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itramatloubi/Documents/Translink UPP /"/>
    </mc:Choice>
  </mc:AlternateContent>
  <xr:revisionPtr revIDLastSave="0" documentId="13_ncr:1_{458241F1-2428-B24A-A45D-CCD3B302FAA2}" xr6:coauthVersionLast="47" xr6:coauthVersionMax="47" xr10:uidLastSave="{00000000-0000-0000-0000-000000000000}"/>
  <bookViews>
    <workbookView xWindow="0" yWindow="0" windowWidth="28800" windowHeight="18000" activeTab="4" xr2:uid="{E6785D49-C8FE-084B-B46C-6C8FFC35A5B9}"/>
  </bookViews>
  <sheets>
    <sheet name="RiderExperience" sheetId="2" r:id="rId1"/>
    <sheet name="Advanced_Metrics" sheetId="6" r:id="rId2"/>
    <sheet name="Route_map" sheetId="7" r:id="rId3"/>
    <sheet name="Data Prep" sheetId="1" r:id="rId4"/>
    <sheet name="Dashboard" sheetId="5" r:id="rId5"/>
  </sheets>
  <definedNames>
    <definedName name="ExternalData_1" localSheetId="1" hidden="1">Advanced_Metrics!$A$1:$H$568</definedName>
    <definedName name="ExternalData_1" localSheetId="0" hidden="1">'RiderExperience'!$A$1:$G$224</definedName>
    <definedName name="ExternalData_2" localSheetId="2" hidden="1">Route_map!$A$1:$F$13323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Z14" i="1" a="1"/>
  <c r="Z14" i="1" s="1"/>
  <c r="G241" i="7"/>
  <c r="L16" i="1" a="1"/>
  <c r="L16" i="1" s="1"/>
  <c r="I9" i="1"/>
  <c r="I8" i="1"/>
  <c r="I7" i="1"/>
  <c r="I10" i="1"/>
  <c r="K16" i="1" a="1"/>
  <c r="K16" i="1" s="1"/>
  <c r="J16" i="1" a="1"/>
  <c r="J16" i="1" s="1"/>
  <c r="I16" i="1"/>
  <c r="T5" i="1" a="1"/>
  <c r="T5" i="1" s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" i="6"/>
  <c r="J2" i="6" a="1"/>
  <c r="J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2" i="6"/>
  <c r="G24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0" i="7"/>
  <c r="G6001" i="7"/>
  <c r="G6002" i="7"/>
  <c r="G6003" i="7"/>
  <c r="G6004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8" i="7"/>
  <c r="G6019" i="7"/>
  <c r="G6020" i="7"/>
  <c r="G6021" i="7"/>
  <c r="G6022" i="7"/>
  <c r="G6023" i="7"/>
  <c r="G6024" i="7"/>
  <c r="G6025" i="7"/>
  <c r="G6026" i="7"/>
  <c r="G6027" i="7"/>
  <c r="G6028" i="7"/>
  <c r="G6029" i="7"/>
  <c r="G6030" i="7"/>
  <c r="G6031" i="7"/>
  <c r="G6032" i="7"/>
  <c r="G6033" i="7"/>
  <c r="G6034" i="7"/>
  <c r="G6035" i="7"/>
  <c r="G6036" i="7"/>
  <c r="G6037" i="7"/>
  <c r="G6038" i="7"/>
  <c r="G6039" i="7"/>
  <c r="G6040" i="7"/>
  <c r="G6041" i="7"/>
  <c r="G6042" i="7"/>
  <c r="G6043" i="7"/>
  <c r="G6044" i="7"/>
  <c r="G6045" i="7"/>
  <c r="G6046" i="7"/>
  <c r="G6047" i="7"/>
  <c r="G6048" i="7"/>
  <c r="G6049" i="7"/>
  <c r="G6050" i="7"/>
  <c r="G6051" i="7"/>
  <c r="G6052" i="7"/>
  <c r="G6053" i="7"/>
  <c r="G6054" i="7"/>
  <c r="G6055" i="7"/>
  <c r="G6056" i="7"/>
  <c r="G6057" i="7"/>
  <c r="G6058" i="7"/>
  <c r="G6059" i="7"/>
  <c r="G6060" i="7"/>
  <c r="G6061" i="7"/>
  <c r="G6062" i="7"/>
  <c r="G6063" i="7"/>
  <c r="G6064" i="7"/>
  <c r="G6065" i="7"/>
  <c r="G6066" i="7"/>
  <c r="G6067" i="7"/>
  <c r="G6068" i="7"/>
  <c r="G6069" i="7"/>
  <c r="G6070" i="7"/>
  <c r="G6071" i="7"/>
  <c r="G6072" i="7"/>
  <c r="G6073" i="7"/>
  <c r="G6074" i="7"/>
  <c r="G6075" i="7"/>
  <c r="G6076" i="7"/>
  <c r="G6077" i="7"/>
  <c r="G6078" i="7"/>
  <c r="G6079" i="7"/>
  <c r="G6080" i="7"/>
  <c r="G6081" i="7"/>
  <c r="G6082" i="7"/>
  <c r="G6083" i="7"/>
  <c r="G6084" i="7"/>
  <c r="G6085" i="7"/>
  <c r="G6086" i="7"/>
  <c r="G6087" i="7"/>
  <c r="G6088" i="7"/>
  <c r="G6089" i="7"/>
  <c r="G6090" i="7"/>
  <c r="G6091" i="7"/>
  <c r="G6092" i="7"/>
  <c r="G6093" i="7"/>
  <c r="G6094" i="7"/>
  <c r="G6095" i="7"/>
  <c r="G6096" i="7"/>
  <c r="G6097" i="7"/>
  <c r="G6098" i="7"/>
  <c r="G6099" i="7"/>
  <c r="G6100" i="7"/>
  <c r="G6101" i="7"/>
  <c r="G6102" i="7"/>
  <c r="G6103" i="7"/>
  <c r="G6104" i="7"/>
  <c r="G6105" i="7"/>
  <c r="G6106" i="7"/>
  <c r="G6107" i="7"/>
  <c r="G6108" i="7"/>
  <c r="G6109" i="7"/>
  <c r="G6110" i="7"/>
  <c r="G6111" i="7"/>
  <c r="G6112" i="7"/>
  <c r="G6113" i="7"/>
  <c r="G6114" i="7"/>
  <c r="G6115" i="7"/>
  <c r="G6116" i="7"/>
  <c r="G6117" i="7"/>
  <c r="G6118" i="7"/>
  <c r="G6119" i="7"/>
  <c r="G6120" i="7"/>
  <c r="G6121" i="7"/>
  <c r="G6122" i="7"/>
  <c r="G6123" i="7"/>
  <c r="G6124" i="7"/>
  <c r="G6125" i="7"/>
  <c r="G6126" i="7"/>
  <c r="G6127" i="7"/>
  <c r="G6128" i="7"/>
  <c r="G6129" i="7"/>
  <c r="G6130" i="7"/>
  <c r="G6131" i="7"/>
  <c r="G6132" i="7"/>
  <c r="G6133" i="7"/>
  <c r="G6134" i="7"/>
  <c r="G6135" i="7"/>
  <c r="G6136" i="7"/>
  <c r="G6137" i="7"/>
  <c r="G6138" i="7"/>
  <c r="G6139" i="7"/>
  <c r="G6140" i="7"/>
  <c r="G6141" i="7"/>
  <c r="G6142" i="7"/>
  <c r="G6143" i="7"/>
  <c r="G6144" i="7"/>
  <c r="G6145" i="7"/>
  <c r="G6146" i="7"/>
  <c r="G6147" i="7"/>
  <c r="G6148" i="7"/>
  <c r="G6149" i="7"/>
  <c r="G6150" i="7"/>
  <c r="G6151" i="7"/>
  <c r="G6152" i="7"/>
  <c r="G6153" i="7"/>
  <c r="G6154" i="7"/>
  <c r="G6155" i="7"/>
  <c r="G6156" i="7"/>
  <c r="G6157" i="7"/>
  <c r="G6158" i="7"/>
  <c r="G6159" i="7"/>
  <c r="G6160" i="7"/>
  <c r="G6161" i="7"/>
  <c r="G6162" i="7"/>
  <c r="G6163" i="7"/>
  <c r="G6164" i="7"/>
  <c r="G6165" i="7"/>
  <c r="G6166" i="7"/>
  <c r="G6167" i="7"/>
  <c r="G6168" i="7"/>
  <c r="G6169" i="7"/>
  <c r="G6170" i="7"/>
  <c r="G6171" i="7"/>
  <c r="G6172" i="7"/>
  <c r="G6173" i="7"/>
  <c r="G6174" i="7"/>
  <c r="G6175" i="7"/>
  <c r="G6176" i="7"/>
  <c r="G6177" i="7"/>
  <c r="G6178" i="7"/>
  <c r="G6179" i="7"/>
  <c r="G6180" i="7"/>
  <c r="G6181" i="7"/>
  <c r="G6182" i="7"/>
  <c r="G6183" i="7"/>
  <c r="G6184" i="7"/>
  <c r="G6185" i="7"/>
  <c r="G6186" i="7"/>
  <c r="G6187" i="7"/>
  <c r="G6188" i="7"/>
  <c r="G6189" i="7"/>
  <c r="G6190" i="7"/>
  <c r="G6191" i="7"/>
  <c r="G6192" i="7"/>
  <c r="G6193" i="7"/>
  <c r="G6194" i="7"/>
  <c r="G6195" i="7"/>
  <c r="G6196" i="7"/>
  <c r="G6197" i="7"/>
  <c r="G6198" i="7"/>
  <c r="G6199" i="7"/>
  <c r="G6200" i="7"/>
  <c r="G6201" i="7"/>
  <c r="G6202" i="7"/>
  <c r="G6203" i="7"/>
  <c r="G6204" i="7"/>
  <c r="G6205" i="7"/>
  <c r="G6206" i="7"/>
  <c r="G6207" i="7"/>
  <c r="G6208" i="7"/>
  <c r="G6209" i="7"/>
  <c r="G6210" i="7"/>
  <c r="G6211" i="7"/>
  <c r="G6212" i="7"/>
  <c r="G6213" i="7"/>
  <c r="G6214" i="7"/>
  <c r="G6215" i="7"/>
  <c r="G6216" i="7"/>
  <c r="G6217" i="7"/>
  <c r="G6218" i="7"/>
  <c r="G6219" i="7"/>
  <c r="G6220" i="7"/>
  <c r="G6221" i="7"/>
  <c r="G6222" i="7"/>
  <c r="G6223" i="7"/>
  <c r="G6224" i="7"/>
  <c r="G6225" i="7"/>
  <c r="G6226" i="7"/>
  <c r="G6227" i="7"/>
  <c r="G6228" i="7"/>
  <c r="G6229" i="7"/>
  <c r="G6230" i="7"/>
  <c r="G6231" i="7"/>
  <c r="G6232" i="7"/>
  <c r="G6233" i="7"/>
  <c r="G6234" i="7"/>
  <c r="G6235" i="7"/>
  <c r="G6236" i="7"/>
  <c r="G6237" i="7"/>
  <c r="G6238" i="7"/>
  <c r="G6239" i="7"/>
  <c r="G6240" i="7"/>
  <c r="G6241" i="7"/>
  <c r="G6242" i="7"/>
  <c r="G6243" i="7"/>
  <c r="G6244" i="7"/>
  <c r="G6245" i="7"/>
  <c r="G6246" i="7"/>
  <c r="G6247" i="7"/>
  <c r="G6248" i="7"/>
  <c r="G6249" i="7"/>
  <c r="G6250" i="7"/>
  <c r="G6251" i="7"/>
  <c r="G6252" i="7"/>
  <c r="G6253" i="7"/>
  <c r="G6254" i="7"/>
  <c r="G6255" i="7"/>
  <c r="G6256" i="7"/>
  <c r="G6257" i="7"/>
  <c r="G6258" i="7"/>
  <c r="G6259" i="7"/>
  <c r="G6260" i="7"/>
  <c r="G6261" i="7"/>
  <c r="G6262" i="7"/>
  <c r="G6263" i="7"/>
  <c r="G6264" i="7"/>
  <c r="G6265" i="7"/>
  <c r="G6266" i="7"/>
  <c r="G6267" i="7"/>
  <c r="G6268" i="7"/>
  <c r="G6269" i="7"/>
  <c r="G6270" i="7"/>
  <c r="G6271" i="7"/>
  <c r="G6272" i="7"/>
  <c r="G6273" i="7"/>
  <c r="G6274" i="7"/>
  <c r="G6275" i="7"/>
  <c r="G6276" i="7"/>
  <c r="G6277" i="7"/>
  <c r="G6278" i="7"/>
  <c r="G6279" i="7"/>
  <c r="G6280" i="7"/>
  <c r="G6281" i="7"/>
  <c r="G6282" i="7"/>
  <c r="G6283" i="7"/>
  <c r="G6284" i="7"/>
  <c r="G6285" i="7"/>
  <c r="G6286" i="7"/>
  <c r="G6287" i="7"/>
  <c r="G6288" i="7"/>
  <c r="G6289" i="7"/>
  <c r="G6290" i="7"/>
  <c r="G6291" i="7"/>
  <c r="G6292" i="7"/>
  <c r="G6293" i="7"/>
  <c r="G6294" i="7"/>
  <c r="G6295" i="7"/>
  <c r="G6296" i="7"/>
  <c r="G6297" i="7"/>
  <c r="G6298" i="7"/>
  <c r="G6299" i="7"/>
  <c r="G6300" i="7"/>
  <c r="G6301" i="7"/>
  <c r="G6302" i="7"/>
  <c r="G6303" i="7"/>
  <c r="G6304" i="7"/>
  <c r="G6305" i="7"/>
  <c r="G6306" i="7"/>
  <c r="G6307" i="7"/>
  <c r="G6308" i="7"/>
  <c r="G6309" i="7"/>
  <c r="G6310" i="7"/>
  <c r="G6311" i="7"/>
  <c r="G6312" i="7"/>
  <c r="G6313" i="7"/>
  <c r="G6314" i="7"/>
  <c r="G6315" i="7"/>
  <c r="G6316" i="7"/>
  <c r="G6317" i="7"/>
  <c r="G6318" i="7"/>
  <c r="G6319" i="7"/>
  <c r="G6320" i="7"/>
  <c r="G6321" i="7"/>
  <c r="G6322" i="7"/>
  <c r="G6323" i="7"/>
  <c r="G6324" i="7"/>
  <c r="G6325" i="7"/>
  <c r="G6326" i="7"/>
  <c r="G6327" i="7"/>
  <c r="G6328" i="7"/>
  <c r="G6329" i="7"/>
  <c r="G6330" i="7"/>
  <c r="G6331" i="7"/>
  <c r="G6332" i="7"/>
  <c r="G6333" i="7"/>
  <c r="G6334" i="7"/>
  <c r="G6335" i="7"/>
  <c r="G6336" i="7"/>
  <c r="G6337" i="7"/>
  <c r="G6338" i="7"/>
  <c r="G6339" i="7"/>
  <c r="G6340" i="7"/>
  <c r="G6341" i="7"/>
  <c r="G6342" i="7"/>
  <c r="G6343" i="7"/>
  <c r="G6344" i="7"/>
  <c r="G6345" i="7"/>
  <c r="G6346" i="7"/>
  <c r="G6347" i="7"/>
  <c r="G6348" i="7"/>
  <c r="G6349" i="7"/>
  <c r="G6350" i="7"/>
  <c r="G6351" i="7"/>
  <c r="G6352" i="7"/>
  <c r="G6353" i="7"/>
  <c r="G6354" i="7"/>
  <c r="G6355" i="7"/>
  <c r="G6356" i="7"/>
  <c r="G6357" i="7"/>
  <c r="G6358" i="7"/>
  <c r="G6359" i="7"/>
  <c r="G6360" i="7"/>
  <c r="G6361" i="7"/>
  <c r="G6362" i="7"/>
  <c r="G6363" i="7"/>
  <c r="G6364" i="7"/>
  <c r="G6365" i="7"/>
  <c r="G6366" i="7"/>
  <c r="G6367" i="7"/>
  <c r="G6368" i="7"/>
  <c r="G6369" i="7"/>
  <c r="G6370" i="7"/>
  <c r="G6371" i="7"/>
  <c r="G6372" i="7"/>
  <c r="G6373" i="7"/>
  <c r="G6374" i="7"/>
  <c r="G6375" i="7"/>
  <c r="G6376" i="7"/>
  <c r="G6377" i="7"/>
  <c r="G6378" i="7"/>
  <c r="G6379" i="7"/>
  <c r="G6380" i="7"/>
  <c r="G6381" i="7"/>
  <c r="G6382" i="7"/>
  <c r="G6383" i="7"/>
  <c r="G6384" i="7"/>
  <c r="G6385" i="7"/>
  <c r="G6386" i="7"/>
  <c r="G6387" i="7"/>
  <c r="G6388" i="7"/>
  <c r="G6389" i="7"/>
  <c r="G6390" i="7"/>
  <c r="G6391" i="7"/>
  <c r="G6392" i="7"/>
  <c r="G6393" i="7"/>
  <c r="G6394" i="7"/>
  <c r="G6395" i="7"/>
  <c r="G6396" i="7"/>
  <c r="G6397" i="7"/>
  <c r="G6398" i="7"/>
  <c r="G6399" i="7"/>
  <c r="G6400" i="7"/>
  <c r="G6401" i="7"/>
  <c r="G6402" i="7"/>
  <c r="G6403" i="7"/>
  <c r="G6404" i="7"/>
  <c r="G6405" i="7"/>
  <c r="G6406" i="7"/>
  <c r="G6407" i="7"/>
  <c r="G6408" i="7"/>
  <c r="G6409" i="7"/>
  <c r="G6410" i="7"/>
  <c r="G6411" i="7"/>
  <c r="G6412" i="7"/>
  <c r="G6413" i="7"/>
  <c r="G6414" i="7"/>
  <c r="G6415" i="7"/>
  <c r="G6416" i="7"/>
  <c r="G6417" i="7"/>
  <c r="G6418" i="7"/>
  <c r="G6419" i="7"/>
  <c r="G6420" i="7"/>
  <c r="G6421" i="7"/>
  <c r="G6422" i="7"/>
  <c r="G6423" i="7"/>
  <c r="G6424" i="7"/>
  <c r="G6425" i="7"/>
  <c r="G6426" i="7"/>
  <c r="G6427" i="7"/>
  <c r="G6428" i="7"/>
  <c r="G6429" i="7"/>
  <c r="G6430" i="7"/>
  <c r="G6431" i="7"/>
  <c r="G6432" i="7"/>
  <c r="G6433" i="7"/>
  <c r="G6434" i="7"/>
  <c r="G6435" i="7"/>
  <c r="G6436" i="7"/>
  <c r="G6437" i="7"/>
  <c r="G6438" i="7"/>
  <c r="G6439" i="7"/>
  <c r="G6440" i="7"/>
  <c r="G6441" i="7"/>
  <c r="G6442" i="7"/>
  <c r="G6443" i="7"/>
  <c r="G6444" i="7"/>
  <c r="G6445" i="7"/>
  <c r="G6446" i="7"/>
  <c r="G6447" i="7"/>
  <c r="G6448" i="7"/>
  <c r="G6449" i="7"/>
  <c r="G6450" i="7"/>
  <c r="G6451" i="7"/>
  <c r="G6452" i="7"/>
  <c r="G6453" i="7"/>
  <c r="G6454" i="7"/>
  <c r="G6455" i="7"/>
  <c r="G6456" i="7"/>
  <c r="G6457" i="7"/>
  <c r="G6458" i="7"/>
  <c r="G6459" i="7"/>
  <c r="G6460" i="7"/>
  <c r="G6461" i="7"/>
  <c r="G6462" i="7"/>
  <c r="G6463" i="7"/>
  <c r="G6464" i="7"/>
  <c r="G6465" i="7"/>
  <c r="G6466" i="7"/>
  <c r="G6467" i="7"/>
  <c r="G6468" i="7"/>
  <c r="G6469" i="7"/>
  <c r="G6470" i="7"/>
  <c r="G6471" i="7"/>
  <c r="G6472" i="7"/>
  <c r="G6473" i="7"/>
  <c r="G6474" i="7"/>
  <c r="G6475" i="7"/>
  <c r="G6476" i="7"/>
  <c r="G6477" i="7"/>
  <c r="G6478" i="7"/>
  <c r="G6479" i="7"/>
  <c r="G6480" i="7"/>
  <c r="G6481" i="7"/>
  <c r="G6482" i="7"/>
  <c r="G6483" i="7"/>
  <c r="G6484" i="7"/>
  <c r="G6485" i="7"/>
  <c r="G6486" i="7"/>
  <c r="G6487" i="7"/>
  <c r="G6488" i="7"/>
  <c r="G6489" i="7"/>
  <c r="G6490" i="7"/>
  <c r="G6491" i="7"/>
  <c r="G6492" i="7"/>
  <c r="G6493" i="7"/>
  <c r="G6494" i="7"/>
  <c r="G6495" i="7"/>
  <c r="G6496" i="7"/>
  <c r="G6497" i="7"/>
  <c r="G6498" i="7"/>
  <c r="G6499" i="7"/>
  <c r="G6500" i="7"/>
  <c r="G6501" i="7"/>
  <c r="G6502" i="7"/>
  <c r="G6503" i="7"/>
  <c r="G6504" i="7"/>
  <c r="G6505" i="7"/>
  <c r="G6506" i="7"/>
  <c r="G6507" i="7"/>
  <c r="G6508" i="7"/>
  <c r="G6509" i="7"/>
  <c r="G6510" i="7"/>
  <c r="G6511" i="7"/>
  <c r="G6512" i="7"/>
  <c r="G6513" i="7"/>
  <c r="G6514" i="7"/>
  <c r="G6515" i="7"/>
  <c r="G6516" i="7"/>
  <c r="G6517" i="7"/>
  <c r="G6518" i="7"/>
  <c r="G6519" i="7"/>
  <c r="G6520" i="7"/>
  <c r="G6521" i="7"/>
  <c r="G6522" i="7"/>
  <c r="G6523" i="7"/>
  <c r="G6524" i="7"/>
  <c r="G6525" i="7"/>
  <c r="G6526" i="7"/>
  <c r="G6527" i="7"/>
  <c r="G6528" i="7"/>
  <c r="G6529" i="7"/>
  <c r="G6530" i="7"/>
  <c r="G6531" i="7"/>
  <c r="G6532" i="7"/>
  <c r="G6533" i="7"/>
  <c r="G6534" i="7"/>
  <c r="G6535" i="7"/>
  <c r="G6536" i="7"/>
  <c r="G6537" i="7"/>
  <c r="G6538" i="7"/>
  <c r="G6539" i="7"/>
  <c r="G6540" i="7"/>
  <c r="G6541" i="7"/>
  <c r="G6542" i="7"/>
  <c r="G6543" i="7"/>
  <c r="G6544" i="7"/>
  <c r="G6545" i="7"/>
  <c r="G6546" i="7"/>
  <c r="G6547" i="7"/>
  <c r="G6548" i="7"/>
  <c r="G6549" i="7"/>
  <c r="G6550" i="7"/>
  <c r="G6551" i="7"/>
  <c r="G6552" i="7"/>
  <c r="G6553" i="7"/>
  <c r="G6554" i="7"/>
  <c r="G6555" i="7"/>
  <c r="G6556" i="7"/>
  <c r="G6557" i="7"/>
  <c r="G6558" i="7"/>
  <c r="G6559" i="7"/>
  <c r="G6560" i="7"/>
  <c r="G6561" i="7"/>
  <c r="G6562" i="7"/>
  <c r="G6563" i="7"/>
  <c r="G6564" i="7"/>
  <c r="G6565" i="7"/>
  <c r="G6566" i="7"/>
  <c r="G6567" i="7"/>
  <c r="G6568" i="7"/>
  <c r="G6569" i="7"/>
  <c r="G6570" i="7"/>
  <c r="G6571" i="7"/>
  <c r="G6572" i="7"/>
  <c r="G6573" i="7"/>
  <c r="G6574" i="7"/>
  <c r="G6575" i="7"/>
  <c r="G6576" i="7"/>
  <c r="G6577" i="7"/>
  <c r="G6578" i="7"/>
  <c r="G6579" i="7"/>
  <c r="G6580" i="7"/>
  <c r="G6581" i="7"/>
  <c r="G6582" i="7"/>
  <c r="G6583" i="7"/>
  <c r="G6584" i="7"/>
  <c r="G6585" i="7"/>
  <c r="G6586" i="7"/>
  <c r="G6587" i="7"/>
  <c r="G6588" i="7"/>
  <c r="G6589" i="7"/>
  <c r="G6590" i="7"/>
  <c r="G6591" i="7"/>
  <c r="G6592" i="7"/>
  <c r="G6593" i="7"/>
  <c r="G6594" i="7"/>
  <c r="G6595" i="7"/>
  <c r="G6596" i="7"/>
  <c r="G6597" i="7"/>
  <c r="G6598" i="7"/>
  <c r="G6599" i="7"/>
  <c r="G6600" i="7"/>
  <c r="G6601" i="7"/>
  <c r="G6602" i="7"/>
  <c r="G6603" i="7"/>
  <c r="G6604" i="7"/>
  <c r="G6605" i="7"/>
  <c r="G6606" i="7"/>
  <c r="G6607" i="7"/>
  <c r="G6608" i="7"/>
  <c r="G6609" i="7"/>
  <c r="G6610" i="7"/>
  <c r="G6611" i="7"/>
  <c r="G6612" i="7"/>
  <c r="G6613" i="7"/>
  <c r="G6614" i="7"/>
  <c r="G6615" i="7"/>
  <c r="G6616" i="7"/>
  <c r="G6617" i="7"/>
  <c r="G6618" i="7"/>
  <c r="G6619" i="7"/>
  <c r="G6620" i="7"/>
  <c r="G6621" i="7"/>
  <c r="G6622" i="7"/>
  <c r="G6623" i="7"/>
  <c r="G6624" i="7"/>
  <c r="G6625" i="7"/>
  <c r="G6626" i="7"/>
  <c r="G6627" i="7"/>
  <c r="G6628" i="7"/>
  <c r="G6629" i="7"/>
  <c r="G6630" i="7"/>
  <c r="G6631" i="7"/>
  <c r="G6632" i="7"/>
  <c r="G6633" i="7"/>
  <c r="G6634" i="7"/>
  <c r="G6635" i="7"/>
  <c r="G6636" i="7"/>
  <c r="G6637" i="7"/>
  <c r="G6638" i="7"/>
  <c r="G6639" i="7"/>
  <c r="G6640" i="7"/>
  <c r="G6641" i="7"/>
  <c r="G6642" i="7"/>
  <c r="G6643" i="7"/>
  <c r="G6644" i="7"/>
  <c r="G6645" i="7"/>
  <c r="G6646" i="7"/>
  <c r="G6647" i="7"/>
  <c r="G6648" i="7"/>
  <c r="G6649" i="7"/>
  <c r="G6650" i="7"/>
  <c r="G6651" i="7"/>
  <c r="G6652" i="7"/>
  <c r="G6653" i="7"/>
  <c r="G6654" i="7"/>
  <c r="G6655" i="7"/>
  <c r="G6656" i="7"/>
  <c r="G6657" i="7"/>
  <c r="G6658" i="7"/>
  <c r="G6659" i="7"/>
  <c r="G6660" i="7"/>
  <c r="G6661" i="7"/>
  <c r="G6662" i="7"/>
  <c r="G6663" i="7"/>
  <c r="G6664" i="7"/>
  <c r="G6665" i="7"/>
  <c r="G6666" i="7"/>
  <c r="G6667" i="7"/>
  <c r="G6668" i="7"/>
  <c r="G6669" i="7"/>
  <c r="G6670" i="7"/>
  <c r="G6671" i="7"/>
  <c r="G6672" i="7"/>
  <c r="G6673" i="7"/>
  <c r="G6674" i="7"/>
  <c r="G6675" i="7"/>
  <c r="G6676" i="7"/>
  <c r="G6677" i="7"/>
  <c r="G6678" i="7"/>
  <c r="G6679" i="7"/>
  <c r="G6680" i="7"/>
  <c r="G6681" i="7"/>
  <c r="G6682" i="7"/>
  <c r="G6683" i="7"/>
  <c r="G6684" i="7"/>
  <c r="G6685" i="7"/>
  <c r="G6686" i="7"/>
  <c r="G6687" i="7"/>
  <c r="G6688" i="7"/>
  <c r="G6689" i="7"/>
  <c r="G6690" i="7"/>
  <c r="G6691" i="7"/>
  <c r="G6692" i="7"/>
  <c r="G6693" i="7"/>
  <c r="G6694" i="7"/>
  <c r="G6695" i="7"/>
  <c r="G6696" i="7"/>
  <c r="G6697" i="7"/>
  <c r="G6698" i="7"/>
  <c r="G6699" i="7"/>
  <c r="G6700" i="7"/>
  <c r="G6701" i="7"/>
  <c r="G6702" i="7"/>
  <c r="G6703" i="7"/>
  <c r="G6704" i="7"/>
  <c r="G6705" i="7"/>
  <c r="G6706" i="7"/>
  <c r="G6707" i="7"/>
  <c r="G6708" i="7"/>
  <c r="G6709" i="7"/>
  <c r="G6710" i="7"/>
  <c r="G6711" i="7"/>
  <c r="G6712" i="7"/>
  <c r="G6713" i="7"/>
  <c r="G6714" i="7"/>
  <c r="G6715" i="7"/>
  <c r="G6716" i="7"/>
  <c r="G6717" i="7"/>
  <c r="G6718" i="7"/>
  <c r="G6719" i="7"/>
  <c r="G6720" i="7"/>
  <c r="G6721" i="7"/>
  <c r="G6722" i="7"/>
  <c r="G6723" i="7"/>
  <c r="G6724" i="7"/>
  <c r="G6725" i="7"/>
  <c r="G6726" i="7"/>
  <c r="G6727" i="7"/>
  <c r="G6728" i="7"/>
  <c r="G6729" i="7"/>
  <c r="G6730" i="7"/>
  <c r="G6731" i="7"/>
  <c r="G6732" i="7"/>
  <c r="G6733" i="7"/>
  <c r="G6734" i="7"/>
  <c r="G6735" i="7"/>
  <c r="G6736" i="7"/>
  <c r="G6737" i="7"/>
  <c r="G6738" i="7"/>
  <c r="G6739" i="7"/>
  <c r="G6740" i="7"/>
  <c r="G6741" i="7"/>
  <c r="G6742" i="7"/>
  <c r="G6743" i="7"/>
  <c r="G6744" i="7"/>
  <c r="G6745" i="7"/>
  <c r="G6746" i="7"/>
  <c r="G6747" i="7"/>
  <c r="G6748" i="7"/>
  <c r="G6749" i="7"/>
  <c r="G6750" i="7"/>
  <c r="G6751" i="7"/>
  <c r="G6752" i="7"/>
  <c r="G6753" i="7"/>
  <c r="G6754" i="7"/>
  <c r="G6755" i="7"/>
  <c r="G6756" i="7"/>
  <c r="G6757" i="7"/>
  <c r="G6758" i="7"/>
  <c r="G6759" i="7"/>
  <c r="G6760" i="7"/>
  <c r="G6761" i="7"/>
  <c r="G6762" i="7"/>
  <c r="G6763" i="7"/>
  <c r="G6764" i="7"/>
  <c r="G6765" i="7"/>
  <c r="G6766" i="7"/>
  <c r="G6767" i="7"/>
  <c r="G6768" i="7"/>
  <c r="G6769" i="7"/>
  <c r="G6770" i="7"/>
  <c r="G6771" i="7"/>
  <c r="G6772" i="7"/>
  <c r="G6773" i="7"/>
  <c r="G6774" i="7"/>
  <c r="G6775" i="7"/>
  <c r="G6776" i="7"/>
  <c r="G6777" i="7"/>
  <c r="G6778" i="7"/>
  <c r="G6779" i="7"/>
  <c r="G6780" i="7"/>
  <c r="G6781" i="7"/>
  <c r="G6782" i="7"/>
  <c r="G6783" i="7"/>
  <c r="G6784" i="7"/>
  <c r="G6785" i="7"/>
  <c r="G6786" i="7"/>
  <c r="G6787" i="7"/>
  <c r="G6788" i="7"/>
  <c r="G6789" i="7"/>
  <c r="G6790" i="7"/>
  <c r="G6791" i="7"/>
  <c r="G6792" i="7"/>
  <c r="G6793" i="7"/>
  <c r="G6794" i="7"/>
  <c r="G6795" i="7"/>
  <c r="G6796" i="7"/>
  <c r="G6797" i="7"/>
  <c r="G6798" i="7"/>
  <c r="G6799" i="7"/>
  <c r="G6800" i="7"/>
  <c r="G6801" i="7"/>
  <c r="G6802" i="7"/>
  <c r="G6803" i="7"/>
  <c r="G6804" i="7"/>
  <c r="G6805" i="7"/>
  <c r="G6806" i="7"/>
  <c r="G6807" i="7"/>
  <c r="G6808" i="7"/>
  <c r="G6809" i="7"/>
  <c r="G6810" i="7"/>
  <c r="G6811" i="7"/>
  <c r="G6812" i="7"/>
  <c r="G6813" i="7"/>
  <c r="G6814" i="7"/>
  <c r="G6815" i="7"/>
  <c r="G6816" i="7"/>
  <c r="G6817" i="7"/>
  <c r="G6818" i="7"/>
  <c r="G6819" i="7"/>
  <c r="G6820" i="7"/>
  <c r="G6821" i="7"/>
  <c r="G6822" i="7"/>
  <c r="G6823" i="7"/>
  <c r="G6824" i="7"/>
  <c r="G6825" i="7"/>
  <c r="G6826" i="7"/>
  <c r="G6827" i="7"/>
  <c r="G6828" i="7"/>
  <c r="G6829" i="7"/>
  <c r="G6830" i="7"/>
  <c r="G6831" i="7"/>
  <c r="G6832" i="7"/>
  <c r="G6833" i="7"/>
  <c r="G6834" i="7"/>
  <c r="G6835" i="7"/>
  <c r="G6836" i="7"/>
  <c r="G6837" i="7"/>
  <c r="G6838" i="7"/>
  <c r="G6839" i="7"/>
  <c r="G6840" i="7"/>
  <c r="G6841" i="7"/>
  <c r="G6842" i="7"/>
  <c r="G6843" i="7"/>
  <c r="G6844" i="7"/>
  <c r="G6845" i="7"/>
  <c r="G6846" i="7"/>
  <c r="G6847" i="7"/>
  <c r="G6848" i="7"/>
  <c r="G6849" i="7"/>
  <c r="G6850" i="7"/>
  <c r="G6851" i="7"/>
  <c r="G6852" i="7"/>
  <c r="G6853" i="7"/>
  <c r="G6854" i="7"/>
  <c r="G6855" i="7"/>
  <c r="G6856" i="7"/>
  <c r="G6857" i="7"/>
  <c r="G6858" i="7"/>
  <c r="G6859" i="7"/>
  <c r="G6860" i="7"/>
  <c r="G6861" i="7"/>
  <c r="G6862" i="7"/>
  <c r="G6863" i="7"/>
  <c r="G6864" i="7"/>
  <c r="G6865" i="7"/>
  <c r="G6866" i="7"/>
  <c r="G6867" i="7"/>
  <c r="G6868" i="7"/>
  <c r="G6869" i="7"/>
  <c r="G6870" i="7"/>
  <c r="G6871" i="7"/>
  <c r="G6872" i="7"/>
  <c r="G6873" i="7"/>
  <c r="G6874" i="7"/>
  <c r="G6875" i="7"/>
  <c r="G6876" i="7"/>
  <c r="G6877" i="7"/>
  <c r="G6878" i="7"/>
  <c r="G6879" i="7"/>
  <c r="G6880" i="7"/>
  <c r="G6881" i="7"/>
  <c r="G6882" i="7"/>
  <c r="G6883" i="7"/>
  <c r="G6884" i="7"/>
  <c r="G6885" i="7"/>
  <c r="G6886" i="7"/>
  <c r="G6887" i="7"/>
  <c r="G6888" i="7"/>
  <c r="G6889" i="7"/>
  <c r="G6890" i="7"/>
  <c r="G6891" i="7"/>
  <c r="G6892" i="7"/>
  <c r="G6893" i="7"/>
  <c r="G6894" i="7"/>
  <c r="G6895" i="7"/>
  <c r="G6896" i="7"/>
  <c r="G6897" i="7"/>
  <c r="G6898" i="7"/>
  <c r="G6899" i="7"/>
  <c r="G6900" i="7"/>
  <c r="G6901" i="7"/>
  <c r="G6902" i="7"/>
  <c r="G6903" i="7"/>
  <c r="G6904" i="7"/>
  <c r="G6905" i="7"/>
  <c r="G6906" i="7"/>
  <c r="G6907" i="7"/>
  <c r="G6908" i="7"/>
  <c r="G6909" i="7"/>
  <c r="G6910" i="7"/>
  <c r="G6911" i="7"/>
  <c r="G6912" i="7"/>
  <c r="G6913" i="7"/>
  <c r="G6914" i="7"/>
  <c r="G6915" i="7"/>
  <c r="G6916" i="7"/>
  <c r="G6917" i="7"/>
  <c r="G6918" i="7"/>
  <c r="G6919" i="7"/>
  <c r="G6920" i="7"/>
  <c r="G6921" i="7"/>
  <c r="G6922" i="7"/>
  <c r="G6923" i="7"/>
  <c r="G6924" i="7"/>
  <c r="G6925" i="7"/>
  <c r="G6926" i="7"/>
  <c r="G6927" i="7"/>
  <c r="G6928" i="7"/>
  <c r="G6929" i="7"/>
  <c r="G6930" i="7"/>
  <c r="G6931" i="7"/>
  <c r="G6932" i="7"/>
  <c r="G6933" i="7"/>
  <c r="G6934" i="7"/>
  <c r="G6935" i="7"/>
  <c r="G6936" i="7"/>
  <c r="G6937" i="7"/>
  <c r="G6938" i="7"/>
  <c r="G6939" i="7"/>
  <c r="G6940" i="7"/>
  <c r="G6941" i="7"/>
  <c r="G6942" i="7"/>
  <c r="G6943" i="7"/>
  <c r="G6944" i="7"/>
  <c r="G6945" i="7"/>
  <c r="G6946" i="7"/>
  <c r="G6947" i="7"/>
  <c r="G6948" i="7"/>
  <c r="G6949" i="7"/>
  <c r="G6950" i="7"/>
  <c r="G6951" i="7"/>
  <c r="G6952" i="7"/>
  <c r="G6953" i="7"/>
  <c r="G6954" i="7"/>
  <c r="G6955" i="7"/>
  <c r="G6956" i="7"/>
  <c r="G6957" i="7"/>
  <c r="G6958" i="7"/>
  <c r="G6959" i="7"/>
  <c r="G6960" i="7"/>
  <c r="G6961" i="7"/>
  <c r="G6962" i="7"/>
  <c r="G6963" i="7"/>
  <c r="G6964" i="7"/>
  <c r="G6965" i="7"/>
  <c r="G6966" i="7"/>
  <c r="G6967" i="7"/>
  <c r="G6968" i="7"/>
  <c r="G6969" i="7"/>
  <c r="G6970" i="7"/>
  <c r="G6971" i="7"/>
  <c r="G6972" i="7"/>
  <c r="G6973" i="7"/>
  <c r="G6974" i="7"/>
  <c r="G6975" i="7"/>
  <c r="G6976" i="7"/>
  <c r="G6977" i="7"/>
  <c r="G6978" i="7"/>
  <c r="G6979" i="7"/>
  <c r="G6980" i="7"/>
  <c r="G6981" i="7"/>
  <c r="G6982" i="7"/>
  <c r="G6983" i="7"/>
  <c r="G6984" i="7"/>
  <c r="G6985" i="7"/>
  <c r="G6986" i="7"/>
  <c r="G6987" i="7"/>
  <c r="G6988" i="7"/>
  <c r="G6989" i="7"/>
  <c r="G6990" i="7"/>
  <c r="G6991" i="7"/>
  <c r="G6992" i="7"/>
  <c r="G6993" i="7"/>
  <c r="G6994" i="7"/>
  <c r="G6995" i="7"/>
  <c r="G6996" i="7"/>
  <c r="G6997" i="7"/>
  <c r="G6998" i="7"/>
  <c r="G6999" i="7"/>
  <c r="G7000" i="7"/>
  <c r="G7001" i="7"/>
  <c r="G7002" i="7"/>
  <c r="G7003" i="7"/>
  <c r="G7004" i="7"/>
  <c r="G7005" i="7"/>
  <c r="G7006" i="7"/>
  <c r="G7007" i="7"/>
  <c r="G7008" i="7"/>
  <c r="G7009" i="7"/>
  <c r="G7010" i="7"/>
  <c r="G7011" i="7"/>
  <c r="G7012" i="7"/>
  <c r="G7013" i="7"/>
  <c r="G7014" i="7"/>
  <c r="G7015" i="7"/>
  <c r="G7016" i="7"/>
  <c r="G7017" i="7"/>
  <c r="G7018" i="7"/>
  <c r="G7019" i="7"/>
  <c r="G7020" i="7"/>
  <c r="G7021" i="7"/>
  <c r="G7022" i="7"/>
  <c r="G7023" i="7"/>
  <c r="G7024" i="7"/>
  <c r="G7025" i="7"/>
  <c r="G7026" i="7"/>
  <c r="G7027" i="7"/>
  <c r="G7028" i="7"/>
  <c r="G7029" i="7"/>
  <c r="G7030" i="7"/>
  <c r="G7031" i="7"/>
  <c r="G7032" i="7"/>
  <c r="G7033" i="7"/>
  <c r="G7034" i="7"/>
  <c r="G7035" i="7"/>
  <c r="G7036" i="7"/>
  <c r="G7037" i="7"/>
  <c r="G7038" i="7"/>
  <c r="G7039" i="7"/>
  <c r="G7040" i="7"/>
  <c r="G7041" i="7"/>
  <c r="G7042" i="7"/>
  <c r="G7043" i="7"/>
  <c r="G7044" i="7"/>
  <c r="G7045" i="7"/>
  <c r="G7046" i="7"/>
  <c r="G7047" i="7"/>
  <c r="G7048" i="7"/>
  <c r="G7049" i="7"/>
  <c r="G7050" i="7"/>
  <c r="G7051" i="7"/>
  <c r="G7052" i="7"/>
  <c r="G7053" i="7"/>
  <c r="G7054" i="7"/>
  <c r="G7055" i="7"/>
  <c r="G7056" i="7"/>
  <c r="G7057" i="7"/>
  <c r="G7058" i="7"/>
  <c r="G7059" i="7"/>
  <c r="G7060" i="7"/>
  <c r="G7061" i="7"/>
  <c r="G7062" i="7"/>
  <c r="G7063" i="7"/>
  <c r="G7064" i="7"/>
  <c r="G7065" i="7"/>
  <c r="G7066" i="7"/>
  <c r="G7067" i="7"/>
  <c r="G7068" i="7"/>
  <c r="G7069" i="7"/>
  <c r="G7070" i="7"/>
  <c r="G7071" i="7"/>
  <c r="G7072" i="7"/>
  <c r="G7073" i="7"/>
  <c r="G7074" i="7"/>
  <c r="G7075" i="7"/>
  <c r="G7076" i="7"/>
  <c r="G7077" i="7"/>
  <c r="G7078" i="7"/>
  <c r="G7079" i="7"/>
  <c r="G7080" i="7"/>
  <c r="G7081" i="7"/>
  <c r="G7082" i="7"/>
  <c r="G7083" i="7"/>
  <c r="G7084" i="7"/>
  <c r="G7085" i="7"/>
  <c r="G7086" i="7"/>
  <c r="G7087" i="7"/>
  <c r="G7088" i="7"/>
  <c r="G7089" i="7"/>
  <c r="G7090" i="7"/>
  <c r="G7091" i="7"/>
  <c r="G7092" i="7"/>
  <c r="G7093" i="7"/>
  <c r="G7094" i="7"/>
  <c r="G7095" i="7"/>
  <c r="G7096" i="7"/>
  <c r="G7097" i="7"/>
  <c r="G7098" i="7"/>
  <c r="G7099" i="7"/>
  <c r="G7100" i="7"/>
  <c r="G7101" i="7"/>
  <c r="G7102" i="7"/>
  <c r="G7103" i="7"/>
  <c r="G7104" i="7"/>
  <c r="G7105" i="7"/>
  <c r="G7106" i="7"/>
  <c r="G7107" i="7"/>
  <c r="G7108" i="7"/>
  <c r="G7109" i="7"/>
  <c r="G7110" i="7"/>
  <c r="G7111" i="7"/>
  <c r="G7112" i="7"/>
  <c r="G7113" i="7"/>
  <c r="G7114" i="7"/>
  <c r="G7115" i="7"/>
  <c r="G7116" i="7"/>
  <c r="G7117" i="7"/>
  <c r="G7118" i="7"/>
  <c r="G7119" i="7"/>
  <c r="G7120" i="7"/>
  <c r="G7121" i="7"/>
  <c r="G7122" i="7"/>
  <c r="G7123" i="7"/>
  <c r="G7124" i="7"/>
  <c r="G7125" i="7"/>
  <c r="G7126" i="7"/>
  <c r="G7127" i="7"/>
  <c r="G7128" i="7"/>
  <c r="G7129" i="7"/>
  <c r="G7130" i="7"/>
  <c r="G7131" i="7"/>
  <c r="G7132" i="7"/>
  <c r="G7133" i="7"/>
  <c r="G7134" i="7"/>
  <c r="G7135" i="7"/>
  <c r="G7136" i="7"/>
  <c r="G7137" i="7"/>
  <c r="G7138" i="7"/>
  <c r="G7139" i="7"/>
  <c r="G7140" i="7"/>
  <c r="G7141" i="7"/>
  <c r="G7142" i="7"/>
  <c r="G7143" i="7"/>
  <c r="G7144" i="7"/>
  <c r="G7145" i="7"/>
  <c r="G7146" i="7"/>
  <c r="G7147" i="7"/>
  <c r="G7148" i="7"/>
  <c r="G7149" i="7"/>
  <c r="G7150" i="7"/>
  <c r="G7151" i="7"/>
  <c r="G7152" i="7"/>
  <c r="G7153" i="7"/>
  <c r="G7154" i="7"/>
  <c r="G7155" i="7"/>
  <c r="G7156" i="7"/>
  <c r="G7157" i="7"/>
  <c r="G7158" i="7"/>
  <c r="G7159" i="7"/>
  <c r="G7160" i="7"/>
  <c r="G7161" i="7"/>
  <c r="G7162" i="7"/>
  <c r="G7163" i="7"/>
  <c r="G7164" i="7"/>
  <c r="G7165" i="7"/>
  <c r="G7166" i="7"/>
  <c r="G7167" i="7"/>
  <c r="G7168" i="7"/>
  <c r="G7169" i="7"/>
  <c r="G7170" i="7"/>
  <c r="G7171" i="7"/>
  <c r="G7172" i="7"/>
  <c r="G7173" i="7"/>
  <c r="G7174" i="7"/>
  <c r="G7175" i="7"/>
  <c r="G7176" i="7"/>
  <c r="G7177" i="7"/>
  <c r="G7178" i="7"/>
  <c r="G7179" i="7"/>
  <c r="G7180" i="7"/>
  <c r="G7181" i="7"/>
  <c r="G7182" i="7"/>
  <c r="G7183" i="7"/>
  <c r="G7184" i="7"/>
  <c r="G7185" i="7"/>
  <c r="G7186" i="7"/>
  <c r="G7187" i="7"/>
  <c r="G7188" i="7"/>
  <c r="G7189" i="7"/>
  <c r="G7190" i="7"/>
  <c r="G7191" i="7"/>
  <c r="G7192" i="7"/>
  <c r="G7193" i="7"/>
  <c r="G7194" i="7"/>
  <c r="G7195" i="7"/>
  <c r="G7196" i="7"/>
  <c r="G7197" i="7"/>
  <c r="G7198" i="7"/>
  <c r="G7199" i="7"/>
  <c r="G7200" i="7"/>
  <c r="G7201" i="7"/>
  <c r="G7202" i="7"/>
  <c r="G7203" i="7"/>
  <c r="G7204" i="7"/>
  <c r="G7205" i="7"/>
  <c r="G7206" i="7"/>
  <c r="G7207" i="7"/>
  <c r="G7208" i="7"/>
  <c r="G7209" i="7"/>
  <c r="G7210" i="7"/>
  <c r="G7211" i="7"/>
  <c r="G7212" i="7"/>
  <c r="G7213" i="7"/>
  <c r="G7214" i="7"/>
  <c r="G7215" i="7"/>
  <c r="G7216" i="7"/>
  <c r="G7217" i="7"/>
  <c r="G7218" i="7"/>
  <c r="G7219" i="7"/>
  <c r="G7220" i="7"/>
  <c r="G7221" i="7"/>
  <c r="G7222" i="7"/>
  <c r="G7223" i="7"/>
  <c r="G7224" i="7"/>
  <c r="G7225" i="7"/>
  <c r="G7226" i="7"/>
  <c r="G7227" i="7"/>
  <c r="G7228" i="7"/>
  <c r="G7229" i="7"/>
  <c r="G7230" i="7"/>
  <c r="G7231" i="7"/>
  <c r="G7232" i="7"/>
  <c r="G7233" i="7"/>
  <c r="G7234" i="7"/>
  <c r="G7235" i="7"/>
  <c r="G7236" i="7"/>
  <c r="G7237" i="7"/>
  <c r="G7238" i="7"/>
  <c r="G7239" i="7"/>
  <c r="G7240" i="7"/>
  <c r="G7241" i="7"/>
  <c r="G7242" i="7"/>
  <c r="G7243" i="7"/>
  <c r="G7244" i="7"/>
  <c r="G7245" i="7"/>
  <c r="G7246" i="7"/>
  <c r="G7247" i="7"/>
  <c r="G7248" i="7"/>
  <c r="G7249" i="7"/>
  <c r="G7250" i="7"/>
  <c r="G7251" i="7"/>
  <c r="G7252" i="7"/>
  <c r="G7253" i="7"/>
  <c r="G7254" i="7"/>
  <c r="G7255" i="7"/>
  <c r="G7256" i="7"/>
  <c r="G7257" i="7"/>
  <c r="G7258" i="7"/>
  <c r="G7259" i="7"/>
  <c r="G7260" i="7"/>
  <c r="G7261" i="7"/>
  <c r="G7262" i="7"/>
  <c r="G7263" i="7"/>
  <c r="G7264" i="7"/>
  <c r="G7265" i="7"/>
  <c r="G7266" i="7"/>
  <c r="G7267" i="7"/>
  <c r="G7268" i="7"/>
  <c r="G7269" i="7"/>
  <c r="G7270" i="7"/>
  <c r="G7271" i="7"/>
  <c r="G7272" i="7"/>
  <c r="G7273" i="7"/>
  <c r="G7274" i="7"/>
  <c r="G7275" i="7"/>
  <c r="G7276" i="7"/>
  <c r="G7277" i="7"/>
  <c r="G7278" i="7"/>
  <c r="G7279" i="7"/>
  <c r="G7280" i="7"/>
  <c r="G7281" i="7"/>
  <c r="G7282" i="7"/>
  <c r="G7283" i="7"/>
  <c r="G7284" i="7"/>
  <c r="G7285" i="7"/>
  <c r="G7286" i="7"/>
  <c r="G7287" i="7"/>
  <c r="G7288" i="7"/>
  <c r="G7289" i="7"/>
  <c r="G7290" i="7"/>
  <c r="G7291" i="7"/>
  <c r="G7292" i="7"/>
  <c r="G7293" i="7"/>
  <c r="G7294" i="7"/>
  <c r="G7295" i="7"/>
  <c r="G7296" i="7"/>
  <c r="G7297" i="7"/>
  <c r="G7298" i="7"/>
  <c r="G7299" i="7"/>
  <c r="G7300" i="7"/>
  <c r="G7301" i="7"/>
  <c r="G7302" i="7"/>
  <c r="G7303" i="7"/>
  <c r="G7304" i="7"/>
  <c r="G7305" i="7"/>
  <c r="G7306" i="7"/>
  <c r="G7307" i="7"/>
  <c r="G7308" i="7"/>
  <c r="G7309" i="7"/>
  <c r="G7310" i="7"/>
  <c r="G7311" i="7"/>
  <c r="G7312" i="7"/>
  <c r="G7313" i="7"/>
  <c r="G7314" i="7"/>
  <c r="G7315" i="7"/>
  <c r="G7316" i="7"/>
  <c r="G7317" i="7"/>
  <c r="G7318" i="7"/>
  <c r="G7319" i="7"/>
  <c r="G7320" i="7"/>
  <c r="G7321" i="7"/>
  <c r="G7322" i="7"/>
  <c r="G7323" i="7"/>
  <c r="G7324" i="7"/>
  <c r="G7325" i="7"/>
  <c r="G7326" i="7"/>
  <c r="G7327" i="7"/>
  <c r="G7328" i="7"/>
  <c r="G7329" i="7"/>
  <c r="G7330" i="7"/>
  <c r="G7331" i="7"/>
  <c r="G7332" i="7"/>
  <c r="G7333" i="7"/>
  <c r="G7334" i="7"/>
  <c r="G7335" i="7"/>
  <c r="G7336" i="7"/>
  <c r="G7337" i="7"/>
  <c r="G7338" i="7"/>
  <c r="G7339" i="7"/>
  <c r="G7340" i="7"/>
  <c r="G7341" i="7"/>
  <c r="G7342" i="7"/>
  <c r="G7343" i="7"/>
  <c r="G7344" i="7"/>
  <c r="G7345" i="7"/>
  <c r="G7346" i="7"/>
  <c r="G7347" i="7"/>
  <c r="G7348" i="7"/>
  <c r="G7349" i="7"/>
  <c r="G7350" i="7"/>
  <c r="G7351" i="7"/>
  <c r="G7352" i="7"/>
  <c r="G7353" i="7"/>
  <c r="G7354" i="7"/>
  <c r="G7355" i="7"/>
  <c r="G7356" i="7"/>
  <c r="G7357" i="7"/>
  <c r="G7358" i="7"/>
  <c r="G7359" i="7"/>
  <c r="G7360" i="7"/>
  <c r="G7361" i="7"/>
  <c r="G7362" i="7"/>
  <c r="G7363" i="7"/>
  <c r="G7364" i="7"/>
  <c r="G7365" i="7"/>
  <c r="G7366" i="7"/>
  <c r="G7367" i="7"/>
  <c r="G7368" i="7"/>
  <c r="G7369" i="7"/>
  <c r="G7370" i="7"/>
  <c r="G7371" i="7"/>
  <c r="G7372" i="7"/>
  <c r="G7373" i="7"/>
  <c r="G7374" i="7"/>
  <c r="G7375" i="7"/>
  <c r="G7376" i="7"/>
  <c r="G7377" i="7"/>
  <c r="G7378" i="7"/>
  <c r="G7379" i="7"/>
  <c r="G7380" i="7"/>
  <c r="G7381" i="7"/>
  <c r="G7382" i="7"/>
  <c r="G7383" i="7"/>
  <c r="G7384" i="7"/>
  <c r="G7385" i="7"/>
  <c r="G7386" i="7"/>
  <c r="G7387" i="7"/>
  <c r="G7388" i="7"/>
  <c r="G7389" i="7"/>
  <c r="G7390" i="7"/>
  <c r="G7391" i="7"/>
  <c r="G7392" i="7"/>
  <c r="G7393" i="7"/>
  <c r="G7394" i="7"/>
  <c r="G7395" i="7"/>
  <c r="G7396" i="7"/>
  <c r="G7397" i="7"/>
  <c r="G7398" i="7"/>
  <c r="G7399" i="7"/>
  <c r="G7400" i="7"/>
  <c r="G7401" i="7"/>
  <c r="G7402" i="7"/>
  <c r="G7403" i="7"/>
  <c r="G7404" i="7"/>
  <c r="G7405" i="7"/>
  <c r="G7406" i="7"/>
  <c r="G7407" i="7"/>
  <c r="G7408" i="7"/>
  <c r="G7409" i="7"/>
  <c r="G7410" i="7"/>
  <c r="G7411" i="7"/>
  <c r="G7412" i="7"/>
  <c r="G7413" i="7"/>
  <c r="G7414" i="7"/>
  <c r="G7415" i="7"/>
  <c r="G7416" i="7"/>
  <c r="G7417" i="7"/>
  <c r="G7418" i="7"/>
  <c r="G7419" i="7"/>
  <c r="G7420" i="7"/>
  <c r="G7421" i="7"/>
  <c r="G7422" i="7"/>
  <c r="G7423" i="7"/>
  <c r="G7424" i="7"/>
  <c r="G7425" i="7"/>
  <c r="G7426" i="7"/>
  <c r="G7427" i="7"/>
  <c r="G7428" i="7"/>
  <c r="G7429" i="7"/>
  <c r="G7430" i="7"/>
  <c r="G7431" i="7"/>
  <c r="G7432" i="7"/>
  <c r="G7433" i="7"/>
  <c r="G7434" i="7"/>
  <c r="G7435" i="7"/>
  <c r="G7436" i="7"/>
  <c r="G7437" i="7"/>
  <c r="G7438" i="7"/>
  <c r="G7439" i="7"/>
  <c r="G7440" i="7"/>
  <c r="G7441" i="7"/>
  <c r="G7442" i="7"/>
  <c r="G7443" i="7"/>
  <c r="G7444" i="7"/>
  <c r="G7445" i="7"/>
  <c r="G7446" i="7"/>
  <c r="G7447" i="7"/>
  <c r="G7448" i="7"/>
  <c r="G7449" i="7"/>
  <c r="G7450" i="7"/>
  <c r="G7451" i="7"/>
  <c r="G7452" i="7"/>
  <c r="G7453" i="7"/>
  <c r="G7454" i="7"/>
  <c r="G7455" i="7"/>
  <c r="G7456" i="7"/>
  <c r="G7457" i="7"/>
  <c r="G7458" i="7"/>
  <c r="G7459" i="7"/>
  <c r="G7460" i="7"/>
  <c r="G7461" i="7"/>
  <c r="G7462" i="7"/>
  <c r="G7463" i="7"/>
  <c r="G7464" i="7"/>
  <c r="G7465" i="7"/>
  <c r="G7466" i="7"/>
  <c r="G7467" i="7"/>
  <c r="G7468" i="7"/>
  <c r="G7469" i="7"/>
  <c r="G7470" i="7"/>
  <c r="G7471" i="7"/>
  <c r="G7472" i="7"/>
  <c r="G7473" i="7"/>
  <c r="G7474" i="7"/>
  <c r="G7475" i="7"/>
  <c r="G7476" i="7"/>
  <c r="G7477" i="7"/>
  <c r="G7478" i="7"/>
  <c r="G7479" i="7"/>
  <c r="G7480" i="7"/>
  <c r="G7481" i="7"/>
  <c r="G7482" i="7"/>
  <c r="G7483" i="7"/>
  <c r="G7484" i="7"/>
  <c r="G7485" i="7"/>
  <c r="G7486" i="7"/>
  <c r="G7487" i="7"/>
  <c r="G7488" i="7"/>
  <c r="G7489" i="7"/>
  <c r="G7490" i="7"/>
  <c r="G7491" i="7"/>
  <c r="G7492" i="7"/>
  <c r="G7493" i="7"/>
  <c r="G7494" i="7"/>
  <c r="G7495" i="7"/>
  <c r="G7496" i="7"/>
  <c r="G7497" i="7"/>
  <c r="G7498" i="7"/>
  <c r="G7499" i="7"/>
  <c r="G7500" i="7"/>
  <c r="G7501" i="7"/>
  <c r="G7502" i="7"/>
  <c r="G7503" i="7"/>
  <c r="G7504" i="7"/>
  <c r="G7505" i="7"/>
  <c r="G7506" i="7"/>
  <c r="G7507" i="7"/>
  <c r="G7508" i="7"/>
  <c r="G7509" i="7"/>
  <c r="G7510" i="7"/>
  <c r="G7511" i="7"/>
  <c r="G7512" i="7"/>
  <c r="G7513" i="7"/>
  <c r="G7514" i="7"/>
  <c r="G7515" i="7"/>
  <c r="G7516" i="7"/>
  <c r="G7517" i="7"/>
  <c r="G7518" i="7"/>
  <c r="G7519" i="7"/>
  <c r="G7520" i="7"/>
  <c r="G7521" i="7"/>
  <c r="G7522" i="7"/>
  <c r="G7523" i="7"/>
  <c r="G7524" i="7"/>
  <c r="G7525" i="7"/>
  <c r="G7526" i="7"/>
  <c r="G7527" i="7"/>
  <c r="G7528" i="7"/>
  <c r="G7529" i="7"/>
  <c r="G7530" i="7"/>
  <c r="G7531" i="7"/>
  <c r="G7532" i="7"/>
  <c r="G7533" i="7"/>
  <c r="G7534" i="7"/>
  <c r="G7535" i="7"/>
  <c r="G7536" i="7"/>
  <c r="G7537" i="7"/>
  <c r="G7538" i="7"/>
  <c r="G7539" i="7"/>
  <c r="G7540" i="7"/>
  <c r="G7541" i="7"/>
  <c r="G7542" i="7"/>
  <c r="G7543" i="7"/>
  <c r="G7544" i="7"/>
  <c r="G7545" i="7"/>
  <c r="G7546" i="7"/>
  <c r="G7547" i="7"/>
  <c r="G7548" i="7"/>
  <c r="G7549" i="7"/>
  <c r="G7550" i="7"/>
  <c r="G7551" i="7"/>
  <c r="G7552" i="7"/>
  <c r="G7553" i="7"/>
  <c r="G7554" i="7"/>
  <c r="G7555" i="7"/>
  <c r="G7556" i="7"/>
  <c r="G7557" i="7"/>
  <c r="G7558" i="7"/>
  <c r="G7559" i="7"/>
  <c r="G7560" i="7"/>
  <c r="G7561" i="7"/>
  <c r="G7562" i="7"/>
  <c r="G7563" i="7"/>
  <c r="G7564" i="7"/>
  <c r="G7565" i="7"/>
  <c r="G7566" i="7"/>
  <c r="G7567" i="7"/>
  <c r="G7568" i="7"/>
  <c r="G7569" i="7"/>
  <c r="G7570" i="7"/>
  <c r="G7571" i="7"/>
  <c r="G7572" i="7"/>
  <c r="G7573" i="7"/>
  <c r="G7574" i="7"/>
  <c r="G7575" i="7"/>
  <c r="G7576" i="7"/>
  <c r="G7577" i="7"/>
  <c r="G7578" i="7"/>
  <c r="G7579" i="7"/>
  <c r="G7580" i="7"/>
  <c r="G7581" i="7"/>
  <c r="G7582" i="7"/>
  <c r="G7583" i="7"/>
  <c r="G7584" i="7"/>
  <c r="G7585" i="7"/>
  <c r="G7586" i="7"/>
  <c r="G7587" i="7"/>
  <c r="G7588" i="7"/>
  <c r="G7589" i="7"/>
  <c r="G7590" i="7"/>
  <c r="G7591" i="7"/>
  <c r="G7592" i="7"/>
  <c r="G7593" i="7"/>
  <c r="G7594" i="7"/>
  <c r="G7595" i="7"/>
  <c r="G7596" i="7"/>
  <c r="G7597" i="7"/>
  <c r="G7598" i="7"/>
  <c r="G7599" i="7"/>
  <c r="G7600" i="7"/>
  <c r="G7601" i="7"/>
  <c r="G7602" i="7"/>
  <c r="G7603" i="7"/>
  <c r="G7604" i="7"/>
  <c r="G7605" i="7"/>
  <c r="G7606" i="7"/>
  <c r="G7607" i="7"/>
  <c r="G7608" i="7"/>
  <c r="G7609" i="7"/>
  <c r="G7610" i="7"/>
  <c r="G7611" i="7"/>
  <c r="G7612" i="7"/>
  <c r="G7613" i="7"/>
  <c r="G7614" i="7"/>
  <c r="G7615" i="7"/>
  <c r="G7616" i="7"/>
  <c r="G7617" i="7"/>
  <c r="G7618" i="7"/>
  <c r="G7619" i="7"/>
  <c r="G7620" i="7"/>
  <c r="G7621" i="7"/>
  <c r="G7622" i="7"/>
  <c r="G7623" i="7"/>
  <c r="G7624" i="7"/>
  <c r="G7625" i="7"/>
  <c r="G7626" i="7"/>
  <c r="G7627" i="7"/>
  <c r="G7628" i="7"/>
  <c r="G7629" i="7"/>
  <c r="G7630" i="7"/>
  <c r="G7631" i="7"/>
  <c r="G7632" i="7"/>
  <c r="G7633" i="7"/>
  <c r="G7634" i="7"/>
  <c r="G7635" i="7"/>
  <c r="G7636" i="7"/>
  <c r="G7637" i="7"/>
  <c r="G7638" i="7"/>
  <c r="G7639" i="7"/>
  <c r="G7640" i="7"/>
  <c r="G7641" i="7"/>
  <c r="G7642" i="7"/>
  <c r="G7643" i="7"/>
  <c r="G7644" i="7"/>
  <c r="G7645" i="7"/>
  <c r="G7646" i="7"/>
  <c r="G7647" i="7"/>
  <c r="G7648" i="7"/>
  <c r="G7649" i="7"/>
  <c r="G7650" i="7"/>
  <c r="G7651" i="7"/>
  <c r="G7652" i="7"/>
  <c r="G7653" i="7"/>
  <c r="G7654" i="7"/>
  <c r="G7655" i="7"/>
  <c r="G7656" i="7"/>
  <c r="G7657" i="7"/>
  <c r="G7658" i="7"/>
  <c r="G7659" i="7"/>
  <c r="G7660" i="7"/>
  <c r="G7661" i="7"/>
  <c r="G7662" i="7"/>
  <c r="G7663" i="7"/>
  <c r="G7664" i="7"/>
  <c r="G7665" i="7"/>
  <c r="G7666" i="7"/>
  <c r="G7667" i="7"/>
  <c r="G7668" i="7"/>
  <c r="G7669" i="7"/>
  <c r="G7670" i="7"/>
  <c r="G7671" i="7"/>
  <c r="G7672" i="7"/>
  <c r="G7673" i="7"/>
  <c r="G7674" i="7"/>
  <c r="G7675" i="7"/>
  <c r="G7676" i="7"/>
  <c r="G7677" i="7"/>
  <c r="G7678" i="7"/>
  <c r="G7679" i="7"/>
  <c r="G7680" i="7"/>
  <c r="G7681" i="7"/>
  <c r="G7682" i="7"/>
  <c r="G7683" i="7"/>
  <c r="G7684" i="7"/>
  <c r="G7685" i="7"/>
  <c r="G7686" i="7"/>
  <c r="G7687" i="7"/>
  <c r="G7688" i="7"/>
  <c r="G7689" i="7"/>
  <c r="G7690" i="7"/>
  <c r="G7691" i="7"/>
  <c r="G7692" i="7"/>
  <c r="G7693" i="7"/>
  <c r="G7694" i="7"/>
  <c r="G7695" i="7"/>
  <c r="G7696" i="7"/>
  <c r="G7697" i="7"/>
  <c r="G7698" i="7"/>
  <c r="G7699" i="7"/>
  <c r="G7700" i="7"/>
  <c r="G7701" i="7"/>
  <c r="G7702" i="7"/>
  <c r="G7703" i="7"/>
  <c r="G7704" i="7"/>
  <c r="G7705" i="7"/>
  <c r="G7706" i="7"/>
  <c r="G7707" i="7"/>
  <c r="G7708" i="7"/>
  <c r="G7709" i="7"/>
  <c r="G7710" i="7"/>
  <c r="G7711" i="7"/>
  <c r="G7712" i="7"/>
  <c r="G7713" i="7"/>
  <c r="G7714" i="7"/>
  <c r="G7715" i="7"/>
  <c r="G7716" i="7"/>
  <c r="G7717" i="7"/>
  <c r="G7718" i="7"/>
  <c r="G7719" i="7"/>
  <c r="G7720" i="7"/>
  <c r="G7721" i="7"/>
  <c r="G7722" i="7"/>
  <c r="G7723" i="7"/>
  <c r="G7724" i="7"/>
  <c r="G7725" i="7"/>
  <c r="G7726" i="7"/>
  <c r="G7727" i="7"/>
  <c r="G7728" i="7"/>
  <c r="G7729" i="7"/>
  <c r="G7730" i="7"/>
  <c r="G7731" i="7"/>
  <c r="G7732" i="7"/>
  <c r="G7733" i="7"/>
  <c r="G7734" i="7"/>
  <c r="G7735" i="7"/>
  <c r="G7736" i="7"/>
  <c r="G7737" i="7"/>
  <c r="G7738" i="7"/>
  <c r="G7739" i="7"/>
  <c r="G7740" i="7"/>
  <c r="G7741" i="7"/>
  <c r="G7742" i="7"/>
  <c r="G7743" i="7"/>
  <c r="G7744" i="7"/>
  <c r="G7745" i="7"/>
  <c r="G7746" i="7"/>
  <c r="G7747" i="7"/>
  <c r="G7748" i="7"/>
  <c r="G7749" i="7"/>
  <c r="G7750" i="7"/>
  <c r="G7751" i="7"/>
  <c r="G7752" i="7"/>
  <c r="G7753" i="7"/>
  <c r="G7754" i="7"/>
  <c r="G7755" i="7"/>
  <c r="G7756" i="7"/>
  <c r="G7757" i="7"/>
  <c r="G7758" i="7"/>
  <c r="G7759" i="7"/>
  <c r="G7760" i="7"/>
  <c r="G7761" i="7"/>
  <c r="G7762" i="7"/>
  <c r="G7763" i="7"/>
  <c r="G7764" i="7"/>
  <c r="G7765" i="7"/>
  <c r="G7766" i="7"/>
  <c r="G7767" i="7"/>
  <c r="G7768" i="7"/>
  <c r="G7769" i="7"/>
  <c r="G7770" i="7"/>
  <c r="G7771" i="7"/>
  <c r="G7772" i="7"/>
  <c r="G7773" i="7"/>
  <c r="G7774" i="7"/>
  <c r="G7775" i="7"/>
  <c r="G7776" i="7"/>
  <c r="G7777" i="7"/>
  <c r="G7778" i="7"/>
  <c r="G7779" i="7"/>
  <c r="G7780" i="7"/>
  <c r="G7781" i="7"/>
  <c r="G7782" i="7"/>
  <c r="G7783" i="7"/>
  <c r="G7784" i="7"/>
  <c r="G7785" i="7"/>
  <c r="G7786" i="7"/>
  <c r="G7787" i="7"/>
  <c r="G7788" i="7"/>
  <c r="G7789" i="7"/>
  <c r="G7790" i="7"/>
  <c r="G7791" i="7"/>
  <c r="G7792" i="7"/>
  <c r="G7793" i="7"/>
  <c r="G7794" i="7"/>
  <c r="G7795" i="7"/>
  <c r="G7796" i="7"/>
  <c r="G7797" i="7"/>
  <c r="G7798" i="7"/>
  <c r="G7799" i="7"/>
  <c r="G7800" i="7"/>
  <c r="G7801" i="7"/>
  <c r="G7802" i="7"/>
  <c r="G7803" i="7"/>
  <c r="G7804" i="7"/>
  <c r="G7805" i="7"/>
  <c r="G7806" i="7"/>
  <c r="G7807" i="7"/>
  <c r="G7808" i="7"/>
  <c r="G7809" i="7"/>
  <c r="G7810" i="7"/>
  <c r="G7811" i="7"/>
  <c r="G7812" i="7"/>
  <c r="G7813" i="7"/>
  <c r="G7814" i="7"/>
  <c r="G7815" i="7"/>
  <c r="G7816" i="7"/>
  <c r="G7817" i="7"/>
  <c r="G7818" i="7"/>
  <c r="G7819" i="7"/>
  <c r="G7820" i="7"/>
  <c r="G7821" i="7"/>
  <c r="G7822" i="7"/>
  <c r="G7823" i="7"/>
  <c r="G7824" i="7"/>
  <c r="G7825" i="7"/>
  <c r="G7826" i="7"/>
  <c r="G7827" i="7"/>
  <c r="G7828" i="7"/>
  <c r="G7829" i="7"/>
  <c r="G7830" i="7"/>
  <c r="G7831" i="7"/>
  <c r="G7832" i="7"/>
  <c r="G7833" i="7"/>
  <c r="G7834" i="7"/>
  <c r="G7835" i="7"/>
  <c r="G7836" i="7"/>
  <c r="G7837" i="7"/>
  <c r="G7838" i="7"/>
  <c r="G7839" i="7"/>
  <c r="G7840" i="7"/>
  <c r="G7841" i="7"/>
  <c r="G7842" i="7"/>
  <c r="G7843" i="7"/>
  <c r="G7844" i="7"/>
  <c r="G7845" i="7"/>
  <c r="G7846" i="7"/>
  <c r="G7847" i="7"/>
  <c r="G7848" i="7"/>
  <c r="G7849" i="7"/>
  <c r="G7850" i="7"/>
  <c r="G7851" i="7"/>
  <c r="G7852" i="7"/>
  <c r="G7853" i="7"/>
  <c r="G7854" i="7"/>
  <c r="G7855" i="7"/>
  <c r="G7856" i="7"/>
  <c r="G7857" i="7"/>
  <c r="G7858" i="7"/>
  <c r="G7859" i="7"/>
  <c r="G7860" i="7"/>
  <c r="G7861" i="7"/>
  <c r="G7862" i="7"/>
  <c r="G7863" i="7"/>
  <c r="G7864" i="7"/>
  <c r="G7865" i="7"/>
  <c r="G7866" i="7"/>
  <c r="G7867" i="7"/>
  <c r="G7868" i="7"/>
  <c r="G7869" i="7"/>
  <c r="G7870" i="7"/>
  <c r="G7871" i="7"/>
  <c r="G7872" i="7"/>
  <c r="G7873" i="7"/>
  <c r="G7874" i="7"/>
  <c r="G7875" i="7"/>
  <c r="G7876" i="7"/>
  <c r="G7877" i="7"/>
  <c r="G7878" i="7"/>
  <c r="G7879" i="7"/>
  <c r="G7880" i="7"/>
  <c r="G7881" i="7"/>
  <c r="G7882" i="7"/>
  <c r="G7883" i="7"/>
  <c r="G7884" i="7"/>
  <c r="G7885" i="7"/>
  <c r="G7886" i="7"/>
  <c r="G7887" i="7"/>
  <c r="G7888" i="7"/>
  <c r="G7889" i="7"/>
  <c r="G7890" i="7"/>
  <c r="G7891" i="7"/>
  <c r="G7892" i="7"/>
  <c r="G7893" i="7"/>
  <c r="G7894" i="7"/>
  <c r="G7895" i="7"/>
  <c r="G7896" i="7"/>
  <c r="G7897" i="7"/>
  <c r="G7898" i="7"/>
  <c r="G7899" i="7"/>
  <c r="G7900" i="7"/>
  <c r="G7901" i="7"/>
  <c r="G7902" i="7"/>
  <c r="G7903" i="7"/>
  <c r="G7904" i="7"/>
  <c r="G7905" i="7"/>
  <c r="G7906" i="7"/>
  <c r="G7907" i="7"/>
  <c r="G7908" i="7"/>
  <c r="G7909" i="7"/>
  <c r="G7910" i="7"/>
  <c r="G7911" i="7"/>
  <c r="G7912" i="7"/>
  <c r="G7913" i="7"/>
  <c r="G7914" i="7"/>
  <c r="G7915" i="7"/>
  <c r="G7916" i="7"/>
  <c r="G7917" i="7"/>
  <c r="G7918" i="7"/>
  <c r="G7919" i="7"/>
  <c r="G7920" i="7"/>
  <c r="G7921" i="7"/>
  <c r="G7922" i="7"/>
  <c r="G7923" i="7"/>
  <c r="G7924" i="7"/>
  <c r="G7925" i="7"/>
  <c r="G7926" i="7"/>
  <c r="G7927" i="7"/>
  <c r="G7928" i="7"/>
  <c r="G7929" i="7"/>
  <c r="G7930" i="7"/>
  <c r="G7931" i="7"/>
  <c r="G7932" i="7"/>
  <c r="G7933" i="7"/>
  <c r="G7934" i="7"/>
  <c r="G7935" i="7"/>
  <c r="G7936" i="7"/>
  <c r="G7937" i="7"/>
  <c r="G7938" i="7"/>
  <c r="G7939" i="7"/>
  <c r="G7940" i="7"/>
  <c r="G7941" i="7"/>
  <c r="G7942" i="7"/>
  <c r="G7943" i="7"/>
  <c r="G7944" i="7"/>
  <c r="G7945" i="7"/>
  <c r="G7946" i="7"/>
  <c r="G7947" i="7"/>
  <c r="G7948" i="7"/>
  <c r="G7949" i="7"/>
  <c r="G7950" i="7"/>
  <c r="G7951" i="7"/>
  <c r="G7952" i="7"/>
  <c r="G7953" i="7"/>
  <c r="G7954" i="7"/>
  <c r="G7955" i="7"/>
  <c r="G7956" i="7"/>
  <c r="G7957" i="7"/>
  <c r="G7958" i="7"/>
  <c r="G7959" i="7"/>
  <c r="G7960" i="7"/>
  <c r="G7961" i="7"/>
  <c r="G7962" i="7"/>
  <c r="G7963" i="7"/>
  <c r="G7964" i="7"/>
  <c r="G7965" i="7"/>
  <c r="G7966" i="7"/>
  <c r="G7967" i="7"/>
  <c r="G7968" i="7"/>
  <c r="G7969" i="7"/>
  <c r="G7970" i="7"/>
  <c r="G7971" i="7"/>
  <c r="G7972" i="7"/>
  <c r="G7973" i="7"/>
  <c r="G7974" i="7"/>
  <c r="G7975" i="7"/>
  <c r="G7976" i="7"/>
  <c r="G7977" i="7"/>
  <c r="G7978" i="7"/>
  <c r="G7979" i="7"/>
  <c r="G7980" i="7"/>
  <c r="G7981" i="7"/>
  <c r="G7982" i="7"/>
  <c r="G7983" i="7"/>
  <c r="G7984" i="7"/>
  <c r="G7985" i="7"/>
  <c r="G7986" i="7"/>
  <c r="G7987" i="7"/>
  <c r="G7988" i="7"/>
  <c r="G7989" i="7"/>
  <c r="G7990" i="7"/>
  <c r="G7991" i="7"/>
  <c r="G7992" i="7"/>
  <c r="G7993" i="7"/>
  <c r="G7994" i="7"/>
  <c r="G7995" i="7"/>
  <c r="G7996" i="7"/>
  <c r="G7997" i="7"/>
  <c r="G7998" i="7"/>
  <c r="G7999" i="7"/>
  <c r="G8000" i="7"/>
  <c r="G8001" i="7"/>
  <c r="G8002" i="7"/>
  <c r="G8003" i="7"/>
  <c r="G8004" i="7"/>
  <c r="G8005" i="7"/>
  <c r="G8006" i="7"/>
  <c r="G8007" i="7"/>
  <c r="G8008" i="7"/>
  <c r="G8009" i="7"/>
  <c r="G8010" i="7"/>
  <c r="G8011" i="7"/>
  <c r="G8012" i="7"/>
  <c r="G8013" i="7"/>
  <c r="G8014" i="7"/>
  <c r="G8015" i="7"/>
  <c r="G8016" i="7"/>
  <c r="G8017" i="7"/>
  <c r="G8018" i="7"/>
  <c r="G8019" i="7"/>
  <c r="G8020" i="7"/>
  <c r="G8021" i="7"/>
  <c r="G8022" i="7"/>
  <c r="G8023" i="7"/>
  <c r="G8024" i="7"/>
  <c r="G8025" i="7"/>
  <c r="G8026" i="7"/>
  <c r="G8027" i="7"/>
  <c r="G8028" i="7"/>
  <c r="G8029" i="7"/>
  <c r="G8030" i="7"/>
  <c r="G8031" i="7"/>
  <c r="G8032" i="7"/>
  <c r="G8033" i="7"/>
  <c r="G8034" i="7"/>
  <c r="G8035" i="7"/>
  <c r="G8036" i="7"/>
  <c r="G8037" i="7"/>
  <c r="G8038" i="7"/>
  <c r="G8039" i="7"/>
  <c r="G8040" i="7"/>
  <c r="G8041" i="7"/>
  <c r="G8042" i="7"/>
  <c r="G8043" i="7"/>
  <c r="G8044" i="7"/>
  <c r="G8045" i="7"/>
  <c r="G8046" i="7"/>
  <c r="G8047" i="7"/>
  <c r="G8048" i="7"/>
  <c r="G8049" i="7"/>
  <c r="G8050" i="7"/>
  <c r="G8051" i="7"/>
  <c r="G8052" i="7"/>
  <c r="G8053" i="7"/>
  <c r="G8054" i="7"/>
  <c r="G8055" i="7"/>
  <c r="G8056" i="7"/>
  <c r="G8057" i="7"/>
  <c r="G8058" i="7"/>
  <c r="G8059" i="7"/>
  <c r="G8060" i="7"/>
  <c r="G8061" i="7"/>
  <c r="G8062" i="7"/>
  <c r="G8063" i="7"/>
  <c r="G8064" i="7"/>
  <c r="G8065" i="7"/>
  <c r="G8066" i="7"/>
  <c r="G8067" i="7"/>
  <c r="G8068" i="7"/>
  <c r="G8069" i="7"/>
  <c r="G8070" i="7"/>
  <c r="G8071" i="7"/>
  <c r="G8072" i="7"/>
  <c r="G8073" i="7"/>
  <c r="G8074" i="7"/>
  <c r="G8075" i="7"/>
  <c r="G8076" i="7"/>
  <c r="G8077" i="7"/>
  <c r="G8078" i="7"/>
  <c r="G8079" i="7"/>
  <c r="G8080" i="7"/>
  <c r="G8081" i="7"/>
  <c r="G8082" i="7"/>
  <c r="G8083" i="7"/>
  <c r="G8084" i="7"/>
  <c r="G8085" i="7"/>
  <c r="G8086" i="7"/>
  <c r="G8087" i="7"/>
  <c r="G8088" i="7"/>
  <c r="G8089" i="7"/>
  <c r="G8090" i="7"/>
  <c r="G8091" i="7"/>
  <c r="G8092" i="7"/>
  <c r="G8093" i="7"/>
  <c r="G8094" i="7"/>
  <c r="G8095" i="7"/>
  <c r="G8096" i="7"/>
  <c r="G8097" i="7"/>
  <c r="G8098" i="7"/>
  <c r="G8099" i="7"/>
  <c r="G8100" i="7"/>
  <c r="G8101" i="7"/>
  <c r="G8102" i="7"/>
  <c r="G8103" i="7"/>
  <c r="G8104" i="7"/>
  <c r="G8105" i="7"/>
  <c r="G8106" i="7"/>
  <c r="G8107" i="7"/>
  <c r="G8108" i="7"/>
  <c r="G8109" i="7"/>
  <c r="G8110" i="7"/>
  <c r="G8111" i="7"/>
  <c r="G8112" i="7"/>
  <c r="G8113" i="7"/>
  <c r="G8114" i="7"/>
  <c r="G8115" i="7"/>
  <c r="G8116" i="7"/>
  <c r="G8117" i="7"/>
  <c r="G8118" i="7"/>
  <c r="G8119" i="7"/>
  <c r="G8120" i="7"/>
  <c r="G8121" i="7"/>
  <c r="G8122" i="7"/>
  <c r="G8123" i="7"/>
  <c r="G8124" i="7"/>
  <c r="G8125" i="7"/>
  <c r="G8126" i="7"/>
  <c r="G8127" i="7"/>
  <c r="G8128" i="7"/>
  <c r="G8129" i="7"/>
  <c r="G8130" i="7"/>
  <c r="G8131" i="7"/>
  <c r="G8132" i="7"/>
  <c r="G8133" i="7"/>
  <c r="G8134" i="7"/>
  <c r="G8135" i="7"/>
  <c r="G8136" i="7"/>
  <c r="G8137" i="7"/>
  <c r="G8138" i="7"/>
  <c r="G8139" i="7"/>
  <c r="G8140" i="7"/>
  <c r="G8141" i="7"/>
  <c r="G8142" i="7"/>
  <c r="G8143" i="7"/>
  <c r="G8144" i="7"/>
  <c r="G8145" i="7"/>
  <c r="G8146" i="7"/>
  <c r="G8147" i="7"/>
  <c r="G8148" i="7"/>
  <c r="G8149" i="7"/>
  <c r="G8150" i="7"/>
  <c r="G8151" i="7"/>
  <c r="G8152" i="7"/>
  <c r="G8153" i="7"/>
  <c r="G8154" i="7"/>
  <c r="G8155" i="7"/>
  <c r="G8156" i="7"/>
  <c r="G8157" i="7"/>
  <c r="G8158" i="7"/>
  <c r="G8159" i="7"/>
  <c r="G8160" i="7"/>
  <c r="G8161" i="7"/>
  <c r="G8162" i="7"/>
  <c r="G8163" i="7"/>
  <c r="G8164" i="7"/>
  <c r="G8165" i="7"/>
  <c r="G8166" i="7"/>
  <c r="G8167" i="7"/>
  <c r="G8168" i="7"/>
  <c r="G8169" i="7"/>
  <c r="G8170" i="7"/>
  <c r="G8171" i="7"/>
  <c r="G8172" i="7"/>
  <c r="G8173" i="7"/>
  <c r="G8174" i="7"/>
  <c r="G8175" i="7"/>
  <c r="G8176" i="7"/>
  <c r="G8177" i="7"/>
  <c r="G8178" i="7"/>
  <c r="G8179" i="7"/>
  <c r="G8180" i="7"/>
  <c r="G8181" i="7"/>
  <c r="G8182" i="7"/>
  <c r="G8183" i="7"/>
  <c r="G8184" i="7"/>
  <c r="G8185" i="7"/>
  <c r="G8186" i="7"/>
  <c r="G8187" i="7"/>
  <c r="G8188" i="7"/>
  <c r="G8189" i="7"/>
  <c r="G8190" i="7"/>
  <c r="G8191" i="7"/>
  <c r="G8192" i="7"/>
  <c r="G8193" i="7"/>
  <c r="G8194" i="7"/>
  <c r="G8195" i="7"/>
  <c r="G8196" i="7"/>
  <c r="G8197" i="7"/>
  <c r="G8198" i="7"/>
  <c r="G8199" i="7"/>
  <c r="G8200" i="7"/>
  <c r="G8201" i="7"/>
  <c r="G8202" i="7"/>
  <c r="G8203" i="7"/>
  <c r="G8204" i="7"/>
  <c r="G8205" i="7"/>
  <c r="G8206" i="7"/>
  <c r="G8207" i="7"/>
  <c r="G8208" i="7"/>
  <c r="G8209" i="7"/>
  <c r="G8210" i="7"/>
  <c r="G8211" i="7"/>
  <c r="G8212" i="7"/>
  <c r="G8213" i="7"/>
  <c r="G8214" i="7"/>
  <c r="G8215" i="7"/>
  <c r="G8216" i="7"/>
  <c r="G8217" i="7"/>
  <c r="G8218" i="7"/>
  <c r="G8219" i="7"/>
  <c r="G8220" i="7"/>
  <c r="G8221" i="7"/>
  <c r="G8222" i="7"/>
  <c r="G8223" i="7"/>
  <c r="G8224" i="7"/>
  <c r="G8225" i="7"/>
  <c r="G8226" i="7"/>
  <c r="G8227" i="7"/>
  <c r="G8228" i="7"/>
  <c r="G8229" i="7"/>
  <c r="G8230" i="7"/>
  <c r="G8231" i="7"/>
  <c r="G8232" i="7"/>
  <c r="G8233" i="7"/>
  <c r="G8234" i="7"/>
  <c r="G8235" i="7"/>
  <c r="G8236" i="7"/>
  <c r="G8237" i="7"/>
  <c r="G8238" i="7"/>
  <c r="G8239" i="7"/>
  <c r="G8240" i="7"/>
  <c r="G8241" i="7"/>
  <c r="G8242" i="7"/>
  <c r="G8243" i="7"/>
  <c r="G8244" i="7"/>
  <c r="G8245" i="7"/>
  <c r="G8246" i="7"/>
  <c r="G8247" i="7"/>
  <c r="G8248" i="7"/>
  <c r="G8249" i="7"/>
  <c r="G8250" i="7"/>
  <c r="G8251" i="7"/>
  <c r="G8252" i="7"/>
  <c r="G8253" i="7"/>
  <c r="G8254" i="7"/>
  <c r="G8255" i="7"/>
  <c r="G8256" i="7"/>
  <c r="G8257" i="7"/>
  <c r="G8258" i="7"/>
  <c r="G8259" i="7"/>
  <c r="G8260" i="7"/>
  <c r="G8261" i="7"/>
  <c r="G8262" i="7"/>
  <c r="G8263" i="7"/>
  <c r="G8264" i="7"/>
  <c r="G8265" i="7"/>
  <c r="G8266" i="7"/>
  <c r="G8267" i="7"/>
  <c r="G8268" i="7"/>
  <c r="G8269" i="7"/>
  <c r="G8270" i="7"/>
  <c r="G8271" i="7"/>
  <c r="G8272" i="7"/>
  <c r="G8273" i="7"/>
  <c r="G8274" i="7"/>
  <c r="G8275" i="7"/>
  <c r="G8276" i="7"/>
  <c r="G8277" i="7"/>
  <c r="G8278" i="7"/>
  <c r="G8279" i="7"/>
  <c r="G8280" i="7"/>
  <c r="G8281" i="7"/>
  <c r="G8282" i="7"/>
  <c r="G8283" i="7"/>
  <c r="G8284" i="7"/>
  <c r="G8285" i="7"/>
  <c r="G8286" i="7"/>
  <c r="G8287" i="7"/>
  <c r="G8288" i="7"/>
  <c r="G8289" i="7"/>
  <c r="G8290" i="7"/>
  <c r="G8291" i="7"/>
  <c r="G8292" i="7"/>
  <c r="G8293" i="7"/>
  <c r="G8294" i="7"/>
  <c r="G8295" i="7"/>
  <c r="G8296" i="7"/>
  <c r="G8297" i="7"/>
  <c r="G8298" i="7"/>
  <c r="G8299" i="7"/>
  <c r="G8300" i="7"/>
  <c r="G8301" i="7"/>
  <c r="G8302" i="7"/>
  <c r="G8303" i="7"/>
  <c r="G8304" i="7"/>
  <c r="G8305" i="7"/>
  <c r="G8306" i="7"/>
  <c r="G8307" i="7"/>
  <c r="G8308" i="7"/>
  <c r="G8309" i="7"/>
  <c r="G8310" i="7"/>
  <c r="G8311" i="7"/>
  <c r="G8312" i="7"/>
  <c r="G8313" i="7"/>
  <c r="G8314" i="7"/>
  <c r="G8315" i="7"/>
  <c r="G8316" i="7"/>
  <c r="G8317" i="7"/>
  <c r="G8318" i="7"/>
  <c r="G8319" i="7"/>
  <c r="G8320" i="7"/>
  <c r="G8321" i="7"/>
  <c r="G8322" i="7"/>
  <c r="G8323" i="7"/>
  <c r="G8324" i="7"/>
  <c r="G8325" i="7"/>
  <c r="G8326" i="7"/>
  <c r="G8327" i="7"/>
  <c r="G8328" i="7"/>
  <c r="G8329" i="7"/>
  <c r="G8330" i="7"/>
  <c r="G8331" i="7"/>
  <c r="G8332" i="7"/>
  <c r="G8333" i="7"/>
  <c r="G8334" i="7"/>
  <c r="G8335" i="7"/>
  <c r="G8336" i="7"/>
  <c r="G8337" i="7"/>
  <c r="G8338" i="7"/>
  <c r="G8339" i="7"/>
  <c r="G8340" i="7"/>
  <c r="G8341" i="7"/>
  <c r="G8342" i="7"/>
  <c r="G8343" i="7"/>
  <c r="G8344" i="7"/>
  <c r="G8345" i="7"/>
  <c r="G8346" i="7"/>
  <c r="G8347" i="7"/>
  <c r="G8348" i="7"/>
  <c r="G8349" i="7"/>
  <c r="G8350" i="7"/>
  <c r="G8351" i="7"/>
  <c r="G8352" i="7"/>
  <c r="G8353" i="7"/>
  <c r="G8354" i="7"/>
  <c r="G8355" i="7"/>
  <c r="G8356" i="7"/>
  <c r="G8357" i="7"/>
  <c r="G8358" i="7"/>
  <c r="G8359" i="7"/>
  <c r="G8360" i="7"/>
  <c r="G8361" i="7"/>
  <c r="G8362" i="7"/>
  <c r="G8363" i="7"/>
  <c r="G8364" i="7"/>
  <c r="G8365" i="7"/>
  <c r="G8366" i="7"/>
  <c r="G8367" i="7"/>
  <c r="G8368" i="7"/>
  <c r="G8369" i="7"/>
  <c r="G8370" i="7"/>
  <c r="G8371" i="7"/>
  <c r="G8372" i="7"/>
  <c r="G8373" i="7"/>
  <c r="G8374" i="7"/>
  <c r="G8375" i="7"/>
  <c r="G8376" i="7"/>
  <c r="G8377" i="7"/>
  <c r="G8378" i="7"/>
  <c r="G8379" i="7"/>
  <c r="G8380" i="7"/>
  <c r="G8381" i="7"/>
  <c r="G8382" i="7"/>
  <c r="G8383" i="7"/>
  <c r="G8384" i="7"/>
  <c r="G8385" i="7"/>
  <c r="G8386" i="7"/>
  <c r="G8387" i="7"/>
  <c r="G8388" i="7"/>
  <c r="G8389" i="7"/>
  <c r="G8390" i="7"/>
  <c r="G8391" i="7"/>
  <c r="G8392" i="7"/>
  <c r="G8393" i="7"/>
  <c r="G8394" i="7"/>
  <c r="G8395" i="7"/>
  <c r="G8396" i="7"/>
  <c r="G8397" i="7"/>
  <c r="G8398" i="7"/>
  <c r="G8399" i="7"/>
  <c r="G8400" i="7"/>
  <c r="G8401" i="7"/>
  <c r="G8402" i="7"/>
  <c r="G8403" i="7"/>
  <c r="G8404" i="7"/>
  <c r="G8405" i="7"/>
  <c r="G8406" i="7"/>
  <c r="G8407" i="7"/>
  <c r="G8408" i="7"/>
  <c r="G8409" i="7"/>
  <c r="G8410" i="7"/>
  <c r="G8411" i="7"/>
  <c r="G8412" i="7"/>
  <c r="G8413" i="7"/>
  <c r="G8414" i="7"/>
  <c r="G8415" i="7"/>
  <c r="G8416" i="7"/>
  <c r="G8417" i="7"/>
  <c r="G8418" i="7"/>
  <c r="G8419" i="7"/>
  <c r="G8420" i="7"/>
  <c r="G8421" i="7"/>
  <c r="G8422" i="7"/>
  <c r="G8423" i="7"/>
  <c r="G8424" i="7"/>
  <c r="G8425" i="7"/>
  <c r="G8426" i="7"/>
  <c r="G8427" i="7"/>
  <c r="G8428" i="7"/>
  <c r="G8429" i="7"/>
  <c r="G8430" i="7"/>
  <c r="G8431" i="7"/>
  <c r="G8432" i="7"/>
  <c r="G8433" i="7"/>
  <c r="G8434" i="7"/>
  <c r="G8435" i="7"/>
  <c r="G8436" i="7"/>
  <c r="G8437" i="7"/>
  <c r="G8438" i="7"/>
  <c r="G8439" i="7"/>
  <c r="G8440" i="7"/>
  <c r="G8441" i="7"/>
  <c r="G8442" i="7"/>
  <c r="G8443" i="7"/>
  <c r="G8444" i="7"/>
  <c r="G8445" i="7"/>
  <c r="G8446" i="7"/>
  <c r="G8447" i="7"/>
  <c r="G8448" i="7"/>
  <c r="G8449" i="7"/>
  <c r="G8450" i="7"/>
  <c r="G8451" i="7"/>
  <c r="G8452" i="7"/>
  <c r="G8453" i="7"/>
  <c r="G8454" i="7"/>
  <c r="G8455" i="7"/>
  <c r="G8456" i="7"/>
  <c r="G8457" i="7"/>
  <c r="G8458" i="7"/>
  <c r="G8459" i="7"/>
  <c r="G8460" i="7"/>
  <c r="G8461" i="7"/>
  <c r="G8462" i="7"/>
  <c r="G8463" i="7"/>
  <c r="G8464" i="7"/>
  <c r="G8465" i="7"/>
  <c r="G8466" i="7"/>
  <c r="G8467" i="7"/>
  <c r="G8468" i="7"/>
  <c r="G8469" i="7"/>
  <c r="G8470" i="7"/>
  <c r="G8471" i="7"/>
  <c r="G8472" i="7"/>
  <c r="G8473" i="7"/>
  <c r="G8474" i="7"/>
  <c r="G8475" i="7"/>
  <c r="G8476" i="7"/>
  <c r="G8477" i="7"/>
  <c r="G8478" i="7"/>
  <c r="G8479" i="7"/>
  <c r="G8480" i="7"/>
  <c r="G8481" i="7"/>
  <c r="G8482" i="7"/>
  <c r="G8483" i="7"/>
  <c r="G8484" i="7"/>
  <c r="G8485" i="7"/>
  <c r="G8486" i="7"/>
  <c r="G8487" i="7"/>
  <c r="G8488" i="7"/>
  <c r="G8489" i="7"/>
  <c r="G8490" i="7"/>
  <c r="G8491" i="7"/>
  <c r="G8492" i="7"/>
  <c r="G8493" i="7"/>
  <c r="G8494" i="7"/>
  <c r="G8495" i="7"/>
  <c r="G8496" i="7"/>
  <c r="G8497" i="7"/>
  <c r="G8498" i="7"/>
  <c r="G8499" i="7"/>
  <c r="G8500" i="7"/>
  <c r="G8501" i="7"/>
  <c r="G8502" i="7"/>
  <c r="G8503" i="7"/>
  <c r="G8504" i="7"/>
  <c r="G8505" i="7"/>
  <c r="G8506" i="7"/>
  <c r="G8507" i="7"/>
  <c r="G8508" i="7"/>
  <c r="G8509" i="7"/>
  <c r="G8510" i="7"/>
  <c r="G8511" i="7"/>
  <c r="G8512" i="7"/>
  <c r="G8513" i="7"/>
  <c r="G8514" i="7"/>
  <c r="G8515" i="7"/>
  <c r="G8516" i="7"/>
  <c r="G8517" i="7"/>
  <c r="G8518" i="7"/>
  <c r="G8519" i="7"/>
  <c r="G8520" i="7"/>
  <c r="G8521" i="7"/>
  <c r="G8522" i="7"/>
  <c r="G8523" i="7"/>
  <c r="G8524" i="7"/>
  <c r="G8525" i="7"/>
  <c r="G8526" i="7"/>
  <c r="G8527" i="7"/>
  <c r="G8528" i="7"/>
  <c r="G8529" i="7"/>
  <c r="G8530" i="7"/>
  <c r="G8531" i="7"/>
  <c r="G8532" i="7"/>
  <c r="G8533" i="7"/>
  <c r="G8534" i="7"/>
  <c r="G8535" i="7"/>
  <c r="G8536" i="7"/>
  <c r="G8537" i="7"/>
  <c r="G8538" i="7"/>
  <c r="G8539" i="7"/>
  <c r="G8540" i="7"/>
  <c r="G8541" i="7"/>
  <c r="G8542" i="7"/>
  <c r="G8543" i="7"/>
  <c r="G8544" i="7"/>
  <c r="G8545" i="7"/>
  <c r="G8546" i="7"/>
  <c r="G8547" i="7"/>
  <c r="G8548" i="7"/>
  <c r="G8549" i="7"/>
  <c r="G8550" i="7"/>
  <c r="G8551" i="7"/>
  <c r="G8552" i="7"/>
  <c r="G8553" i="7"/>
  <c r="G8554" i="7"/>
  <c r="G8555" i="7"/>
  <c r="G8556" i="7"/>
  <c r="G8557" i="7"/>
  <c r="G8558" i="7"/>
  <c r="G8559" i="7"/>
  <c r="G8560" i="7"/>
  <c r="G8561" i="7"/>
  <c r="G8562" i="7"/>
  <c r="G8563" i="7"/>
  <c r="G8564" i="7"/>
  <c r="G8565" i="7"/>
  <c r="G8566" i="7"/>
  <c r="G8567" i="7"/>
  <c r="G8568" i="7"/>
  <c r="G8569" i="7"/>
  <c r="G8570" i="7"/>
  <c r="G8571" i="7"/>
  <c r="G8572" i="7"/>
  <c r="G8573" i="7"/>
  <c r="G8574" i="7"/>
  <c r="G8575" i="7"/>
  <c r="G8576" i="7"/>
  <c r="G8577" i="7"/>
  <c r="G8578" i="7"/>
  <c r="G8579" i="7"/>
  <c r="G8580" i="7"/>
  <c r="G8581" i="7"/>
  <c r="G8582" i="7"/>
  <c r="G8583" i="7"/>
  <c r="G8584" i="7"/>
  <c r="G8585" i="7"/>
  <c r="G8586" i="7"/>
  <c r="G8587" i="7"/>
  <c r="G8588" i="7"/>
  <c r="G8589" i="7"/>
  <c r="G8590" i="7"/>
  <c r="G8591" i="7"/>
  <c r="G8592" i="7"/>
  <c r="G8593" i="7"/>
  <c r="G8594" i="7"/>
  <c r="G8595" i="7"/>
  <c r="G8596" i="7"/>
  <c r="G8597" i="7"/>
  <c r="G8598" i="7"/>
  <c r="G8599" i="7"/>
  <c r="G8600" i="7"/>
  <c r="G8601" i="7"/>
  <c r="G8602" i="7"/>
  <c r="G8603" i="7"/>
  <c r="G8604" i="7"/>
  <c r="G8605" i="7"/>
  <c r="G8606" i="7"/>
  <c r="G8607" i="7"/>
  <c r="G8608" i="7"/>
  <c r="G8609" i="7"/>
  <c r="G8610" i="7"/>
  <c r="G8611" i="7"/>
  <c r="G8612" i="7"/>
  <c r="G8613" i="7"/>
  <c r="G8614" i="7"/>
  <c r="G8615" i="7"/>
  <c r="G8616" i="7"/>
  <c r="G8617" i="7"/>
  <c r="G8618" i="7"/>
  <c r="G8619" i="7"/>
  <c r="G8620" i="7"/>
  <c r="G8621" i="7"/>
  <c r="G8622" i="7"/>
  <c r="G8623" i="7"/>
  <c r="G8624" i="7"/>
  <c r="G8625" i="7"/>
  <c r="G8626" i="7"/>
  <c r="G8627" i="7"/>
  <c r="G8628" i="7"/>
  <c r="G8629" i="7"/>
  <c r="G8630" i="7"/>
  <c r="G8631" i="7"/>
  <c r="G8632" i="7"/>
  <c r="G8633" i="7"/>
  <c r="G8634" i="7"/>
  <c r="G8635" i="7"/>
  <c r="G8636" i="7"/>
  <c r="G8637" i="7"/>
  <c r="G8638" i="7"/>
  <c r="G8639" i="7"/>
  <c r="G8640" i="7"/>
  <c r="G8641" i="7"/>
  <c r="G8642" i="7"/>
  <c r="G8643" i="7"/>
  <c r="G8644" i="7"/>
  <c r="G8645" i="7"/>
  <c r="G8646" i="7"/>
  <c r="G8647" i="7"/>
  <c r="G8648" i="7"/>
  <c r="G8649" i="7"/>
  <c r="G8650" i="7"/>
  <c r="G8651" i="7"/>
  <c r="G8652" i="7"/>
  <c r="G8653" i="7"/>
  <c r="G8654" i="7"/>
  <c r="G8655" i="7"/>
  <c r="G8656" i="7"/>
  <c r="G8657" i="7"/>
  <c r="G8658" i="7"/>
  <c r="G8659" i="7"/>
  <c r="G8660" i="7"/>
  <c r="G8661" i="7"/>
  <c r="G8662" i="7"/>
  <c r="G8663" i="7"/>
  <c r="G8664" i="7"/>
  <c r="G8665" i="7"/>
  <c r="G8666" i="7"/>
  <c r="G8667" i="7"/>
  <c r="G8668" i="7"/>
  <c r="G8669" i="7"/>
  <c r="G8670" i="7"/>
  <c r="G8671" i="7"/>
  <c r="G8672" i="7"/>
  <c r="G8673" i="7"/>
  <c r="G8674" i="7"/>
  <c r="G8675" i="7"/>
  <c r="G8676" i="7"/>
  <c r="G8677" i="7"/>
  <c r="G8678" i="7"/>
  <c r="G8679" i="7"/>
  <c r="G8680" i="7"/>
  <c r="G8681" i="7"/>
  <c r="G8682" i="7"/>
  <c r="G8683" i="7"/>
  <c r="G8684" i="7"/>
  <c r="G8685" i="7"/>
  <c r="G8686" i="7"/>
  <c r="G8687" i="7"/>
  <c r="G8688" i="7"/>
  <c r="G8689" i="7"/>
  <c r="G8690" i="7"/>
  <c r="G8691" i="7"/>
  <c r="G8692" i="7"/>
  <c r="G8693" i="7"/>
  <c r="G8694" i="7"/>
  <c r="G8695" i="7"/>
  <c r="G8696" i="7"/>
  <c r="G8697" i="7"/>
  <c r="G8698" i="7"/>
  <c r="G8699" i="7"/>
  <c r="G8700" i="7"/>
  <c r="G8701" i="7"/>
  <c r="G8702" i="7"/>
  <c r="G8703" i="7"/>
  <c r="G8704" i="7"/>
  <c r="G8705" i="7"/>
  <c r="G8706" i="7"/>
  <c r="G8707" i="7"/>
  <c r="G8708" i="7"/>
  <c r="G8709" i="7"/>
  <c r="G8710" i="7"/>
  <c r="G8711" i="7"/>
  <c r="G8712" i="7"/>
  <c r="G8713" i="7"/>
  <c r="G8714" i="7"/>
  <c r="G8715" i="7"/>
  <c r="G8716" i="7"/>
  <c r="G8717" i="7"/>
  <c r="G8718" i="7"/>
  <c r="G8719" i="7"/>
  <c r="G8720" i="7"/>
  <c r="G8721" i="7"/>
  <c r="G8722" i="7"/>
  <c r="G8723" i="7"/>
  <c r="G8724" i="7"/>
  <c r="G8725" i="7"/>
  <c r="G8726" i="7"/>
  <c r="G8727" i="7"/>
  <c r="G8728" i="7"/>
  <c r="G8729" i="7"/>
  <c r="G8730" i="7"/>
  <c r="G8731" i="7"/>
  <c r="G8732" i="7"/>
  <c r="G8733" i="7"/>
  <c r="G8734" i="7"/>
  <c r="G8735" i="7"/>
  <c r="G8736" i="7"/>
  <c r="G8737" i="7"/>
  <c r="G8738" i="7"/>
  <c r="G8739" i="7"/>
  <c r="G8740" i="7"/>
  <c r="G8741" i="7"/>
  <c r="G8742" i="7"/>
  <c r="G8743" i="7"/>
  <c r="G8744" i="7"/>
  <c r="G8745" i="7"/>
  <c r="G8746" i="7"/>
  <c r="G8747" i="7"/>
  <c r="G8748" i="7"/>
  <c r="G8749" i="7"/>
  <c r="G8750" i="7"/>
  <c r="G8751" i="7"/>
  <c r="G8752" i="7"/>
  <c r="G8753" i="7"/>
  <c r="G8754" i="7"/>
  <c r="G8755" i="7"/>
  <c r="G8756" i="7"/>
  <c r="G8757" i="7"/>
  <c r="G8758" i="7"/>
  <c r="G8759" i="7"/>
  <c r="G8760" i="7"/>
  <c r="G8761" i="7"/>
  <c r="G8762" i="7"/>
  <c r="G8763" i="7"/>
  <c r="G8764" i="7"/>
  <c r="G8765" i="7"/>
  <c r="G8766" i="7"/>
  <c r="G8767" i="7"/>
  <c r="G8768" i="7"/>
  <c r="G8769" i="7"/>
  <c r="G8770" i="7"/>
  <c r="G8771" i="7"/>
  <c r="G8772" i="7"/>
  <c r="G8773" i="7"/>
  <c r="G8774" i="7"/>
  <c r="G8775" i="7"/>
  <c r="G8776" i="7"/>
  <c r="G8777" i="7"/>
  <c r="G8778" i="7"/>
  <c r="G8779" i="7"/>
  <c r="G8780" i="7"/>
  <c r="G8781" i="7"/>
  <c r="G8782" i="7"/>
  <c r="G8783" i="7"/>
  <c r="G8784" i="7"/>
  <c r="G8785" i="7"/>
  <c r="G8786" i="7"/>
  <c r="G8787" i="7"/>
  <c r="G8788" i="7"/>
  <c r="G8789" i="7"/>
  <c r="G8790" i="7"/>
  <c r="G8791" i="7"/>
  <c r="G8792" i="7"/>
  <c r="G8793" i="7"/>
  <c r="G8794" i="7"/>
  <c r="G8795" i="7"/>
  <c r="G8796" i="7"/>
  <c r="G8797" i="7"/>
  <c r="G8798" i="7"/>
  <c r="G8799" i="7"/>
  <c r="G8800" i="7"/>
  <c r="G8801" i="7"/>
  <c r="G8802" i="7"/>
  <c r="G8803" i="7"/>
  <c r="G8804" i="7"/>
  <c r="G8805" i="7"/>
  <c r="G8806" i="7"/>
  <c r="G8807" i="7"/>
  <c r="G8808" i="7"/>
  <c r="G8809" i="7"/>
  <c r="G8810" i="7"/>
  <c r="G8811" i="7"/>
  <c r="G8812" i="7"/>
  <c r="G8813" i="7"/>
  <c r="G8814" i="7"/>
  <c r="G8815" i="7"/>
  <c r="G8816" i="7"/>
  <c r="G8817" i="7"/>
  <c r="G8818" i="7"/>
  <c r="G8819" i="7"/>
  <c r="G8820" i="7"/>
  <c r="G8821" i="7"/>
  <c r="G8822" i="7"/>
  <c r="G8823" i="7"/>
  <c r="G8824" i="7"/>
  <c r="G8825" i="7"/>
  <c r="G8826" i="7"/>
  <c r="G8827" i="7"/>
  <c r="G8828" i="7"/>
  <c r="G8829" i="7"/>
  <c r="G8830" i="7"/>
  <c r="G8831" i="7"/>
  <c r="G8832" i="7"/>
  <c r="G8833" i="7"/>
  <c r="G8834" i="7"/>
  <c r="G8835" i="7"/>
  <c r="G8836" i="7"/>
  <c r="G8837" i="7"/>
  <c r="G8838" i="7"/>
  <c r="G8839" i="7"/>
  <c r="G8840" i="7"/>
  <c r="G8841" i="7"/>
  <c r="G8842" i="7"/>
  <c r="G8843" i="7"/>
  <c r="G8844" i="7"/>
  <c r="G8845" i="7"/>
  <c r="G8846" i="7"/>
  <c r="G8847" i="7"/>
  <c r="G8848" i="7"/>
  <c r="G8849" i="7"/>
  <c r="G8850" i="7"/>
  <c r="G8851" i="7"/>
  <c r="G8852" i="7"/>
  <c r="G8853" i="7"/>
  <c r="G8854" i="7"/>
  <c r="G8855" i="7"/>
  <c r="G8856" i="7"/>
  <c r="G8857" i="7"/>
  <c r="G8858" i="7"/>
  <c r="G8859" i="7"/>
  <c r="G8860" i="7"/>
  <c r="G8861" i="7"/>
  <c r="G8862" i="7"/>
  <c r="G8863" i="7"/>
  <c r="G8864" i="7"/>
  <c r="G8865" i="7"/>
  <c r="G8866" i="7"/>
  <c r="G8867" i="7"/>
  <c r="G8868" i="7"/>
  <c r="G8869" i="7"/>
  <c r="G8870" i="7"/>
  <c r="G8871" i="7"/>
  <c r="G8872" i="7"/>
  <c r="G8873" i="7"/>
  <c r="G8874" i="7"/>
  <c r="G8875" i="7"/>
  <c r="G8876" i="7"/>
  <c r="G8877" i="7"/>
  <c r="G8878" i="7"/>
  <c r="G8879" i="7"/>
  <c r="G8880" i="7"/>
  <c r="G8881" i="7"/>
  <c r="G8882" i="7"/>
  <c r="G8883" i="7"/>
  <c r="G8884" i="7"/>
  <c r="G8885" i="7"/>
  <c r="G8886" i="7"/>
  <c r="G8887" i="7"/>
  <c r="G8888" i="7"/>
  <c r="G8889" i="7"/>
  <c r="G8890" i="7"/>
  <c r="G8891" i="7"/>
  <c r="G8892" i="7"/>
  <c r="G8893" i="7"/>
  <c r="G8894" i="7"/>
  <c r="G8895" i="7"/>
  <c r="G8896" i="7"/>
  <c r="G8897" i="7"/>
  <c r="G8898" i="7"/>
  <c r="G8899" i="7"/>
  <c r="G8900" i="7"/>
  <c r="G8901" i="7"/>
  <c r="G8902" i="7"/>
  <c r="G8903" i="7"/>
  <c r="G8904" i="7"/>
  <c r="G8905" i="7"/>
  <c r="G8906" i="7"/>
  <c r="G8907" i="7"/>
  <c r="G8908" i="7"/>
  <c r="G8909" i="7"/>
  <c r="G8910" i="7"/>
  <c r="G8911" i="7"/>
  <c r="G8912" i="7"/>
  <c r="G8913" i="7"/>
  <c r="G8914" i="7"/>
  <c r="G8915" i="7"/>
  <c r="G8916" i="7"/>
  <c r="G8917" i="7"/>
  <c r="G8918" i="7"/>
  <c r="G8919" i="7"/>
  <c r="G8920" i="7"/>
  <c r="G8921" i="7"/>
  <c r="G8922" i="7"/>
  <c r="G8923" i="7"/>
  <c r="G8924" i="7"/>
  <c r="G8925" i="7"/>
  <c r="G8926" i="7"/>
  <c r="G8927" i="7"/>
  <c r="G8928" i="7"/>
  <c r="G8929" i="7"/>
  <c r="G8930" i="7"/>
  <c r="G8931" i="7"/>
  <c r="G8932" i="7"/>
  <c r="G8933" i="7"/>
  <c r="G8934" i="7"/>
  <c r="G8935" i="7"/>
  <c r="G8936" i="7"/>
  <c r="G8937" i="7"/>
  <c r="G8938" i="7"/>
  <c r="G8939" i="7"/>
  <c r="G8940" i="7"/>
  <c r="G8941" i="7"/>
  <c r="G8942" i="7"/>
  <c r="G8943" i="7"/>
  <c r="G8944" i="7"/>
  <c r="G8945" i="7"/>
  <c r="G8946" i="7"/>
  <c r="G8947" i="7"/>
  <c r="G8948" i="7"/>
  <c r="G8949" i="7"/>
  <c r="G8950" i="7"/>
  <c r="G8951" i="7"/>
  <c r="G8952" i="7"/>
  <c r="G8953" i="7"/>
  <c r="G8954" i="7"/>
  <c r="G8955" i="7"/>
  <c r="G8956" i="7"/>
  <c r="G8957" i="7"/>
  <c r="G8958" i="7"/>
  <c r="G8959" i="7"/>
  <c r="G8960" i="7"/>
  <c r="G8961" i="7"/>
  <c r="G8962" i="7"/>
  <c r="G8963" i="7"/>
  <c r="G8964" i="7"/>
  <c r="G8965" i="7"/>
  <c r="G8966" i="7"/>
  <c r="G8967" i="7"/>
  <c r="G8968" i="7"/>
  <c r="G8969" i="7"/>
  <c r="G8970" i="7"/>
  <c r="G8971" i="7"/>
  <c r="G8972" i="7"/>
  <c r="G8973" i="7"/>
  <c r="G8974" i="7"/>
  <c r="G8975" i="7"/>
  <c r="G8976" i="7"/>
  <c r="G8977" i="7"/>
  <c r="G8978" i="7"/>
  <c r="G8979" i="7"/>
  <c r="G8980" i="7"/>
  <c r="G8981" i="7"/>
  <c r="G8982" i="7"/>
  <c r="G8983" i="7"/>
  <c r="G8984" i="7"/>
  <c r="G8985" i="7"/>
  <c r="G8986" i="7"/>
  <c r="G8987" i="7"/>
  <c r="G8988" i="7"/>
  <c r="G8989" i="7"/>
  <c r="G8990" i="7"/>
  <c r="G8991" i="7"/>
  <c r="G8992" i="7"/>
  <c r="G8993" i="7"/>
  <c r="G8994" i="7"/>
  <c r="G8995" i="7"/>
  <c r="G8996" i="7"/>
  <c r="G8997" i="7"/>
  <c r="G8998" i="7"/>
  <c r="G8999" i="7"/>
  <c r="G9000" i="7"/>
  <c r="G9001" i="7"/>
  <c r="G9002" i="7"/>
  <c r="G9003" i="7"/>
  <c r="G9004" i="7"/>
  <c r="G9005" i="7"/>
  <c r="G9006" i="7"/>
  <c r="G9007" i="7"/>
  <c r="G9008" i="7"/>
  <c r="G9009" i="7"/>
  <c r="G9010" i="7"/>
  <c r="G9011" i="7"/>
  <c r="G9012" i="7"/>
  <c r="G9013" i="7"/>
  <c r="G9014" i="7"/>
  <c r="G9015" i="7"/>
  <c r="G9016" i="7"/>
  <c r="G9017" i="7"/>
  <c r="G9018" i="7"/>
  <c r="G9019" i="7"/>
  <c r="G9020" i="7"/>
  <c r="G9021" i="7"/>
  <c r="G9022" i="7"/>
  <c r="G9023" i="7"/>
  <c r="G9024" i="7"/>
  <c r="G9025" i="7"/>
  <c r="G9026" i="7"/>
  <c r="G9027" i="7"/>
  <c r="G9028" i="7"/>
  <c r="G9029" i="7"/>
  <c r="G9030" i="7"/>
  <c r="G9031" i="7"/>
  <c r="G9032" i="7"/>
  <c r="G9033" i="7"/>
  <c r="G9034" i="7"/>
  <c r="G9035" i="7"/>
  <c r="G9036" i="7"/>
  <c r="G9037" i="7"/>
  <c r="G9038" i="7"/>
  <c r="G9039" i="7"/>
  <c r="G9040" i="7"/>
  <c r="G9041" i="7"/>
  <c r="G9042" i="7"/>
  <c r="G9043" i="7"/>
  <c r="G9044" i="7"/>
  <c r="G9045" i="7"/>
  <c r="G9046" i="7"/>
  <c r="G9047" i="7"/>
  <c r="G9048" i="7"/>
  <c r="G9049" i="7"/>
  <c r="G9050" i="7"/>
  <c r="G9051" i="7"/>
  <c r="G9052" i="7"/>
  <c r="G9053" i="7"/>
  <c r="G9054" i="7"/>
  <c r="G9055" i="7"/>
  <c r="G9056" i="7"/>
  <c r="G9057" i="7"/>
  <c r="G9058" i="7"/>
  <c r="G9059" i="7"/>
  <c r="G9060" i="7"/>
  <c r="G9061" i="7"/>
  <c r="G9062" i="7"/>
  <c r="G9063" i="7"/>
  <c r="G9064" i="7"/>
  <c r="G9065" i="7"/>
  <c r="G9066" i="7"/>
  <c r="G9067" i="7"/>
  <c r="G9068" i="7"/>
  <c r="G9069" i="7"/>
  <c r="G9070" i="7"/>
  <c r="G9071" i="7"/>
  <c r="G9072" i="7"/>
  <c r="G9073" i="7"/>
  <c r="G9074" i="7"/>
  <c r="G9075" i="7"/>
  <c r="G9076" i="7"/>
  <c r="G9077" i="7"/>
  <c r="G9078" i="7"/>
  <c r="G9079" i="7"/>
  <c r="G9080" i="7"/>
  <c r="G9081" i="7"/>
  <c r="G9082" i="7"/>
  <c r="G9083" i="7"/>
  <c r="G9084" i="7"/>
  <c r="G9085" i="7"/>
  <c r="G9086" i="7"/>
  <c r="G9087" i="7"/>
  <c r="G9088" i="7"/>
  <c r="G9089" i="7"/>
  <c r="G9090" i="7"/>
  <c r="G9091" i="7"/>
  <c r="G9092" i="7"/>
  <c r="G9093" i="7"/>
  <c r="G9094" i="7"/>
  <c r="G9095" i="7"/>
  <c r="G9096" i="7"/>
  <c r="G9097" i="7"/>
  <c r="G9098" i="7"/>
  <c r="G9099" i="7"/>
  <c r="G9100" i="7"/>
  <c r="G9101" i="7"/>
  <c r="G9102" i="7"/>
  <c r="G9103" i="7"/>
  <c r="G9104" i="7"/>
  <c r="G9105" i="7"/>
  <c r="G9106" i="7"/>
  <c r="G9107" i="7"/>
  <c r="G9108" i="7"/>
  <c r="G9109" i="7"/>
  <c r="G9110" i="7"/>
  <c r="G9111" i="7"/>
  <c r="G9112" i="7"/>
  <c r="G9113" i="7"/>
  <c r="G9114" i="7"/>
  <c r="G9115" i="7"/>
  <c r="G9116" i="7"/>
  <c r="G9117" i="7"/>
  <c r="G9118" i="7"/>
  <c r="G9119" i="7"/>
  <c r="G9120" i="7"/>
  <c r="G9121" i="7"/>
  <c r="G9122" i="7"/>
  <c r="G9123" i="7"/>
  <c r="G9124" i="7"/>
  <c r="G9125" i="7"/>
  <c r="G9126" i="7"/>
  <c r="G9127" i="7"/>
  <c r="G9128" i="7"/>
  <c r="G9129" i="7"/>
  <c r="G9130" i="7"/>
  <c r="G9131" i="7"/>
  <c r="G9132" i="7"/>
  <c r="G9133" i="7"/>
  <c r="G9134" i="7"/>
  <c r="G9135" i="7"/>
  <c r="G9136" i="7"/>
  <c r="G9137" i="7"/>
  <c r="G9138" i="7"/>
  <c r="G9139" i="7"/>
  <c r="G9140" i="7"/>
  <c r="G9141" i="7"/>
  <c r="G9142" i="7"/>
  <c r="G9143" i="7"/>
  <c r="G9144" i="7"/>
  <c r="G9145" i="7"/>
  <c r="G9146" i="7"/>
  <c r="G9147" i="7"/>
  <c r="G9148" i="7"/>
  <c r="G9149" i="7"/>
  <c r="G9150" i="7"/>
  <c r="G9151" i="7"/>
  <c r="G9152" i="7"/>
  <c r="G9153" i="7"/>
  <c r="G9154" i="7"/>
  <c r="G9155" i="7"/>
  <c r="G9156" i="7"/>
  <c r="G9157" i="7"/>
  <c r="G9158" i="7"/>
  <c r="G9159" i="7"/>
  <c r="G9160" i="7"/>
  <c r="G9161" i="7"/>
  <c r="G9162" i="7"/>
  <c r="G9163" i="7"/>
  <c r="G9164" i="7"/>
  <c r="G9165" i="7"/>
  <c r="G9166" i="7"/>
  <c r="G9167" i="7"/>
  <c r="G9168" i="7"/>
  <c r="G9169" i="7"/>
  <c r="G9170" i="7"/>
  <c r="G9171" i="7"/>
  <c r="G9172" i="7"/>
  <c r="G9173" i="7"/>
  <c r="G9174" i="7"/>
  <c r="G9175" i="7"/>
  <c r="G9176" i="7"/>
  <c r="G9177" i="7"/>
  <c r="G9178" i="7"/>
  <c r="G9179" i="7"/>
  <c r="G9180" i="7"/>
  <c r="G9181" i="7"/>
  <c r="G9182" i="7"/>
  <c r="G9183" i="7"/>
  <c r="G9184" i="7"/>
  <c r="G9185" i="7"/>
  <c r="G9186" i="7"/>
  <c r="G9187" i="7"/>
  <c r="G9188" i="7"/>
  <c r="G9189" i="7"/>
  <c r="G9190" i="7"/>
  <c r="G9191" i="7"/>
  <c r="G9192" i="7"/>
  <c r="G9193" i="7"/>
  <c r="G9194" i="7"/>
  <c r="G9195" i="7"/>
  <c r="G9196" i="7"/>
  <c r="G9197" i="7"/>
  <c r="G9198" i="7"/>
  <c r="G9199" i="7"/>
  <c r="G9200" i="7"/>
  <c r="G9201" i="7"/>
  <c r="G9202" i="7"/>
  <c r="G9203" i="7"/>
  <c r="G9204" i="7"/>
  <c r="G9205" i="7"/>
  <c r="G9206" i="7"/>
  <c r="G9207" i="7"/>
  <c r="G9208" i="7"/>
  <c r="G9209" i="7"/>
  <c r="G9210" i="7"/>
  <c r="G9211" i="7"/>
  <c r="G9212" i="7"/>
  <c r="G9213" i="7"/>
  <c r="G9214" i="7"/>
  <c r="G9215" i="7"/>
  <c r="G9216" i="7"/>
  <c r="G9217" i="7"/>
  <c r="G9218" i="7"/>
  <c r="G9219" i="7"/>
  <c r="G9220" i="7"/>
  <c r="G9221" i="7"/>
  <c r="G9222" i="7"/>
  <c r="G9223" i="7"/>
  <c r="G9224" i="7"/>
  <c r="G9225" i="7"/>
  <c r="G9226" i="7"/>
  <c r="G9227" i="7"/>
  <c r="G9228" i="7"/>
  <c r="G9229" i="7"/>
  <c r="G9230" i="7"/>
  <c r="G9231" i="7"/>
  <c r="G9232" i="7"/>
  <c r="G9233" i="7"/>
  <c r="G9234" i="7"/>
  <c r="G9235" i="7"/>
  <c r="G9236" i="7"/>
  <c r="G9237" i="7"/>
  <c r="G9238" i="7"/>
  <c r="G9239" i="7"/>
  <c r="G9240" i="7"/>
  <c r="G9241" i="7"/>
  <c r="G9242" i="7"/>
  <c r="G9243" i="7"/>
  <c r="G9244" i="7"/>
  <c r="G9245" i="7"/>
  <c r="G9246" i="7"/>
  <c r="G9247" i="7"/>
  <c r="G9248" i="7"/>
  <c r="G9249" i="7"/>
  <c r="G9250" i="7"/>
  <c r="G9251" i="7"/>
  <c r="G9252" i="7"/>
  <c r="G9253" i="7"/>
  <c r="G9254" i="7"/>
  <c r="G9255" i="7"/>
  <c r="G9256" i="7"/>
  <c r="G9257" i="7"/>
  <c r="G9258" i="7"/>
  <c r="G9259" i="7"/>
  <c r="G9260" i="7"/>
  <c r="G9261" i="7"/>
  <c r="G9262" i="7"/>
  <c r="G9263" i="7"/>
  <c r="G9264" i="7"/>
  <c r="G9265" i="7"/>
  <c r="G9266" i="7"/>
  <c r="G9267" i="7"/>
  <c r="G9268" i="7"/>
  <c r="G9269" i="7"/>
  <c r="G9270" i="7"/>
  <c r="G9271" i="7"/>
  <c r="G9272" i="7"/>
  <c r="G9273" i="7"/>
  <c r="G9274" i="7"/>
  <c r="G9275" i="7"/>
  <c r="G9276" i="7"/>
  <c r="G9277" i="7"/>
  <c r="G9278" i="7"/>
  <c r="G9279" i="7"/>
  <c r="G9280" i="7"/>
  <c r="G9281" i="7"/>
  <c r="G9282" i="7"/>
  <c r="G9283" i="7"/>
  <c r="G9284" i="7"/>
  <c r="G9285" i="7"/>
  <c r="G9286" i="7"/>
  <c r="G9287" i="7"/>
  <c r="G9288" i="7"/>
  <c r="G9289" i="7"/>
  <c r="G9290" i="7"/>
  <c r="G9291" i="7"/>
  <c r="G9292" i="7"/>
  <c r="G9293" i="7"/>
  <c r="G9294" i="7"/>
  <c r="G9295" i="7"/>
  <c r="G9296" i="7"/>
  <c r="G9297" i="7"/>
  <c r="G9298" i="7"/>
  <c r="G9299" i="7"/>
  <c r="G9300" i="7"/>
  <c r="G9301" i="7"/>
  <c r="G9302" i="7"/>
  <c r="G9303" i="7"/>
  <c r="G9304" i="7"/>
  <c r="G9305" i="7"/>
  <c r="G9306" i="7"/>
  <c r="G9307" i="7"/>
  <c r="G9308" i="7"/>
  <c r="G9309" i="7"/>
  <c r="G9310" i="7"/>
  <c r="G9311" i="7"/>
  <c r="G9312" i="7"/>
  <c r="G9313" i="7"/>
  <c r="G9314" i="7"/>
  <c r="G9315" i="7"/>
  <c r="G9316" i="7"/>
  <c r="G9317" i="7"/>
  <c r="G9318" i="7"/>
  <c r="G9319" i="7"/>
  <c r="G9320" i="7"/>
  <c r="G9321" i="7"/>
  <c r="G9322" i="7"/>
  <c r="G9323" i="7"/>
  <c r="G9324" i="7"/>
  <c r="G9325" i="7"/>
  <c r="G9326" i="7"/>
  <c r="G9327" i="7"/>
  <c r="G9328" i="7"/>
  <c r="G9329" i="7"/>
  <c r="G9330" i="7"/>
  <c r="G9331" i="7"/>
  <c r="G9332" i="7"/>
  <c r="G9333" i="7"/>
  <c r="G9334" i="7"/>
  <c r="G9335" i="7"/>
  <c r="G9336" i="7"/>
  <c r="G9337" i="7"/>
  <c r="G9338" i="7"/>
  <c r="G9339" i="7"/>
  <c r="G9340" i="7"/>
  <c r="G9341" i="7"/>
  <c r="G9342" i="7"/>
  <c r="G9343" i="7"/>
  <c r="G9344" i="7"/>
  <c r="G9345" i="7"/>
  <c r="G9346" i="7"/>
  <c r="G9347" i="7"/>
  <c r="G9348" i="7"/>
  <c r="G9349" i="7"/>
  <c r="G9350" i="7"/>
  <c r="G9351" i="7"/>
  <c r="G9352" i="7"/>
  <c r="G9353" i="7"/>
  <c r="G9354" i="7"/>
  <c r="G9355" i="7"/>
  <c r="G9356" i="7"/>
  <c r="G9357" i="7"/>
  <c r="G9358" i="7"/>
  <c r="G9359" i="7"/>
  <c r="G9360" i="7"/>
  <c r="G9361" i="7"/>
  <c r="G9362" i="7"/>
  <c r="G9363" i="7"/>
  <c r="G9364" i="7"/>
  <c r="G9365" i="7"/>
  <c r="G9366" i="7"/>
  <c r="G9367" i="7"/>
  <c r="G9368" i="7"/>
  <c r="G9369" i="7"/>
  <c r="G9370" i="7"/>
  <c r="G9371" i="7"/>
  <c r="G9372" i="7"/>
  <c r="G9373" i="7"/>
  <c r="G9374" i="7"/>
  <c r="G9375" i="7"/>
  <c r="G9376" i="7"/>
  <c r="G9377" i="7"/>
  <c r="G9378" i="7"/>
  <c r="G9379" i="7"/>
  <c r="G9380" i="7"/>
  <c r="G9381" i="7"/>
  <c r="G9382" i="7"/>
  <c r="G9383" i="7"/>
  <c r="G9384" i="7"/>
  <c r="G9385" i="7"/>
  <c r="G9386" i="7"/>
  <c r="G9387" i="7"/>
  <c r="G9388" i="7"/>
  <c r="G9389" i="7"/>
  <c r="G9390" i="7"/>
  <c r="G9391" i="7"/>
  <c r="G9392" i="7"/>
  <c r="G9393" i="7"/>
  <c r="G9394" i="7"/>
  <c r="G9395" i="7"/>
  <c r="G9396" i="7"/>
  <c r="G9397" i="7"/>
  <c r="G9398" i="7"/>
  <c r="G9399" i="7"/>
  <c r="G9400" i="7"/>
  <c r="G9401" i="7"/>
  <c r="G9402" i="7"/>
  <c r="G9403" i="7"/>
  <c r="G9404" i="7"/>
  <c r="G9405" i="7"/>
  <c r="G9406" i="7"/>
  <c r="G9407" i="7"/>
  <c r="G9408" i="7"/>
  <c r="G9409" i="7"/>
  <c r="G9410" i="7"/>
  <c r="G9411" i="7"/>
  <c r="G9412" i="7"/>
  <c r="G9413" i="7"/>
  <c r="G9414" i="7"/>
  <c r="G9415" i="7"/>
  <c r="G9416" i="7"/>
  <c r="G9417" i="7"/>
  <c r="G9418" i="7"/>
  <c r="G9419" i="7"/>
  <c r="G9420" i="7"/>
  <c r="G9421" i="7"/>
  <c r="G9422" i="7"/>
  <c r="G9423" i="7"/>
  <c r="G9424" i="7"/>
  <c r="G9425" i="7"/>
  <c r="G9426" i="7"/>
  <c r="G9427" i="7"/>
  <c r="G9428" i="7"/>
  <c r="G9429" i="7"/>
  <c r="G9430" i="7"/>
  <c r="G9431" i="7"/>
  <c r="G9432" i="7"/>
  <c r="G9433" i="7"/>
  <c r="G9434" i="7"/>
  <c r="G9435" i="7"/>
  <c r="G9436" i="7"/>
  <c r="G9437" i="7"/>
  <c r="G9438" i="7"/>
  <c r="G9439" i="7"/>
  <c r="G9440" i="7"/>
  <c r="G9441" i="7"/>
  <c r="G9442" i="7"/>
  <c r="G9443" i="7"/>
  <c r="G9444" i="7"/>
  <c r="G9445" i="7"/>
  <c r="G9446" i="7"/>
  <c r="G9447" i="7"/>
  <c r="G9448" i="7"/>
  <c r="G9449" i="7"/>
  <c r="G9450" i="7"/>
  <c r="G9451" i="7"/>
  <c r="G9452" i="7"/>
  <c r="G9453" i="7"/>
  <c r="G9454" i="7"/>
  <c r="G9455" i="7"/>
  <c r="G9456" i="7"/>
  <c r="G9457" i="7"/>
  <c r="G9458" i="7"/>
  <c r="G9459" i="7"/>
  <c r="G9460" i="7"/>
  <c r="G9461" i="7"/>
  <c r="G9462" i="7"/>
  <c r="G9463" i="7"/>
  <c r="G9464" i="7"/>
  <c r="G9465" i="7"/>
  <c r="G9466" i="7"/>
  <c r="G9467" i="7"/>
  <c r="G9468" i="7"/>
  <c r="G9469" i="7"/>
  <c r="G9470" i="7"/>
  <c r="G9471" i="7"/>
  <c r="G9472" i="7"/>
  <c r="G9473" i="7"/>
  <c r="G9474" i="7"/>
  <c r="G9475" i="7"/>
  <c r="G9476" i="7"/>
  <c r="G9477" i="7"/>
  <c r="G9478" i="7"/>
  <c r="G9479" i="7"/>
  <c r="G9480" i="7"/>
  <c r="G9481" i="7"/>
  <c r="G9482" i="7"/>
  <c r="G9483" i="7"/>
  <c r="G9484" i="7"/>
  <c r="G9485" i="7"/>
  <c r="G9486" i="7"/>
  <c r="G9487" i="7"/>
  <c r="G9488" i="7"/>
  <c r="G9489" i="7"/>
  <c r="G9490" i="7"/>
  <c r="G9491" i="7"/>
  <c r="G9492" i="7"/>
  <c r="G9493" i="7"/>
  <c r="G9494" i="7"/>
  <c r="G9495" i="7"/>
  <c r="G9496" i="7"/>
  <c r="G9497" i="7"/>
  <c r="G9498" i="7"/>
  <c r="G9499" i="7"/>
  <c r="G9500" i="7"/>
  <c r="G9501" i="7"/>
  <c r="G9502" i="7"/>
  <c r="G9503" i="7"/>
  <c r="G9504" i="7"/>
  <c r="G9505" i="7"/>
  <c r="G9506" i="7"/>
  <c r="G9507" i="7"/>
  <c r="G9508" i="7"/>
  <c r="G9509" i="7"/>
  <c r="G9510" i="7"/>
  <c r="G9511" i="7"/>
  <c r="G9512" i="7"/>
  <c r="G9513" i="7"/>
  <c r="G9514" i="7"/>
  <c r="G9515" i="7"/>
  <c r="G9516" i="7"/>
  <c r="G9517" i="7"/>
  <c r="G9518" i="7"/>
  <c r="G9519" i="7"/>
  <c r="G9520" i="7"/>
  <c r="G9521" i="7"/>
  <c r="G9522" i="7"/>
  <c r="G9523" i="7"/>
  <c r="G9524" i="7"/>
  <c r="G9525" i="7"/>
  <c r="G9526" i="7"/>
  <c r="G9527" i="7"/>
  <c r="G9528" i="7"/>
  <c r="G9529" i="7"/>
  <c r="G9530" i="7"/>
  <c r="G9531" i="7"/>
  <c r="G9532" i="7"/>
  <c r="G9533" i="7"/>
  <c r="G9534" i="7"/>
  <c r="G9535" i="7"/>
  <c r="G9536" i="7"/>
  <c r="G9537" i="7"/>
  <c r="G9538" i="7"/>
  <c r="G9539" i="7"/>
  <c r="G9540" i="7"/>
  <c r="G9541" i="7"/>
  <c r="G9542" i="7"/>
  <c r="G9543" i="7"/>
  <c r="G9544" i="7"/>
  <c r="G9545" i="7"/>
  <c r="G9546" i="7"/>
  <c r="G9547" i="7"/>
  <c r="G9548" i="7"/>
  <c r="G9549" i="7"/>
  <c r="G9550" i="7"/>
  <c r="G9551" i="7"/>
  <c r="G9552" i="7"/>
  <c r="G9553" i="7"/>
  <c r="G9554" i="7"/>
  <c r="G9555" i="7"/>
  <c r="G9556" i="7"/>
  <c r="G9557" i="7"/>
  <c r="G9558" i="7"/>
  <c r="G9559" i="7"/>
  <c r="G9560" i="7"/>
  <c r="G9561" i="7"/>
  <c r="G9562" i="7"/>
  <c r="G9563" i="7"/>
  <c r="G9564" i="7"/>
  <c r="G9565" i="7"/>
  <c r="G9566" i="7"/>
  <c r="G9567" i="7"/>
  <c r="G9568" i="7"/>
  <c r="G9569" i="7"/>
  <c r="G9570" i="7"/>
  <c r="G9571" i="7"/>
  <c r="G9572" i="7"/>
  <c r="G9573" i="7"/>
  <c r="G9574" i="7"/>
  <c r="G9575" i="7"/>
  <c r="G9576" i="7"/>
  <c r="G9577" i="7"/>
  <c r="G9578" i="7"/>
  <c r="G9579" i="7"/>
  <c r="G9580" i="7"/>
  <c r="G9581" i="7"/>
  <c r="G9582" i="7"/>
  <c r="G9583" i="7"/>
  <c r="G9584" i="7"/>
  <c r="G9585" i="7"/>
  <c r="G9586" i="7"/>
  <c r="G9587" i="7"/>
  <c r="G9588" i="7"/>
  <c r="G9589" i="7"/>
  <c r="G9590" i="7"/>
  <c r="G9591" i="7"/>
  <c r="G9592" i="7"/>
  <c r="G9593" i="7"/>
  <c r="G9594" i="7"/>
  <c r="G9595" i="7"/>
  <c r="G9596" i="7"/>
  <c r="G9597" i="7"/>
  <c r="G9598" i="7"/>
  <c r="G9599" i="7"/>
  <c r="G9600" i="7"/>
  <c r="G9601" i="7"/>
  <c r="G9602" i="7"/>
  <c r="G9603" i="7"/>
  <c r="G9604" i="7"/>
  <c r="G9605" i="7"/>
  <c r="G9606" i="7"/>
  <c r="G9607" i="7"/>
  <c r="G9608" i="7"/>
  <c r="G9609" i="7"/>
  <c r="G9610" i="7"/>
  <c r="G9611" i="7"/>
  <c r="G9612" i="7"/>
  <c r="G9613" i="7"/>
  <c r="G9614" i="7"/>
  <c r="G9615" i="7"/>
  <c r="G9616" i="7"/>
  <c r="G9617" i="7"/>
  <c r="G9618" i="7"/>
  <c r="G9619" i="7"/>
  <c r="G9620" i="7"/>
  <c r="G9621" i="7"/>
  <c r="G9622" i="7"/>
  <c r="G9623" i="7"/>
  <c r="G9624" i="7"/>
  <c r="G9625" i="7"/>
  <c r="G9626" i="7"/>
  <c r="G9627" i="7"/>
  <c r="G9628" i="7"/>
  <c r="G9629" i="7"/>
  <c r="G9630" i="7"/>
  <c r="G9631" i="7"/>
  <c r="G9632" i="7"/>
  <c r="G9633" i="7"/>
  <c r="G9634" i="7"/>
  <c r="G9635" i="7"/>
  <c r="G9636" i="7"/>
  <c r="G9637" i="7"/>
  <c r="G9638" i="7"/>
  <c r="G9639" i="7"/>
  <c r="G9640" i="7"/>
  <c r="G9641" i="7"/>
  <c r="G9642" i="7"/>
  <c r="G9643" i="7"/>
  <c r="G9644" i="7"/>
  <c r="G9645" i="7"/>
  <c r="G9646" i="7"/>
  <c r="G9647" i="7"/>
  <c r="G9648" i="7"/>
  <c r="G9649" i="7"/>
  <c r="G9650" i="7"/>
  <c r="G9651" i="7"/>
  <c r="G9652" i="7"/>
  <c r="G9653" i="7"/>
  <c r="G9654" i="7"/>
  <c r="G9655" i="7"/>
  <c r="G9656" i="7"/>
  <c r="G9657" i="7"/>
  <c r="G9658" i="7"/>
  <c r="G9659" i="7"/>
  <c r="G9660" i="7"/>
  <c r="G9661" i="7"/>
  <c r="G9662" i="7"/>
  <c r="G9663" i="7"/>
  <c r="G9664" i="7"/>
  <c r="G9665" i="7"/>
  <c r="G9666" i="7"/>
  <c r="G9667" i="7"/>
  <c r="G9668" i="7"/>
  <c r="G9669" i="7"/>
  <c r="G9670" i="7"/>
  <c r="G9671" i="7"/>
  <c r="G9672" i="7"/>
  <c r="G9673" i="7"/>
  <c r="G9674" i="7"/>
  <c r="G9675" i="7"/>
  <c r="G9676" i="7"/>
  <c r="G9677" i="7"/>
  <c r="G9678" i="7"/>
  <c r="G9679" i="7"/>
  <c r="G9680" i="7"/>
  <c r="G9681" i="7"/>
  <c r="G9682" i="7"/>
  <c r="G9683" i="7"/>
  <c r="G9684" i="7"/>
  <c r="G9685" i="7"/>
  <c r="G9686" i="7"/>
  <c r="G9687" i="7"/>
  <c r="G9688" i="7"/>
  <c r="G9689" i="7"/>
  <c r="G9690" i="7"/>
  <c r="G9691" i="7"/>
  <c r="G9692" i="7"/>
  <c r="G9693" i="7"/>
  <c r="G9694" i="7"/>
  <c r="G9695" i="7"/>
  <c r="G9696" i="7"/>
  <c r="G9697" i="7"/>
  <c r="G9698" i="7"/>
  <c r="G9699" i="7"/>
  <c r="G9700" i="7"/>
  <c r="G9701" i="7"/>
  <c r="G9702" i="7"/>
  <c r="G9703" i="7"/>
  <c r="G9704" i="7"/>
  <c r="G9705" i="7"/>
  <c r="G9706" i="7"/>
  <c r="G9707" i="7"/>
  <c r="G9708" i="7"/>
  <c r="G9709" i="7"/>
  <c r="G9710" i="7"/>
  <c r="G9711" i="7"/>
  <c r="G9712" i="7"/>
  <c r="G9713" i="7"/>
  <c r="G9714" i="7"/>
  <c r="G9715" i="7"/>
  <c r="G9716" i="7"/>
  <c r="G9717" i="7"/>
  <c r="G9718" i="7"/>
  <c r="G9719" i="7"/>
  <c r="G9720" i="7"/>
  <c r="G9721" i="7"/>
  <c r="G9722" i="7"/>
  <c r="G9723" i="7"/>
  <c r="G9724" i="7"/>
  <c r="G9725" i="7"/>
  <c r="G9726" i="7"/>
  <c r="G9727" i="7"/>
  <c r="G9728" i="7"/>
  <c r="G9729" i="7"/>
  <c r="G9730" i="7"/>
  <c r="G9731" i="7"/>
  <c r="G9732" i="7"/>
  <c r="G9733" i="7"/>
  <c r="G9734" i="7"/>
  <c r="G9735" i="7"/>
  <c r="G9736" i="7"/>
  <c r="G9737" i="7"/>
  <c r="G9738" i="7"/>
  <c r="G9739" i="7"/>
  <c r="G9740" i="7"/>
  <c r="G9741" i="7"/>
  <c r="G9742" i="7"/>
  <c r="G9743" i="7"/>
  <c r="G9744" i="7"/>
  <c r="G9745" i="7"/>
  <c r="G9746" i="7"/>
  <c r="G9747" i="7"/>
  <c r="G9748" i="7"/>
  <c r="G9749" i="7"/>
  <c r="G9750" i="7"/>
  <c r="G9751" i="7"/>
  <c r="G9752" i="7"/>
  <c r="G9753" i="7"/>
  <c r="G9754" i="7"/>
  <c r="G9755" i="7"/>
  <c r="G9756" i="7"/>
  <c r="G9757" i="7"/>
  <c r="G9758" i="7"/>
  <c r="G9759" i="7"/>
  <c r="G9760" i="7"/>
  <c r="G9761" i="7"/>
  <c r="G9762" i="7"/>
  <c r="G9763" i="7"/>
  <c r="G9764" i="7"/>
  <c r="G9765" i="7"/>
  <c r="G9766" i="7"/>
  <c r="G9767" i="7"/>
  <c r="G9768" i="7"/>
  <c r="G9769" i="7"/>
  <c r="G9770" i="7"/>
  <c r="G9771" i="7"/>
  <c r="G9772" i="7"/>
  <c r="G9773" i="7"/>
  <c r="G9774" i="7"/>
  <c r="G9775" i="7"/>
  <c r="G9776" i="7"/>
  <c r="G9777" i="7"/>
  <c r="G9778" i="7"/>
  <c r="G9779" i="7"/>
  <c r="G9780" i="7"/>
  <c r="G9781" i="7"/>
  <c r="G9782" i="7"/>
  <c r="G9783" i="7"/>
  <c r="G9784" i="7"/>
  <c r="G9785" i="7"/>
  <c r="G9786" i="7"/>
  <c r="G9787" i="7"/>
  <c r="G9788" i="7"/>
  <c r="G9789" i="7"/>
  <c r="G9790" i="7"/>
  <c r="G9791" i="7"/>
  <c r="G9792" i="7"/>
  <c r="G9793" i="7"/>
  <c r="G9794" i="7"/>
  <c r="G9795" i="7"/>
  <c r="G9796" i="7"/>
  <c r="G9797" i="7"/>
  <c r="G9798" i="7"/>
  <c r="G9799" i="7"/>
  <c r="G9800" i="7"/>
  <c r="G9801" i="7"/>
  <c r="G9802" i="7"/>
  <c r="G9803" i="7"/>
  <c r="G9804" i="7"/>
  <c r="G9805" i="7"/>
  <c r="G9806" i="7"/>
  <c r="G9807" i="7"/>
  <c r="G9808" i="7"/>
  <c r="G9809" i="7"/>
  <c r="G9810" i="7"/>
  <c r="G9811" i="7"/>
  <c r="G9812" i="7"/>
  <c r="G9813" i="7"/>
  <c r="G9814" i="7"/>
  <c r="G9815" i="7"/>
  <c r="G9816" i="7"/>
  <c r="G9817" i="7"/>
  <c r="G9818" i="7"/>
  <c r="G9819" i="7"/>
  <c r="G9820" i="7"/>
  <c r="G9821" i="7"/>
  <c r="G9822" i="7"/>
  <c r="G9823" i="7"/>
  <c r="G9824" i="7"/>
  <c r="G9825" i="7"/>
  <c r="G9826" i="7"/>
  <c r="G9827" i="7"/>
  <c r="G9828" i="7"/>
  <c r="G9829" i="7"/>
  <c r="G9830" i="7"/>
  <c r="G9831" i="7"/>
  <c r="G9832" i="7"/>
  <c r="G9833" i="7"/>
  <c r="G9834" i="7"/>
  <c r="G9835" i="7"/>
  <c r="G9836" i="7"/>
  <c r="G9837" i="7"/>
  <c r="G9838" i="7"/>
  <c r="G9839" i="7"/>
  <c r="G9840" i="7"/>
  <c r="G9841" i="7"/>
  <c r="G9842" i="7"/>
  <c r="G9843" i="7"/>
  <c r="G9844" i="7"/>
  <c r="G9845" i="7"/>
  <c r="G9846" i="7"/>
  <c r="G9847" i="7"/>
  <c r="G9848" i="7"/>
  <c r="G9849" i="7"/>
  <c r="G9850" i="7"/>
  <c r="G9851" i="7"/>
  <c r="G9852" i="7"/>
  <c r="G9853" i="7"/>
  <c r="G9854" i="7"/>
  <c r="G9855" i="7"/>
  <c r="G9856" i="7"/>
  <c r="G9857" i="7"/>
  <c r="G9858" i="7"/>
  <c r="G9859" i="7"/>
  <c r="G9860" i="7"/>
  <c r="G9861" i="7"/>
  <c r="G9862" i="7"/>
  <c r="G9863" i="7"/>
  <c r="G9864" i="7"/>
  <c r="G9865" i="7"/>
  <c r="G9866" i="7"/>
  <c r="G9867" i="7"/>
  <c r="G9868" i="7"/>
  <c r="G9869" i="7"/>
  <c r="G9870" i="7"/>
  <c r="G9871" i="7"/>
  <c r="G9872" i="7"/>
  <c r="G9873" i="7"/>
  <c r="G9874" i="7"/>
  <c r="G9875" i="7"/>
  <c r="G9876" i="7"/>
  <c r="G9877" i="7"/>
  <c r="G9878" i="7"/>
  <c r="G9879" i="7"/>
  <c r="G9880" i="7"/>
  <c r="G9881" i="7"/>
  <c r="G9882" i="7"/>
  <c r="G9883" i="7"/>
  <c r="G9884" i="7"/>
  <c r="G9885" i="7"/>
  <c r="G9886" i="7"/>
  <c r="G9887" i="7"/>
  <c r="G9888" i="7"/>
  <c r="G9889" i="7"/>
  <c r="G9890" i="7"/>
  <c r="G9891" i="7"/>
  <c r="G9892" i="7"/>
  <c r="G9893" i="7"/>
  <c r="G9894" i="7"/>
  <c r="G9895" i="7"/>
  <c r="G9896" i="7"/>
  <c r="G9897" i="7"/>
  <c r="G9898" i="7"/>
  <c r="G9899" i="7"/>
  <c r="G9900" i="7"/>
  <c r="G9901" i="7"/>
  <c r="G9902" i="7"/>
  <c r="G9903" i="7"/>
  <c r="G9904" i="7"/>
  <c r="G9905" i="7"/>
  <c r="G9906" i="7"/>
  <c r="G9907" i="7"/>
  <c r="G9908" i="7"/>
  <c r="G9909" i="7"/>
  <c r="G9910" i="7"/>
  <c r="G9911" i="7"/>
  <c r="G9912" i="7"/>
  <c r="G9913" i="7"/>
  <c r="G9914" i="7"/>
  <c r="G9915" i="7"/>
  <c r="G9916" i="7"/>
  <c r="G9917" i="7"/>
  <c r="G9918" i="7"/>
  <c r="G9919" i="7"/>
  <c r="G9920" i="7"/>
  <c r="G9921" i="7"/>
  <c r="G9922" i="7"/>
  <c r="G9923" i="7"/>
  <c r="G9924" i="7"/>
  <c r="G9925" i="7"/>
  <c r="G9926" i="7"/>
  <c r="G9927" i="7"/>
  <c r="G9928" i="7"/>
  <c r="G9929" i="7"/>
  <c r="G9930" i="7"/>
  <c r="G9931" i="7"/>
  <c r="G9932" i="7"/>
  <c r="G9933" i="7"/>
  <c r="G9934" i="7"/>
  <c r="G9935" i="7"/>
  <c r="G9936" i="7"/>
  <c r="G9937" i="7"/>
  <c r="G9938" i="7"/>
  <c r="G9939" i="7"/>
  <c r="G9940" i="7"/>
  <c r="G9941" i="7"/>
  <c r="G9942" i="7"/>
  <c r="G9943" i="7"/>
  <c r="G9944" i="7"/>
  <c r="G9945" i="7"/>
  <c r="G9946" i="7"/>
  <c r="G9947" i="7"/>
  <c r="G9948" i="7"/>
  <c r="G9949" i="7"/>
  <c r="G9950" i="7"/>
  <c r="G9951" i="7"/>
  <c r="G9952" i="7"/>
  <c r="G9953" i="7"/>
  <c r="G9954" i="7"/>
  <c r="G9955" i="7"/>
  <c r="G9956" i="7"/>
  <c r="G9957" i="7"/>
  <c r="G9958" i="7"/>
  <c r="G9959" i="7"/>
  <c r="G9960" i="7"/>
  <c r="G9961" i="7"/>
  <c r="G9962" i="7"/>
  <c r="G9963" i="7"/>
  <c r="G9964" i="7"/>
  <c r="G9965" i="7"/>
  <c r="G9966" i="7"/>
  <c r="G9967" i="7"/>
  <c r="G9968" i="7"/>
  <c r="G9969" i="7"/>
  <c r="G9970" i="7"/>
  <c r="G9971" i="7"/>
  <c r="G9972" i="7"/>
  <c r="G9973" i="7"/>
  <c r="G9974" i="7"/>
  <c r="G9975" i="7"/>
  <c r="G9976" i="7"/>
  <c r="G9977" i="7"/>
  <c r="G9978" i="7"/>
  <c r="G9979" i="7"/>
  <c r="G9980" i="7"/>
  <c r="G9981" i="7"/>
  <c r="G9982" i="7"/>
  <c r="G9983" i="7"/>
  <c r="G9984" i="7"/>
  <c r="G9985" i="7"/>
  <c r="G9986" i="7"/>
  <c r="G9987" i="7"/>
  <c r="G9988" i="7"/>
  <c r="G9989" i="7"/>
  <c r="G9990" i="7"/>
  <c r="G9991" i="7"/>
  <c r="G9992" i="7"/>
  <c r="G9993" i="7"/>
  <c r="G9994" i="7"/>
  <c r="G9995" i="7"/>
  <c r="G9996" i="7"/>
  <c r="G9997" i="7"/>
  <c r="G9998" i="7"/>
  <c r="G9999" i="7"/>
  <c r="G10000" i="7"/>
  <c r="G10001" i="7"/>
  <c r="G10002" i="7"/>
  <c r="G10003" i="7"/>
  <c r="G10004" i="7"/>
  <c r="G10005" i="7"/>
  <c r="G10006" i="7"/>
  <c r="G10007" i="7"/>
  <c r="G10008" i="7"/>
  <c r="G10009" i="7"/>
  <c r="G10010" i="7"/>
  <c r="G10011" i="7"/>
  <c r="G10012" i="7"/>
  <c r="G10013" i="7"/>
  <c r="G10014" i="7"/>
  <c r="G10015" i="7"/>
  <c r="G10016" i="7"/>
  <c r="G10017" i="7"/>
  <c r="G10018" i="7"/>
  <c r="G10019" i="7"/>
  <c r="G10020" i="7"/>
  <c r="G10021" i="7"/>
  <c r="G10022" i="7"/>
  <c r="G10023" i="7"/>
  <c r="G10024" i="7"/>
  <c r="G10025" i="7"/>
  <c r="G10026" i="7"/>
  <c r="G10027" i="7"/>
  <c r="G10028" i="7"/>
  <c r="G10029" i="7"/>
  <c r="G10030" i="7"/>
  <c r="G10031" i="7"/>
  <c r="G10032" i="7"/>
  <c r="G10033" i="7"/>
  <c r="G10034" i="7"/>
  <c r="G10035" i="7"/>
  <c r="G10036" i="7"/>
  <c r="G10037" i="7"/>
  <c r="G10038" i="7"/>
  <c r="G10039" i="7"/>
  <c r="G10040" i="7"/>
  <c r="G10041" i="7"/>
  <c r="G10042" i="7"/>
  <c r="G10043" i="7"/>
  <c r="G10044" i="7"/>
  <c r="G10045" i="7"/>
  <c r="G10046" i="7"/>
  <c r="G10047" i="7"/>
  <c r="G10048" i="7"/>
  <c r="G10049" i="7"/>
  <c r="G10050" i="7"/>
  <c r="G10051" i="7"/>
  <c r="G10052" i="7"/>
  <c r="G10053" i="7"/>
  <c r="G10054" i="7"/>
  <c r="G10055" i="7"/>
  <c r="G10056" i="7"/>
  <c r="G10057" i="7"/>
  <c r="G10058" i="7"/>
  <c r="G10059" i="7"/>
  <c r="G10060" i="7"/>
  <c r="G10061" i="7"/>
  <c r="G10062" i="7"/>
  <c r="G10063" i="7"/>
  <c r="G10064" i="7"/>
  <c r="G10065" i="7"/>
  <c r="G10066" i="7"/>
  <c r="G10067" i="7"/>
  <c r="G10068" i="7"/>
  <c r="G10069" i="7"/>
  <c r="G10070" i="7"/>
  <c r="G10071" i="7"/>
  <c r="G10072" i="7"/>
  <c r="G10073" i="7"/>
  <c r="G10074" i="7"/>
  <c r="G10075" i="7"/>
  <c r="G10076" i="7"/>
  <c r="G10077" i="7"/>
  <c r="G10078" i="7"/>
  <c r="G10079" i="7"/>
  <c r="G10080" i="7"/>
  <c r="G10081" i="7"/>
  <c r="G10082" i="7"/>
  <c r="G10083" i="7"/>
  <c r="G10084" i="7"/>
  <c r="G10085" i="7"/>
  <c r="G10086" i="7"/>
  <c r="G10087" i="7"/>
  <c r="G10088" i="7"/>
  <c r="G10089" i="7"/>
  <c r="G10090" i="7"/>
  <c r="G10091" i="7"/>
  <c r="G10092" i="7"/>
  <c r="G10093" i="7"/>
  <c r="G10094" i="7"/>
  <c r="G10095" i="7"/>
  <c r="G10096" i="7"/>
  <c r="G10097" i="7"/>
  <c r="G10098" i="7"/>
  <c r="G10099" i="7"/>
  <c r="G10100" i="7"/>
  <c r="G10101" i="7"/>
  <c r="G10102" i="7"/>
  <c r="G10103" i="7"/>
  <c r="G10104" i="7"/>
  <c r="G10105" i="7"/>
  <c r="G10106" i="7"/>
  <c r="G10107" i="7"/>
  <c r="G10108" i="7"/>
  <c r="G10109" i="7"/>
  <c r="G10110" i="7"/>
  <c r="G10111" i="7"/>
  <c r="G10112" i="7"/>
  <c r="G10113" i="7"/>
  <c r="G10114" i="7"/>
  <c r="G10115" i="7"/>
  <c r="G10116" i="7"/>
  <c r="G10117" i="7"/>
  <c r="G10118" i="7"/>
  <c r="G10119" i="7"/>
  <c r="G10120" i="7"/>
  <c r="G10121" i="7"/>
  <c r="G10122" i="7"/>
  <c r="G10123" i="7"/>
  <c r="G10124" i="7"/>
  <c r="G10125" i="7"/>
  <c r="G10126" i="7"/>
  <c r="G10127" i="7"/>
  <c r="G10128" i="7"/>
  <c r="G10129" i="7"/>
  <c r="G10130" i="7"/>
  <c r="G10131" i="7"/>
  <c r="G10132" i="7"/>
  <c r="G10133" i="7"/>
  <c r="G10134" i="7"/>
  <c r="G10135" i="7"/>
  <c r="G10136" i="7"/>
  <c r="G10137" i="7"/>
  <c r="G10138" i="7"/>
  <c r="G10139" i="7"/>
  <c r="G10140" i="7"/>
  <c r="G10141" i="7"/>
  <c r="G10142" i="7"/>
  <c r="G10143" i="7"/>
  <c r="G10144" i="7"/>
  <c r="G10145" i="7"/>
  <c r="G10146" i="7"/>
  <c r="G10147" i="7"/>
  <c r="G10148" i="7"/>
  <c r="G10149" i="7"/>
  <c r="G10150" i="7"/>
  <c r="G10151" i="7"/>
  <c r="G10152" i="7"/>
  <c r="G10153" i="7"/>
  <c r="G10154" i="7"/>
  <c r="G10155" i="7"/>
  <c r="G10156" i="7"/>
  <c r="G10157" i="7"/>
  <c r="G10158" i="7"/>
  <c r="G10159" i="7"/>
  <c r="G10160" i="7"/>
  <c r="G10161" i="7"/>
  <c r="G10162" i="7"/>
  <c r="G10163" i="7"/>
  <c r="G10164" i="7"/>
  <c r="G10165" i="7"/>
  <c r="G10166" i="7"/>
  <c r="G10167" i="7"/>
  <c r="G10168" i="7"/>
  <c r="G10169" i="7"/>
  <c r="G10170" i="7"/>
  <c r="G10171" i="7"/>
  <c r="G10172" i="7"/>
  <c r="G10173" i="7"/>
  <c r="G10174" i="7"/>
  <c r="G10175" i="7"/>
  <c r="G10176" i="7"/>
  <c r="G10177" i="7"/>
  <c r="G10178" i="7"/>
  <c r="G10179" i="7"/>
  <c r="G10180" i="7"/>
  <c r="G10181" i="7"/>
  <c r="G10182" i="7"/>
  <c r="G10183" i="7"/>
  <c r="G10184" i="7"/>
  <c r="G10185" i="7"/>
  <c r="G10186" i="7"/>
  <c r="G10187" i="7"/>
  <c r="G10188" i="7"/>
  <c r="G10189" i="7"/>
  <c r="G10190" i="7"/>
  <c r="G10191" i="7"/>
  <c r="G10192" i="7"/>
  <c r="G10193" i="7"/>
  <c r="G10194" i="7"/>
  <c r="G10195" i="7"/>
  <c r="G10196" i="7"/>
  <c r="G10197" i="7"/>
  <c r="G10198" i="7"/>
  <c r="G10199" i="7"/>
  <c r="G10200" i="7"/>
  <c r="G10201" i="7"/>
  <c r="G10202" i="7"/>
  <c r="G10203" i="7"/>
  <c r="G10204" i="7"/>
  <c r="G10205" i="7"/>
  <c r="G10206" i="7"/>
  <c r="G10207" i="7"/>
  <c r="G10208" i="7"/>
  <c r="G10209" i="7"/>
  <c r="G10210" i="7"/>
  <c r="G10211" i="7"/>
  <c r="G10212" i="7"/>
  <c r="G10213" i="7"/>
  <c r="G10214" i="7"/>
  <c r="G10215" i="7"/>
  <c r="G10216" i="7"/>
  <c r="G10217" i="7"/>
  <c r="G10218" i="7"/>
  <c r="G10219" i="7"/>
  <c r="G10220" i="7"/>
  <c r="G10221" i="7"/>
  <c r="G10222" i="7"/>
  <c r="G10223" i="7"/>
  <c r="G10224" i="7"/>
  <c r="G10225" i="7"/>
  <c r="G10226" i="7"/>
  <c r="G10227" i="7"/>
  <c r="G10228" i="7"/>
  <c r="G10229" i="7"/>
  <c r="G10230" i="7"/>
  <c r="G10231" i="7"/>
  <c r="G10232" i="7"/>
  <c r="G10233" i="7"/>
  <c r="G10234" i="7"/>
  <c r="G10235" i="7"/>
  <c r="G10236" i="7"/>
  <c r="G10237" i="7"/>
  <c r="G10238" i="7"/>
  <c r="G10239" i="7"/>
  <c r="G10240" i="7"/>
  <c r="G10241" i="7"/>
  <c r="G10242" i="7"/>
  <c r="G10243" i="7"/>
  <c r="G10244" i="7"/>
  <c r="G10245" i="7"/>
  <c r="G10246" i="7"/>
  <c r="G10247" i="7"/>
  <c r="G10248" i="7"/>
  <c r="G10249" i="7"/>
  <c r="G10250" i="7"/>
  <c r="G10251" i="7"/>
  <c r="G10252" i="7"/>
  <c r="G10253" i="7"/>
  <c r="G10254" i="7"/>
  <c r="G10255" i="7"/>
  <c r="G10256" i="7"/>
  <c r="G10257" i="7"/>
  <c r="G10258" i="7"/>
  <c r="G10259" i="7"/>
  <c r="G10260" i="7"/>
  <c r="G10261" i="7"/>
  <c r="G10262" i="7"/>
  <c r="G10263" i="7"/>
  <c r="G10264" i="7"/>
  <c r="G10265" i="7"/>
  <c r="G10266" i="7"/>
  <c r="G10267" i="7"/>
  <c r="G10268" i="7"/>
  <c r="G10269" i="7"/>
  <c r="G10270" i="7"/>
  <c r="G10271" i="7"/>
  <c r="G10272" i="7"/>
  <c r="G10273" i="7"/>
  <c r="G10274" i="7"/>
  <c r="G10275" i="7"/>
  <c r="G10276" i="7"/>
  <c r="G10277" i="7"/>
  <c r="G10278" i="7"/>
  <c r="G10279" i="7"/>
  <c r="G10280" i="7"/>
  <c r="G10281" i="7"/>
  <c r="G10282" i="7"/>
  <c r="G10283" i="7"/>
  <c r="G10284" i="7"/>
  <c r="G10285" i="7"/>
  <c r="G10286" i="7"/>
  <c r="G10287" i="7"/>
  <c r="G10288" i="7"/>
  <c r="G10289" i="7"/>
  <c r="G10290" i="7"/>
  <c r="G10291" i="7"/>
  <c r="G10292" i="7"/>
  <c r="G10293" i="7"/>
  <c r="G10294" i="7"/>
  <c r="G10295" i="7"/>
  <c r="G10296" i="7"/>
  <c r="G10297" i="7"/>
  <c r="G10298" i="7"/>
  <c r="G10299" i="7"/>
  <c r="G10300" i="7"/>
  <c r="G10301" i="7"/>
  <c r="G10302" i="7"/>
  <c r="G10303" i="7"/>
  <c r="G10304" i="7"/>
  <c r="G10305" i="7"/>
  <c r="G10306" i="7"/>
  <c r="G10307" i="7"/>
  <c r="G10308" i="7"/>
  <c r="G10309" i="7"/>
  <c r="G10310" i="7"/>
  <c r="G10311" i="7"/>
  <c r="G10312" i="7"/>
  <c r="G10313" i="7"/>
  <c r="G10314" i="7"/>
  <c r="G10315" i="7"/>
  <c r="G10316" i="7"/>
  <c r="G10317" i="7"/>
  <c r="G10318" i="7"/>
  <c r="G10319" i="7"/>
  <c r="G10320" i="7"/>
  <c r="G10321" i="7"/>
  <c r="G10322" i="7"/>
  <c r="G10323" i="7"/>
  <c r="G10324" i="7"/>
  <c r="G10325" i="7"/>
  <c r="G10326" i="7"/>
  <c r="G10327" i="7"/>
  <c r="G10328" i="7"/>
  <c r="G10329" i="7"/>
  <c r="G10330" i="7"/>
  <c r="G10331" i="7"/>
  <c r="G10332" i="7"/>
  <c r="G10333" i="7"/>
  <c r="G10334" i="7"/>
  <c r="G10335" i="7"/>
  <c r="G10336" i="7"/>
  <c r="G10337" i="7"/>
  <c r="G10338" i="7"/>
  <c r="G10339" i="7"/>
  <c r="G10340" i="7"/>
  <c r="G10341" i="7"/>
  <c r="G10342" i="7"/>
  <c r="G10343" i="7"/>
  <c r="G10344" i="7"/>
  <c r="G10345" i="7"/>
  <c r="G10346" i="7"/>
  <c r="G10347" i="7"/>
  <c r="G10348" i="7"/>
  <c r="G10349" i="7"/>
  <c r="G10350" i="7"/>
  <c r="G10351" i="7"/>
  <c r="G10352" i="7"/>
  <c r="G10353" i="7"/>
  <c r="G10354" i="7"/>
  <c r="G10355" i="7"/>
  <c r="G10356" i="7"/>
  <c r="G10357" i="7"/>
  <c r="G10358" i="7"/>
  <c r="G10359" i="7"/>
  <c r="G10360" i="7"/>
  <c r="G10361" i="7"/>
  <c r="G10362" i="7"/>
  <c r="G10363" i="7"/>
  <c r="G10364" i="7"/>
  <c r="G10365" i="7"/>
  <c r="G10366" i="7"/>
  <c r="G10367" i="7"/>
  <c r="G10368" i="7"/>
  <c r="G10369" i="7"/>
  <c r="G10370" i="7"/>
  <c r="G10371" i="7"/>
  <c r="G10372" i="7"/>
  <c r="G10373" i="7"/>
  <c r="G10374" i="7"/>
  <c r="G10375" i="7"/>
  <c r="G10376" i="7"/>
  <c r="G10377" i="7"/>
  <c r="G10378" i="7"/>
  <c r="G10379" i="7"/>
  <c r="G10380" i="7"/>
  <c r="G10381" i="7"/>
  <c r="G10382" i="7"/>
  <c r="G10383" i="7"/>
  <c r="G10384" i="7"/>
  <c r="G10385" i="7"/>
  <c r="G10386" i="7"/>
  <c r="G10387" i="7"/>
  <c r="G10388" i="7"/>
  <c r="G10389" i="7"/>
  <c r="G10390" i="7"/>
  <c r="G10391" i="7"/>
  <c r="G10392" i="7"/>
  <c r="G10393" i="7"/>
  <c r="G10394" i="7"/>
  <c r="G10395" i="7"/>
  <c r="G10396" i="7"/>
  <c r="G10397" i="7"/>
  <c r="G10398" i="7"/>
  <c r="G10399" i="7"/>
  <c r="G10400" i="7"/>
  <c r="G10401" i="7"/>
  <c r="G10402" i="7"/>
  <c r="G10403" i="7"/>
  <c r="G10404" i="7"/>
  <c r="G10405" i="7"/>
  <c r="G10406" i="7"/>
  <c r="G10407" i="7"/>
  <c r="G10408" i="7"/>
  <c r="G10409" i="7"/>
  <c r="G10410" i="7"/>
  <c r="G10411" i="7"/>
  <c r="G10412" i="7"/>
  <c r="G10413" i="7"/>
  <c r="G10414" i="7"/>
  <c r="G10415" i="7"/>
  <c r="G10416" i="7"/>
  <c r="G10417" i="7"/>
  <c r="G10418" i="7"/>
  <c r="G10419" i="7"/>
  <c r="G10420" i="7"/>
  <c r="G10421" i="7"/>
  <c r="G10422" i="7"/>
  <c r="G10423" i="7"/>
  <c r="G10424" i="7"/>
  <c r="G10425" i="7"/>
  <c r="G10426" i="7"/>
  <c r="G10427" i="7"/>
  <c r="G10428" i="7"/>
  <c r="G10429" i="7"/>
  <c r="G10430" i="7"/>
  <c r="G10431" i="7"/>
  <c r="G10432" i="7"/>
  <c r="G10433" i="7"/>
  <c r="G10434" i="7"/>
  <c r="G10435" i="7"/>
  <c r="G10436" i="7"/>
  <c r="G10437" i="7"/>
  <c r="G10438" i="7"/>
  <c r="G10439" i="7"/>
  <c r="G10440" i="7"/>
  <c r="G10441" i="7"/>
  <c r="G10442" i="7"/>
  <c r="G10443" i="7"/>
  <c r="G10444" i="7"/>
  <c r="G10445" i="7"/>
  <c r="G10446" i="7"/>
  <c r="G10447" i="7"/>
  <c r="G10448" i="7"/>
  <c r="G10449" i="7"/>
  <c r="G10450" i="7"/>
  <c r="G10451" i="7"/>
  <c r="G10452" i="7"/>
  <c r="G10453" i="7"/>
  <c r="G10454" i="7"/>
  <c r="G10455" i="7"/>
  <c r="G10456" i="7"/>
  <c r="G10457" i="7"/>
  <c r="G10458" i="7"/>
  <c r="G10459" i="7"/>
  <c r="G10460" i="7"/>
  <c r="G10461" i="7"/>
  <c r="G10462" i="7"/>
  <c r="G10463" i="7"/>
  <c r="G10464" i="7"/>
  <c r="G10465" i="7"/>
  <c r="G10466" i="7"/>
  <c r="G10467" i="7"/>
  <c r="G10468" i="7"/>
  <c r="G10469" i="7"/>
  <c r="G10470" i="7"/>
  <c r="G10471" i="7"/>
  <c r="G10472" i="7"/>
  <c r="G10473" i="7"/>
  <c r="G10474" i="7"/>
  <c r="G10475" i="7"/>
  <c r="G10476" i="7"/>
  <c r="G10477" i="7"/>
  <c r="G10478" i="7"/>
  <c r="G10479" i="7"/>
  <c r="G10480" i="7"/>
  <c r="G10481" i="7"/>
  <c r="G10482" i="7"/>
  <c r="G10483" i="7"/>
  <c r="G10484" i="7"/>
  <c r="G10485" i="7"/>
  <c r="G10486" i="7"/>
  <c r="G10487" i="7"/>
  <c r="G10488" i="7"/>
  <c r="G10489" i="7"/>
  <c r="G10490" i="7"/>
  <c r="G10491" i="7"/>
  <c r="G10492" i="7"/>
  <c r="G10493" i="7"/>
  <c r="G10494" i="7"/>
  <c r="G10495" i="7"/>
  <c r="G10496" i="7"/>
  <c r="G10497" i="7"/>
  <c r="G10498" i="7"/>
  <c r="G10499" i="7"/>
  <c r="G10500" i="7"/>
  <c r="G10501" i="7"/>
  <c r="G10502" i="7"/>
  <c r="G10503" i="7"/>
  <c r="G10504" i="7"/>
  <c r="G10505" i="7"/>
  <c r="G10506" i="7"/>
  <c r="G10507" i="7"/>
  <c r="G10508" i="7"/>
  <c r="G10509" i="7"/>
  <c r="G10510" i="7"/>
  <c r="G10511" i="7"/>
  <c r="G10512" i="7"/>
  <c r="G10513" i="7"/>
  <c r="G10514" i="7"/>
  <c r="G10515" i="7"/>
  <c r="G10516" i="7"/>
  <c r="G10517" i="7"/>
  <c r="G10518" i="7"/>
  <c r="G10519" i="7"/>
  <c r="G10520" i="7"/>
  <c r="G10521" i="7"/>
  <c r="G10522" i="7"/>
  <c r="G10523" i="7"/>
  <c r="G10524" i="7"/>
  <c r="G10525" i="7"/>
  <c r="G10526" i="7"/>
  <c r="G10527" i="7"/>
  <c r="G10528" i="7"/>
  <c r="G10529" i="7"/>
  <c r="G10530" i="7"/>
  <c r="G10531" i="7"/>
  <c r="G10532" i="7"/>
  <c r="G10533" i="7"/>
  <c r="G10534" i="7"/>
  <c r="G10535" i="7"/>
  <c r="G10536" i="7"/>
  <c r="G10537" i="7"/>
  <c r="G10538" i="7"/>
  <c r="G10539" i="7"/>
  <c r="G10540" i="7"/>
  <c r="G10541" i="7"/>
  <c r="G10542" i="7"/>
  <c r="G10543" i="7"/>
  <c r="G10544" i="7"/>
  <c r="G10545" i="7"/>
  <c r="G10546" i="7"/>
  <c r="G10547" i="7"/>
  <c r="G10548" i="7"/>
  <c r="G10549" i="7"/>
  <c r="G10550" i="7"/>
  <c r="G10551" i="7"/>
  <c r="G10552" i="7"/>
  <c r="G10553" i="7"/>
  <c r="G10554" i="7"/>
  <c r="G10555" i="7"/>
  <c r="G10556" i="7"/>
  <c r="G10557" i="7"/>
  <c r="G10558" i="7"/>
  <c r="G10559" i="7"/>
  <c r="G10560" i="7"/>
  <c r="G10561" i="7"/>
  <c r="G10562" i="7"/>
  <c r="G10563" i="7"/>
  <c r="G10564" i="7"/>
  <c r="G10565" i="7"/>
  <c r="G10566" i="7"/>
  <c r="G10567" i="7"/>
  <c r="G10568" i="7"/>
  <c r="G10569" i="7"/>
  <c r="G10570" i="7"/>
  <c r="G10571" i="7"/>
  <c r="G10572" i="7"/>
  <c r="G10573" i="7"/>
  <c r="G10574" i="7"/>
  <c r="G10575" i="7"/>
  <c r="G10576" i="7"/>
  <c r="G10577" i="7"/>
  <c r="G10578" i="7"/>
  <c r="G10579" i="7"/>
  <c r="G10580" i="7"/>
  <c r="G10581" i="7"/>
  <c r="G10582" i="7"/>
  <c r="G10583" i="7"/>
  <c r="G10584" i="7"/>
  <c r="G10585" i="7"/>
  <c r="G10586" i="7"/>
  <c r="G10587" i="7"/>
  <c r="G10588" i="7"/>
  <c r="G10589" i="7"/>
  <c r="G10590" i="7"/>
  <c r="G10591" i="7"/>
  <c r="G10592" i="7"/>
  <c r="G10593" i="7"/>
  <c r="G10594" i="7"/>
  <c r="G10595" i="7"/>
  <c r="G10596" i="7"/>
  <c r="G10597" i="7"/>
  <c r="G10598" i="7"/>
  <c r="G10599" i="7"/>
  <c r="G10600" i="7"/>
  <c r="G10601" i="7"/>
  <c r="G10602" i="7"/>
  <c r="G10603" i="7"/>
  <c r="G10604" i="7"/>
  <c r="G10605" i="7"/>
  <c r="G10606" i="7"/>
  <c r="G10607" i="7"/>
  <c r="G10608" i="7"/>
  <c r="G10609" i="7"/>
  <c r="G10610" i="7"/>
  <c r="G10611" i="7"/>
  <c r="G10612" i="7"/>
  <c r="G10613" i="7"/>
  <c r="G10614" i="7"/>
  <c r="G10615" i="7"/>
  <c r="G10616" i="7"/>
  <c r="G10617" i="7"/>
  <c r="G10618" i="7"/>
  <c r="G10619" i="7"/>
  <c r="G10620" i="7"/>
  <c r="G10621" i="7"/>
  <c r="G10622" i="7"/>
  <c r="G10623" i="7"/>
  <c r="G10624" i="7"/>
  <c r="G10625" i="7"/>
  <c r="G10626" i="7"/>
  <c r="G10627" i="7"/>
  <c r="G10628" i="7"/>
  <c r="G10629" i="7"/>
  <c r="G10630" i="7"/>
  <c r="G10631" i="7"/>
  <c r="G10632" i="7"/>
  <c r="G10633" i="7"/>
  <c r="G10634" i="7"/>
  <c r="G10635" i="7"/>
  <c r="G10636" i="7"/>
  <c r="G10637" i="7"/>
  <c r="G10638" i="7"/>
  <c r="G10639" i="7"/>
  <c r="G10640" i="7"/>
  <c r="G10641" i="7"/>
  <c r="G10642" i="7"/>
  <c r="G10643" i="7"/>
  <c r="G10644" i="7"/>
  <c r="G10645" i="7"/>
  <c r="G10646" i="7"/>
  <c r="G10647" i="7"/>
  <c r="G10648" i="7"/>
  <c r="G10649" i="7"/>
  <c r="G10650" i="7"/>
  <c r="G10651" i="7"/>
  <c r="G10652" i="7"/>
  <c r="G10653" i="7"/>
  <c r="G10654" i="7"/>
  <c r="G10655" i="7"/>
  <c r="G10656" i="7"/>
  <c r="G10657" i="7"/>
  <c r="G10658" i="7"/>
  <c r="G10659" i="7"/>
  <c r="G10660" i="7"/>
  <c r="G10661" i="7"/>
  <c r="G10662" i="7"/>
  <c r="G10663" i="7"/>
  <c r="G10664" i="7"/>
  <c r="G10665" i="7"/>
  <c r="G10666" i="7"/>
  <c r="G10667" i="7"/>
  <c r="G10668" i="7"/>
  <c r="G10669" i="7"/>
  <c r="G10670" i="7"/>
  <c r="G10671" i="7"/>
  <c r="G10672" i="7"/>
  <c r="G10673" i="7"/>
  <c r="G10674" i="7"/>
  <c r="G10675" i="7"/>
  <c r="G10676" i="7"/>
  <c r="G10677" i="7"/>
  <c r="G10678" i="7"/>
  <c r="G10679" i="7"/>
  <c r="G10680" i="7"/>
  <c r="G10681" i="7"/>
  <c r="G10682" i="7"/>
  <c r="G10683" i="7"/>
  <c r="G10684" i="7"/>
  <c r="G10685" i="7"/>
  <c r="G10686" i="7"/>
  <c r="G10687" i="7"/>
  <c r="G10688" i="7"/>
  <c r="G10689" i="7"/>
  <c r="G10690" i="7"/>
  <c r="G10691" i="7"/>
  <c r="G10692" i="7"/>
  <c r="G10693" i="7"/>
  <c r="G10694" i="7"/>
  <c r="G10695" i="7"/>
  <c r="G10696" i="7"/>
  <c r="G10697" i="7"/>
  <c r="G10698" i="7"/>
  <c r="G10699" i="7"/>
  <c r="G10700" i="7"/>
  <c r="G10701" i="7"/>
  <c r="G10702" i="7"/>
  <c r="G10703" i="7"/>
  <c r="G10704" i="7"/>
  <c r="G10705" i="7"/>
  <c r="G10706" i="7"/>
  <c r="G10707" i="7"/>
  <c r="G10708" i="7"/>
  <c r="G10709" i="7"/>
  <c r="G10710" i="7"/>
  <c r="G10711" i="7"/>
  <c r="G10712" i="7"/>
  <c r="G10713" i="7"/>
  <c r="G10714" i="7"/>
  <c r="G10715" i="7"/>
  <c r="G10716" i="7"/>
  <c r="G10717" i="7"/>
  <c r="G10718" i="7"/>
  <c r="G10719" i="7"/>
  <c r="G10720" i="7"/>
  <c r="G10721" i="7"/>
  <c r="G10722" i="7"/>
  <c r="G10723" i="7"/>
  <c r="G10724" i="7"/>
  <c r="G10725" i="7"/>
  <c r="G10726" i="7"/>
  <c r="G10727" i="7"/>
  <c r="G10728" i="7"/>
  <c r="G10729" i="7"/>
  <c r="G10730" i="7"/>
  <c r="G10731" i="7"/>
  <c r="G10732" i="7"/>
  <c r="G10733" i="7"/>
  <c r="G10734" i="7"/>
  <c r="G10735" i="7"/>
  <c r="G10736" i="7"/>
  <c r="G10737" i="7"/>
  <c r="G10738" i="7"/>
  <c r="G10739" i="7"/>
  <c r="G10740" i="7"/>
  <c r="G10741" i="7"/>
  <c r="G10742" i="7"/>
  <c r="G10743" i="7"/>
  <c r="G10744" i="7"/>
  <c r="G10745" i="7"/>
  <c r="G10746" i="7"/>
  <c r="G10747" i="7"/>
  <c r="G10748" i="7"/>
  <c r="G10749" i="7"/>
  <c r="G10750" i="7"/>
  <c r="G10751" i="7"/>
  <c r="G10752" i="7"/>
  <c r="G10753" i="7"/>
  <c r="G10754" i="7"/>
  <c r="G10755" i="7"/>
  <c r="G10756" i="7"/>
  <c r="G10757" i="7"/>
  <c r="G10758" i="7"/>
  <c r="G10759" i="7"/>
  <c r="G10760" i="7"/>
  <c r="G10761" i="7"/>
  <c r="G10762" i="7"/>
  <c r="G10763" i="7"/>
  <c r="G10764" i="7"/>
  <c r="G10765" i="7"/>
  <c r="G10766" i="7"/>
  <c r="G10767" i="7"/>
  <c r="G10768" i="7"/>
  <c r="G10769" i="7"/>
  <c r="G10770" i="7"/>
  <c r="G10771" i="7"/>
  <c r="G10772" i="7"/>
  <c r="G10773" i="7"/>
  <c r="G10774" i="7"/>
  <c r="G10775" i="7"/>
  <c r="G10776" i="7"/>
  <c r="G10777" i="7"/>
  <c r="G10778" i="7"/>
  <c r="G10779" i="7"/>
  <c r="G10780" i="7"/>
  <c r="G10781" i="7"/>
  <c r="G10782" i="7"/>
  <c r="G10783" i="7"/>
  <c r="G10784" i="7"/>
  <c r="G10785" i="7"/>
  <c r="G10786" i="7"/>
  <c r="G10787" i="7"/>
  <c r="G10788" i="7"/>
  <c r="G10789" i="7"/>
  <c r="G10790" i="7"/>
  <c r="G10791" i="7"/>
  <c r="G10792" i="7"/>
  <c r="G10793" i="7"/>
  <c r="G10794" i="7"/>
  <c r="G10795" i="7"/>
  <c r="G10796" i="7"/>
  <c r="G10797" i="7"/>
  <c r="G10798" i="7"/>
  <c r="G10799" i="7"/>
  <c r="G10800" i="7"/>
  <c r="G10801" i="7"/>
  <c r="G10802" i="7"/>
  <c r="G10803" i="7"/>
  <c r="G10804" i="7"/>
  <c r="G10805" i="7"/>
  <c r="G10806" i="7"/>
  <c r="G10807" i="7"/>
  <c r="G10808" i="7"/>
  <c r="G10809" i="7"/>
  <c r="G10810" i="7"/>
  <c r="G10811" i="7"/>
  <c r="G10812" i="7"/>
  <c r="G10813" i="7"/>
  <c r="G10814" i="7"/>
  <c r="G10815" i="7"/>
  <c r="G10816" i="7"/>
  <c r="G10817" i="7"/>
  <c r="G10818" i="7"/>
  <c r="G10819" i="7"/>
  <c r="G10820" i="7"/>
  <c r="G10821" i="7"/>
  <c r="G10822" i="7"/>
  <c r="G10823" i="7"/>
  <c r="G10824" i="7"/>
  <c r="G10825" i="7"/>
  <c r="G10826" i="7"/>
  <c r="G10827" i="7"/>
  <c r="G10828" i="7"/>
  <c r="G10829" i="7"/>
  <c r="G10830" i="7"/>
  <c r="G10831" i="7"/>
  <c r="G10832" i="7"/>
  <c r="G10833" i="7"/>
  <c r="G10834" i="7"/>
  <c r="G10835" i="7"/>
  <c r="G10836" i="7"/>
  <c r="G10837" i="7"/>
  <c r="G10838" i="7"/>
  <c r="G10839" i="7"/>
  <c r="G10840" i="7"/>
  <c r="G10841" i="7"/>
  <c r="G10842" i="7"/>
  <c r="G10843" i="7"/>
  <c r="G10844" i="7"/>
  <c r="G10845" i="7"/>
  <c r="G10846" i="7"/>
  <c r="G10847" i="7"/>
  <c r="G10848" i="7"/>
  <c r="G10849" i="7"/>
  <c r="G10850" i="7"/>
  <c r="G10851" i="7"/>
  <c r="G10852" i="7"/>
  <c r="G10853" i="7"/>
  <c r="G10854" i="7"/>
  <c r="G10855" i="7"/>
  <c r="G10856" i="7"/>
  <c r="G10857" i="7"/>
  <c r="G10858" i="7"/>
  <c r="G10859" i="7"/>
  <c r="G10860" i="7"/>
  <c r="G10861" i="7"/>
  <c r="G10862" i="7"/>
  <c r="G10863" i="7"/>
  <c r="G10864" i="7"/>
  <c r="G10865" i="7"/>
  <c r="G10866" i="7"/>
  <c r="G10867" i="7"/>
  <c r="G10868" i="7"/>
  <c r="G10869" i="7"/>
  <c r="G10870" i="7"/>
  <c r="G10871" i="7"/>
  <c r="G10872" i="7"/>
  <c r="G10873" i="7"/>
  <c r="G10874" i="7"/>
  <c r="G10875" i="7"/>
  <c r="G10876" i="7"/>
  <c r="G10877" i="7"/>
  <c r="G10878" i="7"/>
  <c r="G10879" i="7"/>
  <c r="G10880" i="7"/>
  <c r="G10881" i="7"/>
  <c r="G10882" i="7"/>
  <c r="G10883" i="7"/>
  <c r="G10884" i="7"/>
  <c r="G10885" i="7"/>
  <c r="G10886" i="7"/>
  <c r="G10887" i="7"/>
  <c r="G10888" i="7"/>
  <c r="G10889" i="7"/>
  <c r="G10890" i="7"/>
  <c r="G10891" i="7"/>
  <c r="G10892" i="7"/>
  <c r="G10893" i="7"/>
  <c r="G10894" i="7"/>
  <c r="G10895" i="7"/>
  <c r="G10896" i="7"/>
  <c r="G10897" i="7"/>
  <c r="G10898" i="7"/>
  <c r="G10899" i="7"/>
  <c r="G10900" i="7"/>
  <c r="G10901" i="7"/>
  <c r="G10902" i="7"/>
  <c r="G10903" i="7"/>
  <c r="G10904" i="7"/>
  <c r="G10905" i="7"/>
  <c r="G10906" i="7"/>
  <c r="G10907" i="7"/>
  <c r="G10908" i="7"/>
  <c r="G10909" i="7"/>
  <c r="G10910" i="7"/>
  <c r="G10911" i="7"/>
  <c r="G10912" i="7"/>
  <c r="G10913" i="7"/>
  <c r="G10914" i="7"/>
  <c r="G10915" i="7"/>
  <c r="G10916" i="7"/>
  <c r="G10917" i="7"/>
  <c r="G10918" i="7"/>
  <c r="G10919" i="7"/>
  <c r="G10920" i="7"/>
  <c r="G10921" i="7"/>
  <c r="G10922" i="7"/>
  <c r="G10923" i="7"/>
  <c r="G10924" i="7"/>
  <c r="G10925" i="7"/>
  <c r="G10926" i="7"/>
  <c r="G10927" i="7"/>
  <c r="G10928" i="7"/>
  <c r="G10929" i="7"/>
  <c r="G10930" i="7"/>
  <c r="G10931" i="7"/>
  <c r="G10932" i="7"/>
  <c r="G10933" i="7"/>
  <c r="G10934" i="7"/>
  <c r="G10935" i="7"/>
  <c r="G10936" i="7"/>
  <c r="G10937" i="7"/>
  <c r="G10938" i="7"/>
  <c r="G10939" i="7"/>
  <c r="G10940" i="7"/>
  <c r="G10941" i="7"/>
  <c r="G10942" i="7"/>
  <c r="G10943" i="7"/>
  <c r="G10944" i="7"/>
  <c r="G10945" i="7"/>
  <c r="G10946" i="7"/>
  <c r="G10947" i="7"/>
  <c r="G10948" i="7"/>
  <c r="G10949" i="7"/>
  <c r="G10950" i="7"/>
  <c r="G10951" i="7"/>
  <c r="G10952" i="7"/>
  <c r="G10953" i="7"/>
  <c r="G10954" i="7"/>
  <c r="G10955" i="7"/>
  <c r="G10956" i="7"/>
  <c r="G10957" i="7"/>
  <c r="G10958" i="7"/>
  <c r="G10959" i="7"/>
  <c r="G10960" i="7"/>
  <c r="G10961" i="7"/>
  <c r="G10962" i="7"/>
  <c r="G10963" i="7"/>
  <c r="G10964" i="7"/>
  <c r="G10965" i="7"/>
  <c r="G10966" i="7"/>
  <c r="G10967" i="7"/>
  <c r="G10968" i="7"/>
  <c r="G10969" i="7"/>
  <c r="G10970" i="7"/>
  <c r="G10971" i="7"/>
  <c r="G10972" i="7"/>
  <c r="G10973" i="7"/>
  <c r="G10974" i="7"/>
  <c r="G10975" i="7"/>
  <c r="G10976" i="7"/>
  <c r="G10977" i="7"/>
  <c r="G10978" i="7"/>
  <c r="G10979" i="7"/>
  <c r="G10980" i="7"/>
  <c r="G10981" i="7"/>
  <c r="G10982" i="7"/>
  <c r="G10983" i="7"/>
  <c r="G10984" i="7"/>
  <c r="G10985" i="7"/>
  <c r="G10986" i="7"/>
  <c r="G10987" i="7"/>
  <c r="G10988" i="7"/>
  <c r="G10989" i="7"/>
  <c r="G10990" i="7"/>
  <c r="G10991" i="7"/>
  <c r="G10992" i="7"/>
  <c r="G10993" i="7"/>
  <c r="G10994" i="7"/>
  <c r="G10995" i="7"/>
  <c r="G10996" i="7"/>
  <c r="G10997" i="7"/>
  <c r="G10998" i="7"/>
  <c r="G10999" i="7"/>
  <c r="G11000" i="7"/>
  <c r="G11001" i="7"/>
  <c r="G11002" i="7"/>
  <c r="G11003" i="7"/>
  <c r="G11004" i="7"/>
  <c r="G11005" i="7"/>
  <c r="G11006" i="7"/>
  <c r="G11007" i="7"/>
  <c r="G11008" i="7"/>
  <c r="G11009" i="7"/>
  <c r="G11010" i="7"/>
  <c r="G11011" i="7"/>
  <c r="G11012" i="7"/>
  <c r="G11013" i="7"/>
  <c r="G11014" i="7"/>
  <c r="G11015" i="7"/>
  <c r="G11016" i="7"/>
  <c r="G11017" i="7"/>
  <c r="G11018" i="7"/>
  <c r="G11019" i="7"/>
  <c r="G11020" i="7"/>
  <c r="G11021" i="7"/>
  <c r="G11022" i="7"/>
  <c r="G11023" i="7"/>
  <c r="G11024" i="7"/>
  <c r="G11025" i="7"/>
  <c r="G11026" i="7"/>
  <c r="G11027" i="7"/>
  <c r="G11028" i="7"/>
  <c r="G11029" i="7"/>
  <c r="G11030" i="7"/>
  <c r="G11031" i="7"/>
  <c r="G11032" i="7"/>
  <c r="G11033" i="7"/>
  <c r="G11034" i="7"/>
  <c r="G11035" i="7"/>
  <c r="G11036" i="7"/>
  <c r="G11037" i="7"/>
  <c r="G11038" i="7"/>
  <c r="G11039" i="7"/>
  <c r="G11040" i="7"/>
  <c r="G11041" i="7"/>
  <c r="G11042" i="7"/>
  <c r="G11043" i="7"/>
  <c r="G11044" i="7"/>
  <c r="G11045" i="7"/>
  <c r="G11046" i="7"/>
  <c r="G11047" i="7"/>
  <c r="G11048" i="7"/>
  <c r="G11049" i="7"/>
  <c r="G11050" i="7"/>
  <c r="G11051" i="7"/>
  <c r="G11052" i="7"/>
  <c r="G11053" i="7"/>
  <c r="G11054" i="7"/>
  <c r="G11055" i="7"/>
  <c r="G11056" i="7"/>
  <c r="G11057" i="7"/>
  <c r="G11058" i="7"/>
  <c r="G11059" i="7"/>
  <c r="G11060" i="7"/>
  <c r="G11061" i="7"/>
  <c r="G11062" i="7"/>
  <c r="G11063" i="7"/>
  <c r="G11064" i="7"/>
  <c r="G11065" i="7"/>
  <c r="G11066" i="7"/>
  <c r="G11067" i="7"/>
  <c r="G11068" i="7"/>
  <c r="G11069" i="7"/>
  <c r="G11070" i="7"/>
  <c r="G11071" i="7"/>
  <c r="G11072" i="7"/>
  <c r="G11073" i="7"/>
  <c r="G11074" i="7"/>
  <c r="G11075" i="7"/>
  <c r="G11076" i="7"/>
  <c r="G11077" i="7"/>
  <c r="G11078" i="7"/>
  <c r="G11079" i="7"/>
  <c r="G11080" i="7"/>
  <c r="G11081" i="7"/>
  <c r="G11082" i="7"/>
  <c r="G11083" i="7"/>
  <c r="G11084" i="7"/>
  <c r="G11085" i="7"/>
  <c r="G11086" i="7"/>
  <c r="G11087" i="7"/>
  <c r="G11088" i="7"/>
  <c r="G11089" i="7"/>
  <c r="G11090" i="7"/>
  <c r="G11091" i="7"/>
  <c r="G11092" i="7"/>
  <c r="G11093" i="7"/>
  <c r="G11094" i="7"/>
  <c r="G11095" i="7"/>
  <c r="G11096" i="7"/>
  <c r="G11097" i="7"/>
  <c r="G11098" i="7"/>
  <c r="G11099" i="7"/>
  <c r="G11100" i="7"/>
  <c r="G11101" i="7"/>
  <c r="G11102" i="7"/>
  <c r="G11103" i="7"/>
  <c r="G11104" i="7"/>
  <c r="G11105" i="7"/>
  <c r="G11106" i="7"/>
  <c r="G11107" i="7"/>
  <c r="G11108" i="7"/>
  <c r="G11109" i="7"/>
  <c r="G11110" i="7"/>
  <c r="G11111" i="7"/>
  <c r="G11112" i="7"/>
  <c r="G11113" i="7"/>
  <c r="G11114" i="7"/>
  <c r="G11115" i="7"/>
  <c r="G11116" i="7"/>
  <c r="G11117" i="7"/>
  <c r="G11118" i="7"/>
  <c r="G11119" i="7"/>
  <c r="G11120" i="7"/>
  <c r="G11121" i="7"/>
  <c r="G11122" i="7"/>
  <c r="G11123" i="7"/>
  <c r="G11124" i="7"/>
  <c r="G11125" i="7"/>
  <c r="G11126" i="7"/>
  <c r="G11127" i="7"/>
  <c r="G11128" i="7"/>
  <c r="G11129" i="7"/>
  <c r="G11130" i="7"/>
  <c r="G11131" i="7"/>
  <c r="G11132" i="7"/>
  <c r="G11133" i="7"/>
  <c r="G11134" i="7"/>
  <c r="G11135" i="7"/>
  <c r="G11136" i="7"/>
  <c r="G11137" i="7"/>
  <c r="G11138" i="7"/>
  <c r="G11139" i="7"/>
  <c r="G11140" i="7"/>
  <c r="G11141" i="7"/>
  <c r="G11142" i="7"/>
  <c r="G11143" i="7"/>
  <c r="G11144" i="7"/>
  <c r="G11145" i="7"/>
  <c r="G11146" i="7"/>
  <c r="G11147" i="7"/>
  <c r="G11148" i="7"/>
  <c r="G11149" i="7"/>
  <c r="G11150" i="7"/>
  <c r="G11151" i="7"/>
  <c r="G11152" i="7"/>
  <c r="G11153" i="7"/>
  <c r="G11154" i="7"/>
  <c r="G11155" i="7"/>
  <c r="G11156" i="7"/>
  <c r="G11157" i="7"/>
  <c r="G11158" i="7"/>
  <c r="G11159" i="7"/>
  <c r="G11160" i="7"/>
  <c r="G11161" i="7"/>
  <c r="G11162" i="7"/>
  <c r="G11163" i="7"/>
  <c r="G11164" i="7"/>
  <c r="G11165" i="7"/>
  <c r="G11166" i="7"/>
  <c r="G11167" i="7"/>
  <c r="G11168" i="7"/>
  <c r="G11169" i="7"/>
  <c r="G11170" i="7"/>
  <c r="G11171" i="7"/>
  <c r="G11172" i="7"/>
  <c r="G11173" i="7"/>
  <c r="G11174" i="7"/>
  <c r="G11175" i="7"/>
  <c r="G11176" i="7"/>
  <c r="G11177" i="7"/>
  <c r="G11178" i="7"/>
  <c r="G11179" i="7"/>
  <c r="G11180" i="7"/>
  <c r="G11181" i="7"/>
  <c r="G11182" i="7"/>
  <c r="G11183" i="7"/>
  <c r="G11184" i="7"/>
  <c r="G11185" i="7"/>
  <c r="G11186" i="7"/>
  <c r="G11187" i="7"/>
  <c r="G11188" i="7"/>
  <c r="G11189" i="7"/>
  <c r="G11190" i="7"/>
  <c r="G11191" i="7"/>
  <c r="G11192" i="7"/>
  <c r="G11193" i="7"/>
  <c r="G11194" i="7"/>
  <c r="G11195" i="7"/>
  <c r="G11196" i="7"/>
  <c r="G11197" i="7"/>
  <c r="G11198" i="7"/>
  <c r="G11199" i="7"/>
  <c r="G11200" i="7"/>
  <c r="G11201" i="7"/>
  <c r="G11202" i="7"/>
  <c r="G11203" i="7"/>
  <c r="G11204" i="7"/>
  <c r="G11205" i="7"/>
  <c r="G11206" i="7"/>
  <c r="G11207" i="7"/>
  <c r="G11208" i="7"/>
  <c r="G11209" i="7"/>
  <c r="G11210" i="7"/>
  <c r="G11211" i="7"/>
  <c r="G11212" i="7"/>
  <c r="G11213" i="7"/>
  <c r="G11214" i="7"/>
  <c r="G11215" i="7"/>
  <c r="G11216" i="7"/>
  <c r="G11217" i="7"/>
  <c r="G11218" i="7"/>
  <c r="G11219" i="7"/>
  <c r="G11220" i="7"/>
  <c r="G11221" i="7"/>
  <c r="G11222" i="7"/>
  <c r="G11223" i="7"/>
  <c r="G11224" i="7"/>
  <c r="G11225" i="7"/>
  <c r="G11226" i="7"/>
  <c r="G11227" i="7"/>
  <c r="G11228" i="7"/>
  <c r="G11229" i="7"/>
  <c r="G11230" i="7"/>
  <c r="G11231" i="7"/>
  <c r="G11232" i="7"/>
  <c r="G11233" i="7"/>
  <c r="G11234" i="7"/>
  <c r="G11235" i="7"/>
  <c r="G11236" i="7"/>
  <c r="G11237" i="7"/>
  <c r="G11238" i="7"/>
  <c r="G11239" i="7"/>
  <c r="G11240" i="7"/>
  <c r="G11241" i="7"/>
  <c r="G11242" i="7"/>
  <c r="G11243" i="7"/>
  <c r="G11244" i="7"/>
  <c r="G11245" i="7"/>
  <c r="G11246" i="7"/>
  <c r="G11247" i="7"/>
  <c r="G11248" i="7"/>
  <c r="G11249" i="7"/>
  <c r="G11250" i="7"/>
  <c r="G11251" i="7"/>
  <c r="G11252" i="7"/>
  <c r="G11253" i="7"/>
  <c r="G11254" i="7"/>
  <c r="G11255" i="7"/>
  <c r="G11256" i="7"/>
  <c r="G11257" i="7"/>
  <c r="G11258" i="7"/>
  <c r="G11259" i="7"/>
  <c r="G11260" i="7"/>
  <c r="G11261" i="7"/>
  <c r="G11262" i="7"/>
  <c r="G11263" i="7"/>
  <c r="G11264" i="7"/>
  <c r="G11265" i="7"/>
  <c r="G11266" i="7"/>
  <c r="G11267" i="7"/>
  <c r="G11268" i="7"/>
  <c r="G11269" i="7"/>
  <c r="G11270" i="7"/>
  <c r="G11271" i="7"/>
  <c r="G11272" i="7"/>
  <c r="G11273" i="7"/>
  <c r="G11274" i="7"/>
  <c r="G11275" i="7"/>
  <c r="G11276" i="7"/>
  <c r="G11277" i="7"/>
  <c r="G11278" i="7"/>
  <c r="G11279" i="7"/>
  <c r="G11280" i="7"/>
  <c r="G11281" i="7"/>
  <c r="G11282" i="7"/>
  <c r="G11283" i="7"/>
  <c r="G11284" i="7"/>
  <c r="G11285" i="7"/>
  <c r="G11286" i="7"/>
  <c r="G11287" i="7"/>
  <c r="G11288" i="7"/>
  <c r="G11289" i="7"/>
  <c r="G11290" i="7"/>
  <c r="G11291" i="7"/>
  <c r="G11292" i="7"/>
  <c r="G11293" i="7"/>
  <c r="G11294" i="7"/>
  <c r="G11295" i="7"/>
  <c r="G11296" i="7"/>
  <c r="G11297" i="7"/>
  <c r="G11298" i="7"/>
  <c r="G11299" i="7"/>
  <c r="G11300" i="7"/>
  <c r="G11301" i="7"/>
  <c r="G11302" i="7"/>
  <c r="G11303" i="7"/>
  <c r="G11304" i="7"/>
  <c r="G11305" i="7"/>
  <c r="G11306" i="7"/>
  <c r="G11307" i="7"/>
  <c r="G11308" i="7"/>
  <c r="G11309" i="7"/>
  <c r="G11310" i="7"/>
  <c r="G11311" i="7"/>
  <c r="G11312" i="7"/>
  <c r="G11313" i="7"/>
  <c r="G11314" i="7"/>
  <c r="G11315" i="7"/>
  <c r="G11316" i="7"/>
  <c r="G11317" i="7"/>
  <c r="G11318" i="7"/>
  <c r="G11319" i="7"/>
  <c r="G11320" i="7"/>
  <c r="G11321" i="7"/>
  <c r="G11322" i="7"/>
  <c r="G11323" i="7"/>
  <c r="G11324" i="7"/>
  <c r="G11325" i="7"/>
  <c r="G11326" i="7"/>
  <c r="G11327" i="7"/>
  <c r="G11328" i="7"/>
  <c r="G11329" i="7"/>
  <c r="G11330" i="7"/>
  <c r="G11331" i="7"/>
  <c r="G11332" i="7"/>
  <c r="G11333" i="7"/>
  <c r="G11334" i="7"/>
  <c r="G11335" i="7"/>
  <c r="G11336" i="7"/>
  <c r="G11337" i="7"/>
  <c r="G11338" i="7"/>
  <c r="G11339" i="7"/>
  <c r="G11340" i="7"/>
  <c r="G11341" i="7"/>
  <c r="G11342" i="7"/>
  <c r="G11343" i="7"/>
  <c r="G11344" i="7"/>
  <c r="G11345" i="7"/>
  <c r="G11346" i="7"/>
  <c r="G11347" i="7"/>
  <c r="G11348" i="7"/>
  <c r="G11349" i="7"/>
  <c r="G11350" i="7"/>
  <c r="G11351" i="7"/>
  <c r="G11352" i="7"/>
  <c r="G11353" i="7"/>
  <c r="G11354" i="7"/>
  <c r="G11355" i="7"/>
  <c r="G11356" i="7"/>
  <c r="G11357" i="7"/>
  <c r="G11358" i="7"/>
  <c r="G11359" i="7"/>
  <c r="G11360" i="7"/>
  <c r="G11361" i="7"/>
  <c r="G11362" i="7"/>
  <c r="G11363" i="7"/>
  <c r="G11364" i="7"/>
  <c r="G11365" i="7"/>
  <c r="G11366" i="7"/>
  <c r="G11367" i="7"/>
  <c r="G11368" i="7"/>
  <c r="G11369" i="7"/>
  <c r="G11370" i="7"/>
  <c r="G11371" i="7"/>
  <c r="G11372" i="7"/>
  <c r="G11373" i="7"/>
  <c r="G11374" i="7"/>
  <c r="G11375" i="7"/>
  <c r="G11376" i="7"/>
  <c r="G11377" i="7"/>
  <c r="G11378" i="7"/>
  <c r="G11379" i="7"/>
  <c r="G11380" i="7"/>
  <c r="G11381" i="7"/>
  <c r="G11382" i="7"/>
  <c r="G11383" i="7"/>
  <c r="G11384" i="7"/>
  <c r="G11385" i="7"/>
  <c r="G11386" i="7"/>
  <c r="G11387" i="7"/>
  <c r="G11388" i="7"/>
  <c r="G11389" i="7"/>
  <c r="G11390" i="7"/>
  <c r="G11391" i="7"/>
  <c r="G11392" i="7"/>
  <c r="G11393" i="7"/>
  <c r="G11394" i="7"/>
  <c r="G11395" i="7"/>
  <c r="G11396" i="7"/>
  <c r="G11397" i="7"/>
  <c r="G11398" i="7"/>
  <c r="G11399" i="7"/>
  <c r="G11400" i="7"/>
  <c r="G11401" i="7"/>
  <c r="G11402" i="7"/>
  <c r="G11403" i="7"/>
  <c r="G11404" i="7"/>
  <c r="G11405" i="7"/>
  <c r="G11406" i="7"/>
  <c r="G11407" i="7"/>
  <c r="G11408" i="7"/>
  <c r="G11409" i="7"/>
  <c r="G11410" i="7"/>
  <c r="G11411" i="7"/>
  <c r="G11412" i="7"/>
  <c r="G11413" i="7"/>
  <c r="G11414" i="7"/>
  <c r="G11415" i="7"/>
  <c r="G11416" i="7"/>
  <c r="G11417" i="7"/>
  <c r="G11418" i="7"/>
  <c r="G11419" i="7"/>
  <c r="G11420" i="7"/>
  <c r="G11421" i="7"/>
  <c r="G11422" i="7"/>
  <c r="G11423" i="7"/>
  <c r="G11424" i="7"/>
  <c r="G11425" i="7"/>
  <c r="G11426" i="7"/>
  <c r="G11427" i="7"/>
  <c r="G11428" i="7"/>
  <c r="G11429" i="7"/>
  <c r="G11430" i="7"/>
  <c r="G11431" i="7"/>
  <c r="G11432" i="7"/>
  <c r="G11433" i="7"/>
  <c r="G11434" i="7"/>
  <c r="G11435" i="7"/>
  <c r="G11436" i="7"/>
  <c r="G11437" i="7"/>
  <c r="G11438" i="7"/>
  <c r="G11439" i="7"/>
  <c r="G11440" i="7"/>
  <c r="G11441" i="7"/>
  <c r="G11442" i="7"/>
  <c r="G11443" i="7"/>
  <c r="G11444" i="7"/>
  <c r="G11445" i="7"/>
  <c r="G11446" i="7"/>
  <c r="G11447" i="7"/>
  <c r="G11448" i="7"/>
  <c r="G11449" i="7"/>
  <c r="G11450" i="7"/>
  <c r="G11451" i="7"/>
  <c r="G11452" i="7"/>
  <c r="G11453" i="7"/>
  <c r="G11454" i="7"/>
  <c r="G11455" i="7"/>
  <c r="G11456" i="7"/>
  <c r="G11457" i="7"/>
  <c r="G11458" i="7"/>
  <c r="G11459" i="7"/>
  <c r="G11460" i="7"/>
  <c r="G11461" i="7"/>
  <c r="G11462" i="7"/>
  <c r="G11463" i="7"/>
  <c r="G11464" i="7"/>
  <c r="G11465" i="7"/>
  <c r="G11466" i="7"/>
  <c r="G11467" i="7"/>
  <c r="G11468" i="7"/>
  <c r="G11469" i="7"/>
  <c r="G11470" i="7"/>
  <c r="G11471" i="7"/>
  <c r="G11472" i="7"/>
  <c r="G11473" i="7"/>
  <c r="G11474" i="7"/>
  <c r="G11475" i="7"/>
  <c r="G11476" i="7"/>
  <c r="G11477" i="7"/>
  <c r="G11478" i="7"/>
  <c r="G11479" i="7"/>
  <c r="G11480" i="7"/>
  <c r="G11481" i="7"/>
  <c r="G11482" i="7"/>
  <c r="G11483" i="7"/>
  <c r="G11484" i="7"/>
  <c r="G11485" i="7"/>
  <c r="G11486" i="7"/>
  <c r="G11487" i="7"/>
  <c r="G11488" i="7"/>
  <c r="G11489" i="7"/>
  <c r="G11490" i="7"/>
  <c r="G11491" i="7"/>
  <c r="G11492" i="7"/>
  <c r="G11493" i="7"/>
  <c r="G11494" i="7"/>
  <c r="G11495" i="7"/>
  <c r="G11496" i="7"/>
  <c r="G11497" i="7"/>
  <c r="G11498" i="7"/>
  <c r="G11499" i="7"/>
  <c r="G11500" i="7"/>
  <c r="G11501" i="7"/>
  <c r="G11502" i="7"/>
  <c r="G11503" i="7"/>
  <c r="G11504" i="7"/>
  <c r="G11505" i="7"/>
  <c r="G11506" i="7"/>
  <c r="G11507" i="7"/>
  <c r="G11508" i="7"/>
  <c r="G11509" i="7"/>
  <c r="G11510" i="7"/>
  <c r="G11511" i="7"/>
  <c r="G11512" i="7"/>
  <c r="G11513" i="7"/>
  <c r="G11514" i="7"/>
  <c r="G11515" i="7"/>
  <c r="G11516" i="7"/>
  <c r="G11517" i="7"/>
  <c r="G11518" i="7"/>
  <c r="G11519" i="7"/>
  <c r="G11520" i="7"/>
  <c r="G11521" i="7"/>
  <c r="G11522" i="7"/>
  <c r="G11523" i="7"/>
  <c r="G11524" i="7"/>
  <c r="G11525" i="7"/>
  <c r="G11526" i="7"/>
  <c r="G11527" i="7"/>
  <c r="G11528" i="7"/>
  <c r="G11529" i="7"/>
  <c r="G11530" i="7"/>
  <c r="G11531" i="7"/>
  <c r="G11532" i="7"/>
  <c r="G11533" i="7"/>
  <c r="G11534" i="7"/>
  <c r="G11535" i="7"/>
  <c r="G11536" i="7"/>
  <c r="G11537" i="7"/>
  <c r="G11538" i="7"/>
  <c r="G11539" i="7"/>
  <c r="G11540" i="7"/>
  <c r="G11541" i="7"/>
  <c r="G11542" i="7"/>
  <c r="G11543" i="7"/>
  <c r="G11544" i="7"/>
  <c r="G11545" i="7"/>
  <c r="G11546" i="7"/>
  <c r="G11547" i="7"/>
  <c r="G11548" i="7"/>
  <c r="G11549" i="7"/>
  <c r="G11550" i="7"/>
  <c r="G11551" i="7"/>
  <c r="G11552" i="7"/>
  <c r="G11553" i="7"/>
  <c r="G11554" i="7"/>
  <c r="G11555" i="7"/>
  <c r="G11556" i="7"/>
  <c r="G11557" i="7"/>
  <c r="G11558" i="7"/>
  <c r="G11559" i="7"/>
  <c r="G11560" i="7"/>
  <c r="G11561" i="7"/>
  <c r="G11562" i="7"/>
  <c r="G11563" i="7"/>
  <c r="G11564" i="7"/>
  <c r="G11565" i="7"/>
  <c r="G11566" i="7"/>
  <c r="G11567" i="7"/>
  <c r="G11568" i="7"/>
  <c r="G11569" i="7"/>
  <c r="G11570" i="7"/>
  <c r="G11571" i="7"/>
  <c r="G11572" i="7"/>
  <c r="G11573" i="7"/>
  <c r="G11574" i="7"/>
  <c r="G11575" i="7"/>
  <c r="G11576" i="7"/>
  <c r="G11577" i="7"/>
  <c r="G11578" i="7"/>
  <c r="G11579" i="7"/>
  <c r="G11580" i="7"/>
  <c r="G11581" i="7"/>
  <c r="G11582" i="7"/>
  <c r="G11583" i="7"/>
  <c r="G11584" i="7"/>
  <c r="G11585" i="7"/>
  <c r="G11586" i="7"/>
  <c r="G11587" i="7"/>
  <c r="G11588" i="7"/>
  <c r="G11589" i="7"/>
  <c r="G11590" i="7"/>
  <c r="G11591" i="7"/>
  <c r="G11592" i="7"/>
  <c r="G11593" i="7"/>
  <c r="G11594" i="7"/>
  <c r="G11595" i="7"/>
  <c r="G11596" i="7"/>
  <c r="G11597" i="7"/>
  <c r="G11598" i="7"/>
  <c r="G11599" i="7"/>
  <c r="G11600" i="7"/>
  <c r="G11601" i="7"/>
  <c r="G11602" i="7"/>
  <c r="G11603" i="7"/>
  <c r="G11604" i="7"/>
  <c r="G11605" i="7"/>
  <c r="G11606" i="7"/>
  <c r="G11607" i="7"/>
  <c r="G11608" i="7"/>
  <c r="G11609" i="7"/>
  <c r="G11610" i="7"/>
  <c r="G11611" i="7"/>
  <c r="G11612" i="7"/>
  <c r="G11613" i="7"/>
  <c r="G11614" i="7"/>
  <c r="G11615" i="7"/>
  <c r="G11616" i="7"/>
  <c r="G11617" i="7"/>
  <c r="G11618" i="7"/>
  <c r="G11619" i="7"/>
  <c r="G11620" i="7"/>
  <c r="G11621" i="7"/>
  <c r="G11622" i="7"/>
  <c r="G11623" i="7"/>
  <c r="G11624" i="7"/>
  <c r="G11625" i="7"/>
  <c r="G11626" i="7"/>
  <c r="G11627" i="7"/>
  <c r="G11628" i="7"/>
  <c r="G11629" i="7"/>
  <c r="G11630" i="7"/>
  <c r="G11631" i="7"/>
  <c r="G11632" i="7"/>
  <c r="G11633" i="7"/>
  <c r="G11634" i="7"/>
  <c r="G11635" i="7"/>
  <c r="G11636" i="7"/>
  <c r="G11637" i="7"/>
  <c r="G11638" i="7"/>
  <c r="G11639" i="7"/>
  <c r="G11640" i="7"/>
  <c r="G11641" i="7"/>
  <c r="G11642" i="7"/>
  <c r="G11643" i="7"/>
  <c r="G11644" i="7"/>
  <c r="G11645" i="7"/>
  <c r="G11646" i="7"/>
  <c r="G11647" i="7"/>
  <c r="G11648" i="7"/>
  <c r="G11649" i="7"/>
  <c r="G11650" i="7"/>
  <c r="G11651" i="7"/>
  <c r="G11652" i="7"/>
  <c r="G11653" i="7"/>
  <c r="G11654" i="7"/>
  <c r="G11655" i="7"/>
  <c r="G11656" i="7"/>
  <c r="G11657" i="7"/>
  <c r="G11658" i="7"/>
  <c r="G11659" i="7"/>
  <c r="G11660" i="7"/>
  <c r="G11661" i="7"/>
  <c r="G11662" i="7"/>
  <c r="G11663" i="7"/>
  <c r="G11664" i="7"/>
  <c r="G11665" i="7"/>
  <c r="G11666" i="7"/>
  <c r="G11667" i="7"/>
  <c r="G11668" i="7"/>
  <c r="G11669" i="7"/>
  <c r="G11670" i="7"/>
  <c r="G11671" i="7"/>
  <c r="G11672" i="7"/>
  <c r="G11673" i="7"/>
  <c r="G11674" i="7"/>
  <c r="G11675" i="7"/>
  <c r="G11676" i="7"/>
  <c r="G11677" i="7"/>
  <c r="G11678" i="7"/>
  <c r="G11679" i="7"/>
  <c r="G11680" i="7"/>
  <c r="G11681" i="7"/>
  <c r="G11682" i="7"/>
  <c r="G11683" i="7"/>
  <c r="G11684" i="7"/>
  <c r="G11685" i="7"/>
  <c r="G11686" i="7"/>
  <c r="G11687" i="7"/>
  <c r="G11688" i="7"/>
  <c r="G11689" i="7"/>
  <c r="G11690" i="7"/>
  <c r="G11691" i="7"/>
  <c r="G11692" i="7"/>
  <c r="G11693" i="7"/>
  <c r="G11694" i="7"/>
  <c r="G11695" i="7"/>
  <c r="G11696" i="7"/>
  <c r="G11697" i="7"/>
  <c r="G11698" i="7"/>
  <c r="G11699" i="7"/>
  <c r="G11700" i="7"/>
  <c r="G11701" i="7"/>
  <c r="G11702" i="7"/>
  <c r="G11703" i="7"/>
  <c r="G11704" i="7"/>
  <c r="G11705" i="7"/>
  <c r="G11706" i="7"/>
  <c r="G11707" i="7"/>
  <c r="G11708" i="7"/>
  <c r="G11709" i="7"/>
  <c r="G11710" i="7"/>
  <c r="G11711" i="7"/>
  <c r="G11712" i="7"/>
  <c r="G11713" i="7"/>
  <c r="G11714" i="7"/>
  <c r="G11715" i="7"/>
  <c r="G11716" i="7"/>
  <c r="G11717" i="7"/>
  <c r="G11718" i="7"/>
  <c r="G11719" i="7"/>
  <c r="G11720" i="7"/>
  <c r="G11721" i="7"/>
  <c r="G11722" i="7"/>
  <c r="G11723" i="7"/>
  <c r="G11724" i="7"/>
  <c r="G11725" i="7"/>
  <c r="G11726" i="7"/>
  <c r="G11727" i="7"/>
  <c r="G11728" i="7"/>
  <c r="G11729" i="7"/>
  <c r="G11730" i="7"/>
  <c r="G11731" i="7"/>
  <c r="G11732" i="7"/>
  <c r="G11733" i="7"/>
  <c r="G11734" i="7"/>
  <c r="G11735" i="7"/>
  <c r="G11736" i="7"/>
  <c r="G11737" i="7"/>
  <c r="G11738" i="7"/>
  <c r="G11739" i="7"/>
  <c r="G11740" i="7"/>
  <c r="G11741" i="7"/>
  <c r="G11742" i="7"/>
  <c r="G11743" i="7"/>
  <c r="G11744" i="7"/>
  <c r="G11745" i="7"/>
  <c r="G11746" i="7"/>
  <c r="G11747" i="7"/>
  <c r="G11748" i="7"/>
  <c r="G11749" i="7"/>
  <c r="G11750" i="7"/>
  <c r="G11751" i="7"/>
  <c r="G11752" i="7"/>
  <c r="G11753" i="7"/>
  <c r="G11754" i="7"/>
  <c r="G11755" i="7"/>
  <c r="G11756" i="7"/>
  <c r="G11757" i="7"/>
  <c r="G11758" i="7"/>
  <c r="G11759" i="7"/>
  <c r="G11760" i="7"/>
  <c r="G11761" i="7"/>
  <c r="G11762" i="7"/>
  <c r="G11763" i="7"/>
  <c r="G11764" i="7"/>
  <c r="G11765" i="7"/>
  <c r="G11766" i="7"/>
  <c r="G11767" i="7"/>
  <c r="G11768" i="7"/>
  <c r="G11769" i="7"/>
  <c r="G11770" i="7"/>
  <c r="G11771" i="7"/>
  <c r="G11772" i="7"/>
  <c r="G11773" i="7"/>
  <c r="G11774" i="7"/>
  <c r="G11775" i="7"/>
  <c r="G11776" i="7"/>
  <c r="G11777" i="7"/>
  <c r="G11778" i="7"/>
  <c r="G11779" i="7"/>
  <c r="G11780" i="7"/>
  <c r="G11781" i="7"/>
  <c r="G11782" i="7"/>
  <c r="G11783" i="7"/>
  <c r="G11784" i="7"/>
  <c r="G11785" i="7"/>
  <c r="G11786" i="7"/>
  <c r="G11787" i="7"/>
  <c r="G11788" i="7"/>
  <c r="G11789" i="7"/>
  <c r="G11790" i="7"/>
  <c r="G11791" i="7"/>
  <c r="G11792" i="7"/>
  <c r="G11793" i="7"/>
  <c r="G11794" i="7"/>
  <c r="G11795" i="7"/>
  <c r="G11796" i="7"/>
  <c r="G11797" i="7"/>
  <c r="G11798" i="7"/>
  <c r="G11799" i="7"/>
  <c r="G11800" i="7"/>
  <c r="G11801" i="7"/>
  <c r="G11802" i="7"/>
  <c r="G11803" i="7"/>
  <c r="G11804" i="7"/>
  <c r="G11805" i="7"/>
  <c r="G11806" i="7"/>
  <c r="G11807" i="7"/>
  <c r="G11808" i="7"/>
  <c r="G11809" i="7"/>
  <c r="G11810" i="7"/>
  <c r="G11811" i="7"/>
  <c r="G11812" i="7"/>
  <c r="G11813" i="7"/>
  <c r="G11814" i="7"/>
  <c r="G11815" i="7"/>
  <c r="G11816" i="7"/>
  <c r="G11817" i="7"/>
  <c r="G11818" i="7"/>
  <c r="G11819" i="7"/>
  <c r="G11820" i="7"/>
  <c r="G11821" i="7"/>
  <c r="G11822" i="7"/>
  <c r="G11823" i="7"/>
  <c r="G11824" i="7"/>
  <c r="G11825" i="7"/>
  <c r="G11826" i="7"/>
  <c r="G11827" i="7"/>
  <c r="G11828" i="7"/>
  <c r="G11829" i="7"/>
  <c r="G11830" i="7"/>
  <c r="G11831" i="7"/>
  <c r="G11832" i="7"/>
  <c r="G11833" i="7"/>
  <c r="G11834" i="7"/>
  <c r="G11835" i="7"/>
  <c r="G11836" i="7"/>
  <c r="G11837" i="7"/>
  <c r="G11838" i="7"/>
  <c r="G11839" i="7"/>
  <c r="G11840" i="7"/>
  <c r="G11841" i="7"/>
  <c r="G11842" i="7"/>
  <c r="G11843" i="7"/>
  <c r="G11844" i="7"/>
  <c r="G11845" i="7"/>
  <c r="G11846" i="7"/>
  <c r="G11847" i="7"/>
  <c r="G11848" i="7"/>
  <c r="G11849" i="7"/>
  <c r="G11850" i="7"/>
  <c r="G11851" i="7"/>
  <c r="G11852" i="7"/>
  <c r="G11853" i="7"/>
  <c r="G11854" i="7"/>
  <c r="G11855" i="7"/>
  <c r="G11856" i="7"/>
  <c r="G11857" i="7"/>
  <c r="G11858" i="7"/>
  <c r="G11859" i="7"/>
  <c r="G11860" i="7"/>
  <c r="G11861" i="7"/>
  <c r="G11862" i="7"/>
  <c r="G11863" i="7"/>
  <c r="G11864" i="7"/>
  <c r="G11865" i="7"/>
  <c r="G11866" i="7"/>
  <c r="G11867" i="7"/>
  <c r="G11868" i="7"/>
  <c r="G11869" i="7"/>
  <c r="G11870" i="7"/>
  <c r="G11871" i="7"/>
  <c r="G11872" i="7"/>
  <c r="G11873" i="7"/>
  <c r="G11874" i="7"/>
  <c r="G11875" i="7"/>
  <c r="G11876" i="7"/>
  <c r="G11877" i="7"/>
  <c r="G11878" i="7"/>
  <c r="G11879" i="7"/>
  <c r="G11880" i="7"/>
  <c r="G11881" i="7"/>
  <c r="G11882" i="7"/>
  <c r="G11883" i="7"/>
  <c r="G11884" i="7"/>
  <c r="G11885" i="7"/>
  <c r="G11886" i="7"/>
  <c r="G11887" i="7"/>
  <c r="G11888" i="7"/>
  <c r="G11889" i="7"/>
  <c r="G11890" i="7"/>
  <c r="G11891" i="7"/>
  <c r="G11892" i="7"/>
  <c r="G11893" i="7"/>
  <c r="G11894" i="7"/>
  <c r="G11895" i="7"/>
  <c r="G11896" i="7"/>
  <c r="G11897" i="7"/>
  <c r="G11898" i="7"/>
  <c r="G11899" i="7"/>
  <c r="G11900" i="7"/>
  <c r="G11901" i="7"/>
  <c r="G11902" i="7"/>
  <c r="G11903" i="7"/>
  <c r="G11904" i="7"/>
  <c r="G11905" i="7"/>
  <c r="G11906" i="7"/>
  <c r="G11907" i="7"/>
  <c r="G11908" i="7"/>
  <c r="G11909" i="7"/>
  <c r="G11910" i="7"/>
  <c r="G11911" i="7"/>
  <c r="G11912" i="7"/>
  <c r="G11913" i="7"/>
  <c r="G11914" i="7"/>
  <c r="G11915" i="7"/>
  <c r="G11916" i="7"/>
  <c r="G11917" i="7"/>
  <c r="G11918" i="7"/>
  <c r="G11919" i="7"/>
  <c r="G11920" i="7"/>
  <c r="G11921" i="7"/>
  <c r="G11922" i="7"/>
  <c r="G11923" i="7"/>
  <c r="G11924" i="7"/>
  <c r="G11925" i="7"/>
  <c r="G11926" i="7"/>
  <c r="G11927" i="7"/>
  <c r="G11928" i="7"/>
  <c r="G11929" i="7"/>
  <c r="G11930" i="7"/>
  <c r="G11931" i="7"/>
  <c r="G11932" i="7"/>
  <c r="G11933" i="7"/>
  <c r="G11934" i="7"/>
  <c r="G11935" i="7"/>
  <c r="G11936" i="7"/>
  <c r="G11937" i="7"/>
  <c r="G11938" i="7"/>
  <c r="G11939" i="7"/>
  <c r="G11940" i="7"/>
  <c r="G11941" i="7"/>
  <c r="G11942" i="7"/>
  <c r="G11943" i="7"/>
  <c r="G11944" i="7"/>
  <c r="G11945" i="7"/>
  <c r="G11946" i="7"/>
  <c r="G11947" i="7"/>
  <c r="G11948" i="7"/>
  <c r="G11949" i="7"/>
  <c r="G11950" i="7"/>
  <c r="G11951" i="7"/>
  <c r="G11952" i="7"/>
  <c r="G11953" i="7"/>
  <c r="G11954" i="7"/>
  <c r="G11955" i="7"/>
  <c r="G11956" i="7"/>
  <c r="G11957" i="7"/>
  <c r="G11958" i="7"/>
  <c r="G11959" i="7"/>
  <c r="G11960" i="7"/>
  <c r="G11961" i="7"/>
  <c r="G11962" i="7"/>
  <c r="G11963" i="7"/>
  <c r="G11964" i="7"/>
  <c r="G11965" i="7"/>
  <c r="G11966" i="7"/>
  <c r="G11967" i="7"/>
  <c r="G11968" i="7"/>
  <c r="G11969" i="7"/>
  <c r="G11970" i="7"/>
  <c r="G11971" i="7"/>
  <c r="G11972" i="7"/>
  <c r="G11973" i="7"/>
  <c r="G11974" i="7"/>
  <c r="G11975" i="7"/>
  <c r="G11976" i="7"/>
  <c r="G11977" i="7"/>
  <c r="G11978" i="7"/>
  <c r="G11979" i="7"/>
  <c r="G11980" i="7"/>
  <c r="G11981" i="7"/>
  <c r="G11982" i="7"/>
  <c r="G11983" i="7"/>
  <c r="G11984" i="7"/>
  <c r="G11985" i="7"/>
  <c r="G11986" i="7"/>
  <c r="G11987" i="7"/>
  <c r="G11988" i="7"/>
  <c r="G11989" i="7"/>
  <c r="G11990" i="7"/>
  <c r="G11991" i="7"/>
  <c r="G11992" i="7"/>
  <c r="G11993" i="7"/>
  <c r="G11994" i="7"/>
  <c r="G11995" i="7"/>
  <c r="G11996" i="7"/>
  <c r="G11997" i="7"/>
  <c r="G11998" i="7"/>
  <c r="G11999" i="7"/>
  <c r="G12000" i="7"/>
  <c r="G12001" i="7"/>
  <c r="G12002" i="7"/>
  <c r="G12003" i="7"/>
  <c r="G12004" i="7"/>
  <c r="G12005" i="7"/>
  <c r="G12006" i="7"/>
  <c r="G12007" i="7"/>
  <c r="G12008" i="7"/>
  <c r="G12009" i="7"/>
  <c r="G12010" i="7"/>
  <c r="G12011" i="7"/>
  <c r="G12012" i="7"/>
  <c r="G12013" i="7"/>
  <c r="G12014" i="7"/>
  <c r="G12015" i="7"/>
  <c r="G12016" i="7"/>
  <c r="G12017" i="7"/>
  <c r="G12018" i="7"/>
  <c r="G12019" i="7"/>
  <c r="G12020" i="7"/>
  <c r="G12021" i="7"/>
  <c r="G12022" i="7"/>
  <c r="G12023" i="7"/>
  <c r="G12024" i="7"/>
  <c r="G12025" i="7"/>
  <c r="G12026" i="7"/>
  <c r="G12027" i="7"/>
  <c r="G12028" i="7"/>
  <c r="G12029" i="7"/>
  <c r="G12030" i="7"/>
  <c r="G12031" i="7"/>
  <c r="G12032" i="7"/>
  <c r="G12033" i="7"/>
  <c r="G12034" i="7"/>
  <c r="G12035" i="7"/>
  <c r="G12036" i="7"/>
  <c r="G12037" i="7"/>
  <c r="G12038" i="7"/>
  <c r="G12039" i="7"/>
  <c r="G12040" i="7"/>
  <c r="G12041" i="7"/>
  <c r="G12042" i="7"/>
  <c r="G12043" i="7"/>
  <c r="G12044" i="7"/>
  <c r="G12045" i="7"/>
  <c r="G12046" i="7"/>
  <c r="G12047" i="7"/>
  <c r="G12048" i="7"/>
  <c r="G12049" i="7"/>
  <c r="G12050" i="7"/>
  <c r="G12051" i="7"/>
  <c r="G12052" i="7"/>
  <c r="G12053" i="7"/>
  <c r="G12054" i="7"/>
  <c r="G12055" i="7"/>
  <c r="G12056" i="7"/>
  <c r="G12057" i="7"/>
  <c r="G12058" i="7"/>
  <c r="G12059" i="7"/>
  <c r="G12060" i="7"/>
  <c r="G12061" i="7"/>
  <c r="G12062" i="7"/>
  <c r="G12063" i="7"/>
  <c r="G12064" i="7"/>
  <c r="G12065" i="7"/>
  <c r="G12066" i="7"/>
  <c r="G12067" i="7"/>
  <c r="G12068" i="7"/>
  <c r="G12069" i="7"/>
  <c r="G12070" i="7"/>
  <c r="G12071" i="7"/>
  <c r="G12072" i="7"/>
  <c r="G12073" i="7"/>
  <c r="G12074" i="7"/>
  <c r="G12075" i="7"/>
  <c r="G12076" i="7"/>
  <c r="G12077" i="7"/>
  <c r="G12078" i="7"/>
  <c r="G12079" i="7"/>
  <c r="G12080" i="7"/>
  <c r="G12081" i="7"/>
  <c r="G12082" i="7"/>
  <c r="G12083" i="7"/>
  <c r="G12084" i="7"/>
  <c r="G12085" i="7"/>
  <c r="G12086" i="7"/>
  <c r="G12087" i="7"/>
  <c r="G12088" i="7"/>
  <c r="G12089" i="7"/>
  <c r="G12090" i="7"/>
  <c r="G12091" i="7"/>
  <c r="G12092" i="7"/>
  <c r="G12093" i="7"/>
  <c r="G12094" i="7"/>
  <c r="G12095" i="7"/>
  <c r="G12096" i="7"/>
  <c r="G12097" i="7"/>
  <c r="G12098" i="7"/>
  <c r="G12099" i="7"/>
  <c r="G12100" i="7"/>
  <c r="G12101" i="7"/>
  <c r="G12102" i="7"/>
  <c r="G12103" i="7"/>
  <c r="G12104" i="7"/>
  <c r="G12105" i="7"/>
  <c r="G12106" i="7"/>
  <c r="G12107" i="7"/>
  <c r="G12108" i="7"/>
  <c r="G12109" i="7"/>
  <c r="G12110" i="7"/>
  <c r="G12111" i="7"/>
  <c r="G12112" i="7"/>
  <c r="G12113" i="7"/>
  <c r="G12114" i="7"/>
  <c r="G12115" i="7"/>
  <c r="G12116" i="7"/>
  <c r="G12117" i="7"/>
  <c r="G12118" i="7"/>
  <c r="G12119" i="7"/>
  <c r="G12120" i="7"/>
  <c r="G12121" i="7"/>
  <c r="G12122" i="7"/>
  <c r="G12123" i="7"/>
  <c r="G12124" i="7"/>
  <c r="G12125" i="7"/>
  <c r="G12126" i="7"/>
  <c r="G12127" i="7"/>
  <c r="G12128" i="7"/>
  <c r="G12129" i="7"/>
  <c r="G12130" i="7"/>
  <c r="G12131" i="7"/>
  <c r="G12132" i="7"/>
  <c r="G12133" i="7"/>
  <c r="G12134" i="7"/>
  <c r="G12135" i="7"/>
  <c r="G12136" i="7"/>
  <c r="G12137" i="7"/>
  <c r="G12138" i="7"/>
  <c r="G12139" i="7"/>
  <c r="G12140" i="7"/>
  <c r="G12141" i="7"/>
  <c r="G12142" i="7"/>
  <c r="G12143" i="7"/>
  <c r="G12144" i="7"/>
  <c r="G12145" i="7"/>
  <c r="G12146" i="7"/>
  <c r="G12147" i="7"/>
  <c r="G12148" i="7"/>
  <c r="G12149" i="7"/>
  <c r="G12150" i="7"/>
  <c r="G12151" i="7"/>
  <c r="G12152" i="7"/>
  <c r="G12153" i="7"/>
  <c r="G12154" i="7"/>
  <c r="G12155" i="7"/>
  <c r="G12156" i="7"/>
  <c r="G12157" i="7"/>
  <c r="G12158" i="7"/>
  <c r="G12159" i="7"/>
  <c r="G12160" i="7"/>
  <c r="G12161" i="7"/>
  <c r="G12162" i="7"/>
  <c r="G12163" i="7"/>
  <c r="G12164" i="7"/>
  <c r="G12165" i="7"/>
  <c r="G12166" i="7"/>
  <c r="G12167" i="7"/>
  <c r="G12168" i="7"/>
  <c r="G12169" i="7"/>
  <c r="G12170" i="7"/>
  <c r="G12171" i="7"/>
  <c r="G12172" i="7"/>
  <c r="G12173" i="7"/>
  <c r="G12174" i="7"/>
  <c r="G12175" i="7"/>
  <c r="G12176" i="7"/>
  <c r="G12177" i="7"/>
  <c r="G12178" i="7"/>
  <c r="G12179" i="7"/>
  <c r="G12180" i="7"/>
  <c r="G12181" i="7"/>
  <c r="G12182" i="7"/>
  <c r="G12183" i="7"/>
  <c r="G12184" i="7"/>
  <c r="G12185" i="7"/>
  <c r="G12186" i="7"/>
  <c r="G12187" i="7"/>
  <c r="G12188" i="7"/>
  <c r="G12189" i="7"/>
  <c r="G12190" i="7"/>
  <c r="G12191" i="7"/>
  <c r="G12192" i="7"/>
  <c r="G12193" i="7"/>
  <c r="G12194" i="7"/>
  <c r="G12195" i="7"/>
  <c r="G12196" i="7"/>
  <c r="G12197" i="7"/>
  <c r="G12198" i="7"/>
  <c r="G12199" i="7"/>
  <c r="G12200" i="7"/>
  <c r="G12201" i="7"/>
  <c r="G12202" i="7"/>
  <c r="G12203" i="7"/>
  <c r="G12204" i="7"/>
  <c r="G12205" i="7"/>
  <c r="G12206" i="7"/>
  <c r="G12207" i="7"/>
  <c r="G12208" i="7"/>
  <c r="G12209" i="7"/>
  <c r="G12210" i="7"/>
  <c r="G12211" i="7"/>
  <c r="G12212" i="7"/>
  <c r="G12213" i="7"/>
  <c r="G12214" i="7"/>
  <c r="G12215" i="7"/>
  <c r="G12216" i="7"/>
  <c r="G12217" i="7"/>
  <c r="G12218" i="7"/>
  <c r="G12219" i="7"/>
  <c r="G12220" i="7"/>
  <c r="G12221" i="7"/>
  <c r="G12222" i="7"/>
  <c r="G12223" i="7"/>
  <c r="G12224" i="7"/>
  <c r="G12225" i="7"/>
  <c r="G12226" i="7"/>
  <c r="G12227" i="7"/>
  <c r="G12228" i="7"/>
  <c r="G12229" i="7"/>
  <c r="G12230" i="7"/>
  <c r="G12231" i="7"/>
  <c r="G12232" i="7"/>
  <c r="G12233" i="7"/>
  <c r="G12234" i="7"/>
  <c r="G12235" i="7"/>
  <c r="G12236" i="7"/>
  <c r="G12237" i="7"/>
  <c r="G12238" i="7"/>
  <c r="G12239" i="7"/>
  <c r="G12240" i="7"/>
  <c r="G12241" i="7"/>
  <c r="G12242" i="7"/>
  <c r="G12243" i="7"/>
  <c r="G12244" i="7"/>
  <c r="G12245" i="7"/>
  <c r="G12246" i="7"/>
  <c r="G12247" i="7"/>
  <c r="G12248" i="7"/>
  <c r="G12249" i="7"/>
  <c r="G12250" i="7"/>
  <c r="G12251" i="7"/>
  <c r="G12252" i="7"/>
  <c r="G12253" i="7"/>
  <c r="G12254" i="7"/>
  <c r="G12255" i="7"/>
  <c r="G12256" i="7"/>
  <c r="G12257" i="7"/>
  <c r="G12258" i="7"/>
  <c r="G12259" i="7"/>
  <c r="G12260" i="7"/>
  <c r="G12261" i="7"/>
  <c r="G12262" i="7"/>
  <c r="G12263" i="7"/>
  <c r="G12264" i="7"/>
  <c r="G12265" i="7"/>
  <c r="G12266" i="7"/>
  <c r="G12267" i="7"/>
  <c r="G12268" i="7"/>
  <c r="G12269" i="7"/>
  <c r="G12270" i="7"/>
  <c r="G12271" i="7"/>
  <c r="G12272" i="7"/>
  <c r="G12273" i="7"/>
  <c r="G12274" i="7"/>
  <c r="G12275" i="7"/>
  <c r="G12276" i="7"/>
  <c r="G12277" i="7"/>
  <c r="G12278" i="7"/>
  <c r="G12279" i="7"/>
  <c r="G12280" i="7"/>
  <c r="G12281" i="7"/>
  <c r="G12282" i="7"/>
  <c r="G12283" i="7"/>
  <c r="G12284" i="7"/>
  <c r="G12285" i="7"/>
  <c r="G12286" i="7"/>
  <c r="G12287" i="7"/>
  <c r="G12288" i="7"/>
  <c r="G12289" i="7"/>
  <c r="G12290" i="7"/>
  <c r="G12291" i="7"/>
  <c r="G12292" i="7"/>
  <c r="G12293" i="7"/>
  <c r="G12294" i="7"/>
  <c r="G12295" i="7"/>
  <c r="G12296" i="7"/>
  <c r="G12297" i="7"/>
  <c r="G12298" i="7"/>
  <c r="G12299" i="7"/>
  <c r="G12300" i="7"/>
  <c r="G12301" i="7"/>
  <c r="G12302" i="7"/>
  <c r="G12303" i="7"/>
  <c r="G12304" i="7"/>
  <c r="G12305" i="7"/>
  <c r="G12306" i="7"/>
  <c r="G12307" i="7"/>
  <c r="G12308" i="7"/>
  <c r="G12309" i="7"/>
  <c r="G12310" i="7"/>
  <c r="G12311" i="7"/>
  <c r="G12312" i="7"/>
  <c r="G12313" i="7"/>
  <c r="G12314" i="7"/>
  <c r="G12315" i="7"/>
  <c r="G12316" i="7"/>
  <c r="G12317" i="7"/>
  <c r="G12318" i="7"/>
  <c r="G12319" i="7"/>
  <c r="G12320" i="7"/>
  <c r="G12321" i="7"/>
  <c r="G12322" i="7"/>
  <c r="G12323" i="7"/>
  <c r="G12324" i="7"/>
  <c r="G12325" i="7"/>
  <c r="G12326" i="7"/>
  <c r="G12327" i="7"/>
  <c r="G12328" i="7"/>
  <c r="G12329" i="7"/>
  <c r="G12330" i="7"/>
  <c r="G12331" i="7"/>
  <c r="G12332" i="7"/>
  <c r="G12333" i="7"/>
  <c r="G12334" i="7"/>
  <c r="G12335" i="7"/>
  <c r="G12336" i="7"/>
  <c r="G12337" i="7"/>
  <c r="G12338" i="7"/>
  <c r="G12339" i="7"/>
  <c r="G12340" i="7"/>
  <c r="G12341" i="7"/>
  <c r="G12342" i="7"/>
  <c r="G12343" i="7"/>
  <c r="G12344" i="7"/>
  <c r="G12345" i="7"/>
  <c r="G12346" i="7"/>
  <c r="G12347" i="7"/>
  <c r="G12348" i="7"/>
  <c r="G12349" i="7"/>
  <c r="G12350" i="7"/>
  <c r="G12351" i="7"/>
  <c r="G12352" i="7"/>
  <c r="G12353" i="7"/>
  <c r="G12354" i="7"/>
  <c r="G12355" i="7"/>
  <c r="G12356" i="7"/>
  <c r="G12357" i="7"/>
  <c r="G12358" i="7"/>
  <c r="G12359" i="7"/>
  <c r="G12360" i="7"/>
  <c r="G12361" i="7"/>
  <c r="G12362" i="7"/>
  <c r="G12363" i="7"/>
  <c r="G12364" i="7"/>
  <c r="G12365" i="7"/>
  <c r="G12366" i="7"/>
  <c r="G12367" i="7"/>
  <c r="G12368" i="7"/>
  <c r="G12369" i="7"/>
  <c r="G12370" i="7"/>
  <c r="G12371" i="7"/>
  <c r="G12372" i="7"/>
  <c r="G12373" i="7"/>
  <c r="G12374" i="7"/>
  <c r="G12375" i="7"/>
  <c r="G12376" i="7"/>
  <c r="G12377" i="7"/>
  <c r="G12378" i="7"/>
  <c r="G12379" i="7"/>
  <c r="G12380" i="7"/>
  <c r="G12381" i="7"/>
  <c r="G12382" i="7"/>
  <c r="G12383" i="7"/>
  <c r="G12384" i="7"/>
  <c r="G12385" i="7"/>
  <c r="G12386" i="7"/>
  <c r="G12387" i="7"/>
  <c r="G12388" i="7"/>
  <c r="G12389" i="7"/>
  <c r="G12390" i="7"/>
  <c r="G12391" i="7"/>
  <c r="G12392" i="7"/>
  <c r="G12393" i="7"/>
  <c r="G12394" i="7"/>
  <c r="G12395" i="7"/>
  <c r="G12396" i="7"/>
  <c r="G12397" i="7"/>
  <c r="G12398" i="7"/>
  <c r="G12399" i="7"/>
  <c r="G12400" i="7"/>
  <c r="G12401" i="7"/>
  <c r="G12402" i="7"/>
  <c r="G12403" i="7"/>
  <c r="G12404" i="7"/>
  <c r="G12405" i="7"/>
  <c r="G12406" i="7"/>
  <c r="G12407" i="7"/>
  <c r="G12408" i="7"/>
  <c r="G12409" i="7"/>
  <c r="G12410" i="7"/>
  <c r="G12411" i="7"/>
  <c r="G12412" i="7"/>
  <c r="G12413" i="7"/>
  <c r="G12414" i="7"/>
  <c r="G12415" i="7"/>
  <c r="G12416" i="7"/>
  <c r="G12417" i="7"/>
  <c r="G12418" i="7"/>
  <c r="G12419" i="7"/>
  <c r="G12420" i="7"/>
  <c r="G12421" i="7"/>
  <c r="G12422" i="7"/>
  <c r="G12423" i="7"/>
  <c r="G12424" i="7"/>
  <c r="G12425" i="7"/>
  <c r="G12426" i="7"/>
  <c r="G12427" i="7"/>
  <c r="G12428" i="7"/>
  <c r="G12429" i="7"/>
  <c r="G12430" i="7"/>
  <c r="G12431" i="7"/>
  <c r="G12432" i="7"/>
  <c r="G12433" i="7"/>
  <c r="G12434" i="7"/>
  <c r="G12435" i="7"/>
  <c r="G12436" i="7"/>
  <c r="G12437" i="7"/>
  <c r="G12438" i="7"/>
  <c r="G12439" i="7"/>
  <c r="G12440" i="7"/>
  <c r="G12441" i="7"/>
  <c r="G12442" i="7"/>
  <c r="G12443" i="7"/>
  <c r="G12444" i="7"/>
  <c r="G12445" i="7"/>
  <c r="G12446" i="7"/>
  <c r="G12447" i="7"/>
  <c r="G12448" i="7"/>
  <c r="G12449" i="7"/>
  <c r="G12450" i="7"/>
  <c r="G12451" i="7"/>
  <c r="G12452" i="7"/>
  <c r="G12453" i="7"/>
  <c r="G12454" i="7"/>
  <c r="G12455" i="7"/>
  <c r="G12456" i="7"/>
  <c r="G12457" i="7"/>
  <c r="G12458" i="7"/>
  <c r="G12459" i="7"/>
  <c r="G12460" i="7"/>
  <c r="G12461" i="7"/>
  <c r="G12462" i="7"/>
  <c r="G12463" i="7"/>
  <c r="G12464" i="7"/>
  <c r="G12465" i="7"/>
  <c r="G12466" i="7"/>
  <c r="G12467" i="7"/>
  <c r="G12468" i="7"/>
  <c r="G12469" i="7"/>
  <c r="G12470" i="7"/>
  <c r="G12471" i="7"/>
  <c r="G12472" i="7"/>
  <c r="G12473" i="7"/>
  <c r="G12474" i="7"/>
  <c r="G12475" i="7"/>
  <c r="G12476" i="7"/>
  <c r="G12477" i="7"/>
  <c r="G12478" i="7"/>
  <c r="G12479" i="7"/>
  <c r="G12480" i="7"/>
  <c r="G12481" i="7"/>
  <c r="G12482" i="7"/>
  <c r="G12483" i="7"/>
  <c r="G12484" i="7"/>
  <c r="G12485" i="7"/>
  <c r="G12486" i="7"/>
  <c r="G12487" i="7"/>
  <c r="G12488" i="7"/>
  <c r="G12489" i="7"/>
  <c r="G12490" i="7"/>
  <c r="G12491" i="7"/>
  <c r="G12492" i="7"/>
  <c r="G12493" i="7"/>
  <c r="G12494" i="7"/>
  <c r="G12495" i="7"/>
  <c r="G12496" i="7"/>
  <c r="G12497" i="7"/>
  <c r="G12498" i="7"/>
  <c r="G12499" i="7"/>
  <c r="G12500" i="7"/>
  <c r="G12501" i="7"/>
  <c r="G12502" i="7"/>
  <c r="G12503" i="7"/>
  <c r="G12504" i="7"/>
  <c r="G12505" i="7"/>
  <c r="G12506" i="7"/>
  <c r="G12507" i="7"/>
  <c r="G12508" i="7"/>
  <c r="G12509" i="7"/>
  <c r="G12510" i="7"/>
  <c r="G12511" i="7"/>
  <c r="G12512" i="7"/>
  <c r="G12513" i="7"/>
  <c r="G12514" i="7"/>
  <c r="G12515" i="7"/>
  <c r="G12516" i="7"/>
  <c r="G12517" i="7"/>
  <c r="G12518" i="7"/>
  <c r="G12519" i="7"/>
  <c r="G12520" i="7"/>
  <c r="G12521" i="7"/>
  <c r="G12522" i="7"/>
  <c r="G12523" i="7"/>
  <c r="G12524" i="7"/>
  <c r="G12525" i="7"/>
  <c r="G12526" i="7"/>
  <c r="G12527" i="7"/>
  <c r="G12528" i="7"/>
  <c r="G12529" i="7"/>
  <c r="G12530" i="7"/>
  <c r="G12531" i="7"/>
  <c r="G12532" i="7"/>
  <c r="G12533" i="7"/>
  <c r="G12534" i="7"/>
  <c r="G12535" i="7"/>
  <c r="G12536" i="7"/>
  <c r="G12537" i="7"/>
  <c r="G12538" i="7"/>
  <c r="G12539" i="7"/>
  <c r="G12540" i="7"/>
  <c r="G12541" i="7"/>
  <c r="G12542" i="7"/>
  <c r="G12543" i="7"/>
  <c r="G12544" i="7"/>
  <c r="G12545" i="7"/>
  <c r="G12546" i="7"/>
  <c r="G12547" i="7"/>
  <c r="G12548" i="7"/>
  <c r="G12549" i="7"/>
  <c r="G12550" i="7"/>
  <c r="G12551" i="7"/>
  <c r="G12552" i="7"/>
  <c r="G12553" i="7"/>
  <c r="G12554" i="7"/>
  <c r="G12555" i="7"/>
  <c r="G12556" i="7"/>
  <c r="G12557" i="7"/>
  <c r="G12558" i="7"/>
  <c r="G12559" i="7"/>
  <c r="G12560" i="7"/>
  <c r="G12561" i="7"/>
  <c r="G12562" i="7"/>
  <c r="G12563" i="7"/>
  <c r="G12564" i="7"/>
  <c r="G12565" i="7"/>
  <c r="G12566" i="7"/>
  <c r="G12567" i="7"/>
  <c r="G12568" i="7"/>
  <c r="G12569" i="7"/>
  <c r="G12570" i="7"/>
  <c r="G12571" i="7"/>
  <c r="G12572" i="7"/>
  <c r="G12573" i="7"/>
  <c r="G12574" i="7"/>
  <c r="G12575" i="7"/>
  <c r="G12576" i="7"/>
  <c r="G12577" i="7"/>
  <c r="G12578" i="7"/>
  <c r="G12579" i="7"/>
  <c r="G12580" i="7"/>
  <c r="G12581" i="7"/>
  <c r="G12582" i="7"/>
  <c r="G12583" i="7"/>
  <c r="G12584" i="7"/>
  <c r="G12585" i="7"/>
  <c r="G12586" i="7"/>
  <c r="G12587" i="7"/>
  <c r="G12588" i="7"/>
  <c r="G12589" i="7"/>
  <c r="G12590" i="7"/>
  <c r="G12591" i="7"/>
  <c r="G12592" i="7"/>
  <c r="G12593" i="7"/>
  <c r="G12594" i="7"/>
  <c r="G12595" i="7"/>
  <c r="G12596" i="7"/>
  <c r="G12597" i="7"/>
  <c r="G12598" i="7"/>
  <c r="G12599" i="7"/>
  <c r="G12600" i="7"/>
  <c r="G12601" i="7"/>
  <c r="G12602" i="7"/>
  <c r="G12603" i="7"/>
  <c r="G12604" i="7"/>
  <c r="G12605" i="7"/>
  <c r="G12606" i="7"/>
  <c r="G12607" i="7"/>
  <c r="G12608" i="7"/>
  <c r="G12609" i="7"/>
  <c r="G12610" i="7"/>
  <c r="G12611" i="7"/>
  <c r="G12612" i="7"/>
  <c r="G12613" i="7"/>
  <c r="G12614" i="7"/>
  <c r="G12615" i="7"/>
  <c r="G12616" i="7"/>
  <c r="G12617" i="7"/>
  <c r="G12618" i="7"/>
  <c r="G12619" i="7"/>
  <c r="G12620" i="7"/>
  <c r="G12621" i="7"/>
  <c r="G12622" i="7"/>
  <c r="G12623" i="7"/>
  <c r="G12624" i="7"/>
  <c r="G12625" i="7"/>
  <c r="G12626" i="7"/>
  <c r="G12627" i="7"/>
  <c r="G12628" i="7"/>
  <c r="G12629" i="7"/>
  <c r="G12630" i="7"/>
  <c r="G12631" i="7"/>
  <c r="G12632" i="7"/>
  <c r="G12633" i="7"/>
  <c r="G12634" i="7"/>
  <c r="G12635" i="7"/>
  <c r="G12636" i="7"/>
  <c r="G12637" i="7"/>
  <c r="G12638" i="7"/>
  <c r="G12639" i="7"/>
  <c r="G12640" i="7"/>
  <c r="G12641" i="7"/>
  <c r="G12642" i="7"/>
  <c r="G12643" i="7"/>
  <c r="G12644" i="7"/>
  <c r="G12645" i="7"/>
  <c r="G12646" i="7"/>
  <c r="G12647" i="7"/>
  <c r="G12648" i="7"/>
  <c r="G12649" i="7"/>
  <c r="G12650" i="7"/>
  <c r="G12651" i="7"/>
  <c r="G12652" i="7"/>
  <c r="G12653" i="7"/>
  <c r="G12654" i="7"/>
  <c r="G12655" i="7"/>
  <c r="G12656" i="7"/>
  <c r="G12657" i="7"/>
  <c r="G12658" i="7"/>
  <c r="G12659" i="7"/>
  <c r="G12660" i="7"/>
  <c r="G12661" i="7"/>
  <c r="G12662" i="7"/>
  <c r="G12663" i="7"/>
  <c r="G12664" i="7"/>
  <c r="G12665" i="7"/>
  <c r="G12666" i="7"/>
  <c r="G12667" i="7"/>
  <c r="G12668" i="7"/>
  <c r="G12669" i="7"/>
  <c r="G12670" i="7"/>
  <c r="G12671" i="7"/>
  <c r="G12672" i="7"/>
  <c r="G12673" i="7"/>
  <c r="G12674" i="7"/>
  <c r="G12675" i="7"/>
  <c r="G12676" i="7"/>
  <c r="G12677" i="7"/>
  <c r="G12678" i="7"/>
  <c r="G12679" i="7"/>
  <c r="G12680" i="7"/>
  <c r="G12681" i="7"/>
  <c r="G12682" i="7"/>
  <c r="G12683" i="7"/>
  <c r="G12684" i="7"/>
  <c r="G12685" i="7"/>
  <c r="G12686" i="7"/>
  <c r="G12687" i="7"/>
  <c r="G12688" i="7"/>
  <c r="G12689" i="7"/>
  <c r="G12690" i="7"/>
  <c r="G12691" i="7"/>
  <c r="G12692" i="7"/>
  <c r="G12693" i="7"/>
  <c r="G12694" i="7"/>
  <c r="G12695" i="7"/>
  <c r="G12696" i="7"/>
  <c r="G12697" i="7"/>
  <c r="G12698" i="7"/>
  <c r="G12699" i="7"/>
  <c r="G12700" i="7"/>
  <c r="G12701" i="7"/>
  <c r="G12702" i="7"/>
  <c r="G12703" i="7"/>
  <c r="G12704" i="7"/>
  <c r="G12705" i="7"/>
  <c r="G12706" i="7"/>
  <c r="G12707" i="7"/>
  <c r="G12708" i="7"/>
  <c r="G12709" i="7"/>
  <c r="G12710" i="7"/>
  <c r="G12711" i="7"/>
  <c r="G12712" i="7"/>
  <c r="G12713" i="7"/>
  <c r="G12714" i="7"/>
  <c r="G12715" i="7"/>
  <c r="G12716" i="7"/>
  <c r="G12717" i="7"/>
  <c r="G12718" i="7"/>
  <c r="G12719" i="7"/>
  <c r="G12720" i="7"/>
  <c r="G12721" i="7"/>
  <c r="G12722" i="7"/>
  <c r="G12723" i="7"/>
  <c r="G12724" i="7"/>
  <c r="G12725" i="7"/>
  <c r="G12726" i="7"/>
  <c r="G12727" i="7"/>
  <c r="G12728" i="7"/>
  <c r="G12729" i="7"/>
  <c r="G12730" i="7"/>
  <c r="G12731" i="7"/>
  <c r="G12732" i="7"/>
  <c r="G12733" i="7"/>
  <c r="G12734" i="7"/>
  <c r="G12735" i="7"/>
  <c r="G12736" i="7"/>
  <c r="G12737" i="7"/>
  <c r="G12738" i="7"/>
  <c r="G12739" i="7"/>
  <c r="G12740" i="7"/>
  <c r="G12741" i="7"/>
  <c r="G12742" i="7"/>
  <c r="G12743" i="7"/>
  <c r="G12744" i="7"/>
  <c r="G12745" i="7"/>
  <c r="G12746" i="7"/>
  <c r="G12747" i="7"/>
  <c r="G12748" i="7"/>
  <c r="G12749" i="7"/>
  <c r="G12750" i="7"/>
  <c r="G12751" i="7"/>
  <c r="G12752" i="7"/>
  <c r="G12753" i="7"/>
  <c r="G12754" i="7"/>
  <c r="G12755" i="7"/>
  <c r="G12756" i="7"/>
  <c r="G12757" i="7"/>
  <c r="G12758" i="7"/>
  <c r="G12759" i="7"/>
  <c r="G12760" i="7"/>
  <c r="G12761" i="7"/>
  <c r="G12762" i="7"/>
  <c r="G12763" i="7"/>
  <c r="G12764" i="7"/>
  <c r="G12765" i="7"/>
  <c r="G12766" i="7"/>
  <c r="G12767" i="7"/>
  <c r="G12768" i="7"/>
  <c r="G12769" i="7"/>
  <c r="G12770" i="7"/>
  <c r="G12771" i="7"/>
  <c r="G12772" i="7"/>
  <c r="G12773" i="7"/>
  <c r="G12774" i="7"/>
  <c r="G12775" i="7"/>
  <c r="G12776" i="7"/>
  <c r="G12777" i="7"/>
  <c r="G12778" i="7"/>
  <c r="G12779" i="7"/>
  <c r="G12780" i="7"/>
  <c r="G12781" i="7"/>
  <c r="G12782" i="7"/>
  <c r="G12783" i="7"/>
  <c r="G12784" i="7"/>
  <c r="G12785" i="7"/>
  <c r="G12786" i="7"/>
  <c r="G12787" i="7"/>
  <c r="G12788" i="7"/>
  <c r="G12789" i="7"/>
  <c r="G12790" i="7"/>
  <c r="G12791" i="7"/>
  <c r="G12792" i="7"/>
  <c r="G12793" i="7"/>
  <c r="G12794" i="7"/>
  <c r="G12795" i="7"/>
  <c r="G12796" i="7"/>
  <c r="G12797" i="7"/>
  <c r="G12798" i="7"/>
  <c r="G12799" i="7"/>
  <c r="G12800" i="7"/>
  <c r="G12801" i="7"/>
  <c r="G12802" i="7"/>
  <c r="G12803" i="7"/>
  <c r="G12804" i="7"/>
  <c r="G12805" i="7"/>
  <c r="G12806" i="7"/>
  <c r="G12807" i="7"/>
  <c r="G12808" i="7"/>
  <c r="G12809" i="7"/>
  <c r="G12810" i="7"/>
  <c r="G12811" i="7"/>
  <c r="G12812" i="7"/>
  <c r="G12813" i="7"/>
  <c r="G12814" i="7"/>
  <c r="G12815" i="7"/>
  <c r="G12816" i="7"/>
  <c r="G12817" i="7"/>
  <c r="G12818" i="7"/>
  <c r="G12819" i="7"/>
  <c r="G12820" i="7"/>
  <c r="G12821" i="7"/>
  <c r="G12822" i="7"/>
  <c r="G12823" i="7"/>
  <c r="G12824" i="7"/>
  <c r="G12825" i="7"/>
  <c r="G12826" i="7"/>
  <c r="G12827" i="7"/>
  <c r="G12828" i="7"/>
  <c r="G12829" i="7"/>
  <c r="G12830" i="7"/>
  <c r="G12831" i="7"/>
  <c r="G12832" i="7"/>
  <c r="G12833" i="7"/>
  <c r="G12834" i="7"/>
  <c r="G12835" i="7"/>
  <c r="G12836" i="7"/>
  <c r="G12837" i="7"/>
  <c r="G12838" i="7"/>
  <c r="G12839" i="7"/>
  <c r="G12840" i="7"/>
  <c r="G12841" i="7"/>
  <c r="G12842" i="7"/>
  <c r="G12843" i="7"/>
  <c r="G12844" i="7"/>
  <c r="G12845" i="7"/>
  <c r="G12846" i="7"/>
  <c r="G12847" i="7"/>
  <c r="G12848" i="7"/>
  <c r="G12849" i="7"/>
  <c r="G12850" i="7"/>
  <c r="G12851" i="7"/>
  <c r="G12852" i="7"/>
  <c r="G12853" i="7"/>
  <c r="G12854" i="7"/>
  <c r="G12855" i="7"/>
  <c r="G12856" i="7"/>
  <c r="G12857" i="7"/>
  <c r="G12858" i="7"/>
  <c r="G12859" i="7"/>
  <c r="G12860" i="7"/>
  <c r="G12861" i="7"/>
  <c r="G12862" i="7"/>
  <c r="G12863" i="7"/>
  <c r="G12864" i="7"/>
  <c r="G12865" i="7"/>
  <c r="G12866" i="7"/>
  <c r="G12867" i="7"/>
  <c r="G12868" i="7"/>
  <c r="G12869" i="7"/>
  <c r="G12870" i="7"/>
  <c r="G12871" i="7"/>
  <c r="G12872" i="7"/>
  <c r="G12873" i="7"/>
  <c r="G12874" i="7"/>
  <c r="G12875" i="7"/>
  <c r="G12876" i="7"/>
  <c r="G12877" i="7"/>
  <c r="G12878" i="7"/>
  <c r="G12879" i="7"/>
  <c r="G12880" i="7"/>
  <c r="G12881" i="7"/>
  <c r="G12882" i="7"/>
  <c r="G12883" i="7"/>
  <c r="G12884" i="7"/>
  <c r="G12885" i="7"/>
  <c r="G12886" i="7"/>
  <c r="G12887" i="7"/>
  <c r="G12888" i="7"/>
  <c r="G12889" i="7"/>
  <c r="G12890" i="7"/>
  <c r="G12891" i="7"/>
  <c r="G12892" i="7"/>
  <c r="G12893" i="7"/>
  <c r="G12894" i="7"/>
  <c r="G12895" i="7"/>
  <c r="G12896" i="7"/>
  <c r="G12897" i="7"/>
  <c r="G12898" i="7"/>
  <c r="G12899" i="7"/>
  <c r="G12900" i="7"/>
  <c r="G12901" i="7"/>
  <c r="G12902" i="7"/>
  <c r="G12903" i="7"/>
  <c r="G12904" i="7"/>
  <c r="G12905" i="7"/>
  <c r="G12906" i="7"/>
  <c r="G12907" i="7"/>
  <c r="G12908" i="7"/>
  <c r="G12909" i="7"/>
  <c r="G12910" i="7"/>
  <c r="G12911" i="7"/>
  <c r="G12912" i="7"/>
  <c r="G12913" i="7"/>
  <c r="G12914" i="7"/>
  <c r="G12915" i="7"/>
  <c r="G12916" i="7"/>
  <c r="G12917" i="7"/>
  <c r="G12918" i="7"/>
  <c r="G12919" i="7"/>
  <c r="G12920" i="7"/>
  <c r="G12921" i="7"/>
  <c r="G12922" i="7"/>
  <c r="G12923" i="7"/>
  <c r="G12924" i="7"/>
  <c r="G12925" i="7"/>
  <c r="G12926" i="7"/>
  <c r="G12927" i="7"/>
  <c r="G12928" i="7"/>
  <c r="G12929" i="7"/>
  <c r="G12930" i="7"/>
  <c r="G12931" i="7"/>
  <c r="G12932" i="7"/>
  <c r="G12933" i="7"/>
  <c r="G12934" i="7"/>
  <c r="G12935" i="7"/>
  <c r="G12936" i="7"/>
  <c r="G12937" i="7"/>
  <c r="G12938" i="7"/>
  <c r="G12939" i="7"/>
  <c r="G12940" i="7"/>
  <c r="G12941" i="7"/>
  <c r="G12942" i="7"/>
  <c r="G12943" i="7"/>
  <c r="G12944" i="7"/>
  <c r="G12945" i="7"/>
  <c r="G12946" i="7"/>
  <c r="G12947" i="7"/>
  <c r="G12948" i="7"/>
  <c r="G12949" i="7"/>
  <c r="G12950" i="7"/>
  <c r="G12951" i="7"/>
  <c r="G12952" i="7"/>
  <c r="G12953" i="7"/>
  <c r="G12954" i="7"/>
  <c r="G12955" i="7"/>
  <c r="G12956" i="7"/>
  <c r="G12957" i="7"/>
  <c r="G12958" i="7"/>
  <c r="G12959" i="7"/>
  <c r="G12960" i="7"/>
  <c r="G12961" i="7"/>
  <c r="G12962" i="7"/>
  <c r="G12963" i="7"/>
  <c r="G12964" i="7"/>
  <c r="G12965" i="7"/>
  <c r="G12966" i="7"/>
  <c r="G12967" i="7"/>
  <c r="G12968" i="7"/>
  <c r="G12969" i="7"/>
  <c r="G12970" i="7"/>
  <c r="G12971" i="7"/>
  <c r="G12972" i="7"/>
  <c r="G12973" i="7"/>
  <c r="G12974" i="7"/>
  <c r="G12975" i="7"/>
  <c r="G12976" i="7"/>
  <c r="G12977" i="7"/>
  <c r="G12978" i="7"/>
  <c r="G12979" i="7"/>
  <c r="G12980" i="7"/>
  <c r="G12981" i="7"/>
  <c r="G12982" i="7"/>
  <c r="G12983" i="7"/>
  <c r="G12984" i="7"/>
  <c r="G12985" i="7"/>
  <c r="G12986" i="7"/>
  <c r="G12987" i="7"/>
  <c r="G12988" i="7"/>
  <c r="G12989" i="7"/>
  <c r="G12990" i="7"/>
  <c r="G12991" i="7"/>
  <c r="G12992" i="7"/>
  <c r="G12993" i="7"/>
  <c r="G12994" i="7"/>
  <c r="G12995" i="7"/>
  <c r="G12996" i="7"/>
  <c r="G12997" i="7"/>
  <c r="G12998" i="7"/>
  <c r="G12999" i="7"/>
  <c r="G13000" i="7"/>
  <c r="G13001" i="7"/>
  <c r="G13002" i="7"/>
  <c r="G13003" i="7"/>
  <c r="G13004" i="7"/>
  <c r="G13005" i="7"/>
  <c r="G13006" i="7"/>
  <c r="G13007" i="7"/>
  <c r="G13008" i="7"/>
  <c r="G13009" i="7"/>
  <c r="G13010" i="7"/>
  <c r="G13011" i="7"/>
  <c r="G13012" i="7"/>
  <c r="G13013" i="7"/>
  <c r="G13014" i="7"/>
  <c r="G13015" i="7"/>
  <c r="G13016" i="7"/>
  <c r="G13017" i="7"/>
  <c r="G13018" i="7"/>
  <c r="G13019" i="7"/>
  <c r="G13020" i="7"/>
  <c r="G13021" i="7"/>
  <c r="G13022" i="7"/>
  <c r="G13023" i="7"/>
  <c r="G13024" i="7"/>
  <c r="G13025" i="7"/>
  <c r="G13026" i="7"/>
  <c r="G13027" i="7"/>
  <c r="G13028" i="7"/>
  <c r="G13029" i="7"/>
  <c r="G13030" i="7"/>
  <c r="G13031" i="7"/>
  <c r="G13032" i="7"/>
  <c r="G13033" i="7"/>
  <c r="G13034" i="7"/>
  <c r="G13035" i="7"/>
  <c r="G13036" i="7"/>
  <c r="G13037" i="7"/>
  <c r="G13038" i="7"/>
  <c r="G13039" i="7"/>
  <c r="G13040" i="7"/>
  <c r="G13041" i="7"/>
  <c r="G13042" i="7"/>
  <c r="G13043" i="7"/>
  <c r="G13044" i="7"/>
  <c r="G13045" i="7"/>
  <c r="G13046" i="7"/>
  <c r="G13047" i="7"/>
  <c r="G13048" i="7"/>
  <c r="G13049" i="7"/>
  <c r="G13050" i="7"/>
  <c r="G13051" i="7"/>
  <c r="G13052" i="7"/>
  <c r="G13053" i="7"/>
  <c r="G13054" i="7"/>
  <c r="G13055" i="7"/>
  <c r="G13056" i="7"/>
  <c r="G13057" i="7"/>
  <c r="G13058" i="7"/>
  <c r="G13059" i="7"/>
  <c r="G13060" i="7"/>
  <c r="G13061" i="7"/>
  <c r="G13062" i="7"/>
  <c r="G13063" i="7"/>
  <c r="G13064" i="7"/>
  <c r="G13065" i="7"/>
  <c r="G13066" i="7"/>
  <c r="G13067" i="7"/>
  <c r="G13068" i="7"/>
  <c r="G13069" i="7"/>
  <c r="G13070" i="7"/>
  <c r="G13071" i="7"/>
  <c r="G13072" i="7"/>
  <c r="G13073" i="7"/>
  <c r="G13074" i="7"/>
  <c r="G13075" i="7"/>
  <c r="G13076" i="7"/>
  <c r="G13077" i="7"/>
  <c r="G13078" i="7"/>
  <c r="G13079" i="7"/>
  <c r="G13080" i="7"/>
  <c r="G13081" i="7"/>
  <c r="G13082" i="7"/>
  <c r="G13083" i="7"/>
  <c r="G13084" i="7"/>
  <c r="G13085" i="7"/>
  <c r="G13086" i="7"/>
  <c r="G13087" i="7"/>
  <c r="G13088" i="7"/>
  <c r="G13089" i="7"/>
  <c r="G13090" i="7"/>
  <c r="G13091" i="7"/>
  <c r="G13092" i="7"/>
  <c r="G13093" i="7"/>
  <c r="G13094" i="7"/>
  <c r="G13095" i="7"/>
  <c r="G13096" i="7"/>
  <c r="G13097" i="7"/>
  <c r="G13098" i="7"/>
  <c r="G13099" i="7"/>
  <c r="G13100" i="7"/>
  <c r="G13101" i="7"/>
  <c r="G13102" i="7"/>
  <c r="G13103" i="7"/>
  <c r="G13104" i="7"/>
  <c r="G13105" i="7"/>
  <c r="G13106" i="7"/>
  <c r="G13107" i="7"/>
  <c r="G13108" i="7"/>
  <c r="G13109" i="7"/>
  <c r="G13110" i="7"/>
  <c r="G13111" i="7"/>
  <c r="G13112" i="7"/>
  <c r="G13113" i="7"/>
  <c r="G13114" i="7"/>
  <c r="G13115" i="7"/>
  <c r="G13116" i="7"/>
  <c r="G13117" i="7"/>
  <c r="G13118" i="7"/>
  <c r="G13119" i="7"/>
  <c r="G13120" i="7"/>
  <c r="G13121" i="7"/>
  <c r="G13122" i="7"/>
  <c r="G13123" i="7"/>
  <c r="G13124" i="7"/>
  <c r="G13125" i="7"/>
  <c r="G13126" i="7"/>
  <c r="G13127" i="7"/>
  <c r="G13128" i="7"/>
  <c r="G13129" i="7"/>
  <c r="G13130" i="7"/>
  <c r="G13131" i="7"/>
  <c r="G13132" i="7"/>
  <c r="G13133" i="7"/>
  <c r="G13134" i="7"/>
  <c r="G13135" i="7"/>
  <c r="G13136" i="7"/>
  <c r="G13137" i="7"/>
  <c r="G13138" i="7"/>
  <c r="G13139" i="7"/>
  <c r="G13140" i="7"/>
  <c r="G13141" i="7"/>
  <c r="G13142" i="7"/>
  <c r="G13143" i="7"/>
  <c r="G13144" i="7"/>
  <c r="G13145" i="7"/>
  <c r="G13146" i="7"/>
  <c r="G13147" i="7"/>
  <c r="G13148" i="7"/>
  <c r="G13149" i="7"/>
  <c r="G13150" i="7"/>
  <c r="G13151" i="7"/>
  <c r="G13152" i="7"/>
  <c r="G13153" i="7"/>
  <c r="G13154" i="7"/>
  <c r="G13155" i="7"/>
  <c r="G13156" i="7"/>
  <c r="G13157" i="7"/>
  <c r="G13158" i="7"/>
  <c r="G13159" i="7"/>
  <c r="G13160" i="7"/>
  <c r="G13161" i="7"/>
  <c r="G13162" i="7"/>
  <c r="G13163" i="7"/>
  <c r="G13164" i="7"/>
  <c r="G13165" i="7"/>
  <c r="G13166" i="7"/>
  <c r="G13167" i="7"/>
  <c r="G13168" i="7"/>
  <c r="G13169" i="7"/>
  <c r="G13170" i="7"/>
  <c r="G13171" i="7"/>
  <c r="G13172" i="7"/>
  <c r="G13173" i="7"/>
  <c r="G13174" i="7"/>
  <c r="G13175" i="7"/>
  <c r="G13176" i="7"/>
  <c r="G13177" i="7"/>
  <c r="G13178" i="7"/>
  <c r="G13179" i="7"/>
  <c r="G13180" i="7"/>
  <c r="G13181" i="7"/>
  <c r="G13182" i="7"/>
  <c r="G13183" i="7"/>
  <c r="G13184" i="7"/>
  <c r="G13185" i="7"/>
  <c r="G13186" i="7"/>
  <c r="G13187" i="7"/>
  <c r="G13188" i="7"/>
  <c r="G13189" i="7"/>
  <c r="G13190" i="7"/>
  <c r="G13191" i="7"/>
  <c r="G13192" i="7"/>
  <c r="G13193" i="7"/>
  <c r="G13194" i="7"/>
  <c r="G13195" i="7"/>
  <c r="G13196" i="7"/>
  <c r="G13197" i="7"/>
  <c r="G13198" i="7"/>
  <c r="G13199" i="7"/>
  <c r="G13200" i="7"/>
  <c r="G13201" i="7"/>
  <c r="G13202" i="7"/>
  <c r="G13203" i="7"/>
  <c r="G13204" i="7"/>
  <c r="G13205" i="7"/>
  <c r="G13206" i="7"/>
  <c r="G13207" i="7"/>
  <c r="G13208" i="7"/>
  <c r="G13209" i="7"/>
  <c r="G13210" i="7"/>
  <c r="G13211" i="7"/>
  <c r="G13212" i="7"/>
  <c r="G13213" i="7"/>
  <c r="G13214" i="7"/>
  <c r="G13215" i="7"/>
  <c r="G13216" i="7"/>
  <c r="G13217" i="7"/>
  <c r="G13218" i="7"/>
  <c r="G13219" i="7"/>
  <c r="G13220" i="7"/>
  <c r="G13221" i="7"/>
  <c r="G13222" i="7"/>
  <c r="G13223" i="7"/>
  <c r="G13224" i="7"/>
  <c r="G13225" i="7"/>
  <c r="G13226" i="7"/>
  <c r="G13227" i="7"/>
  <c r="G13228" i="7"/>
  <c r="G13229" i="7"/>
  <c r="G13230" i="7"/>
  <c r="G13231" i="7"/>
  <c r="G13232" i="7"/>
  <c r="G13233" i="7"/>
  <c r="G13234" i="7"/>
  <c r="G13235" i="7"/>
  <c r="G13236" i="7"/>
  <c r="G13237" i="7"/>
  <c r="G13238" i="7"/>
  <c r="G13239" i="7"/>
  <c r="G13240" i="7"/>
  <c r="G13241" i="7"/>
  <c r="G13242" i="7"/>
  <c r="G13243" i="7"/>
  <c r="G13244" i="7"/>
  <c r="G13245" i="7"/>
  <c r="G13246" i="7"/>
  <c r="G13247" i="7"/>
  <c r="G13248" i="7"/>
  <c r="G13249" i="7"/>
  <c r="G13250" i="7"/>
  <c r="G13251" i="7"/>
  <c r="G13252" i="7"/>
  <c r="G13253" i="7"/>
  <c r="G13254" i="7"/>
  <c r="G13255" i="7"/>
  <c r="G13256" i="7"/>
  <c r="G13257" i="7"/>
  <c r="G13258" i="7"/>
  <c r="G13259" i="7"/>
  <c r="G13260" i="7"/>
  <c r="G13261" i="7"/>
  <c r="G13262" i="7"/>
  <c r="G13263" i="7"/>
  <c r="G13264" i="7"/>
  <c r="G13265" i="7"/>
  <c r="G13266" i="7"/>
  <c r="G13267" i="7"/>
  <c r="G13268" i="7"/>
  <c r="G13269" i="7"/>
  <c r="G13270" i="7"/>
  <c r="G13271" i="7"/>
  <c r="G13272" i="7"/>
  <c r="G13273" i="7"/>
  <c r="G13274" i="7"/>
  <c r="G13275" i="7"/>
  <c r="G13276" i="7"/>
  <c r="G13277" i="7"/>
  <c r="G13278" i="7"/>
  <c r="G13279" i="7"/>
  <c r="G13280" i="7"/>
  <c r="G13281" i="7"/>
  <c r="G13282" i="7"/>
  <c r="G13283" i="7"/>
  <c r="G13284" i="7"/>
  <c r="G13285" i="7"/>
  <c r="G13286" i="7"/>
  <c r="G13287" i="7"/>
  <c r="G13288" i="7"/>
  <c r="G13289" i="7"/>
  <c r="G13290" i="7"/>
  <c r="G13291" i="7"/>
  <c r="G13292" i="7"/>
  <c r="G13293" i="7"/>
  <c r="G13294" i="7"/>
  <c r="G13295" i="7"/>
  <c r="G13296" i="7"/>
  <c r="G13297" i="7"/>
  <c r="G13298" i="7"/>
  <c r="G13299" i="7"/>
  <c r="G13300" i="7"/>
  <c r="G13301" i="7"/>
  <c r="G13302" i="7"/>
  <c r="G13303" i="7"/>
  <c r="G13304" i="7"/>
  <c r="G13305" i="7"/>
  <c r="G13306" i="7"/>
  <c r="G13307" i="7"/>
  <c r="G13308" i="7"/>
  <c r="G13309" i="7"/>
  <c r="G13310" i="7"/>
  <c r="G13311" i="7"/>
  <c r="G13312" i="7"/>
  <c r="G13313" i="7"/>
  <c r="G13314" i="7"/>
  <c r="G13315" i="7"/>
  <c r="G13316" i="7"/>
  <c r="G13317" i="7"/>
  <c r="G13318" i="7"/>
  <c r="G13319" i="7"/>
  <c r="G13320" i="7"/>
  <c r="G13321" i="7"/>
  <c r="G13322" i="7"/>
  <c r="G13323" i="7"/>
  <c r="G6" i="5"/>
  <c r="I4" i="1"/>
  <c r="I3" i="1"/>
  <c r="I2" i="1"/>
  <c r="I12" i="1" l="1"/>
  <c r="S14" i="1" a="1"/>
  <c r="S1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1A6A0A-400E-4B4F-86D4-BF8CCBB1F1A4}" keepAlive="1" name="Query - advaced_metrics" description="Connection to the 'advaced_metrics' query in the workbook." type="5" refreshedVersion="8" background="1" saveData="1">
    <dbPr connection="Provider=Microsoft.Mashup.OleDb.1;Data Source=$Workbook$;Location=advaced_metrics;Extended Properties=&quot;&quot;" command="SELECT * FROM [advaced_metrics]"/>
  </connection>
  <connection id="2" xr16:uid="{EBA76E5B-9A07-0947-8193-6297F0D75433}" keepAlive="1" name="Query - advaced_metrics (2)" description="Connection to the 'advaced_metrics (2)' query in the workbook." type="5" refreshedVersion="8" background="1" saveData="1">
    <dbPr connection="Provider=Microsoft.Mashup.OleDb.1;Data Source=$Workbook$;Location=&quot;advaced_metrics (2)&quot;;Extended Properties=&quot;&quot;" command="SELECT * FROM [advaced_metrics (2)]"/>
  </connection>
  <connection id="3" xr16:uid="{986A7E86-E025-4249-A97D-258463C8C79E}" keepAlive="1" name="Query - RiderExperience" description="Connection to the 'RiderExperience' query in the workbook." type="5" refreshedVersion="8" background="1" saveData="1">
    <dbPr connection="Provider=Microsoft.Mashup.OleDb.1;Data Source=$Workbook$;Location=RiderExperience;Extended Properties=&quot;&quot;" command="SELECT * FROM [RiderExperience]"/>
  </connection>
  <connection id="4" xr16:uid="{45F5E7E8-EAA2-424D-BB7A-9D907F4D2AD0}" keepAlive="1" name="Query - route_map" description="Connection to the 'route_map' query in the workbook." type="5" refreshedVersion="8" background="1" saveData="1">
    <dbPr connection="Provider=Microsoft.Mashup.OleDb.1;Data Source=$Workbook$;Location=route_map;Extended Properties=&quot;&quot;" command="SELECT * FROM [route_map]"/>
  </connection>
  <connection id="5" xr16:uid="{CE57D1A6-F9B7-7445-9598-10015E849D7D}" keepAlive="1" name="Query - route_map (2)" description="Connection to the 'route_map (2)' query in the workbook." type="5" refreshedVersion="8" background="1" saveData="1">
    <dbPr connection="Provider=Microsoft.Mashup.OleDb.1;Data Source=$Workbook$;Location=&quot;route_map (2)&quot;;Extended Properties=&quot;&quot;" command="SELECT * FROM [route_map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<sst xmlns="http://schemas.openxmlformats.org/spreadsheetml/2006/main" count="28496" uniqueCount="9127">
  <si>
    <t>route_short_name</t>
  </si>
  <si>
    <t>route_long_name</t>
  </si>
  <si>
    <t>first_bus_departure</t>
  </si>
  <si>
    <t>last_bus_arrival_excel_ready</t>
  </si>
  <si>
    <t>service_span_hours</t>
  </si>
  <si>
    <t>total_daily_trips</t>
  </si>
  <si>
    <t>avg_wait_time_minutes</t>
  </si>
  <si>
    <t>099</t>
  </si>
  <si>
    <t>Commercial-Broadway/UBC (B-Line)</t>
  </si>
  <si>
    <t>R4</t>
  </si>
  <si>
    <t>41st Ave</t>
  </si>
  <si>
    <t>049</t>
  </si>
  <si>
    <t>Metrotown Station/Dunbar Loop/UBC</t>
  </si>
  <si>
    <t>245</t>
  </si>
  <si>
    <t>Phibbs/Capilano</t>
  </si>
  <si>
    <t>R5</t>
  </si>
  <si>
    <t>Hastings St</t>
  </si>
  <si>
    <t>R6</t>
  </si>
  <si>
    <t>Scott Rd</t>
  </si>
  <si>
    <t>005</t>
  </si>
  <si>
    <t>Robson/Downtown</t>
  </si>
  <si>
    <t>006</t>
  </si>
  <si>
    <t>Davie/Downtown</t>
  </si>
  <si>
    <t>130</t>
  </si>
  <si>
    <t>Metrotown/Phibbs Exchange</t>
  </si>
  <si>
    <t>323</t>
  </si>
  <si>
    <t>Newton Exchange/Surrey Central Station</t>
  </si>
  <si>
    <t>009</t>
  </si>
  <si>
    <t>250</t>
  </si>
  <si>
    <t>Horseshoe Bay/Dundarave/Vancouver</t>
  </si>
  <si>
    <t>321</t>
  </si>
  <si>
    <t>White Rock/Newton/Surrey Central Station</t>
  </si>
  <si>
    <t>R1</t>
  </si>
  <si>
    <t>King George Blvd</t>
  </si>
  <si>
    <t>145</t>
  </si>
  <si>
    <t>SFU/Production Station</t>
  </si>
  <si>
    <t>100</t>
  </si>
  <si>
    <t>22nd St Station/Marpole Loop</t>
  </si>
  <si>
    <t>335</t>
  </si>
  <si>
    <t>Newton/Surrey Central Station</t>
  </si>
  <si>
    <t>002</t>
  </si>
  <si>
    <t>Macdonald/Burrard Station</t>
  </si>
  <si>
    <t>025</t>
  </si>
  <si>
    <t>Brentwood Station/UBC</t>
  </si>
  <si>
    <t>106</t>
  </si>
  <si>
    <t>New Westminster Station/Edmonds Station</t>
  </si>
  <si>
    <t>410</t>
  </si>
  <si>
    <t>Richmond-Brighouse Station/22nd St Station</t>
  </si>
  <si>
    <t>503</t>
  </si>
  <si>
    <t>Aldergrove/Surrey Central Station</t>
  </si>
  <si>
    <t>319</t>
  </si>
  <si>
    <t>Scott Station/Newton Exchange/Scottsdale</t>
  </si>
  <si>
    <t>023</t>
  </si>
  <si>
    <t>Main St Station/English Bay</t>
  </si>
  <si>
    <t>022</t>
  </si>
  <si>
    <t>Knight/Downtown</t>
  </si>
  <si>
    <t>R2</t>
  </si>
  <si>
    <t>Marine Dr</t>
  </si>
  <si>
    <t>240</t>
  </si>
  <si>
    <t>Lynn Valley/Downtown</t>
  </si>
  <si>
    <t>640</t>
  </si>
  <si>
    <t>Ladner Exchange/Scott Road Station</t>
  </si>
  <si>
    <t>019</t>
  </si>
  <si>
    <t>Metrotown Station/Stanley Park</t>
  </si>
  <si>
    <t>123</t>
  </si>
  <si>
    <t>New West Station/Brentwood Station</t>
  </si>
  <si>
    <t>R3</t>
  </si>
  <si>
    <t>Lougheed Hwy</t>
  </si>
  <si>
    <t>119</t>
  </si>
  <si>
    <t>Edmonds Station/Metrotown Station</t>
  </si>
  <si>
    <t>020</t>
  </si>
  <si>
    <t>Victoria/Downtown</t>
  </si>
  <si>
    <t>502</t>
  </si>
  <si>
    <t>Langley Centre/Surrey Central Station</t>
  </si>
  <si>
    <t>016</t>
  </si>
  <si>
    <t>29th Avenue Station/Arbutus</t>
  </si>
  <si>
    <t>008</t>
  </si>
  <si>
    <t>Fraser/Waterfront Station</t>
  </si>
  <si>
    <t>406</t>
  </si>
  <si>
    <t>Richmond Brighouse Station/Steveston</t>
  </si>
  <si>
    <t>003</t>
  </si>
  <si>
    <t>Main/Waterfront Station</t>
  </si>
  <si>
    <t>041</t>
  </si>
  <si>
    <t>Joyce Station/Crown</t>
  </si>
  <si>
    <t>351</t>
  </si>
  <si>
    <t>White Rock Centre/Bridgeport Station</t>
  </si>
  <si>
    <t>320</t>
  </si>
  <si>
    <t>Langley/Fleetwood/Surrey Central Station</t>
  </si>
  <si>
    <t>322</t>
  </si>
  <si>
    <t>Newton Exchange/Scottsdale</t>
  </si>
  <si>
    <t>010</t>
  </si>
  <si>
    <t>Granville/Waterfront Station</t>
  </si>
  <si>
    <t>408</t>
  </si>
  <si>
    <t>Brighouse/Ironwood/Riverport</t>
  </si>
  <si>
    <t>102</t>
  </si>
  <si>
    <t>New Westminster Station/Victoria  Hill</t>
  </si>
  <si>
    <t>103</t>
  </si>
  <si>
    <t>New Westminster Station/Quayside</t>
  </si>
  <si>
    <t>014</t>
  </si>
  <si>
    <t>Hastings/UBC</t>
  </si>
  <si>
    <t>701</t>
  </si>
  <si>
    <t>Haney/Maple Ridge East/Coquitlam Station</t>
  </si>
  <si>
    <t>028</t>
  </si>
  <si>
    <t>Phibbs Exchange/Joyce Station</t>
  </si>
  <si>
    <t>160</t>
  </si>
  <si>
    <t>Port Coquitlam Station/Kootenay Loop</t>
  </si>
  <si>
    <t>373</t>
  </si>
  <si>
    <t>Guildford/Surrey Central Station</t>
  </si>
  <si>
    <t>401</t>
  </si>
  <si>
    <t>Richmond-Brighouse Station/One Road</t>
  </si>
  <si>
    <t>015</t>
  </si>
  <si>
    <t>Cambie/Olympic Village Station</t>
  </si>
  <si>
    <t>337</t>
  </si>
  <si>
    <t>Fraser Heights/Guildford/Surrey Centre</t>
  </si>
  <si>
    <t>555</t>
  </si>
  <si>
    <t>Carvolth Exchange/Lougheed Station</t>
  </si>
  <si>
    <t>180</t>
  </si>
  <si>
    <t>Moody Centre Station/Lougheed Station</t>
  </si>
  <si>
    <t>017</t>
  </si>
  <si>
    <t>Downtown/Oak</t>
  </si>
  <si>
    <t>084</t>
  </si>
  <si>
    <t>UBC/VCC-Clark Station</t>
  </si>
  <si>
    <t>112</t>
  </si>
  <si>
    <t>Edmonds Station/New West Station</t>
  </si>
  <si>
    <t>430</t>
  </si>
  <si>
    <t>Metrotown/Brighouse Station</t>
  </si>
  <si>
    <t>068</t>
  </si>
  <si>
    <t>UBC Exchange/Wesbrook Village</t>
  </si>
  <si>
    <t>403</t>
  </si>
  <si>
    <t>Bridgeport Station/Three Road</t>
  </si>
  <si>
    <t>004</t>
  </si>
  <si>
    <t>Powell/Downtown/UBC</t>
  </si>
  <si>
    <t>601</t>
  </si>
  <si>
    <t>South Delta/Boundary Bay/Bridgeport</t>
  </si>
  <si>
    <t>033</t>
  </si>
  <si>
    <t>29th Avenue Station/UBC</t>
  </si>
  <si>
    <t>104</t>
  </si>
  <si>
    <t>22nd St Station/Annacis Island</t>
  </si>
  <si>
    <t>144</t>
  </si>
  <si>
    <t>SFU/Metrotown Station</t>
  </si>
  <si>
    <t>007</t>
  </si>
  <si>
    <t>Nanaimo Station/Dunbar</t>
  </si>
  <si>
    <t>116</t>
  </si>
  <si>
    <t>340</t>
  </si>
  <si>
    <t>Scottsdale/22nd St Station</t>
  </si>
  <si>
    <t>342</t>
  </si>
  <si>
    <t>Langley Centre/Newton Exchange</t>
  </si>
  <si>
    <t>128</t>
  </si>
  <si>
    <t>Braid Station/22nd Street Station</t>
  </si>
  <si>
    <t>324</t>
  </si>
  <si>
    <t>501</t>
  </si>
  <si>
    <t>050</t>
  </si>
  <si>
    <t>Waterfront Station/False Creek South</t>
  </si>
  <si>
    <t>026</t>
  </si>
  <si>
    <t>Joyce Station/29th Avenue Station</t>
  </si>
  <si>
    <t>402</t>
  </si>
  <si>
    <t>Two Road/Brighouse Station</t>
  </si>
  <si>
    <t>183</t>
  </si>
  <si>
    <t>Moody Centre Station/Coquitlam Central Station</t>
  </si>
  <si>
    <t>027</t>
  </si>
  <si>
    <t>Kootenay Loop/Joyce Station</t>
  </si>
  <si>
    <t>188</t>
  </si>
  <si>
    <t>Coquitlam Central Station/Port Coquitlam Station</t>
  </si>
  <si>
    <t>147</t>
  </si>
  <si>
    <t>Metrotown Station/Edmonds Station</t>
  </si>
  <si>
    <t>044</t>
  </si>
  <si>
    <t>UBC/Downtown</t>
  </si>
  <si>
    <t>170</t>
  </si>
  <si>
    <t>Port Coquitlam Station/Port Coquitlam South</t>
  </si>
  <si>
    <t>187</t>
  </si>
  <si>
    <t>Coquitlam Central Station/Parkway Blvd</t>
  </si>
  <si>
    <t>029</t>
  </si>
  <si>
    <t>Elliott/29th Avenue Station</t>
  </si>
  <si>
    <t>143</t>
  </si>
  <si>
    <t>Burquitlam Station/SFU</t>
  </si>
  <si>
    <t>228</t>
  </si>
  <si>
    <t>Lynn Valley/Lonsdale Quay</t>
  </si>
  <si>
    <t>148</t>
  </si>
  <si>
    <t>Royal Oak Station/Edmonds Station</t>
  </si>
  <si>
    <t>345</t>
  </si>
  <si>
    <t>King George Station/White Rock Centre</t>
  </si>
  <si>
    <t>364</t>
  </si>
  <si>
    <t>Langley Centre/Scottsdale</t>
  </si>
  <si>
    <t>350</t>
  </si>
  <si>
    <t>White Rock Centre/Crescent Beach</t>
  </si>
  <si>
    <t>184</t>
  </si>
  <si>
    <t>Moody Centre Station/Noons Creek</t>
  </si>
  <si>
    <t>185</t>
  </si>
  <si>
    <t>Coquitlam Central Station/Lansdowne</t>
  </si>
  <si>
    <t>186</t>
  </si>
  <si>
    <t>Coquitlam Central Station/Hampton Park</t>
  </si>
  <si>
    <t>222</t>
  </si>
  <si>
    <t>Metrotown Station/Phibbs Exchange</t>
  </si>
  <si>
    <t>301</t>
  </si>
  <si>
    <t>Newton Exchange/Brighouse Station</t>
  </si>
  <si>
    <t>129</t>
  </si>
  <si>
    <t>Patterson Station/Holdom Station</t>
  </si>
  <si>
    <t>255</t>
  </si>
  <si>
    <t>Dundarave/Capilano University</t>
  </si>
  <si>
    <t>325</t>
  </si>
  <si>
    <t>133</t>
  </si>
  <si>
    <t>Holdom Station/Edmonds Station</t>
  </si>
  <si>
    <t>153</t>
  </si>
  <si>
    <t>Coquitlam Central Station/Braid Station</t>
  </si>
  <si>
    <t>312</t>
  </si>
  <si>
    <t>Scottsdale/Scott Road Station</t>
  </si>
  <si>
    <t>229</t>
  </si>
  <si>
    <t>257</t>
  </si>
  <si>
    <t>Horseshoe Bay/Vancouver Express</t>
  </si>
  <si>
    <t>531</t>
  </si>
  <si>
    <t>White Rock Centre/Willowbrook</t>
  </si>
  <si>
    <t>249</t>
  </si>
  <si>
    <t>Lonsdale Quay/Delbrook</t>
  </si>
  <si>
    <t>031</t>
  </si>
  <si>
    <t>Metrotown Station/River District</t>
  </si>
  <si>
    <t>155</t>
  </si>
  <si>
    <t>Braid Station/22nd Street  Station</t>
  </si>
  <si>
    <t>246</t>
  </si>
  <si>
    <t>Highland/Downtown</t>
  </si>
  <si>
    <t>172</t>
  </si>
  <si>
    <t>Coquitlam Central Station/Riverside</t>
  </si>
  <si>
    <t>173</t>
  </si>
  <si>
    <t>Coquitlam Central Station/Cedar</t>
  </si>
  <si>
    <t>174</t>
  </si>
  <si>
    <t>Coquitlam Central Station/Rocklin</t>
  </si>
  <si>
    <t>110</t>
  </si>
  <si>
    <t>Lougheed Station/Metrotown Station</t>
  </si>
  <si>
    <t>152</t>
  </si>
  <si>
    <t>Coquitlam Central Station/Lougheed Station</t>
  </si>
  <si>
    <t>230</t>
  </si>
  <si>
    <t>Upper Lonsdale/Lonsdale Quay</t>
  </si>
  <si>
    <t>407</t>
  </si>
  <si>
    <t>Gilbert/Bridgeport</t>
  </si>
  <si>
    <t>210</t>
  </si>
  <si>
    <t>Upper Lynn Valley/Burrard Station</t>
  </si>
  <si>
    <t>171</t>
  </si>
  <si>
    <t>Coquitlam Central Station/Fremont</t>
  </si>
  <si>
    <t>211</t>
  </si>
  <si>
    <t>Seymour/Phibbs Exchange/Burrard Station</t>
  </si>
  <si>
    <t>215</t>
  </si>
  <si>
    <t>Indian River/Phibbs Exchange</t>
  </si>
  <si>
    <t>101</t>
  </si>
  <si>
    <t>Lougheed Station/22nd St Station</t>
  </si>
  <si>
    <t>151</t>
  </si>
  <si>
    <t>Coquitlam Central Station/Burquitlam Station</t>
  </si>
  <si>
    <t>159</t>
  </si>
  <si>
    <t>562</t>
  </si>
  <si>
    <t>Langley Centre/Walnut Grove</t>
  </si>
  <si>
    <t>341</t>
  </si>
  <si>
    <t>Guildford/Newton Exchange</t>
  </si>
  <si>
    <t>310</t>
  </si>
  <si>
    <t>Scottsdale/Ladner</t>
  </si>
  <si>
    <t>791</t>
  </si>
  <si>
    <t>Haney Place/Braid Station</t>
  </si>
  <si>
    <t>169</t>
  </si>
  <si>
    <t>236</t>
  </si>
  <si>
    <t>Grouse Mountain/Lonsdale Quay</t>
  </si>
  <si>
    <t>609</t>
  </si>
  <si>
    <t>South Delta Exchange/Ladner Exchange</t>
  </si>
  <si>
    <t>214</t>
  </si>
  <si>
    <t>Blueridge/Phibbs Exchange/Burrard Station</t>
  </si>
  <si>
    <t>404</t>
  </si>
  <si>
    <t>Four Road/Brighouse Station</t>
  </si>
  <si>
    <t>156</t>
  </si>
  <si>
    <t>Braid Station/Lougheed Station</t>
  </si>
  <si>
    <t>146</t>
  </si>
  <si>
    <t>Metrotown Station/Suncrest</t>
  </si>
  <si>
    <t>134</t>
  </si>
  <si>
    <t>Lake City Station/Brentwood Station</t>
  </si>
  <si>
    <t>157</t>
  </si>
  <si>
    <t>Burquitlam Station/Lougheed Station</t>
  </si>
  <si>
    <t>595</t>
  </si>
  <si>
    <t>Maple Meadows Station/Langley Centre</t>
  </si>
  <si>
    <t>191</t>
  </si>
  <si>
    <t>Coquitlam Central Station/Princeton</t>
  </si>
  <si>
    <t>363</t>
  </si>
  <si>
    <t>Southpoint/Peace Arch Hospital</t>
  </si>
  <si>
    <t>136</t>
  </si>
  <si>
    <t>Lougheed Station/Brentwood Station</t>
  </si>
  <si>
    <t>105</t>
  </si>
  <si>
    <t>Uptown/New Westminster Station</t>
  </si>
  <si>
    <t>212</t>
  </si>
  <si>
    <t>Deep Cove/Phibbs Exchange</t>
  </si>
  <si>
    <t>412</t>
  </si>
  <si>
    <t>Bridgeport Station/Sea Island South</t>
  </si>
  <si>
    <t>316</t>
  </si>
  <si>
    <t>Surrey Central Station/Scottsdale</t>
  </si>
  <si>
    <t>232</t>
  </si>
  <si>
    <t>Grouse Mountain/Phibbs Exchange</t>
  </si>
  <si>
    <t>405</t>
  </si>
  <si>
    <t>Five Road/Cambie</t>
  </si>
  <si>
    <t>371</t>
  </si>
  <si>
    <t>Surrey Central/Scott Rd Station</t>
  </si>
  <si>
    <t>375</t>
  </si>
  <si>
    <t>White Rock/White Rock South/Guildford</t>
  </si>
  <si>
    <t>109</t>
  </si>
  <si>
    <t>New Westminster Station/Lougheed Station</t>
  </si>
  <si>
    <t>189</t>
  </si>
  <si>
    <t>Coquitlam Central Station/Lafarge Park</t>
  </si>
  <si>
    <t>372</t>
  </si>
  <si>
    <t>Clayton Heights/Langley Centre</t>
  </si>
  <si>
    <t>182</t>
  </si>
  <si>
    <t>Moody Centre Station/Belcarra</t>
  </si>
  <si>
    <t>418</t>
  </si>
  <si>
    <t>Kingswood/22nd St Station</t>
  </si>
  <si>
    <t>227</t>
  </si>
  <si>
    <t>Lynn Valley/Phibbs Exchange</t>
  </si>
  <si>
    <t>361</t>
  </si>
  <si>
    <t>Ocean Park/White Rock Centre</t>
  </si>
  <si>
    <t>338</t>
  </si>
  <si>
    <t>East Fraser Heights/Guildford</t>
  </si>
  <si>
    <t>388</t>
  </si>
  <si>
    <t>22nd St Station/Carvolth Exchange</t>
  </si>
  <si>
    <t>181</t>
  </si>
  <si>
    <t>Moody Centre Station/Ioco</t>
  </si>
  <si>
    <t>741</t>
  </si>
  <si>
    <t>Anderson Creek/Haney Place/Port Haney St</t>
  </si>
  <si>
    <t>719</t>
  </si>
  <si>
    <t>Meadowtown/Fraser Way</t>
  </si>
  <si>
    <t>722</t>
  </si>
  <si>
    <t>Meadowtown/Bonson</t>
  </si>
  <si>
    <t>314</t>
  </si>
  <si>
    <t>Surrey Central/Sunbury</t>
  </si>
  <si>
    <t>326</t>
  </si>
  <si>
    <t>360</t>
  </si>
  <si>
    <t>Ocean Park/Peace Arch Hospital</t>
  </si>
  <si>
    <t>743</t>
  </si>
  <si>
    <t>Haney Place/Maple Meadows Station/Meadowtown</t>
  </si>
  <si>
    <t>744</t>
  </si>
  <si>
    <t>745</t>
  </si>
  <si>
    <t>Haney Place/Cottonwood</t>
  </si>
  <si>
    <t>080</t>
  </si>
  <si>
    <t>Marine Dr Station/River District</t>
  </si>
  <si>
    <t>733</t>
  </si>
  <si>
    <t>Rock Ridge/Haney Place/Port Haney Station</t>
  </si>
  <si>
    <t>746</t>
  </si>
  <si>
    <t>Haney Place/Albion</t>
  </si>
  <si>
    <t>251</t>
  </si>
  <si>
    <t>Queens/Park Royal</t>
  </si>
  <si>
    <t>252</t>
  </si>
  <si>
    <t>Inglewood/Park Royal</t>
  </si>
  <si>
    <t>620</t>
  </si>
  <si>
    <t>Tsawwassen Ferry/Bridgeport Station</t>
  </si>
  <si>
    <t>362</t>
  </si>
  <si>
    <t>Seaside/White Rock Centre</t>
  </si>
  <si>
    <t>414</t>
  </si>
  <si>
    <t>Richmond Oval/Brighouse Station</t>
  </si>
  <si>
    <t>253</t>
  </si>
  <si>
    <t>Caulfeild/Vancouver/Park Royal</t>
  </si>
  <si>
    <t>131</t>
  </si>
  <si>
    <t>Hastings @ Gilmore/Kootenay Loop</t>
  </si>
  <si>
    <t>616</t>
  </si>
  <si>
    <t>Ladner South/Ladner Exchange</t>
  </si>
  <si>
    <t>618</t>
  </si>
  <si>
    <t>Ladner North/Ladner Exchange</t>
  </si>
  <si>
    <t>132</t>
  </si>
  <si>
    <t>Capitol Hill/Hastings @ Gilmore</t>
  </si>
  <si>
    <t>370</t>
  </si>
  <si>
    <t>Cloverdale/Willowbrook</t>
  </si>
  <si>
    <t>175</t>
  </si>
  <si>
    <t>Coquitlam Central Station/Meridian</t>
  </si>
  <si>
    <t>256</t>
  </si>
  <si>
    <t>Whitby Estate/Park Royal/Spuraway</t>
  </si>
  <si>
    <t>254</t>
  </si>
  <si>
    <t>British Properties/Park Royal/Van</t>
  </si>
  <si>
    <t>563</t>
  </si>
  <si>
    <t>Langley Centre/Fernridge</t>
  </si>
  <si>
    <t>560</t>
  </si>
  <si>
    <t>Murrayville/Langley Centre</t>
  </si>
  <si>
    <t>561</t>
  </si>
  <si>
    <t>Langley Centre/Brookswood</t>
  </si>
  <si>
    <t>413</t>
  </si>
  <si>
    <t>Riverport/Steveston</t>
  </si>
  <si>
    <t>241</t>
  </si>
  <si>
    <t>Upper Lonsdale/Downtown</t>
  </si>
  <si>
    <t>564</t>
  </si>
  <si>
    <t>Langley Centre/Willowbrook</t>
  </si>
  <si>
    <t>394</t>
  </si>
  <si>
    <t>White Rock/King George Station Express</t>
  </si>
  <si>
    <t>262</t>
  </si>
  <si>
    <t>Lions Bay/Caulfeild</t>
  </si>
  <si>
    <t>416</t>
  </si>
  <si>
    <t>East Cambie/Brighouse Station</t>
  </si>
  <si>
    <t>603</t>
  </si>
  <si>
    <t>Beach Grove/Bridgeport</t>
  </si>
  <si>
    <t>614</t>
  </si>
  <si>
    <t>English Bluff/South Delta Exchange</t>
  </si>
  <si>
    <t>619</t>
  </si>
  <si>
    <t>Boundary Bay/South Delta Recreation Centre</t>
  </si>
  <si>
    <t>311</t>
  </si>
  <si>
    <t>Scottsdale/Bridgeport Station</t>
  </si>
  <si>
    <t>209</t>
  </si>
  <si>
    <t>604</t>
  </si>
  <si>
    <t>English Bluff/Bridgeport</t>
  </si>
  <si>
    <t>352</t>
  </si>
  <si>
    <t>Ocean Park/Bridgeport Station</t>
  </si>
  <si>
    <t>N9</t>
  </si>
  <si>
    <t>Downtown/Lougheed Station/Coquitlam Central Station</t>
  </si>
  <si>
    <t>395</t>
  </si>
  <si>
    <t>Langley Centre/King George Station</t>
  </si>
  <si>
    <t>329</t>
  </si>
  <si>
    <t>602</t>
  </si>
  <si>
    <t>Tsawwassen Heights/Bridgeport</t>
  </si>
  <si>
    <t>509</t>
  </si>
  <si>
    <t>Walnut Grove/Surrey Central Station</t>
  </si>
  <si>
    <t>N35</t>
  </si>
  <si>
    <t>Downtown/SFU NightBus</t>
  </si>
  <si>
    <t>N20</t>
  </si>
  <si>
    <t>Downtown/Victoria NightBus</t>
  </si>
  <si>
    <t>354</t>
  </si>
  <si>
    <t>White Rock South/Bridgeport Station</t>
  </si>
  <si>
    <t>749</t>
  </si>
  <si>
    <t>Ruskin/Haney Place</t>
  </si>
  <si>
    <t>N8</t>
  </si>
  <si>
    <t>Downtown/Fraser NightBus</t>
  </si>
  <si>
    <t>748</t>
  </si>
  <si>
    <t>Thornhill/Haney Place</t>
  </si>
  <si>
    <t>N10</t>
  </si>
  <si>
    <t>Downtown/Richmond NightBus</t>
  </si>
  <si>
    <t>393</t>
  </si>
  <si>
    <t>608</t>
  </si>
  <si>
    <t>Ladner Ring</t>
  </si>
  <si>
    <t>N19</t>
  </si>
  <si>
    <t>Downtown/Surrey Central Station NightBus</t>
  </si>
  <si>
    <t>231</t>
  </si>
  <si>
    <t>Harbourside/Lonsdale Quay</t>
  </si>
  <si>
    <t>247</t>
  </si>
  <si>
    <t>Grouse Mountain/Downtown</t>
  </si>
  <si>
    <t>391</t>
  </si>
  <si>
    <t>606</t>
  </si>
  <si>
    <t>N24</t>
  </si>
  <si>
    <t>Downtown/Lynn Valley NightBus</t>
  </si>
  <si>
    <t>N17</t>
  </si>
  <si>
    <t>Downtown/UBC NightBus</t>
  </si>
  <si>
    <t>N15</t>
  </si>
  <si>
    <t>Downtown/Cambie NightBus</t>
  </si>
  <si>
    <t>N22</t>
  </si>
  <si>
    <t>Downtown/Macdonald NightBus</t>
  </si>
  <si>
    <t>direction_id</t>
  </si>
  <si>
    <t>trip_headsign</t>
  </si>
  <si>
    <t>num_stops</t>
  </si>
  <si>
    <t>total_trips</t>
  </si>
  <si>
    <t>trips_peak_am</t>
  </si>
  <si>
    <t>trips_midday</t>
  </si>
  <si>
    <t>trips_peak_pm</t>
  </si>
  <si>
    <t>2 Macdonald/To Burrard Station</t>
  </si>
  <si>
    <t>2 Macdonald/To 16th Avenue</t>
  </si>
  <si>
    <t>2 Macdonald/To Dunbar Loop</t>
  </si>
  <si>
    <t>3 Main/To Waterfront Station</t>
  </si>
  <si>
    <t>3 Main/To Marine Dr Station</t>
  </si>
  <si>
    <t>4 Downtown</t>
  </si>
  <si>
    <t>4 Powell</t>
  </si>
  <si>
    <t>4 To Blanca Loop</t>
  </si>
  <si>
    <t>4 UBC</t>
  </si>
  <si>
    <t>5 Downtown</t>
  </si>
  <si>
    <t>5 To Granville</t>
  </si>
  <si>
    <t>5 Robson</t>
  </si>
  <si>
    <t>6 Downtown</t>
  </si>
  <si>
    <t>6 Davie</t>
  </si>
  <si>
    <t>7 Nanaimo Station</t>
  </si>
  <si>
    <t>7 Downtown</t>
  </si>
  <si>
    <t>7 Dunbar</t>
  </si>
  <si>
    <t>7 to Hastings</t>
  </si>
  <si>
    <t>8 Fraser/To SE Marine Dr</t>
  </si>
  <si>
    <t>8 Fraser/to 41st Ave</t>
  </si>
  <si>
    <t>8 Fraser/To Waterfront Station</t>
  </si>
  <si>
    <t>9 Broadway/To Boundary Loop</t>
  </si>
  <si>
    <t>9 Broadway/To Alma St</t>
  </si>
  <si>
    <t>9 Broadway/To Granville St</t>
  </si>
  <si>
    <t>9 Broadway/To UBC Exchange</t>
  </si>
  <si>
    <t>10 Granville/To Davie St</t>
  </si>
  <si>
    <t>10 Granville/To Waterfront Station</t>
  </si>
  <si>
    <t>10 Granville/To Marine Dr Station</t>
  </si>
  <si>
    <t>14 Downtown</t>
  </si>
  <si>
    <t>14 Hastings</t>
  </si>
  <si>
    <t>14 UBC</t>
  </si>
  <si>
    <t>15 Cambie/To Olympic Village Station</t>
  </si>
  <si>
    <t>15 Cambie/To Marine Dr Station</t>
  </si>
  <si>
    <t>16 29th Ave Station</t>
  </si>
  <si>
    <t>16 Arbutus</t>
  </si>
  <si>
    <t>16 Hastings</t>
  </si>
  <si>
    <t>17 Oak/To Downtown</t>
  </si>
  <si>
    <t>17 Oak/To Marine Dr Station</t>
  </si>
  <si>
    <t>19 Kingsway/To Metrotown Station</t>
  </si>
  <si>
    <t>19 Pender/To Granville St</t>
  </si>
  <si>
    <t>19 Kingsway/To Downtown</t>
  </si>
  <si>
    <t>19 Kingsway/To Joyce St</t>
  </si>
  <si>
    <t>19 Kingsway/To Stanley Park</t>
  </si>
  <si>
    <t>20 Victoria/to 41st Ave</t>
  </si>
  <si>
    <t>20 Victoria/To Downtown</t>
  </si>
  <si>
    <t>20 Victoria/to 54th Ave</t>
  </si>
  <si>
    <t>20 Victoria/To SE Marine Dr</t>
  </si>
  <si>
    <t>22 Knight</t>
  </si>
  <si>
    <t>22 Knight to 63rd</t>
  </si>
  <si>
    <t>22 Knight via Industrial</t>
  </si>
  <si>
    <t>22 Knight via Terminal</t>
  </si>
  <si>
    <t>22 Downtown</t>
  </si>
  <si>
    <t>22 Downtown via Terminal</t>
  </si>
  <si>
    <t>23 Pacific/To Main St Station</t>
  </si>
  <si>
    <t>23 Pacific/To English Bay</t>
  </si>
  <si>
    <t>25 King Edward/To Brentwood Station</t>
  </si>
  <si>
    <t>25 King Edward/To Nanaimo Station</t>
  </si>
  <si>
    <t>25 King Edward/To Granville St</t>
  </si>
  <si>
    <t>25 King Edward/To UBC Exchange</t>
  </si>
  <si>
    <t>26 Joyce Station</t>
  </si>
  <si>
    <t>26 29th Ave Station</t>
  </si>
  <si>
    <t>27 Rupert/To Kootenay Loop</t>
  </si>
  <si>
    <t>27 Rupert/To Joyce Station</t>
  </si>
  <si>
    <t>27 Rupert/To Kingsway</t>
  </si>
  <si>
    <t>28 Boundary/To Kootenay Loop</t>
  </si>
  <si>
    <t>28 Boundary/To Phibbs Exchange</t>
  </si>
  <si>
    <t>28 Boundary/To Joyce Station</t>
  </si>
  <si>
    <t>29 29th Ave Station</t>
  </si>
  <si>
    <t>29 Elliott</t>
  </si>
  <si>
    <t>31 Metrotown Station</t>
  </si>
  <si>
    <t>31 River District</t>
  </si>
  <si>
    <t>33 16th &amp; 33RD Avenue/To 29th Avenue Station</t>
  </si>
  <si>
    <t>33 16th &amp; 33RD Avenue/To UBC Exchange</t>
  </si>
  <si>
    <t>41 41st Ave/To Granville St</t>
  </si>
  <si>
    <t>41 41st Ave/To Joyce Station</t>
  </si>
  <si>
    <t>41 41st Ave/To Crown St</t>
  </si>
  <si>
    <t>41 41st Ave/To Oak St</t>
  </si>
  <si>
    <t>44 Downtown Express</t>
  </si>
  <si>
    <t xml:space="preserve">44 Dundarave Express </t>
  </si>
  <si>
    <t>44 UBC Express</t>
  </si>
  <si>
    <t>49 Metrotown Station</t>
  </si>
  <si>
    <t xml:space="preserve">49 Metrotown Station </t>
  </si>
  <si>
    <t>49 Langara-49TH Station</t>
  </si>
  <si>
    <t>49 To Granville</t>
  </si>
  <si>
    <t>49 UBC</t>
  </si>
  <si>
    <t>50 Waterfront Station</t>
  </si>
  <si>
    <t>50 False Creek South via Granville Island</t>
  </si>
  <si>
    <t>68 UBC Exchange</t>
  </si>
  <si>
    <t>68 Wesbrook Village</t>
  </si>
  <si>
    <t>80 Marine Dr Exp/To River District</t>
  </si>
  <si>
    <t>80 Marine Dr Exp/To Marine Dr Station</t>
  </si>
  <si>
    <t>84 VCC-Clark Station Express</t>
  </si>
  <si>
    <t>84 UBC Express</t>
  </si>
  <si>
    <t>99 Broadway B-Line/To Boundary Loop</t>
  </si>
  <si>
    <t>99 Broadway B-Line/To Commercial-Broadway Station</t>
  </si>
  <si>
    <t>99 Broadway B-Line/To Alma St</t>
  </si>
  <si>
    <t>99 Broadway B-Line/To UBC Exchange</t>
  </si>
  <si>
    <t xml:space="preserve">100 22nd St Station </t>
  </si>
  <si>
    <t>100 22nd St Station via Trapp</t>
  </si>
  <si>
    <t>100 Marpole</t>
  </si>
  <si>
    <t>100 Marpole via Trapp</t>
  </si>
  <si>
    <t>101 Lougheed Station</t>
  </si>
  <si>
    <t>101 22nd St Station</t>
  </si>
  <si>
    <t>102 Victoria Hill</t>
  </si>
  <si>
    <t>102 New Westminster Station</t>
  </si>
  <si>
    <t>103 New West Station</t>
  </si>
  <si>
    <t>103 Quayside</t>
  </si>
  <si>
    <t>104 22nd St Station</t>
  </si>
  <si>
    <t>104 Annacis Island</t>
  </si>
  <si>
    <t>104 Queensborough</t>
  </si>
  <si>
    <t>105 Uptown</t>
  </si>
  <si>
    <t>105 New West Station</t>
  </si>
  <si>
    <t>106 New West Station</t>
  </si>
  <si>
    <t>106 Edmonds Station</t>
  </si>
  <si>
    <t>109 Lougheed Station</t>
  </si>
  <si>
    <t>109 New West Station</t>
  </si>
  <si>
    <t>110 Lougheed Station</t>
  </si>
  <si>
    <t>110 Metrotown Station</t>
  </si>
  <si>
    <t>112 New West Station</t>
  </si>
  <si>
    <t>112 Edmonds Station</t>
  </si>
  <si>
    <t>116 Edmonds Station</t>
  </si>
  <si>
    <t>116 Metrotown Station</t>
  </si>
  <si>
    <t>116 To Byrne Rd</t>
  </si>
  <si>
    <t>119 Kingsway To Edmonds Station</t>
  </si>
  <si>
    <t>119 Kingsway To Metrotown Station</t>
  </si>
  <si>
    <t>123 New West Station</t>
  </si>
  <si>
    <t>123 Brentwood Station</t>
  </si>
  <si>
    <t>123 To Sixth Ave</t>
  </si>
  <si>
    <t>128 8th Avenue To Braid Station</t>
  </si>
  <si>
    <t>128 22nd St Station</t>
  </si>
  <si>
    <t>128 8th Avenue To 22nd St Station</t>
  </si>
  <si>
    <t>129 Holdom Station</t>
  </si>
  <si>
    <t>129 Patterson Station</t>
  </si>
  <si>
    <t>130 Willingdon/To Kootenay Loop</t>
  </si>
  <si>
    <t>130 Willingdon/To Phibbs Exchange</t>
  </si>
  <si>
    <t>130 Willingdon/To Metrotown Station</t>
  </si>
  <si>
    <t>131 Hastings @ Gilmore</t>
  </si>
  <si>
    <t>131 Kootenay Loop</t>
  </si>
  <si>
    <t>132 Capitol Hill</t>
  </si>
  <si>
    <t>132 Hastings @ Gilmore</t>
  </si>
  <si>
    <t>133 Edmonds Station</t>
  </si>
  <si>
    <t>133 Holdom Station</t>
  </si>
  <si>
    <t>134 Lake City Station</t>
  </si>
  <si>
    <t>134 Brentwood Station</t>
  </si>
  <si>
    <t>136 Lougheed Station</t>
  </si>
  <si>
    <t>136 Brentwood Station</t>
  </si>
  <si>
    <t>143 Burquitlam Station</t>
  </si>
  <si>
    <t>143 SFU</t>
  </si>
  <si>
    <t>144 SFU</t>
  </si>
  <si>
    <t>144 Metrotown Station</t>
  </si>
  <si>
    <t>145 SFU</t>
  </si>
  <si>
    <t>145 Production Station</t>
  </si>
  <si>
    <t>146 Metrotown Station</t>
  </si>
  <si>
    <t>146 Suncrest</t>
  </si>
  <si>
    <t>147 Edmonds Station</t>
  </si>
  <si>
    <t>147 Metrotown Station</t>
  </si>
  <si>
    <t>148 Edmonds Station</t>
  </si>
  <si>
    <t>148 Royal Oak Station</t>
  </si>
  <si>
    <t>151 Como Lake Ave to Coquitlam Central Station</t>
  </si>
  <si>
    <t>151 Como Lake Ave to Burquitlam Station</t>
  </si>
  <si>
    <t>152 Coquitlam Central Station</t>
  </si>
  <si>
    <t>152 Coquitlam Central Station via Chilko</t>
  </si>
  <si>
    <t>152 Lougheed Station</t>
  </si>
  <si>
    <t>152 Lougheed Station via Chilko</t>
  </si>
  <si>
    <t>153 Coquitlam Central Station</t>
  </si>
  <si>
    <t>153 Braid Station</t>
  </si>
  <si>
    <t>155 Braid Station via Hospital</t>
  </si>
  <si>
    <t>155 22nd St Station via Hospital</t>
  </si>
  <si>
    <t>156 Braid Station</t>
  </si>
  <si>
    <t xml:space="preserve">156 Lougheed Station </t>
  </si>
  <si>
    <t>157 Burquitlam Station</t>
  </si>
  <si>
    <t>157 Lougheed Station</t>
  </si>
  <si>
    <t>159 Coquitlam Central Station</t>
  </si>
  <si>
    <t>159 Braid Station</t>
  </si>
  <si>
    <t>159 Braid Station via Poco Station</t>
  </si>
  <si>
    <t>160 Port Coquitlam Station</t>
  </si>
  <si>
    <t>160 Kootenay Loop</t>
  </si>
  <si>
    <t xml:space="preserve">169 Coquitlam Central Station </t>
  </si>
  <si>
    <t>169 Braid Station</t>
  </si>
  <si>
    <t>170 Port Coquitlam Station</t>
  </si>
  <si>
    <t>170 Port Coquitlam South</t>
  </si>
  <si>
    <t>170 Port Coquitlam South via Reeve</t>
  </si>
  <si>
    <t>171 Fremont</t>
  </si>
  <si>
    <t>171 Coquitlam Central Station</t>
  </si>
  <si>
    <t>172 Riverside</t>
  </si>
  <si>
    <t>172 To Ottawa</t>
  </si>
  <si>
    <t>172 Coquitlam Central Station</t>
  </si>
  <si>
    <t>173 Cedar</t>
  </si>
  <si>
    <t>173 Coquitlam Central Station</t>
  </si>
  <si>
    <t>174 Rocklin</t>
  </si>
  <si>
    <t>174 Coquitlam Central Station</t>
  </si>
  <si>
    <t>175 Meridian</t>
  </si>
  <si>
    <t>175 Coquitlam Central Station</t>
  </si>
  <si>
    <t>180 Moody Centre Station</t>
  </si>
  <si>
    <t>180 Lougheed Station</t>
  </si>
  <si>
    <t>181 Belcarra</t>
  </si>
  <si>
    <t>181 Ioco</t>
  </si>
  <si>
    <t>181 Moody Centre Station</t>
  </si>
  <si>
    <t>182 Belcarra</t>
  </si>
  <si>
    <t>182 Moody Centre Station</t>
  </si>
  <si>
    <t>183 Coquitlam Central Station</t>
  </si>
  <si>
    <t>183 Moody Centre Station</t>
  </si>
  <si>
    <t>184 Noons Creek</t>
  </si>
  <si>
    <t>184 Moody Centre Station</t>
  </si>
  <si>
    <t>185 Lansdowne</t>
  </si>
  <si>
    <t>185 Coquitlam Central Station</t>
  </si>
  <si>
    <t>186 Hampton Park</t>
  </si>
  <si>
    <t>186 Coquitlam Central Station</t>
  </si>
  <si>
    <t>187 Parkway</t>
  </si>
  <si>
    <t>187 Coquitlam Central Station</t>
  </si>
  <si>
    <t>188 Port Coquitlam Station</t>
  </si>
  <si>
    <t>188 Coquitlam Central Station</t>
  </si>
  <si>
    <t>189 Lafarge</t>
  </si>
  <si>
    <t>189 Coquitlam Central Station</t>
  </si>
  <si>
    <t>191 Princeton</t>
  </si>
  <si>
    <t>191 Coquitlam Central Station</t>
  </si>
  <si>
    <t>209 Mountain Hwy/To Upper Lynn Valley</t>
  </si>
  <si>
    <t>209 Mountain Hwy/To Burrard Station</t>
  </si>
  <si>
    <t>209 Mountain Hwy/To Phibbs Exchange</t>
  </si>
  <si>
    <t>210 Mountain Hwy Exp/To Phibbs Exchange</t>
  </si>
  <si>
    <t>210 Mountain Hwy Exp/To Upper Lynn Valley</t>
  </si>
  <si>
    <t>210 Mountain Hwy Exp/To Burrard Station</t>
  </si>
  <si>
    <t>211 Seymour</t>
  </si>
  <si>
    <t>211 Seymour via Dollarton</t>
  </si>
  <si>
    <t>211 Burrard Station</t>
  </si>
  <si>
    <t>211 Phibbs Exchange</t>
  </si>
  <si>
    <t>212 Dollarton Hwy/To Deep Cove</t>
  </si>
  <si>
    <t>212 Dollarton Hwy/To Phibbs Exchange</t>
  </si>
  <si>
    <t>214 Blueridge</t>
  </si>
  <si>
    <t>214 Burrard Station</t>
  </si>
  <si>
    <t>214 Phibbs Exchange</t>
  </si>
  <si>
    <t>215 Indian River</t>
  </si>
  <si>
    <t>215 Phibbs Exchange</t>
  </si>
  <si>
    <t>222 Willingdon Express/To Phibbs Exchange</t>
  </si>
  <si>
    <t>222 Willingdon Express/To Metrotown Station</t>
  </si>
  <si>
    <t>227 Lynn Valley</t>
  </si>
  <si>
    <t>227 Phibbs Exchange</t>
  </si>
  <si>
    <t>228 Grand Blvd/To Lynn Valley</t>
  </si>
  <si>
    <t>228 Grand Blvd/To 15th St</t>
  </si>
  <si>
    <t>228 Grand Blvd/To Lonsdale Quay</t>
  </si>
  <si>
    <t>229 Lonsdale Ave/To Lynn Valley</t>
  </si>
  <si>
    <t>229 Lonsdale Ave/To Lonsdale Quay</t>
  </si>
  <si>
    <t>230 Upper Lonsdale</t>
  </si>
  <si>
    <t>230 Lonsdale Quay</t>
  </si>
  <si>
    <t>231 Lonsdale Quay</t>
  </si>
  <si>
    <t>231 Harbourside</t>
  </si>
  <si>
    <t>232 Phibbs Exchange</t>
  </si>
  <si>
    <t>232 Grouse Mountain</t>
  </si>
  <si>
    <t>236 Grouse Mountain</t>
  </si>
  <si>
    <t>236 Lonsdale Quay</t>
  </si>
  <si>
    <t>240 Lynn Valley</t>
  </si>
  <si>
    <t>240 Downtown</t>
  </si>
  <si>
    <t>241 Upper Lonsdale</t>
  </si>
  <si>
    <t>241 Downtown</t>
  </si>
  <si>
    <t>245 Capilano U</t>
  </si>
  <si>
    <t>245 Phibbs Exchange</t>
  </si>
  <si>
    <t>246 Highland</t>
  </si>
  <si>
    <t>246 Downtown</t>
  </si>
  <si>
    <t>246 Marine &amp; Capilano</t>
  </si>
  <si>
    <t>246 Marine &amp; Garden</t>
  </si>
  <si>
    <t>247 Grouse Mountain</t>
  </si>
  <si>
    <t>247 Downtown</t>
  </si>
  <si>
    <t>249 Delbrook</t>
  </si>
  <si>
    <t>249 Lonsdale Quay</t>
  </si>
  <si>
    <t>250 Park Royal</t>
  </si>
  <si>
    <t>250 Vancouver</t>
  </si>
  <si>
    <t>250 Dundarave To 25th &amp; Marine</t>
  </si>
  <si>
    <t>250 Horseshoe Bay</t>
  </si>
  <si>
    <t>250 Park Royal - Only</t>
  </si>
  <si>
    <t>250 West Bay</t>
  </si>
  <si>
    <t>251 Park Royal via Queens</t>
  </si>
  <si>
    <t>251 Queens</t>
  </si>
  <si>
    <t>252 Park Royal via Inglewood</t>
  </si>
  <si>
    <t>252 Inglewood</t>
  </si>
  <si>
    <t>253 Park Royal - Only</t>
  </si>
  <si>
    <t>253 Vancouver</t>
  </si>
  <si>
    <t>253 Caulfeild</t>
  </si>
  <si>
    <t xml:space="preserve">253 Caulfeild </t>
  </si>
  <si>
    <t>254 British Properties</t>
  </si>
  <si>
    <t>254 Park Royal - Only</t>
  </si>
  <si>
    <t>254 Vancouver</t>
  </si>
  <si>
    <t>255 Capilano University - via 15th St &amp; Lonsdale</t>
  </si>
  <si>
    <t>255 Dundarave - To 25th &amp; Marine</t>
  </si>
  <si>
    <t>255 Park Royal Only</t>
  </si>
  <si>
    <t>256 21st To Whitby Estates</t>
  </si>
  <si>
    <t>256 Park Royal</t>
  </si>
  <si>
    <t>257 Vancouver Express</t>
  </si>
  <si>
    <t>257 Horseshoe Bay  Express</t>
  </si>
  <si>
    <t>262 Lions Bay- Brunswick</t>
  </si>
  <si>
    <t>262 Caulfeild</t>
  </si>
  <si>
    <t>301 Newton Exchange Express</t>
  </si>
  <si>
    <t>301 Brighouse Station Express</t>
  </si>
  <si>
    <t>310 Scottsdale</t>
  </si>
  <si>
    <t>310 Scottsdale via Delta View</t>
  </si>
  <si>
    <t xml:space="preserve">310 Ladner </t>
  </si>
  <si>
    <t>310 Ladner via Delta View</t>
  </si>
  <si>
    <t>311 Bridgeport Station</t>
  </si>
  <si>
    <t>311 Scottsdale</t>
  </si>
  <si>
    <t>312 112 Street/To Scott Rd Station</t>
  </si>
  <si>
    <t>312 112 Street/To Scottsdale</t>
  </si>
  <si>
    <t>314 Surrey Central Station</t>
  </si>
  <si>
    <t>314 Scott &amp; 96 Ave</t>
  </si>
  <si>
    <t>314 Sunbury</t>
  </si>
  <si>
    <t>316 116 Street/To Surrey Central Station</t>
  </si>
  <si>
    <t>316 116 Street/To Scottsdale</t>
  </si>
  <si>
    <t>319 Scott Rd Station</t>
  </si>
  <si>
    <t>319 Newton Exchange</t>
  </si>
  <si>
    <t>320 Fleetwood</t>
  </si>
  <si>
    <t>320 Langley Centre</t>
  </si>
  <si>
    <t>320 Surrey Central Station</t>
  </si>
  <si>
    <t xml:space="preserve"> 321 King George Blvd/To Scott Rd Station</t>
  </si>
  <si>
    <t>321 King George Blvd/To Scott Rd Station</t>
  </si>
  <si>
    <t>321 King George Blvd/To Surrey Central</t>
  </si>
  <si>
    <t>321 King George Blvd/To Newton Exchange</t>
  </si>
  <si>
    <t>321 King George Blvd/To White Rock Centre</t>
  </si>
  <si>
    <t>321 King George Blvd/To White Rock South</t>
  </si>
  <si>
    <t>322 Newton Exchange</t>
  </si>
  <si>
    <t>322 Scottsdale</t>
  </si>
  <si>
    <t>323 128 St to Surrey Central</t>
  </si>
  <si>
    <t>323 128 St to Newton Exchange</t>
  </si>
  <si>
    <t>324 132 Street/To Surrey Central</t>
  </si>
  <si>
    <t>324 132 Street/To Newton Exchange</t>
  </si>
  <si>
    <t>325 140 St to Surrey Central Station</t>
  </si>
  <si>
    <t>325 140 St to Newton Exchange</t>
  </si>
  <si>
    <t>326 Guildford</t>
  </si>
  <si>
    <t>326 Surrey Central Station</t>
  </si>
  <si>
    <t>329 Scott &amp; 96 Ave</t>
  </si>
  <si>
    <t>329 Surrey Central Station</t>
  </si>
  <si>
    <t>329 Scottsdale</t>
  </si>
  <si>
    <t>335 Guildford</t>
  </si>
  <si>
    <t>335 Newton Exchange</t>
  </si>
  <si>
    <t>335 Surrey Central Station</t>
  </si>
  <si>
    <t>337 Fraser Heights</t>
  </si>
  <si>
    <t>337 Guildford</t>
  </si>
  <si>
    <t>337 Surrey Central Station</t>
  </si>
  <si>
    <t>338 East Fraser Heights</t>
  </si>
  <si>
    <t xml:space="preserve">338 Guildford </t>
  </si>
  <si>
    <t>340 Scottsdale</t>
  </si>
  <si>
    <t>340 22nd St Station</t>
  </si>
  <si>
    <t>341 Guildford</t>
  </si>
  <si>
    <t>341 Newton Exchange</t>
  </si>
  <si>
    <t>342 Langley Centre</t>
  </si>
  <si>
    <t>342 Newton Exchange</t>
  </si>
  <si>
    <t>345 152 Street/To King George Station</t>
  </si>
  <si>
    <t>345 152 Street/To White Rock Centre</t>
  </si>
  <si>
    <t>350 White Rock Centre</t>
  </si>
  <si>
    <t>350 Crescent Beach</t>
  </si>
  <si>
    <t>351 Bridgeport Station</t>
  </si>
  <si>
    <t>351 White Rock Centre</t>
  </si>
  <si>
    <t>352 Ocean Park To Bridgeport Station</t>
  </si>
  <si>
    <t>352 Ocean Park To White Rock Centre</t>
  </si>
  <si>
    <t>354 Bridgeport Station</t>
  </si>
  <si>
    <t>354 White Rock South</t>
  </si>
  <si>
    <t>360 Peace Arch Hospital</t>
  </si>
  <si>
    <t>360 Ocean Park</t>
  </si>
  <si>
    <t>361WHITE Rock Centre</t>
  </si>
  <si>
    <t>361 Ocean Park</t>
  </si>
  <si>
    <t>362 White Rock Centre</t>
  </si>
  <si>
    <t>362 Seaside</t>
  </si>
  <si>
    <t>363 Southpoint</t>
  </si>
  <si>
    <t>363 Peace Arch Hospital</t>
  </si>
  <si>
    <t>364 64TH Avenue/To Langley Centre</t>
  </si>
  <si>
    <t>364 64TH Avenue/To Scottsdale</t>
  </si>
  <si>
    <t>370 Willowbrook</t>
  </si>
  <si>
    <t>370 Cloverdale</t>
  </si>
  <si>
    <t>371 Surrey Central Station</t>
  </si>
  <si>
    <t>371 Scott Rd Station</t>
  </si>
  <si>
    <t>372 Langley Centre</t>
  </si>
  <si>
    <t>372 Clayton Heights</t>
  </si>
  <si>
    <t>373 Guildford</t>
  </si>
  <si>
    <t>373 To Gladstone Dr</t>
  </si>
  <si>
    <t>373 Surrey Central Station</t>
  </si>
  <si>
    <t>375 152 Street/To Guildford</t>
  </si>
  <si>
    <t>375 152 Street/To White Rock South</t>
  </si>
  <si>
    <t>388 Carvolth Exchange</t>
  </si>
  <si>
    <t>388 22nd St Station</t>
  </si>
  <si>
    <t>391 Scott Rd Station</t>
  </si>
  <si>
    <t>391 Scottsdale</t>
  </si>
  <si>
    <t>393 Surrey Central Station</t>
  </si>
  <si>
    <t>393 Newton Exchange</t>
  </si>
  <si>
    <t>394 King George Station</t>
  </si>
  <si>
    <t>394 White Rock Centre</t>
  </si>
  <si>
    <t>395 Langley Centre</t>
  </si>
  <si>
    <t>395 King George Station</t>
  </si>
  <si>
    <t>401 Brighouse Station</t>
  </si>
  <si>
    <t>401 One Road</t>
  </si>
  <si>
    <t>402 Brighouse Station</t>
  </si>
  <si>
    <t>402 Two Road</t>
  </si>
  <si>
    <t>403 Bridgeport Station</t>
  </si>
  <si>
    <t>403 To Five Rd</t>
  </si>
  <si>
    <t>403 Three Road</t>
  </si>
  <si>
    <t>404 Four Road</t>
  </si>
  <si>
    <t>404 Brighouse Station</t>
  </si>
  <si>
    <t>404 Steveston &amp; 5 Rd</t>
  </si>
  <si>
    <t>405 Cambie</t>
  </si>
  <si>
    <t>405 Cambie via Vulcan</t>
  </si>
  <si>
    <t>405 Brighouse Station</t>
  </si>
  <si>
    <t>405 Five Road</t>
  </si>
  <si>
    <t>405 Five Road via Vulcan</t>
  </si>
  <si>
    <t>406 Railway Ave/To Brighouse Station</t>
  </si>
  <si>
    <t>406 Railway Ave/To Steveston</t>
  </si>
  <si>
    <t>407 Bridgeport</t>
  </si>
  <si>
    <t>407 Bridgeport via Vulcan</t>
  </si>
  <si>
    <t>407 Bridgeport via Vulcan &amp; Knox Way</t>
  </si>
  <si>
    <t>407 Lansdowne Station</t>
  </si>
  <si>
    <t>407 Gilbert</t>
  </si>
  <si>
    <t>407 Gilbert via Vulcan</t>
  </si>
  <si>
    <t>407 Gilbert via Vulcan &amp; Knox Way</t>
  </si>
  <si>
    <t>408 Garden City/To Ironwood</t>
  </si>
  <si>
    <t>408 Garden City/To Riverport</t>
  </si>
  <si>
    <t>408 Garden City/To Brighouse Station</t>
  </si>
  <si>
    <t>410 22nd St Station</t>
  </si>
  <si>
    <t>410 22nd St Station via Fraserwood</t>
  </si>
  <si>
    <t>410 Brighouse Station</t>
  </si>
  <si>
    <t>410 Brighouse Station via Fraserwood</t>
  </si>
  <si>
    <t>412 Bridgeport Station</t>
  </si>
  <si>
    <t>412 Sea Island South</t>
  </si>
  <si>
    <t>413 Riverport</t>
  </si>
  <si>
    <t>413 Steveston</t>
  </si>
  <si>
    <t>414 Brighouse Station</t>
  </si>
  <si>
    <t>414 Richmond Oval</t>
  </si>
  <si>
    <t>416 East Cambie</t>
  </si>
  <si>
    <t>416 Brighouse Station</t>
  </si>
  <si>
    <t>418 22nd St Station</t>
  </si>
  <si>
    <t>418 Kingswood</t>
  </si>
  <si>
    <t>418 To Gifford</t>
  </si>
  <si>
    <t>430 Metrotown Station</t>
  </si>
  <si>
    <t>430 Brighouse Station</t>
  </si>
  <si>
    <t>501 Surrey Central Station</t>
  </si>
  <si>
    <t>501 Langley Centre</t>
  </si>
  <si>
    <t>502 Langley Centre</t>
  </si>
  <si>
    <t>502 Surrey Central Station</t>
  </si>
  <si>
    <t>503 Fraser Hwy Exp/Aldergrove</t>
  </si>
  <si>
    <t>503 Fraser Hwy Exp/Langley Centre</t>
  </si>
  <si>
    <t>503 Fraser Hwy Exp/Surrey Central Station</t>
  </si>
  <si>
    <t>503 Fraser Hwy Exp/To Langley Centre</t>
  </si>
  <si>
    <t>509 Carvolth Exchange</t>
  </si>
  <si>
    <t>509 Walnut Grove</t>
  </si>
  <si>
    <t>562 Langley Centre</t>
  </si>
  <si>
    <t>509 Surrey Central Station</t>
  </si>
  <si>
    <t>562 Walnut Grove</t>
  </si>
  <si>
    <t>531 Langley Centre</t>
  </si>
  <si>
    <t>531 Willowbrook</t>
  </si>
  <si>
    <t>531 White Rock Centre</t>
  </si>
  <si>
    <t>555 Port Mann Exp/To Carvolth Exchange</t>
  </si>
  <si>
    <t>555 Port Mann Exp/To Lougheed Station</t>
  </si>
  <si>
    <t>560 Murrayville</t>
  </si>
  <si>
    <t>560 Langley Centre</t>
  </si>
  <si>
    <t>561 Brookswood</t>
  </si>
  <si>
    <t>561 Langley Centre</t>
  </si>
  <si>
    <t>562 Walnut Grove via TWU</t>
  </si>
  <si>
    <t>562 Langley Centre via TWU</t>
  </si>
  <si>
    <t>563 Langley Centre</t>
  </si>
  <si>
    <t>563 Fernridge</t>
  </si>
  <si>
    <t>564 Willowbrook</t>
  </si>
  <si>
    <t>564 Langley Centre</t>
  </si>
  <si>
    <t>595 Maple Meadows Station</t>
  </si>
  <si>
    <t>595 Ridge Meadows</t>
  </si>
  <si>
    <t>595 Langley Centre</t>
  </si>
  <si>
    <t>601 Bridgeport Station</t>
  </si>
  <si>
    <t>602 To Steveston Hwy</t>
  </si>
  <si>
    <t>601 Boundary Bay</t>
  </si>
  <si>
    <t>601 Ladner Exchange</t>
  </si>
  <si>
    <t>601 South Delta</t>
  </si>
  <si>
    <t>601 South Delta Exchange</t>
  </si>
  <si>
    <t>602 Tsawwassen Heights</t>
  </si>
  <si>
    <t>602 Bridgeport Station</t>
  </si>
  <si>
    <t>603 Bridgeport Station</t>
  </si>
  <si>
    <t>603 South Delta Exchange</t>
  </si>
  <si>
    <t>603 Beach Grove</t>
  </si>
  <si>
    <t>604 Bridgeport Station</t>
  </si>
  <si>
    <t>604 South Delta Exchange</t>
  </si>
  <si>
    <t>604 English Bluff</t>
  </si>
  <si>
    <t>606 Ladner Ring</t>
  </si>
  <si>
    <t>608 Ladner Ring</t>
  </si>
  <si>
    <t>609 Ladner Exchange via Tsawwassen First Nat</t>
  </si>
  <si>
    <t>609 South Delta Exchange via Tsawwassen First Nat</t>
  </si>
  <si>
    <t>614 South Delta Exchange</t>
  </si>
  <si>
    <t>614 English Bluff</t>
  </si>
  <si>
    <t>616 Ladner Exchange</t>
  </si>
  <si>
    <t>616 Ladner South</t>
  </si>
  <si>
    <t>618 Ladner North</t>
  </si>
  <si>
    <t>618 Ladner Exchange</t>
  </si>
  <si>
    <t>619 South Delta Exchange</t>
  </si>
  <si>
    <t>619 Boundary Bay</t>
  </si>
  <si>
    <t>620 Bridgeport Express</t>
  </si>
  <si>
    <t>620 Tsawwassen Ferry Express</t>
  </si>
  <si>
    <t>640 Scott Rd Station</t>
  </si>
  <si>
    <t>640 Scott Rd Station via Industrial</t>
  </si>
  <si>
    <t>640 Ladner Exchange via Industrial</t>
  </si>
  <si>
    <t>640 Tilbury</t>
  </si>
  <si>
    <t>701 Haney Place</t>
  </si>
  <si>
    <t>701 Maple Ridge East</t>
  </si>
  <si>
    <t>701 Mission City Station</t>
  </si>
  <si>
    <t>701 Coquitlam Central Station</t>
  </si>
  <si>
    <t>719 Meadowtown</t>
  </si>
  <si>
    <t>719 Fraser Way</t>
  </si>
  <si>
    <t>722 Meadowtown</t>
  </si>
  <si>
    <t>722 Bonson</t>
  </si>
  <si>
    <t>733 Rock Ridge</t>
  </si>
  <si>
    <t>733 Haney Place</t>
  </si>
  <si>
    <t>733 Port Haney Station</t>
  </si>
  <si>
    <t>741 Anderson Creek</t>
  </si>
  <si>
    <t>741 Haney Place</t>
  </si>
  <si>
    <t>741 Port Haney Station</t>
  </si>
  <si>
    <t>743 Haney Place</t>
  </si>
  <si>
    <t>743 Meadowtown</t>
  </si>
  <si>
    <t>744 Haney Place</t>
  </si>
  <si>
    <t>744 Meadowtown</t>
  </si>
  <si>
    <t>745 Cottonwood</t>
  </si>
  <si>
    <t>745 Haney Place</t>
  </si>
  <si>
    <t>746 Albion</t>
  </si>
  <si>
    <t>746 Albion via Port Haney Station</t>
  </si>
  <si>
    <t>746 Haney Place</t>
  </si>
  <si>
    <t>746 Haney Place via Cottonwood</t>
  </si>
  <si>
    <t>746 Haney Place via Port Haney Station</t>
  </si>
  <si>
    <t>748 Thornhill</t>
  </si>
  <si>
    <t>748 Haney Place</t>
  </si>
  <si>
    <t>749 Ruskin</t>
  </si>
  <si>
    <t>749 Haney Place</t>
  </si>
  <si>
    <t>791 Haney Place</t>
  </si>
  <si>
    <t>791 To Kingsway</t>
  </si>
  <si>
    <t>791 Braid Station</t>
  </si>
  <si>
    <t>N10 Granville-YVR/To Downtown</t>
  </si>
  <si>
    <t>N10 To 71ST Ave</t>
  </si>
  <si>
    <t>N10 Granville-YVR/To Brighouse Station</t>
  </si>
  <si>
    <t>N15 Cambie/To Downtown</t>
  </si>
  <si>
    <t>N15 Cambie/To Marine Dr Station</t>
  </si>
  <si>
    <t>N17 Downtown NightBus</t>
  </si>
  <si>
    <t>N17 UBC NightBus</t>
  </si>
  <si>
    <t>N19 Kingsway/To New West Station</t>
  </si>
  <si>
    <t>N19 Kingsway/To Surrey Central Station</t>
  </si>
  <si>
    <t>N19 Kingsway/To Downtown</t>
  </si>
  <si>
    <t>N20 Victoria/To Downtown</t>
  </si>
  <si>
    <t>N20 Victoria/To Marine Dr Station</t>
  </si>
  <si>
    <t>N22 Macdonald/To Downtown</t>
  </si>
  <si>
    <t>N22 Macdonald/To Dunbar Loop</t>
  </si>
  <si>
    <t>N24 Lynn Valley NightBus</t>
  </si>
  <si>
    <t>N24 Downtown NightBus</t>
  </si>
  <si>
    <t>N35 Hastings St/To SFU Exchange</t>
  </si>
  <si>
    <t>N35 Hastings St/To Downtown</t>
  </si>
  <si>
    <t>N8 Fraser/To Marine Dr Station</t>
  </si>
  <si>
    <t>N8 Fraser/To Downtown</t>
  </si>
  <si>
    <t>N9 Coquitlam Central Station</t>
  </si>
  <si>
    <t xml:space="preserve">N9 Coquitlam Central Station </t>
  </si>
  <si>
    <t>N9 Downtown</t>
  </si>
  <si>
    <t>R1 King George Blvd/To Guildford</t>
  </si>
  <si>
    <t>R1 King George Blvd/To Newton Exchange</t>
  </si>
  <si>
    <t>R2 Marine Drive/To Phibbs Exchange</t>
  </si>
  <si>
    <t>R2 Marine Drive/To Park Royal</t>
  </si>
  <si>
    <t>R3 Lougheed Hwy To Haney Place</t>
  </si>
  <si>
    <t>R3 Lougheed Hwy To Coquitlam Central Station</t>
  </si>
  <si>
    <t>R4 41st Avenue/To Joyce Station</t>
  </si>
  <si>
    <t>R4 41st Avenue/To UBC Exchange</t>
  </si>
  <si>
    <t>R5 Hastings St/To Kootenay Loop</t>
  </si>
  <si>
    <t>R5 Hastings St/To SFU Exchange</t>
  </si>
  <si>
    <t>R5 Hastings St/To Burrard Station</t>
  </si>
  <si>
    <t>R5 Hastings St/To Waterfront Station</t>
  </si>
  <si>
    <t>R6 Scott Road/To Scott Rd Station</t>
  </si>
  <si>
    <t>R6 Scott Road/To Newton Exchange</t>
  </si>
  <si>
    <t>route_label</t>
  </si>
  <si>
    <t>stop_sequence</t>
  </si>
  <si>
    <t>stop_name</t>
  </si>
  <si>
    <t>stop_lat</t>
  </si>
  <si>
    <t>stop_lon</t>
  </si>
  <si>
    <t>Dunbar Loop @ Bay 2</t>
  </si>
  <si>
    <t>Eastbound W 41 Ave @ Collingwood St</t>
  </si>
  <si>
    <t>Eastbound W 41 Ave @ Blenheim St</t>
  </si>
  <si>
    <t>Eastbound W 41 Ave @ Carnarvon St</t>
  </si>
  <si>
    <t>Northbound Mackenzie St @ W 38 Ave</t>
  </si>
  <si>
    <t>Northbound Mackenzie St @ W 34 Ave</t>
  </si>
  <si>
    <t>Northbound Mackenzie St @ W 30 Ave</t>
  </si>
  <si>
    <t>Northbound Quesnel Dr @ W King Edward Ave</t>
  </si>
  <si>
    <t>Northbound Macdonald St @ W King Edward Ave</t>
  </si>
  <si>
    <t>Northbound Macdonald St @ Oliver Cres</t>
  </si>
  <si>
    <t>Northbound Macdonald St @ W 22 Ave</t>
  </si>
  <si>
    <t>Northbound Macdonald St @ W 16 Ave</t>
  </si>
  <si>
    <t>Northbound Macdonald St @ W 13 Ave</t>
  </si>
  <si>
    <t>Northbound Macdonald St @ W 12 Ave</t>
  </si>
  <si>
    <t>Northbound Macdonald St @ W 10 Ave</t>
  </si>
  <si>
    <t>Northbound Macdonald St @ W 7th Ave</t>
  </si>
  <si>
    <t>Northbound Macdonald St @ W 4th Ave</t>
  </si>
  <si>
    <t>Northbound Macdonald St @ W 2nd Ave</t>
  </si>
  <si>
    <t>Eastbound Cornwall Ave @ Trafalgar St</t>
  </si>
  <si>
    <t>Eastbound Cornwall Ave @ Balsam St</t>
  </si>
  <si>
    <t>Eastbound Cornwall Ave @ Yew St</t>
  </si>
  <si>
    <t>Eastbound Cornwall Ave @ Arbutus St</t>
  </si>
  <si>
    <t>Eastbound Cornwall Ave @ Cypress St</t>
  </si>
  <si>
    <t>Northbound Burrard St @ Pacific St</t>
  </si>
  <si>
    <t>Northbound Burrard St @ Davie St</t>
  </si>
  <si>
    <t>Northbound Burrard St @ Comox St</t>
  </si>
  <si>
    <t>Northbound Burrard St @ Smithe St</t>
  </si>
  <si>
    <t>Northbound Burrard St @ Robson St</t>
  </si>
  <si>
    <t>Burrard Station @ Bay 7</t>
  </si>
  <si>
    <t>Southbound Burrard St @ W Pender St</t>
  </si>
  <si>
    <t>Burrard Station @ Bay 1</t>
  </si>
  <si>
    <t>Southbound Burrard St @ Robson St</t>
  </si>
  <si>
    <t>Southbound Burrard St @ Barclay St</t>
  </si>
  <si>
    <t>Southbound Burrard St @ Nelson St</t>
  </si>
  <si>
    <t>Southbound Burrard St @ Davie St</t>
  </si>
  <si>
    <t>Southbound Burrard St @ Harwood St</t>
  </si>
  <si>
    <t>Westbound Cornwall Ave @ Cypress St</t>
  </si>
  <si>
    <t>Westbound Cornwall Ave @ Arbutus St</t>
  </si>
  <si>
    <t>Westbound Cornwall Ave @ Yew St</t>
  </si>
  <si>
    <t>Westbound Cornwall Ave @ Balsam St</t>
  </si>
  <si>
    <t>Westbound Cornwall Ave @ Trafalgar St</t>
  </si>
  <si>
    <t>Southbound Macdonald St @ W 1st Ave</t>
  </si>
  <si>
    <t>Southbound Macdonald St @ W 4th Ave</t>
  </si>
  <si>
    <t>Southbound Macdonald St @ W 6th Ave</t>
  </si>
  <si>
    <t>Southbound Macdonald St @ W Broadway</t>
  </si>
  <si>
    <t>Southbound Macdonald St @ W 11 Ave</t>
  </si>
  <si>
    <t>Southbound Macdonald St @ W 13 Ave</t>
  </si>
  <si>
    <t>Southbound Macdonald St @ W 16th Ave</t>
  </si>
  <si>
    <t>Southbound Macdonald St @ W 16 Ave</t>
  </si>
  <si>
    <t>Southbound Macdonald St @ W 21 Ave</t>
  </si>
  <si>
    <t>Southbound Macdonald St @ Alamein Ave</t>
  </si>
  <si>
    <t>Westbound W King Edward Ave @ Macdonald St</t>
  </si>
  <si>
    <t>Southbound Quesnel Dr @ W King Edward Ave</t>
  </si>
  <si>
    <t>Southbound Mackenzie St @ W 29 Ave</t>
  </si>
  <si>
    <t>Southbound Mackenzie St @ W 33 Ave</t>
  </si>
  <si>
    <t>Southbound Mackenzie St @ W 37 Ave</t>
  </si>
  <si>
    <t>Westbound W 41 Ave @ Mackenzie St</t>
  </si>
  <si>
    <t>Westbound W 41 Ave @ Carnarvon St</t>
  </si>
  <si>
    <t>Westbound W 41 Ave @ Blenheim St</t>
  </si>
  <si>
    <t>Westbound W 41 Ave @ Collingwood St</t>
  </si>
  <si>
    <t>Marine Drive Station @ Bay 1</t>
  </si>
  <si>
    <t>Eastbound SW Marine Dr @ Manitoba St</t>
  </si>
  <si>
    <t>Eastbound SE Marine Dr @ Ontario St</t>
  </si>
  <si>
    <t>Northbound Main St @ SE Marine Dr</t>
  </si>
  <si>
    <t>Northbound Main St @ E 62 Ave</t>
  </si>
  <si>
    <t>Northbound Main St @ E 59 Ave</t>
  </si>
  <si>
    <t>Northbound Main St @ E 57 Ave</t>
  </si>
  <si>
    <t>Northbound Main St @ 54 Ave</t>
  </si>
  <si>
    <t>Northbound Main St @ E 51 Ave</t>
  </si>
  <si>
    <t>Northbound Main St @ E 49 Ave</t>
  </si>
  <si>
    <t>Northbound Main St @ E 46 Ave</t>
  </si>
  <si>
    <t>Northbound Main St @ E 43 Ave</t>
  </si>
  <si>
    <t>Northbound Main St @ E 41 Ave</t>
  </si>
  <si>
    <t>Northbound Main St @ E 39 Ave</t>
  </si>
  <si>
    <t>Northbound Main St @ E 36 Ave</t>
  </si>
  <si>
    <t>Northbound Main St @ E 33 Ave</t>
  </si>
  <si>
    <t>Northbound Main St @ E 30 Ave</t>
  </si>
  <si>
    <t>Northbound Main St @ E 28 Ave</t>
  </si>
  <si>
    <t>Northbound Main St @ E King Edward Ave</t>
  </si>
  <si>
    <t>Northbound Main St @ E 22 Ave</t>
  </si>
  <si>
    <t>Northbound Main St @ E 20 Ave</t>
  </si>
  <si>
    <t>Northbound Main St @ E 18 Ave</t>
  </si>
  <si>
    <t>Northbound Main St @ E 16 Ave</t>
  </si>
  <si>
    <t>Northbound Main St @ E 12 Ave</t>
  </si>
  <si>
    <t>Northbound Main St @ E Broadway</t>
  </si>
  <si>
    <t>Northbound Main St @ E 6th Ave</t>
  </si>
  <si>
    <t>Northbound Main St @ E 5th Ave</t>
  </si>
  <si>
    <t>Northbound Main St @ E 2nd Ave</t>
  </si>
  <si>
    <t>Main Street-Science World Station @ Bay 2</t>
  </si>
  <si>
    <t>Northbound Main St @ National Ave</t>
  </si>
  <si>
    <t>Northbound Main St @ E Georgia St</t>
  </si>
  <si>
    <t>Westbound E Hastings St @ Main St</t>
  </si>
  <si>
    <t>Westbound W Hastings St @ Carrall St</t>
  </si>
  <si>
    <t>Westbound W Hastings St @ Abbott St</t>
  </si>
  <si>
    <t>Westbound W Hastings St @ Hamilton St</t>
  </si>
  <si>
    <t>Westbound W Hastings St @ Richards St</t>
  </si>
  <si>
    <t>Waterfront Station @ Bay 3</t>
  </si>
  <si>
    <t>Eastbound W Cordova St @ Homer St</t>
  </si>
  <si>
    <t>Eastbound W Cordova St @ Carrall St</t>
  </si>
  <si>
    <t>Eastbound E Cordova St @ Columbia St</t>
  </si>
  <si>
    <t>Southbound Main St @ E Hastings St</t>
  </si>
  <si>
    <t>Southbound Main St @ Keefer St</t>
  </si>
  <si>
    <t>Southbound Main St @ National Ave</t>
  </si>
  <si>
    <t>Main Street-Science World Station @ Bay 1</t>
  </si>
  <si>
    <t>Southbound Main St @ Switchmen St</t>
  </si>
  <si>
    <t>Southbound Main St @ E 2nd Ave</t>
  </si>
  <si>
    <t>Southbound Main St @ E 5th Ave</t>
  </si>
  <si>
    <t>Southbound Main St @ E Broadway</t>
  </si>
  <si>
    <t>Southbound Main St @ E 12 Ave</t>
  </si>
  <si>
    <t>Southbound Main St @ E 14 Ave</t>
  </si>
  <si>
    <t>Southbound Main St @ E 16 Ave</t>
  </si>
  <si>
    <t>Southbound Main St @ E 18 Ave</t>
  </si>
  <si>
    <t>Southbound Main St @ E 20 Ave</t>
  </si>
  <si>
    <t>Southbound Main St @ E 22 Ave</t>
  </si>
  <si>
    <t>Southbound Main St @ E King Edward Ave</t>
  </si>
  <si>
    <t>Southbound Main St @ E 28 Ave</t>
  </si>
  <si>
    <t>Southbound Main St @ E 30 Ave</t>
  </si>
  <si>
    <t>Southbound Main St @ E 33 Ave</t>
  </si>
  <si>
    <t>Southbound Main St @ E 36 Ave</t>
  </si>
  <si>
    <t>Southbound Main St @ E 39 Ave</t>
  </si>
  <si>
    <t>Southbound Main St @ E 41 Ave</t>
  </si>
  <si>
    <t>Southbound Main St @ E 43 Ave</t>
  </si>
  <si>
    <t>Southbound Main St @ E 46 Ave</t>
  </si>
  <si>
    <t>Southbound Main St @ E 49 Ave</t>
  </si>
  <si>
    <t>Southbound Main St @ E 51 Ave</t>
  </si>
  <si>
    <t>Southbound Main St @ E 54 Ave</t>
  </si>
  <si>
    <t>Southbound Main St @ E 56 Ave</t>
  </si>
  <si>
    <t>Southbound Main St @ E 59 Ave</t>
  </si>
  <si>
    <t>Southbound Main St @ E 62 Ave</t>
  </si>
  <si>
    <t>Eastbound E 65 Ave @ Main St</t>
  </si>
  <si>
    <t>Westbound SE Marine Dr @ Main St</t>
  </si>
  <si>
    <t>Westbound SW Marine Dr @ Ontario St</t>
  </si>
  <si>
    <t>Westbound SW Marine Dr @ Manitoba St</t>
  </si>
  <si>
    <t>Marine Drive Station @ Bay 2</t>
  </si>
  <si>
    <t>UBC Exchange @ Bay 11</t>
  </si>
  <si>
    <t>Eastbound University Blvd @ Allison Rd</t>
  </si>
  <si>
    <t>Eastbound University Blvd @ Acadia Rd</t>
  </si>
  <si>
    <t>Eastbound University Blvd @ 5300 Block</t>
  </si>
  <si>
    <t>Eastbound University Blvd @ 5100 Block</t>
  </si>
  <si>
    <t>Northbound Blanca St @ W 10 Ave</t>
  </si>
  <si>
    <t>Eastbound W 4th Ave @ Blanca St</t>
  </si>
  <si>
    <t>Eastbound W 4th Ave @ Tolmie St</t>
  </si>
  <si>
    <t>Eastbound W 4th Ave @ Trimble St</t>
  </si>
  <si>
    <t>Eastbound W 4th Ave @ 4100 Block</t>
  </si>
  <si>
    <t>Eastbound W 4th Ave @ Wallace St</t>
  </si>
  <si>
    <t>Eastbound W 4th Ave @ Alma St</t>
  </si>
  <si>
    <t>Eastbound W 4th Ave @ Collingwood St</t>
  </si>
  <si>
    <t>Eastbound W 4th Ave @ Blenheim St</t>
  </si>
  <si>
    <t>Eastbound W 4th Ave @ Balaclava St</t>
  </si>
  <si>
    <t>Eastbound W 4th Ave @ Macdonald St</t>
  </si>
  <si>
    <t>Eastbound W 4th Ave @ Trafalgar St</t>
  </si>
  <si>
    <t>Eastbound W 4th Ave @ Balsam St</t>
  </si>
  <si>
    <t>Eastbound W 4th Ave @ Yew St</t>
  </si>
  <si>
    <t>Eastbound W 4th Ave @ Maple St</t>
  </si>
  <si>
    <t>Eastbound W 4th Ave @ Burrard St</t>
  </si>
  <si>
    <t>Eastbound W 4th Ave @ Fir St</t>
  </si>
  <si>
    <t>Westbound W 5th Ave @ Granville St</t>
  </si>
  <si>
    <t>Northbound Granville St @ Drake St</t>
  </si>
  <si>
    <t>Northbound Granville St @ Davie St</t>
  </si>
  <si>
    <t>Northbound Granville St @ Smithe St</t>
  </si>
  <si>
    <t>Northbound Granville St @ W Georgia St</t>
  </si>
  <si>
    <t>Northbound Granville St @ Dunsmuir St</t>
  </si>
  <si>
    <t>Northbound Granville St @ W Pender St</t>
  </si>
  <si>
    <t>Northbound Granville St @ W Hastings St</t>
  </si>
  <si>
    <t>Eastbound E Cordova St @ Main St</t>
  </si>
  <si>
    <t>Eastbound E Cordova St @ Dunlevy Ave</t>
  </si>
  <si>
    <t>Eastbound E Cordova St @ Princess Ave</t>
  </si>
  <si>
    <t>Eastbound Cordova Diversion @ Hawks Ave</t>
  </si>
  <si>
    <t>Eastbound Powell St @ Glen Dr</t>
  </si>
  <si>
    <t>Eastbound Powell St @ Clark Dr</t>
  </si>
  <si>
    <t>Eastbound Powell St @ Commercial Dr</t>
  </si>
  <si>
    <t>Eastbound Powell St @ Victoria Dr</t>
  </si>
  <si>
    <t>Eastbound Dundas St @ Lakewood Dr</t>
  </si>
  <si>
    <t>Eastbound Dundas St @ Templeton Dr</t>
  </si>
  <si>
    <t>Northbound N Nanaimo St @ Dundas St</t>
  </si>
  <si>
    <t>Northbound N Nanaimo St @ Eton St</t>
  </si>
  <si>
    <t>Eastbound McGill St @ N Penticton St</t>
  </si>
  <si>
    <t>Eastbound McGill St @ N Slocan St</t>
  </si>
  <si>
    <t>Westbound Eton St @ N Renfrew St</t>
  </si>
  <si>
    <t>Westbound McGill St @ N Kaslo St</t>
  </si>
  <si>
    <t>Westbound McGill St @ N Penticton St</t>
  </si>
  <si>
    <t>Southbound N Nanaimo St @ McGill St</t>
  </si>
  <si>
    <t>Southbound N Nanaimo St @ Cambridge St</t>
  </si>
  <si>
    <t>Westbound Dundas St @ N Garden Dr</t>
  </si>
  <si>
    <t>Westbound Dundas St @ N Templeton Dr</t>
  </si>
  <si>
    <t>Westbound Dundas St @ Wall St</t>
  </si>
  <si>
    <t>Westbound Powell St @ Victoria Dr</t>
  </si>
  <si>
    <t>Westbound Powell St @ Commercial Dr</t>
  </si>
  <si>
    <t>Westbound Powell St @ Clark Dr</t>
  </si>
  <si>
    <t>Westbound Powell St @ Glen Dr</t>
  </si>
  <si>
    <t>Westbound Powell St @ Hawks Ave</t>
  </si>
  <si>
    <t>Westbound Powell St @ Heatley Ave</t>
  </si>
  <si>
    <t>Westbound Powell St @ Jackson Ave</t>
  </si>
  <si>
    <t>Westbound Powell St @ Gore Ave</t>
  </si>
  <si>
    <t>Southbound Main St @ Powell St</t>
  </si>
  <si>
    <t>Westbound E Pender St @ Main St</t>
  </si>
  <si>
    <t>Westbound W Pender St @ Carrall St</t>
  </si>
  <si>
    <t>Westbound W Pender St @ Abbott St</t>
  </si>
  <si>
    <t>Westbound W Pender St @ Hamilton St</t>
  </si>
  <si>
    <t>Westbound W Pender St @ Seymour St</t>
  </si>
  <si>
    <t>Southbound Granville St @ W Pender St</t>
  </si>
  <si>
    <t>Southbound Granville St @ W Georgia St</t>
  </si>
  <si>
    <t>Southbound Granville St @ Robson St</t>
  </si>
  <si>
    <t>Southbound Granville St @ Nelson St</t>
  </si>
  <si>
    <t>Southbound Granville St @ Davie St</t>
  </si>
  <si>
    <t>Southbound Granville St @ Drake St</t>
  </si>
  <si>
    <t>Westbound W 5th Ave Offramp @ Granville St</t>
  </si>
  <si>
    <t>Westbound W 4th Ave @ Fir St</t>
  </si>
  <si>
    <t>Westbound W 4th Ave @ Burrard St</t>
  </si>
  <si>
    <t>Westbound W 4th Ave @ Maple St</t>
  </si>
  <si>
    <t>Westbound W 4th Ave @ Yew St</t>
  </si>
  <si>
    <t>Westbound W 4th Ave @ Balsam St</t>
  </si>
  <si>
    <t>Westbound W 4th Ave @ Trafalgar St</t>
  </si>
  <si>
    <t>Westbound W 4th Ave @ Macdonald St</t>
  </si>
  <si>
    <t>Westbound W 4th Ave @ Balaclava St</t>
  </si>
  <si>
    <t>Westbound W 4th Ave @ Blenheim St</t>
  </si>
  <si>
    <t>Westbound W 4th Ave @ Collingwood St</t>
  </si>
  <si>
    <t>Westbound W 4th Ave @ Alma St</t>
  </si>
  <si>
    <t>Westbound W 4th Ave @ Wallace St</t>
  </si>
  <si>
    <t>Westbound W 4th Ave @ 4100 Block</t>
  </si>
  <si>
    <t>Westbound W 4th Ave @ NW Marine Dr</t>
  </si>
  <si>
    <t>Westbound W 4th Ave @ Trimble St</t>
  </si>
  <si>
    <t>Westbound W 4th Ave @ Sasamat St</t>
  </si>
  <si>
    <t>Southbound Blanca St @ W 4th Ave</t>
  </si>
  <si>
    <t>Blanca Loop @ Bay 2</t>
  </si>
  <si>
    <t>Westbound University Blvd @ Blanca St</t>
  </si>
  <si>
    <t>Westbound University Blvd @ 5100 Block</t>
  </si>
  <si>
    <t>Westbound University Blvd @ 5300 Block</t>
  </si>
  <si>
    <t>Westbound University Blvd @ Acadia Rd</t>
  </si>
  <si>
    <t>Westbound University Blvd @ Allison Rd</t>
  </si>
  <si>
    <t>Westbound Davie St @ Denman St</t>
  </si>
  <si>
    <t>Northbound Denman St @ Comox St</t>
  </si>
  <si>
    <t>Northbound Denman St @ Haro St</t>
  </si>
  <si>
    <t>Eastbound Robson St @ Bidwell St</t>
  </si>
  <si>
    <t>Eastbound Robson St @ Cardero St</t>
  </si>
  <si>
    <t>Eastbound Robson St @ Broughton St</t>
  </si>
  <si>
    <t>Eastbound Robson St @ Bute St</t>
  </si>
  <si>
    <t>Eastbound W Pender St @ Burrard St</t>
  </si>
  <si>
    <t>Eastbound W Pender St @ Granville St</t>
  </si>
  <si>
    <t>Eastbound W Pender St @ Seymour St</t>
  </si>
  <si>
    <t>Eastbound W Pender St @ Hamilton St</t>
  </si>
  <si>
    <t>Southbound Cambie St @ Dunsmuir St</t>
  </si>
  <si>
    <t>Southbound Richards St @ W Hastings St</t>
  </si>
  <si>
    <t>Westbound W Pender St @ Howe St</t>
  </si>
  <si>
    <t>Westbound Robson St @ Burrard St</t>
  </si>
  <si>
    <t>Westbound Robson St @ Bute St</t>
  </si>
  <si>
    <t>Westbound Robson St @ Broughton St</t>
  </si>
  <si>
    <t>Westbound Robson St @ Cardero St</t>
  </si>
  <si>
    <t>Southbound Denman St @ Robson St</t>
  </si>
  <si>
    <t>Southbound Denman St @ Barclay St</t>
  </si>
  <si>
    <t>Southbound Denman St @ Comox St</t>
  </si>
  <si>
    <t>Southbound Denman St @ Pendrell St</t>
  </si>
  <si>
    <t>Eastbound Davie St @ Denman St</t>
  </si>
  <si>
    <t>Eastbound Davie St @ Cardero St</t>
  </si>
  <si>
    <t>Eastbound Davie St @ Nicola St</t>
  </si>
  <si>
    <t>Eastbound Davie St @ Broughton St</t>
  </si>
  <si>
    <t>Eastbound Davie St @ Jervis St</t>
  </si>
  <si>
    <t>Eastbound Davie St @ Bute St</t>
  </si>
  <si>
    <t>Eastbound Davie St @ Thurlow St</t>
  </si>
  <si>
    <t>Eastbound Davie St @ Burrard St</t>
  </si>
  <si>
    <t>Eastbound Davie St @ Howe St</t>
  </si>
  <si>
    <t>Eastbound Davie St @ Granville St</t>
  </si>
  <si>
    <t>Eastbound Davie St @ Richards St</t>
  </si>
  <si>
    <t>Yaletown-Roundhouse Station @ Bay 2</t>
  </si>
  <si>
    <t>Northbound Cambie St @ Nelson St</t>
  </si>
  <si>
    <t>Northbound Cambie St @ Robson St</t>
  </si>
  <si>
    <t>Northbound Cambie St @ Dunsmuir St</t>
  </si>
  <si>
    <t>Westbound Davie St @ Howe St</t>
  </si>
  <si>
    <t>Westbound Davie St @ Burrard St</t>
  </si>
  <si>
    <t>Westbound Davie St @ Thurlow St</t>
  </si>
  <si>
    <t>Westbound Davie St @ Bute St</t>
  </si>
  <si>
    <t>Westbound Davie St @ Jervis St</t>
  </si>
  <si>
    <t>Westbound Davie St @ Broughton St</t>
  </si>
  <si>
    <t>Westbound Davie St @ Cardero St</t>
  </si>
  <si>
    <t>Dunbar Loop @ Bay 6</t>
  </si>
  <si>
    <t>Northbound Dunbar St @ W 39 Ave</t>
  </si>
  <si>
    <t>Northbound Dunbar St @ W 38 Ave</t>
  </si>
  <si>
    <t>Northbound Dunbar St @ W 36 Ave</t>
  </si>
  <si>
    <t>Northbound Dunbar St @ W 34 Ave</t>
  </si>
  <si>
    <t>Northbound Dunbar St @ W 31 Ave</t>
  </si>
  <si>
    <t>Northbound Dunbar St @ W 30 Ave</t>
  </si>
  <si>
    <t>Northbound Dunbar St @ W 28 Ave</t>
  </si>
  <si>
    <t>Northbound Dunbar St @ W King Edward Ave</t>
  </si>
  <si>
    <t>Northbound Dunbar St @ W 22 Ave</t>
  </si>
  <si>
    <t>Northbound Dunbar St @ W 18 Ave</t>
  </si>
  <si>
    <t>Northbound Dunbar Diversion @ W 14 Ave</t>
  </si>
  <si>
    <t>Northbound Alma St @ W 12 Ave</t>
  </si>
  <si>
    <t>Northbound Alma St @ W 10 Ave</t>
  </si>
  <si>
    <t>Northbound Alma St @ W 7th Ave</t>
  </si>
  <si>
    <t>Southbound Nanaimo St @ Dundas St</t>
  </si>
  <si>
    <t>Southbound Nanaimo St @ E Hastings St</t>
  </si>
  <si>
    <t>Southbound Nanaimo St @ Adanac St</t>
  </si>
  <si>
    <t>Southbound Nanaimo St @ William St</t>
  </si>
  <si>
    <t>Southbound Nanaimo St @ E 1st Ave</t>
  </si>
  <si>
    <t>Southbound Nanaimo St @ E 3rd Ave</t>
  </si>
  <si>
    <t>Southbound Nanaimo St @ E 5th Ave</t>
  </si>
  <si>
    <t>Southbound Nanaimo St @ E Broadway</t>
  </si>
  <si>
    <t>Southbound Nanaimo St @ Grandview Hwy</t>
  </si>
  <si>
    <t>Southbound Nanaimo St @ E 17 Ave</t>
  </si>
  <si>
    <t>Southbound Nanaimo St @ E 20 Ave</t>
  </si>
  <si>
    <t>Southbound Nanaimo St @ E 22 Ave</t>
  </si>
  <si>
    <t>Nanaimo Station @ Bay 3</t>
  </si>
  <si>
    <t>Northbound Nanaimo St @ E 22 Ave</t>
  </si>
  <si>
    <t>Northbound Nanaimo St @ E 20 Ave</t>
  </si>
  <si>
    <t>Northbound Nanaimo St @ E 17 Ave</t>
  </si>
  <si>
    <t>Northbound Nanaimo St @ S Grandview Hwy</t>
  </si>
  <si>
    <t>Northbound Nanaimo St @ E 11 Ave</t>
  </si>
  <si>
    <t>Northbound Nanaimo St @ E Broadway</t>
  </si>
  <si>
    <t>Northbound Nanaimo St @ E 6th Ave</t>
  </si>
  <si>
    <t>Northbound Nanaimo St @ E 4th Ave</t>
  </si>
  <si>
    <t>Northbound Nanaimo St @ E 1st Ave</t>
  </si>
  <si>
    <t>Northbound Nanaimo St @ Charles St</t>
  </si>
  <si>
    <t>Northbound Nanaimo St @ Adanac St</t>
  </si>
  <si>
    <t>Northbound Nanaimo St @ E Hastings St</t>
  </si>
  <si>
    <t>Southbound Alma St @ W 4th Ave</t>
  </si>
  <si>
    <t>Southbound Alma St @ W 6th Ave</t>
  </si>
  <si>
    <t>Southbound Alma St @ W 10 Ave</t>
  </si>
  <si>
    <t>Southbound Alma St @ W 12 Ave</t>
  </si>
  <si>
    <t>Southbound Dunbar Diversion @ W 14 Ave</t>
  </si>
  <si>
    <t>Southbound Dunbar St @ W 15 Ave</t>
  </si>
  <si>
    <t>Southbound Dunbar St @ W 17 Ave</t>
  </si>
  <si>
    <t>Southbound Dunbar St @ W 21 Ave</t>
  </si>
  <si>
    <t>Southbound Dunbar St @ W King Edward Ave</t>
  </si>
  <si>
    <t>Southbound Dunbar St @ W 27 Ave</t>
  </si>
  <si>
    <t>Southbound Dunbar St @ W 29 Ave</t>
  </si>
  <si>
    <t>Southbound Dunbar St @ W 31 Ave</t>
  </si>
  <si>
    <t>Southbound Dunbar St @ W 33 Ave</t>
  </si>
  <si>
    <t>Southbound Dunbar St @ W 35 Ave</t>
  </si>
  <si>
    <t>Southbound Dunbar St @ W 37 Ave</t>
  </si>
  <si>
    <t>Southbound Dunbar St @ W 39 Ave</t>
  </si>
  <si>
    <t>Dunbar Loop @ Bay 1</t>
  </si>
  <si>
    <t>Eastbound Kingsway @ Main St</t>
  </si>
  <si>
    <t>Eastbound E Broadway @ Kingsway</t>
  </si>
  <si>
    <t>Eastbound E Broadway @ Prince Edward St</t>
  </si>
  <si>
    <t>Eastbound E Broadway @ St. George St</t>
  </si>
  <si>
    <t>Southbound Fraser St @ E Broadway</t>
  </si>
  <si>
    <t>Southbound Fraser St @ E 11 Ave</t>
  </si>
  <si>
    <t>Southbound Fraser St @ E 13 Ave</t>
  </si>
  <si>
    <t>Southbound Fraser St @ E 16 Ave</t>
  </si>
  <si>
    <t>Southbound Fraser St @ E 19 Ave</t>
  </si>
  <si>
    <t>Southbound Fraser St @ E 21 Ave</t>
  </si>
  <si>
    <t>Southbound Fraser St @ E 23 Ave</t>
  </si>
  <si>
    <t>Southbound Fraser St @ E King Edward Ave</t>
  </si>
  <si>
    <t>Southbound Fraser St @ E 27 Ave</t>
  </si>
  <si>
    <t>Southbound Fraser St @ E 29 Ave</t>
  </si>
  <si>
    <t>Southbound Fraser St @ E 31 Ave</t>
  </si>
  <si>
    <t>Southbound Fraser St @ E 33 Ave</t>
  </si>
  <si>
    <t>Southbound Fraser St @ E 35 Ave</t>
  </si>
  <si>
    <t>Southbound Fraser St @ E 37 Ave</t>
  </si>
  <si>
    <t>Southbound Fraser St @ E 39 Ave</t>
  </si>
  <si>
    <t>Southbound Fraser St @ E 41 Ave</t>
  </si>
  <si>
    <t>Southbound Fraser St @ E 43 Ave</t>
  </si>
  <si>
    <t>Southbound Fraser St @ E 45 Ave</t>
  </si>
  <si>
    <t>Southbound Fraser St @ E 47 Ave</t>
  </si>
  <si>
    <t>Southbound Fraser St @ E 49 Ave</t>
  </si>
  <si>
    <t>Southbound Fraser St @ E 51 Ave</t>
  </si>
  <si>
    <t>Southbound Fraser St @ E 53 Ave</t>
  </si>
  <si>
    <t>Southbound Fraser St @ E 55 Ave</t>
  </si>
  <si>
    <t>Southbound Fraser St @ E 57 Ave</t>
  </si>
  <si>
    <t>Southbound Fraser St @ E 59 Ave</t>
  </si>
  <si>
    <t>Southbound Fraser St @ E 61 Ave</t>
  </si>
  <si>
    <t>Southbound Fraser St @ E 63 Ave</t>
  </si>
  <si>
    <t>Southbound Fraser St @ E 65 Ave</t>
  </si>
  <si>
    <t>Southbound Fraser St @ SE Marine Dr</t>
  </si>
  <si>
    <t>Northbound Fraser St @ E 65 Ave</t>
  </si>
  <si>
    <t>Northbound Fraser St @ E 62 Ave</t>
  </si>
  <si>
    <t>Northbound Fraser St @ E 60 Ave</t>
  </si>
  <si>
    <t>Northbound Fraser St @ E 56 Ave</t>
  </si>
  <si>
    <t>Northbound Fraser St @ E 54 Ave</t>
  </si>
  <si>
    <t>Northbound Fraser St @ E 52 Ave</t>
  </si>
  <si>
    <t>Northbound Fraser St @ E 49 Ave</t>
  </si>
  <si>
    <t>Northbound Fraser St @ E 47 Ave</t>
  </si>
  <si>
    <t>Northbound Fraser St @ E 45 Ave</t>
  </si>
  <si>
    <t>Northbound Fraser St @ E 43 Ave</t>
  </si>
  <si>
    <t>Northbound Fraser St @ E 41 Ave</t>
  </si>
  <si>
    <t>Northbound Fraser St @ E 39 Ave</t>
  </si>
  <si>
    <t>Northbound Fraser St @ E 37 Ave</t>
  </si>
  <si>
    <t>Northbound Fraser St @ E 35 Ave</t>
  </si>
  <si>
    <t>Northbound Fraser St @ E 33 Ave</t>
  </si>
  <si>
    <t>Northbound Fraser St @ E 31 Ave</t>
  </si>
  <si>
    <t>Northbound Fraser St @ E 28 Ave</t>
  </si>
  <si>
    <t>Northbound Fraser St @ E King Edward Ave</t>
  </si>
  <si>
    <t>Northbound Fraser St @ E 22 Ave</t>
  </si>
  <si>
    <t>Northbound Fraser St @ E 19 Ave</t>
  </si>
  <si>
    <t>Northbound Fraser St @ E 17 Ave</t>
  </si>
  <si>
    <t>Northbound Fraser St @ E 14 Ave</t>
  </si>
  <si>
    <t>Northbound Fraser St @ E 12 Ave</t>
  </si>
  <si>
    <t>Northbound Fraser St @ E 10 Ave</t>
  </si>
  <si>
    <t>Westbound E Broadway @ Fraser St</t>
  </si>
  <si>
    <t>Westbound E Broadway @ St. George St</t>
  </si>
  <si>
    <t>Westbound E Broadway @ Prince Edward St</t>
  </si>
  <si>
    <t>Westbound Kingsway @ E Broadway</t>
  </si>
  <si>
    <t>W 10 Ave @ Fir St</t>
  </si>
  <si>
    <t>Eastbound W Broadway @ Fir St</t>
  </si>
  <si>
    <t>Eastbound W Broadway @ Hemlock St</t>
  </si>
  <si>
    <t>Eastbound W Broadway @ Alder St</t>
  </si>
  <si>
    <t>Eastbound W Broadway @ Spruce St</t>
  </si>
  <si>
    <t>Eastbound W Broadway @ Willow St</t>
  </si>
  <si>
    <t>Eastbound W Broadway @ Ash St</t>
  </si>
  <si>
    <t>Eastbound W Broadway @ Columbia St</t>
  </si>
  <si>
    <t>Eastbound W Broadway @ Ontario St</t>
  </si>
  <si>
    <t>Eastbound E Broadway @ Main St</t>
  </si>
  <si>
    <t>Eastbound E Broadway  @ Fraser St</t>
  </si>
  <si>
    <t>Eastbound E Broadway @ St. Catherines St</t>
  </si>
  <si>
    <t>Eastbound E Broadway @ Glen Dr</t>
  </si>
  <si>
    <t>Eastbound E Broadway @ Clark Dr</t>
  </si>
  <si>
    <t>Eastbound E Broadway @ Woodland Dr</t>
  </si>
  <si>
    <t>Commercial-Broadway Station @ Bay 1</t>
  </si>
  <si>
    <t>Eastbound E Broadway @ Victoria Dr</t>
  </si>
  <si>
    <t>Eastbound E Broadway @ Lakewood Dr</t>
  </si>
  <si>
    <t>Eastbound E Broadway @ Nanaimo St</t>
  </si>
  <si>
    <t>Eastbound E Broadway @ Penticton St</t>
  </si>
  <si>
    <t>Eastbound E Broadway @ Slocan St</t>
  </si>
  <si>
    <t>Eastbound E Broadway @ Kaslo St</t>
  </si>
  <si>
    <t>Eastbound E Broadway @ Renfrew St</t>
  </si>
  <si>
    <t>Eastbound E Broadway @ Nootka St</t>
  </si>
  <si>
    <t>Eastbound E Broadway @ Lillooet St</t>
  </si>
  <si>
    <t>Eastbound E Broadway @ Rupert St</t>
  </si>
  <si>
    <t>Eastbound Lougheed Hwy @ Skeena St</t>
  </si>
  <si>
    <t>Lougheed Hwy @ Boundary Loop</t>
  </si>
  <si>
    <t>Westbound Lougheed Hwy @ Skeena St</t>
  </si>
  <si>
    <t>Westbound E Broadway @ Cassiar St</t>
  </si>
  <si>
    <t>Westbound E Broadway @ Rupert St</t>
  </si>
  <si>
    <t>Westbound E Broadway @ Windermere St</t>
  </si>
  <si>
    <t>Westbound E Broadway @ Lillooet St</t>
  </si>
  <si>
    <t>Westbound E Broadway @ Renfrew St</t>
  </si>
  <si>
    <t>Westbound E Broadway @ Slocan St</t>
  </si>
  <si>
    <t>Westbound E Broadway @ Penticton St</t>
  </si>
  <si>
    <t>Westbound E Broadway @ Kamloops St</t>
  </si>
  <si>
    <t>Westbound E Broadway @ Nanaimo St</t>
  </si>
  <si>
    <t>Westbound E Broadway @ Lakewood Dr</t>
  </si>
  <si>
    <t>Westbound E Broadway @ Semlin Dr</t>
  </si>
  <si>
    <t>Commercial-Broadway Station @ Bay 4</t>
  </si>
  <si>
    <t>Westbound E Broadway @ Woodland Dr</t>
  </si>
  <si>
    <t>Westbound E Broadway @ McLean Dr</t>
  </si>
  <si>
    <t>Westbound E Broadway @ Clark Dr</t>
  </si>
  <si>
    <t>Westbound E Broadway @ Glen Dr</t>
  </si>
  <si>
    <t>Westbound E Broadway @ Windsor St</t>
  </si>
  <si>
    <t>Westbound E Broadway @ Prince Albert St</t>
  </si>
  <si>
    <t>Westbound W Broadway @ Ontario St</t>
  </si>
  <si>
    <t>Westbound W Broadway @ Columbia St</t>
  </si>
  <si>
    <t>Westbound W Broadway @ Ash St</t>
  </si>
  <si>
    <t>Westbound W Broadway @ Heather St</t>
  </si>
  <si>
    <t>Westbound W Broadway @ Willow St</t>
  </si>
  <si>
    <t>Westbound W Broadway @ Spruce St</t>
  </si>
  <si>
    <t>Westbound W Broadway @ Alder St</t>
  </si>
  <si>
    <t>Westbound W Broadway @ Hemlock St</t>
  </si>
  <si>
    <t>Westbound W Broadway @ Granville St</t>
  </si>
  <si>
    <t>Westbound W Broadway @ Pine St</t>
  </si>
  <si>
    <t>Westbound W Broadway @ Burrard St</t>
  </si>
  <si>
    <t>Westbound W Broadway @ Yew St</t>
  </si>
  <si>
    <t>Westbound W Broadway @ Balsam St</t>
  </si>
  <si>
    <t>Westbound W Broadway @ Trafalgar St</t>
  </si>
  <si>
    <t>Westbound W Broadway @ Macdonald St</t>
  </si>
  <si>
    <t>Westbound W Broadway @ Bayswater St</t>
  </si>
  <si>
    <t>Westbound W Broadway @ Balaclava St</t>
  </si>
  <si>
    <t>Westbound W Broadway @ Blenheim St</t>
  </si>
  <si>
    <t>Westbound W Broadway @ Collingwood St</t>
  </si>
  <si>
    <t>Westbound SW Marine Dr @ Ash St</t>
  </si>
  <si>
    <t>Westbound SW Marine Dr @ Heather St</t>
  </si>
  <si>
    <t>Westbound SW Marine Dr @ Laurel St</t>
  </si>
  <si>
    <t>Westbound SW Marine Dr @ Oak St</t>
  </si>
  <si>
    <t>Marpole Loop @ Bay 4</t>
  </si>
  <si>
    <t>Westbound SW Marine Dr @ Granville St</t>
  </si>
  <si>
    <t>Northbound Granville St @ W 71 Ave</t>
  </si>
  <si>
    <t>Northbound Granville St @ W 70 Ave</t>
  </si>
  <si>
    <t>Northbound Granville St @ W 67 Ave</t>
  </si>
  <si>
    <t>Northbound Granville St @ W 64 Ave</t>
  </si>
  <si>
    <t>Northbound Granville St @ W 62 Ave</t>
  </si>
  <si>
    <t>Northbound Granville St @ Park Dr</t>
  </si>
  <si>
    <t>Northbound Granville St @ W 57 Ave</t>
  </si>
  <si>
    <t>Northbound Granville St @ W 53 Ave</t>
  </si>
  <si>
    <t>Northbound Granville St @ W 49 Ave</t>
  </si>
  <si>
    <t>Northbound Granville St @ W 45 Ave</t>
  </si>
  <si>
    <t>Northbound Granville St @ W 41 Ave</t>
  </si>
  <si>
    <t>Northbound Granville St @ W 37 Ave</t>
  </si>
  <si>
    <t>Northbound Granville St @ W 33rd Ave</t>
  </si>
  <si>
    <t>Northbound Granville St @ N Connaught Dr</t>
  </si>
  <si>
    <t>Northbound Granville St @ Nanton Ave</t>
  </si>
  <si>
    <t>Northbound Granville St @ W King Edward Ave</t>
  </si>
  <si>
    <t>Northbound Granville St @ Balfour Ave</t>
  </si>
  <si>
    <t>Northbound Granville St @ Matthews Ave</t>
  </si>
  <si>
    <t>Northbound Granville St @ W 16 Ave</t>
  </si>
  <si>
    <t>Northbound Granville St @ W 13th Ave</t>
  </si>
  <si>
    <t>Northbound Granville St @ W 10 Ave</t>
  </si>
  <si>
    <t>Northbound Granville St @ W 7th Ave</t>
  </si>
  <si>
    <t>Northbound Granville St @ W 5th Ave</t>
  </si>
  <si>
    <t>Southbound Granville St @ W 5th Ave</t>
  </si>
  <si>
    <t>Southbound Granville St @ W Broadway</t>
  </si>
  <si>
    <t>Southbound Granville St @ W 13 Ave</t>
  </si>
  <si>
    <t>Southbound Granville St @ W 16th Ave</t>
  </si>
  <si>
    <t>Southbound Granville St @ Angus Dr</t>
  </si>
  <si>
    <t>Southbound Granville St @ Balfour Ave</t>
  </si>
  <si>
    <t>Southbound Granville St @ W King Edward Ave</t>
  </si>
  <si>
    <t>Southbound Granville St @ Nanton Ave</t>
  </si>
  <si>
    <t>Southbound Granville St @ N Connaught Dr</t>
  </si>
  <si>
    <t>Southbound Granville St @ W 33 Ave</t>
  </si>
  <si>
    <t>Southbound Granville St @ W 37 Ave</t>
  </si>
  <si>
    <t>Southbound Granville St @ W 41 Ave</t>
  </si>
  <si>
    <t>Southbound Granville St @ W 45 Ave</t>
  </si>
  <si>
    <t>Southbound Granville St @ W 49 Ave</t>
  </si>
  <si>
    <t>Southbound Granville St @ W 52 Ave</t>
  </si>
  <si>
    <t>Southbound Granville St @ W 54 Ave</t>
  </si>
  <si>
    <t>Southbound Granville St @ W 57 Ave</t>
  </si>
  <si>
    <t>Southbound Granville St @ W 59 Ave</t>
  </si>
  <si>
    <t>Southbound Granville St @ W 63 Ave</t>
  </si>
  <si>
    <t>Southbound Granville St @ W 68 Ave</t>
  </si>
  <si>
    <t>Southbound Granville St @ W 70 Ave</t>
  </si>
  <si>
    <t>Southbound Granville St @ SW Marine Dr</t>
  </si>
  <si>
    <t>Eastbound SW Marine Dr @ Hudson St</t>
  </si>
  <si>
    <t>Marpole Loop @ Bay 2</t>
  </si>
  <si>
    <t>Eastbound SW Marine Dr @ Oak St</t>
  </si>
  <si>
    <t>Eastbound SW Marine Dr @ Heather St</t>
  </si>
  <si>
    <t>Eastbound SW Marine Dr @ Ash St</t>
  </si>
  <si>
    <t>UBC Exchange @ Bay 10</t>
  </si>
  <si>
    <t>Eastbound W 10 Ave @ Blanca St</t>
  </si>
  <si>
    <t>Eastbound W 10 Ave @ Tolmie St</t>
  </si>
  <si>
    <t>Eastbound W 10 Ave @ Sasamat St</t>
  </si>
  <si>
    <t>Eastbound W 10 Ave @ Trimble St</t>
  </si>
  <si>
    <t>Eastbound W 10 Ave @ Discovery St</t>
  </si>
  <si>
    <t>Eastbound W 10 Ave @ Courtenay St</t>
  </si>
  <si>
    <t>Eastbound W 10 Ave @ Camosun St</t>
  </si>
  <si>
    <t>Eastbound W 10 Ave @ Crown St</t>
  </si>
  <si>
    <t>Eastbound W 10 Ave @ Wallace St</t>
  </si>
  <si>
    <t>Eastbound W 10 Ave @ Highbury St</t>
  </si>
  <si>
    <t>Eastbound W Broadway @ Alma St</t>
  </si>
  <si>
    <t>Eastbound W Broadway @ Collingwood St</t>
  </si>
  <si>
    <t>Eastbound W Broadway @ Blenheim St</t>
  </si>
  <si>
    <t>Eastbound W Broadway St @ Balaclava St</t>
  </si>
  <si>
    <t>Eastbound W Broadway @ Bayswater St</t>
  </si>
  <si>
    <t>Northbound Macdonald St @ W Broadway</t>
  </si>
  <si>
    <t>Eastbound W Hastings St @ Seymour St</t>
  </si>
  <si>
    <t>Eastbound W Hastings St @ Homer St</t>
  </si>
  <si>
    <t>Eastbound W Hastings St @ Abbott St</t>
  </si>
  <si>
    <t>Eastbound W Hastings St @ Carrall St</t>
  </si>
  <si>
    <t>Eastbound E Hastings St @ Main St</t>
  </si>
  <si>
    <t>Eastbound E Hastings St @ Dunlevy Ave</t>
  </si>
  <si>
    <t>Eastbound E Hastings St @ Jackson Ave</t>
  </si>
  <si>
    <t>Eastbound E Hastings St @ Princess Ave</t>
  </si>
  <si>
    <t>Eastbound E Hastings St @ Hawks Ave</t>
  </si>
  <si>
    <t>Eastbound E Hastings St @ Campbell Ave</t>
  </si>
  <si>
    <t>Eastbound E Hastings St @ Glen Dr</t>
  </si>
  <si>
    <t>Eastbound E Hastings St @ Clark Dr</t>
  </si>
  <si>
    <t>Eastbound E Hastings St @ McLean Dr</t>
  </si>
  <si>
    <t>Eastbound E Hastings St @ Commercial Dr</t>
  </si>
  <si>
    <t>Eastbound E Hastings St @ Victoria Dr</t>
  </si>
  <si>
    <t>Eastbound E Hastings St @ Templeton Dr</t>
  </si>
  <si>
    <t>Eastbound E Hastings St @ Nanaimo St</t>
  </si>
  <si>
    <t>Eastbound E Hastings St @ Kamloops St</t>
  </si>
  <si>
    <t>Eastbound E Hastings St @ Slocan St</t>
  </si>
  <si>
    <t>Eastbound E Hastings St @ Kaslo St</t>
  </si>
  <si>
    <t>Eastbound E Hastings St @ Renfrew St</t>
  </si>
  <si>
    <t>Eastbound E Hastings St @ Lillooet St</t>
  </si>
  <si>
    <t>Eastbound E Hastings St @ Windermere St</t>
  </si>
  <si>
    <t>Eastbound E Hastings St @ Cassiar St</t>
  </si>
  <si>
    <t>Kootenay Loop @ Bay 5</t>
  </si>
  <si>
    <t>Northbound Homer St @ W Pender St</t>
  </si>
  <si>
    <t>Westbound W 10 Ave @ Wallace St</t>
  </si>
  <si>
    <t>Westbound W 10 Ave @ Crown St</t>
  </si>
  <si>
    <t>Westbound W 10 Ave @ Camosun St</t>
  </si>
  <si>
    <t>Westbound W 10 Ave @ Courtenay St</t>
  </si>
  <si>
    <t>Westbound W 10 Ave @ Discovery St</t>
  </si>
  <si>
    <t>Westbound W 10 Ave @ Trimble St</t>
  </si>
  <si>
    <t>Westbound W 10 Ave @ Sasamat St</t>
  </si>
  <si>
    <t>Westbound W 10 Ave @ Tolmie St</t>
  </si>
  <si>
    <t>Northbound Cambie St @ W 64 Ave</t>
  </si>
  <si>
    <t>Northbound Cambie St @ W 61 Ave</t>
  </si>
  <si>
    <t>Northbound Cambie St @ W 59 Ave</t>
  </si>
  <si>
    <t>Northbound Cambie St @ W 57 Ave</t>
  </si>
  <si>
    <t>Northbound Cambie St @ W 54 Ave</t>
  </si>
  <si>
    <t>Langara-49th Station @ Bay 1</t>
  </si>
  <si>
    <t>Northbound Cambie St @ W 45 Ave</t>
  </si>
  <si>
    <t>Northbound Cambie St @ W 40 Ave</t>
  </si>
  <si>
    <t>Northbound Cambie St @ W 37 Ave</t>
  </si>
  <si>
    <t>Northbound Cambie St @ W 33 Ave</t>
  </si>
  <si>
    <t>Northbound Cambie St @ W 29 Ave</t>
  </si>
  <si>
    <t>King Edward Station @ Bay 2</t>
  </si>
  <si>
    <t>Northbound Cambie St @ W 22 Ave</t>
  </si>
  <si>
    <t>Northbound Cambie St @ W 20 Ave</t>
  </si>
  <si>
    <t>Northbound Cambie St @ W 18 Ave</t>
  </si>
  <si>
    <t>Northbound Cambie St @ W 16 Ave</t>
  </si>
  <si>
    <t>Northbound Cambie St @ W 14 Ave</t>
  </si>
  <si>
    <t>Northbound Cambie St @ W 12 Ave</t>
  </si>
  <si>
    <t>Broadway-City Hall Station @ Bay 2</t>
  </si>
  <si>
    <t>Northbound Cambie St @ W 7th Ave</t>
  </si>
  <si>
    <t>Olympic Village Station @ Bay 1</t>
  </si>
  <si>
    <t>Olympic Village Station @ Bay 3</t>
  </si>
  <si>
    <t>Southbound Cambie St @ W 7th Ave</t>
  </si>
  <si>
    <t>Broadway-City Hall Station @ Bay 3</t>
  </si>
  <si>
    <t>Southbound Cambie St @ W 12 Ave</t>
  </si>
  <si>
    <t>Southbound Cambie St @ W 14 Ave</t>
  </si>
  <si>
    <t>Southbound Cambie St @ W 16 Ave</t>
  </si>
  <si>
    <t>Southbound Cambie St @ W 18 Ave</t>
  </si>
  <si>
    <t>Southbound Cambie St @ W 20 Ave</t>
  </si>
  <si>
    <t>Southbound Cambie St @ W 22 Ave</t>
  </si>
  <si>
    <t>King Edward Station @ Bay 4</t>
  </si>
  <si>
    <t>Southbound Cambie St @ W 29 Ave</t>
  </si>
  <si>
    <t>Southbound Cambie St @ W 31 Ave</t>
  </si>
  <si>
    <t>Southbound Cambie St @ W 33 Ave</t>
  </si>
  <si>
    <t>Southbound Cambie St @ W 35 Ave</t>
  </si>
  <si>
    <t>Southbound Cambie St @ W 37 Ave</t>
  </si>
  <si>
    <t>Southbound Cambie St @ W 41 Ave</t>
  </si>
  <si>
    <t>Southbound Cambie St @ W 45 Ave</t>
  </si>
  <si>
    <t>Langara-49th Station @ Bay 4</t>
  </si>
  <si>
    <t>Southbound Cambie St @ W 54 Ave</t>
  </si>
  <si>
    <t>Southbound Cambie St @ W 57 Ave</t>
  </si>
  <si>
    <t>Southbound Cambie St @ W 59 Ave</t>
  </si>
  <si>
    <t>Southbound Cambie St @ W 62 Ave</t>
  </si>
  <si>
    <t>Southbound Renfrew St @ E Hastings St</t>
  </si>
  <si>
    <t>Southbound Renfrew St @ E Georgia St</t>
  </si>
  <si>
    <t>Southbound Renfrew St @ Venables St</t>
  </si>
  <si>
    <t>Southbound Renfrew St @ William St</t>
  </si>
  <si>
    <t>Southbound Renfrew St @ Kitchener St</t>
  </si>
  <si>
    <t>Southbound Renfrew St @ E 1st Ave</t>
  </si>
  <si>
    <t>Southbound Renfrew St @ E 4th Ave</t>
  </si>
  <si>
    <t>Southbound Renfrew St @ E 5th Ave</t>
  </si>
  <si>
    <t>Southbound Renfrew St @ E 8th Ave</t>
  </si>
  <si>
    <t>Renfrew Station @ Bay 1</t>
  </si>
  <si>
    <t>Southbound Renfrew St @ Grandview Hwy</t>
  </si>
  <si>
    <t>Southbound Renfrew St @ E 17 Ave</t>
  </si>
  <si>
    <t>Southbound Renfrew St @ E 20 Ave</t>
  </si>
  <si>
    <t>Southbound Boyd Diversion @ E 22 Ave</t>
  </si>
  <si>
    <t>Southbound Nootka St @ E 25 Ave</t>
  </si>
  <si>
    <t>Southbound Nootka St @ E 27 Ave</t>
  </si>
  <si>
    <t>Westbound E 29 Ave @ Nootka St</t>
  </si>
  <si>
    <t>29th Avenue Station @ Bay 3</t>
  </si>
  <si>
    <t>Northbound Earles St @ Kingsway</t>
  </si>
  <si>
    <t>Northbound Earles St @ Horley St</t>
  </si>
  <si>
    <t>Northbound Earles St @ Euclid Ave</t>
  </si>
  <si>
    <t>Northbound Earles St @ Kings Ave</t>
  </si>
  <si>
    <t>Northbound Nootka St @ E 29 Ave</t>
  </si>
  <si>
    <t>Northbound Nootka St @ E 26 Ave</t>
  </si>
  <si>
    <t>Northbound Renfrew St @ E 21 Ave</t>
  </si>
  <si>
    <t>Northbound Renfrew St @ E 17 Ave</t>
  </si>
  <si>
    <t>Northbound Renfrew St @ Grandview Hwy</t>
  </si>
  <si>
    <t>Renfrew Station @ Bay 3</t>
  </si>
  <si>
    <t>Northbound Renfrew St @ E Broadway</t>
  </si>
  <si>
    <t>Northbound Renfrew St @ E 7th Ave</t>
  </si>
  <si>
    <t>Northbound Renfrew St @ E 5th Ave</t>
  </si>
  <si>
    <t>Northbound Renfrew St @ E 3rd Ave</t>
  </si>
  <si>
    <t>Northbound Renfrew St @ E 1st Ave</t>
  </si>
  <si>
    <t>Northbound Renfrew St @ Grant St</t>
  </si>
  <si>
    <t>Northbound Renfrew St @ Charles St</t>
  </si>
  <si>
    <t>Northbound Renfrew St @ Venables St</t>
  </si>
  <si>
    <t>Northbound Renfrew St @ E Georgia St</t>
  </si>
  <si>
    <t>Northbound Renfrew St @ E Pender St</t>
  </si>
  <si>
    <t>Westbound E Hastings St @ Kaslo St</t>
  </si>
  <si>
    <t>Westbound E Hastings St @ Penticton St</t>
  </si>
  <si>
    <t>Northbound Oak Cloverleaf @ SW Marine Dr</t>
  </si>
  <si>
    <t>Northbound Oak St @ W 70 Ave</t>
  </si>
  <si>
    <t>Northbound Oak St @ W 67 Ave</t>
  </si>
  <si>
    <t>Northbound Oak St @ Park Dr</t>
  </si>
  <si>
    <t>Northbound Oak St @ W 59 Ave</t>
  </si>
  <si>
    <t>Northbound Oak St @ W 57 Ave</t>
  </si>
  <si>
    <t>Northbound Oak St @ W 54 Ave</t>
  </si>
  <si>
    <t>Northbound Oak St @ W 49 Ave</t>
  </si>
  <si>
    <t>Northbound Oak St @ W 46 Ave</t>
  </si>
  <si>
    <t>Northbound Oak St @ W 43 Ave</t>
  </si>
  <si>
    <t>Northbound Oak St @ W 41 Ave</t>
  </si>
  <si>
    <t>Northbound Oak St @ W 38 Ave</t>
  </si>
  <si>
    <t>Northbound Oak St @ W 33 Ave</t>
  </si>
  <si>
    <t>Northbound Oak St @ Devonshire Cres</t>
  </si>
  <si>
    <t>Northbound Oak St @ W 27 Ave</t>
  </si>
  <si>
    <t>Northbound Oak St @ W King Edward Ave</t>
  </si>
  <si>
    <t>Northbound Oak St @ W 22 Ave</t>
  </si>
  <si>
    <t>Northbound Oak St @ W 20 Ave</t>
  </si>
  <si>
    <t>Northbound Oak St @ W 17 Ave</t>
  </si>
  <si>
    <t>Eastbound W 12 Ave @ Oak St</t>
  </si>
  <si>
    <t>Eastbound W 12th Ave @ Laurel St</t>
  </si>
  <si>
    <t>Eastbound W 12th Ave @ Heather St</t>
  </si>
  <si>
    <t>Northbound Smithe St @ Expo Blvd</t>
  </si>
  <si>
    <t>Westbound Robson St @ Hamilton St</t>
  </si>
  <si>
    <t>Westbound Robson St @ Granville St</t>
  </si>
  <si>
    <t>Southbound Cambie St @ W Georgia St</t>
  </si>
  <si>
    <t>Southbound Cambie St @ Robson St</t>
  </si>
  <si>
    <t>Eastbound Nelson St @ Cambie St</t>
  </si>
  <si>
    <t>Westbound W 12th Ave @ Cambie St</t>
  </si>
  <si>
    <t>Westbound W 12th Ave @ Heather St</t>
  </si>
  <si>
    <t>Westbound W 12th Ave @ Laurel St</t>
  </si>
  <si>
    <t>Southbound Oak St @ W 12 Ave</t>
  </si>
  <si>
    <t>Southbound Oak St @ W 16 Ave</t>
  </si>
  <si>
    <t>Southbound Oak St @ Douglas Cres</t>
  </si>
  <si>
    <t>Southbound Oak St @ Balfour Ave</t>
  </si>
  <si>
    <t>Southbound Oak St @ W King Edward Ave</t>
  </si>
  <si>
    <t>Southbound Oak St @ Nanton Ave</t>
  </si>
  <si>
    <t>Southbound Oak St @ Devonshire Cres</t>
  </si>
  <si>
    <t>Southbound Oak St @ W 33 Ave</t>
  </si>
  <si>
    <t>Southbound Oak St @ W 37 Ave</t>
  </si>
  <si>
    <t>Southbound Oak St @ W 41st Ave</t>
  </si>
  <si>
    <t>Southbound Oak St @ W 43 Ave</t>
  </si>
  <si>
    <t>Southbound Oak St @ W 46 Ave</t>
  </si>
  <si>
    <t>Southbound Oak St @ W 49 Ave</t>
  </si>
  <si>
    <t>Southbound Oak St @ W 54 Ave</t>
  </si>
  <si>
    <t>Southbound Oak St @ W 57 Ave</t>
  </si>
  <si>
    <t>Southbound Oak St @ W 59 Ave</t>
  </si>
  <si>
    <t>Southbound Oak St @ Park Dr</t>
  </si>
  <si>
    <t>Southbound Oak St @ W 67 Ave</t>
  </si>
  <si>
    <t>Southbound Oak St @ W 70 Ave</t>
  </si>
  <si>
    <t>Southbound Oak St @ W 72 Ave</t>
  </si>
  <si>
    <t>Eastbound Kingsway @ Joyce St</t>
  </si>
  <si>
    <t>Eastbound Kingsway @ Wessex St</t>
  </si>
  <si>
    <t>Eastbound Kingsway @ Tyne St</t>
  </si>
  <si>
    <t>Eastbound Kingsway @ Aberdeen St</t>
  </si>
  <si>
    <t>Eastbound Kingsway @ Boundary Rd</t>
  </si>
  <si>
    <t>Eastbound Kingsway @ Smith Ave</t>
  </si>
  <si>
    <t>Eastbound Kingsway @ Inman Ave</t>
  </si>
  <si>
    <t>Eastbound Kingsway @ Patterson Ave</t>
  </si>
  <si>
    <t>Eastbound Kingsway @ Olive Ave</t>
  </si>
  <si>
    <t>Eastbound Kingsway @ Wilson Ave</t>
  </si>
  <si>
    <t>Southbound Willingdon Ave @ Kemp St</t>
  </si>
  <si>
    <t>Eastbound Central Blvd @ Willingdon Ave</t>
  </si>
  <si>
    <t>Metrotown Station @ Bay 2</t>
  </si>
  <si>
    <t>Northbound Willingdon Ave @ Central Blvd</t>
  </si>
  <si>
    <t>Westbound Kingsway @ Willingdon Ave</t>
  </si>
  <si>
    <t>Westbound Kingsway @ Wilson Ave</t>
  </si>
  <si>
    <t>Westbound Kingsway @ Barker Ave</t>
  </si>
  <si>
    <t>Westbound Kingsway @ Inman Ave</t>
  </si>
  <si>
    <t>Westbound Kingsway @ Smith Ave</t>
  </si>
  <si>
    <t>Westbound Kingsway @ Boundary Rd</t>
  </si>
  <si>
    <t>Westbound Kingsway @ Aberdeen St</t>
  </si>
  <si>
    <t>Westbound Kingsway @ Wessex St</t>
  </si>
  <si>
    <t>Westbound Kingsway @ Joyce St</t>
  </si>
  <si>
    <t>Westbound Kingsway @ McKinnon St</t>
  </si>
  <si>
    <t>Westbound Kingsway @ Rupert St</t>
  </si>
  <si>
    <t>Westbound Kingsway @ Fairmont St</t>
  </si>
  <si>
    <t>Westbound Kingsway @ Rhodes St</t>
  </si>
  <si>
    <t>Westbound Kingsway @ Slocan St</t>
  </si>
  <si>
    <t>Westbound Kingsway @ Nanaimo St</t>
  </si>
  <si>
    <t>Westbound Kingsway @ Gladstone St</t>
  </si>
  <si>
    <t>Westbound Kingsway @ Victoria Dr</t>
  </si>
  <si>
    <t>Westbound Kingsway @ Miller St</t>
  </si>
  <si>
    <t>Westbound Kingsway @ Dumfries St</t>
  </si>
  <si>
    <t>Westbound Kingsway @ Knight St</t>
  </si>
  <si>
    <t>Westbound Kingsway @ Inverness St</t>
  </si>
  <si>
    <t>Westbound Kingsway @ Windsor St</t>
  </si>
  <si>
    <t>Westbound Kingsway @ Fraser St</t>
  </si>
  <si>
    <t>Westbound Kingsway @ St. George St</t>
  </si>
  <si>
    <t>Westbound Kingsway @ E 12 Ave</t>
  </si>
  <si>
    <t>Westbound W Pender St @ Burrard St</t>
  </si>
  <si>
    <t>Westbound W Pender St @ Bute St</t>
  </si>
  <si>
    <t>Westbound W Pender St @ Broughton St</t>
  </si>
  <si>
    <t>Westbound W Georgia St @ Cardero St</t>
  </si>
  <si>
    <t>Westbound W Georgia St @ Denman St</t>
  </si>
  <si>
    <t>Westbound Stanley Park Dr @ Pipeline Rd</t>
  </si>
  <si>
    <t>Stanley Park Loop @ Bay 1</t>
  </si>
  <si>
    <t>Westbound Harrison Dr @ Victoria Dr</t>
  </si>
  <si>
    <t>Northbound Victoria Dr @ Fraserview Dr</t>
  </si>
  <si>
    <t>Northbound Victoria Dr @ E 61 Ave</t>
  </si>
  <si>
    <t>Northbound Victoria Dr @ Brigadoon Ave</t>
  </si>
  <si>
    <t>Northbound Victoria Dr @ Upland Dr</t>
  </si>
  <si>
    <t>Northbound Victoria Dr @ E 54 Ave</t>
  </si>
  <si>
    <t>Northbound Victoria Dr @ E 51 Ave</t>
  </si>
  <si>
    <t>Northbound Victoria Dr @ E 49 Ave</t>
  </si>
  <si>
    <t>Northbound Victoria Dr @ Waverley Ave</t>
  </si>
  <si>
    <t>Northbound Victoria Dr @ E 45 Ave</t>
  </si>
  <si>
    <t>Northbound Victoria Dr @ E 43 Ave</t>
  </si>
  <si>
    <t>Northbound Victoria Dr @ E 41 Ave</t>
  </si>
  <si>
    <t>Northbound Victoria Dr @ E 38 Ave</t>
  </si>
  <si>
    <t>Northbound Victoria Dr @ E 36 Ave</t>
  </si>
  <si>
    <t>Northbound Victoria Dr @ E 33 Ave</t>
  </si>
  <si>
    <t>Northbound Victoria Dr @ E 32 Ave</t>
  </si>
  <si>
    <t>Northbound Victoria Dr @ Kingsway</t>
  </si>
  <si>
    <t>Northbound Victoria Dr @ E 26 Ave</t>
  </si>
  <si>
    <t>Northbound Victoria Dr @ E 22 Ave</t>
  </si>
  <si>
    <t>Northbound Victoria Diversion @ Victoria Dr</t>
  </si>
  <si>
    <t>Northbound Commercial Dr @ Findlay St</t>
  </si>
  <si>
    <t>Northbound Commercial Dr @ E 14 Ave</t>
  </si>
  <si>
    <t>Northbound Commercial Dr @ E 12 Ave</t>
  </si>
  <si>
    <t>Commercial-Broadway Station @ Bay 3</t>
  </si>
  <si>
    <t>Northbound Commercial Dr @ E 6th Ave</t>
  </si>
  <si>
    <t>Northbound Commercial Dr @ E 3rd Ave</t>
  </si>
  <si>
    <t>Northbound Commercial Dr @ E 1st Ave</t>
  </si>
  <si>
    <t>Northbound Commercial Dr @ Grant St</t>
  </si>
  <si>
    <t>Northbound Commercial Dr @ Charles St</t>
  </si>
  <si>
    <t>Northbound Commercial Dr @ Napier St</t>
  </si>
  <si>
    <t>Northbound Commercial Diversion @ Venables St</t>
  </si>
  <si>
    <t>Northbound Commercial Dr @ E Georgia St</t>
  </si>
  <si>
    <t>Northbound Commercial Dr @ E Pender St</t>
  </si>
  <si>
    <t>Westbound E Hastings St @ Commercial Dr</t>
  </si>
  <si>
    <t>Westbound E Hastings St @ McLean Dr</t>
  </si>
  <si>
    <t>Westbound E Hastings St @ Clark Dr</t>
  </si>
  <si>
    <t>Westbound E Hastings St @ Glen Dr</t>
  </si>
  <si>
    <t>Westbound E Hastings St @ Campbell Ave</t>
  </si>
  <si>
    <t>Westbound E Hastings St @ Hawks Ave</t>
  </si>
  <si>
    <t>Westbound E Hastings St @ Princess Ave</t>
  </si>
  <si>
    <t>Westbound E Hastings St @ Jackson Ave</t>
  </si>
  <si>
    <t>Westbound E Hastings St @ Dunlevy Ave</t>
  </si>
  <si>
    <t>Southbound Richards St @ Dunsmuir St</t>
  </si>
  <si>
    <t>Southbound Commercial Dr @ E Hastings St</t>
  </si>
  <si>
    <t>Southbound Commercial Dr @ Frances St</t>
  </si>
  <si>
    <t>Southbound Commercial Diversion @ Adanac St</t>
  </si>
  <si>
    <t>Southbound Commercial Dr @ Parker St</t>
  </si>
  <si>
    <t>Southbound Commercial Dr @ William St</t>
  </si>
  <si>
    <t>Southbound Commercial Dr @ Kitchener St</t>
  </si>
  <si>
    <t>Southbound Commercial Dr @ Graveley St</t>
  </si>
  <si>
    <t>Southbound Commercial Dr @ E 3rd Ave</t>
  </si>
  <si>
    <t>Southbound Commercial Dr @ E 6th Ave</t>
  </si>
  <si>
    <t>Southbound Commercial Dr @ N Grandview Hwy</t>
  </si>
  <si>
    <t>Commercial-Broadway Station @ Bay 2</t>
  </si>
  <si>
    <t>Southbound Commercial Dr @ E 12 Ave</t>
  </si>
  <si>
    <t>Southbound Commercial Dr @ E 14 Ave</t>
  </si>
  <si>
    <t>Southbound Victoria Diversion @ Commercial St</t>
  </si>
  <si>
    <t>Southbound Victoria Dr @ Victoria Diversion</t>
  </si>
  <si>
    <t>Southbound Victoria Dr @ E 22 Ave</t>
  </si>
  <si>
    <t>Southbound Victoria Dr @ E 26 Ave</t>
  </si>
  <si>
    <t>Southbound Victoria Dr @ Kingsway</t>
  </si>
  <si>
    <t>Southbound Victoria Dr @ E 31 Ave</t>
  </si>
  <si>
    <t>Southbound Victoria Dr @ E 33 Ave</t>
  </si>
  <si>
    <t>Southbound Victoria Dr @ E 36 Ave</t>
  </si>
  <si>
    <t>Southbound Victoria Dr @ E 38 Ave</t>
  </si>
  <si>
    <t>Southbound Victoria Dr @ E 41 Ave</t>
  </si>
  <si>
    <t>Southbound Victoria Dr @ E 43 Ave</t>
  </si>
  <si>
    <t>Southbound Victoria Dr @ Waverley Ave</t>
  </si>
  <si>
    <t>Southbound Victoria Dr @ E 49 Ave</t>
  </si>
  <si>
    <t>Southbound Victoria Dr @ E 51 Ave</t>
  </si>
  <si>
    <t>Southbound Victoria Dr @ E 53 Ave</t>
  </si>
  <si>
    <t>Southbound Victoria Dr @ Argyle Dr</t>
  </si>
  <si>
    <t>Southbound Victoria Dr @ Upland Dr</t>
  </si>
  <si>
    <t>Southbound Victoria Dr @ Newport Ave</t>
  </si>
  <si>
    <t>Southbound Victoria Dr @ Thornhill Dr</t>
  </si>
  <si>
    <t>Southbound Victoria Dr @ E 64 Ave</t>
  </si>
  <si>
    <t>Eastbound Harrison Dr @ Victoria Dr</t>
  </si>
  <si>
    <t>Burrard Station @ Bay 3</t>
  </si>
  <si>
    <t>Eastbound W Pender St @ Abbott St</t>
  </si>
  <si>
    <t>Eastbound E Pender St @ Carrall St</t>
  </si>
  <si>
    <t>Eastbound E Pender St @ Main St</t>
  </si>
  <si>
    <t>Southbound Gore Ave @ Keefer St</t>
  </si>
  <si>
    <t>Southbound Gore Ave @ Union St</t>
  </si>
  <si>
    <t>Eastbound Prior St @ Dunlevy Ave</t>
  </si>
  <si>
    <t>Eastbound Prior St @ Princess Ave</t>
  </si>
  <si>
    <t>Eastbound Prior St @ Hawks Ave</t>
  </si>
  <si>
    <t>Eastbound Prior St @ Campbell Ave</t>
  </si>
  <si>
    <t>Eastbound Venables St @ Glen Dr</t>
  </si>
  <si>
    <t>Eastbound Venables St @ Vernon Dr</t>
  </si>
  <si>
    <t>Southbound Clark Dr @ Parker St</t>
  </si>
  <si>
    <t>Southbound Clark Dr @ William St</t>
  </si>
  <si>
    <t>Southbound Clark Dr @ Grant St</t>
  </si>
  <si>
    <t>Southbound Clark Dr @ E 1st Ave</t>
  </si>
  <si>
    <t>Southbound Clark Dr @ E 3rd Ave</t>
  </si>
  <si>
    <t>Southbound Clark Dr @ E 6th Ave</t>
  </si>
  <si>
    <t>Southbound Clark Dr @ E Broadway</t>
  </si>
  <si>
    <t>Southbound Clark Dr @ E 12 Ave</t>
  </si>
  <si>
    <t>Southbound Knight St @ E 17 Ave</t>
  </si>
  <si>
    <t>Southbound Knight St @ E 19 Ave</t>
  </si>
  <si>
    <t>Southbound Knight St @ E 23 Ave</t>
  </si>
  <si>
    <t>Southbound Knight St @ E King Edward Ave</t>
  </si>
  <si>
    <t>Southbound Knight St @ E 27 Ave</t>
  </si>
  <si>
    <t>Southbound Knight St @ E 29 Ave</t>
  </si>
  <si>
    <t>Southbound Knight St @ E 31 Ave</t>
  </si>
  <si>
    <t>Southbound Knight St @ E 33 Ave</t>
  </si>
  <si>
    <t>Southbound Knight St @ E 37 Ave</t>
  </si>
  <si>
    <t>Southbound Knight St @ E 39 Ave</t>
  </si>
  <si>
    <t>Southbound Knight St @ E 41 Ave</t>
  </si>
  <si>
    <t>Southbound Knight St @ E 43 Ave</t>
  </si>
  <si>
    <t>Southbound Knight St @ E 45 Ave</t>
  </si>
  <si>
    <t>Southbound Knight St @ E 47 Ave</t>
  </si>
  <si>
    <t>Southbound Knight St @ E 49 Ave</t>
  </si>
  <si>
    <t>Southbound Knight St @ E 51 Ave</t>
  </si>
  <si>
    <t>Southbound Knight St @ E 53 Ave</t>
  </si>
  <si>
    <t>Southbound Knight St @ E 57 Ave</t>
  </si>
  <si>
    <t>Southbound Knight St @ E 58 Ave</t>
  </si>
  <si>
    <t>Southbound Knight St @ E 60 Ave</t>
  </si>
  <si>
    <t>Southbound Knight St @ E 62 Ave</t>
  </si>
  <si>
    <t>Southbound Knight St @ E 63 Ave</t>
  </si>
  <si>
    <t>Knight St Underpass @ SE Marine Dr</t>
  </si>
  <si>
    <t>Northbound Knight St @ E 63 Ave</t>
  </si>
  <si>
    <t>Northbound Knight St @ E 61 Ave</t>
  </si>
  <si>
    <t>Northbound Knight St @ E 59 Ave</t>
  </si>
  <si>
    <t>Northbound Knight St @ E 57 Ave</t>
  </si>
  <si>
    <t>Northbound Knight St @ E 53 Ave</t>
  </si>
  <si>
    <t>Northbound Knight St @ E 51 Ave</t>
  </si>
  <si>
    <t>Northbound Knight St @ E 49 Ave</t>
  </si>
  <si>
    <t>Northbound Knight St @ E 47 Ave</t>
  </si>
  <si>
    <t>Northbound Knight St @ E 45 Ave</t>
  </si>
  <si>
    <t>Northbound Knight St @ E 43 Ave</t>
  </si>
  <si>
    <t>Northbound Knight St @ E 41 Ave</t>
  </si>
  <si>
    <t>Northbound Knight St @ E 39 Ave</t>
  </si>
  <si>
    <t>Northbound Knight St @ E 37 Ave</t>
  </si>
  <si>
    <t>Northbound Knight St @ E 33 Ave</t>
  </si>
  <si>
    <t>Northbound Knight St @ E 32 Ave</t>
  </si>
  <si>
    <t>Northbound Knight St @ E 30 Ave</t>
  </si>
  <si>
    <t>Northbound Knight St @ E 28 Ave</t>
  </si>
  <si>
    <t>Northbound Knight St @ E King Edward Ave</t>
  </si>
  <si>
    <t>Northbound Knight St @ Kingsway</t>
  </si>
  <si>
    <t>Northbound Knight St @ E 20 Ave</t>
  </si>
  <si>
    <t>Northbound Knight St @ E 19 Ave</t>
  </si>
  <si>
    <t>Northbound Knight St @ E 17 Ave</t>
  </si>
  <si>
    <t>Northbound Clark Dr @ E 11 Ave</t>
  </si>
  <si>
    <t>Northbound Clark Dr @ E Broadway</t>
  </si>
  <si>
    <t>Northbound Clark Dr @ E 6th Ave</t>
  </si>
  <si>
    <t>Northbound Clark Dr @ E 3rd Ave</t>
  </si>
  <si>
    <t>Northbound Clark Dr @ Grant St</t>
  </si>
  <si>
    <t>Northbound Clark Dr @ William St</t>
  </si>
  <si>
    <t>Westbound Venables St @ Clark Dr</t>
  </si>
  <si>
    <t>Westbound Venables St @ Vernon Dr</t>
  </si>
  <si>
    <t>Westbound Venables St @ Raymur Ave</t>
  </si>
  <si>
    <t>Westbound Prior St @ Hawks Ave</t>
  </si>
  <si>
    <t>Westbound Prior St @ Heatley Ave</t>
  </si>
  <si>
    <t>Westbound Prior St @ Jackson Ave</t>
  </si>
  <si>
    <t>Northbound Gore Ave @ E Georgia St</t>
  </si>
  <si>
    <t>Westbound E Pender St @ Gore Ave</t>
  </si>
  <si>
    <t>Burrard Station @ Bay 5</t>
  </si>
  <si>
    <t>Westbound Davie St @ Bidwell St</t>
  </si>
  <si>
    <t>Eastbound Beach Ave @ Bidwell St</t>
  </si>
  <si>
    <t>Eastbound Beach Ave @ Cardero St</t>
  </si>
  <si>
    <t>Eastbound Pacific St @ Jervis St</t>
  </si>
  <si>
    <t>Eastbound Pacific St @ Thurlow St</t>
  </si>
  <si>
    <t>Eastbound Pacific St @ Seymour Mews</t>
  </si>
  <si>
    <t>Eastbound Pacific St @ Richards St</t>
  </si>
  <si>
    <t>Yaletown-Roundhouse Station @ Bay 4</t>
  </si>
  <si>
    <t>Eastbound Pacific Blvd @ Marinaside Cres</t>
  </si>
  <si>
    <t>Northbound Pat Quinn Way @ Expo Blvd</t>
  </si>
  <si>
    <t>Eastbound Keefer Place @ Taylor St</t>
  </si>
  <si>
    <t>Eastbound Keefer St @ Quebec St</t>
  </si>
  <si>
    <t>Eastbound National Ave @ Quebec St</t>
  </si>
  <si>
    <t>Southbound Station St @ National Ave</t>
  </si>
  <si>
    <t>Northbound Quebec St @ Terminal Ave</t>
  </si>
  <si>
    <t>Northbound Quebec St @ National Ave</t>
  </si>
  <si>
    <t>Northbound Expo Blvd @ Quebec St</t>
  </si>
  <si>
    <t>Westbound Expo Blvd @ Abbott St</t>
  </si>
  <si>
    <t>Westbound Expo Blvd @ Nelson St</t>
  </si>
  <si>
    <t>Yaletown-Roundhouse Station @ Bay 3</t>
  </si>
  <si>
    <t>Westbound Pacific St @ Richards St</t>
  </si>
  <si>
    <t>Westbound Beach Ave @ Howe St</t>
  </si>
  <si>
    <t>Westbound Beach Ave @ Thurlow St</t>
  </si>
  <si>
    <t>Westbound Beach Ave @ Bute St</t>
  </si>
  <si>
    <t>Westbound Pacific St @ Jervis St</t>
  </si>
  <si>
    <t>Westbound Beach Ave @ Cardero St</t>
  </si>
  <si>
    <t>Beach Ave @ Bidwell St</t>
  </si>
  <si>
    <t>UBC Exchange @ Bay 6</t>
  </si>
  <si>
    <t>Southbound Wesbrook Mall @ Agronomy Rd</t>
  </si>
  <si>
    <t>Southbound Wesbrook Mall @ Thunderbird Blvd</t>
  </si>
  <si>
    <t>Southbound Wesbrook Mall @ Hampton Place</t>
  </si>
  <si>
    <t>Eastbound W 16 Ave @ Wesbrook Mall</t>
  </si>
  <si>
    <t>Eastbound W 16 Ave @ Pacific Spirit Park</t>
  </si>
  <si>
    <t>Eastbound W 16 Ave @ Blanca St</t>
  </si>
  <si>
    <t>Eastbound W 16 Ave @ Tolmie St</t>
  </si>
  <si>
    <t>Eastbound W 16 Ave @ Trimble St</t>
  </si>
  <si>
    <t>Eastbound W 16 Ave @ Camosun St</t>
  </si>
  <si>
    <t>Eastbound W 16 Ave @ Crown St</t>
  </si>
  <si>
    <t>Eastbound W 16 Ave @ Highbury St</t>
  </si>
  <si>
    <t>Eastbound W King Edward Ave @ Dunbar St</t>
  </si>
  <si>
    <t>Eastbound W King Edward Ave @ Blenheim St</t>
  </si>
  <si>
    <t>Eastbound W King Edward Ave @ Quesnel Dr</t>
  </si>
  <si>
    <t>Eastbound W King Edward Ave @ Puget Dr</t>
  </si>
  <si>
    <t>Eastbound W King Edward Ave @ Brakenridge St</t>
  </si>
  <si>
    <t>Eastbound W King Edward Ave @ Valley Dr</t>
  </si>
  <si>
    <t>Eastbound W King Edward Ave @ Yew St</t>
  </si>
  <si>
    <t>Eastbound W King Edward Ave @ Arbutus St</t>
  </si>
  <si>
    <t>Eastbound W King Edward Ave @ Maple Cres</t>
  </si>
  <si>
    <t>Eastbound W King Edward Ave @ Cypress St</t>
  </si>
  <si>
    <t>Eastbound W King Edward Ave @ Marguerite St</t>
  </si>
  <si>
    <t>Eastbound W King Edward Ave @ Alexandra St</t>
  </si>
  <si>
    <t>Eastbound W King Edward Ave @ Granville St</t>
  </si>
  <si>
    <t>Eastbound W King Edward Ave @ Hudson St</t>
  </si>
  <si>
    <t>Eastbound W King Edward Ave @ Oak St</t>
  </si>
  <si>
    <t>Eastbound W King Edward Ave @ Willow St</t>
  </si>
  <si>
    <t>King Edward Station @ Bay 3</t>
  </si>
  <si>
    <t>Eastbound W King Edward Ave @ Columbia St</t>
  </si>
  <si>
    <t>Eastbound E King Edward Ave @ Ontario St</t>
  </si>
  <si>
    <t>Eastbound E King Edward Ave @ Main St</t>
  </si>
  <si>
    <t>Eastbound E King Edward Ave @ Prince Edward St</t>
  </si>
  <si>
    <t>Eastbound E King Edward Ave @ St. George St</t>
  </si>
  <si>
    <t>Eastbound E King Edward Ave @ Fraser St</t>
  </si>
  <si>
    <t>Eastbound E King Edward Ave @ St. Catherines St</t>
  </si>
  <si>
    <t>Eastbound E King Edward Ave @ Glen Dr</t>
  </si>
  <si>
    <t>Eastbound E King Edward Ave @ Knight St</t>
  </si>
  <si>
    <t>Eastbound Kingsway @ Perry St</t>
  </si>
  <si>
    <t>Eastbound Kingsway @ Miller St</t>
  </si>
  <si>
    <t>Eastbound Kingsway @ Victoria Dr</t>
  </si>
  <si>
    <t>Eastbound Kingsway @ Gladstone St</t>
  </si>
  <si>
    <t>Northbound Nanaimo St @ Galt St</t>
  </si>
  <si>
    <t>Northbound Nanaimo St @ Brock St</t>
  </si>
  <si>
    <t>Nanaimo Station @ Bay 1</t>
  </si>
  <si>
    <t>Eastbound E 22 Ave @ Nanaimo St</t>
  </si>
  <si>
    <t>Eastbound E 22 Ave @ Slocan St</t>
  </si>
  <si>
    <t>Eastbound E 22 Ave @ Boyd Diversion</t>
  </si>
  <si>
    <t>Eastbound E 22 Ave @ Lillooet St</t>
  </si>
  <si>
    <t>Eastbound E 22 Ave @ Rupert St</t>
  </si>
  <si>
    <t>Eastbound E 22 Ave @ Cassiar St</t>
  </si>
  <si>
    <t>Eastbound E 22 Ave @ Kootenay St</t>
  </si>
  <si>
    <t>Eastbound Kincaid St @ Boundary Rd</t>
  </si>
  <si>
    <t>Eastbound Kincaid St @ Smith Ave</t>
  </si>
  <si>
    <t>Eastbound Kincaid St @ MacDonald Ave</t>
  </si>
  <si>
    <t>Eastbound Sanderson Way @ Gilmore Way</t>
  </si>
  <si>
    <t>Eastbound Sanderson Way @ Mathissi Place</t>
  </si>
  <si>
    <t>Northbound Willingdon Ave @ Goard Way</t>
  </si>
  <si>
    <t>Northbound Willingdon Ave @ Canada Way</t>
  </si>
  <si>
    <t>Northbound Willingdon Ave @ Still Creek Dr</t>
  </si>
  <si>
    <t>Brentwood Station @ Bay 5</t>
  </si>
  <si>
    <t>Southbound Willingdon Ave @ Dawson St</t>
  </si>
  <si>
    <t>Southbound Willingdon Ave @ Still Creek Dr</t>
  </si>
  <si>
    <t>Southbound Willingdon Ave @ Canada Way</t>
  </si>
  <si>
    <t>Southbound Willingdon Ave @ Goard Way</t>
  </si>
  <si>
    <t>Southbound Willingdon Ave @ Sanderson Way</t>
  </si>
  <si>
    <t>Westbound Sanderson Way @ Gilmore Way</t>
  </si>
  <si>
    <t>Westbound Kincaid St @ Gilmore Way</t>
  </si>
  <si>
    <t>Westbound Kincaid St @ Ingleton Ave</t>
  </si>
  <si>
    <t>Westbound Kincaid St @ Smith Ave</t>
  </si>
  <si>
    <t>Westbound Kincaid St @ Boundary Rd</t>
  </si>
  <si>
    <t>Westbound E 22 Ave @ Boundary Rd</t>
  </si>
  <si>
    <t>Westbound E 22 Ave @ Cassiar St</t>
  </si>
  <si>
    <t>Westbound E 22nd Ave @ Rupert St</t>
  </si>
  <si>
    <t>Westbound E 22 Ave @ Windermere St</t>
  </si>
  <si>
    <t>Westbound E 22 Ave @ Renfrew St</t>
  </si>
  <si>
    <t>Westbound E 22 Ave @ Slocan St</t>
  </si>
  <si>
    <t>Nanaimo Station @ Bay 2</t>
  </si>
  <si>
    <t>Southbound Nanaimo St @ E 28 Ave</t>
  </si>
  <si>
    <t>Southbound Nanaimo St @ Brock St</t>
  </si>
  <si>
    <t>Westbound E King Edward Ave @ Kingsway</t>
  </si>
  <si>
    <t>Westbound E King Edward Ave @ Knight St</t>
  </si>
  <si>
    <t>Westbound E King Edward Ave @ Inverness St</t>
  </si>
  <si>
    <t>Westbound E King Edward Ave @ Windsor St</t>
  </si>
  <si>
    <t>Westbound E King Edward Ave @ Fraser St</t>
  </si>
  <si>
    <t>Westbound King Edward Ave @ St. George St</t>
  </si>
  <si>
    <t>Westbound E King Edward Ave @ Prince Edward Ave</t>
  </si>
  <si>
    <t>Westbound E King Edward Ave @ Main St</t>
  </si>
  <si>
    <t>Westbound W King Edward Ave @ Ontario St</t>
  </si>
  <si>
    <t>Westbound W King Edward Ave @ Columbia St</t>
  </si>
  <si>
    <t>King Edward Station @ Bay 1</t>
  </si>
  <si>
    <t>Westbound W King Edward Ave @ Heather St</t>
  </si>
  <si>
    <t>Westbound W King Edward Ave @ Laurel St</t>
  </si>
  <si>
    <t>Westbound W King Edward Ave @ Oak St</t>
  </si>
  <si>
    <t>Westbound W King Edward Ave @ Selkirk St</t>
  </si>
  <si>
    <t>Westbound W King Edward Ave @ Granville St</t>
  </si>
  <si>
    <t>Westbound W King Edward Ave @ Marguerite St</t>
  </si>
  <si>
    <t>Westbound W King Edward Ave @ Pine Cres</t>
  </si>
  <si>
    <t>Westbound W King Edward Ave @ Maple Cres</t>
  </si>
  <si>
    <t>Westbound W King Edward Ave @ Arbutus St</t>
  </si>
  <si>
    <t>Westbound W King Edward Ave @ Yew St</t>
  </si>
  <si>
    <t>Westbound W King Edward Ave @ Valley Dr</t>
  </si>
  <si>
    <t>Westbound W King Edward Ave @ Trafalgar St</t>
  </si>
  <si>
    <t>Westbound W King Edward Ave @ Quesnel Dr</t>
  </si>
  <si>
    <t>Westbound W King Edward Ave @ Blenheim St</t>
  </si>
  <si>
    <t>Westbound W 16 Ave @ Alma St</t>
  </si>
  <si>
    <t>Westbound W 16 Ave @ Wallace St</t>
  </si>
  <si>
    <t>Westbound W 16 Ave @ Camosun St</t>
  </si>
  <si>
    <t>Westbound W 16 Ave @ Discovery St</t>
  </si>
  <si>
    <t>Westbound W 16 Ave @ Sasamat St</t>
  </si>
  <si>
    <t>Westbound W 16 Ave @ Blanca St</t>
  </si>
  <si>
    <t>Westbound W 16 Ave @ Pacific Spirit Park</t>
  </si>
  <si>
    <t>Westbound W 16 Ave @ Wesbrook Mall</t>
  </si>
  <si>
    <t>Northbound Wesbrook Mall @ 2900 Block</t>
  </si>
  <si>
    <t>Northbound Wesbrook Mall @ Thunderbird Blvd</t>
  </si>
  <si>
    <t>Northbound Wesbrook Mall @ 2100 Block</t>
  </si>
  <si>
    <t>UBC Exchange @ Unloading Only</t>
  </si>
  <si>
    <t>29th Avenue Station @ Bay 4</t>
  </si>
  <si>
    <t>Southbound Earles St @ E 29 Ave</t>
  </si>
  <si>
    <t>Southbound Earles St @ Vanness Ave</t>
  </si>
  <si>
    <t>Southbound Earles St @ Euclid Ave</t>
  </si>
  <si>
    <t>Southbound Earles St @ Horley St</t>
  </si>
  <si>
    <t>Eastbound Kingsway @ Earles St</t>
  </si>
  <si>
    <t>Eastbound Kingsway @ Killarney St</t>
  </si>
  <si>
    <t>Southbound Rupert St @ School Ave</t>
  </si>
  <si>
    <t>Southbound Rupert St @ E 41 Ave</t>
  </si>
  <si>
    <t>Southbound Rupert St @ E 43 Ave</t>
  </si>
  <si>
    <t>Southbound Rupert St @ E 45 Ave</t>
  </si>
  <si>
    <t>Southbound Rupert St @ Kerr St</t>
  </si>
  <si>
    <t>Southbound Kerr St @ E 49 Ave</t>
  </si>
  <si>
    <t>Southbound Kerr St @ E 52 Ave</t>
  </si>
  <si>
    <t>Southbound Kerr St @ E 54 Ave</t>
  </si>
  <si>
    <t>Southbound Kerr St @ E 56 Ave</t>
  </si>
  <si>
    <t>Southbound Kerr St @ E 59 Ave</t>
  </si>
  <si>
    <t>Eastbound Rosemont Dr @ 3200 Block</t>
  </si>
  <si>
    <t>Southbound Butler St @ Rosemont Dr</t>
  </si>
  <si>
    <t>Eastbound Maquinna Dr @ Stikine Place</t>
  </si>
  <si>
    <t>Southbound Champlain Cres @ Langford Ave</t>
  </si>
  <si>
    <t>Southbound Champlain Cres @ Marquette Cres</t>
  </si>
  <si>
    <t>Northbound Matheson Cres @ Champlain Cres</t>
  </si>
  <si>
    <t>Northbound Matheson Cres @ Limewood Place</t>
  </si>
  <si>
    <t>Northbound Matheson Cres @ Raintree Court</t>
  </si>
  <si>
    <t>Northbound Matheson Cres @ Borham Cres</t>
  </si>
  <si>
    <t>Eastbound Arbor Ave @ Matheson Cres</t>
  </si>
  <si>
    <t>Northbound Boundary Rd @ Arbor Ave</t>
  </si>
  <si>
    <t>Northbound Boundary Rd @ Hurst Ave</t>
  </si>
  <si>
    <t>Westbound E 49 Ave @ Boundary Rd</t>
  </si>
  <si>
    <t>Westbound E 49 Ave @ Frontenac St</t>
  </si>
  <si>
    <t>Southbound Arlington St @ E 49 Ave</t>
  </si>
  <si>
    <t>Northbound Champlain Cres @ E 54 Ave</t>
  </si>
  <si>
    <t>Northbound Tyne St @ E 53 Ave</t>
  </si>
  <si>
    <t>Northbound Tyne St @ E 50 Ave</t>
  </si>
  <si>
    <t>Northbound Tyne St @ E 49 Ave</t>
  </si>
  <si>
    <t>Northbound Tyne St @ E 47 Ave</t>
  </si>
  <si>
    <t>Northbound Tyne St @ E 45 Ave</t>
  </si>
  <si>
    <t>Northbound Joyce St @ E 45 Ave</t>
  </si>
  <si>
    <t>Northbound Joyce St @ Marmion Ave</t>
  </si>
  <si>
    <t>Northbound Joyce St @ Church St</t>
  </si>
  <si>
    <t>Northbound Joyce St @ Euclid Ave</t>
  </si>
  <si>
    <t>Joyce Station @ Bay 1 Unload Only</t>
  </si>
  <si>
    <t>Joyce Station @ Bay 6</t>
  </si>
  <si>
    <t>Southbound Joyce St @ Euclid Ave</t>
  </si>
  <si>
    <t>Southbound Joyce St @ Kingsway</t>
  </si>
  <si>
    <t>Southbound Joyce St @ E 41 Ave</t>
  </si>
  <si>
    <t>Eastbound E 45 Ave @ Doman St</t>
  </si>
  <si>
    <t>Southbound Tyne St @ E 46 Ave</t>
  </si>
  <si>
    <t>Southbound Tyne St @ E 47 Ave</t>
  </si>
  <si>
    <t>Southbound Tyne St @ E 49 Ave</t>
  </si>
  <si>
    <t>Southbound Tyne St @ E 52 Ave</t>
  </si>
  <si>
    <t>Southbound Champlain Cres @ E 54 Ave</t>
  </si>
  <si>
    <t>Eastbound E 49 Ave @ Arlington St</t>
  </si>
  <si>
    <t>Southbound Frontenac St @ Hennepin Ave</t>
  </si>
  <si>
    <t>Southbound Frontenac St @ Hurst Ave</t>
  </si>
  <si>
    <t>Eastbound Hurst Ave @ Boundary Rd</t>
  </si>
  <si>
    <t>Westbound Arbor Ave @ Boundary Rd</t>
  </si>
  <si>
    <t>Southbound Matheson Cres @ Borham Cres</t>
  </si>
  <si>
    <t>Southbound Matheson Cres @ Raintree Court</t>
  </si>
  <si>
    <t>Southbound Matheson Cres @ Chickadee Place</t>
  </si>
  <si>
    <t>Westbound Champlain Cres @ Matheson Cres</t>
  </si>
  <si>
    <t>Northbound Champlain Cres @ Langford Ave</t>
  </si>
  <si>
    <t>Westbound Maquinna Dr @ Stikine Place</t>
  </si>
  <si>
    <t>Westbound Rosemont Dr @ Butler St</t>
  </si>
  <si>
    <t>Westbound Rosemont Dr @ 3200 Block</t>
  </si>
  <si>
    <t>Northbound Kerr St @ E 58 Ave</t>
  </si>
  <si>
    <t>Northbound Kerr St @ E 54 Ave</t>
  </si>
  <si>
    <t>Northbound Kerr St @ E 51 Ave</t>
  </si>
  <si>
    <t>Northbound Kerr St @ E 49 Ave</t>
  </si>
  <si>
    <t>Northbound Rupert St @ Kerr St</t>
  </si>
  <si>
    <t>Northbound Rupert St @ E 45 Ave</t>
  </si>
  <si>
    <t>Northbound Rupert St @ E 43 Ave</t>
  </si>
  <si>
    <t>Northbound Rupert St @ E 41 Ave</t>
  </si>
  <si>
    <t>29th Avenue Station @ Bay 1</t>
  </si>
  <si>
    <t>Joyce Station @ Bay 7</t>
  </si>
  <si>
    <t>Westbound Wellington Ave @ Joyce St</t>
  </si>
  <si>
    <t>Westbound Wellington Ave @ McHardy St</t>
  </si>
  <si>
    <t>Northbound Rupert St @ Wellington Ave</t>
  </si>
  <si>
    <t>Northbound Rupert St @ E 29 Ave</t>
  </si>
  <si>
    <t>Northbound Rupert St @ E 27 Ave</t>
  </si>
  <si>
    <t>Northbound Rupert St @ E 25 Ave</t>
  </si>
  <si>
    <t>Northbound Rupert St @ E 22 Ave</t>
  </si>
  <si>
    <t>Northbound Rupert St @ Seaforth Dr</t>
  </si>
  <si>
    <t>Northbound Rupert St @ E 17 Ave</t>
  </si>
  <si>
    <t>Northbound Rupert St @ Worthington Dr</t>
  </si>
  <si>
    <t>Northbound Rupert St @ Grandview Hwy</t>
  </si>
  <si>
    <t>Rupert Station @ Bay 1</t>
  </si>
  <si>
    <t>Northbound Rupert St @ E Broadway</t>
  </si>
  <si>
    <t>Northbound Rupert St @ E 7th Ave</t>
  </si>
  <si>
    <t>Northbound Rupert St @ E 5th Ave</t>
  </si>
  <si>
    <t>Northbound Rupert St @ E 3rd Ave</t>
  </si>
  <si>
    <t>Northbound Rupert St @ Graveley St</t>
  </si>
  <si>
    <t>Northbound Rupert St @ Kitchener St</t>
  </si>
  <si>
    <t>Northbound Rupert St @ William St</t>
  </si>
  <si>
    <t>Northbound Rupert St @ Parker St</t>
  </si>
  <si>
    <t>Eastbound Adanac St @ Rupert St</t>
  </si>
  <si>
    <t>Eastbound Adanac St @ Skeena St</t>
  </si>
  <si>
    <t>Eastbound Adanac St @ Kootenay St</t>
  </si>
  <si>
    <t>Northbound Boundary Rd @ Georgia St</t>
  </si>
  <si>
    <t>Kootenay Loop @ Bay 3</t>
  </si>
  <si>
    <t>Southbound Rupert St @ E Broadway</t>
  </si>
  <si>
    <t>Rupert Station @ Bay 2</t>
  </si>
  <si>
    <t>Southbound Rupert St @ Grandview Hwy</t>
  </si>
  <si>
    <t>Southbound Rupert St @ E 16 Ave</t>
  </si>
  <si>
    <t>Southbound Rupert St @ E 18 Ave</t>
  </si>
  <si>
    <t>Southbound Rupert St @ E 20 Ave</t>
  </si>
  <si>
    <t>Southbound Rupert St @ E 22 Ave</t>
  </si>
  <si>
    <t>Southbound Rupert St @ E 24 Ave</t>
  </si>
  <si>
    <t>Southbound Rupert St @ E 26 Ave</t>
  </si>
  <si>
    <t>Southbound Rupert St @ E 28 Ave</t>
  </si>
  <si>
    <t>Eastbound Wellington Ave @ Rupert St</t>
  </si>
  <si>
    <t>Eastbound Wellington Ave @ McHardy St</t>
  </si>
  <si>
    <t>Southbound Joyce St @ Wellington Ave</t>
  </si>
  <si>
    <t>Joyce Station @ Bay 2</t>
  </si>
  <si>
    <t>Eastbound Vanness Ave @ Melbourne St</t>
  </si>
  <si>
    <t>Northbound Boundary Rd @ Vanness Ave</t>
  </si>
  <si>
    <t>Eastbound Burke St @ Boundary Rd</t>
  </si>
  <si>
    <t>Northbound Smith Ave @ Burke St</t>
  </si>
  <si>
    <t>Northbound Smith Ave @ Brandon St</t>
  </si>
  <si>
    <t>Northbound Smith Ave @ Price St</t>
  </si>
  <si>
    <t>Northbound Smith Ave @ Moscrop St</t>
  </si>
  <si>
    <t>Northbound Smith Ave @ Fir St</t>
  </si>
  <si>
    <t>Northbound Smith Ave @ Spruce St</t>
  </si>
  <si>
    <t>Northbound Ingleton Ave @ Sunset St</t>
  </si>
  <si>
    <t>Northbound Smith Ave @ Sunset St</t>
  </si>
  <si>
    <t>Northbound Smith Ave @ Avondale St</t>
  </si>
  <si>
    <t>Northbound Smith Ave @ Linwood St</t>
  </si>
  <si>
    <t>Westbound Canada Way @ Smith Ave</t>
  </si>
  <si>
    <t>Northbound Boundary Rd @ Dominion St</t>
  </si>
  <si>
    <t>Northbound Boundary Rd @ Grandview Hwy</t>
  </si>
  <si>
    <t>Eastbound Henning Dr @ Boundary Rd</t>
  </si>
  <si>
    <t>Eastbound Henning Dr @ 3800 Block</t>
  </si>
  <si>
    <t>Gilmore Station @ Bay 1</t>
  </si>
  <si>
    <t>Westbound Lougheed Hwy @ Gilmore Ave</t>
  </si>
  <si>
    <t>Northbound Boundary Rd @ Lougheed Hwy</t>
  </si>
  <si>
    <t>Northbound Boundary Rd @ 2nd Ave</t>
  </si>
  <si>
    <t>Northbound Boundary Rd @ 1st Ave</t>
  </si>
  <si>
    <t>Northbound Boundary Rd @ Kitchener St</t>
  </si>
  <si>
    <t>Northbound Boundary Rd @ William St</t>
  </si>
  <si>
    <t>Northbound Boundary Rd @ Venables St</t>
  </si>
  <si>
    <t>Kootenay Loop @ Bay 6</t>
  </si>
  <si>
    <t>Northbound Cassiar Connector @ 100 Block</t>
  </si>
  <si>
    <t>Phibbs Exchange @ Bay 1</t>
  </si>
  <si>
    <t>Southbound Boundary Rd @ Kitchener St</t>
  </si>
  <si>
    <t>Southbound Boundary Rd @ E 1st Ave</t>
  </si>
  <si>
    <t>Eastbound Lougheed Hwy @ Boundary Rd</t>
  </si>
  <si>
    <t>Gilmore Station @ Bay 3</t>
  </si>
  <si>
    <t>Westbound Henning Dr @ 3800 Block</t>
  </si>
  <si>
    <t>Southbound Boundary Rd @ Henning Dr</t>
  </si>
  <si>
    <t>Southbound Boundary Rd @ Regent St</t>
  </si>
  <si>
    <t>Southbound Boundary Rd @ Grandview Hwy</t>
  </si>
  <si>
    <t>Eastbound Canada Way @ Boundary Rd</t>
  </si>
  <si>
    <t>Southbound Smith Ave @ Laurel St</t>
  </si>
  <si>
    <t>Southbound Smith Ave @ Avondale St</t>
  </si>
  <si>
    <t>Southbound Smith Ave @ Nithsdale St</t>
  </si>
  <si>
    <t>Southbound Smith Ave @ Sunset St</t>
  </si>
  <si>
    <t>Southbound Ingleton Ave @ Sunset St</t>
  </si>
  <si>
    <t>Southbound Smith Ave @ Kincaid St</t>
  </si>
  <si>
    <t>Southbound Smith Ave @ Spruce St</t>
  </si>
  <si>
    <t>Southbound Smith Ave @ Fir St</t>
  </si>
  <si>
    <t>Southbound Smith Ave @ Moscrop St</t>
  </si>
  <si>
    <t>Southbound Smith Ave @ Belleville Ave</t>
  </si>
  <si>
    <t>Westbound Burke St @ Smith Ave</t>
  </si>
  <si>
    <t>Southbound Boundary Rd @ Burke St</t>
  </si>
  <si>
    <t>Westbound Vanness Ave @ Boundary Rd</t>
  </si>
  <si>
    <t>Westbound Vanness Ave @ Melbourne St</t>
  </si>
  <si>
    <t>Northbound Muirfield Dr @ Scarboro Ave</t>
  </si>
  <si>
    <t>Northbound Muirfield Dr @ Bobolink Ave</t>
  </si>
  <si>
    <t>Northbound Muirfield Dr @ Lynbrook Dr</t>
  </si>
  <si>
    <t>Eastbound Ashburn St @ Elliott St</t>
  </si>
  <si>
    <t>Northbound Elliott St @ E 54 Ave</t>
  </si>
  <si>
    <t>Northbound Elliott St @ E 52 Ave</t>
  </si>
  <si>
    <t>Northbound Elliott St @ E 49 Ave</t>
  </si>
  <si>
    <t>Northbound Elliott St @ Waverley Ave</t>
  </si>
  <si>
    <t>Northbound Elliott St @ E 46 Ave</t>
  </si>
  <si>
    <t>Northbound Clarendon St @ E 43 Ave</t>
  </si>
  <si>
    <t>Northbound Clarendon St @ E 41 Ave</t>
  </si>
  <si>
    <t>Northbound Clarendon St @ E 39 Ave</t>
  </si>
  <si>
    <t>Northbound Clarendon St @ E 37 Ave</t>
  </si>
  <si>
    <t>Northbound Clarendon St @ E 33 Ave</t>
  </si>
  <si>
    <t>Northbound Slocan St @ Kingsway</t>
  </si>
  <si>
    <t>Northbound Slocan St @ Ward St</t>
  </si>
  <si>
    <t>Northbound Slocan St @ Euclid Ave</t>
  </si>
  <si>
    <t>Eastbound E 29 Ave @ Slocan St</t>
  </si>
  <si>
    <t>29th Avenue Station @ Bay 2</t>
  </si>
  <si>
    <t>Southbound Slocan St @ E 29 Ave</t>
  </si>
  <si>
    <t>Southbound Slocan St @ Norquay St</t>
  </si>
  <si>
    <t>Southbound Slocan St @ Kingsway</t>
  </si>
  <si>
    <t>Southbound Clarendon St @ E 33 Ave</t>
  </si>
  <si>
    <t>Southbound Clarendon St @ E 38 Ave</t>
  </si>
  <si>
    <t>Southbound Clarendon St @ E 40 Ave</t>
  </si>
  <si>
    <t>Southbound Clarendon St @ E 41 Ave</t>
  </si>
  <si>
    <t>Southbound Elliott St @ E 45 Ave</t>
  </si>
  <si>
    <t>Southbound Elliott St @ E 47 Ave</t>
  </si>
  <si>
    <t>Southbound Elliott St @ E 49 Ave</t>
  </si>
  <si>
    <t>Southbound Elliott St @ E 51 Ave</t>
  </si>
  <si>
    <t>Southbound Elliott St @ E 54 Ave</t>
  </si>
  <si>
    <t>Southbound Elliott St @ E 56 Ave</t>
  </si>
  <si>
    <t>Southbound Muirfield Dr @ Ashburn St</t>
  </si>
  <si>
    <t>Southbound Muirfield Dr @ Hoylake Ave</t>
  </si>
  <si>
    <t>Southbound Muirfield Dr @ Bobolink Ave</t>
  </si>
  <si>
    <t>Southbound Muirfield Dr @ Scarboro Ave</t>
  </si>
  <si>
    <t>Northbound Nanaimo St @ Fraserview Dr</t>
  </si>
  <si>
    <t>Westbound Sawmill Cres @ River District Crossing</t>
  </si>
  <si>
    <t>Eastbound SE Marine Dr @ Fieldstone Ave</t>
  </si>
  <si>
    <t>Northbound Matheson Cres @ SE Marine Dr</t>
  </si>
  <si>
    <t>Eastbound Imperial St @ Boundary Rd</t>
  </si>
  <si>
    <t>Eastbound Imperial St @ Mandy Ave</t>
  </si>
  <si>
    <t>Northbound Willingdon Extension @ Imperial St</t>
  </si>
  <si>
    <t>Northbound Willingdon Ave @ Mayberry St</t>
  </si>
  <si>
    <t>Metrotown Station @ Bay 10</t>
  </si>
  <si>
    <t>Metrotown Station @ Bay 1</t>
  </si>
  <si>
    <t>Metrotown Station @ Bay 7</t>
  </si>
  <si>
    <t>Southbound Willingdon Ave @ Maywood St</t>
  </si>
  <si>
    <t>Westbound Imperial St @ Patterson Ave</t>
  </si>
  <si>
    <t>Westbound Imperial St @ Mandy Ave</t>
  </si>
  <si>
    <t>Southbound Matheson Cres @ Champlain Cres</t>
  </si>
  <si>
    <t>Westbound SE Marine Dr @ Matheson Cres</t>
  </si>
  <si>
    <t>Westbound SE Marine Dr @ Fieldstone Ave</t>
  </si>
  <si>
    <t>UBC Exchange @ Bay 1</t>
  </si>
  <si>
    <t>Eastbound W 16 Ave @ Dunbar St</t>
  </si>
  <si>
    <t>Eastbound W 16 Ave @ Blenheim St</t>
  </si>
  <si>
    <t>Eastbound W 16 Ave @ Musqueamview St</t>
  </si>
  <si>
    <t>Eastbound W 16 Ave @ Carnarvon St</t>
  </si>
  <si>
    <t>Eastbound W 16 Ave @ Macdonald St</t>
  </si>
  <si>
    <t>Eastbound W 16 Ave @ Trafalgar St</t>
  </si>
  <si>
    <t>Eastbound W 16 Ave @ Vine St</t>
  </si>
  <si>
    <t>Eastbound W 16 Ave @ East Blvd</t>
  </si>
  <si>
    <t>Eastbound W 16 Ave @ Burrard St</t>
  </si>
  <si>
    <t>Eastbound Marpole Ave @ McRae Ave</t>
  </si>
  <si>
    <t>Eastbound W 16 Ave @ Oak St</t>
  </si>
  <si>
    <t>Eastbound W 16 Ave @ Willow St</t>
  </si>
  <si>
    <t>Eastbound E 29 Ave @ Cambie St</t>
  </si>
  <si>
    <t>Eastbound Midlothian Ave @ Clancy Loranger Way</t>
  </si>
  <si>
    <t>Eastbound E 33 Ave @ Ontario St</t>
  </si>
  <si>
    <t>Eastbound E 33 Ave @ Main St</t>
  </si>
  <si>
    <t>Eastbound E 33 Ave @ Prince Edward St</t>
  </si>
  <si>
    <t>Eastbound E 33 Ave @ Fraser St</t>
  </si>
  <si>
    <t>Eastbound E 33 Ave @ Somerville St</t>
  </si>
  <si>
    <t>Eastbound E 33 Ave @ Inverness St</t>
  </si>
  <si>
    <t>Eastbound E 33 Ave @ Knight St</t>
  </si>
  <si>
    <t>Eastbound E 33 Ave @ Argyle St</t>
  </si>
  <si>
    <t>Eastbound E 33 Ave @ Victoria Dr</t>
  </si>
  <si>
    <t>Eastbound E 33 Ave @ Nanaimo St</t>
  </si>
  <si>
    <t>Westbound E 33 Ave @ Nanaimo St</t>
  </si>
  <si>
    <t>Westbound E 33 Ave @ Victoria Dr</t>
  </si>
  <si>
    <t>Westbound E 33 Ave @ Argyle St</t>
  </si>
  <si>
    <t>Westbound E 33 Ave @ Knight St</t>
  </si>
  <si>
    <t>Westbound E 33 Ave @ Inverness St</t>
  </si>
  <si>
    <t>Westbound E 33 Ave @ Windsor St</t>
  </si>
  <si>
    <t>Westbound E 33 Ave @ Fraser St</t>
  </si>
  <si>
    <t>Westbound E 33 Ave @ Prince Edward St</t>
  </si>
  <si>
    <t>Westbound E 33 Ave @ Main St</t>
  </si>
  <si>
    <t>Westbound E 33 Ave @ Ontario St</t>
  </si>
  <si>
    <t>Westbound Midlothian Ave @ Clancy Loranger Way</t>
  </si>
  <si>
    <t>Westbound W 16 Ave @ Cambie St</t>
  </si>
  <si>
    <t>Westbound W 16 Ave @ Heather St</t>
  </si>
  <si>
    <t>Westbound W 16 Ave @ Oak St</t>
  </si>
  <si>
    <t>Westbound W 15 Ave @ Birch St</t>
  </si>
  <si>
    <t>Westbound W 16 Ave @ Granville St</t>
  </si>
  <si>
    <t>Westbound W 16 Ave @ Burrard St</t>
  </si>
  <si>
    <t>Westbound W 16 Ave @ Arbutus St</t>
  </si>
  <si>
    <t>Westbound W 16 Ave @ Vine St</t>
  </si>
  <si>
    <t>Westbound W 16 Ave @ Trafalgar St</t>
  </si>
  <si>
    <t>Westbound W 16 Ave @ Macdonald St</t>
  </si>
  <si>
    <t>Westbound W 16 Ave @ Mackenzie St</t>
  </si>
  <si>
    <t>Westbound W 16 Ave @ Balaclava St</t>
  </si>
  <si>
    <t>Westbound W 16 Ave @ Blenheim St</t>
  </si>
  <si>
    <t>Westbound W 16 Ave @ Dunbar St</t>
  </si>
  <si>
    <t>Eastbound W 41 Ave @ Crown St</t>
  </si>
  <si>
    <t>Eastbound W 41 Ave @ Wallace St</t>
  </si>
  <si>
    <t>Eastbound W 41 Ave @ Highbury St</t>
  </si>
  <si>
    <t>Dunbar Loop @ Bay 3</t>
  </si>
  <si>
    <t>Eastbound W 41 Ave @ Mackenzie St</t>
  </si>
  <si>
    <t>Eastbound W 41 Ave @ Macdonald St</t>
  </si>
  <si>
    <t>Eastbound W 41 Ave @ Elm St</t>
  </si>
  <si>
    <t>Eastbound W 41 Ave @ Balsam St</t>
  </si>
  <si>
    <t>Eastbound W 41 Ave @ Yew St</t>
  </si>
  <si>
    <t>Eastbound W 41 Ave @ East Blvd</t>
  </si>
  <si>
    <t>Eastbound W 41 Ave @ Maple St</t>
  </si>
  <si>
    <t>Eastbound W 41 Ave @ Cypress St</t>
  </si>
  <si>
    <t>Eastbound W 41 Ave @ Wiltshire St</t>
  </si>
  <si>
    <t>Eastbound W 41 Ave @ Adera St</t>
  </si>
  <si>
    <t>Eastbound W 41 Ave @ Granville St</t>
  </si>
  <si>
    <t>Joyce Station @ Bay 5</t>
  </si>
  <si>
    <t>Westbound E 41 Ave @ School Ave</t>
  </si>
  <si>
    <t>Westbound E 41 Ave @ Kerr St</t>
  </si>
  <si>
    <t>Westbound E 41 Ave @ Rupert St</t>
  </si>
  <si>
    <t>Westbound E 41 Ave @ Killarney St</t>
  </si>
  <si>
    <t>Westbound E 41 Ave @ Earles St</t>
  </si>
  <si>
    <t>Westbound E 41 Ave @ Wales St</t>
  </si>
  <si>
    <t>Westbound E 41 Ave @ Clarendon St</t>
  </si>
  <si>
    <t>Westbound E 41 Ave @ Nanaimo St</t>
  </si>
  <si>
    <t>Westbound E 41 Ave @ Gladstone St</t>
  </si>
  <si>
    <t>Westbound E 41 Ave @ Victoria Dr</t>
  </si>
  <si>
    <t>Westbound E 41 Ave @ Commercial St</t>
  </si>
  <si>
    <t>Westbound E 41 Ave @ Fleming St</t>
  </si>
  <si>
    <t>Westbound E 41 Ave @ Knight St</t>
  </si>
  <si>
    <t>Westbound E 41 Ave @ Inverness St</t>
  </si>
  <si>
    <t>Westbound E 41 Ave @ Windsor St</t>
  </si>
  <si>
    <t>Westbound E 41 Ave @ St. Catherines St</t>
  </si>
  <si>
    <t>Westbound E 41 Ave @ Chester St</t>
  </si>
  <si>
    <t>Westbound E 41 Ave @ Fraser St</t>
  </si>
  <si>
    <t>Westbound E 41 Ave @ St. George St</t>
  </si>
  <si>
    <t>Westbound E 41 Ave @ Prince Edward St</t>
  </si>
  <si>
    <t>Westbound E 41st Ave @ Main St</t>
  </si>
  <si>
    <t>Westbound W 41 Ave @ Ontario St</t>
  </si>
  <si>
    <t>Westbound W 41 Ave @ Columbia St</t>
  </si>
  <si>
    <t>Oakridge-41st Ave Station @ Bay 5</t>
  </si>
  <si>
    <t>Westbound W 41st Ave @ Willow St</t>
  </si>
  <si>
    <t>Westbound W 41 Ave @ Oak St</t>
  </si>
  <si>
    <t>Westbound W 41 Ave @ Selkirk St</t>
  </si>
  <si>
    <t>Westbound W 41 Ave @ Cartier St</t>
  </si>
  <si>
    <t>Westbound W 41 Ave @ Granville St</t>
  </si>
  <si>
    <t>Westbound W 41 Ave @ Churchill St</t>
  </si>
  <si>
    <t>Westbound W 41 Ave @ Marguerite St</t>
  </si>
  <si>
    <t>Westbound W 41 Ave @ Angus Dr</t>
  </si>
  <si>
    <t>Westbound W 41 Ave @ Maple St</t>
  </si>
  <si>
    <t>Westbound W 41 Ave @ East Blvd</t>
  </si>
  <si>
    <t>Westbound W 41 Ave @ Vine St</t>
  </si>
  <si>
    <t>Westbound W 41 Ave @ Larch St</t>
  </si>
  <si>
    <t>Westbound W 41 Ave @ Macdonald St</t>
  </si>
  <si>
    <t>Dunbar Loop @ Bay 5</t>
  </si>
  <si>
    <t>Westbound W 41 Ave @ Olympic St</t>
  </si>
  <si>
    <t>Westbound W 41 Ave @ Holland St</t>
  </si>
  <si>
    <t>Southbound Crown St @ SW Marine Dr</t>
  </si>
  <si>
    <t>UBC Exchange @ Bay 3</t>
  </si>
  <si>
    <t>Eastbound Chancellor Blvd @ Western Parkway</t>
  </si>
  <si>
    <t>Eastbound Chancellor Blvd @ Hamber Rd</t>
  </si>
  <si>
    <t>Northbound Burrard St @ W 3rd Ave</t>
  </si>
  <si>
    <t>Northbound Seymour St @ W Hastings St</t>
  </si>
  <si>
    <t>Waterfront Station @ Bay 1</t>
  </si>
  <si>
    <t>Southbound Burrard St @ W Georgia St</t>
  </si>
  <si>
    <t>Southbound Burrard St @ Burnaby St</t>
  </si>
  <si>
    <t>Southbound Burrard St @ W 3rd Ave</t>
  </si>
  <si>
    <t>Westbound W 4th Ave @ Blanca St</t>
  </si>
  <si>
    <t>Westbound Chancellor Blvd @ Hamber Rd</t>
  </si>
  <si>
    <t>Westbound Chancellor Blvd @ Allison Rd</t>
  </si>
  <si>
    <t>Eastbound W 49 Ave @ Granville St</t>
  </si>
  <si>
    <t>Eastbound W 49 Ave @ Hudson St</t>
  </si>
  <si>
    <t>Eastbound W 49 Ave @ Montgomery St</t>
  </si>
  <si>
    <t>Eastbound W 49 Ave @ Oak St</t>
  </si>
  <si>
    <t>Eastbound W 49th Ave @ Tisdall St</t>
  </si>
  <si>
    <t>Langara-49th Station @ Bay 3</t>
  </si>
  <si>
    <t>Eastbound E 49 Ave @ Ontario St</t>
  </si>
  <si>
    <t>Eastbound E 49 Ave @ Quebec St</t>
  </si>
  <si>
    <t>Eastbound E 49 Ave @ Main St</t>
  </si>
  <si>
    <t>Eastbound E 49 Ave @ Prince Edward St</t>
  </si>
  <si>
    <t>Eastbound E 49 Ave @ St. George St</t>
  </si>
  <si>
    <t>Eastbound E 49 Ave @ Fraser St</t>
  </si>
  <si>
    <t>Eastbound E 49 Ave @ Prince Albert St</t>
  </si>
  <si>
    <t>Eastbound E 49 Ave @ Windsor St</t>
  </si>
  <si>
    <t>Eastbound E 49 Ave @ Sherbrooke St</t>
  </si>
  <si>
    <t>Eastbound E 49 Ave @ Knight St</t>
  </si>
  <si>
    <t>Eastbound E 49 Ave @ Dumfries St</t>
  </si>
  <si>
    <t>Eastbound E 49 Ave @ Argyle St</t>
  </si>
  <si>
    <t>Eastbound E 49 Ave @ Commercial St</t>
  </si>
  <si>
    <t>Eastbound E 49 Ave @ Victoria Dr</t>
  </si>
  <si>
    <t>Eastbound E 49 Ave @ Gladstone St</t>
  </si>
  <si>
    <t>Eastbound E 49 Ave @ Nanaimo St</t>
  </si>
  <si>
    <t>Eastbound E 49 Ave @ Elliott St</t>
  </si>
  <si>
    <t>Eastbound E 49 Ave @ Vivian St</t>
  </si>
  <si>
    <t>Eastbound E 49 Ave @ Killarney St</t>
  </si>
  <si>
    <t>Eastbound E 49 Ave @ Kerr St</t>
  </si>
  <si>
    <t>Eastbound E 49 Ave @ Doman St</t>
  </si>
  <si>
    <t>Eastbound E 49 Ave @ Tyne St</t>
  </si>
  <si>
    <t>Eastbound E 49 Ave @ Frontenac St</t>
  </si>
  <si>
    <t>Metrotown Station @ Bay 11</t>
  </si>
  <si>
    <t>Eastbound Central Blvd @ 4500 Block</t>
  </si>
  <si>
    <t>Westbound Imperial St @ Waverley Ave</t>
  </si>
  <si>
    <t>Westbound Imperial St @ Frederick Ave</t>
  </si>
  <si>
    <t>Westbound Imperial St @ Dow Ave</t>
  </si>
  <si>
    <t>Westbound Imperial St @ McKay Ave</t>
  </si>
  <si>
    <t>Westbound E 49 Ave @ Arlington St</t>
  </si>
  <si>
    <t>Westbound E 49 Ave @ Tyne St</t>
  </si>
  <si>
    <t>Westbound E 49 Ave @ Doman St</t>
  </si>
  <si>
    <t>Westbound E 49 Ave @ Kerr St</t>
  </si>
  <si>
    <t>Westbound E 49 Ave @ Killarney St</t>
  </si>
  <si>
    <t>Westbound E 49 Ave @ Vivian St</t>
  </si>
  <si>
    <t>Westbound E 49 Ave @ Elliott St</t>
  </si>
  <si>
    <t>Westbound E 49 Ave @ Nanaimo St</t>
  </si>
  <si>
    <t>Westbound E 49 Ave @ Gladstone St</t>
  </si>
  <si>
    <t>Westbound E 49 Ave @ Victoria Dr</t>
  </si>
  <si>
    <t>Westbound E 49 Ave @ Beatrice St</t>
  </si>
  <si>
    <t>Westbound E 49 Ave @ Bruce St</t>
  </si>
  <si>
    <t>Westbound E 49 Ave @ Fleming St</t>
  </si>
  <si>
    <t>Westbound E 49 Ave @ Knight St</t>
  </si>
  <si>
    <t>Westbound E 49 Ave @ Inverness St</t>
  </si>
  <si>
    <t>Westbound E 49 Ave @ Elgin St</t>
  </si>
  <si>
    <t>Westbound E 49 Ave @ St. Catherines St</t>
  </si>
  <si>
    <t>Westbound E 49 Ave @ Fraser St</t>
  </si>
  <si>
    <t>Westbound E 49 Ave @ St. George St</t>
  </si>
  <si>
    <t>Westbound E 49 Ave @ Prince Edward St</t>
  </si>
  <si>
    <t>Westbound E 49 Ave @ Main St</t>
  </si>
  <si>
    <t>Westbound W 49 Ave @ Ontario St</t>
  </si>
  <si>
    <t>Westbound W 49 Ave @ Alberta St</t>
  </si>
  <si>
    <t>Langara-49th Station @ Bay 2</t>
  </si>
  <si>
    <t>Westbound W 49 Ave @ Tisdall St</t>
  </si>
  <si>
    <t>Westbound W 49 Ave @ Laurel St</t>
  </si>
  <si>
    <t>Westbound W 49 Ave @ Oak St</t>
  </si>
  <si>
    <t>Westbound W 49 Ave @ Montgomery St</t>
  </si>
  <si>
    <t>Westbound W 49 Ave @ Hudson St</t>
  </si>
  <si>
    <t>Westbound W 49 Ave @ Cartier St</t>
  </si>
  <si>
    <t>Westbound W 49 Ave @ Adera St</t>
  </si>
  <si>
    <t>Westbound W 49 Ave @ Wiltshire St</t>
  </si>
  <si>
    <t>Westbound W 49 Ave @ Maple St</t>
  </si>
  <si>
    <t>Westbound W 49 Ave @ West Blvd</t>
  </si>
  <si>
    <t>Westbound W 49 Ave @ Yew St</t>
  </si>
  <si>
    <t>Westbound W 49 Ave @ Larch St</t>
  </si>
  <si>
    <t>Westbound W 49 Ave @ Macdonald St</t>
  </si>
  <si>
    <t>Westbound SW Marine Dr @ Carnarvon St</t>
  </si>
  <si>
    <t>Westbound SW Marine Dr @ Blenheim St</t>
  </si>
  <si>
    <t>Northbound Dunbar St @ SW Marine Dr</t>
  </si>
  <si>
    <t>Northbound Dunbar St @ W 43 Ave</t>
  </si>
  <si>
    <t>Dunbar Loop @ Bay 4</t>
  </si>
  <si>
    <t>Westbound SW Marine Dr @ Camosun St</t>
  </si>
  <si>
    <t>Westbound SW Marine Dr @ Kullahun Dr</t>
  </si>
  <si>
    <t>Northbound Wesbrook Mall @ Triumf Centre</t>
  </si>
  <si>
    <t>Northbound Wesbrook Mall @ Birney Ave</t>
  </si>
  <si>
    <t>Heather Square @ Bay 2</t>
  </si>
  <si>
    <t>Westbound Lameys Mill Rd @ Sitka Square</t>
  </si>
  <si>
    <t>Westbound Lameys Mill Rd @ Alder Crossing</t>
  </si>
  <si>
    <t>Westbound Lameys Mill Rd @ 1300 Block</t>
  </si>
  <si>
    <t>Westbound W 2nd Ave @ Anderson St</t>
  </si>
  <si>
    <t>Southbound Fir St @ W 2nd Ave</t>
  </si>
  <si>
    <t>Southbound Cambie St @ W Hastings St</t>
  </si>
  <si>
    <t>Southbound Abbott St @ W Pender St</t>
  </si>
  <si>
    <t>Northbound Columbia St @ E Pender St</t>
  </si>
  <si>
    <t>Westbound E Cordova St @ Columbia St</t>
  </si>
  <si>
    <t>Westbound W Cordova St @ Abbott St</t>
  </si>
  <si>
    <t>Waterfront Station @ Bay 2</t>
  </si>
  <si>
    <t>Northbound Fir St @ W 4th Ave</t>
  </si>
  <si>
    <t>Eastbound W 2nd Ave @ Fir St</t>
  </si>
  <si>
    <t>Eastbound W 2nd Ave @ Anderson St</t>
  </si>
  <si>
    <t>Eastbound Lameys Mill Rd @ Fountain Way Court</t>
  </si>
  <si>
    <t>Eastbound Lameys Mill Rd @ Alder Crossing</t>
  </si>
  <si>
    <t>Eastbound Lameys Mill Rd @ Sitka Square</t>
  </si>
  <si>
    <t>Heather Square @ Bay 1</t>
  </si>
  <si>
    <t>Northbound Wesbrook Mall @ W 16 Ave</t>
  </si>
  <si>
    <t>Southbound Wesbrook Mall @ Birney Ave</t>
  </si>
  <si>
    <t>Westbound Ross Dr @ Birney Ave</t>
  </si>
  <si>
    <t>Northbound East Mall @ Eagles Dr</t>
  </si>
  <si>
    <t>Westbound Thunderbird Blvd @ Larkin Dr</t>
  </si>
  <si>
    <t>Southbound West Mall @ Hawthorn Lane</t>
  </si>
  <si>
    <t>Westbound Stadium Rd @ West Mall</t>
  </si>
  <si>
    <t>Northbound NW Marine Dr @ Agronomy Rd</t>
  </si>
  <si>
    <t>NW Marine Dr @ University Blvd</t>
  </si>
  <si>
    <t>Eastbound NW Marine Dr @ West Mall</t>
  </si>
  <si>
    <t>Eastbound NW Marine Dr @ East Mall</t>
  </si>
  <si>
    <t>Southbound Wesbrook Mall @ Iona Dr</t>
  </si>
  <si>
    <t>Westbound NW Marine Dr @ Cecil Green Park Rd</t>
  </si>
  <si>
    <t>Westbound NW Marine Dr @ West Mall</t>
  </si>
  <si>
    <t>Southbound NW Marine Dr @ University Blvd</t>
  </si>
  <si>
    <t>Eastbound Agronomy Rd @ West Mall</t>
  </si>
  <si>
    <t>Eastbound Thunderbird Blvd @ Eagles Dr</t>
  </si>
  <si>
    <t>Southbound East Mall @ Eagles Dr</t>
  </si>
  <si>
    <t>Eastbound Ross Dr @ Birney Ave</t>
  </si>
  <si>
    <t>Eastbound SE Marine Dr @ Main St</t>
  </si>
  <si>
    <t>Eastbound SE Marine Dr @ Fraser St</t>
  </si>
  <si>
    <t>Eastbound SE Marine Dr @ Knight St</t>
  </si>
  <si>
    <t>Eastbound SE Marine Dr @ Victoria Dr</t>
  </si>
  <si>
    <t>Eastbound SE Marine Dr @ Elliott St</t>
  </si>
  <si>
    <t>Eastbound SE Marine Dr @ Kerr St</t>
  </si>
  <si>
    <t>Eastbound Sawmill Cres @ River District Crossing</t>
  </si>
  <si>
    <t>Westbound SE Marine Dr @ Kerr St</t>
  </si>
  <si>
    <t>Westbound SE Marine Dr @ Elliott St</t>
  </si>
  <si>
    <t>Westbound SE Marine Dr @ Victoria Dr</t>
  </si>
  <si>
    <t>Westbound SE Marine Dr @ Knight St</t>
  </si>
  <si>
    <t>Westbound SE Marine Dr @ Chester St</t>
  </si>
  <si>
    <t>UBC Exchange @ Bay 2</t>
  </si>
  <si>
    <t>Eastbound W 6th Ave @ Alder St</t>
  </si>
  <si>
    <t>Eastbound W 6th Ave @ Heather St</t>
  </si>
  <si>
    <t>Olympic Village Station @ Bay 2</t>
  </si>
  <si>
    <t>Eastbound W 2nd Ave @ Columbia St</t>
  </si>
  <si>
    <t>Eastbound E 2nd Ave @ Ontario St</t>
  </si>
  <si>
    <t>Eastbound E 2nd Ave @ Lorne St</t>
  </si>
  <si>
    <t>Eastbound Great Northern Way @ Brunswick St</t>
  </si>
  <si>
    <t>Eastbound Great Northern Way @ Carolina St</t>
  </si>
  <si>
    <t>Eastbound Great Northern Way @ Foley St</t>
  </si>
  <si>
    <t>VCC-Clark Station @ Unloading Only</t>
  </si>
  <si>
    <t>VCC-Clark Station @ Bay 1</t>
  </si>
  <si>
    <t>Westbound Great Northern Way @ Foley St</t>
  </si>
  <si>
    <t>Westbound Great Northern Way @ Carolina Street</t>
  </si>
  <si>
    <t>Westbound Great Northern Way @ Thornton St</t>
  </si>
  <si>
    <t>Westbound E 2nd Ave @ Main St</t>
  </si>
  <si>
    <t>Westbound W 2nd Ave @ Manitoba St</t>
  </si>
  <si>
    <t>Westbound W 2nd Ave @ Crowe St</t>
  </si>
  <si>
    <t>Westbound W 6th Ave @ Alder Crossing</t>
  </si>
  <si>
    <t>UBC Exchange @ Bay 7</t>
  </si>
  <si>
    <t>Eastbound W Broadway @ Macdonald St</t>
  </si>
  <si>
    <t>Eastbound W Broadway @ Yew St</t>
  </si>
  <si>
    <t>Eastbound W Broadway @ Granville St</t>
  </si>
  <si>
    <t>Eastbound W Broadway @ Heather St</t>
  </si>
  <si>
    <t>Broadway-City Hall Station @ Bay 1</t>
  </si>
  <si>
    <t>Westbound Lougheed Hwy @ Boundary Loop</t>
  </si>
  <si>
    <t>Commercial-Broadway Station @ Bay 5</t>
  </si>
  <si>
    <t>Westbound E Broadway @ Brunswick St</t>
  </si>
  <si>
    <t>Westbound E Broadway @ Ontario St</t>
  </si>
  <si>
    <t>Broadway-City Hall Station @ Bay 4</t>
  </si>
  <si>
    <t>Westbound W Broadway @ Arbutus St</t>
  </si>
  <si>
    <t>Marpole Loop @ Bay 5</t>
  </si>
  <si>
    <t>Eastbound SE Marine Dr @ Prince Edward St</t>
  </si>
  <si>
    <t>Eastbound SE Marine Dr @ St. George St</t>
  </si>
  <si>
    <t>Eastbound SE Marine Dr @ Ross St</t>
  </si>
  <si>
    <t>Eastbound SE Marine Dr @ Argyle St</t>
  </si>
  <si>
    <t>Eastbound SE Marine Dr @ Gladstone St</t>
  </si>
  <si>
    <t>Eastbound SE Marine Dr @ Nanaimo St</t>
  </si>
  <si>
    <t>Eastbound SE Marine Dr @ 2600 Block</t>
  </si>
  <si>
    <t>Eastbound SE Marine Dr @ Jellicoe St</t>
  </si>
  <si>
    <t>Eastbound SE Marine Dr @ Matheson Cres</t>
  </si>
  <si>
    <t>Eastbound SE Marine Dr @ City Edge Place</t>
  </si>
  <si>
    <t>Eastbound Marine Dr @ Joffre Ave</t>
  </si>
  <si>
    <t>Eastbound Marine Dr @ Greenall Ave</t>
  </si>
  <si>
    <t>Eastbound Marine Dr @ Patterson Ave</t>
  </si>
  <si>
    <t>Eastbound Marine Dr @ Sussex Ave</t>
  </si>
  <si>
    <t>Eastbound Marine Dr @ Strathearn Ave</t>
  </si>
  <si>
    <t>Eastbound Marine Dr @ Nelson Ave</t>
  </si>
  <si>
    <t>Eastbound Marine Dr @ 4900 Block</t>
  </si>
  <si>
    <t>Eastbound Marine Dr @ Royal Oak Ave</t>
  </si>
  <si>
    <t>Eastbound Marine Dr @ 5500 Block</t>
  </si>
  <si>
    <t>Eastbound Marine Dr @ Gilley Ave</t>
  </si>
  <si>
    <t>Eastbound Southridge Dr @ Marine Dr</t>
  </si>
  <si>
    <t>Eastbound Marine Dr @ Willard St</t>
  </si>
  <si>
    <t>Southbound Willard St @ 14 Ave</t>
  </si>
  <si>
    <t>Southbound Willard St @ 12 Ave</t>
  </si>
  <si>
    <t>Southbound Willard St @ 10 Ave</t>
  </si>
  <si>
    <t>Southbound Willard St @ 9th Ave</t>
  </si>
  <si>
    <t>Southbound Willard St @ Thorne Ave</t>
  </si>
  <si>
    <t>Eastbound Trapp Rd @ Marine Dr</t>
  </si>
  <si>
    <t>22nd Street Station @ Unloading Only</t>
  </si>
  <si>
    <t>22nd Street Station @ Bay 6</t>
  </si>
  <si>
    <t>Westbound Marine Dr @ 7th Ave</t>
  </si>
  <si>
    <t>Westbound Marine Dr @ 10 Ave</t>
  </si>
  <si>
    <t>Northbound Byrnepark Dr @ Marine Dr</t>
  </si>
  <si>
    <t>Westbound Southridge Dr @ Byrnepark Dr</t>
  </si>
  <si>
    <t>Westbound Marine Dr @ Gilley Ave</t>
  </si>
  <si>
    <t>Westbound Marine Dr @ Macpherson Ave</t>
  </si>
  <si>
    <t>Westbound Marine Dr @ Royal Oak Ave</t>
  </si>
  <si>
    <t>Westbound Marine Dr @ 4900 Block</t>
  </si>
  <si>
    <t>Westbound Marine Dr @ Nelson Ave</t>
  </si>
  <si>
    <t>Westbound Marine Dr @ Sussex Ave</t>
  </si>
  <si>
    <t>Westbound Marine Dr @ Patterson Ave</t>
  </si>
  <si>
    <t>Westbound Marine Dr @ Greenall Ave</t>
  </si>
  <si>
    <t>Westbound SE Marine Dr @ City Edge Place</t>
  </si>
  <si>
    <t>Westbound SE Marine Dr @ Jellicoe St</t>
  </si>
  <si>
    <t>Westbound SE Marine Dr @ Gladstone St</t>
  </si>
  <si>
    <t>Westbound SE Marine Dr @ Argyle St</t>
  </si>
  <si>
    <t>Westbound SE Marine Dr @ Inverness St</t>
  </si>
  <si>
    <t>Westbound SE Marine Dr @ Ross St</t>
  </si>
  <si>
    <t>Westbound SE Marine Dr @ Poplar St</t>
  </si>
  <si>
    <t>Westbound SE Marine Dr @ Prince Edward St</t>
  </si>
  <si>
    <t>Eastbound W 70 Ave @ French St</t>
  </si>
  <si>
    <t>Southbound Hudson St @ W 70 Ave</t>
  </si>
  <si>
    <t>Southbound Hudson St @ W 72 Ave</t>
  </si>
  <si>
    <t>Marpole Loop @ Bay 1</t>
  </si>
  <si>
    <t>22nd Street Station @ Bay 5</t>
  </si>
  <si>
    <t>Eastbound 8th Ave @ 23 St</t>
  </si>
  <si>
    <t>Eastbound 8th Ave @ 22 St</t>
  </si>
  <si>
    <t>Eastbound 8th Ave @ 21 St</t>
  </si>
  <si>
    <t>Eastbound 8th Ave @ 20 St</t>
  </si>
  <si>
    <t>Eastbound 8th Ave @ 19 St</t>
  </si>
  <si>
    <t>Eastbound 8th Ave @ 18 St</t>
  </si>
  <si>
    <t>Eastbound 8th Ave @ 16 St</t>
  </si>
  <si>
    <t>Eastbound 8th Ave @ 14 St</t>
  </si>
  <si>
    <t>Southbound 12 St @ 8th Ave</t>
  </si>
  <si>
    <t>Southbound 12 St @ 7th Ave</t>
  </si>
  <si>
    <t>Eastbound 6th Ave @ 12 St</t>
  </si>
  <si>
    <t>Eastbound 6th Ave @ 10 St</t>
  </si>
  <si>
    <t>Eastbound 6th Ave @ 8th St</t>
  </si>
  <si>
    <t>Northbound 6th St @ 6th Ave</t>
  </si>
  <si>
    <t>Northbound 6th St @ 8th Ave</t>
  </si>
  <si>
    <t>Northbound 6th St @ 10 Ave</t>
  </si>
  <si>
    <t>Eastbound 12 Ave @ 6th St</t>
  </si>
  <si>
    <t>Eastbound 12 Ave @ 4th St</t>
  </si>
  <si>
    <t>Eastbound 12 Ave @ 2nd St</t>
  </si>
  <si>
    <t>Northbound 1st St @ 12 Ave</t>
  </si>
  <si>
    <t>Northbound 1st St @ 14 Ave</t>
  </si>
  <si>
    <t>Northbound 1st St @ 16 Ave</t>
  </si>
  <si>
    <t>Eastbound 16 Ave @ Newcombe St</t>
  </si>
  <si>
    <t>Eastbound 16 Ave @ Wright St</t>
  </si>
  <si>
    <t>Southbound Cumberland St @ 16 Ave</t>
  </si>
  <si>
    <t>Eastbound Armstrong Ave @ Cumberland St</t>
  </si>
  <si>
    <t>Eastbound Armstrong Ave @ Coquitlam St</t>
  </si>
  <si>
    <t>Eastbound Armstrong Ave @ Langley St</t>
  </si>
  <si>
    <t>Northbound Cariboo Rd @ Armstrong Ave</t>
  </si>
  <si>
    <t>Northbound Cariboo Rd @ 7600 Block</t>
  </si>
  <si>
    <t>Northbound Cariboo Rd @ 7100 Block</t>
  </si>
  <si>
    <t>Northbound Cariboo Rd @ Stormont Ave</t>
  </si>
  <si>
    <t>Northbound Cariboo Rd @ Avalon Ave</t>
  </si>
  <si>
    <t>Northbound Cariboo Rd @ Cariboo Place</t>
  </si>
  <si>
    <t>Eastbound Government St @ 8700 Block</t>
  </si>
  <si>
    <t>Eastbound Government St @ Halston Court</t>
  </si>
  <si>
    <t>Eastbound Government St @ Manchester Dr</t>
  </si>
  <si>
    <t>Lougheed Station @ Bay 6</t>
  </si>
  <si>
    <t>Lougheed Station @ Bay 4</t>
  </si>
  <si>
    <t>Westbound Government St @ Cardston Court</t>
  </si>
  <si>
    <t>Westbound Government St @ Halston Court</t>
  </si>
  <si>
    <t>Westbound Government St @ Horne St</t>
  </si>
  <si>
    <t>Westbound Government St @ 8700 Block</t>
  </si>
  <si>
    <t>Southbound Cariboo Rd @ Cariboo Place</t>
  </si>
  <si>
    <t>Southbound Cariboo Rd @ Avalon Ave</t>
  </si>
  <si>
    <t>Southbound Cariboo Rd @ Stormont Ave</t>
  </si>
  <si>
    <t>Southbound Cariboo Rd @ 7100 Block</t>
  </si>
  <si>
    <t>Southbound Cariboo Rd @ 16 Ave</t>
  </si>
  <si>
    <t>Southbound Cariboo Rd @ 7600 Block</t>
  </si>
  <si>
    <t>Westbound Armstrong Ave @ Cariboo Rd</t>
  </si>
  <si>
    <t>Westbound Armstrong Ave @ Langley St</t>
  </si>
  <si>
    <t>Westbound Armstrong Ave @ Coquitlam St</t>
  </si>
  <si>
    <t>Northbound Cumberland St @ Armstrong Ave</t>
  </si>
  <si>
    <t>Westbound 16 Ave @ Cumberland St</t>
  </si>
  <si>
    <t>Westbound 16 Ave @ Wright St</t>
  </si>
  <si>
    <t>Westbound 16 Ave @ Newcombe St</t>
  </si>
  <si>
    <t>Southbound 1st St @ 16 Ave</t>
  </si>
  <si>
    <t>Southbound 1st St @ 14 Ave</t>
  </si>
  <si>
    <t>Westbound 12 Ave @ 1st St</t>
  </si>
  <si>
    <t>Westbound 12 Ave @ 2nd St</t>
  </si>
  <si>
    <t>Westbound 12 Ave @ 4th St</t>
  </si>
  <si>
    <t>Southbound 6th St @ 10 Ave</t>
  </si>
  <si>
    <t>Southbound 6th St @ 8th Ave</t>
  </si>
  <si>
    <t>Westbound 6th Ave @ 6th St</t>
  </si>
  <si>
    <t>Westbound 6th Ave @ 8th St</t>
  </si>
  <si>
    <t>Westbound 6th Ave @ 10 St</t>
  </si>
  <si>
    <t>Northbound 12 St @ Nanaimo St</t>
  </si>
  <si>
    <t>Northbound 12 St @ 7th Ave</t>
  </si>
  <si>
    <t>Westbound 8th Ave @ 14 St</t>
  </si>
  <si>
    <t>Westbound 8th Ave @ 16 St</t>
  </si>
  <si>
    <t>Westbound 8th Ave @ 18 St</t>
  </si>
  <si>
    <t>Westbound 8th Ave @ 19 St</t>
  </si>
  <si>
    <t>Westbound 8th Ave @ 20 St</t>
  </si>
  <si>
    <t>Westbound 8th Ave @ 22 St</t>
  </si>
  <si>
    <t>New Westminster Station @ Bay 9</t>
  </si>
  <si>
    <t>Eastbound Columbia St @ 6th St</t>
  </si>
  <si>
    <t>Columbia Station @ Bay 3</t>
  </si>
  <si>
    <t>Northbound 4th St @ Agnes St</t>
  </si>
  <si>
    <t>Southbound Merivale St @ Royal Ave</t>
  </si>
  <si>
    <t>Eastbound Agnes St @ Elliot St</t>
  </si>
  <si>
    <t>Northbound 1st St @ Agnes St</t>
  </si>
  <si>
    <t>Eastbound E Royal Ave @ McBride Blvd</t>
  </si>
  <si>
    <t>Northbound Ross Dr @ 200 Block</t>
  </si>
  <si>
    <t>Westbound Queens Park Care Centre @ Blackberry Dr</t>
  </si>
  <si>
    <t>Southbound Ross Dr @ 200 Block</t>
  </si>
  <si>
    <t>Westbound E Royal Ave @ McBride Blvd</t>
  </si>
  <si>
    <t>Southbound 1st St @ Agnes St</t>
  </si>
  <si>
    <t>Westbound Agnes St @ Elliot St</t>
  </si>
  <si>
    <t>Southbound 4th St @ Agnes St</t>
  </si>
  <si>
    <t>Columbia Station @ Bay 1</t>
  </si>
  <si>
    <t>Westbound Columbia St @ 6th St</t>
  </si>
  <si>
    <t>New Westminster Station @ Bay 2</t>
  </si>
  <si>
    <t>Northbound Renaissance Square @ Quayside Dr</t>
  </si>
  <si>
    <t>Eastbound Quayside Dr @ Laguna Court</t>
  </si>
  <si>
    <t>Eastbound Quayside Dr @ Reliance Court</t>
  </si>
  <si>
    <t>New Westminster Station @ Bay 8</t>
  </si>
  <si>
    <t>Eastbound Carnarvon St @ Quayside Dr</t>
  </si>
  <si>
    <t>Westbound Quayside Dr @ Reliance Court</t>
  </si>
  <si>
    <t>Westbound Quayside Dr @ 1200 Block</t>
  </si>
  <si>
    <t>Southbound Cliveden Ave @ 1600 Block</t>
  </si>
  <si>
    <t>Eastbound Derwent Way @ 1600 Block</t>
  </si>
  <si>
    <t>Eastbound Derwent Way @ Ridley Place</t>
  </si>
  <si>
    <t>Eastbound Derwent Way @ Eaton Way</t>
  </si>
  <si>
    <t>Eastbound Derwent Way @ Ebury Place</t>
  </si>
  <si>
    <t>Eastbound Derwent Way @ Fraserview Place</t>
  </si>
  <si>
    <t>Eastbound Derwent Way @ Derwent Place</t>
  </si>
  <si>
    <t>Eastbound Derwent Way @ Humber Place</t>
  </si>
  <si>
    <t>Eastbound Derwent Way @ Chester Rd</t>
  </si>
  <si>
    <t>Eastbound Derwent Way @ Annance Court</t>
  </si>
  <si>
    <t>Eastbound Derwent Way @ 900 Block</t>
  </si>
  <si>
    <t>Eastbound Derwent Way @ 800 Block</t>
  </si>
  <si>
    <t>Eastbound Derwent Way @ Audley Blvd</t>
  </si>
  <si>
    <t>Eastbound Derwent Way @ Caldew St</t>
  </si>
  <si>
    <t>Eastbound Derwent Way @ 600 Block</t>
  </si>
  <si>
    <t>Northbound Boyd St @ Ewen Ave</t>
  </si>
  <si>
    <t>Eastbound Duncan St @ 400 Block</t>
  </si>
  <si>
    <t>Southbound Furness St @ Ewen Ave</t>
  </si>
  <si>
    <t>Westbound Ewen Ave @ Derwent Way</t>
  </si>
  <si>
    <t>Westbound Ewen Ave @ Fenton St</t>
  </si>
  <si>
    <t>Westbound Ewen Ave @ Wood St</t>
  </si>
  <si>
    <t>Westbound Ewen Ave @ McGillivray Place</t>
  </si>
  <si>
    <t>Northbound Howes St @ Ewen Ave</t>
  </si>
  <si>
    <t>Northbound Hwy 91A Onramp @ Howes St</t>
  </si>
  <si>
    <t>22nd Street Station @ Bay 3</t>
  </si>
  <si>
    <t>Southbound Howes St @ Hwy 91A Offramp</t>
  </si>
  <si>
    <t>Eastbound Ewen Ave @ Howes St</t>
  </si>
  <si>
    <t>Eastbound Ewen Ave @ Lawrence St</t>
  </si>
  <si>
    <t>Eastbound Ewen Ave @ McGillivray Place</t>
  </si>
  <si>
    <t>Eastbound Ewen Ave @ Wood St</t>
  </si>
  <si>
    <t>Eastbound Ewen Ave @ Johnston St</t>
  </si>
  <si>
    <t>Southbound Derwent Way @ Belgrave Way</t>
  </si>
  <si>
    <t>Westbound Belgrave Way @ Caldew St</t>
  </si>
  <si>
    <t>Southbound Audley Blvd @ Belgrave Way</t>
  </si>
  <si>
    <t>Westbound Cliveden Ave @ 800 Block</t>
  </si>
  <si>
    <t>Westbound Cliveden Ave @ 900 Block</t>
  </si>
  <si>
    <t>Westbound Cliveden Ave @ Carlisle Rd</t>
  </si>
  <si>
    <t>Westbound Cliveden Ave @ Chester Rd</t>
  </si>
  <si>
    <t>Westbound Cliveden Ave @ Cliveden Place</t>
  </si>
  <si>
    <t>Westbound Cliveden Ave @ Carleton Court</t>
  </si>
  <si>
    <t>Westbound Cliveden Ave @ 1400 Block</t>
  </si>
  <si>
    <t>Westbound Cliveden Ave @ Eaton Way</t>
  </si>
  <si>
    <t>Westbound Cliveden Ave @ Hampstead Close</t>
  </si>
  <si>
    <t>New Westminster Station @ Bay 5</t>
  </si>
  <si>
    <t>Westbound Royal Ave @ 1st St</t>
  </si>
  <si>
    <t>Northbound 2nd St @ Clinton Place</t>
  </si>
  <si>
    <t>Northbound 2nd St @ Queens Ave</t>
  </si>
  <si>
    <t>Northbound 2nd St @ 3rd Ave</t>
  </si>
  <si>
    <t>Northbound 2nd St @ 4th Ave</t>
  </si>
  <si>
    <t>Northbound 2nd St @ 5th Ave</t>
  </si>
  <si>
    <t>Eastbound 6th Ave @ 2nd St</t>
  </si>
  <si>
    <t>Eastbound 6th Ave @ 1st St</t>
  </si>
  <si>
    <t>Eastbound E 6th Ave @ McBride Blvd</t>
  </si>
  <si>
    <t>Eastbound E 6th Ave @ Glenbrook Dr</t>
  </si>
  <si>
    <t>Northbound Cumberland St @ E 7th Ave</t>
  </si>
  <si>
    <t>Westbound E 8th Ave @ Cumberland St</t>
  </si>
  <si>
    <t>Westbound 8th Ave @ McBride Blvd</t>
  </si>
  <si>
    <t>Westbound Ovens Ave @ Colborne St</t>
  </si>
  <si>
    <t>Westbound 8th Ave @ 2nd St</t>
  </si>
  <si>
    <t>Westbound 8th Ave @ 4th St</t>
  </si>
  <si>
    <t>Northbound 8th St @ 6th Ave</t>
  </si>
  <si>
    <t>Northbound 8th St @ 7th Ave</t>
  </si>
  <si>
    <t>Eastbound 8th Ave @ 8th St</t>
  </si>
  <si>
    <t>Eastbound 8th Ave @ 6th St</t>
  </si>
  <si>
    <t>Eastbound 8th Ave @ 4th St</t>
  </si>
  <si>
    <t>Eastbound 8th Ave @ 2nd St</t>
  </si>
  <si>
    <t>Eastbound Ovens Ave @ Colborne St</t>
  </si>
  <si>
    <t>Eastbound 8th Ave @ Park Cres</t>
  </si>
  <si>
    <t>Eastbound E 8th Ave @ McBride Blvd</t>
  </si>
  <si>
    <t>Southbound Cumberland St @ E 8th Ave</t>
  </si>
  <si>
    <t>Southbound Cumberland St @ E 7th Ave</t>
  </si>
  <si>
    <t>Westbound E 6th Ave @ Glenbrook Dr</t>
  </si>
  <si>
    <t>Westbound 6th Ave @ McBride Blvd</t>
  </si>
  <si>
    <t>Westbound 6th Ave @ 1st St</t>
  </si>
  <si>
    <t>Southbound 2nd St @ 6th Ave</t>
  </si>
  <si>
    <t>Southbound 2nd St @ 5th Ave</t>
  </si>
  <si>
    <t>Southbound 2nd St @ 4th Ave</t>
  </si>
  <si>
    <t>Southbound 2nd St @ 3rd Ave</t>
  </si>
  <si>
    <t>Southbound 2nd St @ Queens Ave</t>
  </si>
  <si>
    <t>Southbound 1st St @ Park Row</t>
  </si>
  <si>
    <t>Edmonds Station @ Bay 4</t>
  </si>
  <si>
    <t>Eastbound Edmonds St @ 18 St</t>
  </si>
  <si>
    <t>Eastbound Edmonds St @ 16 St</t>
  </si>
  <si>
    <t>Eastbound Edmonds St @ Linden Ave</t>
  </si>
  <si>
    <t>Eastbound Edmonds St @ Humphries Ave</t>
  </si>
  <si>
    <t>Eastbound Edmonds St @ Mary Ave</t>
  </si>
  <si>
    <t>Eastbound Edmonds St @ New Vista Place</t>
  </si>
  <si>
    <t>Eastbound Edmonds St @ Canada Way</t>
  </si>
  <si>
    <t>Eastbound Edmonds St @ 6th St</t>
  </si>
  <si>
    <t>Southbound 6th St @ 18 Ave</t>
  </si>
  <si>
    <t>Southbound 6th St @ 16 Ave</t>
  </si>
  <si>
    <t>Southbound 6th St @ 15 Ave</t>
  </si>
  <si>
    <t>Southbound 6th St @ 13 Ave</t>
  </si>
  <si>
    <t>Southbound 6th St @ 12 Ave</t>
  </si>
  <si>
    <t>Southbound 6th St @ Princess St</t>
  </si>
  <si>
    <t>Southbound 6th St @ 5th Ave</t>
  </si>
  <si>
    <t>Southbound 6th St @ 4th Ave</t>
  </si>
  <si>
    <t>Southbound 6th St @ 3rd Ave</t>
  </si>
  <si>
    <t>Southbound 6th St @ Queens Ave</t>
  </si>
  <si>
    <t>Southbound 6th St @ Royal Ave</t>
  </si>
  <si>
    <t>Southbound 6th St @ Agnes St</t>
  </si>
  <si>
    <t>New Westminster Station @ Bay 3</t>
  </si>
  <si>
    <t>New Westminster Station @ Bay 7</t>
  </si>
  <si>
    <t>Westbound 6th St @ Carnarvon St</t>
  </si>
  <si>
    <t>Northbound 6th St @ Royal Ave</t>
  </si>
  <si>
    <t>Northbound 6th St @ Queens Ave</t>
  </si>
  <si>
    <t>Northbound 6th St @ 3rd Ave</t>
  </si>
  <si>
    <t>Northbound 6th St @ 4th Ave</t>
  </si>
  <si>
    <t>Northbound 6th St @ 5th Ave</t>
  </si>
  <si>
    <t>Northbound 6th St @ 12 Ave</t>
  </si>
  <si>
    <t>Northbound 6th St @ 13 Ave</t>
  </si>
  <si>
    <t>Northbound 6th St @ 15 Ave</t>
  </si>
  <si>
    <t>Northbound 6th St @ 16 Ave</t>
  </si>
  <si>
    <t>Northbound 6th St @ 18 Ave</t>
  </si>
  <si>
    <t>Westbound Edmonds St @ 7800 Block</t>
  </si>
  <si>
    <t>Westbound Edmonds St @ Canada Way</t>
  </si>
  <si>
    <t>Westbound Edmonds St @ New Vista Place</t>
  </si>
  <si>
    <t>Westbound Edmonds St @ Mary Ave</t>
  </si>
  <si>
    <t>Westbound Edmonds St @ Humphries Ave</t>
  </si>
  <si>
    <t>Westbound Edmonds St @ Linden Ave</t>
  </si>
  <si>
    <t>Westbound Edmonds St @ Kingsway</t>
  </si>
  <si>
    <t>Westbound Edmonds St @ Salisbury Ave</t>
  </si>
  <si>
    <t>Edmonds Station @ Bay 2</t>
  </si>
  <si>
    <t>Eastbound Columbia St @ 200 Block</t>
  </si>
  <si>
    <t>Northbound Jamieson Court @ Richmond St</t>
  </si>
  <si>
    <t>Northbound Richmond St @ Miner St</t>
  </si>
  <si>
    <t>Eastbound Cumberland St @ Richmond St</t>
  </si>
  <si>
    <t>Eastbound Cumberland St @ Miner St</t>
  </si>
  <si>
    <t>Northbound E Columbia St @ Alberta St</t>
  </si>
  <si>
    <t>Northbound E Columbia St @ Keary St</t>
  </si>
  <si>
    <t>Northbound E Columbia St @ Sherbrooke St</t>
  </si>
  <si>
    <t>Northbound E Columbia St @ Cedar St</t>
  </si>
  <si>
    <t>Northbound E Columbia St @ Braid St</t>
  </si>
  <si>
    <t>Northbound E Columbia St @ Holmes St</t>
  </si>
  <si>
    <t>Northbound North Rd @ Young Dr</t>
  </si>
  <si>
    <t>Northbound North Rd @ Lougheed Hwy</t>
  </si>
  <si>
    <t>Lougheed Station @ Bay 10</t>
  </si>
  <si>
    <t>Southbound North Rd @ Rochester St</t>
  </si>
  <si>
    <t>Southbound North Rd @ Delestre Ave</t>
  </si>
  <si>
    <t>Southbound E Columbia St @ 600 Block</t>
  </si>
  <si>
    <t>Southbound E Columbia St @ Holmes St</t>
  </si>
  <si>
    <t>Southbound E Columbia St @ Braid St</t>
  </si>
  <si>
    <t>Southbound E Columbia St @ Sherbrooke St</t>
  </si>
  <si>
    <t>Southbound E Columbia St @ Keary St</t>
  </si>
  <si>
    <t>Westbound Cumberland St  @ Sapper St</t>
  </si>
  <si>
    <t>Southbound Richmond St @ Seymour Court</t>
  </si>
  <si>
    <t>Southbound Richmond St @ Miner St</t>
  </si>
  <si>
    <t>Southbound E Columbia St @ Richmond St</t>
  </si>
  <si>
    <t>Westbound E Columbia St @ McBride Blvd</t>
  </si>
  <si>
    <t>Westbound Columbia St @ 200 Block</t>
  </si>
  <si>
    <t>Metrotown Station @ Bay 13</t>
  </si>
  <si>
    <t>Northbound Bonsor Ave @ Central Blvd</t>
  </si>
  <si>
    <t>Northbound Nelson Ave @ Bennett St</t>
  </si>
  <si>
    <t>Northbound Nelson Ave @ Newton St</t>
  </si>
  <si>
    <t>Northbound Nelson Ave @ Dover St</t>
  </si>
  <si>
    <t>Northbound Nelson Ave @ Grafton St</t>
  </si>
  <si>
    <t>Northbound Nelson Ave @ Sardis Cres</t>
  </si>
  <si>
    <t>Westbound Bond St @ Nelson Ave</t>
  </si>
  <si>
    <t>Westbound Bond St @ Sussex Ave</t>
  </si>
  <si>
    <t>Westbound Bond St @ Elsom Ave</t>
  </si>
  <si>
    <t>Northbound Willingdon Ave @ Bond St</t>
  </si>
  <si>
    <t>Northbound Willingdon Ave @ Burke St</t>
  </si>
  <si>
    <t>Northbound Willingdon Ave @ Grassmere St</t>
  </si>
  <si>
    <t>Northbound Willingdon Ave @ Price St</t>
  </si>
  <si>
    <t>Eastbound Deer Lake Parkway @ Willingdon Ave</t>
  </si>
  <si>
    <t>Eastbound Deer Lake Parkway @ Wayburne Dr</t>
  </si>
  <si>
    <t>Eastbound Gilpin St @ Royal Oak Ave</t>
  </si>
  <si>
    <t>Eastbound Gilpin St @ Chapple Cres</t>
  </si>
  <si>
    <t>Eastbound Gilpin St @ Cedarwood St</t>
  </si>
  <si>
    <t>Bus Loop @ Burnaby City Hall</t>
  </si>
  <si>
    <t>Northbound Norland Ave @ Canada Way</t>
  </si>
  <si>
    <t>Northbound Norland Ave @ Ledger Ave</t>
  </si>
  <si>
    <t>Eastbound Sprott St @ Norland Ave East</t>
  </si>
  <si>
    <t>Eastbound Sprott St @ Kensington Ave</t>
  </si>
  <si>
    <t>Northbound Kensington Ave @ Joe Sakic Way</t>
  </si>
  <si>
    <t>Sperling Station @ Bay 3</t>
  </si>
  <si>
    <t>Eastbound Winston St @ Bainbridge Ave</t>
  </si>
  <si>
    <t>Eastbound Winston St @ 7200 Block</t>
  </si>
  <si>
    <t>Northbound Phillips Ave @ Winston St</t>
  </si>
  <si>
    <t>Eastbound Government Rd @ Lozells Ave</t>
  </si>
  <si>
    <t>Eastbound Government Rd @ Jensen Place</t>
  </si>
  <si>
    <t>Eastbound Government Rd @ Piper Ave</t>
  </si>
  <si>
    <t>Eastbound Government Rd @ 8000 Block</t>
  </si>
  <si>
    <t>Eastbound Government Rd @ Lakedale Ave</t>
  </si>
  <si>
    <t>Eastbound Government Rd @ 8300 Block</t>
  </si>
  <si>
    <t>Eastbound Government Rd @ Brighton Ave</t>
  </si>
  <si>
    <t>Production Station @ Bay 3</t>
  </si>
  <si>
    <t>Eastbound Eastlake Dr @ Production Way</t>
  </si>
  <si>
    <t>Southbound Eastlake Dr @ Centaurus Dr</t>
  </si>
  <si>
    <t>Eastbound Beaverbrook Dr @ Eastlake Dr</t>
  </si>
  <si>
    <t>Eastbound Beaverbrook Dr @ Centaurus Dr</t>
  </si>
  <si>
    <t>Eastbound Beaverbrook Dr @ Noel Dr</t>
  </si>
  <si>
    <t>Eastbound Cameron St @ Beaverbrook Dr</t>
  </si>
  <si>
    <t>Eastbound Cameron St @ Bartlett Court</t>
  </si>
  <si>
    <t>Eastbound Cameron St @ Morrey Court</t>
  </si>
  <si>
    <t>Southbound North Rd @ Cameron St</t>
  </si>
  <si>
    <t>Southbound North Rd @ Austin Rd</t>
  </si>
  <si>
    <t>Lougheed Station @ Bay 3</t>
  </si>
  <si>
    <t>Northbound North Rd @ Gatineau Place</t>
  </si>
  <si>
    <t>Northbound North Rd @ Austin Ave</t>
  </si>
  <si>
    <t>Westbound Cameron St @ North Rd</t>
  </si>
  <si>
    <t>Westbound Cameron St @ Morrey Court</t>
  </si>
  <si>
    <t>Westbound Cameron St @ Bartlett Court</t>
  </si>
  <si>
    <t>Northbound Beaverbrook Dr @ Cameron St</t>
  </si>
  <si>
    <t>Westbound Beaverbrook Dr @ Centaurus Dr</t>
  </si>
  <si>
    <t>Northbound Eastlake Dr @ Beaverbrook Dr</t>
  </si>
  <si>
    <t>Northbound Eastlake Dr @ Centaurus Dr</t>
  </si>
  <si>
    <t>Southbound Production Way @ Eastlake Dr</t>
  </si>
  <si>
    <t>Production Way Station @ Bay 2</t>
  </si>
  <si>
    <t>Westbound Government Rd @ Brighton Ave</t>
  </si>
  <si>
    <t>Westbound Government Rd @ 8300 Block</t>
  </si>
  <si>
    <t>Westbound Government Rd @ Lakedale Ave</t>
  </si>
  <si>
    <t>Westbound Government Rd @ 8000 Block</t>
  </si>
  <si>
    <t>Westbound Government Rd @ Piper Ave</t>
  </si>
  <si>
    <t>Westbound Government Rd @ Lozells Ave</t>
  </si>
  <si>
    <t>Westbound Government Rd @ 7500 Block</t>
  </si>
  <si>
    <t>Southbound Phillips Ave @ Government Rd</t>
  </si>
  <si>
    <t>Westbound Winston St @ 7200 Block</t>
  </si>
  <si>
    <t>Westbound Winston St @ Bainbridge Ave</t>
  </si>
  <si>
    <t>Southbound Kensington Ave @ Joe Sakic Way</t>
  </si>
  <si>
    <t>Westbound Sprott St @ Kensington Ave</t>
  </si>
  <si>
    <t>Westbound Sprott St @ Norland Ave East</t>
  </si>
  <si>
    <t>Southbound Norland Ave @ Sprott St West</t>
  </si>
  <si>
    <t>Southbound Norland Ave @ Kincaid St</t>
  </si>
  <si>
    <t>Southbound Deer Lake Parkway @ Canada Way</t>
  </si>
  <si>
    <t>Westbound Gilpin St @ Cedarwood St</t>
  </si>
  <si>
    <t>Westbound Gilpin St @ Mahon Ave</t>
  </si>
  <si>
    <t>Westbound Gilpin St @ Gatenby Ave</t>
  </si>
  <si>
    <t>Westbound Deer Lake Parkway @ Garden Grove Dr</t>
  </si>
  <si>
    <t>Westbound Deer Lake Parkway @ Wayburne Dr</t>
  </si>
  <si>
    <t>Southbound Willingdon Ave @ Moscrop St</t>
  </si>
  <si>
    <t>Southbound Willingdon Ave @ Wildwood Cres</t>
  </si>
  <si>
    <t>Southbound Willingdon Ave @ Price Cres</t>
  </si>
  <si>
    <t>Eastbound Bond St @ Willingdon Ave</t>
  </si>
  <si>
    <t>Eastbound Bond St @ Elsom Ave</t>
  </si>
  <si>
    <t>Eastbound Bond St @ Sussex Ave</t>
  </si>
  <si>
    <t>Southbound Nelson Ave @ Buxton St</t>
  </si>
  <si>
    <t>Southbound Nelson Ave @ Shepherd St</t>
  </si>
  <si>
    <t>Southbound Nelson Ave @ Grange St</t>
  </si>
  <si>
    <t>Southbound Nelson Ave @ Hazel St</t>
  </si>
  <si>
    <t>Westbound Bennett St @ Nelson Ave</t>
  </si>
  <si>
    <t>Southbound Bonsor Ave @ Bennett St</t>
  </si>
  <si>
    <t>Westbound Central Blvd @ Bonsor Ave</t>
  </si>
  <si>
    <t>Westbound Central Blvd @ 4500 Block</t>
  </si>
  <si>
    <t>Edmonds Station @ Bay 5</t>
  </si>
  <si>
    <t>Southbound Griffiths Dr @ Southpoint Dr</t>
  </si>
  <si>
    <t>Eastbound 14 Ave @ Griffiths Dr</t>
  </si>
  <si>
    <t>Eastbound 14 Ave @ 15 St</t>
  </si>
  <si>
    <t>Eastbound 14 Ave @ Kingsway</t>
  </si>
  <si>
    <t>Southbound Kingsway @ 12 Ave</t>
  </si>
  <si>
    <t>Southbound 12 St @ London St</t>
  </si>
  <si>
    <t>Southbound 12 St @ 6th Ave</t>
  </si>
  <si>
    <t>Southbound 12 St @ 5th Ave</t>
  </si>
  <si>
    <t>Southbound 12 St @ 4th Ave</t>
  </si>
  <si>
    <t>Southbound 12 St @ 3rd Ave</t>
  </si>
  <si>
    <t>Southbound 12 St @ Queens Ave</t>
  </si>
  <si>
    <t>New Westminster Station @ Bay 10</t>
  </si>
  <si>
    <t>Westbound Columbia St @ 10 St</t>
  </si>
  <si>
    <t>Westbound Columbia St @ Royal Ave</t>
  </si>
  <si>
    <t>Northbound 12 St @ Queens Ave</t>
  </si>
  <si>
    <t>Northbound 12 St @ 3rd Ave</t>
  </si>
  <si>
    <t>Northbound 12 St @ 4th Ave</t>
  </si>
  <si>
    <t>Northbound 12 St @ 5th Ave</t>
  </si>
  <si>
    <t>Northbound 12 St @ 8th Ave</t>
  </si>
  <si>
    <t>Northbound 12 St @ Dublin St</t>
  </si>
  <si>
    <t>Northbound 12 St @ 10 Ave</t>
  </si>
  <si>
    <t>Northbound Kingsway @ 12 Ave</t>
  </si>
  <si>
    <t>Westbound 14 Ave @ Kingsway</t>
  </si>
  <si>
    <t>Westbound 14th Ave @ 15th St</t>
  </si>
  <si>
    <t>Westbound 14 Ave @ Griffiths Dr</t>
  </si>
  <si>
    <t>Northbound Griffiths Dr @ Southpoint Dr</t>
  </si>
  <si>
    <t>Metrotown Station @ Bay 12</t>
  </si>
  <si>
    <t>Southbound Sussex Ave @ Imperial St</t>
  </si>
  <si>
    <t>Southbound Sussex Ave @ Hurst St</t>
  </si>
  <si>
    <t>Southbound Sussex Ave @ Victory St</t>
  </si>
  <si>
    <t>Southbound Sussex Ave @ Irmin St</t>
  </si>
  <si>
    <t>Southbound Sussex Ave @ Rumble St</t>
  </si>
  <si>
    <t>Westbound Portland St @ Sussex Ave</t>
  </si>
  <si>
    <t>Westbound Portland St @ McKay Ave</t>
  </si>
  <si>
    <t>Southbound Patterson Ave @ Winnifred St</t>
  </si>
  <si>
    <t>Southbound Roseberry Ave @ Keith St</t>
  </si>
  <si>
    <t>Southbound Boundary Rd @ E Kent Ave</t>
  </si>
  <si>
    <t>Eastbound North Fraser Way @ 3700 Block</t>
  </si>
  <si>
    <t>Eastbound North Fraser Way @ Fraserwood Court</t>
  </si>
  <si>
    <t>Eastbound North Fraser Way @ Fraserton Court</t>
  </si>
  <si>
    <t>Eastbound North Fraser Way @ Glenlyon Parkway West</t>
  </si>
  <si>
    <t>Eastbound North Fraser Way @ 5000 Block</t>
  </si>
  <si>
    <t>Eastbound North Fraser Way @ 5100 Block</t>
  </si>
  <si>
    <t>Eastbound North Fraser Way @ Glenlyon Parkway East</t>
  </si>
  <si>
    <t>Eastbound North Fraser Way @ Byrne Rd</t>
  </si>
  <si>
    <t>Eastbound North Fraser Way @ Tillicum St</t>
  </si>
  <si>
    <t>Eastbound North Fraser Way @ 8000 Block</t>
  </si>
  <si>
    <t>Eastbound North Fraser Way @ Wiggins St</t>
  </si>
  <si>
    <t>Eastbound North Fraser Way @ 8200 Block</t>
  </si>
  <si>
    <t>Eastbound North Fraser Way @ Glenwood Dr</t>
  </si>
  <si>
    <t>Northbound Marine Way @ Market Crossing</t>
  </si>
  <si>
    <t>Northbound Byrne Rd @ Marine Way</t>
  </si>
  <si>
    <t>Eastbound Southridge Dr @ Byrnepark Dr</t>
  </si>
  <si>
    <t>Eastbound Southridge Dr @ 6700 Block</t>
  </si>
  <si>
    <t>Northbound Griffiths Dr @ 10 Ave</t>
  </si>
  <si>
    <t>Northbound Griffiths Dr @ 14 Ave</t>
  </si>
  <si>
    <t>Edmonds Station @ Bay 6</t>
  </si>
  <si>
    <t>Southbound Griffiths Dr @ 14 Ave</t>
  </si>
  <si>
    <t>Southbound Griffiths Dr @ Southridge Dr</t>
  </si>
  <si>
    <t>Westbound Southridge Dr @ 6600 Block</t>
  </si>
  <si>
    <t>Southbound Byrne Rd @ Meadow Ave</t>
  </si>
  <si>
    <t>Southbound Marine Way @ Market Crossing</t>
  </si>
  <si>
    <t>Westbound North Fraser Way @ Meadow Ave</t>
  </si>
  <si>
    <t>Westbound North Fraser Way @ 8200 Block</t>
  </si>
  <si>
    <t>Westbound North Fraser Way @ Wiggins St</t>
  </si>
  <si>
    <t>Westbound North Fraser Way @ 8000 Block</t>
  </si>
  <si>
    <t>Westbound North Fraser Way @ Tillicum St</t>
  </si>
  <si>
    <t>Westbound North Fraser Way @ Byrne Rd</t>
  </si>
  <si>
    <t>Westbound North Fraser Way @ Glenlyon Parkway East</t>
  </si>
  <si>
    <t>Westbound North Fraser Way @ 5100 Block</t>
  </si>
  <si>
    <t>Westbound North Fraser Way @ 4300 Block</t>
  </si>
  <si>
    <t>Westbound North Fraser Way @ Glenlyon Parkway West</t>
  </si>
  <si>
    <t>Westbound North Fraser Way @ Northbrook Court</t>
  </si>
  <si>
    <t>Westbound North Fraser Way @ Fraserwood Court</t>
  </si>
  <si>
    <t>Northbound Boundary Rd @ E Kent Ave North</t>
  </si>
  <si>
    <t>Northbound Greenall Ave @ Marine Way</t>
  </si>
  <si>
    <t>Northbound Roseberry Ave @ Keith St</t>
  </si>
  <si>
    <t>Northbound Joffre Ave @ Maple Tree Lane</t>
  </si>
  <si>
    <t>Northbound Joffre Ave @ Carson St</t>
  </si>
  <si>
    <t>Northbound Joffre Ave @ Clinton St</t>
  </si>
  <si>
    <t>Eastbound Rumble St @ Joffre Ave</t>
  </si>
  <si>
    <t>Eastbound Rumble St @ Greenall Ave</t>
  </si>
  <si>
    <t>Eastbound Rumble St @ Patterson Ave</t>
  </si>
  <si>
    <t>Eastbound Rumble St @ McKay Ave</t>
  </si>
  <si>
    <t>Northbound Sussex Ave @ Rumble St</t>
  </si>
  <si>
    <t>Northbound Sussex Ave @ Watling St</t>
  </si>
  <si>
    <t>Northbound Sussex Ave @ Victory St</t>
  </si>
  <si>
    <t>Northbound Sussex Ave @ Hurst St</t>
  </si>
  <si>
    <t>Metrotown Station @ Bay 6</t>
  </si>
  <si>
    <t>Northbound McKay Ave @ Kingsborough St</t>
  </si>
  <si>
    <t>Eastbound Kingsway @ McKay Ave</t>
  </si>
  <si>
    <t>Eastbound Kingsway @ Sussex Ave</t>
  </si>
  <si>
    <t>Eastbound Kingsway @ Nelson Ave</t>
  </si>
  <si>
    <t>Eastbound Kingsway @ Marlborough Ave</t>
  </si>
  <si>
    <t>Eastbound Kingsway @ Royal Oak Ave</t>
  </si>
  <si>
    <t>Eastbound Kingsway @ Grimmer St</t>
  </si>
  <si>
    <t>Eastbound Kingsway @ Imperial St</t>
  </si>
  <si>
    <t>Eastbound Kingsway @ Waltham Ave</t>
  </si>
  <si>
    <t>Eastbound Kingsway @ Gilley Ave</t>
  </si>
  <si>
    <t>Eastbound Kingsway @ Arcola St</t>
  </si>
  <si>
    <t>Eastbound Kingsway @ Sperling Ave</t>
  </si>
  <si>
    <t>Eastbound Kingsway @ Griffiths Dr</t>
  </si>
  <si>
    <t>Eastbound Kingsway @ Salisbury Ave</t>
  </si>
  <si>
    <t>Eastbound Kingsway @ Hall Ave</t>
  </si>
  <si>
    <t>Edmonds Station @ Bay 3</t>
  </si>
  <si>
    <t>Westbound Kingsway @ Walker Ave</t>
  </si>
  <si>
    <t>Westbound Kingsway @ Salisbury Ave</t>
  </si>
  <si>
    <t>Westbound Kingsway @ Griffiths Ave</t>
  </si>
  <si>
    <t>Westbound Kingsway @ Sperling Ave</t>
  </si>
  <si>
    <t>Westbound Kingsway @ Arcola St</t>
  </si>
  <si>
    <t>Westbound Kingsway @ Gilley Ave</t>
  </si>
  <si>
    <t>Westbound Kingsway @ Waltham Ave</t>
  </si>
  <si>
    <t>Westbound Kingsway @ Imperial St</t>
  </si>
  <si>
    <t>Westbound Kingsway @ Macpherson Ave</t>
  </si>
  <si>
    <t>Westbound Kingsway @ Denbigh Ave</t>
  </si>
  <si>
    <t>Westbound Kingsway @ Royal Oak Ave</t>
  </si>
  <si>
    <t>Westbound Kingsway @ Marlborough Ave</t>
  </si>
  <si>
    <t>Westbound Kingsway @ Nelson Ave</t>
  </si>
  <si>
    <t>Westbound Kingsway @ McMurray Ave</t>
  </si>
  <si>
    <t>Westbound Kingsway @ Sussex Ave</t>
  </si>
  <si>
    <t>Southbound McKay Ave @ Kingsway</t>
  </si>
  <si>
    <t>Southbound McKay Ave @ Kingsborough St</t>
  </si>
  <si>
    <t>Brentwood Station @ Bay 8</t>
  </si>
  <si>
    <t>Brentwood Station @ Bay 7</t>
  </si>
  <si>
    <t>Eastbound Canada Way @ Willingdon Ave</t>
  </si>
  <si>
    <t>Eastbound Canada Way @ Beta Ave</t>
  </si>
  <si>
    <t>Eastbound Canada Way @ Wayburne Dr</t>
  </si>
  <si>
    <t>Southbound Canada Way @ Hardwick St</t>
  </si>
  <si>
    <t>Eastbound Canada Way @ 4800 Block</t>
  </si>
  <si>
    <t>Eastbound Canada Way @ Kincaid St</t>
  </si>
  <si>
    <t>Eastbound Canada Way @ Deer Lake Parkway</t>
  </si>
  <si>
    <t>Eastbound Canada Way @ Ledger Ave</t>
  </si>
  <si>
    <t>Eastbound Canada Way @ Century Park Way</t>
  </si>
  <si>
    <t>Eastbound Canada Way @ Sperling Ave</t>
  </si>
  <si>
    <t>Eastbound Canada Way @ Rugby St</t>
  </si>
  <si>
    <t>Southbound Canada Way @ Haszard St</t>
  </si>
  <si>
    <t>Southbound Canada Way @ Burris St</t>
  </si>
  <si>
    <t>Southbound Canada Way @ Stanley Cres</t>
  </si>
  <si>
    <t>Southbound Canada Way @ Morley Dr</t>
  </si>
  <si>
    <t>Southbound Canada Way @ Imperial St</t>
  </si>
  <si>
    <t>Southbound Canada Way @ Ulster St</t>
  </si>
  <si>
    <t>Southbound Canada Way @ Rosewood St</t>
  </si>
  <si>
    <t>Southbound Canada Way @ Edmonds St</t>
  </si>
  <si>
    <t>Southbound Canada Way @ 18 Ave</t>
  </si>
  <si>
    <t>Southbound Canada Way @ 16 Ave</t>
  </si>
  <si>
    <t>Southbound Canada Way @ 14 Ave</t>
  </si>
  <si>
    <t>Southbound Canada Way @ 12 Ave</t>
  </si>
  <si>
    <t>Southbound 8th St @ 10 Ave</t>
  </si>
  <si>
    <t>Southbound 8th St @ 8th Ave</t>
  </si>
  <si>
    <t>Southbound 8th St @ 7th Ave</t>
  </si>
  <si>
    <t>Southbound 8th St @ 5th Ave</t>
  </si>
  <si>
    <t>Southbound 8th St @ 4th Ave</t>
  </si>
  <si>
    <t>Southbound 8th St @ 3rd Ave</t>
  </si>
  <si>
    <t>Southbound 8th St @ Queens Ave</t>
  </si>
  <si>
    <t>Southbound 8th St @ Royal Ave</t>
  </si>
  <si>
    <t>New Westminster Station @ Unloading Only</t>
  </si>
  <si>
    <t>New Westminster Station @ Bay 4</t>
  </si>
  <si>
    <t>Northbound 8th St @ Royal Ave</t>
  </si>
  <si>
    <t>Northbound 8th St @ Queens Ave</t>
  </si>
  <si>
    <t>Northbound 8th St @ 3rd Ave</t>
  </si>
  <si>
    <t>Northbound 8th St @ 4th Ave</t>
  </si>
  <si>
    <t>Northbound 8th St @ 5th Ave</t>
  </si>
  <si>
    <t>Northbound 8th St @ 8th Ave</t>
  </si>
  <si>
    <t>Northbound 8th St @ 10 Ave</t>
  </si>
  <si>
    <t>Northbound Canada Way @ 12 Ave</t>
  </si>
  <si>
    <t>Northbound Canada Way @ 14 Ave</t>
  </si>
  <si>
    <t>Northbound Canada Way @ 16 Ave</t>
  </si>
  <si>
    <t>Northbound Canada Way @ 18 Ave</t>
  </si>
  <si>
    <t>Northbound Canada Way @ Wedgewood St</t>
  </si>
  <si>
    <t>Northbound Canada Way @ Elwell St</t>
  </si>
  <si>
    <t>Northbound Canada Way @ Goodlad St</t>
  </si>
  <si>
    <t>Northbound Canada Way @ Imperial St</t>
  </si>
  <si>
    <t>Westbound Canada Way @ Morley St</t>
  </si>
  <si>
    <t>Northbound Canada Way @ Stanley St</t>
  </si>
  <si>
    <t>Northbound Canada Way @ Burris St</t>
  </si>
  <si>
    <t>Westbound Canada Way @ Chiselhampton St</t>
  </si>
  <si>
    <t>Westbound Canada Way @ Sperling Ave</t>
  </si>
  <si>
    <t>Westbound Canada Way @ Ledger Ave</t>
  </si>
  <si>
    <t>Westbound Canada Way @ Norland Ave</t>
  </si>
  <si>
    <t>Westbound Canada Way @ Spruce St</t>
  </si>
  <si>
    <t>Westbound Canada Way @ Douglas Rd</t>
  </si>
  <si>
    <t>Westbound Canada Way @ 4800 Block</t>
  </si>
  <si>
    <t>Northbound Canada Way @ Hardwick St</t>
  </si>
  <si>
    <t>Westbound Canada Way @ Royal Oak Ave</t>
  </si>
  <si>
    <t>Westbound Canada Way @ Wayburne Dr</t>
  </si>
  <si>
    <t>Westbound Canada Way @ Beta Ave</t>
  </si>
  <si>
    <t>Westbound Canada Way @ Willingdon Ave</t>
  </si>
  <si>
    <t>Northbound Willingdon Ave @ Juneau St</t>
  </si>
  <si>
    <t>22nd Street Station @ Bay 8</t>
  </si>
  <si>
    <t>Eastbound 8th Ave @ 12 St</t>
  </si>
  <si>
    <t>Eastbound 8th Ave @ 10 St</t>
  </si>
  <si>
    <t>Eastbound E 8th Ave @ Cumberland St</t>
  </si>
  <si>
    <t>Eastbound E 8th Ave @ York St</t>
  </si>
  <si>
    <t>Eastbound E 8th Ave @ Chilliwack St</t>
  </si>
  <si>
    <t>Eastbound E 8th Ave @ Richmond St</t>
  </si>
  <si>
    <t>Eastbound E 8th Ave @ Buchanan Ave</t>
  </si>
  <si>
    <t>Eastbound Braid St @ E Columbia St</t>
  </si>
  <si>
    <t>Eastbound Braid St @ Fader St</t>
  </si>
  <si>
    <t>Braid Station @ Bay 6</t>
  </si>
  <si>
    <t>Westbound Braid St @ Rousseau St</t>
  </si>
  <si>
    <t>Westbound Braid St @ Fader St</t>
  </si>
  <si>
    <t>Westbound Braid St @ E Columbia St</t>
  </si>
  <si>
    <t>Westbound E 8th Ave @ Buchanan Ave</t>
  </si>
  <si>
    <t>Westbound E 8th Ave @ Richmond St</t>
  </si>
  <si>
    <t>Westbound E 8th Ave @ Cherry St</t>
  </si>
  <si>
    <t>Westbound E 8th Ave @ William St</t>
  </si>
  <si>
    <t>Westbound E 8th Ave @ York St</t>
  </si>
  <si>
    <t>Westbound 8th Ave @ 6th St</t>
  </si>
  <si>
    <t>Westbound 8th Ave @ 8th St</t>
  </si>
  <si>
    <t>Westbound 8th Ave @ 10 St</t>
  </si>
  <si>
    <t>Westbound 8th Ave @ 12 St</t>
  </si>
  <si>
    <t>Patterson Station @ Bay 1</t>
  </si>
  <si>
    <t>Northbound Patterson Ave @ Kingsway</t>
  </si>
  <si>
    <t>Northbound Barker Ave @ Grange St</t>
  </si>
  <si>
    <t>Northbound Patterson Ave @ Sardis St</t>
  </si>
  <si>
    <t>Northbound Patterson Ave @ Bond St</t>
  </si>
  <si>
    <t>Northbound Patterson Ave @ Burke St</t>
  </si>
  <si>
    <t>Northbound Patterson Ave @ Hazelwood Cres</t>
  </si>
  <si>
    <t>Northbound Patterson Ave @ Castlewood Cres</t>
  </si>
  <si>
    <t>Northbound Patterson Ave @ Moscrop St</t>
  </si>
  <si>
    <t>Westbound Moscrop St @ Inman Ave</t>
  </si>
  <si>
    <t>Northbound Gilmore Way @ Sanderson Way</t>
  </si>
  <si>
    <t>Northbound Gilmore Way @ Canada Way</t>
  </si>
  <si>
    <t>Northbound Gilmore Diversion @ Canada Way</t>
  </si>
  <si>
    <t>Northbound Gilmore Diversion @ Myrtle St</t>
  </si>
  <si>
    <t>Northbound Gilmore Ave @ Halifax St</t>
  </si>
  <si>
    <t>Northbound Gilmore Ave @ 1st Ave</t>
  </si>
  <si>
    <t>Northbound Gilmore Ave @ Kitchener St</t>
  </si>
  <si>
    <t>Northbound Gilmore Ave @ William St</t>
  </si>
  <si>
    <t>Northbound Gilmore Ave @ Parker St</t>
  </si>
  <si>
    <t>Northbound Gilmore Ave @ Union St</t>
  </si>
  <si>
    <t>Northbound Gilmore Ave @ Frances St</t>
  </si>
  <si>
    <t>Eastbound Hastings St @ Gilmore Ave</t>
  </si>
  <si>
    <t>Eastbound Hastings St @ Madison Ave</t>
  </si>
  <si>
    <t>Eastbound Hastings St @ Willingdon Ave</t>
  </si>
  <si>
    <t>Eastbound Hastings St @ Alpha</t>
  </si>
  <si>
    <t>Eastbound Hastings St @ Beta Ave</t>
  </si>
  <si>
    <t>Eastbound Hastings St @ Hythe Ave</t>
  </si>
  <si>
    <t>Eastbound Hastings St @ Springer Ave</t>
  </si>
  <si>
    <t>Eastbound Hastings St @ Howard Ave</t>
  </si>
  <si>
    <t>Southbound Holdom Ave @ Hastings St</t>
  </si>
  <si>
    <t>Southbound Holdom Ave @ Georgia St</t>
  </si>
  <si>
    <t>Southbound Holdom Ave @ Parker St</t>
  </si>
  <si>
    <t>Southbound Holdom Ave @ Charles St</t>
  </si>
  <si>
    <t>Southbound Holdom Ave @ Halifax St</t>
  </si>
  <si>
    <t>Southbound Holdom Ave @ Lougheed Hwy</t>
  </si>
  <si>
    <t>Northbound Holdom Ave @ Lougheed Hwy</t>
  </si>
  <si>
    <t>Northbound Holdom Ave @ Sumas St</t>
  </si>
  <si>
    <t>Northbound Holdom Ave @ Halifax St</t>
  </si>
  <si>
    <t>Northbound Holdom Ave @ Winch St</t>
  </si>
  <si>
    <t>Northbound Holdom Ave @ Kitchener St</t>
  </si>
  <si>
    <t>Northbound Holdom Ave @ Curtis St</t>
  </si>
  <si>
    <t>Northbound Holdom Ave @ Union St</t>
  </si>
  <si>
    <t>Northbound Holdom Ave @ Frances St</t>
  </si>
  <si>
    <t>Westbound Hastings St @ Holdom Ave</t>
  </si>
  <si>
    <t>Westbound Hastings St @ Howard Ave</t>
  </si>
  <si>
    <t>Westbound Hastings St @ Springer Ave</t>
  </si>
  <si>
    <t>Westbound Hastings St @ Hythe Ave</t>
  </si>
  <si>
    <t>Westbound Hastings St @ Gamma Ave</t>
  </si>
  <si>
    <t>Westbound Hastings St @ Alpha Ave</t>
  </si>
  <si>
    <t>Westbound Hastings St @ Willingdon Ave</t>
  </si>
  <si>
    <t>Westbound Hastings St @ Madison Ave</t>
  </si>
  <si>
    <t>Southbound Gilmore Ave @ Hastings St</t>
  </si>
  <si>
    <t>Southbound Gilmore Ave @ Georgia St</t>
  </si>
  <si>
    <t>Southbound Gilmore Ave @ Venables St</t>
  </si>
  <si>
    <t>Southbound Gilmore Ave @ William St</t>
  </si>
  <si>
    <t>Southbound Gilmore Ave @ Kitchener St</t>
  </si>
  <si>
    <t>Southbound Gilmore Ave @ Douglas Rd</t>
  </si>
  <si>
    <t>Southbound Gilmore Ave @ 2nd Ave</t>
  </si>
  <si>
    <t>Gilmore Station @ Bay 2</t>
  </si>
  <si>
    <t>Southbound Gilmore Diversion @ Myrtle St</t>
  </si>
  <si>
    <t>Southbound Gilmore Diversion @ Manor St</t>
  </si>
  <si>
    <t>Southbound Gilmore Way @ Canada Way</t>
  </si>
  <si>
    <t>Southbound Gilmore Way @ 3500 Block</t>
  </si>
  <si>
    <t>Eastbound Moscrop St @ Smith Ave</t>
  </si>
  <si>
    <t>Southbound Patterson Ave @ Moscrop St</t>
  </si>
  <si>
    <t>Southbound Patterson Ave @ Castlewood Cres</t>
  </si>
  <si>
    <t>Southbound Patterson Ave @ Brandon St</t>
  </si>
  <si>
    <t>Southbound Patterson Ave @ Burke St</t>
  </si>
  <si>
    <t>Southbound Patterson Ave @ Bond St</t>
  </si>
  <si>
    <t>Southbound Patterson Ave @ Sardis St</t>
  </si>
  <si>
    <t>Southbound Patterson Ave @ Kingsway</t>
  </si>
  <si>
    <t>Patterson Station @ Bay 2</t>
  </si>
  <si>
    <t>Westbound Beresford St @ Willingdon Ave</t>
  </si>
  <si>
    <t>Metrotown Station @ Bay 4</t>
  </si>
  <si>
    <t>Northbound Willingdon Ave @ Kingsborough St</t>
  </si>
  <si>
    <t>Northbound Willingdon Ave @ Grafton St</t>
  </si>
  <si>
    <t>Northbound Willingdon Ave @ Deer Lake Parkway</t>
  </si>
  <si>
    <t>Northbound Willingdon Ave @ Sanderson Way</t>
  </si>
  <si>
    <t>Brentwood Station @ Bay 1</t>
  </si>
  <si>
    <t>Northbound Willingdon Ave @ Midlawn Dr</t>
  </si>
  <si>
    <t>Northbound Willingdon Ave @ William St</t>
  </si>
  <si>
    <t>Northbound Willingdon Ave @ Parker St</t>
  </si>
  <si>
    <t>Northbound Willingdon Ave @ Georgia St</t>
  </si>
  <si>
    <t>Westbound Hastings St @ Willingdon Ave-</t>
  </si>
  <si>
    <t>Westbound Hastings St @ MacDonald Ave</t>
  </si>
  <si>
    <t>Westbound Hastings St @ Ingleton Ave</t>
  </si>
  <si>
    <t>Westbound Hastings St @ Esmond Ave</t>
  </si>
  <si>
    <t>Kootenay Loop @ Bay 4</t>
  </si>
  <si>
    <t>Phibbs Exchange @ Bay 10</t>
  </si>
  <si>
    <t>Kootenay Loop @ Bay 8</t>
  </si>
  <si>
    <t>Eastbound Hastings St @ Ingleton Ave</t>
  </si>
  <si>
    <t>Eastbound Hastings St @ MacDonald Ave</t>
  </si>
  <si>
    <t>Southbound Willingdon Ave @ Pender St</t>
  </si>
  <si>
    <t>Southbound Willingdon Ave @ Frances St</t>
  </si>
  <si>
    <t>Southbound Willingdon Ave @ Union St</t>
  </si>
  <si>
    <t>Southbound Willingdon Ave @ Parker St</t>
  </si>
  <si>
    <t>Southbound Willingdon Ave @ William St</t>
  </si>
  <si>
    <t>Southbound Willingdon Ave @ Kitchener St</t>
  </si>
  <si>
    <t>Brentwood Station @ Bay 6</t>
  </si>
  <si>
    <t>Southbound Willingdon Ave @ Burke St</t>
  </si>
  <si>
    <t>Southbound Willingdon Ave @ Sardis St</t>
  </si>
  <si>
    <t>Kootenay Loop @ Bay 1</t>
  </si>
  <si>
    <t>Northbound Boundary Rd @ Albert St</t>
  </si>
  <si>
    <t>Northbound Boundary Rd @ Triumph St</t>
  </si>
  <si>
    <t>Northbound N Boundary Rd @ Oxford St</t>
  </si>
  <si>
    <t>Northbound N Boundary Rd @ Eton St</t>
  </si>
  <si>
    <t>Southbound N Esmond Ave @ McGill St</t>
  </si>
  <si>
    <t>Eastbound Eton St @ N Ingleton Ave</t>
  </si>
  <si>
    <t>Eastbound Eton St @ N MacDonald Ave</t>
  </si>
  <si>
    <t>Eastbound Eton St @ N Gilmore Ave</t>
  </si>
  <si>
    <t>Eastbound Eton St @ N Carleton Ave</t>
  </si>
  <si>
    <t>Eastbound Eton St @ N Madison Ave</t>
  </si>
  <si>
    <t>Southbound N Willingdon Ave @ Cambridge St</t>
  </si>
  <si>
    <t>Southbound Willingdon Ave @ Dundas St</t>
  </si>
  <si>
    <t>Southbound Willingdon Ave @ Pandora St</t>
  </si>
  <si>
    <t>Westbound Hastings St @ Gilmore Ave</t>
  </si>
  <si>
    <t>Northbound MacDonald Ave @ Albert St</t>
  </si>
  <si>
    <t>Northbound Willingdon Ave @ Albert St</t>
  </si>
  <si>
    <t>Northbound Willingdon Ave @ Triumph St</t>
  </si>
  <si>
    <t>Northbound N Willingdon Ave @ Penzance Dr</t>
  </si>
  <si>
    <t>Westbound Eton St @ N Madison Ave</t>
  </si>
  <si>
    <t>Westbound Eton St @ N Carleton Ave</t>
  </si>
  <si>
    <t>Westbound Eton St @ N Gilmore Ave</t>
  </si>
  <si>
    <t>Westbound Eton St @ N MacDonald Ave</t>
  </si>
  <si>
    <t>Westbound McGill St @ N Esmond Ave</t>
  </si>
  <si>
    <t>Northbound N Boundary Rd @ Trinity St</t>
  </si>
  <si>
    <t>Southbound N Boundary Rd @ Eton St</t>
  </si>
  <si>
    <t>Southbound N Boundary Rd @ Cambridge St</t>
  </si>
  <si>
    <t>Southbound Boundary Rd @ Dundas St</t>
  </si>
  <si>
    <t>Southbound Boundary Rd @ Pandora St</t>
  </si>
  <si>
    <t>Northbound Gamma Ave @ Albert St</t>
  </si>
  <si>
    <t>Northbound Gamma Ave @ Pandora St</t>
  </si>
  <si>
    <t>Northbound N Gamma Ave @ Empire Dr</t>
  </si>
  <si>
    <t>Eastbound Empire Dr @ Delta Ave</t>
  </si>
  <si>
    <t>Northbound Hythe Ave @ Empire Dr</t>
  </si>
  <si>
    <t>Eastbound Dundas St @ Hythe Ave</t>
  </si>
  <si>
    <t>Northbound N Glynde Ave @ Dundas St</t>
  </si>
  <si>
    <t>Eastbound Cambridge St @ N Glynde Ave</t>
  </si>
  <si>
    <t>Eastbound Cambridge St @ N Springer Ave</t>
  </si>
  <si>
    <t>Eastbound Cambridge St @ N Ranelagh Ave</t>
  </si>
  <si>
    <t>Eastbound Cambridge St @ N Grosvenor Ave</t>
  </si>
  <si>
    <t>Westbound Dundas St @ N Howard Ave</t>
  </si>
  <si>
    <t>Westbound Dundas St @ N Springer Ave</t>
  </si>
  <si>
    <t>Westbound Dundas St @ N Hythe Ave</t>
  </si>
  <si>
    <t>Westbound Empire Dr @ Hythe Ave</t>
  </si>
  <si>
    <t>Westbound Empire Dr @ Delta Ave</t>
  </si>
  <si>
    <t>Southbound N Gamma Ave @ Cambridge St</t>
  </si>
  <si>
    <t>Southbound Gamma Ave @ Pandora St</t>
  </si>
  <si>
    <t>Westbound Goring St @ Douglas Rd</t>
  </si>
  <si>
    <t>Southbound Douglas Rd @ Still Creek Ave</t>
  </si>
  <si>
    <t>Southbound Douglas Rd @ Regent St</t>
  </si>
  <si>
    <t>Southbound Douglas Rd @ Dominion St</t>
  </si>
  <si>
    <t>Southbound Douglas Rd @ Laurel St</t>
  </si>
  <si>
    <t>Southbound Douglas Rd @ Hardwick St</t>
  </si>
  <si>
    <t>Southbound Douglas Rd @ Sprott St</t>
  </si>
  <si>
    <t>Westbound Burris St @ Canada Way</t>
  </si>
  <si>
    <t>Westbound Burris St @ Buckingham Ave</t>
  </si>
  <si>
    <t>Westbound Burris St @ Braemar Ave</t>
  </si>
  <si>
    <t>Westbound Burris St @ Malvern Ave</t>
  </si>
  <si>
    <t>Southbound Sperling Ave @ Oakland St</t>
  </si>
  <si>
    <t>Eastbound Stanley St @ Sperling Ave</t>
  </si>
  <si>
    <t>Southbound Walker Ave @ Stanley St</t>
  </si>
  <si>
    <t>Southbound Walker Ave @ Morley St</t>
  </si>
  <si>
    <t>Southbound Salisbury Ave @ Imperial St</t>
  </si>
  <si>
    <t>Southbound Salisbury Ave @ Elwell St</t>
  </si>
  <si>
    <t>Southbound Salisbury Ave @ Arcola St</t>
  </si>
  <si>
    <t>Northbound Salisbury Ave @ Kingsway</t>
  </si>
  <si>
    <t>Northbound Salisbury Ave @ McBride St</t>
  </si>
  <si>
    <t>Northbound Walker Ave @ Imperial Ave</t>
  </si>
  <si>
    <t>Northbound Walker Ave @ Morley St</t>
  </si>
  <si>
    <t>Westbound Stanley St @ Walker Ave</t>
  </si>
  <si>
    <t>Northbound Sperling Ave @ Stanley St</t>
  </si>
  <si>
    <t>Eastbound Burris St @ Leibly Ave</t>
  </si>
  <si>
    <t>Eastbound Burris St @ Braemar Ave</t>
  </si>
  <si>
    <t>Eastbound Burris St @ Buckingham Ave</t>
  </si>
  <si>
    <t>Northbound Douglas Rd @ Sprott St</t>
  </si>
  <si>
    <t>Northbound Douglas Rd @ Hardwick St</t>
  </si>
  <si>
    <t>Northbound Douglas Rd @ Laurel St</t>
  </si>
  <si>
    <t>Northbound Douglas Rd @ Norfolk St</t>
  </si>
  <si>
    <t>Northbound Douglas Rd @ Hwy One Overpass</t>
  </si>
  <si>
    <t>Northbound Douglas Rd @ Still Creek Ave</t>
  </si>
  <si>
    <t>Eastbound Goring St @ Douglas Rd</t>
  </si>
  <si>
    <t>Brentwood Station @ Bay 2</t>
  </si>
  <si>
    <t>Eastbound Midlawn Dr @ Willingdon Ave</t>
  </si>
  <si>
    <t>Southbound Fairlawn Dr @ Midlawn Dr</t>
  </si>
  <si>
    <t>Eastbound Brentlawn Dr @ Beta Ave</t>
  </si>
  <si>
    <t>Northbound Delta Ave @ Brentlawn Dr</t>
  </si>
  <si>
    <t>Northbound Delta Ave @ Southlawn Dr</t>
  </si>
  <si>
    <t>Northbound Delta Ave @ Northlawn Dr</t>
  </si>
  <si>
    <t>Northbound Delta Ave @ Eastlawn Dr</t>
  </si>
  <si>
    <t>Eastbound Parker St @ Delta Ave</t>
  </si>
  <si>
    <t>Eastbound Parker St @ Springer Ave</t>
  </si>
  <si>
    <t>Eastbound Parker St @ Holdom Ave</t>
  </si>
  <si>
    <t>Eastbound Curtis St @ Fell Ave</t>
  </si>
  <si>
    <t>Kensington Ave @ Union St</t>
  </si>
  <si>
    <t>Eastbound Hastings St @ Kensington Ave</t>
  </si>
  <si>
    <t>Southbound Sperling Ave @ Hastings St</t>
  </si>
  <si>
    <t>Southbound Sperling Ave @ Union St</t>
  </si>
  <si>
    <t>Southbound Sperling Ave @ Curtis St</t>
  </si>
  <si>
    <t>Southbound Sperling Ave @ Aubrey St</t>
  </si>
  <si>
    <t>Southbound Sperling Ave @ Kitchener St</t>
  </si>
  <si>
    <t>Southbound Sperling Ave @ Winch St</t>
  </si>
  <si>
    <t>Southbound Sperling Ave @ Halifax St</t>
  </si>
  <si>
    <t>Southbound Sperling Ave @ Jordan Dr</t>
  </si>
  <si>
    <t>Southbound Sperling Ave @ Hummel St</t>
  </si>
  <si>
    <t>Westbound Broadway @ Sperling Ave</t>
  </si>
  <si>
    <t>Sperling Station @ Bay 4</t>
  </si>
  <si>
    <t>Northbound Bainbridge Ave @ Lougheed Hwy</t>
  </si>
  <si>
    <t>Eastbound Broadway @ Duthie Ave</t>
  </si>
  <si>
    <t>Eastbound Broadway @ Phillips Place</t>
  </si>
  <si>
    <t>Eastbound Broadway @ Camrose Dr</t>
  </si>
  <si>
    <t>Eastbound Broadway @ Lawrence Dr</t>
  </si>
  <si>
    <t>Eastbound Broadway @ Lake City Way</t>
  </si>
  <si>
    <t>Southbound Underhill Ave @ 2700 Block</t>
  </si>
  <si>
    <t>Westbound Enterprise St @ Underhill Ave</t>
  </si>
  <si>
    <t>Westbound Enterprise St @ 7900 Block</t>
  </si>
  <si>
    <t>Northbound Lake City Way @ Enterprise St</t>
  </si>
  <si>
    <t>Northbound Lake City Way @ Venture St</t>
  </si>
  <si>
    <t>Northbound Lake City Way @ Express St</t>
  </si>
  <si>
    <t>Westbound Broadway @ Lawrence Dr</t>
  </si>
  <si>
    <t>Westbound Broadway @ Camrose Dr</t>
  </si>
  <si>
    <t>Westbound Broadway @ Phillips Ave</t>
  </si>
  <si>
    <t>Southbound Bainbridge Ave @ Broadway</t>
  </si>
  <si>
    <t>Southbound Bainbridge Ave @ Lougheed Hwy</t>
  </si>
  <si>
    <t>Eastbound Broadway @ Kensington Ave</t>
  </si>
  <si>
    <t>Northbound Sperling Ave @ Broadway</t>
  </si>
  <si>
    <t>Northbound Sperling Ave @ Adair St</t>
  </si>
  <si>
    <t>Northbound Sperling Ave @ Jordan Dr</t>
  </si>
  <si>
    <t>Northbound Sperling Ave @ Halifax St</t>
  </si>
  <si>
    <t>Northbound Sperling Ave @ Winch St</t>
  </si>
  <si>
    <t>Northbound Sperling Ave @ Kitchener St</t>
  </si>
  <si>
    <t>Northbound Sperling Ave @ Aubrey St</t>
  </si>
  <si>
    <t>Northbound Sperling Ave @ Curtis St</t>
  </si>
  <si>
    <t>Northbound Sperling Ave @ Union St</t>
  </si>
  <si>
    <t>Westbound Hastings St @ Sperling Ave</t>
  </si>
  <si>
    <t>Southbound Kensington Ave @ Hastings St</t>
  </si>
  <si>
    <t>Southbound Kensington Ave @ Hammarskjold Dr</t>
  </si>
  <si>
    <t>Westbound Curtis St @ Kensington Ave</t>
  </si>
  <si>
    <t>Westbound Curtis St @ Fell Ave</t>
  </si>
  <si>
    <t>Westbound Parker St @ Holdom Ave</t>
  </si>
  <si>
    <t>Westbound Parker St @ Springer Ave</t>
  </si>
  <si>
    <t>Southbound Delta Ave @ Parker St</t>
  </si>
  <si>
    <t>Southbound Delta Ave @ Northlawn Dr</t>
  </si>
  <si>
    <t>Southbound Delta Ave @ Southlawn Dr</t>
  </si>
  <si>
    <t>Southbound Delta Ave @ Brentlawn Dr</t>
  </si>
  <si>
    <t>Westbound Brentlawn Dr @ Beta Ave</t>
  </si>
  <si>
    <t>Westbound Brentlawn Dr @ Fairlawn Dr</t>
  </si>
  <si>
    <t>Southbound Willingdon Ave @ Halifax St</t>
  </si>
  <si>
    <t>Brentwood Station @ Bay 3</t>
  </si>
  <si>
    <t>Southbound Douglas Rd @ 2200 Block</t>
  </si>
  <si>
    <t>Eastbound Halifax St @ Holdom Ave</t>
  </si>
  <si>
    <t>Eastbound Halifax St @ Warwick Ave</t>
  </si>
  <si>
    <t>Eastbound Halifax St @ Fell Ave</t>
  </si>
  <si>
    <t>Eastbound Halifax St @ Woolwich Ave</t>
  </si>
  <si>
    <t>Eastbound Halifax St @ Kensington Ave</t>
  </si>
  <si>
    <t>Eastbound Halifax St @ Sperling Ave</t>
  </si>
  <si>
    <t>Eastbound Halifax St @ Yeovil Ave</t>
  </si>
  <si>
    <t>Eastbound Halifax St @ Cliff Ave</t>
  </si>
  <si>
    <t>Eastbound Halifax St @ Sherlock Ave</t>
  </si>
  <si>
    <t>Eastbound Halifax St @ Pepperidge Court</t>
  </si>
  <si>
    <t>Eastbound Halifax St @ Phillips Ave</t>
  </si>
  <si>
    <t>Northbound Burnwood Dr @ Halifax St</t>
  </si>
  <si>
    <t>Eastbound Greystone Dr @ Pinehurst Dr</t>
  </si>
  <si>
    <t>Southbound Arden Ave @ Meadowood Dr</t>
  </si>
  <si>
    <t>Northbound Underhill Ave @ Broadway</t>
  </si>
  <si>
    <t>Eastbound Forest Grove Dr @ Underhill Ave</t>
  </si>
  <si>
    <t>Eastbound Forest Grove Dr @ Meridian Place</t>
  </si>
  <si>
    <t>Eastbound Forest Grove Dr @ Hillside Place</t>
  </si>
  <si>
    <t>Eastbound Forest Grove Dr @ Maple Grove Cres West</t>
  </si>
  <si>
    <t>Eastbound Forest Grove Dr @ 8700 Block</t>
  </si>
  <si>
    <t>Eastbound Forest Grove Dr @ Maple Grove Cres East</t>
  </si>
  <si>
    <t>Eastbound Forest Grove Dr @ Birch Grove Place</t>
  </si>
  <si>
    <t>Westbound Forest Grove Dr @ 9200 Block</t>
  </si>
  <si>
    <t>Westbound Forest Grove Dr @ Goldhurst Terrace East</t>
  </si>
  <si>
    <t>Southbound Production Way @ Broadway</t>
  </si>
  <si>
    <t>Eastbound Lougheed Hwy @ Gaglardi Way</t>
  </si>
  <si>
    <t>Eastbound Lougheed Hwy @ Bell Ave</t>
  </si>
  <si>
    <t>Eastbound Lougheed Hwy @ Government St</t>
  </si>
  <si>
    <t>Lougheed Station @ Bay 7</t>
  </si>
  <si>
    <t>Westbound Lougheed Hwy @ Austin Rd</t>
  </si>
  <si>
    <t>Westbound Lougheed Hwy @ Bell Ave</t>
  </si>
  <si>
    <t>Westbound Lougheed Hwy @ Gaglardi Way</t>
  </si>
  <si>
    <t>Northbound Production Way @ Eastlake Dr</t>
  </si>
  <si>
    <t>Northbound Production Way @ Broadway</t>
  </si>
  <si>
    <t>Eastbound Forest Grove Dr @ Goldhurst Terrace East</t>
  </si>
  <si>
    <t>Eastbound Forest Grove Dr @ 9200 Block</t>
  </si>
  <si>
    <t>Westbound Forest Grove Dr @ Ash Grove Cres East</t>
  </si>
  <si>
    <t>Westbound Forest Grove Dr @ Maple Grove Cres East</t>
  </si>
  <si>
    <t>Westbound Forest Grove Dr @ 8700 Block</t>
  </si>
  <si>
    <t>Westbound Forest Grove Dr @ Ash Grove Cres</t>
  </si>
  <si>
    <t>Westbound Forest Grove Dr @ Hillside Place</t>
  </si>
  <si>
    <t>Westbound Forest Grove Dr @ Meridian Place</t>
  </si>
  <si>
    <t>Westbound Forest Grove Dr @ Underhill Ave</t>
  </si>
  <si>
    <t>Southbound Underhill Ave @ Broadway</t>
  </si>
  <si>
    <t>Westbound Broadway @ 7900 Block</t>
  </si>
  <si>
    <t>Northbound Arden Ave @ Meadowood Dr</t>
  </si>
  <si>
    <t>Westbound Greystone Dr @ Pinehurst Dr</t>
  </si>
  <si>
    <t>Southbound Burnwood Dr @ Greystone Dr</t>
  </si>
  <si>
    <t>Westbound Halifax St @ Phillips Ave</t>
  </si>
  <si>
    <t>Westbound Halifax St @ Augusta Ave</t>
  </si>
  <si>
    <t>Westbound Halifax St @ Duthie Ave</t>
  </si>
  <si>
    <t>Westbound Halifax St @ Sherlock Ave</t>
  </si>
  <si>
    <t>Westbound Halifax St @ Cliff Ave</t>
  </si>
  <si>
    <t>Westbound Halifax St @ Sperling Ave</t>
  </si>
  <si>
    <t>Westbound Halifax St @ Tallin Ave</t>
  </si>
  <si>
    <t>Westbound Halifax St @ Kensington Ave</t>
  </si>
  <si>
    <t>Westbound Halifax St @ Woolwich Ave</t>
  </si>
  <si>
    <t>Southbound Fell Ave @ Halifax St</t>
  </si>
  <si>
    <t>Southbound Fell Ave @ Sumas St</t>
  </si>
  <si>
    <t>Westbound Broadway @ Fell Ave</t>
  </si>
  <si>
    <t>Northbound Douglas Rd @ Springer Ave</t>
  </si>
  <si>
    <t>Westbound Lougheed Hwy @ Delta Ave</t>
  </si>
  <si>
    <t>Westbound Lougheed Hwy @ Beta Ave</t>
  </si>
  <si>
    <t>SFU Transit Exchange @ Bay 3</t>
  </si>
  <si>
    <t>Southbound Tower Rd @ University High Street</t>
  </si>
  <si>
    <t>Westbound S Campus Rd @ Science Rd</t>
  </si>
  <si>
    <t>SFU Transportation Centre @ Bay 1</t>
  </si>
  <si>
    <t>Westbound University Dr W @ W Campus Rd</t>
  </si>
  <si>
    <t>Eastbound Como Lake Ave @ North Rd</t>
  </si>
  <si>
    <t>Burquitlam Station @ Bay 1</t>
  </si>
  <si>
    <t>Burquitlam Station @ Bay 4</t>
  </si>
  <si>
    <t>Westbound Como Lake Ave @ Elmwood St</t>
  </si>
  <si>
    <t>SFU Transportation Centre @ Bay 2</t>
  </si>
  <si>
    <t>Metrotown Station @ Bay 14</t>
  </si>
  <si>
    <t>Eastbound Dover St @ Nelson Ave</t>
  </si>
  <si>
    <t>Eastbound Oakland St @ Royal Oak Ave</t>
  </si>
  <si>
    <t>Eastbound Oakland St @ Denbigh Ave</t>
  </si>
  <si>
    <t>Eastbound Oakland St @ Dufferin Ave</t>
  </si>
  <si>
    <t>Eastbound Oakland St @ Waltham Ave</t>
  </si>
  <si>
    <t>Eastbound Oakland St @ Gilley Ave</t>
  </si>
  <si>
    <t>Eastbound Oakland St @ Brantford Ave</t>
  </si>
  <si>
    <t>Southbound Sperling Ave @ Canada Way</t>
  </si>
  <si>
    <t>Northbound Deer Lake Ave @ Heritage Village</t>
  </si>
  <si>
    <t>Westbound Deer Lake Ave @ Rowan Ave</t>
  </si>
  <si>
    <t>Sperling Station @ Bay 2</t>
  </si>
  <si>
    <t>Eastbound Broadway @ Sperling Ave</t>
  </si>
  <si>
    <t>Eastbound Broadway @ Ellerslie Ave</t>
  </si>
  <si>
    <t>Eastbound Broadway @ E Ellerslie Ave</t>
  </si>
  <si>
    <t>Northbound Duthie Ave @ Broadway</t>
  </si>
  <si>
    <t>Northbound Duthie Ave @ Montecito Dr</t>
  </si>
  <si>
    <t>Northbound Duthie Ave @ Sutliff St</t>
  </si>
  <si>
    <t>Northbound Duthie Ave @ Halifax St</t>
  </si>
  <si>
    <t>Northbound Duthie Ave @ Greystone Dr</t>
  </si>
  <si>
    <t>Northbound Duthie Ave @ Curtis St</t>
  </si>
  <si>
    <t>Northbound Duthie Ave @ Union St</t>
  </si>
  <si>
    <t>Eastbound Hastings St @ Duthie Ave</t>
  </si>
  <si>
    <t>Eastbound Burnaby Mountain Parkway @ Burnwood Ave</t>
  </si>
  <si>
    <t>Eastbound Burnaby Mountain Parkway @ Curtis St</t>
  </si>
  <si>
    <t>SFU Transit Exchange @ Bay 4</t>
  </si>
  <si>
    <t>Westbound Burnaby Mountain Parkway @ Curtis St</t>
  </si>
  <si>
    <t>Westbound Burnaby Mountain Parkway @ Burnwood Ave</t>
  </si>
  <si>
    <t>Southbound Duthie Ave @ Hastings St</t>
  </si>
  <si>
    <t>Southbound Duthie Ave @ Union St</t>
  </si>
  <si>
    <t>Southbound Duthie Ave @ Curtis St</t>
  </si>
  <si>
    <t>Southbound Duthie Ave @ Ridley Dr</t>
  </si>
  <si>
    <t>Southbound Duthie Ave @ Kitchener St</t>
  </si>
  <si>
    <t>Southbound Duthie Ave @ Halifax St</t>
  </si>
  <si>
    <t>Southbound Duthie Ave @ Camarillo Place</t>
  </si>
  <si>
    <t>Southbound Duthie Ave @ Gibson St</t>
  </si>
  <si>
    <t>Southbound Duthie Ave @ Broadway</t>
  </si>
  <si>
    <t>Westbound Broadway @ Bainbridge Ave</t>
  </si>
  <si>
    <t>Westbound Broadway @ Cliff Ave</t>
  </si>
  <si>
    <t>Eastbound Deer Lake Ave @ Rowan Ave</t>
  </si>
  <si>
    <t>Southbound Deer Lake Ave @ Shadbolt Centre</t>
  </si>
  <si>
    <t>Westbound Oakland St @ Walker Ave</t>
  </si>
  <si>
    <t>Westbound Oakland St @ Brantford Ave</t>
  </si>
  <si>
    <t>Westbound Oakland St @ Gilley Ave</t>
  </si>
  <si>
    <t>Westbound Oakland St @ Waltham Ave</t>
  </si>
  <si>
    <t>Westbound Oakland St @ Dufferin Ave</t>
  </si>
  <si>
    <t>Westbound Oakland St @ Oakdale Rd</t>
  </si>
  <si>
    <t>Westbound Dover St @ Royal Oak Ave</t>
  </si>
  <si>
    <t>Production Way Station @ Bay 1</t>
  </si>
  <si>
    <t>Northbound Gaglardi Way @ Broadway</t>
  </si>
  <si>
    <t>SFU Transit Exchange @ Bay 1</t>
  </si>
  <si>
    <t>Westbound Lougheed Hwy @ Production Way</t>
  </si>
  <si>
    <t>Northbound Patterson Ave @ Rumble St</t>
  </si>
  <si>
    <t>Northbound Patterson Ave @ Victory St</t>
  </si>
  <si>
    <t>Metrotown Station @ Bay 8</t>
  </si>
  <si>
    <t>Southbound Patterson Ave @ Imperial St</t>
  </si>
  <si>
    <t>Southbound Patterson Ave @ Victory St</t>
  </si>
  <si>
    <t>Southbound Patterson Ave @ Rumble St</t>
  </si>
  <si>
    <t>Southbound Patterson Ave @ Clinton St</t>
  </si>
  <si>
    <t>Eastbound Rumble St @ Sussex Ave</t>
  </si>
  <si>
    <t>Eastbound Rumble St @ Gray Ave</t>
  </si>
  <si>
    <t>Eastbound Rumble St @ Nelson Ave</t>
  </si>
  <si>
    <t>Eastbound Rumble St @ Arthur Ave</t>
  </si>
  <si>
    <t>Southbound Royal Oak Ave @ Rumble St</t>
  </si>
  <si>
    <t>Eastbound Clinton St @ Royal Oak Ave</t>
  </si>
  <si>
    <t>Eastbound Clinton St @ Roslyn Ave</t>
  </si>
  <si>
    <t>Eastbound Clinton St @ Macpherson Ave</t>
  </si>
  <si>
    <t>Eastbound Clinton St @ Plum Ave</t>
  </si>
  <si>
    <t>Eastbound Clinton St @ Buller Ave</t>
  </si>
  <si>
    <t>Eastbound Clinton St @ Curragh Ave</t>
  </si>
  <si>
    <t>Northbound Gilley Ave @ Clinton St</t>
  </si>
  <si>
    <t>Eastbound Rumble St @ Gilley Ave</t>
  </si>
  <si>
    <t>Eastbound Rumble St @ Hedley Ave</t>
  </si>
  <si>
    <t>Eastbound Rumble St @ 6800 Block</t>
  </si>
  <si>
    <t>Edmonds Station @ Bay 7</t>
  </si>
  <si>
    <t>Westbound Rumble St @ 6800 Block</t>
  </si>
  <si>
    <t>Westbound Rumble St @ Hedley Ave</t>
  </si>
  <si>
    <t>Southbound Gilley Ave @ Rumble St</t>
  </si>
  <si>
    <t>Westbound Clinton St @ Gilley Ave</t>
  </si>
  <si>
    <t>Westbound Clinton St @ Curragh Ave</t>
  </si>
  <si>
    <t>Westbound Clinton St @ Buller Ave</t>
  </si>
  <si>
    <t>Westbound Clinton St @ Plum Ave</t>
  </si>
  <si>
    <t>Westbound Clinton St @ Macpherson Ave</t>
  </si>
  <si>
    <t>Westbound Clinton St @ Roslyn Ave</t>
  </si>
  <si>
    <t>Northbound Royal Oak Ave @ Neville St</t>
  </si>
  <si>
    <t>Westbound Rumble St @ Royal Oak Ave</t>
  </si>
  <si>
    <t>Westbound Rumble St @ Nelson Ave</t>
  </si>
  <si>
    <t>Westbound Rumble St @ Gray Ave</t>
  </si>
  <si>
    <t>Westbound Rumble St @ Sussex Ave</t>
  </si>
  <si>
    <t>Westbound Rumble St @ McKay Ave</t>
  </si>
  <si>
    <t>Westbound Beresford St @ Royal Oak Ave</t>
  </si>
  <si>
    <t>Southbound Royal Oak Ave @ Sidley St</t>
  </si>
  <si>
    <t>Southbound Nelson Ave @ Rumble St</t>
  </si>
  <si>
    <t>Southbound Nelson Ave @ Clinton St</t>
  </si>
  <si>
    <t>Southbound Nelson Ave @ McKee Place</t>
  </si>
  <si>
    <t>Southbound Nelson Ave @ Patrick Place</t>
  </si>
  <si>
    <t>Northbound Gilley Ave @ Keith St</t>
  </si>
  <si>
    <t>Northbound Gilley Ave @ Brynlor Dr</t>
  </si>
  <si>
    <t>Northbound Gilley Ave @ Ewart St</t>
  </si>
  <si>
    <t>Southbound Gilley Ave @ Portland St</t>
  </si>
  <si>
    <t>Southbound Gilley Ave @ Ewart St</t>
  </si>
  <si>
    <t>Southbound Gilley Ave @ Carson St</t>
  </si>
  <si>
    <t>Southbound Gilley Ave @ Keith St</t>
  </si>
  <si>
    <t>Westbound Marine Dr @ Hollis Place</t>
  </si>
  <si>
    <t>Northbound Nelson Ave @ Carson Place</t>
  </si>
  <si>
    <t>Northbound Nelson Ave @ McKee Place</t>
  </si>
  <si>
    <t>Northbound Nelson Ave @ Portland St</t>
  </si>
  <si>
    <t>Northbound Royal Oak Ave @ Rumble St</t>
  </si>
  <si>
    <t>Northbound Royal Oak Ave @ Sidley St</t>
  </si>
  <si>
    <t>Northbound Antrim Ave @ Victory St</t>
  </si>
  <si>
    <t>Burquitlam Station @ Bay 3</t>
  </si>
  <si>
    <t>Eastbound Como Lake Ave @ Clarke Rd</t>
  </si>
  <si>
    <t>Eastbound Como Lake Ave @ Dogwood St</t>
  </si>
  <si>
    <t>Eastbound Como Lake Ave @ Robinson St</t>
  </si>
  <si>
    <t>Eastbound Como Lake Ave @ Banting St</t>
  </si>
  <si>
    <t>Eastbound Como Lake Ave @ Townley St</t>
  </si>
  <si>
    <t>Eastbound Como Lake Ave @ Blue Mountain St</t>
  </si>
  <si>
    <t>Eastbound Como Lake Ave @ Porter St</t>
  </si>
  <si>
    <t>Eastbound Como Lake Ave @ Gatensbury St</t>
  </si>
  <si>
    <t>Eastbound Como Lake Ave @ Schoolhouse St</t>
  </si>
  <si>
    <t>Eastbound Como Lake Ave @ Wasco St</t>
  </si>
  <si>
    <t>Eastbound Como Lake Ave @ Poirier St</t>
  </si>
  <si>
    <t>Eastbound Como Lake Ave @ Linton St</t>
  </si>
  <si>
    <t>Eastbound Como Lake Ave @ Custer Court</t>
  </si>
  <si>
    <t>Eastbound Como Lake Ave @ Thermal Dr</t>
  </si>
  <si>
    <t>Eastbound Como Lake Ave @ Seymour Dr</t>
  </si>
  <si>
    <t>Eastbound Como Lake Ave @ Baker Dr</t>
  </si>
  <si>
    <t>Eastbound Como Lake Ave @ 2500 Block</t>
  </si>
  <si>
    <t>Eastbound Spuraway Ave @ Pinnacle St</t>
  </si>
  <si>
    <t>Eastbound Spuraway Ave @ Cape Court</t>
  </si>
  <si>
    <t>Eastbound Spuraway Ave @ Cove Place</t>
  </si>
  <si>
    <t>Northbound Spuraway Ave @ Wagon Wheel Circle</t>
  </si>
  <si>
    <t>Northbound Spuraway Ave @ Pasture Circle</t>
  </si>
  <si>
    <t>Northbound Ranch Park Way @ Spuraway Ave</t>
  </si>
  <si>
    <t>Northbound Ranch Park Way @ Norman Ave</t>
  </si>
  <si>
    <t>Westbound Dewdney Trunk Rd @ Norman Ave</t>
  </si>
  <si>
    <t>Coquitlam Central Station @ Bay 10</t>
  </si>
  <si>
    <t>Coquitlam Central Station @ Bay 3</t>
  </si>
  <si>
    <t>Southbound Ranch Park Way @ Norman Ave</t>
  </si>
  <si>
    <t>Southbound Spuraway Ave @ 3000 Block</t>
  </si>
  <si>
    <t>Southbound Spuraway Ave @ Pasture Circle</t>
  </si>
  <si>
    <t>Westbound Spuraway Ave @ Starlight Way</t>
  </si>
  <si>
    <t>Westbound Spuraway Ave @ Armada St</t>
  </si>
  <si>
    <t>Westbound Spuraway Ave @ Pinnacle St</t>
  </si>
  <si>
    <t>Westbound Como Lake Ave @ 2500 Block</t>
  </si>
  <si>
    <t>Westbound Como Lake Ave @ Seymour Dr</t>
  </si>
  <si>
    <t>Westbound Como Lake Ave @ Thermal Dr</t>
  </si>
  <si>
    <t>Westbound Como Lake Ave @ Custer Court</t>
  </si>
  <si>
    <t>Westbound Como Lake Ave @ Linton St</t>
  </si>
  <si>
    <t>Westbound Como Lake Ave @ Prospect St</t>
  </si>
  <si>
    <t>Westbound Como Lake Ave @ Poirier St</t>
  </si>
  <si>
    <t>Westbound Como Lake Ave @ Wasco St</t>
  </si>
  <si>
    <t>Westbound Como Lake Ave @ Crestwood Dr</t>
  </si>
  <si>
    <t>Westbound Como Lake Ave @ Gatensbury St</t>
  </si>
  <si>
    <t>Westbound Como Lake Ave @ Porter St</t>
  </si>
  <si>
    <t>Westbound Como Lake Ave @ Blue Mountain St</t>
  </si>
  <si>
    <t>Westbound Como Lake Ave @ Townley St</t>
  </si>
  <si>
    <t>Westbound Como Lake Ave @ Banting St</t>
  </si>
  <si>
    <t>Westbound Como Lake Ave @ Robinson St</t>
  </si>
  <si>
    <t>Westbound Como Lake Ave @ Dogwood St</t>
  </si>
  <si>
    <t>Lougheed Station @ Bay 2</t>
  </si>
  <si>
    <t>Eastbound Austin Ave @ 500 Block</t>
  </si>
  <si>
    <t>Southbound Guilby St @ Austin Ave</t>
  </si>
  <si>
    <t>Southbound Guilby St @ Dansey Ave</t>
  </si>
  <si>
    <t>Eastbound Rochester Ave @ Guilby St</t>
  </si>
  <si>
    <t>Eastbound Rochester Ave @ Donald St</t>
  </si>
  <si>
    <t>Eastbound Rochester Ave @ Walker St</t>
  </si>
  <si>
    <t>Northbound Blue Mountain St @ Rochester Ave</t>
  </si>
  <si>
    <t>Northbound Blue Mountain St @ Dansey Ave</t>
  </si>
  <si>
    <t>Northbound Blue Mountain St @ Austin Ave</t>
  </si>
  <si>
    <t>Eastbound Austin Ave @ Nelson St</t>
  </si>
  <si>
    <t>Eastbound Austin Ave @ Marmont St</t>
  </si>
  <si>
    <t>Eastbound Austin Ave @ Gatensbury St</t>
  </si>
  <si>
    <t>Eastbound Austin Ave @ Schoolhouse St</t>
  </si>
  <si>
    <t>Eastbound Austin Ave @ Decaire St</t>
  </si>
  <si>
    <t>Eastbound Austin Ave @ Poirier St</t>
  </si>
  <si>
    <t>Eastbound Austin Ave @ Laurentian Cres</t>
  </si>
  <si>
    <t>Eastbound Austin Ave @ Linton St</t>
  </si>
  <si>
    <t>Eastbound Austin Ave @ Draycott St</t>
  </si>
  <si>
    <t>Eastbound Austin Ave @ Mundy St</t>
  </si>
  <si>
    <t>Eastbound Austin Ave @ 2300 Block</t>
  </si>
  <si>
    <t>Southbound Hickey Dr @ Austin Ave</t>
  </si>
  <si>
    <t>Southbound Hickey Dr @ Tolmie Ave</t>
  </si>
  <si>
    <t>Eastbound Hickey Dr @ Bognor St</t>
  </si>
  <si>
    <t>Eastbound Hickey Dr @ Dartmoor Dr</t>
  </si>
  <si>
    <t>Northbound Mariner Way @ Riverview Cres</t>
  </si>
  <si>
    <t>Northbound Mariner Way @ Crawley Ave</t>
  </si>
  <si>
    <t>Northbound Mariner Way @ Austin Ave</t>
  </si>
  <si>
    <t>Northbound Mariner Way @ 500 Block</t>
  </si>
  <si>
    <t>Eastbound Chilko Dr @ Mariner Way</t>
  </si>
  <si>
    <t>Eastbound Chilko Dr @ Douglas Dr</t>
  </si>
  <si>
    <t>Eastbound Chilko Dr @ Mara Dr</t>
  </si>
  <si>
    <t>Eastbound Chilko Dr @ Riverview Cres</t>
  </si>
  <si>
    <t>Eastbound Chilko Dr @ Eastlake Gate</t>
  </si>
  <si>
    <t>Eastbound Chilko Dr @ Silver Lake Place</t>
  </si>
  <si>
    <t>Eastbound Chilko Dr @ Tatla Place</t>
  </si>
  <si>
    <t>Northbound Lougheed Hwy @ Westwood St</t>
  </si>
  <si>
    <t>Westbound Mariner Way @ Dewdney Trunk Rd</t>
  </si>
  <si>
    <t>Westbound Mariner Way @ Dolphin St</t>
  </si>
  <si>
    <t>Westbound Mariner Way @ Windward Dr</t>
  </si>
  <si>
    <t>Southbound Mariner Way @ Hawser Ave</t>
  </si>
  <si>
    <t>Southbound Mariner Way @ Daybreak Ave</t>
  </si>
  <si>
    <t>Southbound Mariner Way @ 2900 Block</t>
  </si>
  <si>
    <t>Southbound Mariner Way @ Lighthouse Court</t>
  </si>
  <si>
    <t>Southbound Mariner Way @ Como Lake Ave</t>
  </si>
  <si>
    <t>Southbound Mariner Way @ Mara Dr</t>
  </si>
  <si>
    <t>Southbound Mariner Way @ Chilko Dr</t>
  </si>
  <si>
    <t>Southbound Mariner Way @ 500 Block</t>
  </si>
  <si>
    <t>Southbound Mariner Way @ Austin Ave</t>
  </si>
  <si>
    <t>Southbound Mariner Way @ Crawley Ave</t>
  </si>
  <si>
    <t>Westbound Hickey Dr @ Dartmoor Dr</t>
  </si>
  <si>
    <t>Westbound Hickey Dr @ Balfour Dr</t>
  </si>
  <si>
    <t>Northbound Hickey Dr @ Leduc Ave</t>
  </si>
  <si>
    <t>Northbound Hickey Dr @ Latimer Ave</t>
  </si>
  <si>
    <t>Westbound Austin Ave @ Hickey St</t>
  </si>
  <si>
    <t>Westbound Austin Ave @ 2300 Block</t>
  </si>
  <si>
    <t>Westbound Austin Ave @ Hillcrest St</t>
  </si>
  <si>
    <t>Westbound Austin Ave @ Linton St</t>
  </si>
  <si>
    <t>Westbound Austin Ave @ Laurentian Cres</t>
  </si>
  <si>
    <t>Westbound Austin Ave @ Poirier St</t>
  </si>
  <si>
    <t>Westbound Austin Ave @ Decaire St</t>
  </si>
  <si>
    <t>Westbound Austin Ave @ Schoolhouse St</t>
  </si>
  <si>
    <t>Westbound Austin Ave @ Gatensbury St</t>
  </si>
  <si>
    <t>Westbound Austin Ave @ Marmont St</t>
  </si>
  <si>
    <t>Westbound Austin Ave @ Nelson St</t>
  </si>
  <si>
    <t>Southbound Blue Mountain St @ Dansey Ave</t>
  </si>
  <si>
    <t>Westbound Rochester Ave @ Blue Mountain St</t>
  </si>
  <si>
    <t>Westbound Rochester Ave @ Walker St</t>
  </si>
  <si>
    <t>Westbound Rochester Ave @ Donald St</t>
  </si>
  <si>
    <t>Westbound Rochester Ave @ Guilby St</t>
  </si>
  <si>
    <t>Northbound Guilby St @ Dansey Ave</t>
  </si>
  <si>
    <t>Westbound Austin Ave @ Whiting Way</t>
  </si>
  <si>
    <t>Braid Station @ Bay 2</t>
  </si>
  <si>
    <t>Eastbound Brunette Ave @ Bernatchey St</t>
  </si>
  <si>
    <t>Eastbound Brunette Ave @ Lougheed Hwy</t>
  </si>
  <si>
    <t>Eastbound Brunette Ave @ Woolridge St</t>
  </si>
  <si>
    <t>Eastbound Brunette Ave @ Nelson St</t>
  </si>
  <si>
    <t>Eastbound Brunette Ave @ King Edward St</t>
  </si>
  <si>
    <t>Eastbound Brunette Ave @ Begin St</t>
  </si>
  <si>
    <t>Eastbound Brunette Ave @ Laval St</t>
  </si>
  <si>
    <t>Eastbound Brunette Ave @ Casey St</t>
  </si>
  <si>
    <t>Eastbound Brunette Ave @ Schoolhouse St</t>
  </si>
  <si>
    <t>Eastbound Laurentian Cres @ Sheridan Ave</t>
  </si>
  <si>
    <t>Eastbound Laurentian Cres @ Glendale Ave</t>
  </si>
  <si>
    <t>Northbound Laurentian Cres @ Seaforth Cres</t>
  </si>
  <si>
    <t>Northbound Laurentian Cres @ Hammond Ave</t>
  </si>
  <si>
    <t>Northbound Laurentian Cres @ Madore Ave</t>
  </si>
  <si>
    <t>Northbound Laurentian Cres @ Austin Ave</t>
  </si>
  <si>
    <t>Northbound Poirier St @ Austin Ave</t>
  </si>
  <si>
    <t>Northbound Poirier St @ King Albert Ave</t>
  </si>
  <si>
    <t>Northbound Poirier St @ Winslow Ave</t>
  </si>
  <si>
    <t>Eastbound Foster Ave @ 1700 Block</t>
  </si>
  <si>
    <t>Northbound Linton St @ Foster Ave</t>
  </si>
  <si>
    <t>Northbound Linton St @ Rideau Ave</t>
  </si>
  <si>
    <t>Northbound Linton St @ Grover Ave</t>
  </si>
  <si>
    <t>Northbound Mariner Way @ Lighthouse Court</t>
  </si>
  <si>
    <t>Northbound Mariner Way @ 2900 Block</t>
  </si>
  <si>
    <t>Northbound Mariner Way @ Daybreak Ave</t>
  </si>
  <si>
    <t>Northbound Mariner Way @ Hawser Ave</t>
  </si>
  <si>
    <t>Eastbound Mariner Way @ Windward Dr</t>
  </si>
  <si>
    <t>Eastbound Mariner Way @ Dewdney Trunk Rd</t>
  </si>
  <si>
    <t>Coquitlam Central Station @ Bay 12</t>
  </si>
  <si>
    <t>Southbound Linton St @ Regan Ave</t>
  </si>
  <si>
    <t>Southbound Linton St @ Walnut Cres</t>
  </si>
  <si>
    <t>Westbound Foster Ave @ Linton St</t>
  </si>
  <si>
    <t>Westbound Foster Ave @ 1700 Block</t>
  </si>
  <si>
    <t>Southbound Poirier St @ Winslow Ave</t>
  </si>
  <si>
    <t>Southbound Poirier St @ King Albert Ave</t>
  </si>
  <si>
    <t>Southbound Laurentian Cres @ Austin Ave</t>
  </si>
  <si>
    <t>Southbound Laurentian Cres @ Dansey Ave</t>
  </si>
  <si>
    <t>Southbound Laurentian Cres @ Rochester Ave</t>
  </si>
  <si>
    <t>Southbound Laurentian Cres @ Thomas Ave</t>
  </si>
  <si>
    <t>Westbound Laurentian Cres @ Glendale Ave</t>
  </si>
  <si>
    <t>Westbound Laurentian Cres @ Sheridan Ave</t>
  </si>
  <si>
    <t>Westbound Brunette Ave @ Laurentian Cres</t>
  </si>
  <si>
    <t>Westbound Brunette Ave @ Schoolhouse St</t>
  </si>
  <si>
    <t>Westbound Brunette Ave @ Laval St</t>
  </si>
  <si>
    <t>Westbound Brunette Ave @ Marmont St</t>
  </si>
  <si>
    <t>Westbound Brunette Ave @ Nelson St</t>
  </si>
  <si>
    <t>Westbound Brunette Ave @ Lebleu St</t>
  </si>
  <si>
    <t>Westbound Brunette Ave @ Lougheed Hwy</t>
  </si>
  <si>
    <t>Westbound Brunette Ave @ Blue Mountain St</t>
  </si>
  <si>
    <t>Westbound Brunette Ave @ Bernatchey St</t>
  </si>
  <si>
    <t>Braid Station @ Bay 1</t>
  </si>
  <si>
    <t>Eastbound 6th Ave @ 6th St</t>
  </si>
  <si>
    <t>Eastbound 6th Ave @ 4th St</t>
  </si>
  <si>
    <t>Eastbound Cumberland St @ Beth St</t>
  </si>
  <si>
    <t>Eastbound Cumberland St @ Glenbrook Dr</t>
  </si>
  <si>
    <t>Northbound Richmond St @ Cumberland St</t>
  </si>
  <si>
    <t>Northbound Richmond St @ Alberta St</t>
  </si>
  <si>
    <t>Eastbound Hospital St @ Richmond St</t>
  </si>
  <si>
    <t>Eastbound Hospital St @ E Columbia St</t>
  </si>
  <si>
    <t>Westbound Hospital St @ E Columbia St</t>
  </si>
  <si>
    <t>Westbound Hospital St @ Blair Ave</t>
  </si>
  <si>
    <t>Southbound Richmond St @ Shiles St</t>
  </si>
  <si>
    <t>Southbound Richmond St @ Alberta St</t>
  </si>
  <si>
    <t>Westbound Cumberland St @ Glenbrook Dr</t>
  </si>
  <si>
    <t>Westbound 6th Ave @ 2nd St</t>
  </si>
  <si>
    <t>Westbound 6th Ave @ 4th St</t>
  </si>
  <si>
    <t>Lougheed Station @ Bay 9</t>
  </si>
  <si>
    <t>Northbound North Rd @ Cameron St</t>
  </si>
  <si>
    <t>Northbound North Rd @ Foster Ave</t>
  </si>
  <si>
    <t>Northbound North Rd @ Cottonwood Ave</t>
  </si>
  <si>
    <t>Burquitlam Station @ Bay 5</t>
  </si>
  <si>
    <t>Southbound Schoolhouse St @ Como Lake Ave</t>
  </si>
  <si>
    <t>Southbound Schoolhouse St @ Regan Ave</t>
  </si>
  <si>
    <t>Southbound Schoolhouse St @ Smith Ave</t>
  </si>
  <si>
    <t>Southbound Schoolhouse St @ Cambridge Dr</t>
  </si>
  <si>
    <t>Southbound Schoolhouse St @ Foster Ave</t>
  </si>
  <si>
    <t>Eastbound Winslow Ave @ Schoolhouse St</t>
  </si>
  <si>
    <t>Eastbound Winslow Ave @ Poirier St</t>
  </si>
  <si>
    <t>Eastbound Foster Ave @ Linton St</t>
  </si>
  <si>
    <t>Eastbound Foster Ave @ Midvale St</t>
  </si>
  <si>
    <t>Southbound Hillcrest St @ Foster Ave</t>
  </si>
  <si>
    <t>Southbound Hillcrest St @ Winslow Ave</t>
  </si>
  <si>
    <t>Southbound Hillcrest St @ King Albert Ave</t>
  </si>
  <si>
    <t>Southbound Mundy St @ Austin Ave</t>
  </si>
  <si>
    <t>Southbound Mundy St @ 400 Block</t>
  </si>
  <si>
    <t>Southbound Mundy St @ Gale Ave</t>
  </si>
  <si>
    <t>Southbound Mundy St @ Monterey Ave</t>
  </si>
  <si>
    <t>Southbound Mundy St @ Leclair Dr</t>
  </si>
  <si>
    <t>Southbound Mundy St @ Dawes Hill Rd</t>
  </si>
  <si>
    <t>Southbound Mundy St @ Hillside Ave</t>
  </si>
  <si>
    <t>Westbound Cape Horn Ave @ Mundy St</t>
  </si>
  <si>
    <t>Westbound Brunette Ave @ Hillside Ave</t>
  </si>
  <si>
    <t>Westbound Brunette Ave @ Wiltshire Ave</t>
  </si>
  <si>
    <t>Westbound Brunette @ Pare Court</t>
  </si>
  <si>
    <t>Braid Station @ Bay 5</t>
  </si>
  <si>
    <t>Eastbound Brunette Ave @ Laurentian Cres</t>
  </si>
  <si>
    <t>Eastbound Brunette Ave @ Cayer St</t>
  </si>
  <si>
    <t>Eastbound Brunette Ave @ Peterson Ave</t>
  </si>
  <si>
    <t>Southbound Brunette Ave @ Hillside Ave</t>
  </si>
  <si>
    <t>Northbound Mundy St @ Cape Horn Ave</t>
  </si>
  <si>
    <t>Northbound Mundy St @ Hillside Ave</t>
  </si>
  <si>
    <t>Northbound Mundy St @ Dawes Hill Rd</t>
  </si>
  <si>
    <t>Northbound Mundy St @ Palliser Ave</t>
  </si>
  <si>
    <t>Northbound Mundy St @ Paradise Ave</t>
  </si>
  <si>
    <t>Northbound Mundy St @ Kugler Ave</t>
  </si>
  <si>
    <t>Northbound Mundy St @ Gale Ave</t>
  </si>
  <si>
    <t>Northbound Mundy St @ 400 Block</t>
  </si>
  <si>
    <t>Northbound Hillcrest St @ Austin Ave</t>
  </si>
  <si>
    <t>Northbound Hillcrest St @ King Albert Ave</t>
  </si>
  <si>
    <t>Northbound Hillcrest St @ Winslow Ave</t>
  </si>
  <si>
    <t>Westbound Foster Ave @ Hillcrest St</t>
  </si>
  <si>
    <t>Westbound Foster Ave @ Midvale St</t>
  </si>
  <si>
    <t>Westbound Winslow Ave @ Poirier St</t>
  </si>
  <si>
    <t>Northbound Schoolhouse St @ Winslow Ave</t>
  </si>
  <si>
    <t>Northbound Schoolhouse St @ Foster Ave</t>
  </si>
  <si>
    <t>Northbound Schoolhouse St @ Eden Ave</t>
  </si>
  <si>
    <t>Northbound Schoolhouse St @ Smith Ave</t>
  </si>
  <si>
    <t>Northbound Schoolhouse St @ Regan Ave</t>
  </si>
  <si>
    <t>Burquitlam Station @ Bay 6</t>
  </si>
  <si>
    <t>Southbound North Rd @ Cottonwood Ave</t>
  </si>
  <si>
    <t>Southbound North Rd @ Foster Ave</t>
  </si>
  <si>
    <t>Lougheed Station @ Bay 5</t>
  </si>
  <si>
    <t>Eastbound Lougheed Hwy @ North Rd</t>
  </si>
  <si>
    <t>Eastbound Lougheed Hwy @ Guilby St</t>
  </si>
  <si>
    <t>Eastbound Lougheed Hwy @ 700 Block</t>
  </si>
  <si>
    <t>Northbound Marmont St @ Quadling Ave</t>
  </si>
  <si>
    <t>Northbound Marmont St @ Cartier Ave</t>
  </si>
  <si>
    <t>Northbound Marmont St @ Thomas Ave</t>
  </si>
  <si>
    <t>Eastbound Rochester Ave @ Marmont St</t>
  </si>
  <si>
    <t>Eastbound Rochester Ave @ Laval St</t>
  </si>
  <si>
    <t>Eastbound Rochester Ave @ Goyer Court</t>
  </si>
  <si>
    <t>Northbound Schoolhouse St @ Madore Ave</t>
  </si>
  <si>
    <t>Northbound Schoolhouse St @ Austin Ave</t>
  </si>
  <si>
    <t>Northbound Schoolhouse St @ King Albert Ave</t>
  </si>
  <si>
    <t>Westbound Foster Ave @ Schoolhouse St</t>
  </si>
  <si>
    <t>Westbound Foster Ave @ Gatensbury St</t>
  </si>
  <si>
    <t>Westbound Foster Ave @ Porter St</t>
  </si>
  <si>
    <t>Westbound Foster Ave @ Colinet St</t>
  </si>
  <si>
    <t>Westbound Cottonwood Ave @ Hailey St</t>
  </si>
  <si>
    <t>Westbound Cottonwood Ave @ Easterbrook St</t>
  </si>
  <si>
    <t>Westbound Cottonwood Ave @ Robinson St</t>
  </si>
  <si>
    <t>Westbound Foster Ave @ Fairview St</t>
  </si>
  <si>
    <t>Westbound Foster Ave @ Aspen St</t>
  </si>
  <si>
    <t>Burquitlam Station @ Bay 2</t>
  </si>
  <si>
    <t>Eastbound Foster Ave @ Whiting Way</t>
  </si>
  <si>
    <t>Eastbound Foster Ave @ Fairview St</t>
  </si>
  <si>
    <t>Eastbound Cottonwood Ave @ Robinson St</t>
  </si>
  <si>
    <t>Eastbound Cottonwood Ave @ Easterbrook St</t>
  </si>
  <si>
    <t>Eastbound Cottonwood Ave @ Hailey St</t>
  </si>
  <si>
    <t>Eastbound Foster Ave @ Colinet St</t>
  </si>
  <si>
    <t>Eastbound Foster Ave @ Porter St</t>
  </si>
  <si>
    <t>Eastbound Foster Ave @ Gatensbury St</t>
  </si>
  <si>
    <t>Eastbound Foster Ave @ Schoolhouse St</t>
  </si>
  <si>
    <t>Southbound Schoolhouse St @ Winslow Ave</t>
  </si>
  <si>
    <t>Southbound Schoolhouse St @ King Albert Ave</t>
  </si>
  <si>
    <t>Southbound Schoolhouse St @ Austin Ave</t>
  </si>
  <si>
    <t>Westbound Rochester Ave @ Goyer Court</t>
  </si>
  <si>
    <t>Westbound Rochester Ave @ Laval St</t>
  </si>
  <si>
    <t>Southbound Marmont St @ Walls Ave</t>
  </si>
  <si>
    <t>Southbound Marmont St @ Delestre Ave</t>
  </si>
  <si>
    <t>Southbound Marmont St @ Alderson Ave</t>
  </si>
  <si>
    <t>Westbound Alderson Ave @ Nelson St</t>
  </si>
  <si>
    <t>Westbound Lougheed Hwy @ 700 Block</t>
  </si>
  <si>
    <t>Westbound Lougheed Hwy @ 600 Block</t>
  </si>
  <si>
    <t>Westbound Lougheed Hwy @ 500 Block</t>
  </si>
  <si>
    <t>Braid Station @ Bay 3</t>
  </si>
  <si>
    <t>Eastbound Brunette Ave @ Blue Mountain St</t>
  </si>
  <si>
    <t>Eastbound Lougheed Hwy @ Woolridge St</t>
  </si>
  <si>
    <t>Eastbound Lougheed Hwy @ Woolridge Connector</t>
  </si>
  <si>
    <t>Eastbound United Blvd @ Clipper St</t>
  </si>
  <si>
    <t>Southbound Brigantine Dr @ United Blvd</t>
  </si>
  <si>
    <t>Eastbound Hartley Ave @ Brigantine Dr</t>
  </si>
  <si>
    <t>Eastbound Hartley Ave @ 1600 Block</t>
  </si>
  <si>
    <t>Northbound Schooner St @ Hartley Ave</t>
  </si>
  <si>
    <t>Eastbound United Blvd @ Schooner St</t>
  </si>
  <si>
    <t>Eastbound United Blvd @ Fawcett</t>
  </si>
  <si>
    <t>Eastbound United Blvd @ Leeder St</t>
  </si>
  <si>
    <t>Eastbound United Blvd @ Burbidge St</t>
  </si>
  <si>
    <t>Westbound Shuswap Ave @ North Bend St</t>
  </si>
  <si>
    <t>Westbound Canoe Ave @ 2400 Block</t>
  </si>
  <si>
    <t>Northbound Golden Dr @ Rocket Way</t>
  </si>
  <si>
    <t>Northbound Golden Dr @ 100 Block</t>
  </si>
  <si>
    <t>Eastbound Golden Dr @ North Bend St</t>
  </si>
  <si>
    <t>Northbound Shaughnessy St @ Mary Hill Bypass</t>
  </si>
  <si>
    <t>Northbound Shaughnessy St @ Citadel Dr</t>
  </si>
  <si>
    <t>Eastbound Citadel Dr @ Capital Court</t>
  </si>
  <si>
    <t>Eastbound Citadel Dr @ Palisade Cres</t>
  </si>
  <si>
    <t>Eastbound Citadel Dr @ Confederation Dr</t>
  </si>
  <si>
    <t>Eastbound Citadel Dr @ 900 Block</t>
  </si>
  <si>
    <t>Eastbound Citadel Dr @ Castle Cres</t>
  </si>
  <si>
    <t>Eastbound Citadel Dr @ Gateway Place</t>
  </si>
  <si>
    <t>Eastbound Citadel Dr @ Pitt River Rd</t>
  </si>
  <si>
    <t>Northbound Pitt River Rd @ Columbia Ave</t>
  </si>
  <si>
    <t>Northbound Pitt River Rd @ Pooley Ave</t>
  </si>
  <si>
    <t>Northbound Pitt River Rd @ Cameron Ave</t>
  </si>
  <si>
    <t>Northbound Pitt River Rd @ Warwick Ave</t>
  </si>
  <si>
    <t>Westbound Pitt River Rd @ McLean Ave</t>
  </si>
  <si>
    <t>Westbound Pitt River Rd @ Mary Hill Rd</t>
  </si>
  <si>
    <t>Northbound Mary Hill Rd @ Hawthorne Ave</t>
  </si>
  <si>
    <t>Westbound Wilson Ave @ Mary Hill Rd</t>
  </si>
  <si>
    <t>Westbound Wilson Ave @ Shaughnessy St</t>
  </si>
  <si>
    <t>Northbound Shaughnessy St @ McAllister Ave</t>
  </si>
  <si>
    <t>Northbound Shaughnessy St @ Lions Way</t>
  </si>
  <si>
    <t>Westbound Lougheed Hwy @ Hastings St</t>
  </si>
  <si>
    <t>Westbound Lougheed Hwy @ Westwood St</t>
  </si>
  <si>
    <t>Coquitlam Central Station @ Bay 1</t>
  </si>
  <si>
    <t>Eastbound Lougheed Hwy @ Westwood St</t>
  </si>
  <si>
    <t>Eastbound Lougheed Hwy @ Hastings St</t>
  </si>
  <si>
    <t>Southbound Shaughnessy St @ Lions Way</t>
  </si>
  <si>
    <t>Southbound Shaughnessy St @ McAllister Ave</t>
  </si>
  <si>
    <t>Eastbound Wilson Ave @ Shaughnessy St</t>
  </si>
  <si>
    <t>Eastbound Wilson Ave @ Mary Hill Rd</t>
  </si>
  <si>
    <t>Port Coquitlam Station @ Bay 6</t>
  </si>
  <si>
    <t>Westbound Wilson Ave @ Kingsway Ave</t>
  </si>
  <si>
    <t>Southbound Mary Hill Rd @ Wilson Ave</t>
  </si>
  <si>
    <t>Southbound Mary Hill Rd @ Welcher Ave</t>
  </si>
  <si>
    <t>Southbound Mary Hill Rd @ Central Ave</t>
  </si>
  <si>
    <t>Eastbound Pitt River Rd @ Mary Hill Rd</t>
  </si>
  <si>
    <t>Eastbound Pitt River Rd @ Tyner St</t>
  </si>
  <si>
    <t>Southbound Pitt River Rd @ Warwick Cres</t>
  </si>
  <si>
    <t>Southbound Pitt River Rd @ Cameron Ave</t>
  </si>
  <si>
    <t>Southbound Pitt River Rd @ Pooley Ave</t>
  </si>
  <si>
    <t>Southbound Pitt River Rd @ Columbia Ave</t>
  </si>
  <si>
    <t>Westbound Citadel Dr @ Pitt River Rd</t>
  </si>
  <si>
    <t>Westbound Citadel Dr @ Gateway Place</t>
  </si>
  <si>
    <t>Westbound Citadel Dr @ Kensington Cres East</t>
  </si>
  <si>
    <t>Westbound Citadel Dr @ Kensington Cres West</t>
  </si>
  <si>
    <t>Westbound Citadel Dr @ 900 Block</t>
  </si>
  <si>
    <t>Southbound Citadel Dr @ Fortress Dr</t>
  </si>
  <si>
    <t>Southbound Citadel Dr @ Fortress Court</t>
  </si>
  <si>
    <t>Westbound Citadel Dr @ Capital Court</t>
  </si>
  <si>
    <t>Northbound Citadel Dr @ O'Flaherty Gate</t>
  </si>
  <si>
    <t>Southbound Shaughnessy St @ Mary Hill Bypass</t>
  </si>
  <si>
    <t>Westbound United Blvd @ Burbidge St</t>
  </si>
  <si>
    <t>Westbound United Blvd @ Leeder St</t>
  </si>
  <si>
    <t>Westbound United Blvd @ Fawcett Rd</t>
  </si>
  <si>
    <t>Southbound Schooner St @ United Blvd</t>
  </si>
  <si>
    <t>Westbound Hartley Ave @ Schooner St</t>
  </si>
  <si>
    <t>Westbound Hartley Ave @ 1575 Block</t>
  </si>
  <si>
    <t>Northbound Brigantine Dr @ Hartley Ave</t>
  </si>
  <si>
    <t>Westbound United Blvd @ Brigantine Dr</t>
  </si>
  <si>
    <t>Westbound United Blvd @ Clipper St</t>
  </si>
  <si>
    <t>Westbound United Blvd @</t>
  </si>
  <si>
    <t>Westbound Lougheed Hwy @ King Edward St</t>
  </si>
  <si>
    <t>Kootenay Loop @ Bay 2</t>
  </si>
  <si>
    <t>Eastbound Hastings St @ Holdom Ave</t>
  </si>
  <si>
    <t>Eastbound Hastings St @ Fell Ave</t>
  </si>
  <si>
    <t>Eastbound Hastings St @ Sperling Ave</t>
  </si>
  <si>
    <t>Northbound Inlet Dr @ Hastings St</t>
  </si>
  <si>
    <t>Northbound Inlet Dr @ Ridge Dr</t>
  </si>
  <si>
    <t>Northbound Inlet Dr @ Bayview Dr</t>
  </si>
  <si>
    <t>Eastbound Barnet Rd @ 7600 Block</t>
  </si>
  <si>
    <t>Eastbound Barnet Rd @ Barnet Marine Park</t>
  </si>
  <si>
    <t>Eastbound Barnet Rd @ Cariboo Rd</t>
  </si>
  <si>
    <t>Eastbound Barnet Rd @ 9900 Block</t>
  </si>
  <si>
    <t>Eastbound Barnet Hwy @ Reed Point Way</t>
  </si>
  <si>
    <t>Southbound Barnet Hwy @ Gore St</t>
  </si>
  <si>
    <t>Southbound Barnet Hwy @ Clarke St</t>
  </si>
  <si>
    <t>Eastbound St. Johns St @ Douglas St</t>
  </si>
  <si>
    <t>Eastbound St. Johns St @ Elgin St</t>
  </si>
  <si>
    <t>Eastbound St. Johns St @ Kyle St</t>
  </si>
  <si>
    <t>Eastbound St. Johns St @ Moody St</t>
  </si>
  <si>
    <t>Moody Centre Station @ Bay 4</t>
  </si>
  <si>
    <t>Eastbound St. Johns St @ Williams St</t>
  </si>
  <si>
    <t>Eastbound St. Johns St @ Buller St</t>
  </si>
  <si>
    <t>Eastbound St. Johns St @ Moray St</t>
  </si>
  <si>
    <t>Inlet Centre Station @ Bay 2</t>
  </si>
  <si>
    <t>Northbound Ioco Rd @ Suter Brook Way</t>
  </si>
  <si>
    <t>Northbound Ioco Rd @ Newport Dr</t>
  </si>
  <si>
    <t>Eastbound Ungless Way @ Ioco Rd</t>
  </si>
  <si>
    <t>Eastbound Guildford Way @ Ungless Way</t>
  </si>
  <si>
    <t>Eastbound Guildford Way @ Falcon Dr</t>
  </si>
  <si>
    <t>Eastbound Guildford Way @ Eagleridge Dr</t>
  </si>
  <si>
    <t>Eastbound Guildford Way @ Lansdowne Dr</t>
  </si>
  <si>
    <t>Eastbound Guildford Way @ Johnson St</t>
  </si>
  <si>
    <t>Eastbound Guildford Way @ Pacific St</t>
  </si>
  <si>
    <t>Eastbound Guildford Way @ Town Centre Blvd</t>
  </si>
  <si>
    <t>Southbound Pinetree Way @ Guildford Way</t>
  </si>
  <si>
    <t>Southbound Pinetree Way @ Glen Dr</t>
  </si>
  <si>
    <t>Lincoln Station @ Bay 1</t>
  </si>
  <si>
    <t>Port Coquitlam Station @ Bay 4</t>
  </si>
  <si>
    <t>Coquitlam Central Station @ Bay 2</t>
  </si>
  <si>
    <t>Northbound Pinetree Way @ Anson Ave</t>
  </si>
  <si>
    <t>Lincoln Station @ Bay 2</t>
  </si>
  <si>
    <t>Northbound Pinetree Way @ Glen Dr</t>
  </si>
  <si>
    <t>Lafarge Lake-Douglas Station @ Bay 3</t>
  </si>
  <si>
    <t>Westbound Guildford Way @ Pacific St</t>
  </si>
  <si>
    <t>Westbound Guildford Way @ Johnson St</t>
  </si>
  <si>
    <t>Westbound Guildford Way @ 2800 Block</t>
  </si>
  <si>
    <t>Westbound Guildford Way @ Lansdowne Dr</t>
  </si>
  <si>
    <t>Westbound Guildford Way @ Eagleridge Dr</t>
  </si>
  <si>
    <t>Westbound Guildford Way @ Falcon Dr</t>
  </si>
  <si>
    <t>Westbound Guildford Way @ Eagle Ridge Hospital</t>
  </si>
  <si>
    <t>Westbound Ungless Way @ Guildford Way</t>
  </si>
  <si>
    <t>Southbound Ioco Rd @ Newport Dr</t>
  </si>
  <si>
    <t>Southbound Ioco Rd @ Suter Brook Way</t>
  </si>
  <si>
    <t>Inlet Centre Station @ Bay 1</t>
  </si>
  <si>
    <t>Westbound St. Johns St @ Clearview Dr</t>
  </si>
  <si>
    <t>Westbound St. Johns St @ Moray St</t>
  </si>
  <si>
    <t>Westbound St. Johns St @ Buller St</t>
  </si>
  <si>
    <t>Moody Centre Station @ Bay 5</t>
  </si>
  <si>
    <t>Westbound St. Johns St @ Moody St</t>
  </si>
  <si>
    <t>Westbound St. Johns St @ Queens St</t>
  </si>
  <si>
    <t>Westbound St. Johns St @ Elgin St</t>
  </si>
  <si>
    <t>Northbound Barnet Hwy @ View St</t>
  </si>
  <si>
    <t>Northbound Barnet Hwy @ Union St</t>
  </si>
  <si>
    <t>Westbound Barnet Hwy @ Reed Point Way</t>
  </si>
  <si>
    <t>Westbound Barnet Rd @ 9900 Block</t>
  </si>
  <si>
    <t>Westbound Barnet Rd @ Cariboo Rd</t>
  </si>
  <si>
    <t>Westbound Barnet Rd @ Barnet Marine Park</t>
  </si>
  <si>
    <t>Westbound Barnet Rd @ Texaco Dr</t>
  </si>
  <si>
    <t>Westbound Barnet Rd @ 7500 Block</t>
  </si>
  <si>
    <t>Southbound Inlet Dr @ Bayview Dr</t>
  </si>
  <si>
    <t>Southbound Inlet Dr @ Ridge Dr</t>
  </si>
  <si>
    <t>Westbound Hastings St @ Cliff Ave</t>
  </si>
  <si>
    <t>Westbound Hastings St @ Kensington Ave</t>
  </si>
  <si>
    <t>Westbound Hastings St @ Fell Ave</t>
  </si>
  <si>
    <t>Kootenay Loop @ Bay 7</t>
  </si>
  <si>
    <t>Eastbound Lougheed Hwy @ King Edward St</t>
  </si>
  <si>
    <t>Eastbound Lougheed Hwy @ Schoolhouse St</t>
  </si>
  <si>
    <t>Eastbound Cape Horn Ave @ Colony Farm Rd</t>
  </si>
  <si>
    <t>Northbound Holly Dr @ Fern Terrace</t>
  </si>
  <si>
    <t>Northbound Holly Dr @ Sorrel St</t>
  </si>
  <si>
    <t>Northbound Holly Dr @ Lilac Place</t>
  </si>
  <si>
    <t>Northbound Holly Dr @ Rose Way</t>
  </si>
  <si>
    <t>Northbound Orchid Dr @ Palm Terrace</t>
  </si>
  <si>
    <t>Northbound Orchid Dr @ 2700 Block</t>
  </si>
  <si>
    <t>Coquitlam Central Station @ Bay 11</t>
  </si>
  <si>
    <t>Southbound Lougheed Hwy @ Dewdney Trunk Rd</t>
  </si>
  <si>
    <t>Southbound Lougheed Hwy @ Chilko Dr</t>
  </si>
  <si>
    <t>Southbound Orchid Dr @ Holly Dr</t>
  </si>
  <si>
    <t>Southbound Holly Dr @ Campion Way</t>
  </si>
  <si>
    <t>Southbound Holly Dr @ Lilac Place</t>
  </si>
  <si>
    <t>Southbound Holly Dr @ Sorrel St</t>
  </si>
  <si>
    <t>Southbound Holly Dr @ Fern Terrace</t>
  </si>
  <si>
    <t>Westbound Cape Horn Ave @ Colony Farm Rd</t>
  </si>
  <si>
    <t>Westbound Lougheed Hwy @ Schoolhouse St</t>
  </si>
  <si>
    <t>Northbound Western Dr @ Eastern Dr</t>
  </si>
  <si>
    <t>Northbound Western Dr @ Celeste Cres</t>
  </si>
  <si>
    <t>Northbound Western Dr @ Anita Dr</t>
  </si>
  <si>
    <t>Northbound Western Dr @ Lamprey Dr</t>
  </si>
  <si>
    <t>Northbound Western Dr @ Aire Cres</t>
  </si>
  <si>
    <t>Northbound Mary Hill Rd @ Lobb Ave</t>
  </si>
  <si>
    <t>Westbound Pitt River Rd @ Shaughnessy St</t>
  </si>
  <si>
    <t>Westbound Pitt River Rd @ Rowland St</t>
  </si>
  <si>
    <t>Northbound Reeve St @ Hawthorne Ave</t>
  </si>
  <si>
    <t>Northbound Reeve St @ Atkins Ave</t>
  </si>
  <si>
    <t>Eastbound Wilson Ave @ Bury Ave</t>
  </si>
  <si>
    <t>Port Coquitlam Station @ Bay 3</t>
  </si>
  <si>
    <t>Southbound Shaughnessy St @ Atkins Ave</t>
  </si>
  <si>
    <t>Southbound Shaughnessy St @ Kelly Ave</t>
  </si>
  <si>
    <t>Southbound Shaughnessy St @ Hawthorne Ave</t>
  </si>
  <si>
    <t>Southbound Shaughnessy St @ Rindall Ave</t>
  </si>
  <si>
    <t>Eastbound Pitt River Rd @ Shaughnessy St</t>
  </si>
  <si>
    <t>Southbound Eastern Dr @ Penny Place</t>
  </si>
  <si>
    <t>Southbound Eastern Dr @ Langan Ave</t>
  </si>
  <si>
    <t>Southbound Eastern Dr @ Lamprey Dr</t>
  </si>
  <si>
    <t>Southbound Eastern Dr @ Oughton Dr</t>
  </si>
  <si>
    <t>Southbound Eastern Dr @ Belle Place</t>
  </si>
  <si>
    <t>Southbound Eastern Dr @ Carmen Place</t>
  </si>
  <si>
    <t>Westbound Eastern Dr @ Claudia Place</t>
  </si>
  <si>
    <t>Coquitlam Central Station @ Bay 13</t>
  </si>
  <si>
    <t>Eastbound Lougheed Hwy @ Shaughnessy St</t>
  </si>
  <si>
    <t>Eastbound Lougheed Hwy @ Oxford St</t>
  </si>
  <si>
    <t>Eastbound Lougheed Hwy @ Coast Meridian Rd</t>
  </si>
  <si>
    <t>Eastbound Lougheed Hwy @ Ottawa St</t>
  </si>
  <si>
    <t>Eastbound Sherling Ave @ Hawkins St</t>
  </si>
  <si>
    <t>Northbound Fremont Connector @ Sherling Ave</t>
  </si>
  <si>
    <t>Northbound Fremont Connector @ Nicola Ave</t>
  </si>
  <si>
    <t>Northbound Fremont Connector @ Seaborne Place</t>
  </si>
  <si>
    <t>Westbound Dominion Ave @ Fremont Connector</t>
  </si>
  <si>
    <t>Southbound Fremont St @ Dominion Ave</t>
  </si>
  <si>
    <t>Southbound Fremont Connector @ Seaborne Place</t>
  </si>
  <si>
    <t>Southbound Fremont Connector @ Nicola Ave</t>
  </si>
  <si>
    <t>Westbound Sherling Ave @ Fremont Connector</t>
  </si>
  <si>
    <t>Westbound Sherling Ave @ Hawkins St</t>
  </si>
  <si>
    <t>Westbound Lougheed Hwy @ Sherling Ave</t>
  </si>
  <si>
    <t>Westbound Lougheed Hwy @ Ottawa St</t>
  </si>
  <si>
    <t>Westbound Lougheed Hwy @ Dominion Ave</t>
  </si>
  <si>
    <t>Westbound Lougheed Hwy @ Oxford St</t>
  </si>
  <si>
    <t>Westbound Lougheed Hwy @ Shaughnessy St</t>
  </si>
  <si>
    <t>Northbound Shaughnessy St @ Fraser Ave</t>
  </si>
  <si>
    <t>Northbound Shaughnessy St @ Prairie Ave</t>
  </si>
  <si>
    <t>Northbound Shaughnessy St @ Dorset Ave</t>
  </si>
  <si>
    <t>Northbound Shaughnessy St @ Centennial Ave</t>
  </si>
  <si>
    <t>Northbound Shaughnessy St @ Stirling Ave</t>
  </si>
  <si>
    <t>Eastbound Lincoln Ave @ Flint St</t>
  </si>
  <si>
    <t>Southbound Oxford St @ Lincoln Ave</t>
  </si>
  <si>
    <t>Southbound Oxford St @ Laurier Ave</t>
  </si>
  <si>
    <t>Eastbound Prairie Ave @ Oxford St</t>
  </si>
  <si>
    <t>Eastbound Prairie Ave @ York St</t>
  </si>
  <si>
    <t>Eastbound Prairie Ave @ Wellington St</t>
  </si>
  <si>
    <t>Eastbound Prairie Ave @ Coast Meridian Rd</t>
  </si>
  <si>
    <t>Eastbound Prairie Ave @ Kilmer St</t>
  </si>
  <si>
    <t>Eastbound Prairie Ave @ Norfolk St</t>
  </si>
  <si>
    <t>Eastbound Prairie Ave @ Cedar Dr</t>
  </si>
  <si>
    <t>Eastbound Prairie Ave @ Skeena St</t>
  </si>
  <si>
    <t>Eastbound Prairie Ave @ Fremont St</t>
  </si>
  <si>
    <t>Southbound Fremont St @ Riverside Dr</t>
  </si>
  <si>
    <t>Westbound Riverside Dr @ Skeena St</t>
  </si>
  <si>
    <t>Westbound Riverside Dr @ Nechako Cres</t>
  </si>
  <si>
    <t>Southbound Riverside Dr @ Parana Dr</t>
  </si>
  <si>
    <t>Southbound Riverside Dr @ Riverwood Gate</t>
  </si>
  <si>
    <t>Southbound Riverside Dr @ Riverside Close</t>
  </si>
  <si>
    <t>Southbound Ottawa St @ Riverside Dr</t>
  </si>
  <si>
    <t>Eastbound Dominion Ave @ Ottawa St</t>
  </si>
  <si>
    <t>Eastbound Dominion Ave @ Hawkins St</t>
  </si>
  <si>
    <t>Eastbound Dominion Ave @ Fremont St</t>
  </si>
  <si>
    <t>Westbound Dominion Ave @ 500 Block</t>
  </si>
  <si>
    <t>Westbound Dominion Ave @ Avon Place</t>
  </si>
  <si>
    <t>Westbound Dominion Ave @ Ottawa St</t>
  </si>
  <si>
    <t>Eastbound Riverside Dr @ Ottawa St</t>
  </si>
  <si>
    <t>Eastbound Riverside Dr @ Nile Gate</t>
  </si>
  <si>
    <t>Northbound Riverside Dr @ Riverwood Gate</t>
  </si>
  <si>
    <t>Eastbound Riverside Dr @ Elbow Place</t>
  </si>
  <si>
    <t>Eastbound Riverside Dr @ Skeena St</t>
  </si>
  <si>
    <t>Westbound Prairie Ave @ Fremont St</t>
  </si>
  <si>
    <t>Westbound Prairie Ave @ Cedar Dr</t>
  </si>
  <si>
    <t>Westbound Prairie Ave @ Finley St</t>
  </si>
  <si>
    <t>Westbound Prairie Ave @ Kilmer St</t>
  </si>
  <si>
    <t>Westbound Prairie Ave @ Toronto St</t>
  </si>
  <si>
    <t>Westbound Prairie Ave @ Sefton St</t>
  </si>
  <si>
    <t>Westbound Prairie Ave @ Wellington St</t>
  </si>
  <si>
    <t>Westbound Prairie Ave @ York St</t>
  </si>
  <si>
    <t>Northbound Oxford St @ Prairie Ave</t>
  </si>
  <si>
    <t>Northbound Oxford St @ Laurier Ave</t>
  </si>
  <si>
    <t>Westbound Lincoln Ave @ Oxford St</t>
  </si>
  <si>
    <t>Southbound Shaughnessy St @ Lincoln Ave</t>
  </si>
  <si>
    <t>Southbound Shaughnessy St @ Patricia Ave</t>
  </si>
  <si>
    <t>Southbound Shaughnessy St @ Dorset Ave</t>
  </si>
  <si>
    <t>Southbound Shaughnessy St @ Prairie Ave</t>
  </si>
  <si>
    <t>Southbound Shaughnessy St @ Fraser Ave</t>
  </si>
  <si>
    <t>Coquitlam Central Station @ Bay 14</t>
  </si>
  <si>
    <t>Eastbound Dewdney Trunk Rd @ Lougheed Hwy</t>
  </si>
  <si>
    <t>Eastbound Dewdney Trunk Rd @ Irvine St</t>
  </si>
  <si>
    <t>Southbound Westwood St @ Dewdney Trunk Rd</t>
  </si>
  <si>
    <t>Eastbound Kingsway Ave @ Burleigh Ave</t>
  </si>
  <si>
    <t>Eastbound Kingsway Ave @ Dixon St</t>
  </si>
  <si>
    <t>Southbound Maple St @ McAllister Ave</t>
  </si>
  <si>
    <t>Port Coquitlam Station @ Bay 2</t>
  </si>
  <si>
    <t>Eastbound Mall Access Rd @ Shaughnessy St</t>
  </si>
  <si>
    <t>Eastbound Oxford Connector @ 1900 Block</t>
  </si>
  <si>
    <t>Eastbound Oxford Connector @ Oxford St</t>
  </si>
  <si>
    <t>Northbound Oxford St @ Westminster Ave</t>
  </si>
  <si>
    <t>Northbound Oxford St @ Coquitlam Ave</t>
  </si>
  <si>
    <t>Eastbound Coquitlam Ave @ York St</t>
  </si>
  <si>
    <t>Eastbound Coquitlam Ave @ Wellington St</t>
  </si>
  <si>
    <t>Northbound Coast Meridian Rd @ Coquitlam Ave</t>
  </si>
  <si>
    <t>Northbound Cedar Dr @ Pinemont Ave</t>
  </si>
  <si>
    <t>Northbound Cedar Dr @ Lincoln Ave</t>
  </si>
  <si>
    <t>Northbound Cedar Dr @ Chelsea Ave</t>
  </si>
  <si>
    <t>Westbound Victoria Dr @ Rocklin St</t>
  </si>
  <si>
    <t>Eastbound Victoria Dr @ Mitchell St</t>
  </si>
  <si>
    <t>Eastbound Victoria Dr @ Rocklin St</t>
  </si>
  <si>
    <t>Southbound Cedar Dr @ Inverness St</t>
  </si>
  <si>
    <t>Southbound Cedar Dr @ Lincoln Ave</t>
  </si>
  <si>
    <t>Southbound Cedar Dr @ Pinemont Ave</t>
  </si>
  <si>
    <t>Westbound Coquitlam Ave @ Coast Meridian Rd</t>
  </si>
  <si>
    <t>Westbound Coquitlam Ave @ Wellington St</t>
  </si>
  <si>
    <t>Southbound Oxford St @ Coquitlam Ave</t>
  </si>
  <si>
    <t>Southbound Oxford St @ Westminster Ave</t>
  </si>
  <si>
    <t>Westbound Oxford Connector @ Oxford St</t>
  </si>
  <si>
    <t>Westbound Oxford Connector @ 1900 Block</t>
  </si>
  <si>
    <t>Westbound Oxford Connector @ 2000 Block</t>
  </si>
  <si>
    <t>Westbound Mall Access Rd @ Shaughnessy St</t>
  </si>
  <si>
    <t>Port Coquitlam Station @ Bay 1</t>
  </si>
  <si>
    <t>Northbound Maple St @ McAllister Ave</t>
  </si>
  <si>
    <t>Northbound Maple St @ Elgin Ave</t>
  </si>
  <si>
    <t>Westbound Kingsway Ave @ Jane St</t>
  </si>
  <si>
    <t>Westbound Dewdney Trunk Rd @ Westwood St</t>
  </si>
  <si>
    <t>Westbound Dewdney Trunk Rd @ Irvine St</t>
  </si>
  <si>
    <t>Northbound Shaughnessy St @ Lodge Dr</t>
  </si>
  <si>
    <t>Northbound Shaughnessy St @ Keith Dr</t>
  </si>
  <si>
    <t>Northbound Shaughnessy St @ Flynn Cres</t>
  </si>
  <si>
    <t>Northbound Shaughnessy St @ Shaughnessy Place</t>
  </si>
  <si>
    <t>Eastbound David Ave @ Shaughnessy St</t>
  </si>
  <si>
    <t>Eastbound David Ave @ Oxford St</t>
  </si>
  <si>
    <t>Southbound Oxford St @ Forestgate Place</t>
  </si>
  <si>
    <t>Eastbound Mason Ave @ Oxford St</t>
  </si>
  <si>
    <t>Southbound Wellington St @ Canterbury Lane</t>
  </si>
  <si>
    <t>Eastbound Greenmount Ave @ Wellington St</t>
  </si>
  <si>
    <t>Northbound Coast Meridian Rd @ Greenmount Ave</t>
  </si>
  <si>
    <t>Eastbound Victoria Dr @ Toronto St</t>
  </si>
  <si>
    <t>Eastbound Victoria Dr @ Apel Dr</t>
  </si>
  <si>
    <t>Eastbound Victoria Dr @ Burke Mountain St</t>
  </si>
  <si>
    <t>Westbound Victoria Dr @ Mitchell St</t>
  </si>
  <si>
    <t>Westbound Victoria Dr @ Burke Mountain St</t>
  </si>
  <si>
    <t>Westbound Victoria Dr @ Soball St</t>
  </si>
  <si>
    <t>Westbound Victoria Dr @ Toronto St</t>
  </si>
  <si>
    <t>Southbound Coast Meridian Rd @ Victoria Dr</t>
  </si>
  <si>
    <t>Westbound Greenmount Ave @ Coast Meridian Rd</t>
  </si>
  <si>
    <t>Northbound Wellington St @ Greenmount Ave</t>
  </si>
  <si>
    <t>Northbound Wellington St @ Canterbury Lane</t>
  </si>
  <si>
    <t>Northbound Wellington St @ Wellington Court</t>
  </si>
  <si>
    <t>Northbound Oxford St @ Mason Ave</t>
  </si>
  <si>
    <t>Northbound Oxford St @ Forestgate Place</t>
  </si>
  <si>
    <t>Westbound David Ave @ Oxford St</t>
  </si>
  <si>
    <t>Southbound Shaughnessy St @ David Place</t>
  </si>
  <si>
    <t>Southbound Shaughnessy St @ Flynn Cres</t>
  </si>
  <si>
    <t>Southbound Shaughnessy St @ Parkland Dr</t>
  </si>
  <si>
    <t>Southbound Shaughnessy St @ Lodge Dr</t>
  </si>
  <si>
    <t>Eastbound Kingsway Ave @ Tyner St</t>
  </si>
  <si>
    <t>Eastbound Kingsway Ave @ 1900 Block</t>
  </si>
  <si>
    <t>Eastbound Kingsway Ave @ McLean Ave</t>
  </si>
  <si>
    <t>Southbound Broadway St @ Kingsway Ave</t>
  </si>
  <si>
    <t>Southbound Broadway St @ Langan Ave</t>
  </si>
  <si>
    <t>Southbound Broadway St @ Cameron Ave</t>
  </si>
  <si>
    <t>Southbound Broadway St @ Industrial Ave</t>
  </si>
  <si>
    <t>Southbound Broadway St @ Mary Hill Bypass</t>
  </si>
  <si>
    <t>Eastbound Kebet Way @ Spitfire Place</t>
  </si>
  <si>
    <t>Eastbound Kebet Way @ Mustang Place</t>
  </si>
  <si>
    <t>Eastbound Kebet Way @ Kingsway Ave</t>
  </si>
  <si>
    <t>Westbound Kingsway Ave @ Mary Hill Bypass</t>
  </si>
  <si>
    <t>Westbound Kingsway Ave @ Coast Meridian Rd</t>
  </si>
  <si>
    <t>Westbound Kingsway Ave @ 1900 Block</t>
  </si>
  <si>
    <t>Westbound Kingsway Ave @ Tyner St</t>
  </si>
  <si>
    <t>Northbound Clarke Rd @ Como Lake Ave</t>
  </si>
  <si>
    <t>Northbound Clarke Rd @ Kemsley Ave</t>
  </si>
  <si>
    <t>Northbound Clarke Rd @ Robinson St</t>
  </si>
  <si>
    <t>Northbound Glenayre Dr @ Clarke Rd</t>
  </si>
  <si>
    <t>Northbound Glenayre Dr @ Glenacre Court</t>
  </si>
  <si>
    <t>Northbound Glenayre Dr @ Mount Royal Dr</t>
  </si>
  <si>
    <t>Northbound Glenayre Dr @ Valour Dr</t>
  </si>
  <si>
    <t>Northbound Glenayre Dr @ Angela Dr</t>
  </si>
  <si>
    <t>Northbound Princeton Ave @ Harvard Dr</t>
  </si>
  <si>
    <t>Northbound Princeton Ave @ McGill Dr</t>
  </si>
  <si>
    <t>Eastbound Washington Dr @ 800 Block</t>
  </si>
  <si>
    <t>Southbound Washington Dr @ Yale Rd</t>
  </si>
  <si>
    <t>Southbound College Park Way @ Oxford Dr</t>
  </si>
  <si>
    <t>Southbound Cecile Dr @ Evergreen Dr</t>
  </si>
  <si>
    <t>Southbound Cecile Dr @ Angela Dr</t>
  </si>
  <si>
    <t>Eastbound Cecile Dr @ 1000 Block</t>
  </si>
  <si>
    <t>Eastbound Cecile Dr @ Highview Place</t>
  </si>
  <si>
    <t>Eastbound Clarke Rd @ Albert St</t>
  </si>
  <si>
    <t>Moody Centre Station @ Bay 1 Unloading Only</t>
  </si>
  <si>
    <t>Moody Centre Station @ Bay 6</t>
  </si>
  <si>
    <t>Westbound St. Johns St @ Mary St</t>
  </si>
  <si>
    <t>Westbound St. Johns St @ Barnet Hwy</t>
  </si>
  <si>
    <t>Westbound Cecile Dr @ Highview Place</t>
  </si>
  <si>
    <t>Westbound Cecile Dr @ 1000 Block</t>
  </si>
  <si>
    <t>Northbound Cecile Dr @ Cecile Place</t>
  </si>
  <si>
    <t>Northbound Cecile Dr @ Evergreen Dr</t>
  </si>
  <si>
    <t>Northbound College Park Way @ Oxford Dr</t>
  </si>
  <si>
    <t>Northbound Washington Dr @ Yale Rd</t>
  </si>
  <si>
    <t>Westbound Washington Dr @ 800 Block</t>
  </si>
  <si>
    <t>Westbound Washington Dr @ Princeton Ave</t>
  </si>
  <si>
    <t>Southbound Princeton Ave @ Yale Rd</t>
  </si>
  <si>
    <t>Southbound Princeton Ave @ McMaster Court</t>
  </si>
  <si>
    <t>Southbound Princeton Ave @ Harvard Dr</t>
  </si>
  <si>
    <t>Southbound Glenayre Dr @ College Park Way</t>
  </si>
  <si>
    <t>Southbound Glenayre Dr @ Angela Dr</t>
  </si>
  <si>
    <t>Southbound Glenayre Dr @ Valour Dr</t>
  </si>
  <si>
    <t>Southbound Glenayre Dr @ Glencoe Dr</t>
  </si>
  <si>
    <t>Southbound Glenayre Dr @ Caithness Cres</t>
  </si>
  <si>
    <t>Southbound Glenayre Dr @ Clarke Rd</t>
  </si>
  <si>
    <t>Southbound Clarke Rd @ Thompson Ave</t>
  </si>
  <si>
    <t>Southbound Clarke Rd @ Kemsley Ave</t>
  </si>
  <si>
    <t>Moody Centre Station @ Bay 7</t>
  </si>
  <si>
    <t>Eastbound Murray St @ Hugh St</t>
  </si>
  <si>
    <t>Eastbound Murray St @ 2900 Block</t>
  </si>
  <si>
    <t>Eastbound Murray St @ Electronic Ave</t>
  </si>
  <si>
    <t>Eastbound Murray St @ Klahanie Dr West</t>
  </si>
  <si>
    <t>Eastbound Murray St @ Klahanie Dr East</t>
  </si>
  <si>
    <t>Eastbound Murray St @ Capilano Rd</t>
  </si>
  <si>
    <t>Westbound Ioco Rd @ Metta St</t>
  </si>
  <si>
    <t>Westbound Ioco Rd @ Harbour Place</t>
  </si>
  <si>
    <t>Westbound Ioco Rd @ Mercier Rd</t>
  </si>
  <si>
    <t>Westbound Ioco Rd @ Kicking Horse Way</t>
  </si>
  <si>
    <t>Westbound Ioco Rd @ Walton Way</t>
  </si>
  <si>
    <t>Westbound Ioco Rd @ Alderside Rd</t>
  </si>
  <si>
    <t>Westbound Ioco Rd @ Barber St</t>
  </si>
  <si>
    <t>Westbound Ioco Rd @ 1100 Block</t>
  </si>
  <si>
    <t>Westbound Ioco Rd @ April Rd</t>
  </si>
  <si>
    <t>Northbound 1st Ave @ Ioco Rd</t>
  </si>
  <si>
    <t>Southbound 2nd Ave @ Ioco Rd</t>
  </si>
  <si>
    <t>Eastbound Ioco Rd @ Beach Ave</t>
  </si>
  <si>
    <t>Eastbound Ioco Rd @ Alderside Rd</t>
  </si>
  <si>
    <t>Eastbound Ioco Rd @ 1100 Block</t>
  </si>
  <si>
    <t>Eastbound Ioco Rd @ Barber St</t>
  </si>
  <si>
    <t>Eastbound Ioco Rd @ Bentley Rd</t>
  </si>
  <si>
    <t>Eastbound Ioco Rd @ San Remo Dr</t>
  </si>
  <si>
    <t>Eastbound Ioco Rd @ Campbell Rd</t>
  </si>
  <si>
    <t>Eastbound Ioco Rd @ Metta Lane</t>
  </si>
  <si>
    <t>Eastbound Ioco Rd @ Knowle St</t>
  </si>
  <si>
    <t>Westbound Murray St @ Capilano Rd</t>
  </si>
  <si>
    <t>Westbound Murray St @ Klahanie Dr East</t>
  </si>
  <si>
    <t>Westbound Murray St @ Electronic Ave</t>
  </si>
  <si>
    <t>Westbound Murray St @ 2900 Block</t>
  </si>
  <si>
    <t>Westbound Murray St @ Hugh St</t>
  </si>
  <si>
    <t>Moody Centre Station @ Bay 8</t>
  </si>
  <si>
    <t>Northbound Heritage Mountain Blvd @ Ungless Way</t>
  </si>
  <si>
    <t>Eastbound Ravine Dr @ Arrow Wood Place</t>
  </si>
  <si>
    <t>Northbound Ravine Dr @ Brackenridge Place</t>
  </si>
  <si>
    <t>Eastbound Ravine Dr @ Creekstone Place</t>
  </si>
  <si>
    <t>Northbound Ravine Dr @ Deerwood Place</t>
  </si>
  <si>
    <t>Westbound Ravine Dr @ Buckhorn Place</t>
  </si>
  <si>
    <t>Westbound Ravine Dr @ Turner Creek Dr</t>
  </si>
  <si>
    <t>Southbound Turner Creek Dr @ Ravine Dr</t>
  </si>
  <si>
    <t>Southbound Turner Creek Dr @ Heritage Mountain Blvd</t>
  </si>
  <si>
    <t>Northbound Heritage Mountain Blvd @ 1200 Block</t>
  </si>
  <si>
    <t>Eastbound David Ave @ 1300 Block</t>
  </si>
  <si>
    <t>Northbound Aspenwood Dr @ Forest Park Way</t>
  </si>
  <si>
    <t>Northbound East Rd @ Blackberry Dr</t>
  </si>
  <si>
    <t>Northbound East Rd @ 1400 Block</t>
  </si>
  <si>
    <t>Northbound East Rd @ Strong Rd</t>
  </si>
  <si>
    <t>Northbound East Rd @ Wyndham Cres</t>
  </si>
  <si>
    <t>Westbound East Rd @ 2400 Block</t>
  </si>
  <si>
    <t>Southbound Sunnyside Rd @ East Rd</t>
  </si>
  <si>
    <t>Southbound Sunnyside Rd @ Elementary Rd</t>
  </si>
  <si>
    <t>Westbound Sunnyside Rd @ Summerwood Lane</t>
  </si>
  <si>
    <t>(Westbound Sunnyside Rd In 2200-Block Area) @ 2200 Block (Flag)</t>
  </si>
  <si>
    <t>(Westbound Bedwell Bay Rd In 1000-Block Area) (Flag)</t>
  </si>
  <si>
    <t>(Westbound Bedwell Bay Rd In Crystal Creek Dr Area) (Flag)</t>
  </si>
  <si>
    <t>Westbound Bedwell Bay Rd @ White Pine Beach Rd</t>
  </si>
  <si>
    <t>(Westbound Bedwell Bay Rd In 3000-Block Area) (Flag)</t>
  </si>
  <si>
    <t>Westbound Bedwell Bay Rd @ Senkler Rd</t>
  </si>
  <si>
    <t>Westbound Bedwell Bay Rd @ 3900 Block</t>
  </si>
  <si>
    <t>Westbound Bedwell Bay Rd @ Midden Rd</t>
  </si>
  <si>
    <t>Southbound Belcarra Bay Rd @ Whiskey Cove Lane</t>
  </si>
  <si>
    <t>Southbound Belcarra Bay Rd @ Salish Rd</t>
  </si>
  <si>
    <t>Eastbound Bedwell Bay Rd @ Midden Rd</t>
  </si>
  <si>
    <t>Eastbound Bedwell Bay Rd @ 3900 Block</t>
  </si>
  <si>
    <t>Eastbound Bedwell Bay Rd @ Kelly Rd</t>
  </si>
  <si>
    <t>(Eastbound Bedwell Bay Rd In 3000-Block Area) (Flag)</t>
  </si>
  <si>
    <t>(Eastbound Bedwell Bay Rd In 2000-Block Area) (Flag)</t>
  </si>
  <si>
    <t>(Eastbound Bedwell Bay Rd In Crystal Creek Dr Area) (Flag)</t>
  </si>
  <si>
    <t>(Eastbound Bedwell Bay Rd In 1000-Block Area) (Flag)</t>
  </si>
  <si>
    <t>(Eastbound Sunnyside Rd In 2200-Block Area) @ 2200 Block (Flag)</t>
  </si>
  <si>
    <t>Eastbound Sunnyside Rd @ 2000 Block</t>
  </si>
  <si>
    <t>Northbound Sunnyside Rd @ Alder Way</t>
  </si>
  <si>
    <t>Eastbound East Rd @ Sunnyside Rd</t>
  </si>
  <si>
    <t>Eastbound East Rd @ 2300 Block</t>
  </si>
  <si>
    <t>Southbound East Rd @ Wyndham Cres</t>
  </si>
  <si>
    <t>Southbound East Rd @ Strong Rd</t>
  </si>
  <si>
    <t>Southbound East Rd @ 1400 Block</t>
  </si>
  <si>
    <t>Southbound East Rd @ Blackberry Dr</t>
  </si>
  <si>
    <t>Westbound Forest Park Way @ Aspenwood Dr</t>
  </si>
  <si>
    <t>Westbound David Ave @ 1300 Block</t>
  </si>
  <si>
    <t>Southbound Heritage Mountain Blvd @ Foxwood Dr</t>
  </si>
  <si>
    <t>Northbound Turner Creek Dr @ Parkglen Place</t>
  </si>
  <si>
    <t>Eastbound Ravine Dr @ 100 Block</t>
  </si>
  <si>
    <t>Southbound Ravine Dr @ Buckhorn Place</t>
  </si>
  <si>
    <t>Southbound Ravine Dr @ Wildwood Dr East</t>
  </si>
  <si>
    <t>Southbound Ravine Dr @ Creekstone Place</t>
  </si>
  <si>
    <t>Southbound Ravine Dr @ Boulderwood Place</t>
  </si>
  <si>
    <t>Westbound Ravine Dr @ Heritage Mountain Blvd</t>
  </si>
  <si>
    <t>Moody Centre Station @ Bay 3</t>
  </si>
  <si>
    <t>Northbound Heritage Mountain Blvd @ Ravine Dr</t>
  </si>
  <si>
    <t>Northbound Heritage Mountain Blvd @ Parkglen Place</t>
  </si>
  <si>
    <t>Northbound Heritage Mountain Blvd @ Turner Creek Dr</t>
  </si>
  <si>
    <t>Northbound Forest Park Way @ Aspenwood Drive South</t>
  </si>
  <si>
    <t>Northbound Forest Park Way @ Aspenwood Dr</t>
  </si>
  <si>
    <t>Northbound Forest Park Way @ Firview Place</t>
  </si>
  <si>
    <t>Southbound Panorama Dr @ Forest Park Way</t>
  </si>
  <si>
    <t>Southbound Panorama Dr @ Panorama Place</t>
  </si>
  <si>
    <t>Eastbound Panorama Dr @ Stoneridge Lane</t>
  </si>
  <si>
    <t>Eastbound Panorama Dr @ Sandstone Cres</t>
  </si>
  <si>
    <t>Eastbound Panorama Dr @ Noons Creek Dr</t>
  </si>
  <si>
    <t>Eastbound Panorama Dr @ Lansdowne Dr</t>
  </si>
  <si>
    <t>Eastbound Panorama Dr @ Parkway Blvd</t>
  </si>
  <si>
    <t>Eastbound Panorama Dr @ 2900 Block</t>
  </si>
  <si>
    <t>Eastbound Johnson St @ 1400 Block</t>
  </si>
  <si>
    <t>Eastbound Johnson St @ Robson Dr</t>
  </si>
  <si>
    <t>Eastbound Robson Dr @ Waterford Place</t>
  </si>
  <si>
    <t>Southbound Pinetree Way @ Robson Dr</t>
  </si>
  <si>
    <t>Southbound Pinetree Way @ David Ave</t>
  </si>
  <si>
    <t>Southbound Pinetree Way @ 1300 Block</t>
  </si>
  <si>
    <t>Southbound Pinetree Way @ Pinewood Ave</t>
  </si>
  <si>
    <t>Southbound Pinetree Way @ Douglas College</t>
  </si>
  <si>
    <t>Lafarge Lake-Douglas Station @ Bay 2</t>
  </si>
  <si>
    <t>Coquitlam Central Station @ Bay 6</t>
  </si>
  <si>
    <t>Coquitlam Central Station @ Bay 5</t>
  </si>
  <si>
    <t>Lafarge Lake-Douglas Station @ Bay 1</t>
  </si>
  <si>
    <t>Northbound Pinetree Way @ Douglas College</t>
  </si>
  <si>
    <t>Northbound Pinetree Way @ Pinewood Ave</t>
  </si>
  <si>
    <t>Northbound Pinetree Way @ 1300 Block</t>
  </si>
  <si>
    <t>Northbound Pinetree Way @ Silver Springs Blvd</t>
  </si>
  <si>
    <t>Westbound Robson Dr @ Pinetree Way</t>
  </si>
  <si>
    <t>Westbound Robson Dr @ Madrona Place</t>
  </si>
  <si>
    <t>Westbound Johnson St @ Robson Dr</t>
  </si>
  <si>
    <t>Westbound Johnson St @ 1400 Block</t>
  </si>
  <si>
    <t>Westbound Panorama Dr @ Johnson St</t>
  </si>
  <si>
    <t>Westbound Panorama Dr @ 2900 Block</t>
  </si>
  <si>
    <t>Westbound Panorama Dr @ Parkway Blvd</t>
  </si>
  <si>
    <t>Westbound Panorama Dr @ Lansdowne Dr</t>
  </si>
  <si>
    <t>Westbound Panorama Dr @ Noons Creek Dr</t>
  </si>
  <si>
    <t>Westbound Panorama Dr @ Greenstone Court</t>
  </si>
  <si>
    <t>Westbound Panorama Dr @ Eagle Mountain Dr</t>
  </si>
  <si>
    <t>Westbound Panorama Dr @ Stoneridge Lane</t>
  </si>
  <si>
    <t>Northbound Panorama Dr @ Panorama Place</t>
  </si>
  <si>
    <t>Northbound Panorama Dr @ Forest Park Way</t>
  </si>
  <si>
    <t>Southbound Forest Park Way @ Fernway Dr</t>
  </si>
  <si>
    <t>Southbound Forest Park Way @ Firview Place</t>
  </si>
  <si>
    <t>Southbound Forest Park Way @ Linden Court</t>
  </si>
  <si>
    <t>Southbound Heritage Mountain Blvd @ Parkside Dr</t>
  </si>
  <si>
    <t>Southbound Heritage Mountain Blvd @ Ravine Dr</t>
  </si>
  <si>
    <t>Moody Centre Station @ Bay 9</t>
  </si>
  <si>
    <t>Eastbound St. Johns St @ Clearview Dr</t>
  </si>
  <si>
    <t>Inlet Centre Station @ Bay 3</t>
  </si>
  <si>
    <t>Northbound Falcon Dr @ Runnel Dr</t>
  </si>
  <si>
    <t>Northbound Falcon Dr @ Guildford Way</t>
  </si>
  <si>
    <t>Westbound Falcon Dr @ 1200 Block</t>
  </si>
  <si>
    <t>Westbound Noons Creek Dr @ Falcon Dr</t>
  </si>
  <si>
    <t>Westbound Noons Creek Dr @ Thurston Terrace</t>
  </si>
  <si>
    <t>Eastbound Noons Creek Dr @ Maude Court</t>
  </si>
  <si>
    <t>Eastbound Noons Creek Dr @ Noons Creek Close</t>
  </si>
  <si>
    <t>Northbound Noons Creek Dr @ Barberry Place</t>
  </si>
  <si>
    <t>Northbound Noons Creek Dr @ Hemlock Place</t>
  </si>
  <si>
    <t>Northbound Noons Creek Dr @ David Ave</t>
  </si>
  <si>
    <t>Northbound Noons Creek Dr @ Shale Court</t>
  </si>
  <si>
    <t>Southbound Lansdowne Dr @ Panorama Dr</t>
  </si>
  <si>
    <t>Southbound Noons Creek Dr @ Sandstone Cres</t>
  </si>
  <si>
    <t>Southbound Noons Creek Dr @ David Ave</t>
  </si>
  <si>
    <t>Southbound Noons Creek Dr @ Heather Place</t>
  </si>
  <si>
    <t>Southbound Noons Creek Dr @ Dogwood Place</t>
  </si>
  <si>
    <t>Southbound Noons Creek Dr @ Noons Creek Close</t>
  </si>
  <si>
    <t>Westbound Noons Creek Dr @ Britton Dr</t>
  </si>
  <si>
    <t>Eastbound Noons Creek Dr @ Thurston Terrace</t>
  </si>
  <si>
    <t>Eastbound Falcon Dr @ Noons Creek Dr</t>
  </si>
  <si>
    <t>Eastbound Falcon Dr @ Peregrine Place</t>
  </si>
  <si>
    <t>Southbound Falcon Dr @ Guildford Way</t>
  </si>
  <si>
    <t>Southbound Falcon Dr @ 1100 Block</t>
  </si>
  <si>
    <t>Westbound Barnet Hwy @ Falcon Dr</t>
  </si>
  <si>
    <t>Westbound Barnet Hwy @ Ioco Rd</t>
  </si>
  <si>
    <t>Coquitlam Central Station @ Bay 9</t>
  </si>
  <si>
    <t>Northbound Lansdowne Dr @ Runnel Dr</t>
  </si>
  <si>
    <t>Northbound Lansdowne Dr @ Glen Dr</t>
  </si>
  <si>
    <t>Northbound Lansdowne Dr @ Guildford Way</t>
  </si>
  <si>
    <t>Northbound Lansdowne Dr @ Charter Hill Dr</t>
  </si>
  <si>
    <t>Northbound Lansdowne Dr @ Steeple Dr</t>
  </si>
  <si>
    <t>Eastbound Lansdowne Dr @ Honeysuckle Lane</t>
  </si>
  <si>
    <t>Eastbound Lansdowne Dr @ Steeple Dr</t>
  </si>
  <si>
    <t>Eastbound Lansdowne Dr @ Turret Cres</t>
  </si>
  <si>
    <t>Northbound Lansdowne Dr @ Briarcliffe Dr</t>
  </si>
  <si>
    <t>Northbound Lansdowne Dr @ Greenhill Court</t>
  </si>
  <si>
    <t>Northbound Lansdowne Dr @ David Ave</t>
  </si>
  <si>
    <t>Northbound Lansdowne Dr @ Lupine Court</t>
  </si>
  <si>
    <t>Northbound Lansdowne Dr @ 1400 Block</t>
  </si>
  <si>
    <t>Southbound Lansdowne Dr @ David Ave</t>
  </si>
  <si>
    <t>Southbound Lansdowne Dr @ Briarcliffe Dr North</t>
  </si>
  <si>
    <t>Southbound Lansdowne Dr @ Briarcliffe Dr South</t>
  </si>
  <si>
    <t>Westbound Lansdowne Dr @ Turret Cres</t>
  </si>
  <si>
    <t>Westbound Lansdowne Dr @ Honeysuckle Lane</t>
  </si>
  <si>
    <t>Southbound Lansdowne Dr @ Steeple Dr</t>
  </si>
  <si>
    <t>Southbound Lansdowne Dr @ Charter Hill Dr</t>
  </si>
  <si>
    <t>Southbound Lansdowne Dr @ Guildford Way</t>
  </si>
  <si>
    <t>Southbound Lansdowne Dr @ Mccoomb Dr</t>
  </si>
  <si>
    <t>Eastbound Barnet Hwy @ Lansdowne Dr</t>
  </si>
  <si>
    <t>Coquitlam Central Station @ Bay 4</t>
  </si>
  <si>
    <t>Eastbound David Ave @ Pinetree Way</t>
  </si>
  <si>
    <t>Eastbound David Ave @ Genest Way</t>
  </si>
  <si>
    <t>Westbound Robson Dr @ Kenney St</t>
  </si>
  <si>
    <t>Southbound Robson Dr @ Blackwater Place</t>
  </si>
  <si>
    <t>Westbound Robson Dr @ Purcell Dr</t>
  </si>
  <si>
    <t>Northbound Pinetree Way @ Robson Dr</t>
  </si>
  <si>
    <t>Northbound Pinetree Way @ Silverthrone Dr</t>
  </si>
  <si>
    <t>Northbound Pinetree Way @ Cardinal Court</t>
  </si>
  <si>
    <t>Northbound Pinetree Way @ Tanager Court</t>
  </si>
  <si>
    <t>Northbound Paddock Dr @ Plateau Blvd</t>
  </si>
  <si>
    <t>Northbound Paddock Dr @ 1700 Block</t>
  </si>
  <si>
    <t>Southbound Pinetree Way @ Plateau Blvd</t>
  </si>
  <si>
    <t>Southbound Pinetree Way @ Bobcat Place</t>
  </si>
  <si>
    <t>Southbound Pinetree Way @ Grizzly Place</t>
  </si>
  <si>
    <t>Eastbound Robson Dr @ Pinetree Way</t>
  </si>
  <si>
    <t>Eastbound Robson Dr @ Purcell Dr</t>
  </si>
  <si>
    <t>Eastbound Robson Dr @ Blackwater Place</t>
  </si>
  <si>
    <t>Eastbound Robson Dr @ Kenney St</t>
  </si>
  <si>
    <t>Westbound David Ave @ Pipeline Rd</t>
  </si>
  <si>
    <t>Westbound David Ave @ Genest Way</t>
  </si>
  <si>
    <t>Northbound Johnson St @ Packard Ave</t>
  </si>
  <si>
    <t>Northbound Johnson St @ Glen Dr</t>
  </si>
  <si>
    <t>Northbound Johnson St @ Guildford Way</t>
  </si>
  <si>
    <t>Northbound Johnson St @ Durant Dr</t>
  </si>
  <si>
    <t>Northbound Johnson St @ Walton Ave</t>
  </si>
  <si>
    <t>Northbound Johnson St @ Delahaye Dr</t>
  </si>
  <si>
    <t>Northbound Johnson St @ David Ave</t>
  </si>
  <si>
    <t>Northbound Johnson St @ Valley Vista Dr</t>
  </si>
  <si>
    <t>Northbound Johnson St @ Meadowvista Place</t>
  </si>
  <si>
    <t>Eastbound Plateau Blvd @ Robson Dr</t>
  </si>
  <si>
    <t>Northbound Plateau Blvd @ Bristlecone Court</t>
  </si>
  <si>
    <t>Eastbound Plateau Blvd @ Timber Court</t>
  </si>
  <si>
    <t>Northbound Plateau Blvd @ Camelback Lane</t>
  </si>
  <si>
    <t>Northbound Plateau Blvd @ Chartwell Green</t>
  </si>
  <si>
    <t>Northbound Plateau Blvd @ 3300 Block</t>
  </si>
  <si>
    <t>Westbound Parkway Blvd @ Plateau Blvd</t>
  </si>
  <si>
    <t>Southbound Parkway Blvd @ Braeside Place</t>
  </si>
  <si>
    <t>Southbound Parkway Blvd @ Turnberry Lane</t>
  </si>
  <si>
    <t>Southbound Parkway Blvd @ 1700 Block</t>
  </si>
  <si>
    <t>Southbound Parkway Blvd @ 1600 Block</t>
  </si>
  <si>
    <t>Southbound Parkway Blvd @ Salal Cres North</t>
  </si>
  <si>
    <t>Southbound Parkway Blvd @ Salal Cres South</t>
  </si>
  <si>
    <t>Southbound Parkway Blvd @ Tanglewood Lane</t>
  </si>
  <si>
    <t>Southbound Parkway Blvd @ Panorama Dr</t>
  </si>
  <si>
    <t>Eastbound Parkway Blvd @ 1400 Block</t>
  </si>
  <si>
    <t>Eastbound Parkway Blvd @ Johnson St</t>
  </si>
  <si>
    <t>Southbound Johnson St @ Parkway Blvd</t>
  </si>
  <si>
    <t>Southbound Johnson St @ Delahaye Dr</t>
  </si>
  <si>
    <t>Southbound Johnson St @ Walton Ave</t>
  </si>
  <si>
    <t>Southbound Johnson St @ Durant Dr</t>
  </si>
  <si>
    <t>Southbound Johnson St @ Guildford Way</t>
  </si>
  <si>
    <t>Southbound Johnson St @ Glen Dr</t>
  </si>
  <si>
    <t>Southbound Johnson St @ Packard Ave</t>
  </si>
  <si>
    <t>Coquitlam Central Station @ Bay 8</t>
  </si>
  <si>
    <t>Eastbound David Ave @ Pipeline Rd</t>
  </si>
  <si>
    <t>Southbound Coast Meridian Rd @ David Ave</t>
  </si>
  <si>
    <t>Southbound Coast Meridian Rd @ Mason Ave</t>
  </si>
  <si>
    <t>Southbound Coast Meridian Rd @ Chelsea Ave</t>
  </si>
  <si>
    <t>Southbound Coast Meridian Rd @ Lincoln Ave</t>
  </si>
  <si>
    <t>Southbound Coast Meridian Rd @ Patricia Ave</t>
  </si>
  <si>
    <t>Southbound Coast Meridian Rd @ Laurier Ave</t>
  </si>
  <si>
    <t>Southbound Coast Meridian Rd @ Salisbury Ave</t>
  </si>
  <si>
    <t>Southbound Coast Meridian Rd @ Coquitlam Ave</t>
  </si>
  <si>
    <t>Southbound Coast Meridian Rd @ Westminster Ave</t>
  </si>
  <si>
    <t>Southbound Coast Meridian Rd @ Robertson Ave</t>
  </si>
  <si>
    <t>Westbound McLean Ave @ Kingsway Ave</t>
  </si>
  <si>
    <t>Westbound McLean Ave @ Taylor St</t>
  </si>
  <si>
    <t>Northbound Shaughnessy St @ Central Ave</t>
  </si>
  <si>
    <t>Port Coquitlam Station @ Bay 5</t>
  </si>
  <si>
    <t>Eastbound McLean Ave @ Taylor St</t>
  </si>
  <si>
    <t>Eastbound McLean Ave @ Kingsway Ave</t>
  </si>
  <si>
    <t>Northbound Coast Meridian Rd @ Angelo Ave</t>
  </si>
  <si>
    <t>Northbound Coast Meridian Rd @ Riverwood Gate</t>
  </si>
  <si>
    <t>Northbound Coast Meridian Rd @ Birchland Ave</t>
  </si>
  <si>
    <t>Northbound Coast Meridian Rd @ Prairie Ave</t>
  </si>
  <si>
    <t>Northbound Coast Meridian Rd @ Laurier Ave</t>
  </si>
  <si>
    <t>Northbound Coast Meridian Rd @ Patricia Ave</t>
  </si>
  <si>
    <t>Northbound Coast Meridian Rd @ Lincoln Dr</t>
  </si>
  <si>
    <t>Northbound Coast Meridian Rd @ Apel Dr</t>
  </si>
  <si>
    <t>Northbound Coast Meridian Rd @ Gislason Ave</t>
  </si>
  <si>
    <t>Westbound David Ave @ Coast Meridian Rd</t>
  </si>
  <si>
    <t>Westbound David Ave @ Shaughnessy St</t>
  </si>
  <si>
    <t>Northbound Westwood St @ Kitchener Ave</t>
  </si>
  <si>
    <t>Eastbound Lincoln Ave @ Westwood St</t>
  </si>
  <si>
    <t>Northbound Pipeline Rd @ Windsor Gate</t>
  </si>
  <si>
    <t>Northbound Pipeline Rd @ Glen Dr</t>
  </si>
  <si>
    <t>Northbound Pipeline Rd @ Ozada Ave</t>
  </si>
  <si>
    <t>Eastbound Dunkirk Ave @ Pipeline Rd</t>
  </si>
  <si>
    <t>Eastbound Dunkirk Ave @ Galiano St</t>
  </si>
  <si>
    <t>Eastbound Dunkirk Ave @ Hornby St</t>
  </si>
  <si>
    <t>Northbound Gabriola Dr @ Georgeson Ave</t>
  </si>
  <si>
    <t>Northbound Gabriola Dr @ Savary Ave</t>
  </si>
  <si>
    <t>Westbound Harwood Ave @ Gabriola Dr</t>
  </si>
  <si>
    <t>Westbound Harwood Ave @ Hornby St</t>
  </si>
  <si>
    <t>Southbound Nestor St @ Tory Ave</t>
  </si>
  <si>
    <t>Westbound Dunkirk Ave @ Nestor St</t>
  </si>
  <si>
    <t>Southbound Pipeline Rd @ Dunkirk Ave</t>
  </si>
  <si>
    <t>Southbound Pipeline Rd @ Guildford Way</t>
  </si>
  <si>
    <t>Southbound Pipeline Rd @ Glen Dr</t>
  </si>
  <si>
    <t>Southbound Pipeline Rd @ Windsor Gate</t>
  </si>
  <si>
    <t>Southbound Westwood St @ Lincoln Ave</t>
  </si>
  <si>
    <t>Southbound Westwood St @ Anson Ave</t>
  </si>
  <si>
    <t>Southbound Westwood St @ Crabbe Ave</t>
  </si>
  <si>
    <t>Eastbound Glen Dr @ Johnson St</t>
  </si>
  <si>
    <t>Eastbound Glen Dr @ The High Street</t>
  </si>
  <si>
    <t>Eastbound David Ave @ Coast Meridian Rd</t>
  </si>
  <si>
    <t>Eastbound David Ave @ Soball St</t>
  </si>
  <si>
    <t>Eastbound David Ave @ Kingston St</t>
  </si>
  <si>
    <t>Eastbound David Ave @ Riley St</t>
  </si>
  <si>
    <t>Northbound Princeton Ave @ David Ave</t>
  </si>
  <si>
    <t>Westbound Princeton Ave @ Kingston St</t>
  </si>
  <si>
    <t>Westbound Princeton Ave @ Dayton St</t>
  </si>
  <si>
    <t>Southbound Coast Meridian Rd @ Princeton Ave</t>
  </si>
  <si>
    <t>Southbound Coast Meridian Rd @ Millard Ave</t>
  </si>
  <si>
    <t>Southbound Coast Meridian Rd @ Galloway Ave</t>
  </si>
  <si>
    <t>Westbound Glen Dr @ The High Street</t>
  </si>
  <si>
    <t>Burrard Station @ Bay 2</t>
  </si>
  <si>
    <t>Eastbound W Pender St @ Thurlow St</t>
  </si>
  <si>
    <t>Eastbound McGill St @ N Renfrew St</t>
  </si>
  <si>
    <t>Phibbs Exchange @ Bay 4</t>
  </si>
  <si>
    <t>Northbound Mountain Hwy @ Crown St</t>
  </si>
  <si>
    <t>Northbound Mountain Hwy @ Fern St</t>
  </si>
  <si>
    <t>Westbound E Keith Rd @ Mountain Hwy</t>
  </si>
  <si>
    <t>Northbound Mountain Hwy @ Arborlynn Dr</t>
  </si>
  <si>
    <t>Northbound Mountain Hwy @ E 15 St</t>
  </si>
  <si>
    <t>Northbound Mountain Hwy @ E 18 St</t>
  </si>
  <si>
    <t>Northbound Mountain Hwy @ E 20 St</t>
  </si>
  <si>
    <t>Northbound Mountain Hwy @ E 24 St</t>
  </si>
  <si>
    <t>Northbound Mountain Hwy @ E 27 St</t>
  </si>
  <si>
    <t>Lynn Valley @ Bay 3</t>
  </si>
  <si>
    <t>Northbound Mountain Hwy @ Argyle Rd</t>
  </si>
  <si>
    <t>Northbound Mountain Hwy @ Dovercourt Rd</t>
  </si>
  <si>
    <t>Northbound Mountain Hwy @ Doran Rd</t>
  </si>
  <si>
    <t>Northbound Mountain Hwy @ Kilmer Rd</t>
  </si>
  <si>
    <t>Northbound Mountain Hwy @ Dempsey Rd</t>
  </si>
  <si>
    <t>Northbound Mountain Hwy @ Coleman St</t>
  </si>
  <si>
    <t>Eastbound McNair Dr @ Tourney Rd</t>
  </si>
  <si>
    <t>Eastbound McNair Dr @ Ramsay Rd</t>
  </si>
  <si>
    <t>Southbound Hoskins Rd @ 4600 Block</t>
  </si>
  <si>
    <t>Southbound Hoskins Rd @ Coleman St</t>
  </si>
  <si>
    <t>Eastbound Dempsey Rd @ Hoskins Rd</t>
  </si>
  <si>
    <t>Northbound Underwood Ave @ Evelyn St</t>
  </si>
  <si>
    <t>Westbound Coleman St @ Underwood Ave</t>
  </si>
  <si>
    <t>Northbound Hoskins Rd @ Coleman St</t>
  </si>
  <si>
    <t>Northbound Hoskins Rd @ 4700 Block</t>
  </si>
  <si>
    <t>Westbound McNair Dr @ Ramsay Rd</t>
  </si>
  <si>
    <t>Westbound McNair Dr @ Tourney Rd</t>
  </si>
  <si>
    <t>Southbound Mountain Hwy @ Coleman St</t>
  </si>
  <si>
    <t>Southbound Mountain Hwy @ Dyck Rd</t>
  </si>
  <si>
    <t>Southbound Mountain Hwy @ Kilmer Rd</t>
  </si>
  <si>
    <t>Southbound Mountain Hwy @ Doran Rd</t>
  </si>
  <si>
    <t>Southbound Mountain Hwy @ Frederick Rd</t>
  </si>
  <si>
    <t>Southbound Mountain Hwy @ Lynn Valley Rd</t>
  </si>
  <si>
    <t>Lynn Valley @ Bay 4</t>
  </si>
  <si>
    <t>Southbound Mountain Hwy @ E 27 St</t>
  </si>
  <si>
    <t>Southbound Mountain Hwy @ Emery Place</t>
  </si>
  <si>
    <t>Southbound Mountain Hwy @ Kirkstone Rd</t>
  </si>
  <si>
    <t>Southbound Mountain Hwy @ E 17 St</t>
  </si>
  <si>
    <t>Southbound Mountain Hwy @ E 15 St</t>
  </si>
  <si>
    <t>Southbound Mountain Hwy @ Arborlynn Dr</t>
  </si>
  <si>
    <t>Eastbound E Keith Rd @ Mountain Hwy</t>
  </si>
  <si>
    <t>Southbound Mountain Hwy @ Fern St</t>
  </si>
  <si>
    <t>Southbound Mountain Hwy @ Charlotte Rd</t>
  </si>
  <si>
    <t>Southbound Mountain Hwy @ Rupert St</t>
  </si>
  <si>
    <t>Phibbs Exchange @ Bay 7</t>
  </si>
  <si>
    <t>Westbound McGill St @ N Renfrew St</t>
  </si>
  <si>
    <t>Westbound W Pender St @ Granville St</t>
  </si>
  <si>
    <t>Southbound Howe St @ W Pender St</t>
  </si>
  <si>
    <t>Phibbs Exchange @ Bay 12</t>
  </si>
  <si>
    <t>Eastbound Old Dollarton Rd @ Amherst Ave</t>
  </si>
  <si>
    <t>Eastbound Old Dollarton Rd @ Riverside Dr</t>
  </si>
  <si>
    <t>Northbound Riverside Dr @ Windridge Dr</t>
  </si>
  <si>
    <t>Eastbound Mt Seymour Parkway @ Browning Place</t>
  </si>
  <si>
    <t>Eastbound Mt Seymour Parkway @ Berkley Rd</t>
  </si>
  <si>
    <t>Eastbound Mt Seymour Parkway @ Tollcross Rd</t>
  </si>
  <si>
    <t>Eastbound Mt Seymour Parkway @ Strathaven Dr</t>
  </si>
  <si>
    <t>Eastbound Mt Seymour Parkway @ Apex Ave</t>
  </si>
  <si>
    <t>Eastbound Mt Seymour Parkway @ Parkgate Ave</t>
  </si>
  <si>
    <t>Eastbound Mt Seymour Parkway @ Roche Point Dr</t>
  </si>
  <si>
    <t>Eastbound Mt Seymour Parkway @ 3800 Block</t>
  </si>
  <si>
    <t>Eastbound Mt Seymour Parkway @ 4000 Block</t>
  </si>
  <si>
    <t>Southbound Fairway Dr @ Mt Seymour Parkway</t>
  </si>
  <si>
    <t>Southbound Fairway Dr @ Huntingdon Cres</t>
  </si>
  <si>
    <t>Southbound Fairway Dr @ Caddy Rd</t>
  </si>
  <si>
    <t>Eastbound Dollar Rd @ Fairway Dr</t>
  </si>
  <si>
    <t>Eastbound Dollar Rd @ N Dollarton Hwy</t>
  </si>
  <si>
    <t>Northbound N Dollarton Hwy @ Caddy Rd</t>
  </si>
  <si>
    <t>Northbound N Dollarton Hwy @ Mt Seymour Parkway</t>
  </si>
  <si>
    <t>Northbound Deep Cove Rd @ Strathcona Rd</t>
  </si>
  <si>
    <t>Northbound Deep Cove Rd @ 1600 Block</t>
  </si>
  <si>
    <t>Northbound Deep Cove Rd @ Cliffmont Rd</t>
  </si>
  <si>
    <t>Northbound Deep Cove Rd @ Badger Rd</t>
  </si>
  <si>
    <t>Southbound Panorama Dr @ Naughton Ave</t>
  </si>
  <si>
    <t>Southbound Deep Cove Rd @ Badger Rd</t>
  </si>
  <si>
    <t>Southbound Deep Cove Rd @ 1400 Block</t>
  </si>
  <si>
    <t>Southbound Deep Cove Rd @ Strathcona Rd</t>
  </si>
  <si>
    <t>Southbound N Dollarton Hwy @ Mt Seymour Parkway</t>
  </si>
  <si>
    <t>Southbound N Dollarton Hwy @ Caddy Rd</t>
  </si>
  <si>
    <t>Westbound Dollar Rd @ N Dollarton Hwy</t>
  </si>
  <si>
    <t>Northbound Fairway Dr @ Dollar Rd</t>
  </si>
  <si>
    <t>Northbound Fairway Dr @ Caddy Rd</t>
  </si>
  <si>
    <t>Northbound Fairway Dr @ Huntingdon Cres</t>
  </si>
  <si>
    <t>Westbound Mt Seymour Parkway @ Beaufort Rd</t>
  </si>
  <si>
    <t>Westbound Mt Seymour Parkway @ 3900 Block</t>
  </si>
  <si>
    <t>Westbound Mt Seymour Parkway @ 3800 Block</t>
  </si>
  <si>
    <t>Westbound Mt Seymour Parkway @ Mt Seymour Rd</t>
  </si>
  <si>
    <t>Westbound Mt Seymour Parkway @ Parkgate Ave</t>
  </si>
  <si>
    <t>Westbound Mt Seymour Parkway @ Apex Ave</t>
  </si>
  <si>
    <t>Westbound Mt Seymour Parkway @ Strathaven Dr</t>
  </si>
  <si>
    <t>Westbound Mt Seymour Parkway @ Northlands Dr</t>
  </si>
  <si>
    <t>Westbound Mt Seymour Parkway @ Broadview Dr</t>
  </si>
  <si>
    <t>Westbound Mt Seymour Parkway @ Lytton St</t>
  </si>
  <si>
    <t>Westbound Mt Seymour Parkway @ Berkley Rd</t>
  </si>
  <si>
    <t>Westbound Mt Seymour Parkway @ Browning Place</t>
  </si>
  <si>
    <t>Westbound Mt Seymour Parkway @ Riverside Dr</t>
  </si>
  <si>
    <t>Westbound Mt Seymour Parkway @ Seymour Blvd</t>
  </si>
  <si>
    <t>Eastbound Dollarton Hwy @ Amherst Ave</t>
  </si>
  <si>
    <t>Eastbound Dollarton Hwy @ Riverside Dr</t>
  </si>
  <si>
    <t>Eastbound Dollarton Hwy @ Forester St</t>
  </si>
  <si>
    <t>Eastbound Dollarton Hwy @ 2400 Block</t>
  </si>
  <si>
    <t>Eastbound Dollarton Hwy @ 2600 Block</t>
  </si>
  <si>
    <t>Eastbound Dollarton Hwy @ Ellis St</t>
  </si>
  <si>
    <t>Eastbound Dollarton Hwy @ 3000 Block</t>
  </si>
  <si>
    <t>Eastbound Dollarton Hwy @ Sleil-Waututh Rd</t>
  </si>
  <si>
    <t>Eastbound Dollarton Hwy @ 3300 Block</t>
  </si>
  <si>
    <t>Eastbound Dollarton Hwy @ Raven Woods Dr</t>
  </si>
  <si>
    <t>Eastbound Dollarton Hwy @ 3700 Block</t>
  </si>
  <si>
    <t>Eastbound Dollarton Hwy @ 4000 Block</t>
  </si>
  <si>
    <t>Northbound N Dollarton Hwy @ Dollar Rd</t>
  </si>
  <si>
    <t>Northbound Banbury Rd @ Gallant Ave</t>
  </si>
  <si>
    <t>Southbound N Dollarton Hwy @ Dollar Rd</t>
  </si>
  <si>
    <t>Westbound Dollarton Hwy @ 4000 Block</t>
  </si>
  <si>
    <t>Westbound Dollarton Hwy @ 3800 Block</t>
  </si>
  <si>
    <t>Westbound Dollarton Hwy @ Raven Woods Dr</t>
  </si>
  <si>
    <t>Westbound Dollarton Hwy @ 3300 Block</t>
  </si>
  <si>
    <t>Westbound Dollarton Hwy @ 3100 Block</t>
  </si>
  <si>
    <t>Westbound Dollarton Hwy @ Ellis St</t>
  </si>
  <si>
    <t>Westbound Dollarton Hwy @ 2500 Block</t>
  </si>
  <si>
    <t>Westbound Dollarton Hwy @ 2400 Block</t>
  </si>
  <si>
    <t>Westbound Dollarton Hwy @ Forester St</t>
  </si>
  <si>
    <t>Westbound Dollarton Hwy @ Riverside Dr</t>
  </si>
  <si>
    <t>Westbound Dollarton Hwy @ Amherst Ave</t>
  </si>
  <si>
    <t>Phibbs Exchange @ Bay 3</t>
  </si>
  <si>
    <t>Northbound Emerson Way @ Mt Seymour Parkway</t>
  </si>
  <si>
    <t>Westbound Carnation St @ Emerson Way</t>
  </si>
  <si>
    <t>Northbound Berkley Rd @ Carnation St</t>
  </si>
  <si>
    <t>Northbound Berkley Rd @ Shelley Rd</t>
  </si>
  <si>
    <t>Northbound Berkley Rd @ Boswell Ave</t>
  </si>
  <si>
    <t>Northbound Berkley Rd @ Layton Dr</t>
  </si>
  <si>
    <t>Northbound Berkley Rd @ Sechelt Dr</t>
  </si>
  <si>
    <t>Northbound Berkley Ave @ Derbyshire Place</t>
  </si>
  <si>
    <t>Eastbound Berkley Ave @ Hyannis Dr</t>
  </si>
  <si>
    <t>Southbound Hyannis Dr @ Berkley Ave</t>
  </si>
  <si>
    <t>Westbound Sechelt Dr @ Hyannis Dr</t>
  </si>
  <si>
    <t>Westbound Sechelt Dr @ Derbyshire Way</t>
  </si>
  <si>
    <t>Westbound Sechelt Dr @ Berkley Ave</t>
  </si>
  <si>
    <t>Southbound Berkley Rd @ Byron Rd</t>
  </si>
  <si>
    <t>Southbound Berkley Rd @ Shelley Rd</t>
  </si>
  <si>
    <t>Eastbound Carnation St @ Berkley Rd</t>
  </si>
  <si>
    <t>Southbound Emerson Way @ Carnation St</t>
  </si>
  <si>
    <t>Southbound Emerson Way @ Mt Seymour Parkway</t>
  </si>
  <si>
    <t>Westbound Old Dollarton Rd @ Riverside Dr</t>
  </si>
  <si>
    <t>Westbound Old Dollarton Rd @ Front St</t>
  </si>
  <si>
    <t>Phibbs Exchange @ Bay 13</t>
  </si>
  <si>
    <t>Northbound Ellis St @ Dollarton Hwy</t>
  </si>
  <si>
    <t>Eastbound Plymouth Dr @ Ellis St</t>
  </si>
  <si>
    <t>Eastbound Plymouth Dr @ Eddystone Cres</t>
  </si>
  <si>
    <t>Northbound Plymouth Dr @ Fairfield Rd</t>
  </si>
  <si>
    <t>Eastbound Plymouth Dr @ Fairfield Rd</t>
  </si>
  <si>
    <t>Northbound Mt Seymour Rd @ Mt Seymour Parkway</t>
  </si>
  <si>
    <t>Northbound Mt Seymour Rd @ Hamber Place</t>
  </si>
  <si>
    <t>Eastbound Indian River Dr @ Mt Seymour Rd</t>
  </si>
  <si>
    <t>Eastbound Indian River Dr @ Lighthall Court</t>
  </si>
  <si>
    <t>Northbound Inlet Cres @ Indian River Dr</t>
  </si>
  <si>
    <t>Westbound Indian River Dr @ Cascade Court</t>
  </si>
  <si>
    <t>Westbound Indian River Dr @ Mt Seymour Rd</t>
  </si>
  <si>
    <t>Southbound Mt Seymour Rd @ Hamber Place</t>
  </si>
  <si>
    <t>Westbound Plymouth Dr @ Fairfield Rd</t>
  </si>
  <si>
    <t>Southbound Plymouth Dr @ Brixham Rd</t>
  </si>
  <si>
    <t>Southbound Plymouth Dr @ Tollcross Rd</t>
  </si>
  <si>
    <t>Southbound Plymouth Dr @ McCartney Close</t>
  </si>
  <si>
    <t>Northbound Riverside Dr @ Dollarton Hwy</t>
  </si>
  <si>
    <t>Metrotown Station @ Bay 5</t>
  </si>
  <si>
    <t>Northbound Arborlynn Dr @ Mountain Hwy</t>
  </si>
  <si>
    <t>Northbound Arborlynn Dr @ Appin Rd</t>
  </si>
  <si>
    <t>Northbound Arborlynn Dr @ Avonlynn Cres</t>
  </si>
  <si>
    <t>Northbound Arborlynn Dr @ Hoskins Rd</t>
  </si>
  <si>
    <t>Northbound Hoskins Rd @ Greenock Place</t>
  </si>
  <si>
    <t>Northbound Hoskins Rd @ Kilmarnock Cres South</t>
  </si>
  <si>
    <t>Northbound Hoskins Rd @ Wembley Dr</t>
  </si>
  <si>
    <t>Eastbound Ross Rd @ Hoskins Rd</t>
  </si>
  <si>
    <t>Eastbound Ross Rd @ Wembley Dr</t>
  </si>
  <si>
    <t>Northbound Duval Rd @ Robinson Rd</t>
  </si>
  <si>
    <t>Northbound Duval Rd @ Westover Rd</t>
  </si>
  <si>
    <t>Westbound Peters Rd @ Duval Rd</t>
  </si>
  <si>
    <t>Westbound Peters Rd @ Henderson Ave</t>
  </si>
  <si>
    <t>Westbound Lynn Valley Rd @ Peters Rd</t>
  </si>
  <si>
    <t>Westbound Lynn Valley Rd @ Allan Rd</t>
  </si>
  <si>
    <t>Westbound Lynn Valley Rd @ Church St</t>
  </si>
  <si>
    <t>Lynn Valley @ Bay 6</t>
  </si>
  <si>
    <t>Eastbound Lynn Valley Rd @ E 27 St</t>
  </si>
  <si>
    <t>Eastbound Lynn Valley Rd @ E 29 St</t>
  </si>
  <si>
    <t>Lynn Valley @ Bay 1</t>
  </si>
  <si>
    <t>Eastbound Lynn Valley Rd @ Harold Rd</t>
  </si>
  <si>
    <t>Eastbound Lynn Valley Rd @ Allan Rd</t>
  </si>
  <si>
    <t>Eastbound Lynn Valley Rd @ Peters Rd</t>
  </si>
  <si>
    <t>Eastbound Peters Rd @ Henderson Ave</t>
  </si>
  <si>
    <t>Eastbound Peters Rd @ Duval Rd</t>
  </si>
  <si>
    <t>Southbound Duval Rd @ Westover Rd</t>
  </si>
  <si>
    <t>Southbound Duval Rd @ Draycott Rd</t>
  </si>
  <si>
    <t>Westbound Ross Rd @ 1700 Block</t>
  </si>
  <si>
    <t>Southbound Hoskins Rd @ Ross Rd</t>
  </si>
  <si>
    <t>Southbound Hoskins Rd @ Kilmarnock Cres North</t>
  </si>
  <si>
    <t>Southbound Hoskins Rd @ Kilmarnock Cres South</t>
  </si>
  <si>
    <t>Southbound Hoskins Rd @ Greenock Place</t>
  </si>
  <si>
    <t>Southbound Arborlynn Dr @ Hoskins Rd</t>
  </si>
  <si>
    <t>Southbound Arborlynn Dr @ Avonlynn Cres</t>
  </si>
  <si>
    <t>Southbound Arborlynn Dr @ Appin Rd</t>
  </si>
  <si>
    <t>Southbound Arborlynn Dr @ Mountain Hwy</t>
  </si>
  <si>
    <t>Phibbs Exchange @ Bay 11</t>
  </si>
  <si>
    <t>Lonsdale Quay @ Bay 2</t>
  </si>
  <si>
    <t>Northbound Lonsdale Ave @ E 1st St</t>
  </si>
  <si>
    <t>Eastbound E 3rd St @ Lonsdale Ave</t>
  </si>
  <si>
    <t>Eastbound E 3rd St @ St. Georges Ave</t>
  </si>
  <si>
    <t>Eastbound E 3rd St @ St. Andrews Ave</t>
  </si>
  <si>
    <t>Eastbound E 3rd St @ St. Patricks Ave</t>
  </si>
  <si>
    <t>Eastbound E 3rd St @ Ridgeway Ave</t>
  </si>
  <si>
    <t>Eastbound E 3rd St @ Moody Ave</t>
  </si>
  <si>
    <t>Northbound Queensbury Ave @ E 4th St</t>
  </si>
  <si>
    <t>Northbound Queensbury Ave @ E 7th St</t>
  </si>
  <si>
    <t>Northbound Grand Blvd East @ E Keith Rd</t>
  </si>
  <si>
    <t>Northbound Grand Blvd East @ E 9th St</t>
  </si>
  <si>
    <t>Northbound Grand Blvd East @ E 11 St</t>
  </si>
  <si>
    <t>Northbound Grand Blvd East @ E 13 St</t>
  </si>
  <si>
    <t>Northbound Grand Blvd East @ E 15 St</t>
  </si>
  <si>
    <t>Northbound Grand Blvd East @ E 17 St</t>
  </si>
  <si>
    <t>Northbound Boulevard Cres @ E 19 St</t>
  </si>
  <si>
    <t>Eastbound Lynn Valley Rd @ Morgan Rd</t>
  </si>
  <si>
    <t>Eastbound Lynn Valley Rd @ William Ave</t>
  </si>
  <si>
    <t>Eastbound Lynn Valley Rd @ Mollie Nye Way</t>
  </si>
  <si>
    <t>Northbound Lynn Valley Rd @ Burrill Ave</t>
  </si>
  <si>
    <t>Northbound Lynn Valley Rd @ Langworthy St</t>
  </si>
  <si>
    <t>Northbound Lynn Valley Rd @ Dempsey Rd</t>
  </si>
  <si>
    <t>Southbound Hoskins Rd @ Dempsey Rd</t>
  </si>
  <si>
    <t>Southbound Hoskins Rd @ Langworthy St</t>
  </si>
  <si>
    <t>Southbound Hoskins Rd @ Burrill Ave</t>
  </si>
  <si>
    <t>Lynn Valley @ Bay 2</t>
  </si>
  <si>
    <t>Westbound Lynn Valley Rd @ Ross Rd</t>
  </si>
  <si>
    <t>Westbound Lynn Valley Rd @ E 29 St</t>
  </si>
  <si>
    <t>Westbound Lynn Valley Rd @ Fromme Rd</t>
  </si>
  <si>
    <t>Westbound Lynn Valley Rd @ Mollie Nye Way</t>
  </si>
  <si>
    <t>Westbound Lynn Valley Rd @ William Ave</t>
  </si>
  <si>
    <t>Southbound Boulevard Cres @ Sutherland Ave</t>
  </si>
  <si>
    <t>Southbound Grand Blvd East @ E 19 St</t>
  </si>
  <si>
    <t>Southbound Grand Blvd East @ E 17 St</t>
  </si>
  <si>
    <t>Southbound Grand Blvd East @ E 15 St</t>
  </si>
  <si>
    <t>Southbound Grand Blvd East @ E 13 St</t>
  </si>
  <si>
    <t>Southbound Grand Blvd East @ E 11 St</t>
  </si>
  <si>
    <t>Southbound Grand Blvd East @ E 9th St</t>
  </si>
  <si>
    <t>Southbound Queensbury Ave @ E Keith Rd</t>
  </si>
  <si>
    <t>Southbound Queensbury Ave @ E 5th St</t>
  </si>
  <si>
    <t>Westbound E 3rd St @ Queensbury Ave</t>
  </si>
  <si>
    <t>Westbound E 3rd St @ Moody Ave</t>
  </si>
  <si>
    <t>Westbound E 3rd St @ Ridgeway Ave</t>
  </si>
  <si>
    <t>Westbound E 3rd St @ St. Patricks Ave</t>
  </si>
  <si>
    <t>Westbound E 3rd St @ St. Andrews Ave</t>
  </si>
  <si>
    <t>Westbound E 3rd St @ St. Georges Ave</t>
  </si>
  <si>
    <t>Southbound Lonsdale Ave @ W 3rd St</t>
  </si>
  <si>
    <t>Southbound Lonsdale Ave @ W 1st St</t>
  </si>
  <si>
    <t>Lonsdale Quay @ Bay 4</t>
  </si>
  <si>
    <t>Lonsdale Quay @ Bay 1</t>
  </si>
  <si>
    <t>Northbound Lonsdale Ave @ E 2nd St</t>
  </si>
  <si>
    <t>Northbound Lonsdale Ave @ E 4th St</t>
  </si>
  <si>
    <t>Northbound Lonsdale Ave @ E Keith Rd</t>
  </si>
  <si>
    <t>Northbound Lonsdale Ave @ E 13 St</t>
  </si>
  <si>
    <t>Northbound Lonsdale Ave @ E 15 St</t>
  </si>
  <si>
    <t>Northbound Lonsdale Ave @ E 17 St</t>
  </si>
  <si>
    <t>Northbound Lonsdale Ave @ E 19 St</t>
  </si>
  <si>
    <t>Northbound Lonsdale Ave @ E 21 St</t>
  </si>
  <si>
    <t>Northbound Lonsdale Ave @ E 23 St</t>
  </si>
  <si>
    <t>Northbound Lonsdale Ave @ E 27 St</t>
  </si>
  <si>
    <t>Eastbound E 29 St @ Lonsdale Ave</t>
  </si>
  <si>
    <t>Eastbound E 29 St @ St. Georges Ave</t>
  </si>
  <si>
    <t>Eastbound E 29 St @ St. Andrews Ave</t>
  </si>
  <si>
    <t>Eastbound E 29 St @ St. Kilda Ave</t>
  </si>
  <si>
    <t>Eastbound E 29 St @ Brand St</t>
  </si>
  <si>
    <t>Eastbound E 29 St @ Tempe Glen Dr</t>
  </si>
  <si>
    <t>Eastbound E 29 St @ William Ave</t>
  </si>
  <si>
    <t>Eastbound E 29 St @ St. Christophers Rd</t>
  </si>
  <si>
    <t>Eastbound E 29 St @ Fromme Rd</t>
  </si>
  <si>
    <t>Westbound E 29 St @ Fromme Rd</t>
  </si>
  <si>
    <t>Westbound E 29 St @ St. Christophers Rd</t>
  </si>
  <si>
    <t>Westbound E 29 St @ William Ave</t>
  </si>
  <si>
    <t>Westbound E 29 St @ Duchess Ave</t>
  </si>
  <si>
    <t>Westbound E 29 St @ Somerset St</t>
  </si>
  <si>
    <t>Westbound E 29 St @ St. Andrews Ave</t>
  </si>
  <si>
    <t>Westbound E 29 St @ St. Georges Ave</t>
  </si>
  <si>
    <t>Southbound Lonsdale Ave @ W 29 St</t>
  </si>
  <si>
    <t>Southbound Lonsdale Ave @ W 27 St</t>
  </si>
  <si>
    <t>Southbound Lonsdale Ave @ W 23 St</t>
  </si>
  <si>
    <t>Southbound Lonsdale Ave @ W 21 St</t>
  </si>
  <si>
    <t>Southbound Lonsdale Ave @ W 19 St</t>
  </si>
  <si>
    <t>Southbound Lonsdale Ave @ W 17 St</t>
  </si>
  <si>
    <t>Southbound Lonsdale Ave @ W 15 St</t>
  </si>
  <si>
    <t>Southbound Lonsdale Ave @ W 13 St</t>
  </si>
  <si>
    <t>Southbound Lonsdale Ave @ W Keith Rd</t>
  </si>
  <si>
    <t>Southbound Lonsdale Ave @ W 5th St</t>
  </si>
  <si>
    <t>Lonsdale Quay @ Bay 8</t>
  </si>
  <si>
    <t>Northbound Lonsdale Ave @ E Kings Rd</t>
  </si>
  <si>
    <t>Northbound Lonsdale Ave @ E Windsor Rd</t>
  </si>
  <si>
    <t>Eastbound E Osborne Rd @ Lonsdale Ave</t>
  </si>
  <si>
    <t>Eastbound E Osborne Rd @ St. Georges Ave</t>
  </si>
  <si>
    <t>Eastbound E Osborne Rd @ St. Andrews Ave</t>
  </si>
  <si>
    <t>Eastbound E Osborne Rd @ Regent Ave</t>
  </si>
  <si>
    <t>Northbound Princess Ave @ E Osborne Rd</t>
  </si>
  <si>
    <t>Northbound Princess Ave @ Wellington Dr</t>
  </si>
  <si>
    <t>Northbound Princess Ave @ 3800 Block</t>
  </si>
  <si>
    <t>Northbound Princess Ave @ Regal Cres</t>
  </si>
  <si>
    <t>Westbound E Braemar Rd @ 700 Block</t>
  </si>
  <si>
    <t>Westbound E Braemar Rd @ Regent Ave</t>
  </si>
  <si>
    <t>Westbound E Braemar Rd @ Braemar Place</t>
  </si>
  <si>
    <t>Westbound E Braemar Rd @ St. Georges Ave</t>
  </si>
  <si>
    <t>Northbound Lonsdale Ave @ E Braemar Rd</t>
  </si>
  <si>
    <t>Northbound Lonsdale Ave @ E Rockland Rd</t>
  </si>
  <si>
    <t>Southbound Prospect Rd @ W Rockland Rd</t>
  </si>
  <si>
    <t>Southbound Lonsdale Ave @ W Balmoral Rd</t>
  </si>
  <si>
    <t>Southbound Lonsdale Ave @ Kensington Cres</t>
  </si>
  <si>
    <t>Southbound Lonsdale Ave @ Carisbrooke Cres</t>
  </si>
  <si>
    <t>Southbound Lonsdale Ave @ W Osborne Rd</t>
  </si>
  <si>
    <t>Southbound Lonsdale Ave @ W Windsor Rd</t>
  </si>
  <si>
    <t>Eastbound Harbourside Dr @ Harbourside Place</t>
  </si>
  <si>
    <t>Northbound Fell Ave @ AutoMall Dr</t>
  </si>
  <si>
    <t>Eastbound W 2nd St @ Bewicke Ave</t>
  </si>
  <si>
    <t>Southbound Forbes Ave @ W 1st St</t>
  </si>
  <si>
    <t>Eastbound W Esplanade @ Semisch Ave</t>
  </si>
  <si>
    <t>Lonsdale Quay @ Bay 9</t>
  </si>
  <si>
    <t>Westbound W Esplanade Ave @ Semisch Ave</t>
  </si>
  <si>
    <t>Northbound Forbes Ave @ W 1st St</t>
  </si>
  <si>
    <t>Westbound W 2nd St @ Bewicke Ave</t>
  </si>
  <si>
    <t>Southbound Fell Ave @ AutoMall Dr</t>
  </si>
  <si>
    <t>Grouse Mountain @ Skyride</t>
  </si>
  <si>
    <t>Southbound Nancy Greene Way @ N Grousewoods Dr</t>
  </si>
  <si>
    <t>Southbound Nancy Greene Way @ S Grousewoods Dr</t>
  </si>
  <si>
    <t>Southbound Nancy Greene Way @ Blue Grouse Way</t>
  </si>
  <si>
    <t>Southbound Capilano Rd @ Clements Ave</t>
  </si>
  <si>
    <t>Southbound Capilano Rd @ Teviot Place</t>
  </si>
  <si>
    <t>Southbound Capilano Rd @ Handsworth Rd</t>
  </si>
  <si>
    <t>Southbound Capilano Rd @ Edgewood Rd</t>
  </si>
  <si>
    <t>Southbound Capilano Rd @ Eldon Rd</t>
  </si>
  <si>
    <t>Eastbound Edgemont Blvd @ Riviere Place</t>
  </si>
  <si>
    <t>Eastbound Edgemont Blvd @ Sunset Blvd</t>
  </si>
  <si>
    <t>Eastbound Edgemont Blvd @ Ridgewood Dr</t>
  </si>
  <si>
    <t>Eastbound Edgemont Blvd @ Highland Blvd</t>
  </si>
  <si>
    <t>Eastbound W Queens Rd @ Edgemont Blvd</t>
  </si>
  <si>
    <t>Eastbound W Queens Rd @ Del Rio Dr</t>
  </si>
  <si>
    <t>Eastbound W Queens Rd @ Westview Dr</t>
  </si>
  <si>
    <t>Eastbound W Queens Rd @ Larson Rd</t>
  </si>
  <si>
    <t>Eastbound W Queens Rd @ Jones Ave</t>
  </si>
  <si>
    <t>Eastbound W Queens Rd @ Mahon Ave</t>
  </si>
  <si>
    <t>Eastbound W Queens Rd @ Chesterfield Ave</t>
  </si>
  <si>
    <t>Eastbound E Keith Rd @ Lonsdale Ave</t>
  </si>
  <si>
    <t>Eastbound E Keith Rd @ St. Georges Ave</t>
  </si>
  <si>
    <t>Eastbound E Keith Rd @ St. Andrews Ave</t>
  </si>
  <si>
    <t>Eastbound E Keith Rd @ St. Davids Ave</t>
  </si>
  <si>
    <t>Eastbound E Keith Rd @ Ridgeway Ave</t>
  </si>
  <si>
    <t>Eastbound E Keith Rd @ Moody Ave</t>
  </si>
  <si>
    <t>Eastbound E Keith Rd @ Grand Blvd East</t>
  </si>
  <si>
    <t>Eastbound E Keith Rd @ Sutherland Ave</t>
  </si>
  <si>
    <t>Eastbound E Keith Rd @ Hendry Ave</t>
  </si>
  <si>
    <t>Eastbound E Keith Rd @ Adderley St</t>
  </si>
  <si>
    <t>Eastbound E Keith Rd @ Cloverley St</t>
  </si>
  <si>
    <t>Southbound Brooksbank Ave @ E Keith Rd</t>
  </si>
  <si>
    <t>Southbound Brooksbank Ave @ E 4th St</t>
  </si>
  <si>
    <t>Southbound Brooksbank Ave @ E 3rd St</t>
  </si>
  <si>
    <t>Eastbound Main St @ Lynn Ave</t>
  </si>
  <si>
    <t>Westbound Main St @ Harbour Ave</t>
  </si>
  <si>
    <t>Northbound Brooksbank Ave @ E 3rd St</t>
  </si>
  <si>
    <t>Northbound Brooksbank Ave @ E 5th St</t>
  </si>
  <si>
    <t>Westbound E Keith Rd @ Brooksbank Ave</t>
  </si>
  <si>
    <t>Westbound E Keith Rd @ Shavington St</t>
  </si>
  <si>
    <t>Westbound E Keith Rd @ Cloverley St</t>
  </si>
  <si>
    <t>Westbound E Keith Rd @ Adderley St</t>
  </si>
  <si>
    <t>Westbound E Keith Rd @ Hendry Ave</t>
  </si>
  <si>
    <t>Westbound E Keith Rd @ Sutherland Ave</t>
  </si>
  <si>
    <t>Westbound E Keith Rd @ Grand Blvd West</t>
  </si>
  <si>
    <t>Westbound E Keith Rd @ Moody Ave</t>
  </si>
  <si>
    <t>Westbound E Keith Rd @ Ridgeway Ave</t>
  </si>
  <si>
    <t>Westbound E Keith Rd @ St. Andrews Ave</t>
  </si>
  <si>
    <t>Westbound E Keith Rd @ St. Georges Ave</t>
  </si>
  <si>
    <t>Northbound Lonsdale Ave @ E 8th St</t>
  </si>
  <si>
    <t>Westbound W Queens Rd @ Lonsdale Ave</t>
  </si>
  <si>
    <t>Westbound W Queens Rd @ Chesterfield Ave</t>
  </si>
  <si>
    <t>Westbound W Queens Rd @ Mahon Ave</t>
  </si>
  <si>
    <t>Westbound W Queens Rd @ Jones Ave</t>
  </si>
  <si>
    <t>Westbound W Queens Rd @ Delbrook Ave</t>
  </si>
  <si>
    <t>Westbound W Queens Rd @ Del Rio Dr</t>
  </si>
  <si>
    <t>Westbound W Queens Rd @ Colwood Dr</t>
  </si>
  <si>
    <t>Southbound Highland Blvd @ Woodbine Dr</t>
  </si>
  <si>
    <t>Westbound Edgemont Blvd @ Ridgewood Dr</t>
  </si>
  <si>
    <t>Westbound Edgemont Blvd @ Sunset Blvd</t>
  </si>
  <si>
    <t>Westbound Edgemont Blvd @ Capilano Rd</t>
  </si>
  <si>
    <t>Northbound Capilano Rd @ Edgemont Blvd</t>
  </si>
  <si>
    <t>Northbound Capilano Rd @ Mt Crown Rd</t>
  </si>
  <si>
    <t>Northbound Capilano Rd @ Eldon Rd</t>
  </si>
  <si>
    <t>Northbound Capilano Rd @ Edgewood Rd</t>
  </si>
  <si>
    <t>Northbound Capilano Rd @ Handsworth Rd</t>
  </si>
  <si>
    <t>Northbound Capilano Rd @ Montroyal Blvd</t>
  </si>
  <si>
    <t>Northbound Nancy Greene Way @ Prospect Ave</t>
  </si>
  <si>
    <t>Northbound Nancy Greene Way @ Woodchuck Place</t>
  </si>
  <si>
    <t>Northbound Nancy Greene Way @ S Grousewoods Dr</t>
  </si>
  <si>
    <t>Northbound Nancy Greene Way @ N Grousewoods Dr</t>
  </si>
  <si>
    <t>Lonsdale Quay @ Bay 6</t>
  </si>
  <si>
    <t>Westbound W Esplanade Ave @ Rogers Ave</t>
  </si>
  <si>
    <t>Westbound W 3rd St @ Mission Rd</t>
  </si>
  <si>
    <t>Westbound Marine Dr @ Bewicke Ave</t>
  </si>
  <si>
    <t>Westbound Marine Dr @ Fell Ave</t>
  </si>
  <si>
    <t>Westbound Marine Dr @ Hanes Ave</t>
  </si>
  <si>
    <t>Westbound Marine Dr @ Hamilton Ave</t>
  </si>
  <si>
    <t>Northbound Mackay Ave @ Marine Dr</t>
  </si>
  <si>
    <t>Northbound Mackay Ave @ W 19 St</t>
  </si>
  <si>
    <t>Northbound Mackay Ave @ 2000 Block</t>
  </si>
  <si>
    <t>Westbound W 22 St @ Cortell St</t>
  </si>
  <si>
    <t>Westbound W 22 St @ Lloyd Ave</t>
  </si>
  <si>
    <t>Westbound W 22 St @ Pemberton Ave</t>
  </si>
  <si>
    <t>Westbound W 22 St @ Philip Ave</t>
  </si>
  <si>
    <t>Northbound Capilano Rd @ Woods Dr</t>
  </si>
  <si>
    <t>Northbound Capilano Rd @ Paisley Rd</t>
  </si>
  <si>
    <t>Northbound Capilano Rd @ Ridgewood Dr</t>
  </si>
  <si>
    <t>Northbound Capilano Rd @ 3600 Block</t>
  </si>
  <si>
    <t>Southbound Capilano Rd @ 3500 Block</t>
  </si>
  <si>
    <t>Southbound Capilano Rd @ Ridgewood Dr</t>
  </si>
  <si>
    <t>Southbound Capilano Rd @ Paisley Rd</t>
  </si>
  <si>
    <t>Eastbound W 22 St @ Philip Ave</t>
  </si>
  <si>
    <t>Eastbound W 22 St @ Bridgman Ave</t>
  </si>
  <si>
    <t>Eastbound W 22 St @ Pemberton Ave</t>
  </si>
  <si>
    <t>Eastbound W 22 St @ Lloyd Ave</t>
  </si>
  <si>
    <t>Southbound Mackay Ave @ W 21 St</t>
  </si>
  <si>
    <t>Southbound Mackay Ave @ W 19 St</t>
  </si>
  <si>
    <t>Southbound Lloyd Ave @ W 17 St</t>
  </si>
  <si>
    <t>Eastbound Marine Dr @ Hamilton Ave</t>
  </si>
  <si>
    <t>Eastbound Marine Dr @ Fell Ave</t>
  </si>
  <si>
    <t>Eastbound W 3rd St @ Bewicke Ave</t>
  </si>
  <si>
    <t>Eastbound W 3rd St @ Mission Rd</t>
  </si>
  <si>
    <t>Westbound W Georgia St @ Homer St</t>
  </si>
  <si>
    <t>Westbound W Georgia St @ Granville St</t>
  </si>
  <si>
    <t>Westbound W Georgia St @ Burrard St</t>
  </si>
  <si>
    <t>Westbound W Georgia St @ Bute St</t>
  </si>
  <si>
    <t>Westbound W Georgia St @ Broughton St</t>
  </si>
  <si>
    <t>Eastbound Marine Dr @ Capilano Rd</t>
  </si>
  <si>
    <t>Eastbound Marine Dr @ Tatlow Ave</t>
  </si>
  <si>
    <t>Eastbound Marine Dr @ Philip Ave</t>
  </si>
  <si>
    <t>Eastbound Marine Dr @ Bridgman Ave</t>
  </si>
  <si>
    <t>Eastbound Marine Dr @ Pemberton Ave</t>
  </si>
  <si>
    <t>Eastbound Marine Dr @ Lloyd Ave</t>
  </si>
  <si>
    <t>Eastbound W Keith Rd @ Bewicke Ave</t>
  </si>
  <si>
    <t>Eastbound W Keith Rd @ Delbruck Ave</t>
  </si>
  <si>
    <t>Eastbound W Keith Rd @ Forbes Ave</t>
  </si>
  <si>
    <t>Northbound Jones Ave @ W Keith Rd</t>
  </si>
  <si>
    <t>Eastbound W 15 St @ Jones Ave</t>
  </si>
  <si>
    <t>Eastbound W 15 St @ Mahon Ave</t>
  </si>
  <si>
    <t>Eastbound W 15 St @ Chesterfield Ave</t>
  </si>
  <si>
    <t>Eastbound E 15 St @ Lonsdale Ave</t>
  </si>
  <si>
    <t>Eastbound E 15 St @ St. Georges Ave</t>
  </si>
  <si>
    <t>Eastbound E 15 St @ St. Andrews Ave</t>
  </si>
  <si>
    <t>Eastbound E 15 St @ Ridgeway Ave</t>
  </si>
  <si>
    <t>Eastbound E 15 St @ Moody Ave</t>
  </si>
  <si>
    <t>Eastbound E 15 St @ Grand Blvd East</t>
  </si>
  <si>
    <t>Lynn Valley @ Bay 5</t>
  </si>
  <si>
    <t>Westbound E 15 St @ Grand Blvd East</t>
  </si>
  <si>
    <t>Westbound E 15 St @ Moody Ave</t>
  </si>
  <si>
    <t>Westbound E 15 St @ Ridgeway Ave</t>
  </si>
  <si>
    <t>Westbound E 15 St @ St. Andrews Ave</t>
  </si>
  <si>
    <t>Westbound W 15th St @ Lonsdale Ave</t>
  </si>
  <si>
    <t>Westbound W 15 St @ Chesterfield Ave</t>
  </si>
  <si>
    <t>Westbound W 15 St @ Mahon Ave</t>
  </si>
  <si>
    <t>Southbound Jones Ave @ W 15 St</t>
  </si>
  <si>
    <t>Southbound Jones Ave @ W Keith Rd</t>
  </si>
  <si>
    <t>Westbound W Keith Rd @ Forbes Ave</t>
  </si>
  <si>
    <t>Westbound W Keith Rd @ Delbruck Ave</t>
  </si>
  <si>
    <t>Westbound Marine Dr @ Mackay Ave</t>
  </si>
  <si>
    <t>Westbound Marine Dr @ Lloyd Ave</t>
  </si>
  <si>
    <t>Westbound Marine Dr @ Pemberton Ave</t>
  </si>
  <si>
    <t>Westbound Marine Dr @ Bridgman Ave</t>
  </si>
  <si>
    <t>Westbound Marine Dr @ Philip Ave</t>
  </si>
  <si>
    <t>Westbound Marine Dr @ Bowser Ave</t>
  </si>
  <si>
    <t>Westbound Marine Dr @ McGuire Ave</t>
  </si>
  <si>
    <t>Westbound Marine Dr @ Capilano Rd</t>
  </si>
  <si>
    <t>Southbound Lions Gate Bridge Onramp @ Marine Dr</t>
  </si>
  <si>
    <t>Eastbound W Georgia St @ Gilford St</t>
  </si>
  <si>
    <t>Eastbound W Georgia St @ Denman St</t>
  </si>
  <si>
    <t>Eastbound W Georgia St @ Cardero St</t>
  </si>
  <si>
    <t>Eastbound W Georgia St @ Broughton St</t>
  </si>
  <si>
    <t>Eastbound W Georgia St @ Bute St</t>
  </si>
  <si>
    <t>Eastbound W Georgia St @ Burrard St</t>
  </si>
  <si>
    <t>Eastbound W Georgia St @ Granville St</t>
  </si>
  <si>
    <t>Eastbound W Georgia St @ Homer St</t>
  </si>
  <si>
    <t>Northbound Lonsdale Ave @ E Osborne Rd</t>
  </si>
  <si>
    <t>Phibbs Exchange @ Bay 8</t>
  </si>
  <si>
    <t>Northbound Lillooet Rd @ Mt Seymour Parkway</t>
  </si>
  <si>
    <t>Northbound Lillooet Rd @ 1000 Block</t>
  </si>
  <si>
    <t>Eastbound Purcell Way @ Lillooet Rd</t>
  </si>
  <si>
    <t>Westbound Purcell Way @ Skeena Rd</t>
  </si>
  <si>
    <t>Northbound Lillooet Rd @ Purcell Way</t>
  </si>
  <si>
    <t>Capilano University @ Bay 2</t>
  </si>
  <si>
    <t>Purcell Way @ Capilano University</t>
  </si>
  <si>
    <t>Southbound Lillooet Rd @ Purcell Way</t>
  </si>
  <si>
    <t>Southbound Lillooet Rd @ 1000 Block</t>
  </si>
  <si>
    <t>Southbound Lillooet Rd @ Mt Seymour Parkway</t>
  </si>
  <si>
    <t>Northbound Capilano Rd @ Curling Rd</t>
  </si>
  <si>
    <t>Northbound Capilano Rd @ Fullerton Ave</t>
  </si>
  <si>
    <t>Northbound Capilano Rd @ W 21 St</t>
  </si>
  <si>
    <t>Eastbound Ridgewood Dr @ Norcross Way</t>
  </si>
  <si>
    <t>Eastbound Ridgewood Dr @ Bluebonnet Dr</t>
  </si>
  <si>
    <t>Eastbound Ridgewood Dr @ Brookridge Dr</t>
  </si>
  <si>
    <t>Northbound Highland Blvd @ Belmont Ave</t>
  </si>
  <si>
    <t>Northbound Highland Blvd @ Glenora Ave</t>
  </si>
  <si>
    <t>Northbound Highland Blvd @ Melbourne Ave</t>
  </si>
  <si>
    <t>Northbound Highland Blvd @ Leovista Ave</t>
  </si>
  <si>
    <t>Northbound Highland Blvd @ Wavertree Rd</t>
  </si>
  <si>
    <t>Northbound Highland Blvd @ Tudor Ave</t>
  </si>
  <si>
    <t>Northbound Highland Blvd @ Derby Place</t>
  </si>
  <si>
    <t>Northbound Highland Blvd @ Handsworth Rd</t>
  </si>
  <si>
    <t>Northbound Highland Blvd @ Belvedere Dr</t>
  </si>
  <si>
    <t>Northbound Highland Blvd @ Montroyal Blvd</t>
  </si>
  <si>
    <t>Eastbound Montroyal Blvd @ Marineview Cres</t>
  </si>
  <si>
    <t>Eastbound Montroyal Blvd @ Bonita Dr</t>
  </si>
  <si>
    <t>Eastbound Montroyal Blvd @ Skyline Dr</t>
  </si>
  <si>
    <t>Eastbound Montroyal Blvd @ Glencanyon Dr</t>
  </si>
  <si>
    <t>Westbound Montroyal Blvd @ Glencanyon Dr</t>
  </si>
  <si>
    <t>Westbound Montroyal Blvd @ Skyline Dr</t>
  </si>
  <si>
    <t>Westbound Montroyal Blvd @ Bonita Dr</t>
  </si>
  <si>
    <t>Westbound Montroyal Blvd @ Ranger Ave</t>
  </si>
  <si>
    <t>Southbound Highland Blvd @ Montroyal Blvd</t>
  </si>
  <si>
    <t>Southbound Highland Blvd @ Belvedere Dr</t>
  </si>
  <si>
    <t>Southbound Highland Blvd @ Handsworth Rd</t>
  </si>
  <si>
    <t>Southbound Highland Blvd @ Derby Place</t>
  </si>
  <si>
    <t>Southbound Highland Blvd @ Devon Rd</t>
  </si>
  <si>
    <t>Southbound Highland Blvd @ Beaconsfield Rd</t>
  </si>
  <si>
    <t>Southbound Highland Blvd @ Sunnycrest Dr</t>
  </si>
  <si>
    <t>Southbound Highland Blvd @ Beaumont Dr</t>
  </si>
  <si>
    <t>Southbound Highland Blvd @ Forest Hills Dr</t>
  </si>
  <si>
    <t>Southbound Highland Blvd @ Kennedy Ave</t>
  </si>
  <si>
    <t>Southbound Highland Blvd @ Ridgewood Dr</t>
  </si>
  <si>
    <t>Westbound Ridgewood Dr @ Brookridge Dr</t>
  </si>
  <si>
    <t>Westbound Ridgewood Dr @ Norcross Way</t>
  </si>
  <si>
    <t>Southbound Capilano Rd @ Hwy One Overpass</t>
  </si>
  <si>
    <t>Southbound Garden Ave @ Hope Rd</t>
  </si>
  <si>
    <t>Eastbound Clements Ave @ Capilano Rd</t>
  </si>
  <si>
    <t>Eastbound Clements Ave @ 1000 Block</t>
  </si>
  <si>
    <t>Eastbound Clements Ave @ Cliffridge Ave</t>
  </si>
  <si>
    <t>Northbound Cliffridge Ave @ Sonora Dr South</t>
  </si>
  <si>
    <t>Northbound Cliffridge Ave @ Sonora Dr North</t>
  </si>
  <si>
    <t>Eastbound Ranger Ave @ Malaspina Place</t>
  </si>
  <si>
    <t>Eastbound Ranger Ave @ Sarita Ave</t>
  </si>
  <si>
    <t>Westbound Prospect Ave @ Ranger Ave</t>
  </si>
  <si>
    <t>Westbound Prospect Ave @ Sarita Ave</t>
  </si>
  <si>
    <t>Southbound Cliffridge Ave @ Prospect Ave</t>
  </si>
  <si>
    <t>Southbound Cliffridge Ave @ Montroyal Blvd</t>
  </si>
  <si>
    <t>Westbound Montroyal Blvd @ Belvedere Dr</t>
  </si>
  <si>
    <t>Lonsdale Quay @ Bay 5</t>
  </si>
  <si>
    <t>Northbound Chesterfield Ave @ W 1st St</t>
  </si>
  <si>
    <t>Northbound Chesterfield Ave @ W 2nd St</t>
  </si>
  <si>
    <t>Westbound W 3rd St @ Chesterfield Ave</t>
  </si>
  <si>
    <t>Westbound W 3rd St @ Mahon Ave</t>
  </si>
  <si>
    <t>Westbound W 3rd St @ Forbes Ave</t>
  </si>
  <si>
    <t>Northbound Bewicke Ave @ W Keith Rd</t>
  </si>
  <si>
    <t>Northbound Bewicke Ave @ W 16 St</t>
  </si>
  <si>
    <t>Northbound Westview Dr @ Larson Rd</t>
  </si>
  <si>
    <t>Northbound Westview Dr @ W 19 St</t>
  </si>
  <si>
    <t>Northbound Westview Dr @ W 23 St</t>
  </si>
  <si>
    <t>Northbound Westview Dr @ Hwy One</t>
  </si>
  <si>
    <t>Northbound Westview Dr @ W 28 St</t>
  </si>
  <si>
    <t>Northbound Delbrook Ave @ W Queens Rd</t>
  </si>
  <si>
    <t>Northbound Delbrook Ave @ W Windsor Rd</t>
  </si>
  <si>
    <t>Northbound Delbrook Ave @ St. Ives Cres</t>
  </si>
  <si>
    <t>Northbound Delbrook Ave @ Elstree Place</t>
  </si>
  <si>
    <t>Northbound Delbrook Ave @ Evergreen Place</t>
  </si>
  <si>
    <t>Northbound Delbrook Ave @ Croydon Place</t>
  </si>
  <si>
    <t>Northbound Delbrook Ave @ Lucerne Place</t>
  </si>
  <si>
    <t>Northbound Delbrook Ave @ Silverdale Place</t>
  </si>
  <si>
    <t>Northbound Delbrook Ave @ Hermosa Ave</t>
  </si>
  <si>
    <t>Westbound Montroyal Blvd @ Delbrook Ave</t>
  </si>
  <si>
    <t>Eastbound Montroyal Blvd @ Delbrook Ave</t>
  </si>
  <si>
    <t>Southbound Delbrook Ave @ Hermosa Ave</t>
  </si>
  <si>
    <t>Southbound Delbrook Ave @ Granada Cres</t>
  </si>
  <si>
    <t>Southbound Delbrook Ave @ Verona Place</t>
  </si>
  <si>
    <t>Southbound Delbrook Ave @ Silverdale Place</t>
  </si>
  <si>
    <t>Southbound Delbrook Ave @ Kerry Place</t>
  </si>
  <si>
    <t>Southbound Delbrook Ave @ Donegal Place</t>
  </si>
  <si>
    <t>Southbound Delbrook Ave @ W Windsor Rd</t>
  </si>
  <si>
    <t>Southbound Westview Dr @ W 28 St</t>
  </si>
  <si>
    <t>Southbound Westview Dr @ Hwy One</t>
  </si>
  <si>
    <t>Southbound Westview Dr @ W 23 St</t>
  </si>
  <si>
    <t>Southbound Westview Dr @ W 21 St</t>
  </si>
  <si>
    <t>Southbound Westview Dr @ W 20 St</t>
  </si>
  <si>
    <t>Southbound Bewicke Ave @ Larson Rd</t>
  </si>
  <si>
    <t>Southbound Bewicke Ave @ W 14 St</t>
  </si>
  <si>
    <t>Eastbound W 3rd St @ Forbes Ave</t>
  </si>
  <si>
    <t>Eastbound W 3rd St @ Mahon Ave</t>
  </si>
  <si>
    <t>Southbound Chesterfield Ave @ W 3rd St</t>
  </si>
  <si>
    <t>Eastbound Marine Dr @ Creery Ave</t>
  </si>
  <si>
    <t>Eastbound Marine Dr @ Gables Lane</t>
  </si>
  <si>
    <t>Eastbound Marine Dr @ Radcliffe Ave</t>
  </si>
  <si>
    <t>Eastbound Marine Dr @ 31 St</t>
  </si>
  <si>
    <t>Eastbound Marine Dr @ 30 St</t>
  </si>
  <si>
    <t>Eastbound Marine Dr @ 29 St</t>
  </si>
  <si>
    <t>Eastbound Marine Dr @ 27 St</t>
  </si>
  <si>
    <t>Eastbound Marine Dr @ 26 St</t>
  </si>
  <si>
    <t>Eastbound Marine Dr @ 25 St</t>
  </si>
  <si>
    <t>Eastbound Marine Dr @ 24 St</t>
  </si>
  <si>
    <t>Eastbound Marine Dr @ 23 St</t>
  </si>
  <si>
    <t>Eastbound Marine Dr @ 22 St</t>
  </si>
  <si>
    <t>Eastbound Marine Dr @ 21 St</t>
  </si>
  <si>
    <t>Eastbound Marine Dr @ 20 St</t>
  </si>
  <si>
    <t>Eastbound Marine Dr @ 19 St</t>
  </si>
  <si>
    <t>Eastbound Marine Dr @ 18 St</t>
  </si>
  <si>
    <t>Eastbound Marine Dr @ 17 St</t>
  </si>
  <si>
    <t>Eastbound Marine Dr @ 15 St</t>
  </si>
  <si>
    <t>Eastbound Marine Dr @ 14 St</t>
  </si>
  <si>
    <t>Eastbound Marine Dr @ 11 St</t>
  </si>
  <si>
    <t>Eastbound Marine Dr @ Main St</t>
  </si>
  <si>
    <t>Park Royal @ Bay 5</t>
  </si>
  <si>
    <t>Eastbound Marine Dr Offramp @ Lions Gate Bridge</t>
  </si>
  <si>
    <t>Eastbound W Georgia St @ Hamilton St</t>
  </si>
  <si>
    <t>Park Royal @ Bay 2</t>
  </si>
  <si>
    <t>Westbound Marine Dr @ Main St</t>
  </si>
  <si>
    <t>Westbound Marine Dr @ 11 St</t>
  </si>
  <si>
    <t>Westbound Marine Dr @ 13 St</t>
  </si>
  <si>
    <t>Westbound Marine Dr @ 14 St</t>
  </si>
  <si>
    <t>Westbound Marine Dr @ 15 St</t>
  </si>
  <si>
    <t>Westbound Marine Dr @ 17 St</t>
  </si>
  <si>
    <t>Westbound Marine Dr @ 18 St</t>
  </si>
  <si>
    <t>Westbound Marine Dr @ 19 St</t>
  </si>
  <si>
    <t>Westbound Marine Dr @ 20 St</t>
  </si>
  <si>
    <t>Westbound Marine Dr @ 21 St</t>
  </si>
  <si>
    <t>Westbound Marine Dr @ 22 St</t>
  </si>
  <si>
    <t>Westbound Marine Dr @ 23 St</t>
  </si>
  <si>
    <t>Westbound Marine Dr @ 24 St</t>
  </si>
  <si>
    <t>Westbound Marine Dr @ 25 St</t>
  </si>
  <si>
    <t>Westbound Marine Dr @ 26 St</t>
  </si>
  <si>
    <t>Westbound Marine Dr @ 27 St</t>
  </si>
  <si>
    <t>Westbound Marine Dr @ 29 St</t>
  </si>
  <si>
    <t>Westbound Marine Dr @ 30 St</t>
  </si>
  <si>
    <t>Westbound Marine Dr @ 31 St</t>
  </si>
  <si>
    <t>Westbound Marine Dr @ Travers Ave</t>
  </si>
  <si>
    <t>Westbound Marine Dr @ Gables Lane</t>
  </si>
  <si>
    <t>Westbound Marine Dr @ Creery Ave</t>
  </si>
  <si>
    <t>Northbound 27 St @ Marine Dr</t>
  </si>
  <si>
    <t>Northbound 27 St @ Mathers Ave</t>
  </si>
  <si>
    <t>Northbound 27 St @ Ottawa Ave</t>
  </si>
  <si>
    <t>Northbound 27 St @ 28 St</t>
  </si>
  <si>
    <t>Eastbound Queens Ave @ 27 St</t>
  </si>
  <si>
    <t>Eastbound Queens Ave @ 26 St</t>
  </si>
  <si>
    <t>Eastbound Queens Ave @ 2500 Block</t>
  </si>
  <si>
    <t>Eastbound Queens Ave @ 2400 Block</t>
  </si>
  <si>
    <t>Eastbound Queens Ave @ Orchard Way</t>
  </si>
  <si>
    <t>Eastbound Queens Ave @ 22 St</t>
  </si>
  <si>
    <t>Eastbound Queens Ave @ 21 St</t>
  </si>
  <si>
    <t>Eastbound Queens Ave @ 19 St</t>
  </si>
  <si>
    <t>Eastbound Queens Ave @ 18 St</t>
  </si>
  <si>
    <t>Eastbound Queens Ave @ 17 St</t>
  </si>
  <si>
    <t>Eastbound Queens Ave @ 15 St</t>
  </si>
  <si>
    <t>Southbound 15 St @ Ottawa Ave</t>
  </si>
  <si>
    <t>Eastbound Mathers Ave @ 15 St</t>
  </si>
  <si>
    <t>Eastbound Mathers Ave @ 14 St</t>
  </si>
  <si>
    <t>Eastbound Mathers Ave @ 11 St</t>
  </si>
  <si>
    <t>Eastbound Burley Dr @ Braeside St</t>
  </si>
  <si>
    <t>Eastbound Burley Dr @ Kings Ave</t>
  </si>
  <si>
    <t>Westbound Kings Ave @ Braeside St</t>
  </si>
  <si>
    <t>Westbound Kings Ave @ 11 St</t>
  </si>
  <si>
    <t>Southbound 11th St @ Kings Ave</t>
  </si>
  <si>
    <t>Southbound 11 St @ Inglewood Ave</t>
  </si>
  <si>
    <t>Southbound 11 St @ Haywood Ave</t>
  </si>
  <si>
    <t>Southbound 11 St @ Gordon Ave</t>
  </si>
  <si>
    <t>Westbound Fulton Ave @ 12 St</t>
  </si>
  <si>
    <t>Westbound Fulton Ave @ 13 St</t>
  </si>
  <si>
    <t>Westbound Fulton Ave @ 14 St</t>
  </si>
  <si>
    <t>Westbound Fulton Ave @ 15 St</t>
  </si>
  <si>
    <t>Southbound 17 St @ Duchess Ave</t>
  </si>
  <si>
    <t>Northbound 17 St @ Esquimalt Ave</t>
  </si>
  <si>
    <t>Eastbound Fulton Ave @ 15 St</t>
  </si>
  <si>
    <t>Eastbound Fulton Ave @ 14 St</t>
  </si>
  <si>
    <t>Eastbound Fulton Ave @ 13 St</t>
  </si>
  <si>
    <t>Eastbound Fulton Ave @ 12 St</t>
  </si>
  <si>
    <t>Northbound 11 St @ Fulton Ave</t>
  </si>
  <si>
    <t>Northbound 11 St @ Gordon Ave</t>
  </si>
  <si>
    <t>Northbound 11 St @ Inglewood Ave</t>
  </si>
  <si>
    <t>Northbound 11 St @ Kings Ave</t>
  </si>
  <si>
    <t>Eastbound Kings Ave @ Braeside St</t>
  </si>
  <si>
    <t>Westbound Burley Dr @ Kings Ave</t>
  </si>
  <si>
    <t>Westbound Mathers Ave @ Braeside St</t>
  </si>
  <si>
    <t>Westbound Mathers Ave @ 11 St</t>
  </si>
  <si>
    <t>Westbound Mathers Ave @ 13 St</t>
  </si>
  <si>
    <t>Westbound Mathers Ave @ 14 St</t>
  </si>
  <si>
    <t>Westbound Mathers Ave @ 15 St</t>
  </si>
  <si>
    <t>Northbound 15 St @ Ottawa Ave</t>
  </si>
  <si>
    <t>Westbound Queens Ave @ 15 St</t>
  </si>
  <si>
    <t>Westbound Queens Ave @ 17 St</t>
  </si>
  <si>
    <t>Westbound Queens Ave @ 18 St</t>
  </si>
  <si>
    <t>Westbound Queens Ave @ 19 St</t>
  </si>
  <si>
    <t>Westbound Queens Ave @ 21 St</t>
  </si>
  <si>
    <t>Westbound Queens Ave @ 22 St</t>
  </si>
  <si>
    <t>Westbound Queens Ave @ Orchard Way</t>
  </si>
  <si>
    <t>Westbound Queens Ave @ 2400 Block</t>
  </si>
  <si>
    <t>Westbound Queens Ave @ 2500 Block</t>
  </si>
  <si>
    <t>Westbound Queens Ave @ 26 St</t>
  </si>
  <si>
    <t>Westbound Queens Ave @ 27 St</t>
  </si>
  <si>
    <t>Southbound 27 St @ 28 St</t>
  </si>
  <si>
    <t>Southbound 27 St @ Palmerston Ave</t>
  </si>
  <si>
    <t>Southbound 27 St @ Nelson Ave</t>
  </si>
  <si>
    <t>Southbound 27 St @ Mathers Ave</t>
  </si>
  <si>
    <t>Southbound 27 St @ Marine Dr</t>
  </si>
  <si>
    <t>Eastbound Mathers Ave @ 22 St</t>
  </si>
  <si>
    <t>Eastbound Mathers Ave @ 2000 Block</t>
  </si>
  <si>
    <t>Southbound 20 St @ Mathers Ave</t>
  </si>
  <si>
    <t>Eastbound Inglewood Ave @ 17 St</t>
  </si>
  <si>
    <t>Eastbound Inglewood Ave @ 15 St</t>
  </si>
  <si>
    <t>Eastbound Inglewood Ave @ 14 St</t>
  </si>
  <si>
    <t>Eastbound Inglewood Ave @ 13 St</t>
  </si>
  <si>
    <t>Eastbound Inglewood Ave @ 12 St</t>
  </si>
  <si>
    <t>Westbound Inglewood Ave @ 12 St</t>
  </si>
  <si>
    <t>Westbound Inglewood Ave @ 13 St</t>
  </si>
  <si>
    <t>Westbound Inglewood Ave @ 14 St</t>
  </si>
  <si>
    <t>Westbound Inglewood Ave @ 15 St</t>
  </si>
  <si>
    <t>Westbound Inglewood Ave @ 17 St</t>
  </si>
  <si>
    <t>Westbound Inglewood Ave @ Sinclair St</t>
  </si>
  <si>
    <t>Westbound Inglewood Ave @ 20 St</t>
  </si>
  <si>
    <t>Northbound 20 St @ Kings Ave</t>
  </si>
  <si>
    <t>Westbound Mathers Ave @ 20 St</t>
  </si>
  <si>
    <t>Westbound Mathers Ave @ 22 St</t>
  </si>
  <si>
    <t>Westbound Mathers Ave @ 23 St</t>
  </si>
  <si>
    <t>Westbound Mathers Ave @ 24 St</t>
  </si>
  <si>
    <t>Southbound 25 St @ Mathers Ave</t>
  </si>
  <si>
    <t>Southbound 25 St @ Kings Ave</t>
  </si>
  <si>
    <t>Eastbound Caulfeild Dr @ Headland Dr</t>
  </si>
  <si>
    <t>Eastbound Caulfeild Dr @ Estevan Place</t>
  </si>
  <si>
    <t>Westbound Caulfeild Dr @ Willow Creek Rd</t>
  </si>
  <si>
    <t>Westbound Caulfeild Dr @ Piccadilly North</t>
  </si>
  <si>
    <t>Westbound Caulfeild Dr @ Cherbourg Dr</t>
  </si>
  <si>
    <t>Eastbound Cherbourg Dr @ Keith Rd</t>
  </si>
  <si>
    <t>Eastbound Keith Rd @ 4400 Block</t>
  </si>
  <si>
    <t>Southbound Keith Rd @ Rockridge Rd</t>
  </si>
  <si>
    <t>Southbound Keith Rd @ Stone Cres</t>
  </si>
  <si>
    <t>Eastbound Marine Dr @ Morgan Cres</t>
  </si>
  <si>
    <t>Eastbound Marine Dr @ 4100 Block</t>
  </si>
  <si>
    <t>Eastbound Marine Dr @ Sherman St</t>
  </si>
  <si>
    <t>Eastbound Marine Dr @ Rose Cres</t>
  </si>
  <si>
    <t>Eastbound Marine Dr @ Sharon Dr</t>
  </si>
  <si>
    <t>Eastbound Marine Dr @ 3700 Block</t>
  </si>
  <si>
    <t>Eastbound Marine Dr @ 3600 Block</t>
  </si>
  <si>
    <t>Park Royal @ Bay 3</t>
  </si>
  <si>
    <t>Northbound 31 St @ Dickinson Cres</t>
  </si>
  <si>
    <t>Westbound Mathers Ave @ 31 St</t>
  </si>
  <si>
    <t>Westbound Thompson Cres @ Mathers Ave</t>
  </si>
  <si>
    <t>Northbound Thompson Cres @ Thompson Place</t>
  </si>
  <si>
    <t>Westbound Westmount Rd @ Benbow Rd</t>
  </si>
  <si>
    <t>Westbound Westmount Rd @ 3300 Block</t>
  </si>
  <si>
    <t>Westbound Westmount Rd @ Rockview Place</t>
  </si>
  <si>
    <t>Westbound Westmount Rd @ Cedaridge Place</t>
  </si>
  <si>
    <t>Westbound Westridge Ave @ Southridge Ave East</t>
  </si>
  <si>
    <t>Westbound Westridge Ave @ 3800 Block</t>
  </si>
  <si>
    <t>Westbound Westridge Ave @ Southridge Ave West</t>
  </si>
  <si>
    <t>Westbound Westridge Ave @ 3900 Block</t>
  </si>
  <si>
    <t>Westbound Ripple Rd @ Ripple Place</t>
  </si>
  <si>
    <t>Northbound Almondel Rd @ Ripple Rd</t>
  </si>
  <si>
    <t>Westbound Woodcrest Rd @ Almondel Rd</t>
  </si>
  <si>
    <t>Westbound Woodcrest Rd @ Woodgreen Dr</t>
  </si>
  <si>
    <t>Northbound Woodgreen Dr @ Woodgreen Place</t>
  </si>
  <si>
    <t>Westbound Woodburn Rd @ Woodgreen Dr</t>
  </si>
  <si>
    <t>Southbound Northwood Dr @ Woodburn Rd</t>
  </si>
  <si>
    <t>Southbound Northwood Dr @ Westport Rd</t>
  </si>
  <si>
    <t>Eastbound Marine Dr @ 1000 Block</t>
  </si>
  <si>
    <t>Northbound Taylor Way @ Keith Rd</t>
  </si>
  <si>
    <t>Northbound Taylor Way @ Inglewood Ave</t>
  </si>
  <si>
    <t>Northbound Taylor Way @ Hwy One Overpass</t>
  </si>
  <si>
    <t>Eastbound Stevens Dr @ Hadden Dr</t>
  </si>
  <si>
    <t>Eastbound Stevens Dr @ Rabbit Lane</t>
  </si>
  <si>
    <t>Eastbound Stevens Dr @ 300 Block</t>
  </si>
  <si>
    <t>Northbound Stevens Dr @ 300 Block</t>
  </si>
  <si>
    <t>Northbound Stevens Dr @ 100 Block</t>
  </si>
  <si>
    <t>Northbound Stevens Dr @ Deep Dene Rd</t>
  </si>
  <si>
    <t>Northbound Bonnymuir Dr @ Glenmore Dr</t>
  </si>
  <si>
    <t>Northbound Bonnymuir Dr @ St. Giles Rd</t>
  </si>
  <si>
    <t>Westbound St. Andrews Rd @ 500 Block</t>
  </si>
  <si>
    <t>Southbound St. Andrews Rd @ Ballantree Rd</t>
  </si>
  <si>
    <t>Southbound St. Andrews Rd @ St. Andrews Place</t>
  </si>
  <si>
    <t>Southbound St. Andrews Rd @ Greenwood Rd</t>
  </si>
  <si>
    <t>Southbound St. Andrews Rd @ Hawstead Place</t>
  </si>
  <si>
    <t>Southbound Robin Hood Rd @ Kenwood Rd</t>
  </si>
  <si>
    <t>Southbound Robin Hood Rd @ King Georges Way</t>
  </si>
  <si>
    <t>Southbound Southborough Dr @ Knockmaroon Rd</t>
  </si>
  <si>
    <t>Westbound Fairmile Rd @ Southborough Dr</t>
  </si>
  <si>
    <t>Northbound Eyremount Dr @ Fairmile Rd</t>
  </si>
  <si>
    <t>Northbound Eyremount Dr @ King Georges Way</t>
  </si>
  <si>
    <t>Northbound Eyremount Dr @ Farmleigh Rd</t>
  </si>
  <si>
    <t>Westbound Eyremount Dr @ Kenwood Rd</t>
  </si>
  <si>
    <t>Northbound Eyremount Dr @ Groveland Rd</t>
  </si>
  <si>
    <t>Northbound Eyremount Dr @ Elveden Row</t>
  </si>
  <si>
    <t>Westbound Eyremount Dr @ Hillside Rd</t>
  </si>
  <si>
    <t>Westbound Eyremount Dr @ Highland Dr</t>
  </si>
  <si>
    <t>Westbound Eyremount Dr @ Crestline Rd</t>
  </si>
  <si>
    <t>Southbound Chartwell Dr @ Bramwell Rd</t>
  </si>
  <si>
    <t>Eastbound Chartwell Dr @ 1300 Block</t>
  </si>
  <si>
    <t>Eastbound Chartwell Dr @ 1200 Block</t>
  </si>
  <si>
    <t>Eastbound Cross Creek Rd @ Highland Dr</t>
  </si>
  <si>
    <t>Southbound Southborough Dr @ Highland Dr</t>
  </si>
  <si>
    <t>Eastbound Southborough Dr @ Westcot Rd</t>
  </si>
  <si>
    <t>Southbound Taylor Way @ Hwy One Overpass</t>
  </si>
  <si>
    <t>Eastbound W 3rd St @ Chesterfield Ave</t>
  </si>
  <si>
    <t>Capilano University @ Bay 3</t>
  </si>
  <si>
    <t>Westbound W 3rd St @ Lonsdale Ave</t>
  </si>
  <si>
    <t>Westbound Marine Dr @ Capilano River</t>
  </si>
  <si>
    <t>Eastbound Inglewood Ave @ Burley Dr</t>
  </si>
  <si>
    <t>Spuraway Lodge (Flag)</t>
  </si>
  <si>
    <t>Northbound 21 St @ Haywood Ave</t>
  </si>
  <si>
    <t>(Northbound 21 St In Ottawa Ave Area) @ Ottawa Ave (Flag)</t>
  </si>
  <si>
    <t>(Westbound Skilift Rd In Folkestone Way Area) @ Folkestone Way (Flag)</t>
  </si>
  <si>
    <t>(Northbound Folkestone Way In Chippendale Rd Area) @ Chippendale Rd (Flag)</t>
  </si>
  <si>
    <t>(Eastbound Chippendale Rd In Westhill Dr Area) (Flag)</t>
  </si>
  <si>
    <t>(Southbound Westhill Dr In 2000-Block Area) @ 2000 Block (Flag)</t>
  </si>
  <si>
    <t>(Southbound 21 St In Ottawa Ave Area) @ Ottawa Ave (Flag)</t>
  </si>
  <si>
    <t>Southbound 21 St @ Haywood Ave</t>
  </si>
  <si>
    <t>Keith Rd @ Horseshoe Bay Ferry Terminal</t>
  </si>
  <si>
    <t>Westbound Dunsmuir St @ Cambie St</t>
  </si>
  <si>
    <t>Westbound W Georgia St @ Seymour St</t>
  </si>
  <si>
    <t>Caulfeild Village @ Safeway</t>
  </si>
  <si>
    <t>Southbound Nelson Ave @ Bay St</t>
  </si>
  <si>
    <t>Southbound Nelson Ave @ 6400 Block</t>
  </si>
  <si>
    <t>Northbound Horseshoe Bay Dr @ Pasco Rd</t>
  </si>
  <si>
    <t>Northbound Hwy 99 Onramp @ Seascape Dr</t>
  </si>
  <si>
    <t>Northbound Hwy 99 Onramp @ Kelvin Grove Way</t>
  </si>
  <si>
    <t>Northbound Crosscreek Rd @ Oceanview Rd</t>
  </si>
  <si>
    <t>Westbound Brunswick Rd @ Hwy 99 Overpass</t>
  </si>
  <si>
    <t>Southbound Isleview Place @ Lions Bay Ave</t>
  </si>
  <si>
    <t>Southbound Tidewater Way @ Kelvin Grove Way</t>
  </si>
  <si>
    <t>Southbound Hwy 99 @ Ocean Point Dr</t>
  </si>
  <si>
    <t>Southbound Hwy 99 @ Strachan Point Rd</t>
  </si>
  <si>
    <t>Southbound Hwy 99 @ Lawrence Way</t>
  </si>
  <si>
    <t>Southbound Hwy 99 Offramp @ Ansell Place</t>
  </si>
  <si>
    <t>Southbound Horseshoe Bay Dr @ Pasco Rd</t>
  </si>
  <si>
    <t>Westbound Hwy One Overpass @ Marine Dr</t>
  </si>
  <si>
    <t>Northbound Nelson Ave @ Chatham St</t>
  </si>
  <si>
    <t>Northbound Royal Ave @ Argyle Ave</t>
  </si>
  <si>
    <t>Eastbound Bruce St @ Royal Ave</t>
  </si>
  <si>
    <t>Richmond-Brighouse Station @ Bay 6</t>
  </si>
  <si>
    <t>Northbound Garden City Rd @ Westminster Hwy</t>
  </si>
  <si>
    <t>Northbound Garden City Rd @ Lansdowne Rd</t>
  </si>
  <si>
    <t>Eastbound Alderbridge Way @ May Dr</t>
  </si>
  <si>
    <t>Eastbound Hwy 91 Offramp @ Westminster Hwy</t>
  </si>
  <si>
    <t>Southbound Hwy 91 Offramp @ Cliveden Ave</t>
  </si>
  <si>
    <t>Eastbound 84 Ave @ Delsom Cres</t>
  </si>
  <si>
    <t>Eastbound 84 Ave @ 112 St</t>
  </si>
  <si>
    <t>Eastbound 84 Ave @ 116 St</t>
  </si>
  <si>
    <t>Southbound Scott Rd @ 84 Ave</t>
  </si>
  <si>
    <t>Southbound Scott Rd @ 80 Ave</t>
  </si>
  <si>
    <t>Scottsdale Exchange @ Bay 5</t>
  </si>
  <si>
    <t>Eastbound 72 Ave @ 122 St</t>
  </si>
  <si>
    <t>Eastbound 72 Ave @ 124 St</t>
  </si>
  <si>
    <t>Eastbound 72 Ave @ 128 St</t>
  </si>
  <si>
    <t>Eastbound 72 Ave @ 132 St</t>
  </si>
  <si>
    <t>Newton Exchange @ Bay 5</t>
  </si>
  <si>
    <t>Newton Exchange @ Bay 10</t>
  </si>
  <si>
    <t>Westbound 72 Ave @ 132 St</t>
  </si>
  <si>
    <t>Westbound 72 Ave @ 128 St</t>
  </si>
  <si>
    <t>Westbound 72 Ave @ 126 St</t>
  </si>
  <si>
    <t>Westbound 72 Ave @ 124 St</t>
  </si>
  <si>
    <t>Westbound 72 Ave @ 122A St</t>
  </si>
  <si>
    <t>Scottsdale Exchange @ Bay 8</t>
  </si>
  <si>
    <t>Northbound Scott Rd @ 80 Ave</t>
  </si>
  <si>
    <t>Westbound 84 Ave @ Scott Rd</t>
  </si>
  <si>
    <t>Westbound 84 Ave @ 116 St</t>
  </si>
  <si>
    <t>Westbound 84 Ave @ 112 St</t>
  </si>
  <si>
    <t>Westbound 84 Ave @ Delsom Cres</t>
  </si>
  <si>
    <t>Northbound Hwy 91 Offramp @ Cliveden Ave</t>
  </si>
  <si>
    <t>Westbound Hwy 91 Onramp @ Westminster Hwy</t>
  </si>
  <si>
    <t>Westbound Alderbridge Way @ May Dr</t>
  </si>
  <si>
    <t>Southbound Garden City Rd @ Lansdowne Rd</t>
  </si>
  <si>
    <t>Westbound Westminster Hwy @ Garden City Rd</t>
  </si>
  <si>
    <t>Northbound 51 St @ 47 Ave</t>
  </si>
  <si>
    <t>Eastbound Ladner Trunk Rd @ Central Ave</t>
  </si>
  <si>
    <t>Eastbound Ladner Trunk Rd @ 53 St</t>
  </si>
  <si>
    <t>Eastbound Ladner Trunk Rd @ Linden Dr</t>
  </si>
  <si>
    <t>Eastbound Ladner Trunk Rd @ 55B St</t>
  </si>
  <si>
    <t>Southbound Harvest Dr @ Ladner Trunk Rd</t>
  </si>
  <si>
    <t>Ladner Exchange @ Bay 1</t>
  </si>
  <si>
    <t>Northbound Harvest Dr @ Ladner Trunk Rd</t>
  </si>
  <si>
    <t>Eastbound Hwy 10 @ Hwy 17A</t>
  </si>
  <si>
    <t>Eastbound Hwy 10 @ 62 St</t>
  </si>
  <si>
    <t>Eastbound Hwy 10 @ 64 St</t>
  </si>
  <si>
    <t>Eastbound Hwy 10 @ 66 St</t>
  </si>
  <si>
    <t>Eastbound Hwy 10 @ Anderson Place</t>
  </si>
  <si>
    <t>Southbound 72 St @ Hwy 10</t>
  </si>
  <si>
    <t>Eastbound Churchill St @ 72 St</t>
  </si>
  <si>
    <t>Eastbound Churchill St @ King St</t>
  </si>
  <si>
    <t>Eastbound Churchill St @ Athabaska St</t>
  </si>
  <si>
    <t>Northbound 80 St @ Churchill St</t>
  </si>
  <si>
    <t>Northbound 80 St @ 4500 Block</t>
  </si>
  <si>
    <t>Eastbound Hwy 10 @ 80 St</t>
  </si>
  <si>
    <t>Eastbound Hwy 10 @ 88 St</t>
  </si>
  <si>
    <t>Eastbound Hwy 10 @ Hornby Dr</t>
  </si>
  <si>
    <t>Westbound Bus Access Rd @ Burns Dr</t>
  </si>
  <si>
    <t>Eastbound Hwy 10 @ 96 St</t>
  </si>
  <si>
    <t>Eastbound Hwy 10 @ 104 St</t>
  </si>
  <si>
    <t>Eastbound Hwy 10 @ 112 St</t>
  </si>
  <si>
    <t>Northbound Scott Rd @ Hwy 10</t>
  </si>
  <si>
    <t>Northbound 120 St @ Boundary Park Gate</t>
  </si>
  <si>
    <t>Northbound Scott Rd @ 62 Ave</t>
  </si>
  <si>
    <t>Northbound Scott Rd @ 64 Ave</t>
  </si>
  <si>
    <t>Northbound Scott Rd @ 66 Ave</t>
  </si>
  <si>
    <t>Northbound Scott Rd @ 68 Ave</t>
  </si>
  <si>
    <t>Northbound Scott Rd @ 70 Ave</t>
  </si>
  <si>
    <t>Northbound Scott Rd @ 72 Ave</t>
  </si>
  <si>
    <t>Scottsdale Exchange @ Bay 1</t>
  </si>
  <si>
    <t>Southbound Scott Rd @ 7300 Block</t>
  </si>
  <si>
    <t>Southbound Scott Rd @ 72 Ave</t>
  </si>
  <si>
    <t>Southbound Scott Rd @ 70 Ave</t>
  </si>
  <si>
    <t>Southbound Scott Rd @ Wade Rd</t>
  </si>
  <si>
    <t>Southbound Scott Rd @ 64 Ave</t>
  </si>
  <si>
    <t>Southbound Scott Rd @ 62 Ave</t>
  </si>
  <si>
    <t>Southbound Scott Rd @ Sunwood Dr</t>
  </si>
  <si>
    <t>Southbound Scott Rd @ Hwy 10</t>
  </si>
  <si>
    <t>Westbound Hwy 10 @ 112 St</t>
  </si>
  <si>
    <t>Westbound Hwy 10 @ 104 St</t>
  </si>
  <si>
    <t>Westbound Hwy 10 @ 96 St</t>
  </si>
  <si>
    <t>Westbound Hwy 10 @ Hornby Dr</t>
  </si>
  <si>
    <t>Westbound Hwy 10 @ 88 St</t>
  </si>
  <si>
    <t>Southbound 80 St @ 4700 Block</t>
  </si>
  <si>
    <t>Southbound 80 St @ 4500 Block</t>
  </si>
  <si>
    <t>Westbound Churchill St @ 80 St</t>
  </si>
  <si>
    <t>Westbound Churchill St @ 7900 Block</t>
  </si>
  <si>
    <t>Westbound Churchill St @ Athabaska St</t>
  </si>
  <si>
    <t>Westbound Churchill St @ King St</t>
  </si>
  <si>
    <t>Westbound Churchill St @ 72 St</t>
  </si>
  <si>
    <t>Westbound Hwy 10 @ 72 St</t>
  </si>
  <si>
    <t>Westbound Hwy 10 @ Anderson Place</t>
  </si>
  <si>
    <t>Westbound Hwy 10 @ 66 St</t>
  </si>
  <si>
    <t>Westbound Hwy 10 @ 64 St</t>
  </si>
  <si>
    <t>Westbound Hwy 10 @ 62 St</t>
  </si>
  <si>
    <t>Westbound Ladner Trunk Rd @ Hwy 17A</t>
  </si>
  <si>
    <t>Ladner Exchange @ Bay 2</t>
  </si>
  <si>
    <t>Westbound Ladner Trunk Rd @ Harvest Dr</t>
  </si>
  <si>
    <t>Westbound Ladner Trunk Rd @ 57 St</t>
  </si>
  <si>
    <t>Westbound Ladner Trunk Rd @ 55B St</t>
  </si>
  <si>
    <t>Westbound Ladner Trunk Rd @ 54A St</t>
  </si>
  <si>
    <t>Westbound Ladner Trunk Rd @ 53 St</t>
  </si>
  <si>
    <t>Westbound Ladner Trunk Rd @ 52A St</t>
  </si>
  <si>
    <t>Southbound Arthur Dr @ 4700 Block</t>
  </si>
  <si>
    <t>Southbound Arthur Dr @ 47 Ave</t>
  </si>
  <si>
    <t>Westbound 45 Ave @ Arthur Dr</t>
  </si>
  <si>
    <t>Northbound Hwy 99 Offramp @ Steveston Hwy</t>
  </si>
  <si>
    <t>Bridgeport Station @ Bay 1 Unloading Only</t>
  </si>
  <si>
    <t>Bridgeport Station @ Bay 6</t>
  </si>
  <si>
    <t>Southbound Hwy 99 Onramp @ Steveston Hwy</t>
  </si>
  <si>
    <t>Scottsdale Exchange @ Bay 6</t>
  </si>
  <si>
    <t>Westbound 72 Ave @ Scott Rd</t>
  </si>
  <si>
    <t>Westbound 72 Ave @ 118 St</t>
  </si>
  <si>
    <t>Westbound 72 Ave @ 116 St</t>
  </si>
  <si>
    <t>Westbound 72 Ave @ 115 St</t>
  </si>
  <si>
    <t>Westbound 72 Ave @ 113 St</t>
  </si>
  <si>
    <t>Northbound 112 St @ 72A Ave</t>
  </si>
  <si>
    <t>Northbound 112 St @ 73A Ave</t>
  </si>
  <si>
    <t>Northbound 112 St @ Glenbrook Place</t>
  </si>
  <si>
    <t>Northbound 112 St @ Bridlington Dr</t>
  </si>
  <si>
    <t>Northbound 112 St @ 78A Ave</t>
  </si>
  <si>
    <t>Northbound 112 St @ 80 Ave</t>
  </si>
  <si>
    <t>Northbound 112 St @ 82 Ave</t>
  </si>
  <si>
    <t>Northbound 112 St @ 84 Ave</t>
  </si>
  <si>
    <t>Northbound 112 St @ 86 Ave</t>
  </si>
  <si>
    <t>Northbound 112 St @ 88 Ave</t>
  </si>
  <si>
    <t>Northbound 112 St @ 90 Ave</t>
  </si>
  <si>
    <t>Northbound 112 St @ 91 Ave</t>
  </si>
  <si>
    <t>Eastbound 92A Ave @ 112 St</t>
  </si>
  <si>
    <t>Northbound 114 St @ 92A Ave</t>
  </si>
  <si>
    <t>Northbound 114 St @ 94 Ave</t>
  </si>
  <si>
    <t>Northbound 114 St @ 95 Ave</t>
  </si>
  <si>
    <t>Eastbound 96 Ave @ 114 St</t>
  </si>
  <si>
    <t>Eastbound 96 Ave @ 118 St</t>
  </si>
  <si>
    <t>Northbound Scott Rd @ 96 Ave</t>
  </si>
  <si>
    <t>Northbound Scott Rd @ 98 Ave</t>
  </si>
  <si>
    <t>Northbound Scott Rd @ 99 Ave</t>
  </si>
  <si>
    <t>Northbound Scott Rd @ 103A Ave</t>
  </si>
  <si>
    <t>Northbound Scott Rd @ 104 Ave</t>
  </si>
  <si>
    <t>Northbound Scott Rd @ Old Yale Rd</t>
  </si>
  <si>
    <t>Northbound Scott Rd @ Lien Rd</t>
  </si>
  <si>
    <t>Scott Road Station @ Bay 1</t>
  </si>
  <si>
    <t>Westbound 96 Ave @ Scott Rd</t>
  </si>
  <si>
    <t>Westbound 96 Ave @ 116 St</t>
  </si>
  <si>
    <t>Southbound 114 St @ 95A Ave</t>
  </si>
  <si>
    <t>Southbound 114 St @ Dawson Cres</t>
  </si>
  <si>
    <t>Southbound 114 St @ 92A Ave</t>
  </si>
  <si>
    <t>Southbound 112 St @ 92A Ave</t>
  </si>
  <si>
    <t>Southbound 112 St @ 91 Ave</t>
  </si>
  <si>
    <t>Southbound 112 St @ 90 Ave</t>
  </si>
  <si>
    <t>Southbound 112 St @ 8800 Block</t>
  </si>
  <si>
    <t>Southbound 112 St @ Nordel Way</t>
  </si>
  <si>
    <t>Southbound 112 St @ 86 Ave</t>
  </si>
  <si>
    <t>Southbound 112 St @ 84 Ave</t>
  </si>
  <si>
    <t>Southbound 112 St @ 82 Ave</t>
  </si>
  <si>
    <t>Southbound 112 St @ 80 Ave</t>
  </si>
  <si>
    <t>Southbound 112 St @ 78A Ave</t>
  </si>
  <si>
    <t>Southbound 112 St @ Bridlington Dr</t>
  </si>
  <si>
    <t>Southbound 112 St @ 74A Ave</t>
  </si>
  <si>
    <t>Eastbound 72 Ave @ 11200 Block</t>
  </si>
  <si>
    <t>Eastbound 72 Ave @ 113 St</t>
  </si>
  <si>
    <t>Eastbound 72 Ave @ 114A St</t>
  </si>
  <si>
    <t>Eastbound 72 Ave @ 116 St</t>
  </si>
  <si>
    <t>Eastbound 72 Ave @ 118 St</t>
  </si>
  <si>
    <t>Eastbound 72 Ave @ Nicholson Rd</t>
  </si>
  <si>
    <t>Eastbound 96 Ave @ Scott Rd</t>
  </si>
  <si>
    <t>Eastbound 96 Ave @ 122 St</t>
  </si>
  <si>
    <t>Eastbound 96 Ave @ 124 St</t>
  </si>
  <si>
    <t>Eastbound 96 Ave @ 125 St</t>
  </si>
  <si>
    <t>Eastbound 96 Ave @ 126 St</t>
  </si>
  <si>
    <t>Eastbound 96 Ave @ 128 St</t>
  </si>
  <si>
    <t>Eastbound 96 Ave @ Prince Charles Blvd</t>
  </si>
  <si>
    <t>Eastbound 96 Ave @ 130A St</t>
  </si>
  <si>
    <t>Eastbound 96 Ave @ 132 St</t>
  </si>
  <si>
    <t>Eastbound 96 Ave @ 134 St</t>
  </si>
  <si>
    <t>Northbound King George Blvd @ 96 Ave</t>
  </si>
  <si>
    <t>Northbound King George Blvd @ Fraser Hwy</t>
  </si>
  <si>
    <t>King George Station @ Bay 4</t>
  </si>
  <si>
    <t>Surrey Central Station @ Bay 1 Unloading Only</t>
  </si>
  <si>
    <t>Surrey Central Station @ Bay 14</t>
  </si>
  <si>
    <t>King George Station @ Bay 1</t>
  </si>
  <si>
    <t>Southbound King George Blvd @ 98 Ave</t>
  </si>
  <si>
    <t>Westbound 96 Ave @ King George Blvd</t>
  </si>
  <si>
    <t>Westbound 96 Ave @ 134 St</t>
  </si>
  <si>
    <t>Westbound 96 Ave @ 132 St</t>
  </si>
  <si>
    <t>Westbound 96 Ave @ 130 St</t>
  </si>
  <si>
    <t>Westbound 96 Ave @ Prince Charles Blvd</t>
  </si>
  <si>
    <t>Westbound 96 Ave @ 128 St</t>
  </si>
  <si>
    <t>Westbound 96 Ave @ 126 St</t>
  </si>
  <si>
    <t>Southbound 124 St @ 96 Ave</t>
  </si>
  <si>
    <t>Southbound 124 St @ 95 Ave</t>
  </si>
  <si>
    <t>Southbound 124 St @ Iona Place</t>
  </si>
  <si>
    <t>Southbound 124 St @ 93 Ave</t>
  </si>
  <si>
    <t>Westbound 92 Ave @ 124 St</t>
  </si>
  <si>
    <t>Westbound 92 Ave @ 122 St</t>
  </si>
  <si>
    <t>Westbound 92 Ave @ Scott Rd</t>
  </si>
  <si>
    <t>Northbound Scott Rd @ 93A Ave</t>
  </si>
  <si>
    <t>Scottsdale Exchange @ Bay 2</t>
  </si>
  <si>
    <t>Northbound 116 St @ 72A Ave</t>
  </si>
  <si>
    <t>Northbound 116 St @ 73A Ave</t>
  </si>
  <si>
    <t>Northbound 116 St @ 75A Ave</t>
  </si>
  <si>
    <t>Northbound 116 St @ 76A Ave</t>
  </si>
  <si>
    <t>Northbound 116 St @ 77A Ave</t>
  </si>
  <si>
    <t>Northbound 116 St @ 78A Ave</t>
  </si>
  <si>
    <t>Northbound 116 St @ 80 Ave</t>
  </si>
  <si>
    <t>Northbound 116 St @ 82 Ave</t>
  </si>
  <si>
    <t>Northbound 116 St @ 84 Ave</t>
  </si>
  <si>
    <t>Northbound 116 St @ 86 Ave</t>
  </si>
  <si>
    <t>Northbound 116 St @ Nordel Way</t>
  </si>
  <si>
    <t>Northbound 116 St @ 88 Ave</t>
  </si>
  <si>
    <t>Northbound 116 St @ 90 Ave</t>
  </si>
  <si>
    <t>Northbound 116 St @ 9000 Block</t>
  </si>
  <si>
    <t>Northbound 116 St @ 92 Ave</t>
  </si>
  <si>
    <t>Northbound 116 St @ 94 Ave</t>
  </si>
  <si>
    <t>Northbound 123A St @ 96 Ave</t>
  </si>
  <si>
    <t>Northbound 123A St @ 98 Ave</t>
  </si>
  <si>
    <t>Northbound 123A St @ 99 Ave</t>
  </si>
  <si>
    <t>Eastbound 100 Ave @ 123A St</t>
  </si>
  <si>
    <t>Eastbound 100 Ave @ 124B St</t>
  </si>
  <si>
    <t>Eastbound 100 Ave @ Helen Dr</t>
  </si>
  <si>
    <t>Eastbound 100 Ave @ 128 St</t>
  </si>
  <si>
    <t>Eastbound 100 Ave @ 130 St</t>
  </si>
  <si>
    <t>Northbound 132 St @ 100 Ave</t>
  </si>
  <si>
    <t>Eastbound Old Yale Rd @ 132 St</t>
  </si>
  <si>
    <t>Northbound University Dr @ Old Yale Rd</t>
  </si>
  <si>
    <t>Surrey Central Station @ Bay 7</t>
  </si>
  <si>
    <t>Southbound University Dr @ 10100 Block</t>
  </si>
  <si>
    <t>Westbound Old Yale Rd @ University Dr</t>
  </si>
  <si>
    <t>Southbound 132 St @ Old Yale Rd</t>
  </si>
  <si>
    <t>Westbound 100 Ave @ 132 St</t>
  </si>
  <si>
    <t>Westbound 100 Ave @ 129A St</t>
  </si>
  <si>
    <t>Westbound 100 Ave @ 128 St</t>
  </si>
  <si>
    <t>Westbound 100 Ave @ Helen Dr</t>
  </si>
  <si>
    <t>Westbound 100 Ave @ 124B St</t>
  </si>
  <si>
    <t>Southbound 123A St @ 100 Ave</t>
  </si>
  <si>
    <t>Southbound 123A St @ 99 Ave</t>
  </si>
  <si>
    <t>Southbound 123A St @ 98 Ave</t>
  </si>
  <si>
    <t>Southbound 123A St @ 96 Ave</t>
  </si>
  <si>
    <t>Westbound 96 Ave @ 122 St</t>
  </si>
  <si>
    <t>Southbound 116 St @ 96 Ave</t>
  </si>
  <si>
    <t>Southbound 116 St @ 94 Ave</t>
  </si>
  <si>
    <t>Southbound 116 St @ 92 Ave</t>
  </si>
  <si>
    <t>Southbound 116 St @ 9000 Block</t>
  </si>
  <si>
    <t>Southbound 116 St @ 90 Ave</t>
  </si>
  <si>
    <t>Southbound 116 St @ 88 Ave</t>
  </si>
  <si>
    <t>Southbound 116 St @ 87 Ave</t>
  </si>
  <si>
    <t>Southbound 116 St @ 86 Ave</t>
  </si>
  <si>
    <t>Southbound 116 St @ 84 Ave</t>
  </si>
  <si>
    <t>Southbound 116 St @ 82 Ave</t>
  </si>
  <si>
    <t>Southbound 116 St @ 80 Ave</t>
  </si>
  <si>
    <t>Southbound 116 St @ 78A Ave</t>
  </si>
  <si>
    <t>Southbound 116 St @ 77A Ave</t>
  </si>
  <si>
    <t>Southbound 116 St @ 76A Ave</t>
  </si>
  <si>
    <t>Southbound 116 St @ 75A Ave</t>
  </si>
  <si>
    <t>Southbound 116 St @ 73A Ave</t>
  </si>
  <si>
    <t>Newton Exchange @ Bay 1</t>
  </si>
  <si>
    <t>Westbound 72 Ave @ King George Blvd</t>
  </si>
  <si>
    <t>Westbound 72 Ave @ Comber Way</t>
  </si>
  <si>
    <t>Westbound 72 Ave @ 130 St</t>
  </si>
  <si>
    <t>Northbound 122 St @ 7300 Block</t>
  </si>
  <si>
    <t>Scottsdale Exchange @ Bay 7</t>
  </si>
  <si>
    <t>Northbound Scott Rd @ 7300 Block</t>
  </si>
  <si>
    <t>Northbound Scott Rd @ 75A Ave</t>
  </si>
  <si>
    <t>Northbound Scott Rd @ 76A Ave</t>
  </si>
  <si>
    <t>Northbound Scott Rd @ 7800 Block</t>
  </si>
  <si>
    <t>Northbound Scott Rd @ 82 Ave</t>
  </si>
  <si>
    <t>Northbound Scott Rd @ 84 Ave</t>
  </si>
  <si>
    <t>Northbound Scott Rd @ 86 Ave</t>
  </si>
  <si>
    <t>Northbound Scott Rd @ Nordel Way</t>
  </si>
  <si>
    <t>Northbound Scott Rd @ 90 Ave</t>
  </si>
  <si>
    <t>Northbound Scott Rd @ Holt Rd</t>
  </si>
  <si>
    <t>Scott Road Station @ Bay 4</t>
  </si>
  <si>
    <t>Southbound Scott Rd @ Old Yale Rd</t>
  </si>
  <si>
    <t>Southbound Scott Rd @ Tannery Rd</t>
  </si>
  <si>
    <t>Southbound Scott Rd @ 103A Ave</t>
  </si>
  <si>
    <t>Southbound Scott Rd @ 99 Ave</t>
  </si>
  <si>
    <t>Southbound Scott Rd @ 96 Ave</t>
  </si>
  <si>
    <t>Southbound Scott Rd @ 93A Ave</t>
  </si>
  <si>
    <t>Southbound Scott Rd @ 92 Ave</t>
  </si>
  <si>
    <t>Southbound Scott Rd @ 90 Ave</t>
  </si>
  <si>
    <t>Southbound Scott Rd @ Nordel Way</t>
  </si>
  <si>
    <t>Southbound Scott Rd @ 86 Ave</t>
  </si>
  <si>
    <t>Southbound Scott Rd @ 82 Ave</t>
  </si>
  <si>
    <t>Southbound Scott Rd @ 7800 Block</t>
  </si>
  <si>
    <t>Southbound Scott Rd @ 76A Ave</t>
  </si>
  <si>
    <t>Southbound Scott Rd @ 75A Ave</t>
  </si>
  <si>
    <t>Scottsdale Exchange @ Bay 4</t>
  </si>
  <si>
    <t>Southbound 122 St @ 7300 Block</t>
  </si>
  <si>
    <t>Eastbound 72 Ave @ 126 St</t>
  </si>
  <si>
    <t>Eastbound 72 Ave @ 130 St</t>
  </si>
  <si>
    <t>Eastbound 72 Ave @ 134 St</t>
  </si>
  <si>
    <t>Eastbound 72 Ave @ King George Blvd</t>
  </si>
  <si>
    <t>Surrey Central Station @ Bay 5</t>
  </si>
  <si>
    <t>Eastbound 104 Ave @ University Dr</t>
  </si>
  <si>
    <t>Eastbound 104 Ave @ King George Blvd</t>
  </si>
  <si>
    <t>Eastbound 104 Ave @ Whalley Blvd</t>
  </si>
  <si>
    <t>Eastbound 104 Ave @ 139 St</t>
  </si>
  <si>
    <t>Eastbound 104 Ave @ 140 St</t>
  </si>
  <si>
    <t>Eastbound 104 Ave @ 142 St</t>
  </si>
  <si>
    <t>Eastbound 104 Ave @ 144 St</t>
  </si>
  <si>
    <t>Eastbound 104 Ave @ 146 St</t>
  </si>
  <si>
    <t>Eastbound 104 Ave @ 148 St</t>
  </si>
  <si>
    <t>Eastbound 104 Ave @ 149 St</t>
  </si>
  <si>
    <t>Eastbound 104 Ave @ 150 St</t>
  </si>
  <si>
    <t>Guildford Exchange @ Bay 1</t>
  </si>
  <si>
    <t>Southbound 152 St @ 104 Ave</t>
  </si>
  <si>
    <t>Southbound 152 St @ 102A Ave</t>
  </si>
  <si>
    <t>Southbound 152 St @ 101 Ave</t>
  </si>
  <si>
    <t>Southbound 152 St @ 100 Ave</t>
  </si>
  <si>
    <t>Southbound 152 St @ 98 Ave</t>
  </si>
  <si>
    <t>Southbound 152 St @ 96 Ave</t>
  </si>
  <si>
    <t>Southbound 152 St @ 94 Ave</t>
  </si>
  <si>
    <t>Southbound 152 St @ 93 Ave</t>
  </si>
  <si>
    <t>Southbound 152 St @ 91A Ave</t>
  </si>
  <si>
    <t>Eastbound Fraser Hwy @ 152 St</t>
  </si>
  <si>
    <t>Eastbound Fraser Hwy @ Fleetwood Way</t>
  </si>
  <si>
    <t>Eastbound Fraser Hwy @ 156 St</t>
  </si>
  <si>
    <t>Eastbound Fraser Hwy @ 158 St</t>
  </si>
  <si>
    <t>Eastbound Fraser Hwy @ Venture Way</t>
  </si>
  <si>
    <t>Eastbound Fraser Hwy @ 160 St</t>
  </si>
  <si>
    <t>Eastbound Fraser Hwy @ 84 Ave</t>
  </si>
  <si>
    <t>Eastbound Fraser Hwy @ 164 St</t>
  </si>
  <si>
    <t>Eastbound Fraser Hwy @ 166 St</t>
  </si>
  <si>
    <t>Southbound 168 St @ 80 Ave</t>
  </si>
  <si>
    <t>Southbound 168 St @ 66 Ave</t>
  </si>
  <si>
    <t>Southbound 168 St @ 64 Ave</t>
  </si>
  <si>
    <t>Southbound 168 St @ 63 Ave</t>
  </si>
  <si>
    <t>Eastbound 60 Ave @ 168 St</t>
  </si>
  <si>
    <t>Eastbound 60 Ave @ 170 St</t>
  </si>
  <si>
    <t>Eastbound 60 Ave @ 172 St</t>
  </si>
  <si>
    <t>Eastbound 60 Ave @ 174 St</t>
  </si>
  <si>
    <t>Eastbound 60 Ave @ 175A St</t>
  </si>
  <si>
    <t>Southbound 176 St @ 60 Ave</t>
  </si>
  <si>
    <t>Eastbound 58 Ave @ 176 St</t>
  </si>
  <si>
    <t>Eastbound 58 Ave @ 176A St</t>
  </si>
  <si>
    <t>Northbound 177B St @ 58 Ave</t>
  </si>
  <si>
    <t>Northbound 177B St @ 59A Ave</t>
  </si>
  <si>
    <t>Eastbound 60 Ave @ 180 St</t>
  </si>
  <si>
    <t>Eastbound 60 Ave @ 182 St</t>
  </si>
  <si>
    <t>Eastbound 60 Ave @ 184 St</t>
  </si>
  <si>
    <t>Eastbound 60 Ave @ 185B St</t>
  </si>
  <si>
    <t>Eastbound 60 Ave @ 188 St</t>
  </si>
  <si>
    <t>Eastbound 60 Ave @ 189A St</t>
  </si>
  <si>
    <t>Eastbound 60 Ave @ 192 St</t>
  </si>
  <si>
    <t>Eastbound 60 Ave @ Enterprise Way</t>
  </si>
  <si>
    <t>Eastbound Fraser Hwy @ 196 St</t>
  </si>
  <si>
    <t>Eastbound Fraser Hwy @ Langley Bypass</t>
  </si>
  <si>
    <t>Eastbound Fraser Hwy @ Production Way</t>
  </si>
  <si>
    <t>Southbound 200 St @ Fraser Hwy</t>
  </si>
  <si>
    <t>Eastbound 56 Ave @ 200 St</t>
  </si>
  <si>
    <t>Eastbound 56 Ave @ 201A St</t>
  </si>
  <si>
    <t>Northbound 203 St @ 56 Ave</t>
  </si>
  <si>
    <t>Northbound 203 St @ Fraser Hwy</t>
  </si>
  <si>
    <t>Eastbound Logan Ave @ 203A St</t>
  </si>
  <si>
    <t>Langley Centre @ Bay 2</t>
  </si>
  <si>
    <t>Westbound Douglas Cres @ 204 St</t>
  </si>
  <si>
    <t>Westbound 56 Ave @ 203 St</t>
  </si>
  <si>
    <t>Westbound 56 Ave @ 201A St</t>
  </si>
  <si>
    <t>Northbound 200 St @ 56 Ave</t>
  </si>
  <si>
    <t>Westbound Fraser Hwy @ Production Way</t>
  </si>
  <si>
    <t>Westbound Fraser Hwy @ Langley Bypass</t>
  </si>
  <si>
    <t>Southbound 196 St @ Fraser Hwy</t>
  </si>
  <si>
    <t>Westbound 60 Ave @ 196 St</t>
  </si>
  <si>
    <t>Westbound 60 Ave @ 194A St</t>
  </si>
  <si>
    <t>Westbound 60 Ave @ 192 St</t>
  </si>
  <si>
    <t>Westbound 60 Ave @ 190 St</t>
  </si>
  <si>
    <t>Westbound 60 Ave @ 188 St</t>
  </si>
  <si>
    <t>Westbound 60 Ave @ 186 St</t>
  </si>
  <si>
    <t>Westbound 60 Ave @ 184 St</t>
  </si>
  <si>
    <t>Westbound 60 Ave @ 182 St</t>
  </si>
  <si>
    <t>Westbound 60 Ave @ 180 St</t>
  </si>
  <si>
    <t>Westbound 60 Ave @ 179 St</t>
  </si>
  <si>
    <t>Southbound 177B St @ 59A Ave</t>
  </si>
  <si>
    <t>Southbound 177B St @ 58A Ave</t>
  </si>
  <si>
    <t>Westbound 58 Ave @ 177B St</t>
  </si>
  <si>
    <t>Westbound 58 Ave @ 176A St</t>
  </si>
  <si>
    <t>Northbound Cloverdale Bypass @ 58 Ave</t>
  </si>
  <si>
    <t>Westbound 60 Ave @ 176 St</t>
  </si>
  <si>
    <t>Westbound 60 Ave @ 174 St</t>
  </si>
  <si>
    <t>Westbound 60 Ave @ 173B St</t>
  </si>
  <si>
    <t>Westbound 60 Ave @ 172 St</t>
  </si>
  <si>
    <t>Westbound 60 Ave @ 170 St</t>
  </si>
  <si>
    <t>Northbound 168 St @ 60 Ave</t>
  </si>
  <si>
    <t>Northbound 168 St @ 63 Ave</t>
  </si>
  <si>
    <t>Northbound 168 St @ 64 Ave</t>
  </si>
  <si>
    <t>Northbound 168 St @ 78A Ave</t>
  </si>
  <si>
    <t>Westbound Fraser Hwy @ 168 St</t>
  </si>
  <si>
    <t>Westbound Fraser Hwy @ 166 St</t>
  </si>
  <si>
    <t>Westbound Fraser Hwy @ 164 St</t>
  </si>
  <si>
    <t>Westbound Fraser Hwy @ 84 Ave</t>
  </si>
  <si>
    <t>Westbound Fraser Hwy @ 159 St</t>
  </si>
  <si>
    <t>Westbound Fraser Hwy @ 158 St</t>
  </si>
  <si>
    <t>Westbound Fraser Hwy @ 156 St</t>
  </si>
  <si>
    <t>Westbound Fraser Hwy @ Fleetwood Way</t>
  </si>
  <si>
    <t>Northbound 152 St @ Fraser Hwy</t>
  </si>
  <si>
    <t>Northbound 152 St @ 91 Ave</t>
  </si>
  <si>
    <t>Northbound 152 St @ 92 Ave</t>
  </si>
  <si>
    <t>Northbound 152 St @ 93 Ave</t>
  </si>
  <si>
    <t>Northbound 152 St @ 94 Ave</t>
  </si>
  <si>
    <t>Northbound 152 St @ 96 Ave</t>
  </si>
  <si>
    <t>Northbound 152 St @ 98 Ave</t>
  </si>
  <si>
    <t>Northbound 152 St @ 100 Ave</t>
  </si>
  <si>
    <t>Northbound 152 St @ 101 Ave</t>
  </si>
  <si>
    <t>Northbound 152 St @ 102A Ave</t>
  </si>
  <si>
    <t>Westbound 104 Ave @ 152 St</t>
  </si>
  <si>
    <t>Guildford Exchange @ Bay 2</t>
  </si>
  <si>
    <t>Westbound 104 Ave @ 150 St</t>
  </si>
  <si>
    <t>Westbound 104 Ave @ 148 St</t>
  </si>
  <si>
    <t>Westbound 104 Ave @ 146 St</t>
  </si>
  <si>
    <t>Westbound 104 Ave @ 144 St</t>
  </si>
  <si>
    <t>Westbound 104 Ave @ 142 St</t>
  </si>
  <si>
    <t>Westbound 104 Ave @ 140 St</t>
  </si>
  <si>
    <t>Westbound 104 Ave @ 138A St</t>
  </si>
  <si>
    <t>Westbound 104 Ave @ Whalley Blvd</t>
  </si>
  <si>
    <t>Surrey Central Station @ Bay 12</t>
  </si>
  <si>
    <t>Westbound Thrift Ave @ Johnston Rd</t>
  </si>
  <si>
    <t>Westbound Thrift Ave @ Foster St</t>
  </si>
  <si>
    <t>Westbound Thrift Ave @ Blackwood St</t>
  </si>
  <si>
    <t>Northbound Oxford St @ Goggs Ave</t>
  </si>
  <si>
    <t>Northbound Oxford St @ Russell Ave</t>
  </si>
  <si>
    <t>Eastbound North Bluff Rd @ Oxford St</t>
  </si>
  <si>
    <t>Eastbound North Bluff Rd @ Everall St</t>
  </si>
  <si>
    <t>Eastbound North Bluff Rd @ Blackwood St</t>
  </si>
  <si>
    <t>White Rock Centre @ Bay 7</t>
  </si>
  <si>
    <t>Northbound 152 St @ 18 Ave</t>
  </si>
  <si>
    <t>Northbound 152 St @ 19 Ave</t>
  </si>
  <si>
    <t>Northbound 152 St @ 20 Ave</t>
  </si>
  <si>
    <t>Northbound 152 St @ 22 Ave</t>
  </si>
  <si>
    <t>Northbound 152 St @ 24 Ave</t>
  </si>
  <si>
    <t>Northbound 152 St @ 26 Ave</t>
  </si>
  <si>
    <t>Northbound King George Blvd @ 152 St</t>
  </si>
  <si>
    <t>Northbound King George Blvd @ 2900 Block</t>
  </si>
  <si>
    <t>Northbound King George Blvd @ 32 Ave Diversion</t>
  </si>
  <si>
    <t>Northbound King George Blvd @ 148 St</t>
  </si>
  <si>
    <t>Northbound King George Blvd @ 34 Ave</t>
  </si>
  <si>
    <t>Northbound King George Blvd @ Crescent Rd</t>
  </si>
  <si>
    <t>South Surrey Park &amp; Ride @ Bay 4</t>
  </si>
  <si>
    <t>Northbound King George Blvd @ 40 Ave</t>
  </si>
  <si>
    <t>Northbound King George Blvd @ 44 Ave</t>
  </si>
  <si>
    <t>Northbound King George Blvd @ 5000 Block</t>
  </si>
  <si>
    <t>Northbound King George Blvd @ Hwy 10</t>
  </si>
  <si>
    <t>Northbound King George Blvd @ 58A Ave</t>
  </si>
  <si>
    <t>Northbound King George Blvd @ 60 Ave</t>
  </si>
  <si>
    <t>Northbound King George Blvd @ 62 Ave</t>
  </si>
  <si>
    <t>Northbound King George Blvd @ 64 Ave</t>
  </si>
  <si>
    <t>Northbound King George Blvd @ 6700 Block</t>
  </si>
  <si>
    <t>Eastbound 68 Ave @ King George Blvd</t>
  </si>
  <si>
    <t>Northbound 138 St @ Hyland Rd</t>
  </si>
  <si>
    <t>Northbound 138 St @ 68 Ave</t>
  </si>
  <si>
    <t>Northbound 138 St @ 70 Ave</t>
  </si>
  <si>
    <t>Northbound 138 St @ 7100 Block</t>
  </si>
  <si>
    <t>Westbound 72 Ave @ 138 St</t>
  </si>
  <si>
    <t>Newton Exchange @ Bay 2</t>
  </si>
  <si>
    <t>Northbound King George Blvd @ 72 Ave</t>
  </si>
  <si>
    <t>Northbound King George Blvd @ 74 Ave</t>
  </si>
  <si>
    <t>Northbound King George Blvd @ 76 Ave</t>
  </si>
  <si>
    <t>Northbound King George Blvd @ 78 Ave</t>
  </si>
  <si>
    <t>Northbound King George Blvd @ 80 Ave</t>
  </si>
  <si>
    <t>Northbound King George Blvd @ 81 Ave</t>
  </si>
  <si>
    <t>Northbound King George Blvd @ 8200 Block</t>
  </si>
  <si>
    <t>Northbound King George Blvd @ 84 Ave</t>
  </si>
  <si>
    <t>Northbound King George Blvd @ 8600 Block</t>
  </si>
  <si>
    <t>Northbound King George Blvd @ 88 Ave</t>
  </si>
  <si>
    <t>Northbound King George Blvd @ 91 Ave</t>
  </si>
  <si>
    <t>Northbound King George Blvd @ 92 Ave</t>
  </si>
  <si>
    <t>Northbound King George Blvd @ 9300 Block</t>
  </si>
  <si>
    <t>Northbound King George Blvd @ 94A Ave</t>
  </si>
  <si>
    <t>Northbound King George Blvd @ 100 Ave</t>
  </si>
  <si>
    <t>Northbound King George Blvd @ 102 Ave</t>
  </si>
  <si>
    <t>Eastbound Old Yale Rd @ University Dr</t>
  </si>
  <si>
    <t>Eastbound Old Yale Rd @ 13500 Block</t>
  </si>
  <si>
    <t>Southbound King George Blvd @ 96 Ave</t>
  </si>
  <si>
    <t>Southbound King George Blvd @ 94A Ave</t>
  </si>
  <si>
    <t>Southbound King George Blvd @ 92 Ave</t>
  </si>
  <si>
    <t>Southbound King George Blvd @ 8900 Block</t>
  </si>
  <si>
    <t>Southbound King George Blvd @ 88 Ave</t>
  </si>
  <si>
    <t>Southbound King George Blvd @ 8600 Block</t>
  </si>
  <si>
    <t>Southbound King George Blvd @ 84 Ave</t>
  </si>
  <si>
    <t>Southbound King George Blvd @ 8200 Block</t>
  </si>
  <si>
    <t>Southbound King George Blvd @ 8100 Block</t>
  </si>
  <si>
    <t>Southbound King George Blvd @ 80 Ave</t>
  </si>
  <si>
    <t>Southbound King George Blvd @ 77 Ave</t>
  </si>
  <si>
    <t>Southbound King George Blvd @ 76 Ave</t>
  </si>
  <si>
    <t>Southbound King George Blvd @ 73A Ave</t>
  </si>
  <si>
    <t>Newton Exchange @ Bay 6</t>
  </si>
  <si>
    <t>Southbound 138 St @ 72 Ave</t>
  </si>
  <si>
    <t>Southbound 138 St @ 7100 Block</t>
  </si>
  <si>
    <t>Southbound 138 St @ 70 Ave</t>
  </si>
  <si>
    <t>Southbound 138 St @ 6800 Block</t>
  </si>
  <si>
    <t>Southbound King George Blvd @ 68 Ave</t>
  </si>
  <si>
    <t>Southbound King George Blvd @ 6500 Block</t>
  </si>
  <si>
    <t>Southbound King George Blvd @ 64 Ave</t>
  </si>
  <si>
    <t>Southbound King George Blvd @ 62 Ave</t>
  </si>
  <si>
    <t>Southbound King George Blvd @ 60 Ave</t>
  </si>
  <si>
    <t>Southbound King George Blvd @ 58 Ave</t>
  </si>
  <si>
    <t>Southbound King George Blvd @ Hwy 10</t>
  </si>
  <si>
    <t>Southbound King George Blvd @ 4900 Block</t>
  </si>
  <si>
    <t>Southbound King George Blvd @ 44 Ave</t>
  </si>
  <si>
    <t>Southbound King George Blvd @ 40 Ave</t>
  </si>
  <si>
    <t>South Surrey Park &amp; Ride @ Bay 2</t>
  </si>
  <si>
    <t>Southbound King George Blvd @ Crescent Rd</t>
  </si>
  <si>
    <t>Southbound King George Blvd @ 34 Ave</t>
  </si>
  <si>
    <t>Southbound King George Blvd @ 32 Ave</t>
  </si>
  <si>
    <t>Southbound King George Blvd @ 32 Ave Diversion</t>
  </si>
  <si>
    <t>Southbound King George Blvd @ 2900 Block</t>
  </si>
  <si>
    <t>Southbound King George Blvd @ 28 Ave</t>
  </si>
  <si>
    <t>Southbound 152 St @ King George Blvd</t>
  </si>
  <si>
    <t>Southbound 152 St @ 26 Ave</t>
  </si>
  <si>
    <t>Southbound 152 St @ 24 Ave</t>
  </si>
  <si>
    <t>Southbound 152 St @ 22 Ave</t>
  </si>
  <si>
    <t>Southbound 152 St @ 20 Ave</t>
  </si>
  <si>
    <t>Southbound 152 St @ 19 Ave</t>
  </si>
  <si>
    <t>Southbound 152 St @ 18 Ave</t>
  </si>
  <si>
    <t>Southbound White Rock Centre @ Bay 11</t>
  </si>
  <si>
    <t>White Rock Centre @ Bay 3</t>
  </si>
  <si>
    <t>Southbound 128 St @ 72 Ave</t>
  </si>
  <si>
    <t>Southbound 128 St @ 7000 Block</t>
  </si>
  <si>
    <t>Southbound 128 St @ 69A Ave</t>
  </si>
  <si>
    <t>Southbound 128 St @ 68 Ave</t>
  </si>
  <si>
    <t>Southbound 128 St @ 66 Ave</t>
  </si>
  <si>
    <t>Southbound 128 St @ 64 Ave</t>
  </si>
  <si>
    <t>Southbound 128 St @ 62 Ave</t>
  </si>
  <si>
    <t>Southbound 128 St @ 60 Ave</t>
  </si>
  <si>
    <t>Westbound 60 Ave @ 126 St</t>
  </si>
  <si>
    <t>Southbound 124 St @ 59A Ave</t>
  </si>
  <si>
    <t>Southbound 124 St @ 58A Ave</t>
  </si>
  <si>
    <t>Southbound Scott Rd @ Preddy Dr</t>
  </si>
  <si>
    <t>Southbound Scott Rd @ McKee Dr</t>
  </si>
  <si>
    <t>Eastbound New McLellan Rd @ Hillside Rd</t>
  </si>
  <si>
    <t>Eastbound New McLellan Rd @ 123 St</t>
  </si>
  <si>
    <t>Eastbound New McLellan Rd @ 124 St</t>
  </si>
  <si>
    <t>Eastbound 56 Ave @ 125A St</t>
  </si>
  <si>
    <t>Eastbound 56 Ave @ 128 St</t>
  </si>
  <si>
    <t>Eastbound 56 Ave @ Coulthard Rd</t>
  </si>
  <si>
    <t>Northbound 132 St @ 56 Ave</t>
  </si>
  <si>
    <t>Northbound 132 St @ Hwy 10</t>
  </si>
  <si>
    <t>Northbound 132 St @ 60 Ave</t>
  </si>
  <si>
    <t>Northbound 132 St @ 62 Ave</t>
  </si>
  <si>
    <t>Northbound 132 St @ 64 Ave</t>
  </si>
  <si>
    <t>Northbound 132 St @ 66A Ave</t>
  </si>
  <si>
    <t>Northbound 132 St @ 68 Ave</t>
  </si>
  <si>
    <t>Northbound 132 St @ 69A Ave</t>
  </si>
  <si>
    <t>Northbound 132 St @ 70B Ave</t>
  </si>
  <si>
    <t>Newton Exchange @ Bay 9</t>
  </si>
  <si>
    <t>Southbound 132 St @ 72 Ave</t>
  </si>
  <si>
    <t>Southbound 132 St @ 70B Ave</t>
  </si>
  <si>
    <t>Southbound 132 St @ 69A Ave</t>
  </si>
  <si>
    <t>Southbound 132 St @ 68 Ave</t>
  </si>
  <si>
    <t>Southbound 132 St @ 65B Ave</t>
  </si>
  <si>
    <t>Southbound 132 St @ 64 Ave</t>
  </si>
  <si>
    <t>Southbound 132 St @ 62 Ave</t>
  </si>
  <si>
    <t>Southbound 132 St @ 60 Ave</t>
  </si>
  <si>
    <t>Eastbound Hwy 10 @ 132 St</t>
  </si>
  <si>
    <t>Eastbound Hwy 10 @ 13400 Block</t>
  </si>
  <si>
    <t>Southbound 136 St @ 5700 Block</t>
  </si>
  <si>
    <t>Westbound 56 Ave @ 136 St</t>
  </si>
  <si>
    <t>Westbound 56 Ave @ 13300 Block</t>
  </si>
  <si>
    <t>Westbound 56 Ave @ 132 St</t>
  </si>
  <si>
    <t>Westbound 56 Ave @ Coulthard Rd</t>
  </si>
  <si>
    <t>Westbound 56 Ave @ 128 St</t>
  </si>
  <si>
    <t>Westbound 56 Ave @ 125A St</t>
  </si>
  <si>
    <t>Westbound New McLellan Rd @ 124 St</t>
  </si>
  <si>
    <t>Westbound New McLellan Rd @ 123 St</t>
  </si>
  <si>
    <t>Westbound New McLellan Rd @ Hillside Rd</t>
  </si>
  <si>
    <t>Northbound Scott Rd @ 56 Ave</t>
  </si>
  <si>
    <t>Northbound Scott Rd @ Preddy Dr</t>
  </si>
  <si>
    <t>Northbound 124 St @ 58A Ave</t>
  </si>
  <si>
    <t>Northbound 124 St @ 60 Ave</t>
  </si>
  <si>
    <t>Eastbound 60 Ave @ 126 St</t>
  </si>
  <si>
    <t>Northbound 128 St @ 60 Ave</t>
  </si>
  <si>
    <t>Northbound 128 St @ 62 Ave</t>
  </si>
  <si>
    <t>Northbound 128 St @ 64 Ave</t>
  </si>
  <si>
    <t>Northbound 128 St @ 66 Ave</t>
  </si>
  <si>
    <t>Northbound 128 St @ 68 Ave</t>
  </si>
  <si>
    <t>Northbound 128 St @ 69A Ave</t>
  </si>
  <si>
    <t>Newton Exchange @ Bay 11</t>
  </si>
  <si>
    <t>Northbound 138 St @ 72 Ave</t>
  </si>
  <si>
    <t>Northbound 138 St @ 74 Ave</t>
  </si>
  <si>
    <t>Northbound 138 St @ 76 Ave</t>
  </si>
  <si>
    <t>Westbound 76 Ave @ King George Blvd</t>
  </si>
  <si>
    <t>Westbound 76 Ave @ 134A St</t>
  </si>
  <si>
    <t>Westbound 76 Ave @ 13300 Block</t>
  </si>
  <si>
    <t>Westbound 76 Ave @ 132 St</t>
  </si>
  <si>
    <t>Westbound 76 Ave @ 13000 Block</t>
  </si>
  <si>
    <t>Westbound 76 Ave @ 129A St</t>
  </si>
  <si>
    <t>Northbound 128 St @ 76 Ave</t>
  </si>
  <si>
    <t>Northbound 128 St @ 78 Ave</t>
  </si>
  <si>
    <t>Northbound 128 St @ 80 Ave</t>
  </si>
  <si>
    <t>Northbound 128 St @ 82 Ave</t>
  </si>
  <si>
    <t>Northbound 128 St @ 8200 Block</t>
  </si>
  <si>
    <t>Northbound 128 St @ 84 Ave</t>
  </si>
  <si>
    <t>Northbound 128 St @ 86 Ave</t>
  </si>
  <si>
    <t>Northbound 128 St @ 88 Ave</t>
  </si>
  <si>
    <t>Northbound 128 St @ Prince Charles Blvd</t>
  </si>
  <si>
    <t>Northbound 128 St @ 92 Ave</t>
  </si>
  <si>
    <t>Northbound 128 St @ 93 Ave</t>
  </si>
  <si>
    <t>Northbound 128 St @ 9400 Block</t>
  </si>
  <si>
    <t>Northbound 128 St @ 96 Ave</t>
  </si>
  <si>
    <t>Northbound 128 St @ 98 Ave</t>
  </si>
  <si>
    <t>Northbound 128 St @ 99 Ave</t>
  </si>
  <si>
    <t>Northbound 128 St @ 100 Ave</t>
  </si>
  <si>
    <t>Northbound 128 St @ 102 Ave</t>
  </si>
  <si>
    <t>Eastbound 104 Ave @ 128 St</t>
  </si>
  <si>
    <t>Eastbound 104 Ave @ Old Yale Rd</t>
  </si>
  <si>
    <t>Eastbound 104 Ave @ 13000 Block</t>
  </si>
  <si>
    <t>Eastbound 104 Ave @ 132 St</t>
  </si>
  <si>
    <t>Surrey Central Station @ Bay 4</t>
  </si>
  <si>
    <t>Westbound 104 Ave @ University Dr</t>
  </si>
  <si>
    <t>Westbound 104 Ave @ 133 St</t>
  </si>
  <si>
    <t>Westbound 104 Ave @ 132 St</t>
  </si>
  <si>
    <t>Westbound 104 Ave @ 13000 Block</t>
  </si>
  <si>
    <t>Westbound 104 Ave @ Old Yale Rd</t>
  </si>
  <si>
    <t>Southbound 128 St @ 104 Ave</t>
  </si>
  <si>
    <t>Southbound 128 St @ 103 Ave</t>
  </si>
  <si>
    <t>Southbound 128 St @ 102 Ave</t>
  </si>
  <si>
    <t>Southbound 128 St @ 100 Ave</t>
  </si>
  <si>
    <t>Southbound 128 St @ 99 Ave</t>
  </si>
  <si>
    <t>Southbound 128 St @ 97A Ave</t>
  </si>
  <si>
    <t>Southbound 128 St @ 96 Ave</t>
  </si>
  <si>
    <t>Southbound 128 St @ 9400 Block</t>
  </si>
  <si>
    <t>Southbound 128 St @ 93 Ave</t>
  </si>
  <si>
    <t>Southbound 128 St @ 92 Ave</t>
  </si>
  <si>
    <t>Southbound 128 St @ 90 Ave</t>
  </si>
  <si>
    <t>Southbound 128 St @ 88 Ave</t>
  </si>
  <si>
    <t>Southbound 128 St @ 86 Ave</t>
  </si>
  <si>
    <t>Southbound 128 St @ 84 Ave</t>
  </si>
  <si>
    <t>Southbound 128 St @ 8200 Block</t>
  </si>
  <si>
    <t>Southbound 128 St @ 82 Ave</t>
  </si>
  <si>
    <t>Southbound 128 St @ 80 Ave</t>
  </si>
  <si>
    <t>Southbound 128 St @ 78 Ave</t>
  </si>
  <si>
    <t>Eastbound 76 Ave @ 128 St</t>
  </si>
  <si>
    <t>Eastbound 76 Ave @ 130 St</t>
  </si>
  <si>
    <t>Eastbound 76 Ave @ 13000 Block</t>
  </si>
  <si>
    <t>Eastbound 76 Ave @ 132 St</t>
  </si>
  <si>
    <t>Eastbound 76 Ave @ 13300 Block</t>
  </si>
  <si>
    <t>Eastbound 76 Ave @ 134A St</t>
  </si>
  <si>
    <t>Eastbound 76 Ave @ King George Blvd</t>
  </si>
  <si>
    <t>Southbound 138 St @ 75A Ave</t>
  </si>
  <si>
    <t>Southbound 138 St @ 74 Ave</t>
  </si>
  <si>
    <t>Newton Exchange @ Layover</t>
  </si>
  <si>
    <t>Newton Exchange @ Bay 12</t>
  </si>
  <si>
    <t>Westbound 68 Ave @ King George Blvd</t>
  </si>
  <si>
    <t>Westbound 68 Ave @ 134 St</t>
  </si>
  <si>
    <t>Northbound 132 St @ 72 Ave</t>
  </si>
  <si>
    <t>Northbound 132 St @ Comber Way</t>
  </si>
  <si>
    <t>Northbound 132 St @ 76 Ave</t>
  </si>
  <si>
    <t>Northbound 132 St @ 7700 Block</t>
  </si>
  <si>
    <t>Northbound 132 St @ 78A Ave</t>
  </si>
  <si>
    <t>Northbound 132 St @ 80 Ave</t>
  </si>
  <si>
    <t>Northbound 132 St @ 84 Ave</t>
  </si>
  <si>
    <t>Northbound 132 St @ Shakespeare Place</t>
  </si>
  <si>
    <t>Northbound 132 St @ 88 Ave</t>
  </si>
  <si>
    <t>Northbound 132 St @ 90 Ave</t>
  </si>
  <si>
    <t>Northbound 132 St @ 92 Ave</t>
  </si>
  <si>
    <t>Northbound 132 St @ Huntley Ave</t>
  </si>
  <si>
    <t>Northbound 132 St @ 96 Ave</t>
  </si>
  <si>
    <t>Northbound 132 St @ 98 Ave</t>
  </si>
  <si>
    <t>Northbound 132 St @ Old Yale Rd</t>
  </si>
  <si>
    <t>Surrey Central Station @ Bay 8</t>
  </si>
  <si>
    <t>Southbound 132 St @ 103A Ave</t>
  </si>
  <si>
    <t>Southbound 132 St @ 100 Ave</t>
  </si>
  <si>
    <t>Southbound 132 St @ 98 Ave</t>
  </si>
  <si>
    <t>Southbound 132 St @ 96 Ave</t>
  </si>
  <si>
    <t>Southbound 132 St @ Huntley Ave</t>
  </si>
  <si>
    <t>Southbound 132 St @ 92 Ave</t>
  </si>
  <si>
    <t>Southbound 132 St @ Queen Mary Blvd</t>
  </si>
  <si>
    <t>Southbound 132 St @ 88 Ave</t>
  </si>
  <si>
    <t>Southbound 132 St @ 86 Ave</t>
  </si>
  <si>
    <t>Southbound 132 St @ 84 Ave</t>
  </si>
  <si>
    <t>Southbound 132 St @ 82A Ave</t>
  </si>
  <si>
    <t>Southbound 132 St @ 81 Ave</t>
  </si>
  <si>
    <t>Southbound 132 St @ 80 Ave</t>
  </si>
  <si>
    <t>Southbound 132 St @ 78A Ave</t>
  </si>
  <si>
    <t>Southbound 132 St @ 7700 Block</t>
  </si>
  <si>
    <t>Southbound 132 St @ 76 Ave</t>
  </si>
  <si>
    <t>Southbound 132 St @ 73A Ave</t>
  </si>
  <si>
    <t>Eastbound 68 Ave @ 132 St</t>
  </si>
  <si>
    <t>Eastbound 68 Ave @ 134 St</t>
  </si>
  <si>
    <t>Eastbound 72 Ave @ 138 St</t>
  </si>
  <si>
    <t>Northbound 140 St @ 72 Ave</t>
  </si>
  <si>
    <t>Northbound 140 St @ 74 Ave</t>
  </si>
  <si>
    <t>Northbound 140 St @ 75 Ave</t>
  </si>
  <si>
    <t>Northbound 140 St @ 77A Ave</t>
  </si>
  <si>
    <t>Northbound 140 St @ 78 Ave</t>
  </si>
  <si>
    <t>Northbound 140 St @ 80 Ave</t>
  </si>
  <si>
    <t>Northbound 140 St @ Bear Creek Dr</t>
  </si>
  <si>
    <t>Northbound 140 St @ 82 Ave</t>
  </si>
  <si>
    <t>Northbound 140 St @ 84 Ave</t>
  </si>
  <si>
    <t>Northbound 140 St @ 85 Ave</t>
  </si>
  <si>
    <t>Northbound 140 St @ 86A Ave</t>
  </si>
  <si>
    <t>Northbound 140 St @ 88 Ave</t>
  </si>
  <si>
    <t>Northbound 140 St @ 90 Ave</t>
  </si>
  <si>
    <t>Northbound 140 St @ 92 Ave</t>
  </si>
  <si>
    <t>Northbound 140 St @ 93A Ave</t>
  </si>
  <si>
    <t>Northbound 140 St @ 94A Ave</t>
  </si>
  <si>
    <t>Northbound 140 St @ 96 Ave</t>
  </si>
  <si>
    <t>Northbound 140 St @ Fraser Hwy</t>
  </si>
  <si>
    <t>Northbound 140 St @ 100 Ave</t>
  </si>
  <si>
    <t>Westbound 102 Ave @ 140 St</t>
  </si>
  <si>
    <t>Westbound 102 Ave @ 139 St</t>
  </si>
  <si>
    <t>Westbound 102 Ave @ 137A St</t>
  </si>
  <si>
    <t>Westbound 102 Ave @ Whalley Blvd</t>
  </si>
  <si>
    <t>Eastbound 102 Ave @ Whalley Blvd</t>
  </si>
  <si>
    <t>Eastbound 102 Ave @ 137A St</t>
  </si>
  <si>
    <t>Eastbound 102 Ave @ 139 St</t>
  </si>
  <si>
    <t>Southbound 140 St @ 100A Ave</t>
  </si>
  <si>
    <t>Southbound 140 St @ 100 Ave</t>
  </si>
  <si>
    <t>Southbound 140 St @ Green Timbers Way</t>
  </si>
  <si>
    <t>Southbound 140 St @ Fraser Hwy</t>
  </si>
  <si>
    <t>Southbound 140 St @ 96 Ave</t>
  </si>
  <si>
    <t>Southbound 140 St @ 94A Ave</t>
  </si>
  <si>
    <t>Southbound 140 St @ 93A Ave</t>
  </si>
  <si>
    <t>Southbound 140 St @ 92 Ave</t>
  </si>
  <si>
    <t>Southbound 140 St @ 90 Ave</t>
  </si>
  <si>
    <t>Southbound 140 St @ 88 Ave</t>
  </si>
  <si>
    <t>Southbound 140 St @ 86A Ave</t>
  </si>
  <si>
    <t>Southbound 140 St @ 85 Ave</t>
  </si>
  <si>
    <t>Southbound 140 St @ 84 Ave</t>
  </si>
  <si>
    <t>Southbound 140 St @ 8300 Block</t>
  </si>
  <si>
    <t>Southbound 140 St @ 80 Ave</t>
  </si>
  <si>
    <t>Southbound 140 St @ 78A Ave</t>
  </si>
  <si>
    <t>Southbound 140 St @ 77 Ave</t>
  </si>
  <si>
    <t>Southbound 140 St @ 75 Ave</t>
  </si>
  <si>
    <t>Southbound 140 St @ 74 Ave</t>
  </si>
  <si>
    <t>Westbound 72 Ave @ 140 St</t>
  </si>
  <si>
    <t>Eastbound 96 Ave @ 137 St</t>
  </si>
  <si>
    <t>Eastbound 96 Ave @ 138 St</t>
  </si>
  <si>
    <t>Eastbound 96 Ave @ 139 St</t>
  </si>
  <si>
    <t>Eastbound 88 Ave @ 140 St</t>
  </si>
  <si>
    <t>Eastbound 88 Ave @ 142A St</t>
  </si>
  <si>
    <t>Eastbound 88 Ave @ 144 St</t>
  </si>
  <si>
    <t>Eastbound 88 Ave @ 146 St</t>
  </si>
  <si>
    <t>Eastbound 88 Ave @ 148 St</t>
  </si>
  <si>
    <t>Eastbound 88 Ave @ 150 St</t>
  </si>
  <si>
    <t>Eastbound 88 Ave @ 152 St</t>
  </si>
  <si>
    <t>Eastbound 88 Ave @ 154 St</t>
  </si>
  <si>
    <t>Northbound 156 St @ 88 Ave</t>
  </si>
  <si>
    <t>Northbound 156 St @ 90 Ave</t>
  </si>
  <si>
    <t>Northbound 156 St @ 92 Ave</t>
  </si>
  <si>
    <t>Northbound 156 St @ 94A Ave</t>
  </si>
  <si>
    <t>Northbound 156 St @ 96 Ave</t>
  </si>
  <si>
    <t>Northbound 156 St @ 98 Ave</t>
  </si>
  <si>
    <t>Northbound 156 St @ 100 Ave</t>
  </si>
  <si>
    <t>Northbound 156 St @ 102 Ave</t>
  </si>
  <si>
    <t>Westbound 104 Ave @ 156 St</t>
  </si>
  <si>
    <t>Westbound 104 Ave @ 154 St</t>
  </si>
  <si>
    <t>Northbound 150 St @ 105 Ave</t>
  </si>
  <si>
    <t>Guildford @ Layover</t>
  </si>
  <si>
    <t>Southbound 150 St @ 105 Ave</t>
  </si>
  <si>
    <t>Eastbound 104 Ave @ 152 St</t>
  </si>
  <si>
    <t>Eastbound 104 Ave @ 154 St</t>
  </si>
  <si>
    <t>Southbound 156 St @ 104 Ave</t>
  </si>
  <si>
    <t>Southbound 156 St @ 102 Ave</t>
  </si>
  <si>
    <t>Southbound 156 St @ 100 Ave</t>
  </si>
  <si>
    <t>Southbound 156 St @ 98 Ave</t>
  </si>
  <si>
    <t>Southbound 156 St @ 96 Ave</t>
  </si>
  <si>
    <t>Southbound 156 St @ 94 Ave</t>
  </si>
  <si>
    <t>Southbound 156 St @ 92 Ave</t>
  </si>
  <si>
    <t>Southbound 156 St @ 89B Ave</t>
  </si>
  <si>
    <t>Westbound 88 Ave @ 156 St</t>
  </si>
  <si>
    <t>Westbound 88 Ave @ 154A St</t>
  </si>
  <si>
    <t>Westbound 88 Ave @ 152 St</t>
  </si>
  <si>
    <t>Westbound 88 Ave @ 150 St</t>
  </si>
  <si>
    <t>Westbound 88 Ave @ 148 St</t>
  </si>
  <si>
    <t>Westbound 88 Ave @ 146 St</t>
  </si>
  <si>
    <t>Westbound 88 Ave @ 144 St</t>
  </si>
  <si>
    <t>Westbound 88 Ave @ 142A St</t>
  </si>
  <si>
    <t>Westbound 96 Ave @ 140 St</t>
  </si>
  <si>
    <t>Westbound 96 Ave @ 139 St</t>
  </si>
  <si>
    <t>Westbound 96 Ave @ 137B St</t>
  </si>
  <si>
    <t>Eastbound 75 Ave @ 122A St</t>
  </si>
  <si>
    <t>Northbound 124 St @ 75 Ave</t>
  </si>
  <si>
    <t>Northbound 124 St @ 76 Ave</t>
  </si>
  <si>
    <t>Northbound 124 St @ 78 Ave</t>
  </si>
  <si>
    <t>Northbound 124 St @ 80 Ave</t>
  </si>
  <si>
    <t>Northbound 124 St @ 82 Ave</t>
  </si>
  <si>
    <t>Westbound 84 Ave @ 124 St</t>
  </si>
  <si>
    <t>Westbound 84 Ave @ 123 St</t>
  </si>
  <si>
    <t>Westbound 84 Ave @ 122 St</t>
  </si>
  <si>
    <t>Eastbound 84 Ave @ Scott Rd</t>
  </si>
  <si>
    <t>Eastbound 84 Ave @ 121A St</t>
  </si>
  <si>
    <t>Eastbound 84 Ave @ 122A St</t>
  </si>
  <si>
    <t>Eastbound 84 Ave @ 124 St</t>
  </si>
  <si>
    <t>Southbound 124 St @ 82 Ave</t>
  </si>
  <si>
    <t>Southbound 124 St @ 80 Ave</t>
  </si>
  <si>
    <t>Southbound 124 St @ 78 Ave</t>
  </si>
  <si>
    <t>Southbound 124 St @ 76 Ave</t>
  </si>
  <si>
    <t>Westbound 75 Ave @ 123A St</t>
  </si>
  <si>
    <t>Westbound 75 Ave @ 122A St</t>
  </si>
  <si>
    <t>Southbound 121A St @ 75 Ave</t>
  </si>
  <si>
    <t>Surrey Central Station @ Bay 3</t>
  </si>
  <si>
    <t>Northbound University Dr @ 104 Ave</t>
  </si>
  <si>
    <t>Northbound University Dr @ 105A Ave</t>
  </si>
  <si>
    <t>Northbound University Dr @ 107A Ave</t>
  </si>
  <si>
    <t>Gateway Station @ Bay 3</t>
  </si>
  <si>
    <t>Eastbound 108 Ave @ King George Blvd</t>
  </si>
  <si>
    <t>Eastbound 108 Ave @ Whalley Blvd</t>
  </si>
  <si>
    <t>Eastbound 108 Ave @ 138 St</t>
  </si>
  <si>
    <t>Eastbound 108 Ave @ 140 St</t>
  </si>
  <si>
    <t>Eastbound 108 Ave @ 142 St</t>
  </si>
  <si>
    <t>Eastbound 108 Ave @ 144 St</t>
  </si>
  <si>
    <t>Eastbound 108 Ave @ 146 St</t>
  </si>
  <si>
    <t>Eastbound 108 Ave @ 148 St</t>
  </si>
  <si>
    <t>Eastbound 108 Ave @ Oriole Dr</t>
  </si>
  <si>
    <t>Southbound 150 St @ 107A Ave</t>
  </si>
  <si>
    <t>Southbound 150 St @ 10600 Block</t>
  </si>
  <si>
    <t>Eastbound 100 Ave @ 156 St</t>
  </si>
  <si>
    <t>Eastbound 100 Ave @ 158 St</t>
  </si>
  <si>
    <t>Eastbound 100 Ave @ 160 St</t>
  </si>
  <si>
    <t>Southbound 160 St @ 98 Ave</t>
  </si>
  <si>
    <t>Southbound 160 St @ 96 Ave</t>
  </si>
  <si>
    <t>Southbound 160 St @ 93A Ave</t>
  </si>
  <si>
    <t>Southbound 160 St @ 92 Ave</t>
  </si>
  <si>
    <t>Southbound 160 St @ 91 Ave</t>
  </si>
  <si>
    <t>Southbound 160 St @ 88 Ave</t>
  </si>
  <si>
    <t>Southbound 160 St @ Fraser Hwy</t>
  </si>
  <si>
    <t>Westbound 84 Ave @ 160 St</t>
  </si>
  <si>
    <t>Westbound 84 Ave @ Venture Way</t>
  </si>
  <si>
    <t>Westbound 84 Ave @ 156 St</t>
  </si>
  <si>
    <t>Westbound 84 Ave @ 154 St</t>
  </si>
  <si>
    <t>Southbound 152 St @ 84 Ave</t>
  </si>
  <si>
    <t>Southbound 152 St @ 82 Ave</t>
  </si>
  <si>
    <t>Southbound 152 St @ 7900 Block</t>
  </si>
  <si>
    <t>Southbound 152 St @ 76 Ave</t>
  </si>
  <si>
    <t>Westbound 72 Ave @ 152 St</t>
  </si>
  <si>
    <t>Westbound 72 Ave @ 150 St</t>
  </si>
  <si>
    <t>Westbound 72 Ave @ 148 St</t>
  </si>
  <si>
    <t>Westbound 72 Ave @ 146 St</t>
  </si>
  <si>
    <t>Westbound 72 Ave @ 144 St</t>
  </si>
  <si>
    <t>Westbound 72 Ave @ 142 St</t>
  </si>
  <si>
    <t>Newton Exchange @ Bay 7</t>
  </si>
  <si>
    <t>Eastbound 72 Ave @ 140 St</t>
  </si>
  <si>
    <t>Eastbound 72 Ave @ 142 St</t>
  </si>
  <si>
    <t>Eastbound 72 Ave @ 144 St</t>
  </si>
  <si>
    <t>Eastbound 72 Ave @ 146 St</t>
  </si>
  <si>
    <t>Eastbound 72 Ave @ 148 St</t>
  </si>
  <si>
    <t>Eastbound 72 Ave @ 150 St</t>
  </si>
  <si>
    <t>Northbound 152 St @ 72 Ave</t>
  </si>
  <si>
    <t>Northbound 152 St @ 76 Ave</t>
  </si>
  <si>
    <t>Northbound 152 St @ 7900 Block</t>
  </si>
  <si>
    <t>Northbound 152 St @ 81 Ave</t>
  </si>
  <si>
    <t>Northbound 152 St @ 82 Ave</t>
  </si>
  <si>
    <t>Eastbound 84 Ave @ 152 St</t>
  </si>
  <si>
    <t>Eastbound 84 Ave @ 154 St</t>
  </si>
  <si>
    <t>Eastbound 84 Ave @ 156 St</t>
  </si>
  <si>
    <t>Eastbound 84 Ave @ 158 St</t>
  </si>
  <si>
    <t>Eastbound 84 Ave @ 160 St</t>
  </si>
  <si>
    <t>Northbound 160 St @ Fraser Hwy</t>
  </si>
  <si>
    <t>Northbound 160 St @ 88 Ave</t>
  </si>
  <si>
    <t>Northbound 160 St @ 89A Ave</t>
  </si>
  <si>
    <t>Northbound 160 St @ 91 Ave</t>
  </si>
  <si>
    <t>Northbound 160 St @ 92 Ave</t>
  </si>
  <si>
    <t>Northbound 160 St @ 93A Ave</t>
  </si>
  <si>
    <t>Northbound 160 St @ 96 Ave</t>
  </si>
  <si>
    <t>Northbound 160 St @ 98 Ave</t>
  </si>
  <si>
    <t>Westbound 100 Ave @ 160 St</t>
  </si>
  <si>
    <t>Westbound 100 Ave @ 158 St</t>
  </si>
  <si>
    <t>Northbound 150 St @ 10600 Block</t>
  </si>
  <si>
    <t>Northbound 150 St @ 107A Ave</t>
  </si>
  <si>
    <t>Westbound 108 Ave @ Oriole Dr</t>
  </si>
  <si>
    <t>Westbound 108 Ave @ 148 St</t>
  </si>
  <si>
    <t>Westbound 108 Ave @ 146 St</t>
  </si>
  <si>
    <t>Westbound 108 Ave @ 144 St</t>
  </si>
  <si>
    <t>Westbound 108 Ave @ 142 St</t>
  </si>
  <si>
    <t>Westbound 108 Ave @ 140 St</t>
  </si>
  <si>
    <t>Westbound 108 Ave @ Whalley Blvd</t>
  </si>
  <si>
    <t>Westbound 108 Ave @ 13600 Block</t>
  </si>
  <si>
    <t>Westbound 108 Ave @ King George Blvd</t>
  </si>
  <si>
    <t>Gateway Station @ Bay 2</t>
  </si>
  <si>
    <t>Southbound University Dr @ 107A Ave</t>
  </si>
  <si>
    <t>Southbound University Dr @ 105A Ave</t>
  </si>
  <si>
    <t>Southbound University Dr @ 104 Ave</t>
  </si>
  <si>
    <t>Surrey Central Station @ Bay 6</t>
  </si>
  <si>
    <t>Surrey Central Station @ Bay 5A</t>
  </si>
  <si>
    <t>Northbound 156 St @ 104 Ave</t>
  </si>
  <si>
    <t>Northbound 156 St @ Hwy One Onramp</t>
  </si>
  <si>
    <t>Northbound 156 St @ 108 Ave</t>
  </si>
  <si>
    <t>Northbound 156 St @ 110 Ave</t>
  </si>
  <si>
    <t>Southbound 157A St @ 10900 Block</t>
  </si>
  <si>
    <t>Eastbound 108 Ave @ 158 St</t>
  </si>
  <si>
    <t>Southbound 160 St @ 108 Ave</t>
  </si>
  <si>
    <t>Eastbound 104 Ave @ Fraserglen Dr</t>
  </si>
  <si>
    <t>Eastbound 104 Ave @ 164 St</t>
  </si>
  <si>
    <t>Eastbound 104 Ave @ Oak Gate</t>
  </si>
  <si>
    <t>Northbound 168 St @ 104 Ave</t>
  </si>
  <si>
    <t>Northbound 168 St @ 106 Ave</t>
  </si>
  <si>
    <t>Westbound 108 Ave @ 168 St</t>
  </si>
  <si>
    <t>Westbound 108 Ave @ 165B St</t>
  </si>
  <si>
    <t>Westbound 108 Ave @ 164 St</t>
  </si>
  <si>
    <t>Westbound 108 Ave @ 162 St</t>
  </si>
  <si>
    <t>Westbound 108 Ave @ 160 St</t>
  </si>
  <si>
    <t>Westbound 108 Ave @ 158 St</t>
  </si>
  <si>
    <t>Northbound 157A St @ 10900 Block</t>
  </si>
  <si>
    <t>Westbound 110 Ave @ 157 St</t>
  </si>
  <si>
    <t>Southbound 156 St @ 110 Ave</t>
  </si>
  <si>
    <t>Southbound 156 St @ 108 Ave</t>
  </si>
  <si>
    <t>Southbound 156 St @ Hwy One Offramp</t>
  </si>
  <si>
    <t>Eastbound 104 Ave @ 156 St</t>
  </si>
  <si>
    <t>Eastbound 104 Ave @ 158 St</t>
  </si>
  <si>
    <t>Northbound 160 St @ 104 Ave</t>
  </si>
  <si>
    <t>Eastbound 104 Ave @ 168 St</t>
  </si>
  <si>
    <t>Eastbound 104 Ave @ 170A St</t>
  </si>
  <si>
    <t>Eastbound 104 Ave @ 174 St</t>
  </si>
  <si>
    <t>Southbound 177A St @ 101A Ave</t>
  </si>
  <si>
    <t>Westbound Barnston Dr E @ 177A St</t>
  </si>
  <si>
    <t>Westbound Barnston Dr E @ 175A St</t>
  </si>
  <si>
    <t>Westbound 100 Ave @ 174 St</t>
  </si>
  <si>
    <t>Westbound Barnston Dr W @ 172 St</t>
  </si>
  <si>
    <t>Northbound 168 St @ 103 Ave</t>
  </si>
  <si>
    <t>Westbound 104 Ave @ 168 St</t>
  </si>
  <si>
    <t>Westbound 104 Ave @ Oak Gate</t>
  </si>
  <si>
    <t>Westbound 104 Ave @ 164 St</t>
  </si>
  <si>
    <t>Westbound 104 Ave @ Fraserglen Dr</t>
  </si>
  <si>
    <t>Westbound 104 Ave @ 160 St</t>
  </si>
  <si>
    <t>Westbound 104 Ave @ 158 St</t>
  </si>
  <si>
    <t>22nd Street Station @ Bay 7</t>
  </si>
  <si>
    <t>Southbound Hwy 91A Onramp @ Howes St</t>
  </si>
  <si>
    <t>Eastbound Kittson Parkway @ 109A St</t>
  </si>
  <si>
    <t>Eastbound Kittson Parkway @ McKenzie Dr</t>
  </si>
  <si>
    <t>Eastbound Kittson Parkway @ Summit Cres</t>
  </si>
  <si>
    <t>Eastbound 64 Ave @ Wade Rd</t>
  </si>
  <si>
    <t>Eastbound 64 Ave @ Sunwood Dr</t>
  </si>
  <si>
    <t>Scottsdale Exchange @ Bay 3</t>
  </si>
  <si>
    <t>Westbound 64 Ave @ Scott Rd</t>
  </si>
  <si>
    <t>Westbound 64 Ave @ Wade Rd</t>
  </si>
  <si>
    <t>Westbound Kittson Parkway @ Summit Cres</t>
  </si>
  <si>
    <t>Westbound Kittson Parkway @ McKenzie Dr</t>
  </si>
  <si>
    <t>Westbound Kittson Parkway @ Lyon Rd</t>
  </si>
  <si>
    <t>Northbound 144 St @ 72 Ave</t>
  </si>
  <si>
    <t>Northbound 144 St @ 74A Ave</t>
  </si>
  <si>
    <t>Northbound 144 St @ 76 Ave</t>
  </si>
  <si>
    <t>Northbound 144 St @ 77A Ave</t>
  </si>
  <si>
    <t>Northbound 144 St @ 79 Ave</t>
  </si>
  <si>
    <t>Northbound 144 St @ 8100 Block</t>
  </si>
  <si>
    <t>Northbound 144 St @ 82A Ave</t>
  </si>
  <si>
    <t>Eastbound 84 Ave @ 144 St</t>
  </si>
  <si>
    <t>Eastbound 84 Ave @ 146 St</t>
  </si>
  <si>
    <t>Northbound 148 St @ 84 Ave</t>
  </si>
  <si>
    <t>Northbound 148 St @ Spenser Dr</t>
  </si>
  <si>
    <t>Northbound 148 St @ 86B Ave</t>
  </si>
  <si>
    <t>Northbound 148 St @ 88 Ave</t>
  </si>
  <si>
    <t>Northbound 148 St @ 90 Ave</t>
  </si>
  <si>
    <t>Northbound 148 St @ Fraser Hwy</t>
  </si>
  <si>
    <t>Northbound 148 St @ 94 Ave</t>
  </si>
  <si>
    <t>Northbound 148 St @ 96 Ave</t>
  </si>
  <si>
    <t>Northbound 148 St @ 98 Ave</t>
  </si>
  <si>
    <t>Eastbound 100 Ave @ 148 St</t>
  </si>
  <si>
    <t>Northbound 150 St @ 100 Ave</t>
  </si>
  <si>
    <t>Northbound 150 St @ 101 Ave</t>
  </si>
  <si>
    <t>Northbound 150 St @ 102A Ave</t>
  </si>
  <si>
    <t>Guildford Exchange @ Bay 3</t>
  </si>
  <si>
    <t>Westbound 105 Ave @ Lincoln Dr</t>
  </si>
  <si>
    <t>Eastbound 105 Ave @ Lincoln Dr</t>
  </si>
  <si>
    <t>Southbound 152 St @ 105 Ave</t>
  </si>
  <si>
    <t>Southbound 150 St @ 104 Ave</t>
  </si>
  <si>
    <t>Southbound 150 St @ 102A Ave</t>
  </si>
  <si>
    <t>Southbound 150 St @ 101 Ave</t>
  </si>
  <si>
    <t>Westbound 100 Ave @ 150 St</t>
  </si>
  <si>
    <t>Southbound 148 St @ 100 Ave</t>
  </si>
  <si>
    <t>Southbound 148 St @ 98 Ave</t>
  </si>
  <si>
    <t>Southbound 148 St @ 96 Ave</t>
  </si>
  <si>
    <t>Southbound 148 St @ 94 Ave</t>
  </si>
  <si>
    <t>Southbound 148 St @ Fraser Hwy</t>
  </si>
  <si>
    <t>Southbound 148 St @ 90 Ave</t>
  </si>
  <si>
    <t>Southbound 148 St @ 88 Ave</t>
  </si>
  <si>
    <t>Southbound 148 St @ 86B Ave</t>
  </si>
  <si>
    <t>Southbound 148 St @ Spenser Dr</t>
  </si>
  <si>
    <t>Westbound 84 Ave @ 148 St</t>
  </si>
  <si>
    <t>Westbound 84 Ave @ 146 St</t>
  </si>
  <si>
    <t>Southbound 144 St @ 84 Ave</t>
  </si>
  <si>
    <t>Southbound 144 St @ 82 Ave</t>
  </si>
  <si>
    <t>Southbound 144 St @ 8100 Block</t>
  </si>
  <si>
    <t>Southbound 144 St @ 78A Ave</t>
  </si>
  <si>
    <t>Southbound 144 St @ 77A Ave</t>
  </si>
  <si>
    <t>Southbound 144 St @ 76 Ave</t>
  </si>
  <si>
    <t>Southbound 144 St @ 74A Ave</t>
  </si>
  <si>
    <t>Southbound 144 St @ 72A Ave</t>
  </si>
  <si>
    <t>Newton Exchange @ Bay 4</t>
  </si>
  <si>
    <t>Southbound 144 St @ 72 Ave</t>
  </si>
  <si>
    <t>Southbound 144 St @ 70A Ave</t>
  </si>
  <si>
    <t>Southbound 144 St @ 68B Ave</t>
  </si>
  <si>
    <t>Southbound 144 St @ 67A Ave</t>
  </si>
  <si>
    <t>Southbound 144 St @ 66 Ave</t>
  </si>
  <si>
    <t>Southbound 144 St @ 64 Ave</t>
  </si>
  <si>
    <t>Southbound 144 St @ 6200 Block</t>
  </si>
  <si>
    <t>Southbound 144 St @ 60 Ave</t>
  </si>
  <si>
    <t>Southbound 144 St @ 57 Ave</t>
  </si>
  <si>
    <t>Westbound 57 Ave @ 142 St</t>
  </si>
  <si>
    <t>Northbound 142 St @ 60 Ave</t>
  </si>
  <si>
    <t>Eastbound 60 Ave @ 144 St</t>
  </si>
  <si>
    <t>Eastbound 60 Ave @ 146 St</t>
  </si>
  <si>
    <t>Eastbound 60 Ave @ 148 St</t>
  </si>
  <si>
    <t>Eastbound 60 Ave @ 150 St</t>
  </si>
  <si>
    <t>Southbound 152 St @ 60 Ave</t>
  </si>
  <si>
    <t>Southbound 152 St @ Panorama Dr</t>
  </si>
  <si>
    <t>Eastbound Hwy 10 @ 152 St</t>
  </si>
  <si>
    <t>Eastbound Hwy 10 @ 168 St</t>
  </si>
  <si>
    <t>Southbound 177B St @ 56A Ave</t>
  </si>
  <si>
    <t>Eastbound Hwy 10 @ 177B St</t>
  </si>
  <si>
    <t>Eastbound Hwy 10 @ 180 St</t>
  </si>
  <si>
    <t>Eastbound Hwy 10 @ 182 St</t>
  </si>
  <si>
    <t>Eastbound Hwy 10 @ 184 St</t>
  </si>
  <si>
    <t>Eastbound Hwy 10 @ 18600 Block</t>
  </si>
  <si>
    <t>Eastbound Hwy 10 @ 188 St</t>
  </si>
  <si>
    <t>Eastbound 56 Ave @ Hwy 10</t>
  </si>
  <si>
    <t>Eastbound 56 Ave @ Production Blvd</t>
  </si>
  <si>
    <t>Eastbound 56 Ave @ Production Way</t>
  </si>
  <si>
    <t>Eastbound 56 Ave @ 198 St</t>
  </si>
  <si>
    <t>Langley Centre @ Bay 5</t>
  </si>
  <si>
    <t>Westbound 56 Ave @ 200 St</t>
  </si>
  <si>
    <t>Westbound 56 Ave @ 198 St</t>
  </si>
  <si>
    <t>Westbound 56 Ave @ Production Way</t>
  </si>
  <si>
    <t>Southbound 196 St @ 56 Ave</t>
  </si>
  <si>
    <t>Westbound 54 Ave @ Production Blvd</t>
  </si>
  <si>
    <t>Westbound 54 Ave @ 192 St</t>
  </si>
  <si>
    <t>Westbound Hwy 10 @ 192 St</t>
  </si>
  <si>
    <t>Westbound Hwy 10 @ 188 St</t>
  </si>
  <si>
    <t>Westbound Hwy 10 @ 18600 Block</t>
  </si>
  <si>
    <t>Westbound Hwy 10 @ 184 St</t>
  </si>
  <si>
    <t>Westbound Hwy 10 @ 182 St</t>
  </si>
  <si>
    <t>Westbound Hwy 10 @ 180 St</t>
  </si>
  <si>
    <t>Westbound Hwy 10 @ 17800 Block</t>
  </si>
  <si>
    <t>Northbound 177B St @ Hwy 10</t>
  </si>
  <si>
    <t>Northbound 177B St @ 57 Ave</t>
  </si>
  <si>
    <t>Southbound 175 St @ 58A Ave</t>
  </si>
  <si>
    <t>Westbound Hwy 10 @ 175 St</t>
  </si>
  <si>
    <t>Westbound Hwy 10 @ 168 St</t>
  </si>
  <si>
    <t>Northbound 152 St @ Hwy 10</t>
  </si>
  <si>
    <t>Northbound 152 St @ 58A Ave</t>
  </si>
  <si>
    <t>Westbound 60 Ave @ 152 St</t>
  </si>
  <si>
    <t>Westbound 60 Ave @ 150 St</t>
  </si>
  <si>
    <t>Westbound 60 Ave @ 148 St</t>
  </si>
  <si>
    <t>Westbound 60 Ave @ 146 St</t>
  </si>
  <si>
    <t>Westbound 60 Ave @ 144 St</t>
  </si>
  <si>
    <t>Southbound 142 St @ 60 Ave</t>
  </si>
  <si>
    <t>Eastbound 57 Ave @ 142 St</t>
  </si>
  <si>
    <t>Northbound 144 St @ 57 Ave</t>
  </si>
  <si>
    <t>Northbound 144 St @ 60 Ave</t>
  </si>
  <si>
    <t>Northbound 144 St @ 6200 Block</t>
  </si>
  <si>
    <t>Northbound 144 St @ 64 Ave</t>
  </si>
  <si>
    <t>Northbound 144 St @ 66 Ave</t>
  </si>
  <si>
    <t>Northbound 144 St @ 68A Ave</t>
  </si>
  <si>
    <t>Northbound 144 St @ 70A Ave</t>
  </si>
  <si>
    <t>Northbound 152 St @ King George Blvd</t>
  </si>
  <si>
    <t>Northbound 152 St @ 28 Ave</t>
  </si>
  <si>
    <t>Northbound 152 St @ 3000 Block</t>
  </si>
  <si>
    <t>Northbound 152 St @ 32 Ave</t>
  </si>
  <si>
    <t>Northbound 152 St @ 34 Ave</t>
  </si>
  <si>
    <t>Northbound 152 St @ 36 Ave</t>
  </si>
  <si>
    <t>Northbound 152 St @ 40 Ave</t>
  </si>
  <si>
    <t>Northbound 152 St @ 4400 Block</t>
  </si>
  <si>
    <t>Northbound 152 St @ 48 Ave</t>
  </si>
  <si>
    <t>Northbound 152 St @ 54A Ave</t>
  </si>
  <si>
    <t>Northbound 152 St @ 60 Ave</t>
  </si>
  <si>
    <t>Northbound 152 St @ 6200 Block</t>
  </si>
  <si>
    <t>Northbound 152 St @ 64 Ave</t>
  </si>
  <si>
    <t>Northbound 152 St @ 66A Ave</t>
  </si>
  <si>
    <t>Northbound 152 St @ 68 Ave</t>
  </si>
  <si>
    <t>Northbound 152 St @ 84 Ave</t>
  </si>
  <si>
    <t>Northbound 152 St @ 86 Ave</t>
  </si>
  <si>
    <t>Northbound 152 St @ 88 Ave</t>
  </si>
  <si>
    <t>Westbound Fraser Hwy @ 152 St</t>
  </si>
  <si>
    <t>Westbound Fraser Hwy @ 148 St</t>
  </si>
  <si>
    <t>Westbound Fraser Hwy @ Whalley Blvd</t>
  </si>
  <si>
    <t>King George Station @ Bay 2</t>
  </si>
  <si>
    <t>King George Station @ Bay 3</t>
  </si>
  <si>
    <t>Eastbound Fraser Hwy @ 140 St</t>
  </si>
  <si>
    <t>Eastbound Fraser Hwy @ 148 St</t>
  </si>
  <si>
    <t>Eastbound Fraser Hwy @ 150 St</t>
  </si>
  <si>
    <t>Southbound 152 St @ Fraser Hwy</t>
  </si>
  <si>
    <t>Southbound 152 St @ 88 Ave</t>
  </si>
  <si>
    <t>Southbound 152 St @ 86 Ave</t>
  </si>
  <si>
    <t>Southbound 152 St @ 72 Ave</t>
  </si>
  <si>
    <t>Southbound 152 St @ 68 Ave</t>
  </si>
  <si>
    <t>Southbound 152 St @ 66A Ave</t>
  </si>
  <si>
    <t>Southbound 152 St @ 64 Ave</t>
  </si>
  <si>
    <t>Southbound 152 St @ 62A Ave</t>
  </si>
  <si>
    <t>Southbound 152 St @ 62 Ave</t>
  </si>
  <si>
    <t>Southbound 152 St @ Hwy 10</t>
  </si>
  <si>
    <t>Southbound 152 St @ 54A Ave</t>
  </si>
  <si>
    <t>Southbound 152 St @ 48 Ave</t>
  </si>
  <si>
    <t>Southbound 152 St @ 4400 Block</t>
  </si>
  <si>
    <t>Southbound 152 St @ 40 Ave</t>
  </si>
  <si>
    <t>Southbound 152 St @ 36 Ave</t>
  </si>
  <si>
    <t>Southbound 152 St @ 34 Ave</t>
  </si>
  <si>
    <t>Southbound 152 St @ 32 Ave</t>
  </si>
  <si>
    <t>Southbound 152 St @ 29A Ave</t>
  </si>
  <si>
    <t>Southbound 152 St @ 28 Ave</t>
  </si>
  <si>
    <t>Southbound 128 St @ Crescent Rd</t>
  </si>
  <si>
    <t>Southbound 128 St @ 26 Ave</t>
  </si>
  <si>
    <t>Southbound 128 St @ 25 Ave</t>
  </si>
  <si>
    <t>Southbound 128 St @ 24 Ave</t>
  </si>
  <si>
    <t>Southbound 128 St @ 22 Ave</t>
  </si>
  <si>
    <t>Southbound 128 St @ 20 Ave</t>
  </si>
  <si>
    <t>Southbound 128 St @ 18 Ave</t>
  </si>
  <si>
    <t>Eastbound 16 Ave @ 128 St</t>
  </si>
  <si>
    <t>Eastbound 16 Ave @ 130 St</t>
  </si>
  <si>
    <t>Eastbound 16 Ave @ 132 St</t>
  </si>
  <si>
    <t>Eastbound 16 Ave @ 13300 Block</t>
  </si>
  <si>
    <t>Eastbound North Bluff Rd @ Bergstrom Rd</t>
  </si>
  <si>
    <t>Eastbound North Bluff Rd @ 13700 Block</t>
  </si>
  <si>
    <t>Eastbound North Bluff Rd @ Lancaster St</t>
  </si>
  <si>
    <t>Eastbound North Bluff Rd @ Nichol Rd</t>
  </si>
  <si>
    <t>Eastbound North Bluff Rd @ Bishop Rd</t>
  </si>
  <si>
    <t>Eastbound North Bluff Rd @ Phoenix St</t>
  </si>
  <si>
    <t>Eastbound North Bluff Rd @ Kerfoot Rd</t>
  </si>
  <si>
    <t>Eastbound North Bluff Rd @ Archibald Rd</t>
  </si>
  <si>
    <t>Eastbound North Bluff Rd @ High Street</t>
  </si>
  <si>
    <t>Eastbound North Bluff Rd @ Anderson St</t>
  </si>
  <si>
    <t>Southbound Oxford St @ North Bluff Rd</t>
  </si>
  <si>
    <t>Southbound Oxford St @ Russell Ave</t>
  </si>
  <si>
    <t>Eastbound Thrift Ave @ Oxford St</t>
  </si>
  <si>
    <t>Eastbound Thrift Ave @ Vidal St</t>
  </si>
  <si>
    <t>Eastbound Thrift Ave @ Foster St</t>
  </si>
  <si>
    <t>Northbound Johnston Rd @ Thrift Ave</t>
  </si>
  <si>
    <t>Northbound Johnston Rd @ Russell Ave</t>
  </si>
  <si>
    <t>White Rock Centre @ Bay 1</t>
  </si>
  <si>
    <t>Westbound 16 Ave @ Martin Dr</t>
  </si>
  <si>
    <t>Westbound 16 Ave @ Everall St</t>
  </si>
  <si>
    <t>Westbound 16 Ave @ 148 St</t>
  </si>
  <si>
    <t>Westbound 16 Ave @ 146 St</t>
  </si>
  <si>
    <t>Westbound 16 Ave @ 145 St</t>
  </si>
  <si>
    <t>Westbound 16 Ave @ 144 St</t>
  </si>
  <si>
    <t>Westbound 16 Ave @ Kerfoot Rd</t>
  </si>
  <si>
    <t>Westbound 16 Ave @ 142 St</t>
  </si>
  <si>
    <t>Westbound 16 Ave @ Bishop Rd</t>
  </si>
  <si>
    <t>Westbound 16 Ave @ 140 St</t>
  </si>
  <si>
    <t>Westbound 16 Ave @ Lancaster St</t>
  </si>
  <si>
    <t>Westbound 16 Ave @ 13700 Block</t>
  </si>
  <si>
    <t>Westbound 16 Ave @ 136 St</t>
  </si>
  <si>
    <t>Westbound 16 Ave @ 13300 Block</t>
  </si>
  <si>
    <t>Westbound 16 Ave @ Amble Greene Blvd</t>
  </si>
  <si>
    <t>Westbound 16 Ave @ 130 St</t>
  </si>
  <si>
    <t>Northbound 128 St @ 16 Ave</t>
  </si>
  <si>
    <t>Northbound 128 St @ 18 Ave</t>
  </si>
  <si>
    <t>Northbound 128 St @ 20 Ave</t>
  </si>
  <si>
    <t>Northbound 128 St @ 22 Ave</t>
  </si>
  <si>
    <t>Northbound 128 St @ 24 Ave</t>
  </si>
  <si>
    <t>Northbound 128 St @ 25 Ave</t>
  </si>
  <si>
    <t>Northbound 128 St @ 26B Ave</t>
  </si>
  <si>
    <t>Westbound Crescent Rd @ 128 St</t>
  </si>
  <si>
    <t>Westbound Crescent Rd @ Beckett Rd</t>
  </si>
  <si>
    <t>Westbound Bayview St @ Beecher St</t>
  </si>
  <si>
    <t>Westbound Sullivan St @ Beecher St</t>
  </si>
  <si>
    <t>Westbound Sullivan St @ Kidd Rd</t>
  </si>
  <si>
    <t>Westbound Vine Ave @ Anderson St</t>
  </si>
  <si>
    <t>White Rock Centre @ Bay 5</t>
  </si>
  <si>
    <t>South Surrey Park &amp; Ride @ Bay 3</t>
  </si>
  <si>
    <t>Bridgeport Station @ Bay 9</t>
  </si>
  <si>
    <t>South Surrey Park &amp; Ride @ Bay 1</t>
  </si>
  <si>
    <t>Eastbound Crescent Rd @ 128 St</t>
  </si>
  <si>
    <t>Eastbound Crescent Rd @ 130 St</t>
  </si>
  <si>
    <t>Eastbound Crescent Rd @ 132 St</t>
  </si>
  <si>
    <t>Eastbound Crescent Rd @ 32 Ave</t>
  </si>
  <si>
    <t>Eastbound Crescent Rd @ 136 St</t>
  </si>
  <si>
    <t>Eastbound Crescent Rd @ 13700 Block</t>
  </si>
  <si>
    <t>Eastbound Crescent Rd @ 140 St</t>
  </si>
  <si>
    <t>Eastbound Crescent Rd @ 142A St</t>
  </si>
  <si>
    <t>Bridgeport Station @ Bay 10</t>
  </si>
  <si>
    <t>Westbound Crescent Rd @ King George Blvd</t>
  </si>
  <si>
    <t>Westbound Crescent Rd @ Nico Wynd Dr</t>
  </si>
  <si>
    <t>Westbound Crescent Rd @ 140 St</t>
  </si>
  <si>
    <t>Westbound Crescent Rd @ 13700 Block</t>
  </si>
  <si>
    <t>Westbound Crescent Rd @ 136 St</t>
  </si>
  <si>
    <t>Westbound Crescent Rd @ 32 Ave</t>
  </si>
  <si>
    <t>Westbound Crescent Rd @ 132 St</t>
  </si>
  <si>
    <t>Westbound Crescent Rd @ 130 St</t>
  </si>
  <si>
    <t>Southbound Johnston Rd @ Thrift Ave</t>
  </si>
  <si>
    <t>Southbound Johnston Rd @ Buena Vista Ave</t>
  </si>
  <si>
    <t>Southbound Centre St @ Royal Ave</t>
  </si>
  <si>
    <t>Eastbound Columbia Ave @ Centre St</t>
  </si>
  <si>
    <t>Eastbound Columbia Ave @ 15400 Block</t>
  </si>
  <si>
    <t>Eastbound Columbia Ave @ Maple St</t>
  </si>
  <si>
    <t>Eastbound Marine Dr @ Lee St</t>
  </si>
  <si>
    <t>Eastbound Marine Dr @ Kent St</t>
  </si>
  <si>
    <t>Eastbound Marine Dr @ Stevens St</t>
  </si>
  <si>
    <t>Northbound 160 St @ 9th Ave</t>
  </si>
  <si>
    <t>Northbound 160 St @ 10 Ave</t>
  </si>
  <si>
    <t>Northbound 160 St @ Cliff Ave</t>
  </si>
  <si>
    <t>Northbound 160 St @ 12 Ave</t>
  </si>
  <si>
    <t>Northbound 160 St @ 13 Ave</t>
  </si>
  <si>
    <t>Northbound 160 St @ 14 Ave</t>
  </si>
  <si>
    <t>Eastbound 16 Ave @ 160 St</t>
  </si>
  <si>
    <t>Northbound King George Blvd @ 16 Ave</t>
  </si>
  <si>
    <t>Northbound King George Blvd @ 20 Ave</t>
  </si>
  <si>
    <t>Northbound King George Blvd @ 156 St</t>
  </si>
  <si>
    <t>Eastbound 24 Ave @ 156 St</t>
  </si>
  <si>
    <t>Eastbound 24 Ave @ 157 St</t>
  </si>
  <si>
    <t>Eastbound 24 Ave @ Croydon Dr</t>
  </si>
  <si>
    <t>Northbound 160 St @ 24 Ave</t>
  </si>
  <si>
    <t>Northbound 160 St @ 26 Ave</t>
  </si>
  <si>
    <t>Northbound 160 St @ 28 Ave</t>
  </si>
  <si>
    <t>Northbound 160 St @ 30 Ave</t>
  </si>
  <si>
    <t>Westbound 32 Ave @ 160 St</t>
  </si>
  <si>
    <t>Westbound 32 Ave @ 156A St</t>
  </si>
  <si>
    <t>Westbound 32 Ave @ 154 St</t>
  </si>
  <si>
    <t>Westbound 32 Ave @ 152 St</t>
  </si>
  <si>
    <t>Westbound 32 Ave Diversion @ 32 Ave</t>
  </si>
  <si>
    <t>Eastbound 32 Ave Diversion @ King George Blvd</t>
  </si>
  <si>
    <t>Eastbound 32 Ave @ 152 St</t>
  </si>
  <si>
    <t>Eastbound 32 Ave  @ Croydon Dr</t>
  </si>
  <si>
    <t>Eastbound 32 Ave @ 156A St</t>
  </si>
  <si>
    <t>Southbound 160 St @ 32 Ave</t>
  </si>
  <si>
    <t>Southbound 160 St @ 30 Ave</t>
  </si>
  <si>
    <t>Southbound 160 St @ 28 Ave</t>
  </si>
  <si>
    <t>Southbound 160 St @ 26 Ave</t>
  </si>
  <si>
    <t>Westbound 24 Ave @ 160 St</t>
  </si>
  <si>
    <t>Westbound 24 Ave @ Croydon Dr</t>
  </si>
  <si>
    <t>Westbound 24 Ave @ 156 St</t>
  </si>
  <si>
    <t>Southbound King George Blvd @ 24 Ave</t>
  </si>
  <si>
    <t>Southbound King George Blvd @ 156 St</t>
  </si>
  <si>
    <t>Southbound King George Blvd @ 20 Ave</t>
  </si>
  <si>
    <t>Westbound 16 Ave @ King George Blvd</t>
  </si>
  <si>
    <t>Southbound Stayte Rd @ North Bluff Rd</t>
  </si>
  <si>
    <t>Southbound Stayte Rd @ Thrift Ave</t>
  </si>
  <si>
    <t>Southbound Stayte Rd @ Roper Ave</t>
  </si>
  <si>
    <t>Southbound Stayte Rd @ Buena Vista Ave</t>
  </si>
  <si>
    <t>Southbound Stayte Rd @ Cliff Ave</t>
  </si>
  <si>
    <t>Southbound Stayte Rd @ Pacific Ave</t>
  </si>
  <si>
    <t>Southbound Stayte Rd @ Columbia Ave</t>
  </si>
  <si>
    <t>Westbound Marine Dr @ Stevens St</t>
  </si>
  <si>
    <t>Westbound Marine Dr @ Keil St</t>
  </si>
  <si>
    <t>Westbound Marine Dr @ Lee St</t>
  </si>
  <si>
    <t>Westbound Columbia Ave @ Maple St</t>
  </si>
  <si>
    <t>Westbound Columbia Ave @ 15500 Block</t>
  </si>
  <si>
    <t>Westbound Columbia Ave @ 15300 Block</t>
  </si>
  <si>
    <t>Northbound Centre St @ Royal Ave</t>
  </si>
  <si>
    <t>Northbound Johnston Rd @ Pacific Ave</t>
  </si>
  <si>
    <t>Eastbound 17 Ave @ 128 St</t>
  </si>
  <si>
    <t>Eastbound 17 Ave @ 12900 Block</t>
  </si>
  <si>
    <t>Northbound Ocean Park Rd @ 16 Ave</t>
  </si>
  <si>
    <t>Northbound Ocean Park Rd @ 18 Ave</t>
  </si>
  <si>
    <t>Northbound 124 St @ 20 Ave</t>
  </si>
  <si>
    <t>Northbound 124 St @ 22 Ave</t>
  </si>
  <si>
    <t>Northbound 124 St @ 24 Ave</t>
  </si>
  <si>
    <t>Northbound 124 St @ Seacrest Dr</t>
  </si>
  <si>
    <t>Eastbound 25 Ave @ 126 St</t>
  </si>
  <si>
    <t>Eastbound 26 Ave @ 12800 Block</t>
  </si>
  <si>
    <t>Eastbound 20 Ave @ 128 St</t>
  </si>
  <si>
    <t>Eastbound 20 Ave @ 129 St</t>
  </si>
  <si>
    <t>Eastbound 20 Ave @ 131 St</t>
  </si>
  <si>
    <t>Eastbound 20 Ave @ Amble Greene Dr</t>
  </si>
  <si>
    <t>Eastbound 20 Ave @ 134 St</t>
  </si>
  <si>
    <t>Eastbound 20 Ave @ 136 St</t>
  </si>
  <si>
    <t>Eastbound 20 Ave @ 138 St</t>
  </si>
  <si>
    <t>Eastbound 20 Ave @ 140 St</t>
  </si>
  <si>
    <t>Eastbound 20 Ave @ 142 St</t>
  </si>
  <si>
    <t>Eastbound 20 Ave @ 144 St</t>
  </si>
  <si>
    <t>Eastbound 20 Ave @ Rotary Way</t>
  </si>
  <si>
    <t>Southbound 148 St @ 20 Ave</t>
  </si>
  <si>
    <t>Southbound 148 St @ 18A Ave</t>
  </si>
  <si>
    <t>Southbound 148 St @ 17 Ave</t>
  </si>
  <si>
    <t>White Rock Centre @ Bay 2</t>
  </si>
  <si>
    <t>White Rock Centre @ Bay 4</t>
  </si>
  <si>
    <t>Eastbound North Bluff Rd @ Best St</t>
  </si>
  <si>
    <t>Westbound Russell Ave @ Finlay St</t>
  </si>
  <si>
    <t>Westbound Russell Ave @ Hospital St</t>
  </si>
  <si>
    <t>Northbound Best St @ Vine Ave</t>
  </si>
  <si>
    <t>Westbound 16 Ave @ 154 St</t>
  </si>
  <si>
    <t>Northbound 148 St @ 16 Ave</t>
  </si>
  <si>
    <t>Northbound 148 St @ 17 Ave</t>
  </si>
  <si>
    <t>Northbound 148 St @ 18A Ave</t>
  </si>
  <si>
    <t>Westbound 20 Ave @ 148 St</t>
  </si>
  <si>
    <t>Westbound 20 Ave @ Rotary Way</t>
  </si>
  <si>
    <t>Westbound 20 Ave @ 144 St</t>
  </si>
  <si>
    <t>Westbound 20 Ave @ 142 St</t>
  </si>
  <si>
    <t>Westbound 20 Ave @ 140 St</t>
  </si>
  <si>
    <t>Westbound 20 Ave @ 138 St</t>
  </si>
  <si>
    <t>Westbound 20 Ave @ 136 St</t>
  </si>
  <si>
    <t>Westbound 20 Ave @ 134 St</t>
  </si>
  <si>
    <t>Westbound 20 Ave @ 132A St</t>
  </si>
  <si>
    <t>Westbound 20 Ave @ 131 St</t>
  </si>
  <si>
    <t>Westbound 20 Ave @ 129 St</t>
  </si>
  <si>
    <t>Westbound 25 Ave @ 126 St</t>
  </si>
  <si>
    <t>Southbound 124 St @ Seacrest Dr</t>
  </si>
  <si>
    <t>Southbound 124 St @ 24 Ave</t>
  </si>
  <si>
    <t>Southbound 124 St @ 23 Ave</t>
  </si>
  <si>
    <t>Southbound 124 St @ 21A Ave</t>
  </si>
  <si>
    <t>Southbound 124 St @ Indian Fort Dr</t>
  </si>
  <si>
    <t>Southbound Ocean Park Rd @ 18 Ave</t>
  </si>
  <si>
    <t>Eastbound 16 Ave @ 126A St</t>
  </si>
  <si>
    <t>Southbound 128 St @ 16 Ave</t>
  </si>
  <si>
    <t>Southbound 128 St @ 14B Ave</t>
  </si>
  <si>
    <t>Eastbound Marine Dr @ 128A St</t>
  </si>
  <si>
    <t>Eastbound Marine Dr @ 129A St</t>
  </si>
  <si>
    <t>Eastbound Marine Dr @ 131 St</t>
  </si>
  <si>
    <t>Eastbound Marine Dr @ 132B St</t>
  </si>
  <si>
    <t>Eastbound Marine Dr @ 133A St</t>
  </si>
  <si>
    <t>Eastbound Marine Dr @ 13400 Block</t>
  </si>
  <si>
    <t>Eastbound Marine Dr @ 136 St</t>
  </si>
  <si>
    <t>Eastbound Marine Dr @ 13800 Block</t>
  </si>
  <si>
    <t>Eastbound Marine Dr @ Nichol Rd</t>
  </si>
  <si>
    <t>Eastbound Marine Dr @ Bishop Rd</t>
  </si>
  <si>
    <t>Eastbound Marine Dr @ 14300 Block</t>
  </si>
  <si>
    <t>Eastbound Marine Dr @ Duprez St</t>
  </si>
  <si>
    <t>Eastbound Marine Dr @ Anderson St</t>
  </si>
  <si>
    <t>Eastbound Marine Dr @ Oxford St</t>
  </si>
  <si>
    <t>Eastbound Marine Dr @ Elm St</t>
  </si>
  <si>
    <t>Eastbound Marine Dr @ Martin St</t>
  </si>
  <si>
    <t>Eastbound Marine Dr @ 15000 Block</t>
  </si>
  <si>
    <t>Eastbound Marine Dr @ Fir St</t>
  </si>
  <si>
    <t>Eastbound Marine Dr @ Dolphin St</t>
  </si>
  <si>
    <t>Eastbound Marine Dr @ Balsam St</t>
  </si>
  <si>
    <t>Eastbound Marine Dr @ Finlay St</t>
  </si>
  <si>
    <t>Westbound Russell Ave @ Stayte Rd</t>
  </si>
  <si>
    <t>Westbound Russell Ave @ Habgood St</t>
  </si>
  <si>
    <t>Westbound Russell Ave @ Kent St</t>
  </si>
  <si>
    <t>Westbound Russell Ave @ Lee St</t>
  </si>
  <si>
    <t>Westbound Russell Ave @ Fir St</t>
  </si>
  <si>
    <t>White Rock Centre @ Bay 9</t>
  </si>
  <si>
    <t>Southbound Martin Dr @ E Southmere Cres</t>
  </si>
  <si>
    <t>Eastbound Russell Ave @ George St</t>
  </si>
  <si>
    <t>Eastbound Russell Ave @ Merklin St</t>
  </si>
  <si>
    <t>Eastbound Russell Ave @ Hospital St</t>
  </si>
  <si>
    <t>Eastbound Russell Ave @ Finlay St</t>
  </si>
  <si>
    <t>Eastbound Russell Ave @ Lee St</t>
  </si>
  <si>
    <t>Eastbound Russell Ave @ Kent St</t>
  </si>
  <si>
    <t>Eastbound Russell Ave @ Habgood St</t>
  </si>
  <si>
    <t>Westbound Marine Dr @ Maple St</t>
  </si>
  <si>
    <t>Westbound Marine Dr @ Balsam St</t>
  </si>
  <si>
    <t>Westbound Marine Dr @ Dolphin St</t>
  </si>
  <si>
    <t>Westbound Marine Dr @ 15100 Block</t>
  </si>
  <si>
    <t>Westbound Marine Dr @ 14900 Block</t>
  </si>
  <si>
    <t>Westbound Marine Dr @ Vidal St</t>
  </si>
  <si>
    <t>Westbound Marine Dr @ Oxford St</t>
  </si>
  <si>
    <t>Westbound Marine Dr @ Anderson St</t>
  </si>
  <si>
    <t>Westbound Marine Dr @ Bay St</t>
  </si>
  <si>
    <t>Westbound Marine Dr @ Magdalen Cres</t>
  </si>
  <si>
    <t>Westbound Marine Dr @ Kerfoot Rd</t>
  </si>
  <si>
    <t>Westbound Marine Dr @ Bishop Rd</t>
  </si>
  <si>
    <t>Westbound Marine Dr @ Nichol Rd</t>
  </si>
  <si>
    <t>Westbound Marine Dr @ 13800 Block</t>
  </si>
  <si>
    <t>Westbound Marine Dr @ Bergstrom Rd</t>
  </si>
  <si>
    <t>Westbound Marine Dr @ 13400 Block</t>
  </si>
  <si>
    <t>Westbound Marine Dr @ 133A St</t>
  </si>
  <si>
    <t>Westbound Marine Dr @ 132B St</t>
  </si>
  <si>
    <t>Westbound Marine Dr @ 131 St</t>
  </si>
  <si>
    <t>Northbound 130 St @ 14 Ave</t>
  </si>
  <si>
    <t>Northbound 130 St @ 15 Ave</t>
  </si>
  <si>
    <t>Westbound Buena Vista Ave @ Foster St</t>
  </si>
  <si>
    <t>Westbound Buena Vista Ave @ Blackwood St</t>
  </si>
  <si>
    <t>Westbound Buena Vista Ave @ Beach View Ave</t>
  </si>
  <si>
    <t>Westbound Buena Vista Ave @ Oxford St</t>
  </si>
  <si>
    <t>Northbound Fir St @ Buena Vista Ave</t>
  </si>
  <si>
    <t>Eastbound Buena Vista Ave @ Dolphin St</t>
  </si>
  <si>
    <t>Eastbound Buena Vista Ave @ Maple St</t>
  </si>
  <si>
    <t>Eastbound Buena Vista Ave @ Parker St</t>
  </si>
  <si>
    <t>Eastbound Buena Vista Ave @ Habgood St</t>
  </si>
  <si>
    <t>Northbound 160 St @ Park Dr</t>
  </si>
  <si>
    <t>Northbound 160 St @ 20 Ave</t>
  </si>
  <si>
    <t>Northbound Cranley Dr @ Cumbria Dr</t>
  </si>
  <si>
    <t>Northbound Cranley Dr @ Suffolk Rd</t>
  </si>
  <si>
    <t>Westbound Cranley Dr @ 157A St</t>
  </si>
  <si>
    <t>Eastbound Cranley Dr @ 157A St</t>
  </si>
  <si>
    <t>Southbound Cranley Dr @ Suffolk Rd</t>
  </si>
  <si>
    <t>Southbound Cranley Dr @ Cumbria Dr</t>
  </si>
  <si>
    <t>Southbound 160 St @ 20 Ave</t>
  </si>
  <si>
    <t>Southbound 160 St @ 19 Ave</t>
  </si>
  <si>
    <t>Westbound Buena Vista Ave @ Stayte Rd</t>
  </si>
  <si>
    <t>Westbound Buena Vista Ave @ Habgood St</t>
  </si>
  <si>
    <t>Westbound Buena Vista Ave @ Kent St</t>
  </si>
  <si>
    <t>Westbound Buena Vista Ave @ Lee St</t>
  </si>
  <si>
    <t>Westbound Buena Vista Ave @ Dolphin St</t>
  </si>
  <si>
    <t>Westbound Buena Vista Ave @ Merklin St</t>
  </si>
  <si>
    <t>Scottsdale Exchange @ Bay 9</t>
  </si>
  <si>
    <t>Eastbound 64 Ave @ Scott Rd</t>
  </si>
  <si>
    <t>Eastbound 64 Ave @ 122 St</t>
  </si>
  <si>
    <t>Eastbound 64 Ave @ 124 St</t>
  </si>
  <si>
    <t>Eastbound 64 Ave @ 126 St</t>
  </si>
  <si>
    <t>Eastbound 64 Ave @ 128 St</t>
  </si>
  <si>
    <t>Eastbound 64 Ave @ 130 St</t>
  </si>
  <si>
    <t>Eastbound 64 Ave @ 132 St</t>
  </si>
  <si>
    <t>Eastbound 64 Ave @ 134 St</t>
  </si>
  <si>
    <t>Eastbound 64 Ave @ King George Blvd</t>
  </si>
  <si>
    <t>Eastbound 64 Ave @ 138 St</t>
  </si>
  <si>
    <t>Eastbound 64 Ave @ 140 St</t>
  </si>
  <si>
    <t>Eastbound 64 Ave @ 142 St</t>
  </si>
  <si>
    <t>Eastbound 64 Ave @ 144 St</t>
  </si>
  <si>
    <t>Eastbound 64 Ave @ 146 St</t>
  </si>
  <si>
    <t>Eastbound 64 Ave @ 148 St</t>
  </si>
  <si>
    <t>Eastbound 64 Ave @ 152 St</t>
  </si>
  <si>
    <t>Eastbound 64 Ave @ 165 St</t>
  </si>
  <si>
    <t>Eastbound 64 Ave @ 166 St</t>
  </si>
  <si>
    <t>Eastbound 64 Ave @ 168 St</t>
  </si>
  <si>
    <t>Eastbound 64 Ave @ 16900 Block</t>
  </si>
  <si>
    <t>Eastbound 64 Ave @ 172 St</t>
  </si>
  <si>
    <t>Eastbound 64 Ave @ 173A St</t>
  </si>
  <si>
    <t>Eastbound 64 Ave @ 176 St</t>
  </si>
  <si>
    <t>Eastbound 64 Ave @ 177B St</t>
  </si>
  <si>
    <t>Eastbound 64 Ave @ 179 St</t>
  </si>
  <si>
    <t>Eastbound 64 Ave @ 181A St</t>
  </si>
  <si>
    <t>Eastbound 64 Ave @ 184 St</t>
  </si>
  <si>
    <t>Eastbound 64 Ave @ 186 St</t>
  </si>
  <si>
    <t>Eastbound 64 Ave @ 188 St</t>
  </si>
  <si>
    <t>Eastbound 64 Ave @ 190 St</t>
  </si>
  <si>
    <t>Eastbound 64 Ave @ Fraser Hwy</t>
  </si>
  <si>
    <t>Eastbound 64 Ave @ 194 St</t>
  </si>
  <si>
    <t>Eastbound 64 Ave @ 196 St</t>
  </si>
  <si>
    <t>Eastbound 64 Ave @ 197 St</t>
  </si>
  <si>
    <t>Eastbound 64 Ave @ 198 St</t>
  </si>
  <si>
    <t>Eastbound 64 Ave @ 19900 Block</t>
  </si>
  <si>
    <t>Eastbound 64 Ave @ 200 St</t>
  </si>
  <si>
    <t>Eastbound 64 Ave @ 202 St</t>
  </si>
  <si>
    <t>Eastbound 64 Ave @ 203 St</t>
  </si>
  <si>
    <t>Eastbound 64 Ave @ 20400 Block</t>
  </si>
  <si>
    <t>Southbound 204 St @ 64 Ave</t>
  </si>
  <si>
    <t>Langley Centre @ Bay 4</t>
  </si>
  <si>
    <t>Westbound Fraser Hwy @ 56 Ave</t>
  </si>
  <si>
    <t>Westbound 64 Ave @ 204 St</t>
  </si>
  <si>
    <t>Westbound 64 Ave @ 20300 Block</t>
  </si>
  <si>
    <t>Westbound 64 Ave @ 203 St</t>
  </si>
  <si>
    <t>Westbound 64 Ave @ 202 St</t>
  </si>
  <si>
    <t>Westbound 64 Ave @ 201 St</t>
  </si>
  <si>
    <t>Westbound 64 Ave @ 200 St</t>
  </si>
  <si>
    <t>Westbound 64 Ave @ 198 St</t>
  </si>
  <si>
    <t>Westbound 64 Ave @ 197 St</t>
  </si>
  <si>
    <t>Westbound 64 Ave @ 196 St</t>
  </si>
  <si>
    <t>Westbound 64 Ave @ 194 St</t>
  </si>
  <si>
    <t>Westbound 64 Ave @ Fraser Hwy</t>
  </si>
  <si>
    <t>Westbound 64 Ave @ 190 St</t>
  </si>
  <si>
    <t>Westbound 64 Ave @ 188 St</t>
  </si>
  <si>
    <t>Westbound 64 Ave @ 186 St</t>
  </si>
  <si>
    <t>Westbound 64 Ave @ 184 St</t>
  </si>
  <si>
    <t>Westbound 64 Ave @ 181A St</t>
  </si>
  <si>
    <t>Westbound 64 Ave @ 180 St</t>
  </si>
  <si>
    <t>Westbound 64 Ave @ 177B St</t>
  </si>
  <si>
    <t>Westbound 64 Ave @ 176 St</t>
  </si>
  <si>
    <t>Westbound 64 Ave @ 174A St</t>
  </si>
  <si>
    <t>Westbound 64 Ave @ 172 St</t>
  </si>
  <si>
    <t>Westbound 64 Ave @ 16900 Block</t>
  </si>
  <si>
    <t>Westbound 64 Ave @ 168 St</t>
  </si>
  <si>
    <t>Westbound 64 Ave @ 166 St</t>
  </si>
  <si>
    <t>Westbound 64 Ave @ 165 St</t>
  </si>
  <si>
    <t>Westbound 64 Ave @ 152 St</t>
  </si>
  <si>
    <t>Westbound 64 Ave @ 148 St</t>
  </si>
  <si>
    <t>Westbound 64 Ave @ 146 St</t>
  </si>
  <si>
    <t>Westbound 64 Ave @ 144 St</t>
  </si>
  <si>
    <t>Westbound 64 Ave @ 142 St</t>
  </si>
  <si>
    <t>Westbound 64 Ave @ 140 St</t>
  </si>
  <si>
    <t>Westbound 64 Ave @ 138 St</t>
  </si>
  <si>
    <t>Westbound 64 Ave @ King George Blvd</t>
  </si>
  <si>
    <t>Westbound 64 Ave @ 134 St</t>
  </si>
  <si>
    <t>Westbound 64 Ave @ 132 St</t>
  </si>
  <si>
    <t>Westbound 64 Ave @ 130 St</t>
  </si>
  <si>
    <t>Westbound 64 Ave @ 128 St</t>
  </si>
  <si>
    <t>Westbound 64 Ave @ 126 St</t>
  </si>
  <si>
    <t>Westbound 64 Ave @ 124 St</t>
  </si>
  <si>
    <t>Westbound 64 Ave @ 122 St</t>
  </si>
  <si>
    <t>Northbound 180 St @ 55 Ave</t>
  </si>
  <si>
    <t>Westbound 57 Ave @ 177B St</t>
  </si>
  <si>
    <t>Northbound 176A St @ 57 Ave</t>
  </si>
  <si>
    <t>Northbound 176A St @ 58A Ave</t>
  </si>
  <si>
    <t>Northbound 176A St @ 60 Ave</t>
  </si>
  <si>
    <t>Northbound 184 St @ 60 Ave</t>
  </si>
  <si>
    <t>Northbound 184 St @ 6200 Block</t>
  </si>
  <si>
    <t>Northbound 188 St @ 64 Ave</t>
  </si>
  <si>
    <t>Northbound 188 St @ Fraser Hwy</t>
  </si>
  <si>
    <t>Northbound 188 St @ 68 Ave</t>
  </si>
  <si>
    <t>Northbound 188 St @ 70 Ave</t>
  </si>
  <si>
    <t>Eastbound 72 Ave @ 188 St</t>
  </si>
  <si>
    <t>Eastbound 72 Ave @ 190 St</t>
  </si>
  <si>
    <t>Southbound 192 St @ 72 Ave</t>
  </si>
  <si>
    <t>Southbound 192 St @ 70 Ave</t>
  </si>
  <si>
    <t>Eastbound 68 Ave @ 192 St</t>
  </si>
  <si>
    <t>Southbound 194 St @ 68 Ave</t>
  </si>
  <si>
    <t>Southbound 194 St @ 66 Ave</t>
  </si>
  <si>
    <t>Southbound 197 St @ 64 Ave</t>
  </si>
  <si>
    <t>Westbound Willowbrook Dr @ 197 St</t>
  </si>
  <si>
    <t>Mall Access Rd @ Willowbrook Mall</t>
  </si>
  <si>
    <t>Eastbound Willowbrook Dr @ 197 St</t>
  </si>
  <si>
    <t>Northbound 198 St @ Willowbrook Dr</t>
  </si>
  <si>
    <t>Northbound 194 St @ 64 Ave</t>
  </si>
  <si>
    <t>Northbound 194 St @ 66 Ave</t>
  </si>
  <si>
    <t>Westbound 68 Ave @ 194 St</t>
  </si>
  <si>
    <t>Northbound 192 St @ 68 Ave</t>
  </si>
  <si>
    <t>Northbound 192 St @ 70 Ave</t>
  </si>
  <si>
    <t>Westbound 72 Ave @ 192 St</t>
  </si>
  <si>
    <t>Westbound 72 Ave @ 190 St</t>
  </si>
  <si>
    <t>Southbound 188 St @ 70 Ave</t>
  </si>
  <si>
    <t>Southbound 188 St @ 68 Ave</t>
  </si>
  <si>
    <t>Southbound 188 St @ Fraser Hwy</t>
  </si>
  <si>
    <t>Southbound 184 St @ 64 Ave</t>
  </si>
  <si>
    <t>Southbound 184 St @ 63 Ave</t>
  </si>
  <si>
    <t>Southbound 176A St @ 60 Ave</t>
  </si>
  <si>
    <t>Southbound 176A St @ 58A Ave</t>
  </si>
  <si>
    <t>Eastbound 57 Ave @ 176A St</t>
  </si>
  <si>
    <t>Scott Road Station @ Bay 7</t>
  </si>
  <si>
    <t>Westbound 111A Ave @ 12300 Block</t>
  </si>
  <si>
    <t>Eastbound 112 Ave @ 124 St</t>
  </si>
  <si>
    <t>Eastbound 114 Ave @ 124 St</t>
  </si>
  <si>
    <t>Eastbound 114 Ave @ 126A St</t>
  </si>
  <si>
    <t>Southbound 128 St @ 114 Ave</t>
  </si>
  <si>
    <t>Eastbound 115 Ave @ Bridgeview Dr</t>
  </si>
  <si>
    <t>Southbound 132 St @ 115 Ave</t>
  </si>
  <si>
    <t>Eastbound 114 Ave @ 132 St</t>
  </si>
  <si>
    <t>Southbound 133A St @ 114 Ave</t>
  </si>
  <si>
    <t>Southbound 133A St @ 112A Ave</t>
  </si>
  <si>
    <t>Eastbound 112 Ave @ 13400 Block</t>
  </si>
  <si>
    <t>Southbound 136 St @ 112 Ave</t>
  </si>
  <si>
    <t>Southbound 136 St @ 111 Ave</t>
  </si>
  <si>
    <t>Southbound Hilton Rd @ Bentley Rd</t>
  </si>
  <si>
    <t>Northbound Hilton Rd @ Grosvenor Rd</t>
  </si>
  <si>
    <t>Northbound 136 St @ Bentley Rd</t>
  </si>
  <si>
    <t>Northbound 136 St @ 111 Ave</t>
  </si>
  <si>
    <t>Westbound 112 Ave @ 136 St</t>
  </si>
  <si>
    <t>Westbound 112 Ave @ 13400 Block</t>
  </si>
  <si>
    <t>Northbound 133A St @ 112A Ave</t>
  </si>
  <si>
    <t>Northbound 133A St @ Crestview Dr</t>
  </si>
  <si>
    <t>Westbound 114 Ave @ 132 St</t>
  </si>
  <si>
    <t>Westbound 115 Ave @ 132 St</t>
  </si>
  <si>
    <t>Westbound 115 Ave @ Bridgeview Dr</t>
  </si>
  <si>
    <t>Northbound 128 St @ 114 Ave</t>
  </si>
  <si>
    <t>Westbound 114 Ave @ 126A St</t>
  </si>
  <si>
    <t>Westbound 114 Ave @ 124 St</t>
  </si>
  <si>
    <t>Southbound 124 St @ 112A Ave</t>
  </si>
  <si>
    <t>Eastbound 111A Ave @ 12300 Block</t>
  </si>
  <si>
    <t>Westbound 68 Ave @ 18700 Block</t>
  </si>
  <si>
    <t>Westbound Fraser Hwy @ 68 Ave</t>
  </si>
  <si>
    <t>Northbound 184 St @ Fraser Hwy</t>
  </si>
  <si>
    <t>Eastbound 72 Ave @ 184 St</t>
  </si>
  <si>
    <t>Eastbound 72 Ave @ 192 St</t>
  </si>
  <si>
    <t>Eastbound 72 Ave @ 194A St</t>
  </si>
  <si>
    <t>Eastbound 72 Ave @ 196 St</t>
  </si>
  <si>
    <t>Eastbound 72 Ave @ 198B St</t>
  </si>
  <si>
    <t>Eastbound 72 Ave @ 200 St</t>
  </si>
  <si>
    <t>Southbound 202B St @ 72 Ave</t>
  </si>
  <si>
    <t>Southbound 202B St @ 70A Ave</t>
  </si>
  <si>
    <t>Southbound 203 St @ 68 Ave</t>
  </si>
  <si>
    <t>Southbound 203 St @ 66 Ave</t>
  </si>
  <si>
    <t>Southbound 203 St @ 65 Ave</t>
  </si>
  <si>
    <t>Eastbound Mufford Cres @ 62 Ave</t>
  </si>
  <si>
    <t>Southbound Glover Rd @ 5900 Block</t>
  </si>
  <si>
    <t>Southbound Glover Rd @ Eastleigh Cres</t>
  </si>
  <si>
    <t>Langley Centre @ Bay 1</t>
  </si>
  <si>
    <t>Langley Centre @ Bay 6</t>
  </si>
  <si>
    <t>Northbound Glover Rd @ Eastleigh Cres</t>
  </si>
  <si>
    <t>Northbound Glover Rd @ Kwantlen Cres</t>
  </si>
  <si>
    <t>Westbound Mufford Cres @ 62 Ave</t>
  </si>
  <si>
    <t>Northbound 203 St @ 65 Ave</t>
  </si>
  <si>
    <t>Northbound 203 St @ 66 Ave</t>
  </si>
  <si>
    <t>Northbound 202B St @ 68 Ave</t>
  </si>
  <si>
    <t>Northbound 202B St @ 70A Ave</t>
  </si>
  <si>
    <t>Westbound 72 Ave @ 202B St</t>
  </si>
  <si>
    <t>Westbound 72 Ave @ 200 St</t>
  </si>
  <si>
    <t>Westbound 72 Ave @ 198B St</t>
  </si>
  <si>
    <t>Westbound 72 Ave @ 196 St</t>
  </si>
  <si>
    <t>Westbound 72 Ave @ 194A St</t>
  </si>
  <si>
    <t>Westbound 72 Ave @ 188 St</t>
  </si>
  <si>
    <t>Southbound 184 St @ 72 Ave</t>
  </si>
  <si>
    <t>Southbound 184 St @ 71 Ave</t>
  </si>
  <si>
    <t>Eastbound Fraser Hwy @ 184 St</t>
  </si>
  <si>
    <t>Eastbound Fraser Hwy @ 68 Ave</t>
  </si>
  <si>
    <t>Northbound 128 St @ 104 Ave</t>
  </si>
  <si>
    <t>Northbound 128 St @ 106 Ave</t>
  </si>
  <si>
    <t>Northbound 128 St @ 107A Ave</t>
  </si>
  <si>
    <t>Eastbound 108 Ave @ 128 St</t>
  </si>
  <si>
    <t>Eastbound 108 Ave @ 130 St</t>
  </si>
  <si>
    <t>Eastbound 108 Ave @ 132 St</t>
  </si>
  <si>
    <t>Eastbound 108 Ave @ 133 St</t>
  </si>
  <si>
    <t>Eastbound Grosvenor Rd @ Hilton Rd</t>
  </si>
  <si>
    <t>Eastbound Grosvenor Rd @ Berg Rd</t>
  </si>
  <si>
    <t>Eastbound Grosvenor Rd @ Brentwood Cres</t>
  </si>
  <si>
    <t>Westbound Hansen Rd @ Grosvenor Rd</t>
  </si>
  <si>
    <t>Westbound 112 Ave @ 138 St</t>
  </si>
  <si>
    <t>Eastbound 113 Ave @ 136 St</t>
  </si>
  <si>
    <t>Eastbound 113 Ave @ 138 St</t>
  </si>
  <si>
    <t>Eastbound 113 Ave @ 140 St</t>
  </si>
  <si>
    <t>Eastbound Kindersley Dr @ Grosvenor Rd</t>
  </si>
  <si>
    <t>Eastbound Kindersley Dr @ Coventry Rd</t>
  </si>
  <si>
    <t>Eastbound Kindersley Dr @ 143A St</t>
  </si>
  <si>
    <t>Northbound 143A St @ Gladstone Dr</t>
  </si>
  <si>
    <t>Eastbound Grosvenor Rd @ Gladstone Dr</t>
  </si>
  <si>
    <t>Northbound McBride Dr @ 114 Ave</t>
  </si>
  <si>
    <t>Northbound McBride Dr @ King Rd</t>
  </si>
  <si>
    <t>Eastbound 116A Ave @ 14500 Block</t>
  </si>
  <si>
    <t>Southbound Surrey Rd @ 116A Ave</t>
  </si>
  <si>
    <t>Southbound Surrey Rd @ 115A Ave</t>
  </si>
  <si>
    <t>Southbound Surrey Rd @ Wellington Dr</t>
  </si>
  <si>
    <t>Southbound Wallace Dr @ Roxburgh Rd</t>
  </si>
  <si>
    <t>Southbound 148 St @ 111A Ave</t>
  </si>
  <si>
    <t>Southbound 148 St @ 110 Ave</t>
  </si>
  <si>
    <t>Guildford Exchange @ Bay 4</t>
  </si>
  <si>
    <t>Northbound 148 St @ 108 Ave</t>
  </si>
  <si>
    <t>Northbound 148 St @ 110 Ave</t>
  </si>
  <si>
    <t>Northbound Wallace Dr @ Ellendale Dr</t>
  </si>
  <si>
    <t>Northbound Surrey Rd @ Wallace Dr</t>
  </si>
  <si>
    <t>Northbound Surrey Rd @ Wellington Dr</t>
  </si>
  <si>
    <t>Northbound Surrey Rd @ 115A Ave</t>
  </si>
  <si>
    <t>Westbound 116A Ave @ King Rd</t>
  </si>
  <si>
    <t>Southbound McBride Dr @ King Rd</t>
  </si>
  <si>
    <t>Southbound Grosvenor Rd @ 114 Ave</t>
  </si>
  <si>
    <t>Westbound Grosvenor Rd @ 142 St</t>
  </si>
  <si>
    <t>Eastbound Gladstone Dr @ Grosvenor Rd</t>
  </si>
  <si>
    <t>Eastbound Gladstone Dr @ 143A St</t>
  </si>
  <si>
    <t>Westbound Kindersley Dr @ 143A St</t>
  </si>
  <si>
    <t>Westbound Kindersley Dr @ Coventry Rd</t>
  </si>
  <si>
    <t>Northbound Kindersley Dr @ Grosvenor Rd</t>
  </si>
  <si>
    <t>Westbound 113 Ave @ 140 St</t>
  </si>
  <si>
    <t>Westbound 113 Ave @ 138 St</t>
  </si>
  <si>
    <t>Westbound 113 Ave @ 137 St</t>
  </si>
  <si>
    <t>Southbound 136 St @ 113 Ave</t>
  </si>
  <si>
    <t>Eastbound 112 Ave @ 136 St</t>
  </si>
  <si>
    <t>Eastbound 112 Ave @ 138 St</t>
  </si>
  <si>
    <t>Westbound Grosvenor Rd @ Hansen Rd</t>
  </si>
  <si>
    <t>Westbound Grosvenor Rd @ Harper Rd</t>
  </si>
  <si>
    <t>Westbound Grosvenor Rd @ Howey Rd</t>
  </si>
  <si>
    <t>Gateway Station @ Bay 1</t>
  </si>
  <si>
    <t>Westbound 108 Ave @ 133 St</t>
  </si>
  <si>
    <t>Westbound 108 Ave @ 132 St</t>
  </si>
  <si>
    <t>Westbound 108 Ave @ 130 St</t>
  </si>
  <si>
    <t>Westbound 108 Ave @ 12800 Block</t>
  </si>
  <si>
    <t>Southbound 128 St @ 107A Ave</t>
  </si>
  <si>
    <t>Southbound 128 St @ 106 Ave</t>
  </si>
  <si>
    <t>Northbound King George Blvd @ 1100 Block</t>
  </si>
  <si>
    <t>Northbound King George Blvd @ 164 St</t>
  </si>
  <si>
    <t>Northbound King George Blvd @ 14 Ave</t>
  </si>
  <si>
    <t>Westbound 16 Ave @ 160 St</t>
  </si>
  <si>
    <t>Westbound 16 Ave @ Kent St</t>
  </si>
  <si>
    <t>Westbound 16 Ave @ 156 St</t>
  </si>
  <si>
    <t>White Rock Centre @ Bay 6</t>
  </si>
  <si>
    <t>Eastbound North Bluff Rd @ Finlay St</t>
  </si>
  <si>
    <t>Eastbound North Bluff Rd @ Kent St</t>
  </si>
  <si>
    <t>Southbound King George Blvd @ 16 Ave</t>
  </si>
  <si>
    <t>Southbound King George Blvd @ 14 Ave</t>
  </si>
  <si>
    <t>Southbound King George Blvd @ 164 St</t>
  </si>
  <si>
    <t>Southbound King George Blvd @ 10 Ave</t>
  </si>
  <si>
    <t>Northbound King George Blvd @ 8th Ave</t>
  </si>
  <si>
    <t>Eastbound Nordel Way @ Brooke Rd</t>
  </si>
  <si>
    <t>Eastbound Nordel Way @ Shepherd Way</t>
  </si>
  <si>
    <t>Eastbound Nordel Way @ 116 St</t>
  </si>
  <si>
    <t>Eastbound Nordel Way @ Scott Rd</t>
  </si>
  <si>
    <t>Eastbound 88 Ave @ 12400 Block</t>
  </si>
  <si>
    <t>Eastbound 88 Ave @ 12500 Block</t>
  </si>
  <si>
    <t>Eastbound 88 Ave @ 126 St</t>
  </si>
  <si>
    <t>Eastbound 88 Ave @ 128 St</t>
  </si>
  <si>
    <t>Eastbound 88 Ave @ 130 St</t>
  </si>
  <si>
    <t>Eastbound 88 Ave @ 132 St</t>
  </si>
  <si>
    <t>Eastbound 88 Ave @ 133A St</t>
  </si>
  <si>
    <t>Eastbound 88 Ave @ King George Blvd</t>
  </si>
  <si>
    <t>Eastbound 88 Ave @ Bear Creek Park Access Rd</t>
  </si>
  <si>
    <t>Eastbound 88 Ave @ 156 St</t>
  </si>
  <si>
    <t>Eastbound 88 Ave @ 158 St</t>
  </si>
  <si>
    <t>Eastbound 88 Ave @ 160 St</t>
  </si>
  <si>
    <t>Eastbound 88 Ave @ 162 St</t>
  </si>
  <si>
    <t>Eastbound 88 Ave @ 164 St</t>
  </si>
  <si>
    <t>Northbound 168 St @ 88 Ave</t>
  </si>
  <si>
    <t>Northbound 168 St @ 92A Ave</t>
  </si>
  <si>
    <t>Eastbound 96 Ave @ 168 St</t>
  </si>
  <si>
    <t>Eastbound 96 Ave @ 172 St</t>
  </si>
  <si>
    <t>Eastbound 96 Ave @ 173A St</t>
  </si>
  <si>
    <t>Eastbound Golden Ears Way @ 176 St</t>
  </si>
  <si>
    <t>Eastbound 96 Ave @ 186 St</t>
  </si>
  <si>
    <t>Eastbound 96 Ave @ 188 St</t>
  </si>
  <si>
    <t>Eastbound 96 Ave @ 190 St</t>
  </si>
  <si>
    <t>Eastbound 96 Ave @ 192 St</t>
  </si>
  <si>
    <t>Eastbound 96 Ave @ 195 St</t>
  </si>
  <si>
    <t>Eastbound 96 Ave @ 198 St</t>
  </si>
  <si>
    <t>Southbound 199A St @ 96 Ave</t>
  </si>
  <si>
    <t>Southbound 200 St @ 9200 Block</t>
  </si>
  <si>
    <t>Eastbound 91A Ave @ 20100 Block</t>
  </si>
  <si>
    <t>Southbound 202 St @ 8900 Block</t>
  </si>
  <si>
    <t>Carvolth Exchange @ Bay 1 Unloading Only</t>
  </si>
  <si>
    <t>Carvolth Exchange @ Bay 7</t>
  </si>
  <si>
    <t>Northbound 202 St @ 88 Ave</t>
  </si>
  <si>
    <t>Westbound 91A Ave @ 20100 Block</t>
  </si>
  <si>
    <t>Northbound 200 St @ 92A Ave</t>
  </si>
  <si>
    <t>Westbound 96 Ave @ 201 St</t>
  </si>
  <si>
    <t>Westbound 96 Ave @ 199A St</t>
  </si>
  <si>
    <t>Westbound 96 Ave @ 198 St</t>
  </si>
  <si>
    <t>Westbound 96 Ave @ 195 St</t>
  </si>
  <si>
    <t>Westbound 96 Ave @ 192 St</t>
  </si>
  <si>
    <t>Westbound 96 Ave @ 190 St</t>
  </si>
  <si>
    <t>Westbound 96 Ave @ 188 St</t>
  </si>
  <si>
    <t>Westbound 96 Ave @ 186 St</t>
  </si>
  <si>
    <t>Westbound 96 Ave @ 176 St</t>
  </si>
  <si>
    <t>Westbound 96 Ave @ 173A St</t>
  </si>
  <si>
    <t>Westbound 96 Ave @ 172 St</t>
  </si>
  <si>
    <t>Southbound 168 St @ 96 Ave</t>
  </si>
  <si>
    <t>Southbound 168 St @ 92A Ave</t>
  </si>
  <si>
    <t>Westbound 88 Ave @ 168 St</t>
  </si>
  <si>
    <t>Westbound 88 Ave @ 164 St</t>
  </si>
  <si>
    <t>Westbound 88 Ave @ 162 St</t>
  </si>
  <si>
    <t>Westbound 88 Ave @ 160 St</t>
  </si>
  <si>
    <t>Westbound 88 Ave @ 158 St</t>
  </si>
  <si>
    <t>Westbound 88 Ave @ 140 St</t>
  </si>
  <si>
    <t>Westbound 88 Ave @ Lauder Dr</t>
  </si>
  <si>
    <t>Westbound 88 Ave @ King George Blvd</t>
  </si>
  <si>
    <t>Westbound 88 Ave @ 133A St</t>
  </si>
  <si>
    <t>Westbound 88 Ave @ 132 St</t>
  </si>
  <si>
    <t>Westbound 88 Ave @ 130 St</t>
  </si>
  <si>
    <t>Westbound 88 Ave @ 128 St</t>
  </si>
  <si>
    <t>Westbound 88 Ave @ 126 St</t>
  </si>
  <si>
    <t>Westbound 88 Ave @ 12400 Block</t>
  </si>
  <si>
    <t>Westbound 88 Ave @ 12300 Block</t>
  </si>
  <si>
    <t>Westbound Nordel Way @ Scott Rd</t>
  </si>
  <si>
    <t>Westbound Nordel Way @ 116 St</t>
  </si>
  <si>
    <t>Westbound Nordel Way @ Shepherd Way</t>
  </si>
  <si>
    <t>Westbound Nordel Way @ Brooke Rd</t>
  </si>
  <si>
    <t>Scott Road Station @ Bay 8</t>
  </si>
  <si>
    <t>Southbound King George Blvd @ 72 Ave</t>
  </si>
  <si>
    <t>Southbound King George Blvd @ 6900 Block</t>
  </si>
  <si>
    <t>Northbound 128 St @ 72 Ave</t>
  </si>
  <si>
    <t>Northbound 128 St @ 74 Ave</t>
  </si>
  <si>
    <t>Southbound 128 St @ 76 Ave</t>
  </si>
  <si>
    <t>Southbound 128 St @ 74 Ave</t>
  </si>
  <si>
    <t>Northbound King George Blvd @ 68 Ave</t>
  </si>
  <si>
    <t>Northbound King George Blvd @ 6900 Block</t>
  </si>
  <si>
    <t>White Rock Centre @ Bay 8</t>
  </si>
  <si>
    <t>Southbound Martin Dr @ W Southmere Cres</t>
  </si>
  <si>
    <t>Steveston Exchange @ Bay 2</t>
  </si>
  <si>
    <t>Northbound No. 1 Rd @ Chatham St</t>
  </si>
  <si>
    <t>Northbound No. 1 Rd @ Richmond St</t>
  </si>
  <si>
    <t>Northbound No. 1 Rd @ Georgia St</t>
  </si>
  <si>
    <t>Northbound No. 1 Rd @ Steveston Hwy</t>
  </si>
  <si>
    <t>Northbound No. 1 Rd @ Fundy Gate</t>
  </si>
  <si>
    <t>Northbound No. 1 Rd @ 10200 Block</t>
  </si>
  <si>
    <t>Northbound No. 1 Rd @ Williams Rd</t>
  </si>
  <si>
    <t>Northbound No. 1 Rd @ Peterson Gate</t>
  </si>
  <si>
    <t>Northbound No. 1 Rd @ Osmond Ave</t>
  </si>
  <si>
    <t>Northbound No. 1 Rd @ Francis Rd</t>
  </si>
  <si>
    <t>Northbound No. 1 Rd @ Youngmore Rd</t>
  </si>
  <si>
    <t>Northbound No. 1 Rd @ Pacemore Ave</t>
  </si>
  <si>
    <t>Northbound No. 1 Rd @ Blundell Rd</t>
  </si>
  <si>
    <t>Northbound No. 1 Rd @ Moresby Dr</t>
  </si>
  <si>
    <t>Northbound No. 1 Rd @ Granville Ave</t>
  </si>
  <si>
    <t>Northbound No. 1 Rd @ Tucker Ave</t>
  </si>
  <si>
    <t>Eastbound Westminster Hwy @ Forsyth Cres</t>
  </si>
  <si>
    <t>Eastbound Westminster Hwy @ Gibbons Dr</t>
  </si>
  <si>
    <t>Eastbound Westminster Hwy @ Riverdale Dr</t>
  </si>
  <si>
    <t>Eastbound Westminster Hwy @ Mccallan Rd</t>
  </si>
  <si>
    <t>Eastbound Westminster Hwy @ Tiffany Blvd</t>
  </si>
  <si>
    <t>Eastbound Westminster Hwy @ Lynas Lane</t>
  </si>
  <si>
    <t>Eastbound Westminster Hwy @ No. 2 Rd</t>
  </si>
  <si>
    <t>Eastbound Westminster Hwy @ 6300 Block</t>
  </si>
  <si>
    <t>Eastbound Westminster Hwy @ Elmbridge Way</t>
  </si>
  <si>
    <t>Eastbound Westminster Hwy @ Gilbert Rd</t>
  </si>
  <si>
    <t>Eastbound Westminster Hwy @ Alderbridge Way</t>
  </si>
  <si>
    <t>Eastbound Westminster Hwy @ Minoru Blvd</t>
  </si>
  <si>
    <t>Richmond-Brighouse Station @ Bay 5</t>
  </si>
  <si>
    <t>Southbound Buswell St @ Cook Rd</t>
  </si>
  <si>
    <t>Richmond-Brighouse Station @ Bay 3</t>
  </si>
  <si>
    <t>Westbound Westminster Hwy @ No. 3 Rd</t>
  </si>
  <si>
    <t>Westbound Westminster Hwy @ Minoru Blvd</t>
  </si>
  <si>
    <t>Westbound Westminster Hwy @ Alderbridge Way</t>
  </si>
  <si>
    <t>Westbound Westminster Hwy @ Gilbert Rd</t>
  </si>
  <si>
    <t>Westbound Westminster Hwy @ Elmbridge Way</t>
  </si>
  <si>
    <t>Westbound Westminster Hwy @ No. 2 Rd</t>
  </si>
  <si>
    <t>Westbound Westminster Hwy @ Lynas Lane</t>
  </si>
  <si>
    <t>Westbound Westminster Hwy @ Tiffany Blvd</t>
  </si>
  <si>
    <t>Westbound Westminster Hwy @ Mccallan Rd</t>
  </si>
  <si>
    <t>Westbound Westminster Hwy @ Riverdale Dr</t>
  </si>
  <si>
    <t>Westbound Westminster Hwy @ Gibbons Dr</t>
  </si>
  <si>
    <t>Southbound No. 1 Rd @ Westminster Hwy</t>
  </si>
  <si>
    <t>Southbound No. 1 Rd @ Tucker Ave</t>
  </si>
  <si>
    <t>Southbound No. 1 Rd @ Granville Ave</t>
  </si>
  <si>
    <t>Southbound No. 1 Rd @ Moresby Dr</t>
  </si>
  <si>
    <t>Southbound No. 1 Rd @ Blundell Rd</t>
  </si>
  <si>
    <t>Southbound No. 1 Rd @ Pacemore Ave</t>
  </si>
  <si>
    <t>Southbound No. 1 Rd @ Youngmore Rd</t>
  </si>
  <si>
    <t>Southbound No. 1 Rd @ Francis Rd</t>
  </si>
  <si>
    <t>Southbound No. 1 Rd @ Osmond Ave</t>
  </si>
  <si>
    <t>Southbound No. 1 Rd @ Desmond Ave</t>
  </si>
  <si>
    <t>Southbound No. 1 Rd @ Williams Rd</t>
  </si>
  <si>
    <t>Southbound No. 1 Rd @ 10200 Block</t>
  </si>
  <si>
    <t>Southbound No. 1 Rd @ Springfield Dr</t>
  </si>
  <si>
    <t>Westbound Steveston Hwy @ No. 1 Rd</t>
  </si>
  <si>
    <t>Westbound Steveston Hwy @ 2nd Ave</t>
  </si>
  <si>
    <t>Southbound 4th Ave @ Steveston Hwy</t>
  </si>
  <si>
    <t>Southbound 4th Ave @ Pleasant St</t>
  </si>
  <si>
    <t>Southbound 4th Ave @ Richmond St</t>
  </si>
  <si>
    <t>Eastbound Chatham St @ 4th Ave</t>
  </si>
  <si>
    <t>Steveston Exchange @ Bay 1</t>
  </si>
  <si>
    <t>Eastbound Moncton St @ No. 1 Rd</t>
  </si>
  <si>
    <t>Eastbound Moncton St @ 4300 Block</t>
  </si>
  <si>
    <t>Eastbound Moncton St @ Phoenix Dr</t>
  </si>
  <si>
    <t>Eastbound Moncton St @ Railway Ave</t>
  </si>
  <si>
    <t>Eastbound Moncton St @ Trites Rd</t>
  </si>
  <si>
    <t>Eastbound Moncton St @ No. 2 Rd</t>
  </si>
  <si>
    <t>Northbound No. 2 Rd @ Kittiwake Dr</t>
  </si>
  <si>
    <t>Northbound No. 2 Rd @ 11300 Block</t>
  </si>
  <si>
    <t>Northbound No. 2 Rd @ Steveston Hwy</t>
  </si>
  <si>
    <t>Northbound No. 2 Rd @ Spender Dr</t>
  </si>
  <si>
    <t>Northbound No. 2 Rd @ Wallace Rd</t>
  </si>
  <si>
    <t>Northbound No. 2 Rd @ Williams Rd</t>
  </si>
  <si>
    <t>Northbound No. 2 Rd @ Woodwards Rd</t>
  </si>
  <si>
    <t>Northbound No. 2 Rd @ Maple Rd</t>
  </si>
  <si>
    <t>Northbound No. 2 Rd @ Francis Rd</t>
  </si>
  <si>
    <t>Northbound No. 2 Rd @ Colville Rd</t>
  </si>
  <si>
    <t>Northbound No. 2 Rd @ Blundell Rd</t>
  </si>
  <si>
    <t>Eastbound Blundell Rd @ No. 2 Rd</t>
  </si>
  <si>
    <t>Eastbound Blundell Rd @ Cheviot Place</t>
  </si>
  <si>
    <t>Eastbound Blundell Rd @ 6400 Block</t>
  </si>
  <si>
    <t>Eastbound Blundell Rd @ Minler Rd</t>
  </si>
  <si>
    <t>Eastbound Blundell Rd @ Gilbert Rd</t>
  </si>
  <si>
    <t>Eastbound Blundell Rd @ Moffatt Rd</t>
  </si>
  <si>
    <t>Eastbound Blundell Rd @ Minoru Blvd</t>
  </si>
  <si>
    <t>Northbound No. 3 Rd @ Blundell Rd</t>
  </si>
  <si>
    <t>Northbound No. 3 Rd @ Jones Rd</t>
  </si>
  <si>
    <t>Northbound No. 3 Rd @ General Currie Rd</t>
  </si>
  <si>
    <t>Northbound No. 3 Rd @ Bennett Rd</t>
  </si>
  <si>
    <t>Northbound No. 3 Rd @ Park Rd</t>
  </si>
  <si>
    <t>Richmond-Brighouse Station @ Bay 2</t>
  </si>
  <si>
    <t>Richmond-Brighouse Station @ Bay 1</t>
  </si>
  <si>
    <t>Southbound No. 3 Rd @ Cook Rd</t>
  </si>
  <si>
    <t>Southbound No. 3 Rd @ Granville Ave</t>
  </si>
  <si>
    <t>Southbound No. 3 Rd @ General Currie Rd</t>
  </si>
  <si>
    <t>Southbound No. 3 Rd @ Jones Rd</t>
  </si>
  <si>
    <t>Westbound Blundell Rd @ No. 3 Rd</t>
  </si>
  <si>
    <t>Westbound Blundell Rd @ Minoru Blvd</t>
  </si>
  <si>
    <t>Westbound Blundell Rd @ Moffatt Rd</t>
  </si>
  <si>
    <t>Westbound Blundell Rd @ Gilbert Rd</t>
  </si>
  <si>
    <t>Westbound Blundell Rd @ Curzon St</t>
  </si>
  <si>
    <t>Westbound Blundell Rd @ 6300 Block</t>
  </si>
  <si>
    <t>Westbound Blundell Rd @ Cheviot Place</t>
  </si>
  <si>
    <t>Southbound No. 2 Rd @ Blundell Rd</t>
  </si>
  <si>
    <t>Southbound No. 2 Rd @ Colville Rd</t>
  </si>
  <si>
    <t>Southbound No. 2 Rd @ Francis Rd</t>
  </si>
  <si>
    <t>Southbound No. 2 Rd @ Maple Rd</t>
  </si>
  <si>
    <t>Southbound No. 2 Rd @ Woodwards Rd</t>
  </si>
  <si>
    <t>Southbound No. 2 Rd @ Williams Rd</t>
  </si>
  <si>
    <t>Southbound No. 2 Rd @ Wallace Rd</t>
  </si>
  <si>
    <t>Southbound No. 2 Rd @ Spender Dr</t>
  </si>
  <si>
    <t>Southbound No. 2 Rd @ Steveston Hwy</t>
  </si>
  <si>
    <t>Southbound No. 2 Rd @ 11500 Block</t>
  </si>
  <si>
    <t>Southbound No. 2 Rd @ Kittiwake Dr</t>
  </si>
  <si>
    <t>Westbound Moncton St @ No. 2 Rd</t>
  </si>
  <si>
    <t>Westbound Moncton St @ Trites Rd</t>
  </si>
  <si>
    <t>Westbound Moncton St @ Railway Ave</t>
  </si>
  <si>
    <t>Westbound Moncton St @ Phoenix Dr</t>
  </si>
  <si>
    <t>Westbound Moncton St @ Easthope Ave</t>
  </si>
  <si>
    <t>Northbound No. 1 Rd @ Moncton St</t>
  </si>
  <si>
    <t>Steveston Exchange @ Bay 3</t>
  </si>
  <si>
    <t>Entertainment Blvd @ Riverport Recreation Complex</t>
  </si>
  <si>
    <t>Westbound Steveston Hwy @ Entertainment Blvd</t>
  </si>
  <si>
    <t>Westbound Steveston Hwy @ Palmberg Rd</t>
  </si>
  <si>
    <t>Westbound Steveston Hwy @ Hwy 99</t>
  </si>
  <si>
    <t>Westbound Steveston Hwy @ No. 5 Rd</t>
  </si>
  <si>
    <t>Bridgeport Station @ Bay 3</t>
  </si>
  <si>
    <t>Westbound Bridgeport Rd @ Smith St</t>
  </si>
  <si>
    <t>Capstan Station @ Bay 2</t>
  </si>
  <si>
    <t>Southbound No. 3 Rd @ Capstan Way</t>
  </si>
  <si>
    <t>Southbound No. 3 Rd @ Yaohan Access Rd</t>
  </si>
  <si>
    <t>Aberdeen Station @ Bay 2</t>
  </si>
  <si>
    <t>Southbound No. 3 Rd @ Browngate Rd</t>
  </si>
  <si>
    <t>Southbound No. 3 Rd @ Leslie Rd</t>
  </si>
  <si>
    <t>Southbound No. 3 Rd @ Alderbridge Way</t>
  </si>
  <si>
    <t>Lansdowne Station @ Bay 3</t>
  </si>
  <si>
    <t>Lansdowne Station @ Bay 4</t>
  </si>
  <si>
    <t>Southbound No. 3 Rd @ Westminster Hwy</t>
  </si>
  <si>
    <t>Southbound No. 3 Rd @ Blundell Rd</t>
  </si>
  <si>
    <t>Southbound No. 3 Rd @ Sunnymede Gate</t>
  </si>
  <si>
    <t>Southbound No. 3 Rd @ Lucas Rd</t>
  </si>
  <si>
    <t>Southbound No. 3 Rd @ Penny Lane</t>
  </si>
  <si>
    <t>Southbound No. 3 Rd @ Francis Rd</t>
  </si>
  <si>
    <t>Southbound No. 3 Rd @ Broadmoor Blvd</t>
  </si>
  <si>
    <t>Southbound No. 3 Rd @ Saunders Rd</t>
  </si>
  <si>
    <t>Southbound No. 3 Rd @ Williams Rd</t>
  </si>
  <si>
    <t>Southbound No. 3 Rd @ Ryan Rd</t>
  </si>
  <si>
    <t>Southbound No. 3 Rd @ Goldstream Dr</t>
  </si>
  <si>
    <t>Southbound No. 3 Rd @ Rosewell Ave</t>
  </si>
  <si>
    <t>Eastbound Steveston Hwy @ No. 3 Rd</t>
  </si>
  <si>
    <t>Eastbound Steveston Hwy @ Roseland Gate</t>
  </si>
  <si>
    <t>Eastbound Steveston Hwy @ 9000 Block</t>
  </si>
  <si>
    <t>Eastbound Steveston Hwy @ Mortfield Gate</t>
  </si>
  <si>
    <t>Eastbound Steveston Hwy @ Southridge Rd</t>
  </si>
  <si>
    <t>Eastbound Steveston Hwy @ No. 4 Rd</t>
  </si>
  <si>
    <t>Eastbound Steveston Hwy @ Swinton Cres</t>
  </si>
  <si>
    <t>Eastbound Steveston Hwy @ Southport Rd</t>
  </si>
  <si>
    <t>Eastbound Steveston Hwy @ Shell Rd</t>
  </si>
  <si>
    <t>Eastbound Steveston Hwy @ Seaward Gate</t>
  </si>
  <si>
    <t>Eastbound Steveston Hwy @ Hwy 99</t>
  </si>
  <si>
    <t>Eastbound Steveston Hwy @ Sidaway Rd</t>
  </si>
  <si>
    <t>Eastbound Steveston Hwy @ Palmberg Rd</t>
  </si>
  <si>
    <t>Eastbound Granville Ave @ No. 3 Rd</t>
  </si>
  <si>
    <t>Eastbound Granville Ave @ Buswell St</t>
  </si>
  <si>
    <t>Eastbound Granville Ave @ St. Albans Rd</t>
  </si>
  <si>
    <t>Eastbound Granville Ave @ 8700 Block</t>
  </si>
  <si>
    <t>Eastbound Granville Ave @ Garden City Rd</t>
  </si>
  <si>
    <t>Eastbound Granville Ave @ Heather St</t>
  </si>
  <si>
    <t>Eastbound Granville Ave @ Bridge St</t>
  </si>
  <si>
    <t>Southbound No. 4 Rd @ Granville Ave</t>
  </si>
  <si>
    <t>Southbound No. 4 Rd @ 7500 Block</t>
  </si>
  <si>
    <t>Southbound No. 4 Rd @ Blundell Rd</t>
  </si>
  <si>
    <t>Southbound No. 4 Rd @ Dayton Ave</t>
  </si>
  <si>
    <t>Southbound No. 4 Rd @ Francis Rd</t>
  </si>
  <si>
    <t>Southbound No. 4 Rd @ Glendower Gate</t>
  </si>
  <si>
    <t>Southbound No. 4 Rd @ Saunders Rd</t>
  </si>
  <si>
    <t>Southbound No. 4 Rd @ Williams Rd</t>
  </si>
  <si>
    <t>Southbound No. 4 Rd @ Mortfield Rd</t>
  </si>
  <si>
    <t>Eastbound Steveston Hwy @ Coppersmith Place</t>
  </si>
  <si>
    <t>Westbound Steveston Hwy @ Coppersmith Place</t>
  </si>
  <si>
    <t>Westbound Steveston Hwy @ Seaward Gate</t>
  </si>
  <si>
    <t>Westbound Steveston Hwy @ Shell Rd</t>
  </si>
  <si>
    <t>Westbound Steveston Hwy @ Southport Rd</t>
  </si>
  <si>
    <t>Westbound Steveston Hwy @ Swinton Cres</t>
  </si>
  <si>
    <t>Northbound No. 4 Rd @ Steveston Hwy</t>
  </si>
  <si>
    <t>Northbound No. 4 Rd @ Wilkinson Rd</t>
  </si>
  <si>
    <t>Northbound No. 4 Rd @ Williams Rd</t>
  </si>
  <si>
    <t>Northbound No. 4 Rd @ Saunders Rd</t>
  </si>
  <si>
    <t>Northbound No. 4 Rd @ Amethyst Ave</t>
  </si>
  <si>
    <t>Northbound No. 4 Rd @ Francis Rd</t>
  </si>
  <si>
    <t>Northbound No. 4 Rd @ Dayton Ave</t>
  </si>
  <si>
    <t>Northbound No. 4 Rd @ Blundell Rd</t>
  </si>
  <si>
    <t>Northbound No. 4 Rd @ 7400 Block</t>
  </si>
  <si>
    <t>Westbound Granville Ave @ 9700 Block</t>
  </si>
  <si>
    <t>Westbound Granville Ave @ Ash St</t>
  </si>
  <si>
    <t>Westbound Granville Ave @ Garden City Rd</t>
  </si>
  <si>
    <t>Westbound Granville Ave @ Cooney Rd</t>
  </si>
  <si>
    <t>Westbound Granville Ave @ Buswell St</t>
  </si>
  <si>
    <t>Eastbound Cook Rd @ No. 3 Rd</t>
  </si>
  <si>
    <t>Richmond-Brighouse Station @ Bay 4</t>
  </si>
  <si>
    <t>Northbound No. 3 Rd @ Ackroyd Rd</t>
  </si>
  <si>
    <t>Eastbound Lansdowne Rd @ Cooney Rd</t>
  </si>
  <si>
    <t>Northbound Kwantlen St @ Lansdowne Rd</t>
  </si>
  <si>
    <t>Eastbound Alderbridge Way @ Kwantlen St</t>
  </si>
  <si>
    <t>Northbound No. 4 Rd @ Alexandra Rd</t>
  </si>
  <si>
    <t>Northbound No. 4 Rd @ Fisher Gate</t>
  </si>
  <si>
    <t>Northbound No. 4 Rd @ Odlin Rd</t>
  </si>
  <si>
    <t>Eastbound Cambie Rd @ No. 4 Rd</t>
  </si>
  <si>
    <t>Eastbound Cambie Rd @ 10200 Block</t>
  </si>
  <si>
    <t>Eastbound Cambie Rd @ St. Edwards Dr</t>
  </si>
  <si>
    <t>Eastbound Cambie Rd @ Vanguard Rd</t>
  </si>
  <si>
    <t>Eastbound Cambie Rd @ Bargen Dr</t>
  </si>
  <si>
    <t>Eastbound Cambie Rd @ No. 5 Rd</t>
  </si>
  <si>
    <t>Eastbound Cambie Rd @ 12400 Block</t>
  </si>
  <si>
    <t>Eastbound Cambie Rd @ Jacombs Rd</t>
  </si>
  <si>
    <t>Northbound Viking Way @ Cambie Rd</t>
  </si>
  <si>
    <t>Northbound Viking Way @ Crestwood Place</t>
  </si>
  <si>
    <t>Northbound Viking Way @ Bridgeport Rd</t>
  </si>
  <si>
    <t>Westbound Bridgeport Rd @ Viking Way</t>
  </si>
  <si>
    <t>Northbound Knight St @ Mitchell Rd</t>
  </si>
  <si>
    <t>Northbound Knight St Bridge Offramp @ SE Marine Dr</t>
  </si>
  <si>
    <t>Southbound Knight St @ Mitchell Rd</t>
  </si>
  <si>
    <t>Southbound Viking Way @ Bridgeport Rd</t>
  </si>
  <si>
    <t>Southbound Viking Way @ Crestwood Place</t>
  </si>
  <si>
    <t>Westbound Cambie Rd @ Viking Way</t>
  </si>
  <si>
    <t>Westbound Cambie Rd @ Jacombs Rd</t>
  </si>
  <si>
    <t>Westbound Cambie Rd @ 12300 Block</t>
  </si>
  <si>
    <t>Westbound Cambie Rd @ No. 5 Rd</t>
  </si>
  <si>
    <t>Westbound Cambie Rd @ Bargen Dr</t>
  </si>
  <si>
    <t>Westbound Cambie Rd @ Vanguard Rd</t>
  </si>
  <si>
    <t>Westbound Cambie Rd @ Shell Rd</t>
  </si>
  <si>
    <t>Westbound Cambie Rd @ 10200 Block</t>
  </si>
  <si>
    <t>Southbound No. 4 Rd @ Cambie Rd</t>
  </si>
  <si>
    <t>Southbound No. 4 Rd @ Odlin Rd</t>
  </si>
  <si>
    <t>Southbound No. 4 Rd @ Alexandra Rd</t>
  </si>
  <si>
    <t>Southbound Garden City Rd @ Alderbridge Way</t>
  </si>
  <si>
    <t>Westbound Lansdowne Rd @ Kwantlen St</t>
  </si>
  <si>
    <t>Westbound Lansdowne Rd @ Cooney Rd</t>
  </si>
  <si>
    <t>Eastbound Cook Rd @ Buswell St</t>
  </si>
  <si>
    <t>Eastbound Cook Rd @ Eckersley Rd</t>
  </si>
  <si>
    <t>Northbound Garden City Rd @ Cook Rd</t>
  </si>
  <si>
    <t>Northbound Garden City Rd @ Ferndale Rd</t>
  </si>
  <si>
    <t>Eastbound Westminster Hwy @ Garden City Rd</t>
  </si>
  <si>
    <t>Eastbound Westminster Hwy @ No. 4 Rd</t>
  </si>
  <si>
    <t>Eastbound Westminster Hwy @ 10500 Block</t>
  </si>
  <si>
    <t>Eastbound Westminster Hwy @ 11000 Block</t>
  </si>
  <si>
    <t>Southbound No. 5 Rd @ Westminster Hwy</t>
  </si>
  <si>
    <t>Southbound No. 5 Rd @ 6400 Block</t>
  </si>
  <si>
    <t>Southbound No. 5 Rd @ Granville Ave</t>
  </si>
  <si>
    <t>Southbound No. 5 Rd @ 7400 Block</t>
  </si>
  <si>
    <t>Southbound No. 5 Rd @ Blundell Rd</t>
  </si>
  <si>
    <t>Southbound No. 5 Rd @ 8500 Block</t>
  </si>
  <si>
    <t>Southbound No. 5 Rd @ Kingsbridge Dr</t>
  </si>
  <si>
    <t>Southbound No. 5 Rd @ King Rd</t>
  </si>
  <si>
    <t>Southbound No. 5 Rd @ Williams Rd</t>
  </si>
  <si>
    <t>Southbound No. 5 Rd @ Seacliff Rd</t>
  </si>
  <si>
    <t>Southbound No. 5 Rd @ Steveston Hwy</t>
  </si>
  <si>
    <t>Southbound No. 5 Rd @ Horseshoe Way</t>
  </si>
  <si>
    <t>Southbound No. 5 Rd @ Rice Mill Rd</t>
  </si>
  <si>
    <t>Westbound Machrina Way @ No. 5 Rd</t>
  </si>
  <si>
    <t>Westbound Chatham St @ 5th Ave</t>
  </si>
  <si>
    <t>Northbound 7th Ave @ Chatham St</t>
  </si>
  <si>
    <t>Northbound 7th Ave @ Richmond St</t>
  </si>
  <si>
    <t>Northbound 7th Ave @ Regent St</t>
  </si>
  <si>
    <t>Northbound Springmont Gate @ Steveston Hwy</t>
  </si>
  <si>
    <t>Northbound Springmont Dr @ Springmont Gate</t>
  </si>
  <si>
    <t>Northbound Springmont Dr @ Springside Place</t>
  </si>
  <si>
    <t>Northbound Springmont Dr @ Springhill Cres</t>
  </si>
  <si>
    <t>Eastbound Williams Rd @ Springmont Dr</t>
  </si>
  <si>
    <t>Eastbound Williams Rd @ 4th Ave</t>
  </si>
  <si>
    <t>Eastbound Williams Rd @ 2nd Ave</t>
  </si>
  <si>
    <t>Eastbound Williams Rd @ No. 1 Rd</t>
  </si>
  <si>
    <t>Eastbound Williams Rd @ Fortune Ave</t>
  </si>
  <si>
    <t>Eastbound Williams Rd @ Freshwater Dr</t>
  </si>
  <si>
    <t>Northbound Railway Ave @ Williams Rd</t>
  </si>
  <si>
    <t>Northbound Railway Ave @ Woodwards Rd</t>
  </si>
  <si>
    <t>Northbound Railway Ave @ Maple Rd</t>
  </si>
  <si>
    <t>Northbound Railway Ave @ Francis Rd</t>
  </si>
  <si>
    <t>Northbound Railway Ave @ 8600 Block</t>
  </si>
  <si>
    <t>Northbound Railway Ave @ Colbeck Rd</t>
  </si>
  <si>
    <t>Northbound Railway Ave @ Blundell Rd</t>
  </si>
  <si>
    <t>Northbound Railway Ave @ Lancing Rd</t>
  </si>
  <si>
    <t>Northbound Railway Ave @ Linfield Gate</t>
  </si>
  <si>
    <t>Eastbound Granville Ave @ Railway Ave</t>
  </si>
  <si>
    <t>Eastbound Granville Ave @ Lynas Lane</t>
  </si>
  <si>
    <t>Eastbound Granville Ave @ Ledway Rd</t>
  </si>
  <si>
    <t>Eastbound Granville Ave @ No. 2 Rd</t>
  </si>
  <si>
    <t>Eastbound Granville Ave @ Azure Gate</t>
  </si>
  <si>
    <t>Eastbound Granville Ave @ Livingstone Gate</t>
  </si>
  <si>
    <t>Eastbound Granville Ave @ Gilbert Rd</t>
  </si>
  <si>
    <t>Eastbound Granville Ave @ Moffatt Rd</t>
  </si>
  <si>
    <t>Eastbound Granville Ave @ Minoru Blvd</t>
  </si>
  <si>
    <t>Westbound Granville Ave @ Minoru Blvd</t>
  </si>
  <si>
    <t>Westbound Granville Ave @ Moffatt Rd</t>
  </si>
  <si>
    <t>Westbound Granville Ave @ Gilbert Rd</t>
  </si>
  <si>
    <t>Westbound Granville Ave @ Azure Gate</t>
  </si>
  <si>
    <t>Westbound Granville Ave @ No. 2 Rd</t>
  </si>
  <si>
    <t>Westbound Granville Ave @ Ledway Rd</t>
  </si>
  <si>
    <t>Westbound Granville Ave @ Lynas Lane</t>
  </si>
  <si>
    <t>Southbound Railway Ave @ Granville Ave</t>
  </si>
  <si>
    <t>Southbound Railway Ave @ Linfield Gate</t>
  </si>
  <si>
    <t>Southbound Railway Ave @ Lancing Rd</t>
  </si>
  <si>
    <t>Southbound Railway Ave @ Blundell Rd</t>
  </si>
  <si>
    <t>Southbound Railway Ave @ Colbeck Rd</t>
  </si>
  <si>
    <t>Southbound Railway Ave @ 8600 Block</t>
  </si>
  <si>
    <t>Southbound Railway Ave @ Francis Rd</t>
  </si>
  <si>
    <t>Southbound Railway Ave @ Maple Rd</t>
  </si>
  <si>
    <t>Southbound Railway Ave @ Woodwards Rd</t>
  </si>
  <si>
    <t>Westbound Williams Rd @ Geal Rd</t>
  </si>
  <si>
    <t>Westbound Williams Rd @ Fortune Ave</t>
  </si>
  <si>
    <t>Westbound Williams Rd @ No. 1 Rd</t>
  </si>
  <si>
    <t>Westbound Williams Rd @ Elkmond Rd</t>
  </si>
  <si>
    <t>Westbound Williams Rd @ Stilmond Rd</t>
  </si>
  <si>
    <t>Southbound Springmont Dr @ Springhill Cres</t>
  </si>
  <si>
    <t>Southbound Springmont Dr @ Springside Place</t>
  </si>
  <si>
    <t>Southbound Springmont Gate @ Springmont Dr</t>
  </si>
  <si>
    <t>Southbound 7th Ave @ Steveston Hwy</t>
  </si>
  <si>
    <t>Southbound 7th Ave @ Regent St</t>
  </si>
  <si>
    <t>Southbound 7th Ave @ Garry St</t>
  </si>
  <si>
    <t>Eastbound Chatham St @ 7th Ave</t>
  </si>
  <si>
    <t>Northbound 4th Ave @ Broadway St</t>
  </si>
  <si>
    <t>Northbound 4th Ave @ Richmond St</t>
  </si>
  <si>
    <t>Northbound 4th Ave @ Pleasant St</t>
  </si>
  <si>
    <t>Eastbound Steveston Hwy @ 4th Ave</t>
  </si>
  <si>
    <t>Eastbound Steveston Hwy @ 2nd Ave</t>
  </si>
  <si>
    <t>Southbound No. 1 Rd @ Steveston Hwy</t>
  </si>
  <si>
    <t>Southbound No. 1 Rd @ Georgia St</t>
  </si>
  <si>
    <t>Southbound No. 1 Rd @ Broadway St</t>
  </si>
  <si>
    <t>Eastbound Steveston Hwy @ No. 1 Rd</t>
  </si>
  <si>
    <t>Eastbound Steveston Hwy @ Ransford Gate</t>
  </si>
  <si>
    <t>Eastbound Steveston Hwy @ Trimaran Gate</t>
  </si>
  <si>
    <t>Eastbound Steveston Hwy @ Railway Ave</t>
  </si>
  <si>
    <t>Eastbound Steveston Hwy @ Lassam Rd</t>
  </si>
  <si>
    <t>Eastbound Steveston Hwy @ Kingfisher Dr</t>
  </si>
  <si>
    <t>Eastbound Steveston Hwy @ No. 2 Rd</t>
  </si>
  <si>
    <t>Eastbound Steveston Hwy @ Housman St</t>
  </si>
  <si>
    <t>Eastbound Steveston Hwy @ Constable Gate</t>
  </si>
  <si>
    <t>Northbound Gilbert Rd @ Kimberley Dr</t>
  </si>
  <si>
    <t>Northbound Gilbert Rd @ 10500 Block</t>
  </si>
  <si>
    <t>Northbound Gilbert Rd @ Bamberton Dr</t>
  </si>
  <si>
    <t>Northbound Gilbert Rd @ Williams Rd</t>
  </si>
  <si>
    <t>Northbound Gilbert Rd @ Gilhurst Gate</t>
  </si>
  <si>
    <t>Northbound Gilbert Rd @ Broadmoor Blvd</t>
  </si>
  <si>
    <t>Northbound Gilbert Rd @ Francis Rd</t>
  </si>
  <si>
    <t>Northbound Gilbert Rd @ 8600 Block</t>
  </si>
  <si>
    <t>Northbound Gilbert Rd @ Lucas Rd</t>
  </si>
  <si>
    <t>Northbound Gilbert Rd @ 8200 Block</t>
  </si>
  <si>
    <t>Northbound Gilbert Rd @ Blundell Rd</t>
  </si>
  <si>
    <t>Northbound Gilbert Rd @ Donald Rd</t>
  </si>
  <si>
    <t>Northbound Gilbert Rd @ Mang Rd</t>
  </si>
  <si>
    <t>Northbound Gilbert Rd @ Granville Ave</t>
  </si>
  <si>
    <t>Northbound Gilbert Rd @ Azure Rd</t>
  </si>
  <si>
    <t>Northbound Gilbert Rd @ Westminster Hwy</t>
  </si>
  <si>
    <t>Northbound Gilbert Rd @ Elmbridge Way</t>
  </si>
  <si>
    <t>Eastbound Lansdowne Rd @ Cedarbridge Way</t>
  </si>
  <si>
    <t>Eastbound Lansdowne Rd @ No. 3 Rd</t>
  </si>
  <si>
    <t>Eastbound Lansdowne Rd @ Kwantlen St</t>
  </si>
  <si>
    <t>Northbound Garden City Rd @ Alderbridge Way</t>
  </si>
  <si>
    <t>Northbound Garden City Rd @ Odlin Rd</t>
  </si>
  <si>
    <t>Northbound Garden City Rd @ Cambie Rd</t>
  </si>
  <si>
    <t>Westbound Capstan Way @ Garden City Rd</t>
  </si>
  <si>
    <t>Westbound Capstan Way @ Sexsmith Rd</t>
  </si>
  <si>
    <t>Capstan Station @ Bay 3</t>
  </si>
  <si>
    <t>Eastbound Bridgeport Rd @ Sexsmith Rd</t>
  </si>
  <si>
    <t>Bridgeport Station @ Bay 5</t>
  </si>
  <si>
    <t>Eastbound Bridgeport Rd @ Great Canadian Way</t>
  </si>
  <si>
    <t>Eastbound Bridgeport Rd @ Gage Rd</t>
  </si>
  <si>
    <t>Eastbound Bridgeport Rd @ No. 4 Rd</t>
  </si>
  <si>
    <t>Eastbound Bridgeport Rd @ St. Edwards Dr</t>
  </si>
  <si>
    <t>Eastbound Bridgeport Rd @ McLennan Ave</t>
  </si>
  <si>
    <t>Eastbound Bridgeport Rd @ Shell Rd</t>
  </si>
  <si>
    <t>Eastbound Bridgeport Rd @ Simpson Rd</t>
  </si>
  <si>
    <t>Eastbound Bridgeport Rd @ Olafsen Ave</t>
  </si>
  <si>
    <t>Northbound No. 5 Rd @ Bridgeport Rd</t>
  </si>
  <si>
    <t>Eastbound Vulcan Way @ No. 5 Rd</t>
  </si>
  <si>
    <t>Eastbound Vulcan Way @ 12200 Block</t>
  </si>
  <si>
    <t>Eastbound Vulcan Way @ Sweden Way</t>
  </si>
  <si>
    <t>Eastbound Vulcan Way @ Viscount Way</t>
  </si>
  <si>
    <t>Eastbound Knox Way @ Burdette St</t>
  </si>
  <si>
    <t>Southbound Viking Way @ Vulcan Way</t>
  </si>
  <si>
    <t>Southbound Viking Way @ Viking Place</t>
  </si>
  <si>
    <t>Northbound Viking Way @ Viking Place</t>
  </si>
  <si>
    <t>Westbound Vulcan Way @ Viking Way</t>
  </si>
  <si>
    <t>Westbound Vulcan Way @ Viscount Way</t>
  </si>
  <si>
    <t>Westbound Vulcan Way @ Sweden Way</t>
  </si>
  <si>
    <t>Westbound Vulcan Way @ 12200 Block</t>
  </si>
  <si>
    <t>Southbound No. 5 Rd @ Vulcan Way</t>
  </si>
  <si>
    <t>Westbound Bridgeport Rd @ No. 5 Rd</t>
  </si>
  <si>
    <t>Westbound Bridgeport Rd @ Olafsen Ave</t>
  </si>
  <si>
    <t>Westbound Bridgeport Rd @ Simpson Rd</t>
  </si>
  <si>
    <t>Westbound Bridgeport Rd @ Shell Rd</t>
  </si>
  <si>
    <t>Westbound Bridgeport Rd @ McLennan Ave</t>
  </si>
  <si>
    <t>Westbound Bridgeport Rd @ McLeod Ave</t>
  </si>
  <si>
    <t>Westbound Bridgeport Rd @ No. 4 Rd</t>
  </si>
  <si>
    <t>Westbound Bridgeport Rd @ Gage Rd</t>
  </si>
  <si>
    <t>Bridgeport Station @ Bay 11</t>
  </si>
  <si>
    <t>Capstan Station @ Bay 4</t>
  </si>
  <si>
    <t>Eastbound Capstan Way @ Sexsmith Rd</t>
  </si>
  <si>
    <t>Eastbound Capstan Way @ Garden City Rd</t>
  </si>
  <si>
    <t>Southbound Garden City Rd @ Cambie Rd</t>
  </si>
  <si>
    <t>Southbound Garden City Rd @ Odlin Rd</t>
  </si>
  <si>
    <t>Southbound Garden City Rd @ Leslie Rd</t>
  </si>
  <si>
    <t>Westbound Lansdowne Rd @ No. 3 Rd</t>
  </si>
  <si>
    <t>Westbound Lansdowne Rd @ Cedarbridge Way</t>
  </si>
  <si>
    <t>Southbound Gilbert Rd @ Westminster Hwy</t>
  </si>
  <si>
    <t>Southbound Gilbert Rd @ 6400 Block</t>
  </si>
  <si>
    <t>Southbound Gilbert Rd @ Azure Rd</t>
  </si>
  <si>
    <t>Southbound Gilbert Rd @ 6800 Block</t>
  </si>
  <si>
    <t>Southbound Gilbert Rd @ Granville Ave</t>
  </si>
  <si>
    <t>Southbound Gilbert Rd @ Mang Rd</t>
  </si>
  <si>
    <t>Southbound Gilbert Rd @ Donald Rd</t>
  </si>
  <si>
    <t>Southbound Gilbert Rd @ 8200 Block</t>
  </si>
  <si>
    <t>Southbound Gilbert Rd @ Lucas Rd</t>
  </si>
  <si>
    <t>Southbound Gilbert Rd @ 8600 Block</t>
  </si>
  <si>
    <t>Southbound Gilbert Rd @ Francis Rd</t>
  </si>
  <si>
    <t>Southbound Gilbert Rd @ Broadmoor Blvd</t>
  </si>
  <si>
    <t>Southbound Gilbert Rd @ Woodwards Rd</t>
  </si>
  <si>
    <t>Southbound Gilbert Rd @ Williams Rd</t>
  </si>
  <si>
    <t>Southbound Gilbert Rd @ Bamberton Dr</t>
  </si>
  <si>
    <t>Southbound Gilbert Rd @ Kimberley Dr</t>
  </si>
  <si>
    <t>Westbound Steveston Hwy @ Gilbert Rd</t>
  </si>
  <si>
    <t>Westbound Steveston Hwy @ Constable Gate</t>
  </si>
  <si>
    <t>Westbound Steveston Hwy @ Housman St</t>
  </si>
  <si>
    <t>Westbound Steveston Hwy @ No. 2 Rd</t>
  </si>
  <si>
    <t>Westbound Steveston Hwy @ Kingfisher Dr</t>
  </si>
  <si>
    <t>Westbound Steveston Hwy @ Lassam Rd</t>
  </si>
  <si>
    <t>Westbound Steveston Hwy @ Railway Ave</t>
  </si>
  <si>
    <t>Westbound Steveston Hwy @ Bonavista Gate</t>
  </si>
  <si>
    <t>Westbound Steveston Hwy @ Ransford Gate</t>
  </si>
  <si>
    <t>Eastbound Cook Rd @ Pimlico Way</t>
  </si>
  <si>
    <t>Southbound Garden City Rd @ Bennett Rd</t>
  </si>
  <si>
    <t>Southbound Garden City Rd @ General Currie Rd</t>
  </si>
  <si>
    <t>Southbound Garden City Rd @ Jones Rd</t>
  </si>
  <si>
    <t>Southbound Garden City Rd @ Blundell Rd</t>
  </si>
  <si>
    <t>Southbound Garden City Rd @ Bowcock Rd</t>
  </si>
  <si>
    <t>Southbound Garden City Rd @ Francis Rd</t>
  </si>
  <si>
    <t>Southbound Garden City Rd @ Glenallan Gate</t>
  </si>
  <si>
    <t>Southbound Garden City Rd @ Saunders Rd</t>
  </si>
  <si>
    <t>Eastbound Williams Rd @ Garden City Rd</t>
  </si>
  <si>
    <t>Eastbound Williams Rd @ Severn Dr</t>
  </si>
  <si>
    <t>Eastbound Williams Rd @ No. 4 Rd</t>
  </si>
  <si>
    <t>Eastbound Williams Rd @ Aquila Rd</t>
  </si>
  <si>
    <t>Eastbound Williams Rd @ Shell Rd</t>
  </si>
  <si>
    <t>Eastbound Williams Rd @ Seacote Rd</t>
  </si>
  <si>
    <t>Westbound Horseshoe Way @ No. 5 Rd</t>
  </si>
  <si>
    <t>Eastbound Horseshoe Way @ No. 5 Rd</t>
  </si>
  <si>
    <t>Northbound No. 5 Rd @ Steveston Hwy</t>
  </si>
  <si>
    <t>Northbound No. 5 Rd @ Seacliff Rd</t>
  </si>
  <si>
    <t>Northbound No. 5 Rd @ Williams Rd</t>
  </si>
  <si>
    <t>Westbound King Rd @ No. 5 Rd</t>
  </si>
  <si>
    <t>Westbound King Rd @ 11500 Block</t>
  </si>
  <si>
    <t>Southbound Seacote Rd @ Seaport Ave</t>
  </si>
  <si>
    <t>Westbound Williams Rd @ Seacote Rd</t>
  </si>
  <si>
    <t>Westbound Williams Rd @ Shell Rd</t>
  </si>
  <si>
    <t>Westbound Williams Rd @ Aragon Rd</t>
  </si>
  <si>
    <t>Westbound Williams Rd @ No. 4 Rd</t>
  </si>
  <si>
    <t>Westbound Williams Rd @ Ash St</t>
  </si>
  <si>
    <t>Northbound Garden City Rd @ Williams Rd</t>
  </si>
  <si>
    <t>Northbound Garden City Rd @ Saunders Rd</t>
  </si>
  <si>
    <t>Northbound Garden City Rd @ Glenallan Gate</t>
  </si>
  <si>
    <t>Northbound Garden City Rd @ Francis Rd</t>
  </si>
  <si>
    <t>Northbound Garden City Rd @ Dayton Ave</t>
  </si>
  <si>
    <t>Northbound Garden City Rd @ Blundell Rd</t>
  </si>
  <si>
    <t>Northbound Garden City Rd @ Jones Rd</t>
  </si>
  <si>
    <t>Northbound Garden City Rd @ General Currie Rd</t>
  </si>
  <si>
    <t>Northbound Garden City Rd @ Bennett Rd</t>
  </si>
  <si>
    <t>Westbound Cook Rd @ Pimlico Way</t>
  </si>
  <si>
    <t>Westbound Cook Rd @ Cooney Rd</t>
  </si>
  <si>
    <t>Westbound Cook Rd @ No. 3 Rd</t>
  </si>
  <si>
    <t>Eastbound Ewen Ave @ Hume St</t>
  </si>
  <si>
    <t>Eastbound Ewen Ave @ Gifford St</t>
  </si>
  <si>
    <t>Eastbound Ewen Ave @ Jardine St</t>
  </si>
  <si>
    <t>22nd Street Station @ Bay 4</t>
  </si>
  <si>
    <t>Westbound Ewen Ave @ Howes St</t>
  </si>
  <si>
    <t>Westbound Ewen Ave @ Jardine St</t>
  </si>
  <si>
    <t>Westbound Ewen Ave @ Gifford St</t>
  </si>
  <si>
    <t>Westbound Ewen Ave @ Hume St</t>
  </si>
  <si>
    <t>Westbound Westminster Hwy @ Boundary Rd</t>
  </si>
  <si>
    <t>Westbound Westminster Hwy @ Smith Cres</t>
  </si>
  <si>
    <t>Westbound Westminster Hwy @ Willett Ave</t>
  </si>
  <si>
    <t>Westbound Westminster Hwy @ Fraserside Gate</t>
  </si>
  <si>
    <t>Westbound Westminster Hwy @ McLean Ave</t>
  </si>
  <si>
    <t>Westbound Westminster Hwy @ Hwy 91</t>
  </si>
  <si>
    <t>Westbound Westminster Hwy @ Hwy 91 Offramp</t>
  </si>
  <si>
    <t>Southbound Fraserwood Place @ Westminster Hwy</t>
  </si>
  <si>
    <t>Westbound Gordon Way @ 21300 Block</t>
  </si>
  <si>
    <t>Northbound Graybar Rd @ Westminster Hwy</t>
  </si>
  <si>
    <t>Westbound Westminster Hwy @ McMillan Way</t>
  </si>
  <si>
    <t>Westbound Westminster Hwy @ Nelson Rd</t>
  </si>
  <si>
    <t>Westbound Westminster Hwy @ No. 8 Rd</t>
  </si>
  <si>
    <t>Westbound Westminster Hwy @ Kartner Rd</t>
  </si>
  <si>
    <t>Westbound Westminster Hwy @ No. 7 Rd</t>
  </si>
  <si>
    <t>Northbound No. 6 Rd @ Sparwood Place</t>
  </si>
  <si>
    <t>Northbound No. 6 Rd @ International Place</t>
  </si>
  <si>
    <t>Northbound No. 6 Rd @ Commerce Parkway</t>
  </si>
  <si>
    <t>Northbound No. 6 Rd @ Maycrest Way</t>
  </si>
  <si>
    <t>Northbound No. 6 Rd @ Mayfield Place</t>
  </si>
  <si>
    <t>Westbound Cambie Rd @ No. 6 Rd</t>
  </si>
  <si>
    <t>Westbound Cambie Rd @ No. 4 Rd</t>
  </si>
  <si>
    <t>Westbound Cambie Rd @ Stolberg St</t>
  </si>
  <si>
    <t>Westbound Cambie Rd @ Garden City Rd</t>
  </si>
  <si>
    <t>Westbound Cambie Rd @ Sexsmith Rd</t>
  </si>
  <si>
    <t>Westbound Cambie Rd @ Hazelbridge Way</t>
  </si>
  <si>
    <t>Anderson Rd @ Buswell St</t>
  </si>
  <si>
    <t>Southbound Agar Dr @ Inglis Dr</t>
  </si>
  <si>
    <t>Eastbound Inglis Dr @ Bell Irving St</t>
  </si>
  <si>
    <t>Northbound Cowley Cres @ Inglis Dr</t>
  </si>
  <si>
    <t>Northbound Cowley Cres @ South Airport Rd</t>
  </si>
  <si>
    <t>Vancouver Airport @ South Terminal</t>
  </si>
  <si>
    <t>Northbound Inglis Dr @ Airport Rd South</t>
  </si>
  <si>
    <t>Northbound Cessna Dr @ 3800 Block</t>
  </si>
  <si>
    <t>Northbound Cessna Dr @ Hudson Ave</t>
  </si>
  <si>
    <t>Eastbound Miller Rd @ Russ Baker Way</t>
  </si>
  <si>
    <t>Eastbound Sea Island Way @ No. 3 Rd</t>
  </si>
  <si>
    <t>Westbound Bridgeport Rd @ West Rd</t>
  </si>
  <si>
    <t>Southbound Cessna Dr @ Miller Rd</t>
  </si>
  <si>
    <t>Southbound Inglis Dr @ Airport Rd South</t>
  </si>
  <si>
    <t>Westbound Inglis Dr @ Bell Irving Rd</t>
  </si>
  <si>
    <t>Northbound Railway Ave @ Moncton St</t>
  </si>
  <si>
    <t>Northbound Railway Ave @ Garry St</t>
  </si>
  <si>
    <t>Northbound Railway Ave @ 11100 Block</t>
  </si>
  <si>
    <t>Northbound Railway Ave @ Steveston Hwy</t>
  </si>
  <si>
    <t>Northbound Railway Ave @ Hollymount Gate</t>
  </si>
  <si>
    <t>Eastbound Williams Rd @ Railway Ave</t>
  </si>
  <si>
    <t>Eastbound Williams Rd @ Lassam Rd</t>
  </si>
  <si>
    <t>Eastbound Williams Rd @ No. 2 Rd</t>
  </si>
  <si>
    <t>Eastbound Williams Rd @ Swift Lane</t>
  </si>
  <si>
    <t>Eastbound Williams Rd @ Sheridan Rd</t>
  </si>
  <si>
    <t>Eastbound Williams Rd @ Gilbert Rd</t>
  </si>
  <si>
    <t>Eastbound Williams Rd @ Deagle Rd</t>
  </si>
  <si>
    <t>Eastbound Williams Rd @ Dunoon Dr</t>
  </si>
  <si>
    <t>Eastbound Williams Rd @ No. 3 Rd</t>
  </si>
  <si>
    <t>Eastbound Williams Rd @ Pigott Dr</t>
  </si>
  <si>
    <t>Southbound Shell Rd @ Maddocks Rd</t>
  </si>
  <si>
    <t>Northbound Entertainment Blvd @ Steveston Hwy</t>
  </si>
  <si>
    <t>Northbound Shell Rd @ Steveston Hwy</t>
  </si>
  <si>
    <t>Northbound Shell Rd @ Maddocks Rd</t>
  </si>
  <si>
    <t>Westbound Williams Rd @ Garden City Rd</t>
  </si>
  <si>
    <t>Westbound Williams Rd @ Pigott Dr</t>
  </si>
  <si>
    <t>Westbound Williams Rd @ No. 3 Rd</t>
  </si>
  <si>
    <t>Westbound Williams Rd @ Greenlees Rd</t>
  </si>
  <si>
    <t>Westbound Williams Rd @ Deagle Rd</t>
  </si>
  <si>
    <t>Westbound Williams Rd @ Gilbert Rd</t>
  </si>
  <si>
    <t>Westbound Williams Rd @ Sheridan Rd</t>
  </si>
  <si>
    <t>Westbound Williams Rd @ Swift Lane</t>
  </si>
  <si>
    <t>Westbound Williams Rd @ No. 2 Rd</t>
  </si>
  <si>
    <t>Westbound Williams Rd @ Lassam Rd</t>
  </si>
  <si>
    <t>Westbound Williams Rd @ 5100 Block</t>
  </si>
  <si>
    <t>Southbound Railway Ave @ Williams Rd</t>
  </si>
  <si>
    <t>Southbound Railway Ave @ Hollymount Gate</t>
  </si>
  <si>
    <t>Southbound Railway Ave @ Steveston Hwy</t>
  </si>
  <si>
    <t>Southbound Railway Ave @ 11200 Block</t>
  </si>
  <si>
    <t>Southbound Railway Ave @ Garry St</t>
  </si>
  <si>
    <t>Westbound River Rd @ Hollybridge Way</t>
  </si>
  <si>
    <t>Westbound River Rd @ 6100 Block</t>
  </si>
  <si>
    <t>Southbound Lynas Lane @ Dover Cres</t>
  </si>
  <si>
    <t>Southbound Minoru Blvd @ Westminster Hwy</t>
  </si>
  <si>
    <t>Southbound Minoru Blvd @ Murdoch Ave</t>
  </si>
  <si>
    <t>Southbound Minoru Blvd @ Minoru Gate</t>
  </si>
  <si>
    <t>Northbound Minoru Blvd @ Granville Ave</t>
  </si>
  <si>
    <t>Northbound Minoru Blvd @ Minoru Gate</t>
  </si>
  <si>
    <t>Northbound Minoru Blvd @ Murdoch Ave</t>
  </si>
  <si>
    <t>Northbound Minoru Blvd @ Westminster Hwy</t>
  </si>
  <si>
    <t>Westbound Elmbridge Way @ Minoru Blvd</t>
  </si>
  <si>
    <t>Westbound Elmbridge Way @ Alderbridge Way</t>
  </si>
  <si>
    <t>Westbound Elmbridge Way @ Gilbert Rd</t>
  </si>
  <si>
    <t>Eastbound Anderson Rd @ Buswell St</t>
  </si>
  <si>
    <t>Northbound No. 3 Rd @ Saba Rd</t>
  </si>
  <si>
    <t>Southbound No. 5 Rd @ Cambie Rd</t>
  </si>
  <si>
    <t>Southbound No. 5 Rd @ Woodhead Rd</t>
  </si>
  <si>
    <t>Eastbound McNeely Dr @ No. 5 Rd</t>
  </si>
  <si>
    <t>Eastbound Jack Bell Dr @ McNeely Dr</t>
  </si>
  <si>
    <t>Eastbound Jack Bell Dr @ 12500 Block</t>
  </si>
  <si>
    <t>Northbound Jack Bell Dr @ Wyne Cres North</t>
  </si>
  <si>
    <t>Northbound Jacombs Rd @ Vanier Place</t>
  </si>
  <si>
    <t>Eastbound Cambie Rd @ Viking Way</t>
  </si>
  <si>
    <t>Southbound No. 6 Rd @ Cambie Rd</t>
  </si>
  <si>
    <t>Southbound No. 6 Rd @ Mayfield Place</t>
  </si>
  <si>
    <t>Southbound No. 6 Rd @ Maycrest Way</t>
  </si>
  <si>
    <t>Southbound No. 6 Rd @ Commerce Parkway</t>
  </si>
  <si>
    <t>Southbound No. 6 Rd @ International Place</t>
  </si>
  <si>
    <t>Southbound No. 6 Rd @ Wireless Way</t>
  </si>
  <si>
    <t>Northbound Commerce Parkway @ International Place</t>
  </si>
  <si>
    <t>Eastbound Commerce Parkway @ No. 6 Rd</t>
  </si>
  <si>
    <t>Southbound Jacombs Rd @ Cambie Rd</t>
  </si>
  <si>
    <t>Westbound Jack Bell Dr @ Jacombs Rd</t>
  </si>
  <si>
    <t>Southbound Jack Bell Dr @ Wyne Cres North</t>
  </si>
  <si>
    <t>Westbound Jack Bell Dr @ 12500 Block</t>
  </si>
  <si>
    <t>Westbound Jack Bell Dr @ McNeely Dr</t>
  </si>
  <si>
    <t>Northbound No. 5 Rd @ McNeely Dr</t>
  </si>
  <si>
    <t>Northbound No. 5 Rd @ Woodhead Rd</t>
  </si>
  <si>
    <t>Eastbound Anderson Rd @ No. 3 Rd</t>
  </si>
  <si>
    <t>Eastbound Blundell Rd @ York Rd</t>
  </si>
  <si>
    <t>Eastbound Blundell Rd @ No. 8 Rd</t>
  </si>
  <si>
    <t>Eastbound Blundell Rd @ 18300 Block</t>
  </si>
  <si>
    <t>Northbound Nelson Rd @ Blundell Rd</t>
  </si>
  <si>
    <t>Eastbound Westminster Hwy @ McMillan Way</t>
  </si>
  <si>
    <t>Eastbound Westminster Hwy @ Hwy 91 Offramp</t>
  </si>
  <si>
    <t>Eastbound Westminster Hwy @ Hwy 91</t>
  </si>
  <si>
    <t>Eastbound Westminster Hwy @ McLean Ave</t>
  </si>
  <si>
    <t>Eastbound Westminster Hwy @ Gilley Rd</t>
  </si>
  <si>
    <t>Eastbound Westminster Hwy @ Willett Ave</t>
  </si>
  <si>
    <t>Eastbound Westminster Hwy @ Boundary Rd</t>
  </si>
  <si>
    <t>Eastbound Boyd St @ Gifford St</t>
  </si>
  <si>
    <t>Westbound Boyd St @ Gifford St</t>
  </si>
  <si>
    <t>Southbound Nelson Rd @ Westminster Hwy</t>
  </si>
  <si>
    <t>Westbound Blundell Rd @ Nelson Rd</t>
  </si>
  <si>
    <t>Westbound Blundell Rd @ 18300 Block</t>
  </si>
  <si>
    <t>Westbound Blundell Rd @ No. 8 Rd</t>
  </si>
  <si>
    <t>Westbound Blundell Rd @ York Rd</t>
  </si>
  <si>
    <t>Westbound Blundell Rd @ 16100 Block</t>
  </si>
  <si>
    <t>Westbound Blundell Rd @ Zylmans Way</t>
  </si>
  <si>
    <t>Northbound Cooney Rd @ Westminster Hwy</t>
  </si>
  <si>
    <t>Northbound Garden City Rd @ Capstan Way</t>
  </si>
  <si>
    <t>Bridgeport Station @ Bay 4</t>
  </si>
  <si>
    <t>Eastbound Bridgeport Rd @ No. 5 Rd</t>
  </si>
  <si>
    <t>Eastbound Bridgeport Rd @ Sweden Way</t>
  </si>
  <si>
    <t>Metrotown Station @ Bay 3</t>
  </si>
  <si>
    <t>Westbound Bridgeport Rd @ Sweden Way</t>
  </si>
  <si>
    <t>Southbound Garden City Rd @ Capstan Way</t>
  </si>
  <si>
    <t>Southbound Cooney Rd @ Ackroyd Rd</t>
  </si>
  <si>
    <t>Langley Centre @ Bay 3</t>
  </si>
  <si>
    <t>Westbound Fraser Hwy @ 203 St</t>
  </si>
  <si>
    <t>Westbound Fraser Hwy @ 201A St</t>
  </si>
  <si>
    <t>Westbound Fraser Hwy @ 200 St</t>
  </si>
  <si>
    <t>Westbound Fraser Hwy @ 196A St</t>
  </si>
  <si>
    <t>Northbound Willowbrook Dr @ 19600 Block</t>
  </si>
  <si>
    <t>Eastbound Willowbrook Dr @ 198 St</t>
  </si>
  <si>
    <t>Northbound 200 St @ Willowbrook Dr</t>
  </si>
  <si>
    <t>Northbound 200 St @ 64 Ave</t>
  </si>
  <si>
    <t>Northbound 200 St @ 66 Ave</t>
  </si>
  <si>
    <t>Northbound 200 St @ 68 Ave</t>
  </si>
  <si>
    <t>Northbound 200 St @ 70 Ave</t>
  </si>
  <si>
    <t>Northbound 200 St @ 72 Ave</t>
  </si>
  <si>
    <t>Northbound 200 St @ 7600 Block</t>
  </si>
  <si>
    <t>Northbound 200 St @ 7800 Block</t>
  </si>
  <si>
    <t>Northbound 200 St @ 80 Ave</t>
  </si>
  <si>
    <t>Northbound 200 St @ 84 Ave</t>
  </si>
  <si>
    <t>Carvolth Exchange @ Bay 4</t>
  </si>
  <si>
    <t>Surrey Central Station @ Bay 2</t>
  </si>
  <si>
    <t>Carvolth Exchange @ Bay 3</t>
  </si>
  <si>
    <t>Southbound 200 St @ 86 Ave</t>
  </si>
  <si>
    <t>Southbound 200 St @ 84 Ave</t>
  </si>
  <si>
    <t>Southbound 200 St @ 82 Ave</t>
  </si>
  <si>
    <t>Southbound 200 St @ 80 Ave</t>
  </si>
  <si>
    <t>Southbound 200 St @ 7500 Block</t>
  </si>
  <si>
    <t>Southbound 200 St @ 72 Ave</t>
  </si>
  <si>
    <t>Southbound 200 St @ 70 Ave</t>
  </si>
  <si>
    <t>Southbound 200 St @ 68 Ave</t>
  </si>
  <si>
    <t>Southbound 200 St @ Willoughby Way</t>
  </si>
  <si>
    <t>Southbound 200 St @ 64 Ave</t>
  </si>
  <si>
    <t>Westbound Willowbrook Dr @ 200 St</t>
  </si>
  <si>
    <t>Westbound Willowbrook Dr @ 198 St</t>
  </si>
  <si>
    <t>Southbound Willowbrook Dr @ 19600 Block</t>
  </si>
  <si>
    <t>Eastbound Fraser Hwy @ 200 St</t>
  </si>
  <si>
    <t>Eastbound Fraser Hwy @ 201A St</t>
  </si>
  <si>
    <t>Surrey Central Station @ Bay 9</t>
  </si>
  <si>
    <t>King George Station @ Bay 5</t>
  </si>
  <si>
    <t>Eastbound Fraser Hwy @ 168 St</t>
  </si>
  <si>
    <t>Eastbound Fraser Hwy @ 176 St</t>
  </si>
  <si>
    <t>Eastbound Fraser Hwy @ 182 St</t>
  </si>
  <si>
    <t>Eastbound Fraser Hwy @ 188 St</t>
  </si>
  <si>
    <t>Eastbound Fraser Hwy @ 19000 Block</t>
  </si>
  <si>
    <t>Eastbound Fraser Hwy @ 64 Ave</t>
  </si>
  <si>
    <t>Eastbound Fraser Hwy @ 194 St</t>
  </si>
  <si>
    <t>Westbound Fraser Hwy @ 194 St</t>
  </si>
  <si>
    <t>Westbound Fraser Hwy @ 64 Ave</t>
  </si>
  <si>
    <t>Westbound Fraser Hwy @ 188 St</t>
  </si>
  <si>
    <t>Westbound Fraser Hwy @ 184 St</t>
  </si>
  <si>
    <t>Westbound Fraser Hwy @ 182 St</t>
  </si>
  <si>
    <t>Westbound Fraser Hwy @ 176 St</t>
  </si>
  <si>
    <t>Surrey Central Station @ Bay 10</t>
  </si>
  <si>
    <t>Eastbound 56 Ave @ 206 St</t>
  </si>
  <si>
    <t>Eastbound 56 Ave @ 208 St</t>
  </si>
  <si>
    <t>Eastbound 56 Ave @ Langley Bypass</t>
  </si>
  <si>
    <t>Eastbound 56 Ave @ 213A St</t>
  </si>
  <si>
    <t>Southbound 216 St @ 5300 Block</t>
  </si>
  <si>
    <t>Southbound 216 St @ 52 Ave</t>
  </si>
  <si>
    <t>Eastbound Fraser Hwy @ 216 St</t>
  </si>
  <si>
    <t>Eastbound Fraser Hwy @ 222 St</t>
  </si>
  <si>
    <t>Eastbound Fraser Hwy @ 48 Ave</t>
  </si>
  <si>
    <t>Eastbound Fraser Hwy @ 232 St</t>
  </si>
  <si>
    <t>Eastbound Fraser Hwy @ 240 St</t>
  </si>
  <si>
    <t>Eastbound Fraser Hwy @ 244 St</t>
  </si>
  <si>
    <t>Eastbound Fraser Hwy @ 248 St</t>
  </si>
  <si>
    <t>Eastbound Fraser Hwy @ 256 St</t>
  </si>
  <si>
    <t>Eastbound Fraser Hwy @ 260 St</t>
  </si>
  <si>
    <t>Eastbound Fraser Hwy @ 264 St</t>
  </si>
  <si>
    <t>Eastbound Fraser Hwy @ 268 St</t>
  </si>
  <si>
    <t>Eastbound Fraser Hwy @ 270 St</t>
  </si>
  <si>
    <t>Northbound 272 St @ Fraser Hwy</t>
  </si>
  <si>
    <t>Eastbound 32 Ave @ 272 St</t>
  </si>
  <si>
    <t>Eastbound 32 Ave @ 27400 Block</t>
  </si>
  <si>
    <t>Eastbound 32 Ave @ 275A St</t>
  </si>
  <si>
    <t>Southbound 276 St @ 31A Ave</t>
  </si>
  <si>
    <t>Southbound 276 St @ Fraser Hwy</t>
  </si>
  <si>
    <t>Southbound 276 St @ Springfield Dr</t>
  </si>
  <si>
    <t>Westbound 28 Ave @ 27400 Block</t>
  </si>
  <si>
    <t>Westbound 28 Ave @ 273 St</t>
  </si>
  <si>
    <t>Northbound 272 St @ 28 Ave</t>
  </si>
  <si>
    <t>Westbound 29 Ave @ 272 St</t>
  </si>
  <si>
    <t>Westbound 29 Ave @ 270A St</t>
  </si>
  <si>
    <t>Westbound 29 Ave @ 268A St</t>
  </si>
  <si>
    <t>Westbound 29 Ave @ 266B St</t>
  </si>
  <si>
    <t>Westbound 29 Ave @ 264A St</t>
  </si>
  <si>
    <t>Westbound Fraser Hwy @ 264 St</t>
  </si>
  <si>
    <t>Westbound Fraser Hwy @ 260 St</t>
  </si>
  <si>
    <t>Westbound Fraser Hwy @ 256 St</t>
  </si>
  <si>
    <t>Westbound Fraser Hwy @ 248 St</t>
  </si>
  <si>
    <t>Westbound Fraser Hwy @ 244 St</t>
  </si>
  <si>
    <t>Westbound Fraser Hwy @ 240 St</t>
  </si>
  <si>
    <t>Westbound Fraser Hwy @ 232 St</t>
  </si>
  <si>
    <t>Westbound Fraser Hwy @ 48 Ave</t>
  </si>
  <si>
    <t>Westbound Fraser Hwy @ 222 St</t>
  </si>
  <si>
    <t>Westbound Fraser Hwy @ 221 St</t>
  </si>
  <si>
    <t>Northbound 216 St @ Fraser Hwy</t>
  </si>
  <si>
    <t>Northbound 216 St @ 5300 Block</t>
  </si>
  <si>
    <t>Westbound 56 Ave @ 213A St</t>
  </si>
  <si>
    <t>Westbound 56 Ave @ 210A St</t>
  </si>
  <si>
    <t>Westbound 56 Ave @ Langley Bypass</t>
  </si>
  <si>
    <t>Westbound 56 Ave @ 208 St</t>
  </si>
  <si>
    <t>Westbound 56 Ave @ Logan Ave</t>
  </si>
  <si>
    <t>Westbound Logan Ave @ 56 Ave</t>
  </si>
  <si>
    <t>Carvolth Exchange @ Bay 2</t>
  </si>
  <si>
    <t>Eastbound 88 Ave @ 202 St</t>
  </si>
  <si>
    <t>Northbound 204 St @ 88 Ave</t>
  </si>
  <si>
    <t>Northbound 204 St @ 90 Cres</t>
  </si>
  <si>
    <t>Northbound 204 St @ 91A Ave</t>
  </si>
  <si>
    <t>Northbound 204 St @ 93A Ave</t>
  </si>
  <si>
    <t>Northbound 204 St @ 96 Ave</t>
  </si>
  <si>
    <t>Eastbound 96 Ave @ 205 St</t>
  </si>
  <si>
    <t>Eastbound 96 Ave @ 206 St</t>
  </si>
  <si>
    <t>Eastbound 96 Ave @ 208 St</t>
  </si>
  <si>
    <t>Eastbound 96 Ave @ 210 St</t>
  </si>
  <si>
    <t>Eastbound 96 Ave @ 21200 Block</t>
  </si>
  <si>
    <t>Southbound 213 St @ 95 Ave</t>
  </si>
  <si>
    <t>Southbound 213 St @ 93B Ave</t>
  </si>
  <si>
    <t>Southbound 213 St @ 92B Ave</t>
  </si>
  <si>
    <t>Southbound 212 St @ 91B Ave</t>
  </si>
  <si>
    <t>Westbound Walnut Grove Dr @ 212 St</t>
  </si>
  <si>
    <t>Southbound Walnut Grove Dr @ 8900 Block</t>
  </si>
  <si>
    <t>Southbound Walnut Grove Dr @ 88 Ave</t>
  </si>
  <si>
    <t>Eastbound 88 Ave @ Walnut Grove Dr</t>
  </si>
  <si>
    <t>Eastbound 88 Ave @ 212 St</t>
  </si>
  <si>
    <t>Eastbound 88 Ave @ 214B St</t>
  </si>
  <si>
    <t>Southbound 216 St @ 8600 Block</t>
  </si>
  <si>
    <t>Westbound 86A Cres @ Telegraph Trail</t>
  </si>
  <si>
    <t>Westbound 86A Cres @ 215 St</t>
  </si>
  <si>
    <t>Northbound 212 St @ 86A Cres</t>
  </si>
  <si>
    <t>Westbound 88 Ave @ 212 St</t>
  </si>
  <si>
    <t>Southbound 216 St @ 88 Ave</t>
  </si>
  <si>
    <t>Westbound 88 Ave @ 210 St</t>
  </si>
  <si>
    <t>Northbound Walnut Grove Dr @ 88 Ave</t>
  </si>
  <si>
    <t>Eastbound Walnut Grove Dr @ 212 St</t>
  </si>
  <si>
    <t>Northbound 212 St @ Walnut Grove Dr</t>
  </si>
  <si>
    <t>Eastbound 92 Ave @ 212 St</t>
  </si>
  <si>
    <t>Northbound 213 St @ 92 Ave</t>
  </si>
  <si>
    <t>Northbound 213 St @ 93B Ave</t>
  </si>
  <si>
    <t>Northbound 213 St @ 95 Ave</t>
  </si>
  <si>
    <t>Westbound 96 Ave @ Yeomans Cres</t>
  </si>
  <si>
    <t>Westbound 96 Ave @ 208 St</t>
  </si>
  <si>
    <t>Westbound 96 Ave @ 206 St</t>
  </si>
  <si>
    <t>Westbound 96 Ave @ 205 St</t>
  </si>
  <si>
    <t>Southbound 204 St @ 96 Ave</t>
  </si>
  <si>
    <t>Southbound 204 St @ 93B Ave</t>
  </si>
  <si>
    <t>Southbound 204 St @ 91B Ave</t>
  </si>
  <si>
    <t>Southbound 204 St @ 90A Ave</t>
  </si>
  <si>
    <t>Southbound 204 St @ 88 Ave</t>
  </si>
  <si>
    <t>Carvolth Exchange @ Bay 8</t>
  </si>
  <si>
    <t>White Rock Centre @ Bay 10</t>
  </si>
  <si>
    <t>Eastbound 24 Ave @ 152 St</t>
  </si>
  <si>
    <t>Eastbound 24 Ave @ 154 St</t>
  </si>
  <si>
    <t>Eastbound 24 Ave @ 160 St</t>
  </si>
  <si>
    <t>Eastbound 24 Ave @ 161A St</t>
  </si>
  <si>
    <t>Eastbound 24 Ave @ 164 St</t>
  </si>
  <si>
    <t>Eastbound 24 Ave @ 168 St</t>
  </si>
  <si>
    <t>Eastbound 24 Ave @ 172 St</t>
  </si>
  <si>
    <t>Eastbound 24 Ave @ 176 St</t>
  </si>
  <si>
    <t>Eastbound 24 Ave @ 180 St</t>
  </si>
  <si>
    <t>Eastbound 24 Ave @ 184 St</t>
  </si>
  <si>
    <t>Eastbound 24 Ave @ 188 St</t>
  </si>
  <si>
    <t>Eastbound 24 Ave @ 190 St</t>
  </si>
  <si>
    <t>Northbound 192 St @ 24 Ave</t>
  </si>
  <si>
    <t>Northbound 192 St @ 28 Ave</t>
  </si>
  <si>
    <t>Northbound 192 St @ 32 Ave</t>
  </si>
  <si>
    <t>Northbound 192 St @ 34A Ave</t>
  </si>
  <si>
    <t>Eastbound 36 Ave @ 192 St</t>
  </si>
  <si>
    <t>Eastbound 36 Ave @ 194 St</t>
  </si>
  <si>
    <t>Eastbound 36 Ave @ 196 St</t>
  </si>
  <si>
    <t>Eastbound 36 Ave @ 198 St</t>
  </si>
  <si>
    <t>Northbound 200 St @ 36 Ave</t>
  </si>
  <si>
    <t>Northbound 200 St @ 37 Ave</t>
  </si>
  <si>
    <t>Northbound 200 St @ 38A Ave</t>
  </si>
  <si>
    <t>Northbound 200 St @ 40 Ave</t>
  </si>
  <si>
    <t>Northbound 200 St @ 41 Ave</t>
  </si>
  <si>
    <t>Northbound 200 St @ 42 Ave</t>
  </si>
  <si>
    <t>Northbound 200 St @ 44 Ave</t>
  </si>
  <si>
    <t>Northbound 200 St @ 45A Ave</t>
  </si>
  <si>
    <t>Northbound 200 St @ 48 Ave</t>
  </si>
  <si>
    <t>Northbound 200 St @ Grade Cres</t>
  </si>
  <si>
    <t>Northbound 200 St @ 50 Ave</t>
  </si>
  <si>
    <t>Northbound 200 St @ 53 Ave</t>
  </si>
  <si>
    <t>Eastbound Douglas Cres @ 203 St</t>
  </si>
  <si>
    <t>Langley Centre @ Bay 7</t>
  </si>
  <si>
    <t>Northbound 198 St @ 64 Ave</t>
  </si>
  <si>
    <t>Southbound 200 St @ 56 Ave</t>
  </si>
  <si>
    <t>Southbound 200 St @ 53 Ave</t>
  </si>
  <si>
    <t>Southbound 200 St @ 50 Ave</t>
  </si>
  <si>
    <t>Southbound 200 St @ 48 Ave</t>
  </si>
  <si>
    <t>Southbound 200 St @ 45A Ave</t>
  </si>
  <si>
    <t>Southbound 200 St @ 44 Ave</t>
  </si>
  <si>
    <t>Southbound 200 St @ 42 Ave</t>
  </si>
  <si>
    <t>Southbound 200 St @ 41 Ave</t>
  </si>
  <si>
    <t>Southbound 200 St @ 38A Ave</t>
  </si>
  <si>
    <t>Southbound 200 St @ 37A Ave</t>
  </si>
  <si>
    <t>Southbound 200 St @ 36 Ave</t>
  </si>
  <si>
    <t>Westbound 36 Ave @ 198 St</t>
  </si>
  <si>
    <t>Westbound 36 Ave @ 196 St</t>
  </si>
  <si>
    <t>Westbound 36 Ave @ 194 St</t>
  </si>
  <si>
    <t>Southbound 192 St @ 36 Ave</t>
  </si>
  <si>
    <t>Southbound 192 St @ 34A Ave</t>
  </si>
  <si>
    <t>Southbound 192 St @ 32 Ave</t>
  </si>
  <si>
    <t>Southbound 192 St @ 28 Ave</t>
  </si>
  <si>
    <t>Southbound 192 St @ 26 Ave</t>
  </si>
  <si>
    <t>Westbound 24 Ave @ 192 St</t>
  </si>
  <si>
    <t>Westbound 24 Ave @ 190 St</t>
  </si>
  <si>
    <t>Westbound 24 Ave @ 188 St</t>
  </si>
  <si>
    <t>Westbound 24 Ave @ 184 St</t>
  </si>
  <si>
    <t>Westbound 24 Ave @ 180 St</t>
  </si>
  <si>
    <t>Westbound 24 Ave @ 176 St</t>
  </si>
  <si>
    <t>Westbound 24 Ave @ 172 St</t>
  </si>
  <si>
    <t>Westbound 24 Ave @ 168 St</t>
  </si>
  <si>
    <t>Westbound 24 Ave @ 164 St</t>
  </si>
  <si>
    <t>Westbound 24 Ave @ 161A St</t>
  </si>
  <si>
    <t>Westbound 24 Ave @ King George Blvd</t>
  </si>
  <si>
    <t>Westbound 24 Ave @ 153 St</t>
  </si>
  <si>
    <t>Lougheed Station @ Bay 8</t>
  </si>
  <si>
    <t>Eastbound Hwy One Offramp @ 156 St</t>
  </si>
  <si>
    <t>Carvolth Exchange @ Bay 9</t>
  </si>
  <si>
    <t>Westbound Hwy One Offramp @ 156 St</t>
  </si>
  <si>
    <t>Lougheed Station @ Bay 11</t>
  </si>
  <si>
    <t>Southbound 204 St @ Douglas Cres</t>
  </si>
  <si>
    <t>Southbound 204 St @ 54 Ave</t>
  </si>
  <si>
    <t>Eastbound 53 Ave @ 204 St</t>
  </si>
  <si>
    <t>Eastbound 51B Ave @ 206 St</t>
  </si>
  <si>
    <t>Eastbound 51B Ave @ 207 St</t>
  </si>
  <si>
    <t>Northbound 208 St @ 51B Ave</t>
  </si>
  <si>
    <t>Northbound 208 St Causeway @ Fraser Hwy</t>
  </si>
  <si>
    <t>Eastbound 52 Ave @ 216 St</t>
  </si>
  <si>
    <t>Eastbound 52 Ave @ 217A St</t>
  </si>
  <si>
    <t>Eastbound 52 Ave @ 219 St</t>
  </si>
  <si>
    <t>Southbound 221A St @ Langley Memorial Hospital</t>
  </si>
  <si>
    <t>Eastbound 50 Ave @ 221A St</t>
  </si>
  <si>
    <t>Southbound 222 St @ 50 Ave</t>
  </si>
  <si>
    <t>Southbound 222 St @ Fraser Hwy</t>
  </si>
  <si>
    <t>Westbound 48 Ave @ 222 St</t>
  </si>
  <si>
    <t>Westbound 48 Ave @ 221 St</t>
  </si>
  <si>
    <t>Westbound 48 Ave @ 219 St</t>
  </si>
  <si>
    <t>Eastbound Old Yale Rd @ 220 St</t>
  </si>
  <si>
    <t>Westbound 46 Ave @ 220 St</t>
  </si>
  <si>
    <t>Westbound 46 Ave @ 217B St</t>
  </si>
  <si>
    <t>Westbound 46 Ave @ 216 St</t>
  </si>
  <si>
    <t>Northbound 216 St @ 47A Ave</t>
  </si>
  <si>
    <t>Westbound 48 Ave @ 214A St</t>
  </si>
  <si>
    <t>Westbound 48 Ave @ 210 St</t>
  </si>
  <si>
    <t>Westbound 48 Ave @ 209 St</t>
  </si>
  <si>
    <t>Southbound 208 St @ Grade Cres</t>
  </si>
  <si>
    <t>Eastbound 48 Ave @ 208 St</t>
  </si>
  <si>
    <t>Eastbound 48 Ave @ 210 St</t>
  </si>
  <si>
    <t>Eastbound 48 Ave @ 214A St</t>
  </si>
  <si>
    <t>Southbound 216 St @ 47A Ave</t>
  </si>
  <si>
    <t>Eastbound 46 Ave @ 216 St</t>
  </si>
  <si>
    <t>Eastbound 46 Ave @ 217B St</t>
  </si>
  <si>
    <t>Eastbound 46 Ave @ 220 St</t>
  </si>
  <si>
    <t>Westbound Old Yale Rd @ 220 St</t>
  </si>
  <si>
    <t>Eastbound 48 Ave @ 219 St</t>
  </si>
  <si>
    <t>Eastbound 48 Ave @ 221 St</t>
  </si>
  <si>
    <t>Northbound 222 St @ 48 Ave</t>
  </si>
  <si>
    <t>Northbound 222 St @ Fraser Hwy</t>
  </si>
  <si>
    <t>Westbound 50 Ave @ 221A St</t>
  </si>
  <si>
    <t>Northbound 221A St @ Langley Memorial Hospital</t>
  </si>
  <si>
    <t>Westbound 52 Ave @ 219 St</t>
  </si>
  <si>
    <t>Westbound 52 Ave @ 218 St</t>
  </si>
  <si>
    <t>Westbound 52 Ave @ 216 St</t>
  </si>
  <si>
    <t>Westbound Fraser Hwy @ 216 St</t>
  </si>
  <si>
    <t>Southbound 208 Street Causeway @ Fraser Hwy</t>
  </si>
  <si>
    <t>Southbound 208 St @ 52A Ave</t>
  </si>
  <si>
    <t>Westbound 51B Ave @ 207 St</t>
  </si>
  <si>
    <t>Westbound 51B Ave @ 206 St</t>
  </si>
  <si>
    <t>Westbound 53 Ave @ 53A Ave</t>
  </si>
  <si>
    <t>Northbound 204 St @ 53 Ave</t>
  </si>
  <si>
    <t>Northbound 204 St @ 54 Ave</t>
  </si>
  <si>
    <t>Northbound 204 St @ Park Ave</t>
  </si>
  <si>
    <t>Southbound 203 St @ 56 Ave</t>
  </si>
  <si>
    <t>Westbound Michaud Cres @ 201A St</t>
  </si>
  <si>
    <t>Westbound Michaud Cres @ 200 St</t>
  </si>
  <si>
    <t>Eastbound 53 Ave @ 200 St</t>
  </si>
  <si>
    <t>Eastbound 53 Ave @ 201A St</t>
  </si>
  <si>
    <t>Southbound 203 St @ 53 Ave</t>
  </si>
  <si>
    <t>Southbound 203 St @ 50 Ave</t>
  </si>
  <si>
    <t>Westbound Grade Cres @ 203 St</t>
  </si>
  <si>
    <t>Westbound Grade Cres @ 200 St</t>
  </si>
  <si>
    <t>Eastbound 36 Ave @ 200 St</t>
  </si>
  <si>
    <t>Eastbound 36 Ave @ 203 St</t>
  </si>
  <si>
    <t>Northbound 204 St @ 36 Ave</t>
  </si>
  <si>
    <t>Northbound 204 St @ 38 Ave</t>
  </si>
  <si>
    <t>Northbound 204 St @ 40 Ave</t>
  </si>
  <si>
    <t>Eastbound 42 Ave @ 204 St</t>
  </si>
  <si>
    <t>Eastbound 42 Ave @ 205A St</t>
  </si>
  <si>
    <t>Eastbound 42 Ave @ 207 St</t>
  </si>
  <si>
    <t>Northbound 208 St @ 42 Ave</t>
  </si>
  <si>
    <t>Northbound 208 St @ 44 Ave</t>
  </si>
  <si>
    <t>Northbound 208 St @ 45A Ave</t>
  </si>
  <si>
    <t>Northbound 208 St @ 47 Ave</t>
  </si>
  <si>
    <t>Southbound 208 St @ 46A Ave</t>
  </si>
  <si>
    <t>Southbound 208 St @ 45A Ave</t>
  </si>
  <si>
    <t>Southbound 208 St @ 44 Ave</t>
  </si>
  <si>
    <t>Southbound 208 St @ 42 Ave</t>
  </si>
  <si>
    <t>Westbound 42 Ave @ 207 St</t>
  </si>
  <si>
    <t>Westbound 42 Ave @ 205A St</t>
  </si>
  <si>
    <t>Southbound 204 St @ 42 Ave</t>
  </si>
  <si>
    <t>Southbound 204 St @ 40 Ave</t>
  </si>
  <si>
    <t>Southbound 204 St @ 38A Ave</t>
  </si>
  <si>
    <t>Southbound 204 St @ 36 Ave</t>
  </si>
  <si>
    <t>Westbound 36 Ave @ 202A St</t>
  </si>
  <si>
    <t>Northbound 203 St @ Grade Cres</t>
  </si>
  <si>
    <t>Northbound 203 St @ 50 Ave</t>
  </si>
  <si>
    <t>Westbound 53 Ave @ 203 St</t>
  </si>
  <si>
    <t>Westbound 53 Ave @ 201A St</t>
  </si>
  <si>
    <t>Eastbound Michaud Cres @ 200 St</t>
  </si>
  <si>
    <t>Northbound 201A St @ Michaud Cres</t>
  </si>
  <si>
    <t>Northbound Glover Rd @ Worrell Cres</t>
  </si>
  <si>
    <t>Northbound Glover Rd @ 216 St</t>
  </si>
  <si>
    <t>Northbound Glover Rd @ Smith Cres</t>
  </si>
  <si>
    <t>Northbound Glover Rd @ Hwy 10 Bypass</t>
  </si>
  <si>
    <t>Eastbound University Dr @ Mattson Centre</t>
  </si>
  <si>
    <t>Northbound Glover Rd @ University Dr</t>
  </si>
  <si>
    <t>Northbound Glover Rd @ 79 Ave</t>
  </si>
  <si>
    <t>Northbound Glover Rd @ Telegraph Trail</t>
  </si>
  <si>
    <t>Northbound Glover Rd @ Rawlison Cres</t>
  </si>
  <si>
    <t>Northbound Glover Rd @ 88 Ave</t>
  </si>
  <si>
    <t>Northbound Glover Rd @ St. Andrews Ave</t>
  </si>
  <si>
    <t>Westbound 96 Ave @ Glover Rd</t>
  </si>
  <si>
    <t>Southbound Trattle St @ 96 Ave</t>
  </si>
  <si>
    <t>Southbound Trattle St @ 9100 Block</t>
  </si>
  <si>
    <t>Southbound Trattle St @ Houston Ave</t>
  </si>
  <si>
    <t>Westbound 88 Ave @ Trattle St</t>
  </si>
  <si>
    <t>Westbound 88 Ave @ Wright St</t>
  </si>
  <si>
    <t>Westbound 88 Ave @ 222A St</t>
  </si>
  <si>
    <t>Westbound 88 Ave @ 22000 Block</t>
  </si>
  <si>
    <t>Westbound 88 Ave @ 216 St</t>
  </si>
  <si>
    <t>Westbound 88 Ave @ 214B St</t>
  </si>
  <si>
    <t>Northbound 212 St @ 92 Ave</t>
  </si>
  <si>
    <t>Northbound 212 St @ 93 Ave</t>
  </si>
  <si>
    <t>Northbound 210 St @ 93B Ave</t>
  </si>
  <si>
    <t>Northbound 210 St @ 95A Ave</t>
  </si>
  <si>
    <t>Carvolth Exchange @ Bay 11</t>
  </si>
  <si>
    <t>Southbound 210 St @ 95A Ave</t>
  </si>
  <si>
    <t>Southbound 210 St @ 93A Ave</t>
  </si>
  <si>
    <t>Southbound 212 St @ 92 Ave</t>
  </si>
  <si>
    <t>Eastbound 88 Ave @ 216 St</t>
  </si>
  <si>
    <t>Eastbound 88 Ave @ 22000 Block</t>
  </si>
  <si>
    <t>Eastbound 88 Ave @ 222A St</t>
  </si>
  <si>
    <t>Eastbound 88 Ave @ Wright St</t>
  </si>
  <si>
    <t>Northbound Trattle St @ 88 Ave</t>
  </si>
  <si>
    <t>Northbound Trattle St @ Houston Ave</t>
  </si>
  <si>
    <t>Northbound Trattle St @ 9000 Block</t>
  </si>
  <si>
    <t>Eastbound 96 Ave @ Trattle St</t>
  </si>
  <si>
    <t>Eastbound 96 Ave @ Glover Rd</t>
  </si>
  <si>
    <t>Southbound Glover Rd @ St. Andrews Ave</t>
  </si>
  <si>
    <t>Southbound Glover Rd @ 88 Ave</t>
  </si>
  <si>
    <t>Southbound Glover Rd @ Rawlison Cres</t>
  </si>
  <si>
    <t>Southbound Glover Rd @ Telegraph Trail</t>
  </si>
  <si>
    <t>Southbound Glover Rd @ 79 Ave</t>
  </si>
  <si>
    <t>Southbound Glover Rd @ University Dr</t>
  </si>
  <si>
    <t>Southbound Glover Rd @ Hwy 10 Bypass</t>
  </si>
  <si>
    <t>Southbound Glover Rd @ Crush Cres</t>
  </si>
  <si>
    <t>Southbound 198 St @ 24 Ave</t>
  </si>
  <si>
    <t>Eastbound 20 Ave @ 198 St</t>
  </si>
  <si>
    <t>Northbound 200 St @ 20 Ave</t>
  </si>
  <si>
    <t>Northbound 200 St @ 22 Ave</t>
  </si>
  <si>
    <t>Northbound 200 St @ 24 Ave</t>
  </si>
  <si>
    <t>Northbound 200 St @ 28 Ave</t>
  </si>
  <si>
    <t>Northbound 200 St @ 30 Ave</t>
  </si>
  <si>
    <t>Northbound 200 St @ 32 Ave</t>
  </si>
  <si>
    <t>Northbound 200 St @ 33A Ave</t>
  </si>
  <si>
    <t>Eastbound 40 Ave @ 200A St</t>
  </si>
  <si>
    <t>Eastbound 40 Ave @ 202 St</t>
  </si>
  <si>
    <t>Eastbound 40 Ave @ 204 St</t>
  </si>
  <si>
    <t>Eastbound 40 Ave @ 206A St</t>
  </si>
  <si>
    <t>Northbound 208 St @ 40 Ave</t>
  </si>
  <si>
    <t>Westbound Grade Cres @ 208 St</t>
  </si>
  <si>
    <t>Westbound Grade Cres @ 20400 Block</t>
  </si>
  <si>
    <t>Northbound 203 St @ 53 Ave</t>
  </si>
  <si>
    <t>Northbound 203 St @ 54 Ave</t>
  </si>
  <si>
    <t>Northbound 203 St @ Michaud Cres</t>
  </si>
  <si>
    <t>Southbound 203 St @ Michaud Cres</t>
  </si>
  <si>
    <t>Southbound 203 St @ 54 Ave</t>
  </si>
  <si>
    <t>Eastbound Grade Cres @ 203 St</t>
  </si>
  <si>
    <t>Eastbound Grade Cres @ 206 St</t>
  </si>
  <si>
    <t>Eastbound Grade Cres @ 207B St</t>
  </si>
  <si>
    <t>Southbound 208 St @ 40 Ave</t>
  </si>
  <si>
    <t>Westbound 40 Ave @ 208 St</t>
  </si>
  <si>
    <t>Westbound 40 Ave @ 206A St</t>
  </si>
  <si>
    <t>Westbound 40 Ave @ 204 St</t>
  </si>
  <si>
    <t>Westbound 40 Ave @ 202 St</t>
  </si>
  <si>
    <t>Westbound 40 Ave @ 200A St</t>
  </si>
  <si>
    <t>Southbound 200 St @ 33A Ave</t>
  </si>
  <si>
    <t>Southbound 200 St @ 32 Ave</t>
  </si>
  <si>
    <t>Southbound 200 St @ 30 Ave</t>
  </si>
  <si>
    <t>Westbound 28 Ave @ 200 St</t>
  </si>
  <si>
    <t>Westbound 28 Ave @ 197A St</t>
  </si>
  <si>
    <t>Eastbound 24 Ave @ 196 St</t>
  </si>
  <si>
    <t>Eastbound 53 Ave @ 203 St</t>
  </si>
  <si>
    <t>Northbound 53A Ave @ 51B Ave</t>
  </si>
  <si>
    <t>Northbound 206 St @ 5400 Block</t>
  </si>
  <si>
    <t>Eastbound Douglas Cres @ 206 St</t>
  </si>
  <si>
    <t>Eastbound Douglas Cres @ 208 St</t>
  </si>
  <si>
    <t>Northbound 208 St @ Fraser Hwy</t>
  </si>
  <si>
    <t>Eastbound 68 Ave @ 203 St</t>
  </si>
  <si>
    <t>Eastbound 68 Ave @ 204A St</t>
  </si>
  <si>
    <t>Southbound 206 St @ 68 Ave</t>
  </si>
  <si>
    <t>Southbound 206 St @ 66 Ave</t>
  </si>
  <si>
    <t>Westbound 66 Ave @ 20400 Block</t>
  </si>
  <si>
    <t>Westbound 66 Ave @ 203 St</t>
  </si>
  <si>
    <t>Southbound Mall Access Rd @ 6500 Block</t>
  </si>
  <si>
    <t>Northbound 197 St @ Willowbrook Dr</t>
  </si>
  <si>
    <t>Northbound Mall Access Rd @ 6400 Block</t>
  </si>
  <si>
    <t>Eastbound 66 Ave @ 20200 Block</t>
  </si>
  <si>
    <t>Eastbound 66 Ave @ 20400 Block</t>
  </si>
  <si>
    <t>Northbound 206 St @ 66 Ave</t>
  </si>
  <si>
    <t>Westbound 68 Ave @ 206 St</t>
  </si>
  <si>
    <t>Westbound 68 Ave @ 204A St</t>
  </si>
  <si>
    <t>Southbound 208 St @ 56 Ave</t>
  </si>
  <si>
    <t>Southbound 208 St @ Fraser Hwy</t>
  </si>
  <si>
    <t>Westbound Douglas Cres @ 207 St</t>
  </si>
  <si>
    <t>Southbound 206 St @ Douglas Cres</t>
  </si>
  <si>
    <t>Southbound 53A Ave @ 205 St</t>
  </si>
  <si>
    <t>Westbound 53 Ave @ 204 St</t>
  </si>
  <si>
    <t>Northbound Willowbrook Connector @ Mufford Cres</t>
  </si>
  <si>
    <t>Northbound Willowbrook Connector @ 66A Ave</t>
  </si>
  <si>
    <t>Northbound 208 St @ 68 Ave</t>
  </si>
  <si>
    <t>Northbound 208 St @ 70 Ave</t>
  </si>
  <si>
    <t>Northbound 208 St @ 72 Ave</t>
  </si>
  <si>
    <t>Northbound 208 St @ 76 Ave</t>
  </si>
  <si>
    <t>Northbound 208 St @ Willoughby Town Centre Dr</t>
  </si>
  <si>
    <t>Northbound 208 St @ 80 Ave</t>
  </si>
  <si>
    <t>Northbound 208 St @ 83 Ave</t>
  </si>
  <si>
    <t>Northbound 208 St @ 84 Ave</t>
  </si>
  <si>
    <t>Westbound 88 Ave @ 208 St</t>
  </si>
  <si>
    <t>Westbound 88 Ave @ 204 St</t>
  </si>
  <si>
    <t>Carvolth Exchange @ Bay 6</t>
  </si>
  <si>
    <t>Northbound 201 St @ 96 Ave</t>
  </si>
  <si>
    <t>Southbound 200 St @ Maple Meadows Way</t>
  </si>
  <si>
    <t>Maple Meadows Station @ Bay 4</t>
  </si>
  <si>
    <t>Carvolth Exchange @ Bay 12</t>
  </si>
  <si>
    <t>Eastbound 88 Ave @ 204 St</t>
  </si>
  <si>
    <t>Southbound 208 St @ 88 Ave</t>
  </si>
  <si>
    <t>Southbound 208 St @ 84 Ave</t>
  </si>
  <si>
    <t>Southbound 208 St @ 82 Ave</t>
  </si>
  <si>
    <t>Southbound 208 St @ 80 Ave</t>
  </si>
  <si>
    <t>Southbound 208 St @ Willoughby Town Centre Dr</t>
  </si>
  <si>
    <t>Southbound 208 St @ 76 Ave</t>
  </si>
  <si>
    <t>Southbound 208 St @ 72 Ave</t>
  </si>
  <si>
    <t>Southbound 208 St @ 70 Ave</t>
  </si>
  <si>
    <t>Southbound Willowbrook Connector @ 68 Ave</t>
  </si>
  <si>
    <t>Southbound Willowbrook Connector @ 66A Ave</t>
  </si>
  <si>
    <t>Westbound 2nd Ave @ 52A St</t>
  </si>
  <si>
    <t>Northbound 52A St @ 3rd Ave</t>
  </si>
  <si>
    <t>Westbound Milsom Wynd @ 52 St</t>
  </si>
  <si>
    <t>Westbound Milsom Wynd @ Galway Dr</t>
  </si>
  <si>
    <t>Northbound Milsom Wynd @ 5th Ave</t>
  </si>
  <si>
    <t>Eastbound 6th Ave @ Milsom Wynd</t>
  </si>
  <si>
    <t>Northbound 52 St @ 6th Ave</t>
  </si>
  <si>
    <t>Northbound 52 St @ 7A Ave</t>
  </si>
  <si>
    <t>Eastbound 8A Ave @ 52A St</t>
  </si>
  <si>
    <t>Northbound 53A St @ 9th Ave</t>
  </si>
  <si>
    <t>Northbound 53A St @ 10A Ave</t>
  </si>
  <si>
    <t>Eastbound 12 Ave @ 53A St</t>
  </si>
  <si>
    <t>Eastbound 12 Ave @ 5500 Block</t>
  </si>
  <si>
    <t>Northbound 56 St @ 12 Ave</t>
  </si>
  <si>
    <t>Northbound 56 St @ View Cres South</t>
  </si>
  <si>
    <t>Northbound 56 St @ View Cres North</t>
  </si>
  <si>
    <t>Northbound 56 St @ 16 Ave</t>
  </si>
  <si>
    <t>South Delta Exchange @ Bay 1</t>
  </si>
  <si>
    <t>Southbound Hwy 17 @ 56 St</t>
  </si>
  <si>
    <t>Northbound 52 St @ Hwy 17</t>
  </si>
  <si>
    <t>Northbound 52 St @ Canoe Pass Way</t>
  </si>
  <si>
    <t>Northbound 53 St @ 28 Ave</t>
  </si>
  <si>
    <t>Northbound 53 St @ 3000 Block</t>
  </si>
  <si>
    <t>Northbound Arthur Dr @ 34B Ave</t>
  </si>
  <si>
    <t>Northbound Arthur Dr @ 36 Ave</t>
  </si>
  <si>
    <t>Northbound Arthur Dr @ 3700 Block</t>
  </si>
  <si>
    <t>Northbound Arthur Dr @ 3800 Block</t>
  </si>
  <si>
    <t>Northbound Arthur Dr @ 3900 Block</t>
  </si>
  <si>
    <t>Northbound Arthur Dr @ Whitworth Cres</t>
  </si>
  <si>
    <t>Northbound Arthur Dr @ 4400 Block</t>
  </si>
  <si>
    <t>Northbound Arthur Dr @ 45 Ave</t>
  </si>
  <si>
    <t>Northbound Arthur Dr @ 47 Ave</t>
  </si>
  <si>
    <t>Northbound Arthur Dr @ Ladner Trunk Rd</t>
  </si>
  <si>
    <t>Ladner Exchange @ Bay 5</t>
  </si>
  <si>
    <t>Northbound Hwy 17A @ Hwy 10</t>
  </si>
  <si>
    <t>Southbound Hwy 17A @ Ladner Trunk Rd</t>
  </si>
  <si>
    <t>Southbound 56 St @ Hwy 17</t>
  </si>
  <si>
    <t>South Delta Exchange @ Bay 2</t>
  </si>
  <si>
    <t>Southbound 56 St @ 16 Ave</t>
  </si>
  <si>
    <t>Southbound 56 St @ 14B Ave</t>
  </si>
  <si>
    <t>Southbound 56 St @ View Cres</t>
  </si>
  <si>
    <t>Westbound 12 Ave @ 56 St</t>
  </si>
  <si>
    <t>Westbound 12 Ave @ 55 St</t>
  </si>
  <si>
    <t>Southbound 53A St @ 11A Ave</t>
  </si>
  <si>
    <t>Southbound 53A St @ 10 Ave</t>
  </si>
  <si>
    <t>Southbound 53A St @ 9th Ave</t>
  </si>
  <si>
    <t>Westbound 8A Ave @ 53A St</t>
  </si>
  <si>
    <t>Southbound 52 St @ 8A Ave</t>
  </si>
  <si>
    <t>Southbound 52 St @ Dennison Dr</t>
  </si>
  <si>
    <t>Southbound 52 St @ 6th Ave</t>
  </si>
  <si>
    <t>Southbound Milsom Wynd @ 6th Ave</t>
  </si>
  <si>
    <t>Southbound Milsom Wynd @ Kerry Dr</t>
  </si>
  <si>
    <t>Eastbound Milsom Wynd @ Galway Dr</t>
  </si>
  <si>
    <t>Eastbound 4th Ave @ 52A St</t>
  </si>
  <si>
    <t>Southbound 54 St @ 4th Ave</t>
  </si>
  <si>
    <t>Southbound 54 St @ 2nd Ave</t>
  </si>
  <si>
    <t>Northbound Hwy 17 @ 56 St</t>
  </si>
  <si>
    <t>Bridgeport Station @ Bay 8</t>
  </si>
  <si>
    <t>Westbound 1st Ave @ 49 St</t>
  </si>
  <si>
    <t>Northbound English Bluff Rd @ 2nd Ave</t>
  </si>
  <si>
    <t>Northbound English Bluff Rd @ 4th Ave</t>
  </si>
  <si>
    <t>Northbound English Bluff Rd @ 5th Ave</t>
  </si>
  <si>
    <t>Northbound English Bluff Rd @ 7A Ave</t>
  </si>
  <si>
    <t>Northbound English Bluff Rd @ Gale Dr</t>
  </si>
  <si>
    <t>Northbound English Bluff Rd @ 1000 Block</t>
  </si>
  <si>
    <t>Eastbound 12 Ave @ English Bluff Rd</t>
  </si>
  <si>
    <t>Eastbound 12 Ave @ Cliff Dr</t>
  </si>
  <si>
    <t>Eastbound 12 Ave @ 52 St</t>
  </si>
  <si>
    <t>Eastbound 12 Ave @ 56 St</t>
  </si>
  <si>
    <t>Eastbound 12 Ave @ Jackson Way</t>
  </si>
  <si>
    <t>Eastbound 12 Ave @ Morris Cres</t>
  </si>
  <si>
    <t>Northbound Beach Grove Rd @ 12 Ave</t>
  </si>
  <si>
    <t>Northbound Beach Grove Rd @ Whitcomb Place</t>
  </si>
  <si>
    <t>Northbound Beach Grove Rd @ Grove Cres</t>
  </si>
  <si>
    <t>Westbound 16 Ave @ Beach Grove Rd</t>
  </si>
  <si>
    <t>Westbound 16 Ave @ Braid Rd</t>
  </si>
  <si>
    <t>Westbound 16 Ave @ Farrell Ave</t>
  </si>
  <si>
    <t>Westbound 16 Ave @ 57 St</t>
  </si>
  <si>
    <t>Southbound 56 St @ 12 Ave</t>
  </si>
  <si>
    <t>Southbound 56 St @ 10 Ave</t>
  </si>
  <si>
    <t>Southbound 56 St @ 8A Ave</t>
  </si>
  <si>
    <t>Southbound 56 St @ 6th Ave</t>
  </si>
  <si>
    <t>Southbound 56 St @ 4th Ave</t>
  </si>
  <si>
    <t>Southbound 56 St @ Morningside Dr</t>
  </si>
  <si>
    <t>Westbound 1st Ave @ 56 St</t>
  </si>
  <si>
    <t>Westbound 1st Ave @ 5400 Block</t>
  </si>
  <si>
    <t>Westbound 1st Ave @ 53 St</t>
  </si>
  <si>
    <t>Westbound 1st Ave @ Deerfield Dr</t>
  </si>
  <si>
    <t>Westbound 1st Ave @ 50 St</t>
  </si>
  <si>
    <t>Eastbound 1st Ave @ English Bluff Rd</t>
  </si>
  <si>
    <t>Eastbound 1st Ave @ 50 St</t>
  </si>
  <si>
    <t>Eastbound 1st Ave @ Deerfield Dr</t>
  </si>
  <si>
    <t>Eastbound 1st Ave @ 53A St</t>
  </si>
  <si>
    <t>Eastbound 1st Ave @ Diefenbaker Wynd</t>
  </si>
  <si>
    <t>Eastbound 1st Ave @ 55A St</t>
  </si>
  <si>
    <t>Northbound 56 St @ 100 Block</t>
  </si>
  <si>
    <t>Northbound 56 St @ 4th Ave</t>
  </si>
  <si>
    <t>Northbound 56 St @ 6th Ave</t>
  </si>
  <si>
    <t>Northbound 56 St @ 8A Ave</t>
  </si>
  <si>
    <t>Northbound 56 St @ 10 Ave</t>
  </si>
  <si>
    <t>Eastbound 16 Ave @ 56 St</t>
  </si>
  <si>
    <t>Eastbound 16 Ave @ Gillespie Rd</t>
  </si>
  <si>
    <t>Eastbound 16 Ave @ Farrell Cres</t>
  </si>
  <si>
    <t>Eastbound 16 Ave @ Enderby Ave</t>
  </si>
  <si>
    <t>Southbound Beach Grove Rd @ 16 Ave</t>
  </si>
  <si>
    <t>Southbound Beach Grove Rd @ Kirkwood Rd</t>
  </si>
  <si>
    <t>Southbound Beach Grove Rd @ Morris Cres</t>
  </si>
  <si>
    <t>Westbound 12 Ave @ Morris Cres</t>
  </si>
  <si>
    <t>Westbound 12 Ave @ Jackson Way</t>
  </si>
  <si>
    <t>Westbound 12 Ave @ Hunter Rd</t>
  </si>
  <si>
    <t>Westbound 12 Ave @ 53A St</t>
  </si>
  <si>
    <t>Westbound 12 Ave @ 52 St</t>
  </si>
  <si>
    <t>Westbound 12 Ave @ Cliff Dr</t>
  </si>
  <si>
    <t>Westbound 12 Ave @ Bayview Dr</t>
  </si>
  <si>
    <t>Southbound English Bluff Rd @ 1000 Block</t>
  </si>
  <si>
    <t>Southbound English Bluff Rd @ Wesley Dr</t>
  </si>
  <si>
    <t>Southbound English Bluff Rd @ Glenwood Dr</t>
  </si>
  <si>
    <t>Southbound English Bluff Rd @ 6th Ave</t>
  </si>
  <si>
    <t>Southbound English Bluff Rd @ 4th Ave</t>
  </si>
  <si>
    <t>Southbound English Bluff Rd @ 2nd Ave</t>
  </si>
  <si>
    <t>Northbound 46A St @ River Rd West</t>
  </si>
  <si>
    <t>Eastbound River Rd @ 47A St</t>
  </si>
  <si>
    <t>Eastbound 47A Ave @ 48B St</t>
  </si>
  <si>
    <t>Northbound Central Ave @ Ladner Trunk Rd</t>
  </si>
  <si>
    <t>Northbound Central Ave @ 4900 Block</t>
  </si>
  <si>
    <t>Westbound Linden Dr @ Fenton Dr</t>
  </si>
  <si>
    <t>Northbound Ferry Rd @ Westminster Ave</t>
  </si>
  <si>
    <t>Northbound Ferry Rd @ Schooner Gate</t>
  </si>
  <si>
    <t>Northbound Ferry Rd @ Brigantine Rd</t>
  </si>
  <si>
    <t>Eastbound Commodore Dr @ Ferry Rd</t>
  </si>
  <si>
    <t>Southbound Admiral Blvd @ Commodore Dr</t>
  </si>
  <si>
    <t>Southbound Admiral Blvd @ Regatta Way</t>
  </si>
  <si>
    <t>Southbound Westminster Ave @ Chamberlayne Ave</t>
  </si>
  <si>
    <t>Eastbound Crescent Dr @ Wellburn Dr</t>
  </si>
  <si>
    <t>Eastbound Crescent Dr @ Dowler Rd</t>
  </si>
  <si>
    <t>Southbound 57 St @ Crescent Dr</t>
  </si>
  <si>
    <t>Southbound 57 St @ Grove Ave</t>
  </si>
  <si>
    <t>Southbound 57 St @ 49B Ave</t>
  </si>
  <si>
    <t>Eastbound Clarence Taylor Cres @ Harvest Dr</t>
  </si>
  <si>
    <t>Southbound Clarence Taylor Cres @ 4600 Block</t>
  </si>
  <si>
    <t>Westbound Mountain View Blvd @ Clarence Taylor Cres</t>
  </si>
  <si>
    <t>Northbound Harvest Dr @ Mountain View Blvd</t>
  </si>
  <si>
    <t>Ladner Exchange @ Bay 7</t>
  </si>
  <si>
    <t>Southbound Harvest Dr @ 4500 Block</t>
  </si>
  <si>
    <t>Westbound Harvest Dr @ 57 St</t>
  </si>
  <si>
    <t>Westbound 44 Ave @ Hutcherson Lane</t>
  </si>
  <si>
    <t>Westbound 44 Ave @ 5400 Block</t>
  </si>
  <si>
    <t>Westbound 44 Ave @ Maple Lane</t>
  </si>
  <si>
    <t>Westbound 45 Ave @ 51 St</t>
  </si>
  <si>
    <t>Westbound 45 Ave @ Garry St</t>
  </si>
  <si>
    <t>Westbound 45 Ave @ 47A St</t>
  </si>
  <si>
    <t>Westbound 45 Ave @ 46B St</t>
  </si>
  <si>
    <t>Southbound 46A St @ River Rd West</t>
  </si>
  <si>
    <t>Eastbound 45 Ave @ 46A St</t>
  </si>
  <si>
    <t>Eastbound 45 Ave @ 47A St</t>
  </si>
  <si>
    <t>Eastbound 45 Ave @ 48B St</t>
  </si>
  <si>
    <t>Eastbound 45 Ave @ 51 St</t>
  </si>
  <si>
    <t>Southbound Arthur Dr @ 45 Ave</t>
  </si>
  <si>
    <t>Eastbound 44 Ave @ 52A St</t>
  </si>
  <si>
    <t>Eastbound 44 Ave @ 5400 Block</t>
  </si>
  <si>
    <t>Eastbound 44 Ave @ 55B St</t>
  </si>
  <si>
    <t>Eastbound Harvest Dr @ 57 St</t>
  </si>
  <si>
    <t>Northbound 57 St @ 48B Ave</t>
  </si>
  <si>
    <t>Northbound 57 St @ 49B Ave</t>
  </si>
  <si>
    <t>Northbound 57 St @ Grove Ave</t>
  </si>
  <si>
    <t>Westbound Crescent Dr @ 57 St</t>
  </si>
  <si>
    <t>Westbound Crescent Dr @ Dowler Rd</t>
  </si>
  <si>
    <t>Westbound Crescent Dr @ Wellburn Dr</t>
  </si>
  <si>
    <t>Northbound Westminster Ave @ Chamberlayne Ave</t>
  </si>
  <si>
    <t>Westbound Admiral Blvd @ Regatta Way</t>
  </si>
  <si>
    <t>Westbound Commodore Dr @ Admiral Blvd</t>
  </si>
  <si>
    <t>Westbound Commodore Dr @ Clipper Rd</t>
  </si>
  <si>
    <t>Southbound Ferry Rd @ Commodore Dr</t>
  </si>
  <si>
    <t>Southbound Ferry Rd @ Brigantine Rd</t>
  </si>
  <si>
    <t>Southbound Ferry Rd @ Schooner Gate</t>
  </si>
  <si>
    <t>Southbound Ferry Rd @ Heron Bay Close</t>
  </si>
  <si>
    <t>Eastbound Linden Dr @ Westminster Ave</t>
  </si>
  <si>
    <t>Eastbound Linden Dr @ Central Ave</t>
  </si>
  <si>
    <t>Southbound Central Ave @ 4900 Block</t>
  </si>
  <si>
    <t>Southbound Central Ave @ Ladner Trunk Rd</t>
  </si>
  <si>
    <t>Westbound 47A Ave @ 48B St</t>
  </si>
  <si>
    <t>Westbound River Rd @ Ashbury Place</t>
  </si>
  <si>
    <t>South Delta Exchange @ Bay 3</t>
  </si>
  <si>
    <t>Northbound 52 St @ 12 Ave</t>
  </si>
  <si>
    <t>Northbound 52 St @ Saratoga Dr</t>
  </si>
  <si>
    <t>Northbound 52 St @ Spyglass Cres</t>
  </si>
  <si>
    <t>Westbound Canoe Pass Way @ 52 St</t>
  </si>
  <si>
    <t>Westbound Canoe Pass Way @ Mall Access Rd</t>
  </si>
  <si>
    <t>Southbound Salish Sea Dr @ Canoe Pass Way</t>
  </si>
  <si>
    <t>Westbound Blue Heron Dr @ Salish Sea Dr</t>
  </si>
  <si>
    <t>Westbound Blue Heron Way @ Swan Rd</t>
  </si>
  <si>
    <t>Northbound Tsawwassen Dr N @ 1900 Block</t>
  </si>
  <si>
    <t>Northbound Tsawwassen Dr N @ 2100 Block</t>
  </si>
  <si>
    <t>Northbound Tsawwassen Dr N @ Falcon Way</t>
  </si>
  <si>
    <t>Eastbound Wolf Way @ Wren Dr</t>
  </si>
  <si>
    <t>Northbound Dragonfly Dr @ Cormorant Dr</t>
  </si>
  <si>
    <t>Westbound Salish Sea Way @ Dragonfly Dr</t>
  </si>
  <si>
    <t>Northbound 41B St @ 28B Ave</t>
  </si>
  <si>
    <t>Ladner Exchange @ Bay 6</t>
  </si>
  <si>
    <t>Southbound Arthur Dr @ 44 Ave</t>
  </si>
  <si>
    <t>Southbound Arthur Dr @ Whitworth Cres</t>
  </si>
  <si>
    <t>Southbound Arthur Dr @ 3800 Block</t>
  </si>
  <si>
    <t>Southbound Arthur Dr @ 3700 Block</t>
  </si>
  <si>
    <t>Southbound Arthur Dr @ 36 Ave</t>
  </si>
  <si>
    <t>Southbound Arthur Dr @ 34B Ave</t>
  </si>
  <si>
    <t>Southbound 41B St @ 28B Ave</t>
  </si>
  <si>
    <t>Eastbound Salish Sea Way @ Dragonfly Dr</t>
  </si>
  <si>
    <t>Southbound Dragonfly Dr @ Cormorant Dr</t>
  </si>
  <si>
    <t>Westbound Wolf Way @ Wren Dr</t>
  </si>
  <si>
    <t>Southbound Tsawwassen Dr N @ Falcon Way</t>
  </si>
  <si>
    <t>Southbound Tsawwassen Dr N @ 2100 Block</t>
  </si>
  <si>
    <t>Southbound Tsawwassen Dr N @ 1900 Block</t>
  </si>
  <si>
    <t>Eastbound Blue Heron Way @ Swan Rd</t>
  </si>
  <si>
    <t>Northbound Salish Sea Dr @ Blue Heron Dr</t>
  </si>
  <si>
    <t>Eastbound Canoe Pass Way @ Salish Sea Dr</t>
  </si>
  <si>
    <t>Eastbound Canoe Pass Way @ Mall Access Rd</t>
  </si>
  <si>
    <t>Southbound 52 St @ Canoe Pass Way</t>
  </si>
  <si>
    <t>Southbound 52 St @ Hwy 17</t>
  </si>
  <si>
    <t>Southbound 52 St @ Springs Blvd</t>
  </si>
  <si>
    <t>Southbound 52 St @ Cliff Dr</t>
  </si>
  <si>
    <t>Eastbound 10 Ave @ 54A St</t>
  </si>
  <si>
    <t>Eastbound 48 Ave @ Laidlaw St</t>
  </si>
  <si>
    <t>Northbound Ferry Rd @ Commodore Dr</t>
  </si>
  <si>
    <t>Westbound 1A Ave @ 67 St</t>
  </si>
  <si>
    <t>Northbound 66A St @ 200 Block</t>
  </si>
  <si>
    <t>Northbound 66A St @ 3rd Ave</t>
  </si>
  <si>
    <t>Westbound 3rd Ave @ 6500 Block</t>
  </si>
  <si>
    <t>Northbound Boundary Bay Rd @ 3rd Ave</t>
  </si>
  <si>
    <t>Northbound Boundary Bay Rd @ 500 Block</t>
  </si>
  <si>
    <t>Northbound Boundary Bay Rd @ Ironwood Place</t>
  </si>
  <si>
    <t>Southbound Boundary Bay Rd @ Ironwood Place</t>
  </si>
  <si>
    <t>Southbound Boundary Bay Rd @ 400 Block</t>
  </si>
  <si>
    <t>Eastbound 3rd Ave @ Boundary Bay Rd</t>
  </si>
  <si>
    <t>Eastbound 3rd Ave @ 6500 Block</t>
  </si>
  <si>
    <t>Eastbound 3rd Ave @ 66A St</t>
  </si>
  <si>
    <t>Southbound 67 St @ 3rd Ave</t>
  </si>
  <si>
    <t>Tsawwassen Ferry Terminal @ Bay 2</t>
  </si>
  <si>
    <t>Northbound Hwy 17 @ Tsawwassen Dr</t>
  </si>
  <si>
    <t>Northbound Hwy 17 @ 52 St</t>
  </si>
  <si>
    <t>Bridgeport Station @ Bay 12</t>
  </si>
  <si>
    <t>Southbound Hwy 17 @ 52 St</t>
  </si>
  <si>
    <t>Southbound Hwy 17 @ Tsawwassen Dr</t>
  </si>
  <si>
    <t>Tsawwassen Ferry Terminal @ Bay 1</t>
  </si>
  <si>
    <t>Northbound 62B St @ 60 Ave</t>
  </si>
  <si>
    <t>Northbound River Rd @ Deas Island Rd</t>
  </si>
  <si>
    <t>Eastbound River Rd @ 6400 Block</t>
  </si>
  <si>
    <t>Eastbound River Rd @ 68 St</t>
  </si>
  <si>
    <t>Eastbound River Rd @ 72 St</t>
  </si>
  <si>
    <t>Eastbound River Rd @ Berg Rd</t>
  </si>
  <si>
    <t>Eastbound River Rd @ Huston Rd</t>
  </si>
  <si>
    <t>Eastbound River Rd @ Webster Rd</t>
  </si>
  <si>
    <t>Eastbound River Rd @ Alexander Rd</t>
  </si>
  <si>
    <t>Eastbound River Rd @ 8600 Blk</t>
  </si>
  <si>
    <t>Eastbound River Rd @ 8800 Block</t>
  </si>
  <si>
    <t>Eastbound River Rd @ 9300 Block</t>
  </si>
  <si>
    <t>Eastbound River Rd @ 9500 Block</t>
  </si>
  <si>
    <t>Northbound Nordel Way @ Nordel Court</t>
  </si>
  <si>
    <t>Northbound Nordel Way @ Swenson Way</t>
  </si>
  <si>
    <t>Eastbound River Rd @ East Mill Access Rd</t>
  </si>
  <si>
    <t>Eastbound River Rd @ Centre St</t>
  </si>
  <si>
    <t>Eastbound River Rd @ Delwood Dr</t>
  </si>
  <si>
    <t>Eastbound River Rd @ Brooke Rd</t>
  </si>
  <si>
    <t>Eastbound River Rd @ Russell Dr</t>
  </si>
  <si>
    <t>Eastbound River Rd @ 11000 Block</t>
  </si>
  <si>
    <t>Eastbound River Rd @ 92A Ave</t>
  </si>
  <si>
    <t>Eastbound River Rd @ Knudson Rd</t>
  </si>
  <si>
    <t>Eastbound River Rd @ Regal Dr</t>
  </si>
  <si>
    <t>Eastbound River Rd @ Millar Rd</t>
  </si>
  <si>
    <t>Eastbound Grace Rd @ 117 St</t>
  </si>
  <si>
    <t>Eastbound Grace Rd @ 10200 Block</t>
  </si>
  <si>
    <t>Eastbound 103A Ave @ Grace Rd</t>
  </si>
  <si>
    <t>Westbound 103A Ave @ Scott Rd</t>
  </si>
  <si>
    <t>Westbound Grace Rd @ 103A Ave</t>
  </si>
  <si>
    <t>Westbound Grace Rd @ 10200 Block</t>
  </si>
  <si>
    <t>Westbound Grace Rd @ 117 St</t>
  </si>
  <si>
    <t>Westbound River Rd @ Millar Rd</t>
  </si>
  <si>
    <t>Westbound River Rd @ 92A Ave</t>
  </si>
  <si>
    <t>Westbound River Rd @ 11000 Block</t>
  </si>
  <si>
    <t>Westbound River Rd @ Russell Dr</t>
  </si>
  <si>
    <t>Westbound River Rd @ Brooke Rd</t>
  </si>
  <si>
    <t>Westbound River Rd @ Delwood Dr</t>
  </si>
  <si>
    <t>Westbound River Rd @ Centre St</t>
  </si>
  <si>
    <t>Southbound Nordel Way @ River Rd</t>
  </si>
  <si>
    <t>Southbound Nordel Way @ Swenson Way</t>
  </si>
  <si>
    <t>Southbound Nordel Way @ River Way</t>
  </si>
  <si>
    <t>Westbound River Rd @ Hwy 17 Offramp</t>
  </si>
  <si>
    <t>Westbound River Rd @ 9500 Block</t>
  </si>
  <si>
    <t>Westbound River Rd @ 9200 Block</t>
  </si>
  <si>
    <t>Westbound River Rd @ 8800 Block</t>
  </si>
  <si>
    <t>Westbound River Rd @ 8700 Block</t>
  </si>
  <si>
    <t>Westbound River Rd @ Alexander Rd</t>
  </si>
  <si>
    <t>Westbound River Rd @ Webster Rd</t>
  </si>
  <si>
    <t>Westbound River Way @ 82 St</t>
  </si>
  <si>
    <t>Southbound 80 St @ River Way</t>
  </si>
  <si>
    <t>Westbound Vantage Way @ 80 St</t>
  </si>
  <si>
    <t>Westbound Vantage Way @ Vantage Place</t>
  </si>
  <si>
    <t>Southbound 76 St @ Vantage Way</t>
  </si>
  <si>
    <t>Westbound Progress Way @ 76 St</t>
  </si>
  <si>
    <t>Westbound Progress Way @ Brown St</t>
  </si>
  <si>
    <t>Westbound Progress Way @ Honeyman St</t>
  </si>
  <si>
    <t>Westbound Progress Way @ Venture St</t>
  </si>
  <si>
    <t>Northbound 72 St @ Vantage Way</t>
  </si>
  <si>
    <t>Westbound River Rd @ Hopcott Rd</t>
  </si>
  <si>
    <t>Westbound River Rd @ McDonald Rd</t>
  </si>
  <si>
    <t>Westbound River Rd @ 6400 Block</t>
  </si>
  <si>
    <t>Southbound River Rd @ Deas Island Rd</t>
  </si>
  <si>
    <t>Westbound Hwy 17A @ 60 Ave</t>
  </si>
  <si>
    <t>Ladner Exchange @ Bay 4</t>
  </si>
  <si>
    <t>Eastbound Lougheed Hwy @ Kennedy Rd</t>
  </si>
  <si>
    <t>Southbound Harris Rd @ McMyn Rd</t>
  </si>
  <si>
    <t>Southbound Harris Rd @ Davison Rd</t>
  </si>
  <si>
    <t>Pitt Meadows Station @ Bay 2</t>
  </si>
  <si>
    <t>Southbound Harris Rd @ Civic Centre</t>
  </si>
  <si>
    <t>Southbound Harris Rd @ 119 Ave</t>
  </si>
  <si>
    <t>Eastbound Hammond Rd @ Harris Rd</t>
  </si>
  <si>
    <t>Eastbound Hammond Rd @ Blakely Rd</t>
  </si>
  <si>
    <t>Eastbound Hammond Rd @ Bonson Rd</t>
  </si>
  <si>
    <t>Eastbound Hammond Rd @ Wildwood Cres</t>
  </si>
  <si>
    <t>Eastbound Hammond Rd @ Albertan St</t>
  </si>
  <si>
    <t>Maple Meadows Station @ Bay 3</t>
  </si>
  <si>
    <t>Northbound 200 St @ 119A Ave</t>
  </si>
  <si>
    <t>Eastbound Dewdney Trunk Rd @ 202 St</t>
  </si>
  <si>
    <t>Eastbound Dewdney Trunk Rd @ 203 St</t>
  </si>
  <si>
    <t>Eastbound Dewdney Trunk Rd @ 206 St</t>
  </si>
  <si>
    <t>Eastbound Dewdney Trunk Rd @ 207A St</t>
  </si>
  <si>
    <t>Eastbound Dewdney Trunk Rd @ 210 St</t>
  </si>
  <si>
    <t>Eastbound Dewdney Trunk Rd @ Laity St</t>
  </si>
  <si>
    <t>Eastbound Dewdney Trunk Rd @ 214 St</t>
  </si>
  <si>
    <t>Eastbound Dewdney Trunk Rd @ 216 St</t>
  </si>
  <si>
    <t>Eastbound Dewdney Trunk Rd @ Wicklow Way</t>
  </si>
  <si>
    <t>Eastbound Dewdney Trunk Rd @ Dover St</t>
  </si>
  <si>
    <t>Eastbound Dewdney Trunk Rd @ Dunbar St</t>
  </si>
  <si>
    <t>Eastbound Dewdney Trunk Rd @ 222 St</t>
  </si>
  <si>
    <t>Eastbound Dewdney Trunk Rd @ 223 St</t>
  </si>
  <si>
    <t>Haney Place @ Bay 6</t>
  </si>
  <si>
    <t>Eastbound Dewdney Trunk Rd @ 227 St</t>
  </si>
  <si>
    <t>Eastbound Dewdney Trunk Rd @ 228 St</t>
  </si>
  <si>
    <t>Eastbound Dewdney Trunk Rd @ 230 St</t>
  </si>
  <si>
    <t>Eastbound Dewdney Trunk Rd @ 232 St</t>
  </si>
  <si>
    <t>Eastbound Dewdney Trunk Rd @ 234 St</t>
  </si>
  <si>
    <t>Eastbound Dewdney Trunk Rd @ 236 St</t>
  </si>
  <si>
    <t>Eastbound Dewdney Trunk Rd @ 237A St</t>
  </si>
  <si>
    <t>Eastbound Dewdney Trunk Rd @ 238B St</t>
  </si>
  <si>
    <t>Eastbound Dewdney Trunk Rd @ 240 St</t>
  </si>
  <si>
    <t>Eastbound Dewdney Trunk Rd @ 243 St</t>
  </si>
  <si>
    <t>Eastbound Dewdney Trunk Rd @ 246 St</t>
  </si>
  <si>
    <t>Eastbound Dewdney Trunk Rd @ 248 St</t>
  </si>
  <si>
    <t>Eastbound Dewdney Trunk Rd @ 24900 Block</t>
  </si>
  <si>
    <t>Northbound 250 St @ Dewdney Trunk Rd</t>
  </si>
  <si>
    <t>Westbound Dewdney Trunk Rd @ 248 St</t>
  </si>
  <si>
    <t>Westbound Dewdney Trunk Rd @ 246 St</t>
  </si>
  <si>
    <t>Westbound Dewdney Trunk Rd @ 244 St</t>
  </si>
  <si>
    <t>Westbound Dewdney Trunk Rd @ 243 St</t>
  </si>
  <si>
    <t>Westbound Dewdney Trunk Rd @ 240 St</t>
  </si>
  <si>
    <t>Westbound Dewdney Trunk Rd @ 238B St</t>
  </si>
  <si>
    <t>Westbound Dewdney Trunk Rd @ 237 St</t>
  </si>
  <si>
    <t>Westbound Dewdney Trunk Rd @ 236 St</t>
  </si>
  <si>
    <t>Westbound Dewdney Trunk Rd @ 234 St</t>
  </si>
  <si>
    <t>Westbound Dewdney Trunk Rd @ 232 St</t>
  </si>
  <si>
    <t>Westbound Dewdney Trunk Rd @ 230 St</t>
  </si>
  <si>
    <t>Westbound Dewdney Trunk Rd @ Burnett St</t>
  </si>
  <si>
    <t>Westbound Dewdney Trunk Rd @ 228 St</t>
  </si>
  <si>
    <t>Westbound Dewdney Trunk Rd @ 227 St</t>
  </si>
  <si>
    <t>Haney Place @ Bay 2</t>
  </si>
  <si>
    <t>Westbound Dewdney Trunk Rd @ Fraser St</t>
  </si>
  <si>
    <t>Westbound Dewdney Trunk Rd @ 223 St</t>
  </si>
  <si>
    <t>Westbound Dewdney Trunk Rd @ 222 St</t>
  </si>
  <si>
    <t>Westbound Dewdney Trunk Rd @ Dover St</t>
  </si>
  <si>
    <t>Westbound Dewdney Trunk Rd @ Hall St</t>
  </si>
  <si>
    <t>Westbound Dewdney Trunk Rd @ 216 St</t>
  </si>
  <si>
    <t>Westbound Dewdney Trunk Rd @ 214 St</t>
  </si>
  <si>
    <t>Westbound Dewdney Trunk Rd @ Laity St</t>
  </si>
  <si>
    <t>Westbound Dewdney Trunk Rd @ 210 St</t>
  </si>
  <si>
    <t>Westbound Dewdney Trunk Rd @ 207 St</t>
  </si>
  <si>
    <t>Westbound Dewdney Trunk Rd @ 205 St</t>
  </si>
  <si>
    <t>Westbound Dewdney  Trunk Rd @ 203 St</t>
  </si>
  <si>
    <t>Westbound Dewdney Trunk Rd @ 201B St</t>
  </si>
  <si>
    <t>Southbound Maple Meadows Way @ 200 St</t>
  </si>
  <si>
    <t>Maple Meadows Station @ Bay 2</t>
  </si>
  <si>
    <t>Westbound Hammond Rd @ Springdale Dr</t>
  </si>
  <si>
    <t>Westbound Hammond Rd @ Greenhaven Court</t>
  </si>
  <si>
    <t>Westbound Hammond Rd @ Bonson Rd East</t>
  </si>
  <si>
    <t>Westbound Hammond Rd @ Bonson Rd West</t>
  </si>
  <si>
    <t>Westbound Hammond Rd @ Blakely Rd</t>
  </si>
  <si>
    <t>Northbound Harris Rd @ Hammond Rd</t>
  </si>
  <si>
    <t>Northbound Harris Rd @ 119 Ave</t>
  </si>
  <si>
    <t>Northbound Harris Rd @ Civic Centre</t>
  </si>
  <si>
    <t>Northbound Harris Rd @ Ford Rd</t>
  </si>
  <si>
    <t>Pitt Meadows Station @ Bay 3</t>
  </si>
  <si>
    <t>Northbound Harris Rd @ Davison Rd</t>
  </si>
  <si>
    <t>Northbound Harris Rd @ McMyn Rd</t>
  </si>
  <si>
    <t>Westbound Lougheed Hwy @ Harris Rd</t>
  </si>
  <si>
    <t>Westbound Lougheed Hwy @ Old Dewdney Trunk Rd</t>
  </si>
  <si>
    <t>Eastbound Fraser Way @ Bay Mill Rd</t>
  </si>
  <si>
    <t>Northbound Bonson Rd @ 114B Ave</t>
  </si>
  <si>
    <t>Eastbound S Wildwood Cres @ 19800 Block</t>
  </si>
  <si>
    <t>Northbound Wildwood Cres @ Wildwood Place</t>
  </si>
  <si>
    <t>Westbound N Wildwood Cres @ 19800 Block</t>
  </si>
  <si>
    <t>Maple Meadows Station @ Bay 5</t>
  </si>
  <si>
    <t>Westbound Dunn Ave @ Maple Meadows Way</t>
  </si>
  <si>
    <t>Northbound Mall Access Rd @ Meadowtown Centre</t>
  </si>
  <si>
    <t>Eastbound Mall Access Rd @ Meadowtown Centre</t>
  </si>
  <si>
    <t>Maple Meadows Station @ Bay 1</t>
  </si>
  <si>
    <t>Southbound N Wildwood Cres @ Hammond Rd</t>
  </si>
  <si>
    <t>Southbound N Wildwood Cres @ Wildwood Place</t>
  </si>
  <si>
    <t>Southbound N Wildwood Cres @ 19800 Block</t>
  </si>
  <si>
    <t>Southbound Wildwood Cres @ 116A Ave</t>
  </si>
  <si>
    <t>Westbound S Wildwood Cres @ 19800 Block</t>
  </si>
  <si>
    <t>Westbound S Wildwood Cres @ 19600 Block</t>
  </si>
  <si>
    <t>Southbound Bonson Rd @ Aljumaili Ave</t>
  </si>
  <si>
    <t>Southbound Bonson Rd @ Bruce Dr</t>
  </si>
  <si>
    <t>Southbound Bonson Rd @ Hoffmann Way</t>
  </si>
  <si>
    <t>Northbound Bonson Rd @ S Wildwood Cres</t>
  </si>
  <si>
    <t>Westbound 116B Ave @ Bonson Rd</t>
  </si>
  <si>
    <t>Westbound 116B Ave @ Blakely Rd</t>
  </si>
  <si>
    <t>Northbound Blakely Rd @ 117 Ave</t>
  </si>
  <si>
    <t>Westbound 119 Ave @ 19100 Block</t>
  </si>
  <si>
    <t>Northbound 190A St @ 119 Ave</t>
  </si>
  <si>
    <t>Northbound 190A St @ 119B Ave</t>
  </si>
  <si>
    <t>Westbound Ford Rd @ 190A St</t>
  </si>
  <si>
    <t>Westbound Ford Rd @ 189B St</t>
  </si>
  <si>
    <t>Northbound 189A St @ Ford Rd</t>
  </si>
  <si>
    <t>Eastbound 122 Ave @ 189A St</t>
  </si>
  <si>
    <t>Eastbound 122 Ave @ 190 St</t>
  </si>
  <si>
    <t>Eastbound 122 Ave @ 191B St</t>
  </si>
  <si>
    <t>Pitt Meadows Station @ Bay 1</t>
  </si>
  <si>
    <t>Eastbound Davison Rd @ Harris Rd</t>
  </si>
  <si>
    <t>Eastbound Park Rd @ 193 St</t>
  </si>
  <si>
    <t>Eastbound Park Rd @ Mcmyn Ave</t>
  </si>
  <si>
    <t>Northbound Park Rd @ Somerset Dr</t>
  </si>
  <si>
    <t>Southbound Park Rd @ Somerset Dr</t>
  </si>
  <si>
    <t>Westbound Park Rd @ 194B St</t>
  </si>
  <si>
    <t>Westbound Park Rd @ 193 St</t>
  </si>
  <si>
    <t>Northbound 192A St @ Davison Rd</t>
  </si>
  <si>
    <t>Westbound 122 Ave @ 191B St</t>
  </si>
  <si>
    <t>Westbound 122 Ave @ 190 St</t>
  </si>
  <si>
    <t>Eastbound Ford Rd @ 189B St</t>
  </si>
  <si>
    <t>Southbound 190A St @ 119B Ave</t>
  </si>
  <si>
    <t>Eastbound 119 Ave @ 190A St</t>
  </si>
  <si>
    <t>Southbound Blakely Rd @ Hammond Rd</t>
  </si>
  <si>
    <t>Southbound Blakely Rd @ 116B Ave</t>
  </si>
  <si>
    <t>Eastbound 116B Ave @ 195A St</t>
  </si>
  <si>
    <t>Southbound Bonson Rd @ 116A Ave</t>
  </si>
  <si>
    <t>Port Haney Station @ Bay 3</t>
  </si>
  <si>
    <t>Northbound 225 St @ Haney Bypass</t>
  </si>
  <si>
    <t>Northbound 225 St @ Brickwood Close</t>
  </si>
  <si>
    <t>Northbound 226 St @ Lougheed Hwy</t>
  </si>
  <si>
    <t>Haney Place @ Bay 4</t>
  </si>
  <si>
    <t>Eastbound Lougheed Hwy @ 227 St</t>
  </si>
  <si>
    <t>Northbound 228 St @ Lougheed Hwy</t>
  </si>
  <si>
    <t>Northbound 232 St @ Dewdney Trunk Rd</t>
  </si>
  <si>
    <t>Northbound 232 St @ 122 Ave</t>
  </si>
  <si>
    <t>Northbound 232 St @ 124 Ave</t>
  </si>
  <si>
    <t>Northbound 232 St @ 126 Ave</t>
  </si>
  <si>
    <t>Northbound 232 St @ 128 Ave</t>
  </si>
  <si>
    <t>Northbound 232 St @ Dogwood Ave</t>
  </si>
  <si>
    <t>Northbound 232 St @ Fern Cres</t>
  </si>
  <si>
    <t>Eastbound Larch Ave @ Balsam St</t>
  </si>
  <si>
    <t>Eastbound 133 Ave @ 236 St</t>
  </si>
  <si>
    <t>Eastbound 133 Ave @ Rock Ridge Dr</t>
  </si>
  <si>
    <t>Eastbound 133 Ave @ 23800 Block</t>
  </si>
  <si>
    <t>Southbound 239B St @ 133 Ave</t>
  </si>
  <si>
    <t>Southbound 239B St @ 132 Ave</t>
  </si>
  <si>
    <t>Westbound 130 Ave @ 239B St</t>
  </si>
  <si>
    <t>Westbound Fern Cres @ 23600 Block</t>
  </si>
  <si>
    <t>Westbound Fern Cres @ Balsam St</t>
  </si>
  <si>
    <t>Southbound 232 St @ Fern Cres</t>
  </si>
  <si>
    <t>Southbound 232 St @ Dogwood Ave</t>
  </si>
  <si>
    <t>Southbound 232 St @ 128 Ave</t>
  </si>
  <si>
    <t>Southbound 232 St @ 126 Ave</t>
  </si>
  <si>
    <t>Southbound 232 St @ Abernethy Way</t>
  </si>
  <si>
    <t>Southbound 232 St @ 122 Ave</t>
  </si>
  <si>
    <t>Southbound 228 St @ Dewdney Trunk Rd</t>
  </si>
  <si>
    <t>Southbound 228 St @ Selkirk Ave</t>
  </si>
  <si>
    <t>Westbound Lougheed Hwy @ 228 St</t>
  </si>
  <si>
    <t>Southbound 222 St @ Dewdney Trunk Rd</t>
  </si>
  <si>
    <t>Southbound 222 St @ 119 Ave</t>
  </si>
  <si>
    <t>Southbound 222 St @ Selkirk Ave</t>
  </si>
  <si>
    <t>Northbound 227 St @ Dewdney Trunk Rd</t>
  </si>
  <si>
    <t>Northbound 227 St @ 121 Ave</t>
  </si>
  <si>
    <t>Northbound 227 St @ 122 Ave</t>
  </si>
  <si>
    <t>Northbound 227 St @ 124 Ave</t>
  </si>
  <si>
    <t>Northbound 227 St @ Balabanian Circle</t>
  </si>
  <si>
    <t>Northbound 227 St @ 127 Ave</t>
  </si>
  <si>
    <t>Eastbound 128 Ave @ 227 St</t>
  </si>
  <si>
    <t>Eastbound 128 Ave @ 228 St</t>
  </si>
  <si>
    <t>Eastbound 128 Ave @ 229 St</t>
  </si>
  <si>
    <t>Eastbound 128 Ave @ 230 St</t>
  </si>
  <si>
    <t>Northbound 232 St @ 132 Ave</t>
  </si>
  <si>
    <t>Northbound 232 St @ 136 Ave</t>
  </si>
  <si>
    <t>Westbound 136 Ave @ 229A St</t>
  </si>
  <si>
    <t>Westbound 136 Ave @ 228A St</t>
  </si>
  <si>
    <t>Eastbound Foreman Dr @ Haley St</t>
  </si>
  <si>
    <t>Eastbound Foreman Dr @ 229B St</t>
  </si>
  <si>
    <t>Eastbound Foreman Dr @ 232 St</t>
  </si>
  <si>
    <t>Northbound 232 St @ Anderson Creek Dr</t>
  </si>
  <si>
    <t>Southbound Silver Valley Rd @ 141 Ave</t>
  </si>
  <si>
    <t>Southbound Silver Valley Rd @ 13800 Block</t>
  </si>
  <si>
    <t>Westbound Silver Valley Rd @ 232A St</t>
  </si>
  <si>
    <t>Southbound 232 St @ 136 Ave</t>
  </si>
  <si>
    <t>Southbound 232 St @ 132 Ave</t>
  </si>
  <si>
    <t>Westbound 128 Ave @ 232 St</t>
  </si>
  <si>
    <t>Westbound 128 Ave @ 229 St</t>
  </si>
  <si>
    <t>Westbound 128 Ave @ 228 St</t>
  </si>
  <si>
    <t>Southbound 227 St @ 127 Ave</t>
  </si>
  <si>
    <t>Southbound 227 St @ Kendrick Loop</t>
  </si>
  <si>
    <t>Southbound 227 St @ Lee Ave</t>
  </si>
  <si>
    <t>Southbound 227 St @ 121 Ave</t>
  </si>
  <si>
    <t>Southbound West St @ Maple Meadows Station</t>
  </si>
  <si>
    <t>Northbound 203 St @ Hammond Rd</t>
  </si>
  <si>
    <t>Northbound 203 St @ Thorne Ave</t>
  </si>
  <si>
    <t>Northbound 203 St @ 118 Ave</t>
  </si>
  <si>
    <t>Northbound 203 St @ Lougheed Hwy</t>
  </si>
  <si>
    <t>Northbound 203 St @ Dewdney Trunk Rd</t>
  </si>
  <si>
    <t>Northbound 203 St @ Telep Ave</t>
  </si>
  <si>
    <t>Eastbound 123 Ave @ 203 St</t>
  </si>
  <si>
    <t>Eastbound 123 Ave @ 206 St</t>
  </si>
  <si>
    <t>Eastbound 123 Ave @ Skillen St</t>
  </si>
  <si>
    <t>Eastbound 123 Ave @ 210 St</t>
  </si>
  <si>
    <t>Eastbound 123 Ave @ 212 St</t>
  </si>
  <si>
    <t>Southbound Laity St @ 12200 Block</t>
  </si>
  <si>
    <t>Southbound Laity St @ 122 Ave</t>
  </si>
  <si>
    <t>Southbound Laity St @ 12100 Block</t>
  </si>
  <si>
    <t>Southbound Laity St @ Cook Ave</t>
  </si>
  <si>
    <t>Southbound Laity St @ Cutler Place</t>
  </si>
  <si>
    <t>Southbound Laity St @ 117 Ave</t>
  </si>
  <si>
    <t>Southbound Laity St @ River Rd</t>
  </si>
  <si>
    <t>Eastbound River Rd @ Pine St</t>
  </si>
  <si>
    <t>Eastbound River Rd @ Darby St</t>
  </si>
  <si>
    <t>Eastbound River Rd @ 216 St</t>
  </si>
  <si>
    <t>Eastbound River Rd @ Carr St</t>
  </si>
  <si>
    <t>Eastbound River Rd @ River Bend</t>
  </si>
  <si>
    <t>Northbound 227 St @ Haney Bypass</t>
  </si>
  <si>
    <t>Westbound 116 Ave @ 227 St</t>
  </si>
  <si>
    <t>Westbound 116 Ave @ 22500 Block</t>
  </si>
  <si>
    <t>Westbound North Ave @ 225 St</t>
  </si>
  <si>
    <t>Northbound 224 St @ North Ave</t>
  </si>
  <si>
    <t>Northbound 224 St @ 119 Ave</t>
  </si>
  <si>
    <t>Haney Place @ Bay 9</t>
  </si>
  <si>
    <t>Southbound 225 St @ North Ave</t>
  </si>
  <si>
    <t>Southbound 225 St @ Brickwood Close</t>
  </si>
  <si>
    <t>Eastbound 116 Ave @ 22500 Block</t>
  </si>
  <si>
    <t>Eastbound 116 Ave @ 227 St</t>
  </si>
  <si>
    <t>Southbound 227 St @ Haney Bypass</t>
  </si>
  <si>
    <t>Port Haney Station @ Bay 1</t>
  </si>
  <si>
    <t>Westbound River Rd @ River Bend</t>
  </si>
  <si>
    <t>Westbound River Rd @ Carr St</t>
  </si>
  <si>
    <t>Westbound River Rd @ 216 St</t>
  </si>
  <si>
    <t>Westbound River Rd @ Darby St</t>
  </si>
  <si>
    <t>Westbound River Rd @ Pine St</t>
  </si>
  <si>
    <t>Westbound River Rd @ Laity St</t>
  </si>
  <si>
    <t>Northbound Laity St @ Ridge Meadows Hospital</t>
  </si>
  <si>
    <t>Northbound Laity St @ 117 Ave</t>
  </si>
  <si>
    <t>Northbound Laity St @ Lougheed Hwy</t>
  </si>
  <si>
    <t>Northbound Laity St @ Cook Ave</t>
  </si>
  <si>
    <t>Northbound Laity St @ 121 Ave</t>
  </si>
  <si>
    <t>Northbound Laity St @ 122 Ave</t>
  </si>
  <si>
    <t>Westbound 123 Ave @ Laity St</t>
  </si>
  <si>
    <t>Westbound 123 Ave @ 212 St</t>
  </si>
  <si>
    <t>Westbound 123 Ave @ 210 St</t>
  </si>
  <si>
    <t>Westbound 123 Ave @ 209 St</t>
  </si>
  <si>
    <t>Westbound 123 Ave @ 20600 Block</t>
  </si>
  <si>
    <t>Westbound 123 Ave @ 206 St</t>
  </si>
  <si>
    <t>Westbound 123 Ave @ 203 St</t>
  </si>
  <si>
    <t>Southbound 203 St @ 122 Ave</t>
  </si>
  <si>
    <t>Southbound 203 St @ 121 Ave</t>
  </si>
  <si>
    <t>Southbound 203 St @ Dewdney Trunk Rd</t>
  </si>
  <si>
    <t>Southbound 203 St @ Lougheed Hwy</t>
  </si>
  <si>
    <t>Southbound 203 St @ Stanton Ave</t>
  </si>
  <si>
    <t>Southbound 203 St @ Thorne Ave</t>
  </si>
  <si>
    <t>Westbound Hammond Rd @ 20200 Block</t>
  </si>
  <si>
    <t>Northbound West St @ Maple Meadows Station</t>
  </si>
  <si>
    <t>Eastbound Maple Cres @ 203 St</t>
  </si>
  <si>
    <t>Eastbound Maple Cres @ Westfield Ave</t>
  </si>
  <si>
    <t>Southbound Lorne Ave @ Eltham St</t>
  </si>
  <si>
    <t>Eastbound Princess St @ Ditton St</t>
  </si>
  <si>
    <t>Northbound Ditton St @ Maple Cres</t>
  </si>
  <si>
    <t>Eastbound Maple Cres @ Dartford St</t>
  </si>
  <si>
    <t>Northbound 207 St @ Lorne Ave</t>
  </si>
  <si>
    <t>Northbound 207 St @ Golf Lane</t>
  </si>
  <si>
    <t>Northbound 207 St @ 117 Ave</t>
  </si>
  <si>
    <t>Eastbound 117 Ave @ Graves St</t>
  </si>
  <si>
    <t>Eastbound 117 Ave @ 210 St</t>
  </si>
  <si>
    <t>Eastbound 117 Ave @ Riverwynd St</t>
  </si>
  <si>
    <t>Eastbound 123 Ave @ Laity St</t>
  </si>
  <si>
    <t>Eastbound 123 Ave @ Creston St</t>
  </si>
  <si>
    <t>Northbound 216 St @ 123 Ave</t>
  </si>
  <si>
    <t>Eastbound 124 Ave @ 217 St</t>
  </si>
  <si>
    <t>Eastbound 124 Ave @ Davison St</t>
  </si>
  <si>
    <t>Eastbound 124 Ave @ Gray St</t>
  </si>
  <si>
    <t>Eastbound 124 Ave @ 223 St</t>
  </si>
  <si>
    <t>Southbound 224 St @ 124 Ave</t>
  </si>
  <si>
    <t>Southbound 224 St @ 122 Ave</t>
  </si>
  <si>
    <t>Eastbound Brown Ave @ 224 St</t>
  </si>
  <si>
    <t>Southbound Edge St @ Brown Ave</t>
  </si>
  <si>
    <t>Haney Place @ Bay 5</t>
  </si>
  <si>
    <t>Northbound 224 St @ 121 Ave</t>
  </si>
  <si>
    <t>Northbound 224 St @ 12200 Block</t>
  </si>
  <si>
    <t>Westbound 124 Ave @ 224 St</t>
  </si>
  <si>
    <t>Westbound 124 Ave @ Gray St</t>
  </si>
  <si>
    <t>Westbound 124 Ave @ 219 St</t>
  </si>
  <si>
    <t>Westbound 124 Ave @ 217 St</t>
  </si>
  <si>
    <t>Southbound 216 St @ 124 Ave</t>
  </si>
  <si>
    <t>Westbound 123 Ave @ 216 St</t>
  </si>
  <si>
    <t>Westbound 123 Ave @ 214 St</t>
  </si>
  <si>
    <t>Westbound 117 Ave @ Laity St</t>
  </si>
  <si>
    <t>Westbound 117 Ave @ Fraserview St</t>
  </si>
  <si>
    <t>Westbound 117 Ave @ 210 St</t>
  </si>
  <si>
    <t>Westbound 117 Ave @ Graves St</t>
  </si>
  <si>
    <t>Southbound 207 St @ River Rd West</t>
  </si>
  <si>
    <t>Southbound 207 St @ Lorne Ave</t>
  </si>
  <si>
    <t>Westbound Maple Cres @ Dartford St</t>
  </si>
  <si>
    <t>Westbound Maple Cres @ 206 St</t>
  </si>
  <si>
    <t>Southbound Ditton St @ Maple Cres</t>
  </si>
  <si>
    <t>Southbound Ditton St @ Princess St</t>
  </si>
  <si>
    <t>Westbound Princess St @ Hampton St</t>
  </si>
  <si>
    <t>Northbound Lorne Ave @ Princess St</t>
  </si>
  <si>
    <t>Northbound Lorne Ave @ Eltham St</t>
  </si>
  <si>
    <t>Westbound Maple Cres @ Westfield Ave</t>
  </si>
  <si>
    <t>Westbound Maple Cres @ 115 Ave</t>
  </si>
  <si>
    <t>Eastbound Lougheed Hwy @ 228 St</t>
  </si>
  <si>
    <t>Eastbound 116 Ave @ Lougheed Hwy</t>
  </si>
  <si>
    <t>Eastbound 116 Ave @ 231B St</t>
  </si>
  <si>
    <t>Northbound 232 St @ 118 Ave</t>
  </si>
  <si>
    <t>Southbound 238B St @ Dewdney Trunk Rd</t>
  </si>
  <si>
    <t>Southbound 238B St @ 118 Ave</t>
  </si>
  <si>
    <t>Southbound Creekside St @ 11600 Block</t>
  </si>
  <si>
    <t>Westbound 116 Ave @ 23700 Block</t>
  </si>
  <si>
    <t>Southbound 236 St @ 116 Ave</t>
  </si>
  <si>
    <t>Southbound 236 St @ 113A Ave</t>
  </si>
  <si>
    <t>Southbound Gilker Hill Rd @ 11100 Block</t>
  </si>
  <si>
    <t>Eastbound Kanaka Way @ 236 St</t>
  </si>
  <si>
    <t>Eastbound Kanaka Way @ Creekside St</t>
  </si>
  <si>
    <t>Eastbound Kanaka Way @ 238 St</t>
  </si>
  <si>
    <t>Southbound 240 St @ Kanaka Way</t>
  </si>
  <si>
    <t>Southbound 240 St @ 110 Ave</t>
  </si>
  <si>
    <t>Southbound 240 St @ McClure Dr</t>
  </si>
  <si>
    <t>Southbound 240 St @ 104 Ave</t>
  </si>
  <si>
    <t>Eastbound 104 Ave @ 244 St</t>
  </si>
  <si>
    <t>Eastbound 104 Ave @ 245 St</t>
  </si>
  <si>
    <t>Southbound Jackson Rd @ 104 Ave</t>
  </si>
  <si>
    <t>Southbound Jackson Rd @ 103 Ave</t>
  </si>
  <si>
    <t>Northbound Jackson Rd @ 103 Ave</t>
  </si>
  <si>
    <t>Westbound 104 Ave @ 245 St</t>
  </si>
  <si>
    <t>Westbound 104 Ave @ 244 St</t>
  </si>
  <si>
    <t>Westbound 104 Ave @ 240 St</t>
  </si>
  <si>
    <t>Northbound 240 St @ 10600 Block</t>
  </si>
  <si>
    <t>Northbound 240 St @ McClure Dr</t>
  </si>
  <si>
    <t>Northbound 240 St @ 109 Ave</t>
  </si>
  <si>
    <t>Westbound 112 Ave @ 240 St</t>
  </si>
  <si>
    <t>Westbound Kanaka Way @ 238 St</t>
  </si>
  <si>
    <t>Westbound Kanaka Way @ Creekside St</t>
  </si>
  <si>
    <t>Northbound 236 St @ 112B Ave</t>
  </si>
  <si>
    <t>Northbound 236 St @ 114A Ave</t>
  </si>
  <si>
    <t>Eastbound 116 Ave @ 236B St</t>
  </si>
  <si>
    <t>Northbound Creekside St @ 116 Ave</t>
  </si>
  <si>
    <t>Northbound 238B St @ 118 Ave</t>
  </si>
  <si>
    <t>Southbound 232 St @ Dewdney Trunk Rd</t>
  </si>
  <si>
    <t>Southbound 232 St @ 118 Ave</t>
  </si>
  <si>
    <t>Westbound 116 Ave @ 231B St</t>
  </si>
  <si>
    <t>Westbound 116 Ave @ Lougheed Hwy</t>
  </si>
  <si>
    <t>Haney Place @ Bay 10</t>
  </si>
  <si>
    <t>Port Haney Station @ Bay 2</t>
  </si>
  <si>
    <t>Eastbound 116 Ave @ Burnett St</t>
  </si>
  <si>
    <t>Southbound Lougheed Hwy @ 116 Ave</t>
  </si>
  <si>
    <t>Eastbound Tamarack Lane @ Lougheed Hwy</t>
  </si>
  <si>
    <t>Southbound Tamarack Lane @ 108B Ave</t>
  </si>
  <si>
    <t>Southbound Tamarack Lane @ 108 Ave</t>
  </si>
  <si>
    <t>Southbound Tamarack Lane @ 106 Ave</t>
  </si>
  <si>
    <t>Westbound 105 Ave @ 23500 Block</t>
  </si>
  <si>
    <t>Westbound 105 Ave @ 23400 Block</t>
  </si>
  <si>
    <t>Northbound 240 St @ Hill Ave</t>
  </si>
  <si>
    <t>Eastbound 102 Ave @ 241A St</t>
  </si>
  <si>
    <t>Eastbound 102 Ave @ 242B St</t>
  </si>
  <si>
    <t>Eastbound 102 Ave @ 244 St</t>
  </si>
  <si>
    <t>Westbound 102 Ave @ 244 St</t>
  </si>
  <si>
    <t>Westbound 102 Ave @ 243 St</t>
  </si>
  <si>
    <t>Westbound 102 Ave @ 241A St</t>
  </si>
  <si>
    <t>Southbound 240 St @ Hill Ave</t>
  </si>
  <si>
    <t>Eastbound 105 Ave @ 23400 Block</t>
  </si>
  <si>
    <t>Eastbound 105 Ave @ 23500 Block</t>
  </si>
  <si>
    <t>Northbound Tamarack Lane @ 105 Ave</t>
  </si>
  <si>
    <t>Northbound Tamarack Lane @ Tamarack Cres</t>
  </si>
  <si>
    <t>Northbound Tamarack Lane @ 108 Ave</t>
  </si>
  <si>
    <t>Northbound Tamarack Lane @ 108B Ave</t>
  </si>
  <si>
    <t>Westbound Tamarack Lane @ Lougheed Hwy</t>
  </si>
  <si>
    <t>Westbound 116 Ave @ Burnett St</t>
  </si>
  <si>
    <t>Southbound 225 St @ Haney Bypass</t>
  </si>
  <si>
    <t>Northbound 222 St @ Lougheed Hwy</t>
  </si>
  <si>
    <t>Northbound 222 St @ 119 Ave</t>
  </si>
  <si>
    <t>Westbound Lougheed Hwy @ 226 St</t>
  </si>
  <si>
    <t>Westbound Lougheed Hwy @ 224 St</t>
  </si>
  <si>
    <t>(Eastbound River Rd In 23200-Block Area) (Flag)</t>
  </si>
  <si>
    <t>(Eastbound River Rd In 23300-Block Area) (Flag)</t>
  </si>
  <si>
    <t>(Eastbound River Rd In 23400-Block Area) (Flag)</t>
  </si>
  <si>
    <t>Eastbound River Rd @ 236 St</t>
  </si>
  <si>
    <t>Eastbound River Rd @ 23900 Block</t>
  </si>
  <si>
    <t>Eastbound McClure Dr @ 240 St</t>
  </si>
  <si>
    <t>Eastbound McClure Dr @ 24100 Block</t>
  </si>
  <si>
    <t>Eastbound McClure Dr @ 243 St</t>
  </si>
  <si>
    <t>Eastbound McClure Dr @ 244 St</t>
  </si>
  <si>
    <t>Eastbound McClure Dr @ 245 St</t>
  </si>
  <si>
    <t>Eastbound McClure Dr @ 245B St</t>
  </si>
  <si>
    <t>Eastbound McClure Dr @ 24700 Block</t>
  </si>
  <si>
    <t>Southbound 248 St @ 106B Ave</t>
  </si>
  <si>
    <t>Southbound Jackson Rd @ 105A Ave</t>
  </si>
  <si>
    <t>(Southbound Jackson Rd In 101 Ave Area) @ 101 Ave (Flag)</t>
  </si>
  <si>
    <t>(Eastbound 100 Ave In 24900-Block Area) (Flag)</t>
  </si>
  <si>
    <t>(Eastbound 100 Ave In 25300-Block Area) (Flag)</t>
  </si>
  <si>
    <t>(Eastbound 100 Ave In 25500-Block Area) (Flag)</t>
  </si>
  <si>
    <t>(Eastbound 98 Ave In 25800-Block Area) (Flag)</t>
  </si>
  <si>
    <t>(Eastbound 98 Ave In 26100-Block Area) (Flag)</t>
  </si>
  <si>
    <t>Eastbound 98 Ave @ 264 St</t>
  </si>
  <si>
    <t>(Eastbound 98 Ave In 266 St Area) @ 266 St (Flag)</t>
  </si>
  <si>
    <t>(Westbound 100 Ave @ 268 St) (Flag)</t>
  </si>
  <si>
    <t>(Westbound 100 Ave In 26400-Block Area) (Flag)</t>
  </si>
  <si>
    <t>(Westbound 100 Ave In 26100-Block Area) (Flag)</t>
  </si>
  <si>
    <t>(Westbound 100 Ave In 25800-Block Area) (Flag)</t>
  </si>
  <si>
    <t>(Westbound 100 Ave In 25500-Block Area) (Flag)</t>
  </si>
  <si>
    <t>(Westbound 100 Ave In 25300-Block Area) (Flag)</t>
  </si>
  <si>
    <t>(Westbound 100 Ave In 24900-Block Area) (Flag)</t>
  </si>
  <si>
    <t>Northbound Jackson Rd @ 10100 Block</t>
  </si>
  <si>
    <t>Northbound Jackson Rd @ 105A Ave</t>
  </si>
  <si>
    <t>Northbound 248 St @ 106B Ave</t>
  </si>
  <si>
    <t>Westbound McClure Dr @ Kimola Dr</t>
  </si>
  <si>
    <t>Westbound McClure Dr @ 245B St</t>
  </si>
  <si>
    <t>Westbound McClure Dr @ 245 St</t>
  </si>
  <si>
    <t>Westbound McClure Dr @ 244 St</t>
  </si>
  <si>
    <t>Westbound McClure Dr @ 243 St</t>
  </si>
  <si>
    <t>Westbound McClure Dr @ 106 Ave</t>
  </si>
  <si>
    <t>Westbound River Rd @ 23900 Block</t>
  </si>
  <si>
    <t>Westbound River Rd @ 236 St</t>
  </si>
  <si>
    <t>(Westbound River Rd In 23400-Block Area) (Flag)</t>
  </si>
  <si>
    <t>(Westbound River Rd In 23200-Block Area) (Flag)</t>
  </si>
  <si>
    <t>Eastbound Dewdney Trunk Rd @ 256 St</t>
  </si>
  <si>
    <t>(Eastbound Dewdney Trunk Rd In 25900-Block Area) (Flag)</t>
  </si>
  <si>
    <t>Eastbound Dewdney Trunk Rd @ 26300 Block</t>
  </si>
  <si>
    <t>(Eastbound Dewdney Trunk Rd In 26500-Block Area) (Flag)</t>
  </si>
  <si>
    <t>(Eastbound Dewdney Trunk Rd In 26900-Block Area) (Flag)</t>
  </si>
  <si>
    <t>(Northbound McNutt Rd In 12000-Block Area) (Flag)</t>
  </si>
  <si>
    <t>(Northbound McNutt Rd In 12400-Block Area) (Flag)</t>
  </si>
  <si>
    <t>(Eastbound 128 Ave In Garibaldi St Area) @ McNutt Rd (Flag)</t>
  </si>
  <si>
    <t>(Southbound Along Sayers Cres) @ Arbutus Place (Flag)</t>
  </si>
  <si>
    <t>(Westbound Along Sayers Cres) @ Garibaldi St (Flag)</t>
  </si>
  <si>
    <t>(Southbound Garibaldi St In 12000-Block Area) @ 12000 Block (Flag)</t>
  </si>
  <si>
    <t>(Eastbound Dewdney Trunk Rd In Garibaldi St Area) (Flag)</t>
  </si>
  <si>
    <t>(Eastbound Dewdney Trunk Rd In 27800-Block Area) (Flag)</t>
  </si>
  <si>
    <t>(Eastbound Dewdney Trunk Rd In 28300-Block Area) (Flag)</t>
  </si>
  <si>
    <t>(Southbound 284 St In 11900-Block Area) (Flag)</t>
  </si>
  <si>
    <t>(Southbound 284 St In 11600-Block Area) (Flag)</t>
  </si>
  <si>
    <t>(Southbound 280 St In 11400-Block Area) (Flag)</t>
  </si>
  <si>
    <t>(Southbound 280 St In 11300-Block Area) (Flag)</t>
  </si>
  <si>
    <t>(Southbound 280 St In 11100-Block Area) (Flag)</t>
  </si>
  <si>
    <t>(Southbound 280 St In 10800-Block Area) (Flag)</t>
  </si>
  <si>
    <t>(Southbound 280 St In 10500-Block Area) (Flag)</t>
  </si>
  <si>
    <t>(Southbound 280 St In 10300-Block Area) (Flag)</t>
  </si>
  <si>
    <t>(Southbound 280 St In 10000-Block Area) (Flag)</t>
  </si>
  <si>
    <t>(Southbound 280 St In 9800-Block Area) (Flag)</t>
  </si>
  <si>
    <t>(Southbound 280 St In 9600-Block Area) (Flag)</t>
  </si>
  <si>
    <t>(Westbound Lougheed Hwy In 27500-Block Area) (Flag)</t>
  </si>
  <si>
    <t>(Westbound Lougheed Hwy In 27300-Block Area) (Flag)</t>
  </si>
  <si>
    <t>(Eastbound River Rd @  22927 Block) (Flag)</t>
  </si>
  <si>
    <t>(Northbound River Rd In 27100-Block Area) @ 27100 Block (Flag)</t>
  </si>
  <si>
    <t>(Northbound 272 St In 9800-Block Area) (Flag)</t>
  </si>
  <si>
    <t>(Northbound 272 St In 10000-Block Area) (Flag)</t>
  </si>
  <si>
    <t>(Northbound 272 St In 10300-Block Area) (Flag)</t>
  </si>
  <si>
    <t>(Northbound 272 St In 10500-Block Area) (Flag)</t>
  </si>
  <si>
    <t>(Northbound 272 St In 10800-Block Area) (Flag)</t>
  </si>
  <si>
    <t>(Northbound 272 St In 11000-Block Area) (Flag)</t>
  </si>
  <si>
    <t>(Northbound 272 St In 11300-Block Area) (Flag)</t>
  </si>
  <si>
    <t>(Northbound 272 St In 11500-Block Area) (Flag)</t>
  </si>
  <si>
    <t>(Northbound 272 St In 11700-Block Area) (Flag)</t>
  </si>
  <si>
    <t>(Northbound 272 St In 11900-Block Area) (Flag)</t>
  </si>
  <si>
    <t>(Westbound Dewdney Trunk Rd In Garibaldi St Area) (Flag)</t>
  </si>
  <si>
    <t>(Westbound Dewdney Trunk Rd In 26900-Block Area) (Flag)</t>
  </si>
  <si>
    <t>(Westbound Dewdney Trunk Rd In 26400-Block Area) (Flag)</t>
  </si>
  <si>
    <t>Westbound Dewdney Trunk Rd @ 26300 Block</t>
  </si>
  <si>
    <t>(Westbound Dewdney Trunk Rd In 26000-Block Area) (Flag)</t>
  </si>
  <si>
    <t>Westbound Dewdney Trunk Rd @ 256 St</t>
  </si>
  <si>
    <t>Westbound Dewdney Trunk Rd @ 252 St</t>
  </si>
  <si>
    <t>Westbound Dewdney Trunk Rd @ 250 St</t>
  </si>
  <si>
    <t>Braid Station @ Bay 4</t>
  </si>
  <si>
    <t>Eastbound United Blvd @ Brigantine Dr</t>
  </si>
  <si>
    <t>Haney Place @ Bay 7</t>
  </si>
  <si>
    <t>Haney Place @ Bay 3</t>
  </si>
  <si>
    <t>Westbound United Blvd @ Schooner St</t>
  </si>
  <si>
    <t>Lansdowne Station @ Bay 1</t>
  </si>
  <si>
    <t>Northbound No. 3 Rd @ Alderbridge Way</t>
  </si>
  <si>
    <t>Northbound No. 3 Rd @ Leslie Rd</t>
  </si>
  <si>
    <t>Aberdeen Station @ Bay 1</t>
  </si>
  <si>
    <t>Northbound No. 3 Rd @ Yaohan Access Rd</t>
  </si>
  <si>
    <t>Capstan Station @ Bay 1</t>
  </si>
  <si>
    <t>Northbound Great Canadian Way @ Beckwith Rd</t>
  </si>
  <si>
    <t>Northbound Russ Baker Way @ Miller Rd</t>
  </si>
  <si>
    <t>Westbound Miller Rd @ Templeton St</t>
  </si>
  <si>
    <t>Westbound North Service Rd @ Air Canada Operations Centre</t>
  </si>
  <si>
    <t>Southbound Aviation Ave @ North Service Rd</t>
  </si>
  <si>
    <t>YVR Domestic Departures  @ Level Three</t>
  </si>
  <si>
    <t>Eastbound Miller Rd @ Airport Access Rd</t>
  </si>
  <si>
    <t>Eastbound Miller Rd @ 5000 Block</t>
  </si>
  <si>
    <t>Eastbound Miller Rd @ Aviation Ave</t>
  </si>
  <si>
    <t>Eastbound Miller Rd @ 5500 Block</t>
  </si>
  <si>
    <t>Eastbound Miller Rd @ Jericho Rd</t>
  </si>
  <si>
    <t>Eastbound Miller Rd @ Aurora Connector</t>
  </si>
  <si>
    <t>Eastbound Miller Rd @ Aylmer Rd</t>
  </si>
  <si>
    <t>Eastbound Miller Rd @ Templeton St</t>
  </si>
  <si>
    <t>Eastbound Miller Rd @ 7000 Block</t>
  </si>
  <si>
    <t>Northbound Seymour St @ Davie St</t>
  </si>
  <si>
    <t>Northbound Seymour St @ Nelson St</t>
  </si>
  <si>
    <t>Northbound Seymour St @ W Georgia St</t>
  </si>
  <si>
    <t>Northbound Seymour St @ Dunsmuir St</t>
  </si>
  <si>
    <t>Southbound Howe St @ W Georgia St</t>
  </si>
  <si>
    <t>Southbound Howe St @ Robson St</t>
  </si>
  <si>
    <t>Southbound Howe St @ Nelson St</t>
  </si>
  <si>
    <t>Southbound Howe St @ Davie St</t>
  </si>
  <si>
    <t>Southbound Howe St @ Dunsmuir St</t>
  </si>
  <si>
    <t>Eastbound W Broadway @ Trafalgar St</t>
  </si>
  <si>
    <t>Eastbound W Broadway @ Larch St</t>
  </si>
  <si>
    <t>Eastbound W Broadway @ Vine St</t>
  </si>
  <si>
    <t>Eastbound W Broadway @ Arbutus St</t>
  </si>
  <si>
    <t>Eastbound W Broadway @ Burrard St</t>
  </si>
  <si>
    <t>Northbound Seymour St @ Robson St</t>
  </si>
  <si>
    <t>Westbound University Blvd @ Western Parkway</t>
  </si>
  <si>
    <t>Eastbound Kingsway @ E Broadway</t>
  </si>
  <si>
    <t>Eastbound Kingsway @ E 12 Ave</t>
  </si>
  <si>
    <t>Eastbound Kingsway @ E 13 Ave</t>
  </si>
  <si>
    <t>Eastbound Kingsway @ Carolina St</t>
  </si>
  <si>
    <t>Eastbound Kingsway @ Fraser St</t>
  </si>
  <si>
    <t>Eastbound Kingsway @ St. Catherines St</t>
  </si>
  <si>
    <t>Eastbound Kingsway @ Glen Dr</t>
  </si>
  <si>
    <t>Eastbound Kingsway @ Clark Dr</t>
  </si>
  <si>
    <t>Eastbound Kingsway @ Knight St</t>
  </si>
  <si>
    <t>Eastbound Kingsway @ Dumfries St</t>
  </si>
  <si>
    <t>Eastbound Kingsway @ Nanaimo St</t>
  </si>
  <si>
    <t>Eastbound Kingsway @ Slocan St</t>
  </si>
  <si>
    <t>Eastbound Kingsway @ Wales St</t>
  </si>
  <si>
    <t>Eastbound Kingsway @ Rupert St</t>
  </si>
  <si>
    <t>Eastbound Kingsway @ McKinnon St</t>
  </si>
  <si>
    <t>Eastbound King George Blvd @ Scott Rd Onramp</t>
  </si>
  <si>
    <t>Eastbound King George Blvd @ 128 St</t>
  </si>
  <si>
    <t>Southbound King George Blvd @ 132 St</t>
  </si>
  <si>
    <t>Southbound King George Blvd @ 108 Ave</t>
  </si>
  <si>
    <t>Southbound King George Blvd @ 105A Ave</t>
  </si>
  <si>
    <t>Northbound King George Blvd @ 105A Ave</t>
  </si>
  <si>
    <t>Northbound King George Blvd @ 108 Ave</t>
  </si>
  <si>
    <t>Northbound King George Blvd @ Bolivar Rd</t>
  </si>
  <si>
    <t>Westbound King George Blvd @ 128 St</t>
  </si>
  <si>
    <t>Eastbound Hastings St @ Inlet Dr</t>
  </si>
  <si>
    <t>SFU Transit Exchange @ Bay 2</t>
  </si>
  <si>
    <t>Westbound Hastings St @ Duthie Ave</t>
  </si>
  <si>
    <t>Westbound E Hastings St @ Skeena St</t>
  </si>
  <si>
    <t>Westbound E Hastings St @ Cassiar St</t>
  </si>
  <si>
    <t>Westbound E Hastings St @ Windermere St</t>
  </si>
  <si>
    <t>Westbound E Hastings St @ Renfrew St</t>
  </si>
  <si>
    <t>Westbound E Hastings St @ Nanaimo St</t>
  </si>
  <si>
    <t>Westbound E Hastings St @ Templeton Dr</t>
  </si>
  <si>
    <t>Westbound E Hastings St @ Lakewood Dr</t>
  </si>
  <si>
    <t>Westbound E Hastings St @ Victoria Dr</t>
  </si>
  <si>
    <t>Eastbound Lougheed Hwy @ Gilmore Ave</t>
  </si>
  <si>
    <t>Eastbound Lougheed Hwy @ Madison Ave</t>
  </si>
  <si>
    <t>Eastbound Lougheed Hwy @ Douglas Rd</t>
  </si>
  <si>
    <t>Eastbound Lougheed Hwy @ Holdom Ave</t>
  </si>
  <si>
    <t>Eastbound Lougheed Hwy @ Bainbridge Ave</t>
  </si>
  <si>
    <t>Eastbound Lougheed Hwy @ Lake City Way</t>
  </si>
  <si>
    <t>Northbound Clarke Rd @ Glenayre Dr</t>
  </si>
  <si>
    <t>Westbound St. Johns St @ Williams St</t>
  </si>
  <si>
    <t>Southbound Clarke Rd @ Glenayre Dr</t>
  </si>
  <si>
    <t>Westbound Lougheed Hwy @ Lake City Way</t>
  </si>
  <si>
    <t>Westbound Lougheed Hwy @ Bainbridge Ave</t>
  </si>
  <si>
    <t>Westbound Lougheed Hwy @ Sperling Ave</t>
  </si>
  <si>
    <t>Westbound Lougheed Hwy @ Holdom Ave</t>
  </si>
  <si>
    <t>Westbound Lougheed Hwy @ Madison Ave</t>
  </si>
  <si>
    <t>Newton Exchange @ Bay 3</t>
  </si>
  <si>
    <t>Surrey Central Station @ Bay 13</t>
  </si>
  <si>
    <t>Surrey Central Station @ Bay 11</t>
  </si>
  <si>
    <t>Lonsdale Quay @ Bay 7</t>
  </si>
  <si>
    <t>Eastbound Cotton Rd @ Brooksbank Ave</t>
  </si>
  <si>
    <t>Phibbs Exchange @ Bay 5</t>
  </si>
  <si>
    <t>Phibbs Exchange @ Bay 6</t>
  </si>
  <si>
    <t>Westbound Cotton Rd @ Brooksbank Ave</t>
  </si>
  <si>
    <t>Lonsdale Quay @ Bay 3</t>
  </si>
  <si>
    <t>Park Royal @ Bay 1</t>
  </si>
  <si>
    <t>Eastbound Marine Dr @ South Mall Access</t>
  </si>
  <si>
    <t>Coquitlam Central Station @ Bay 7</t>
  </si>
  <si>
    <t>Eastbound Lougheed Hwy @ Harris Rd</t>
  </si>
  <si>
    <t>Eastbound Lougheed Hwy @ 203 St</t>
  </si>
  <si>
    <t>Eastbound Lougheed Hwy @ Laity St</t>
  </si>
  <si>
    <t>Haney Place @ Bay 1</t>
  </si>
  <si>
    <t>Haney Place @ Bay 8</t>
  </si>
  <si>
    <t>Westbound Lougheed Hwy @ Laity St</t>
  </si>
  <si>
    <t>Westbound Lougheed Hwy @ 203 St</t>
  </si>
  <si>
    <t>UBC Exchange @ Bay 4</t>
  </si>
  <si>
    <t>Dunbar Loop @ Bay 7</t>
  </si>
  <si>
    <t>Eastbound W 41 Ave @ Oak St</t>
  </si>
  <si>
    <t>Oakridge-41st Ave Station @ Bay 3</t>
  </si>
  <si>
    <t>Eastbound E 41 Ave @ Main St</t>
  </si>
  <si>
    <t>Eastbound E 41 Ave @ Fraser St</t>
  </si>
  <si>
    <t>Eastbound E 41 Ave @ Knight St</t>
  </si>
  <si>
    <t>Eastbound E 41 Ave @ Victoria Dr</t>
  </si>
  <si>
    <t>Eastbound E 41 Ave @ Clarendon St</t>
  </si>
  <si>
    <t>Eastbound E 41 Ave @ Rupert St</t>
  </si>
  <si>
    <t>Northbound Joyce St @ Kingsway</t>
  </si>
  <si>
    <t>Joyce Station @ Bay 4</t>
  </si>
  <si>
    <t>Westbound E 41 Ave @ Main St</t>
  </si>
  <si>
    <t>Oakridge-41st Ave Station  @ Bay 4</t>
  </si>
  <si>
    <t>Northbound Wesbrook Mall @ Agronomy Rd</t>
  </si>
  <si>
    <t>Burrard Station @ Bay 6</t>
  </si>
  <si>
    <t>Eastbound W Hastings St @ Granville St</t>
  </si>
  <si>
    <t>Westbound W Hastings St @ Granville St</t>
  </si>
  <si>
    <t>Newton Exchange @ Bay 8</t>
  </si>
  <si>
    <t>Northbound Scott Rd @ 92 Ave</t>
  </si>
  <si>
    <t>Scott Rd Station @ Bay 2</t>
  </si>
  <si>
    <t>Scott Road Station @ Bay 3</t>
  </si>
  <si>
    <t>Average City Waiting Time</t>
  </si>
  <si>
    <t>Avg City total daily trips</t>
  </si>
  <si>
    <t>Avg City service hours</t>
  </si>
  <si>
    <r>
      <rPr>
        <b/>
        <sz val="28"/>
        <color theme="2" tint="-0.749992370372631"/>
        <rFont val="Calibri (Body)"/>
      </rPr>
      <t>Select Route</t>
    </r>
    <r>
      <rPr>
        <b/>
        <sz val="26"/>
        <color theme="2" tint="-0.749992370372631"/>
        <rFont val="Calibri"/>
        <family val="2"/>
        <scheme val="minor"/>
      </rPr>
      <t xml:space="preserve"> </t>
    </r>
  </si>
  <si>
    <t>Boundary/Commercial-Broadway/UBC</t>
  </si>
  <si>
    <t>Translink Avg.</t>
  </si>
  <si>
    <t>Route Selected</t>
  </si>
  <si>
    <t>Distance</t>
  </si>
  <si>
    <t>Average Spacing</t>
  </si>
  <si>
    <t>trips midday</t>
  </si>
  <si>
    <t>trip peak_am</t>
  </si>
  <si>
    <t>trips peak_pm</t>
  </si>
  <si>
    <t>Service Hours</t>
  </si>
  <si>
    <t>Daily Trips</t>
  </si>
  <si>
    <t>Service span hours</t>
  </si>
  <si>
    <t>Wait times</t>
  </si>
  <si>
    <t>Service Type</t>
  </si>
  <si>
    <t>Morning Peak (6AM - 9AM)</t>
  </si>
  <si>
    <t>Mid-Day (9AM - 3PM)</t>
  </si>
  <si>
    <t>Afternoon (3PM - 6:30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</si>
</sst>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"/>
  </numFmts>
  <fonts count="11" x14ac:knownFonts="1">
    <font>
      <sz val="12"/>
      <color theme="1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40"/>
      <color theme="2" tint="-0.749992370372631"/>
      <name val="Calibri"/>
      <family val="2"/>
      <scheme val="minor"/>
    </font>
    <font>
      <b/>
      <sz val="26"/>
      <color theme="2" tint="-0.749992370372631"/>
      <name val="Calibri"/>
      <family val="2"/>
      <scheme val="minor"/>
    </font>
    <font>
      <b/>
      <sz val="28"/>
      <color theme="2" tint="-0.749992370372631"/>
      <name val="Calibri (Body)"/>
    </font>
    <font>
      <b/>
      <sz val="30"/>
      <color theme="2" tint="-0.74999237037263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E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Continuous" vertical="center"/>
    </xf>
    <xf numFmtId="0" fontId="0" fillId="2" borderId="0" xfId="0" applyFill="1" applyAlignment="1">
      <alignment horizontal="center"/>
    </xf>
    <xf numFmtId="166" fontId="0" fillId="2" borderId="0" xfId="0" applyNumberFormat="1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centerContinuous" vertical="center"/>
    </xf>
    <xf numFmtId="0" fontId="8" fillId="3" borderId="0" xfId="0" applyFont="1" applyFill="1"/>
    <xf numFmtId="0" fontId="9" fillId="4" borderId="0" xfId="0" applyFont="1" applyFill="1"/>
    <xf numFmtId="0" fontId="10" fillId="2" borderId="0" xfId="0" applyFont="1" applyFill="1"/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1164D"/>
      <color rgb="FFFEC000"/>
      <color rgb="FF4A66AC"/>
      <color rgb="FF0D1D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C8-2347-A3C8-596C4DD89CD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C8-2347-A3C8-596C4DD89C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Prep'!$I$6:$J$6</c:f>
              <c:strCache>
                <c:ptCount val="2"/>
                <c:pt idx="0">
                  <c:v>Route Selected</c:v>
                </c:pt>
                <c:pt idx="1">
                  <c:v>Translink Avg.</c:v>
                </c:pt>
              </c:strCache>
            </c:strRef>
          </c:cat>
          <c:val>
            <c:numRef>
              <c:f>'Data Prep'!$I$7:$J$7</c:f>
              <c:numCache>
                <c:formatCode>General</c:formatCode>
                <c:ptCount val="2"/>
                <c:pt idx="0">
                  <c:v>5</c:v>
                </c:pt>
                <c:pt idx="1">
                  <c:v>15.8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8-2347-A3C8-596C4DD89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100"/>
        <c:axId val="1299803311"/>
        <c:axId val="1299647119"/>
      </c:barChart>
      <c:catAx>
        <c:axId val="1299803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47119"/>
        <c:crosses val="autoZero"/>
        <c:auto val="0"/>
        <c:lblAlgn val="ctr"/>
        <c:lblOffset val="100"/>
        <c:noMultiLvlLbl val="0"/>
      </c:catAx>
      <c:valAx>
        <c:axId val="129964711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299803311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36440643908566"/>
          <c:y val="5.9912854030501089E-2"/>
          <c:w val="0.62526553177786315"/>
          <c:h val="0.88017429193899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E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D6-AC49-B1D3-1B223BA0424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2DE6359-1ECA-3545-A25E-B9A2E2A88133}" type="VALUE">
                      <a:rPr lang="en-US" sz="1600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8D6-AC49-B1D3-1B223BA0424F}"/>
                </c:ext>
              </c:extLst>
            </c:dLbl>
            <c:dLbl>
              <c:idx val="1"/>
              <c:layout>
                <c:manualLayout>
                  <c:x val="0"/>
                  <c:y val="4.2886796013243441E-7"/>
                </c:manualLayout>
              </c:layout>
              <c:tx>
                <c:rich>
                  <a:bodyPr/>
                  <a:lstStyle/>
                  <a:p>
                    <a:fld id="{C592E49A-619C-A342-9E46-37EBD387E40C}" type="VALUE">
                      <a:rPr lang="en-US" sz="1600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8D6-AC49-B1D3-1B223BA042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Prep'!$I$6:$J$6</c:f>
              <c:strCache>
                <c:ptCount val="2"/>
                <c:pt idx="0">
                  <c:v>Route Selected</c:v>
                </c:pt>
                <c:pt idx="1">
                  <c:v>Translink Avg.</c:v>
                </c:pt>
              </c:strCache>
            </c:strRef>
          </c:cat>
          <c:val>
            <c:numRef>
              <c:f>'Data Prep'!$I$8:$J$8</c:f>
              <c:numCache>
                <c:formatCode>General</c:formatCode>
                <c:ptCount val="2"/>
                <c:pt idx="0">
                  <c:v>21.3</c:v>
                </c:pt>
                <c:pt idx="1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6-AC49-B1D3-1B223BA04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28"/>
        <c:axId val="1308375167"/>
        <c:axId val="1405984623"/>
      </c:barChart>
      <c:catAx>
        <c:axId val="13083751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84623"/>
        <c:crosses val="autoZero"/>
        <c:auto val="1"/>
        <c:lblAlgn val="ctr"/>
        <c:lblOffset val="100"/>
        <c:noMultiLvlLbl val="0"/>
      </c:catAx>
      <c:valAx>
        <c:axId val="1405984623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0837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60478803785886"/>
          <c:y val="8.46843613265712E-2"/>
          <c:w val="0.70881348922293808"/>
          <c:h val="0.7867426785003979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E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75-F24B-929C-2960C3A4B6E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75-F24B-929C-2960C3A4B6E6}"/>
              </c:ext>
            </c:extLst>
          </c:dPt>
          <c:dLbls>
            <c:dLbl>
              <c:idx val="1"/>
              <c:layout>
                <c:manualLayout>
                  <c:x val="4.9881727282455419E-3"/>
                  <c:y val="-5.3915850581872998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75-F24B-929C-2960C3A4B6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60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Prep'!$I$6:$J$6</c:f>
              <c:strCache>
                <c:ptCount val="2"/>
                <c:pt idx="0">
                  <c:v>Route Selected</c:v>
                </c:pt>
                <c:pt idx="1">
                  <c:v>Translink Avg.</c:v>
                </c:pt>
              </c:strCache>
            </c:strRef>
          </c:cat>
          <c:val>
            <c:numRef>
              <c:f>'Data Prep'!$I$9:$J$9</c:f>
              <c:numCache>
                <c:formatCode>0.0</c:formatCode>
                <c:ptCount val="2"/>
                <c:pt idx="0" formatCode="General">
                  <c:v>258</c:v>
                </c:pt>
                <c:pt idx="1">
                  <c:v>102.35874439461884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5-F24B-929C-2960C3A4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7"/>
        <c:axId val="1350187375"/>
        <c:axId val="1537798127"/>
      </c:barChart>
      <c:catAx>
        <c:axId val="13501873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798127"/>
        <c:crosses val="autoZero"/>
        <c:auto val="1"/>
        <c:lblAlgn val="ctr"/>
        <c:lblOffset val="100"/>
        <c:noMultiLvlLbl val="0"/>
      </c:catAx>
      <c:valAx>
        <c:axId val="1537798127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5018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936702834831629E-2"/>
          <c:y val="6.9237200693416739E-2"/>
          <c:w val="0.92406329716516833"/>
          <c:h val="0.9014892600020075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rgbClr val="FFC000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'Data Prep'!$Y$14:$Y$45</c:f>
              <c:numCache>
                <c:formatCode>General</c:formatCode>
                <c:ptCount val="32"/>
              </c:numCache>
            </c:numRef>
          </c:cat>
          <c:val>
            <c:numRef>
              <c:f>'Data Prep'!$Z$14:$Z$45</c:f>
              <c:numCache>
                <c:formatCode>General</c:formatCode>
                <c:ptCount val="32"/>
                <c:pt idx="0">
                  <c:v>0.55694171585521202</c:v>
                </c:pt>
                <c:pt idx="1">
                  <c:v>2.4628939631806905</c:v>
                </c:pt>
                <c:pt idx="2">
                  <c:v>1.2039007854695376</c:v>
                </c:pt>
                <c:pt idx="3">
                  <c:v>0.78561330517814643</c:v>
                </c:pt>
                <c:pt idx="4">
                  <c:v>0.69698916170784342</c:v>
                </c:pt>
                <c:pt idx="5">
                  <c:v>0.93752087216065205</c:v>
                </c:pt>
                <c:pt idx="6">
                  <c:v>0.69148751527888486</c:v>
                </c:pt>
                <c:pt idx="7">
                  <c:v>0.87283599179334526</c:v>
                </c:pt>
                <c:pt idx="8">
                  <c:v>1.3970524138715028</c:v>
                </c:pt>
                <c:pt idx="9">
                  <c:v>0.91667380528580367</c:v>
                </c:pt>
                <c:pt idx="10">
                  <c:v>1.0109478114575066</c:v>
                </c:pt>
                <c:pt idx="11">
                  <c:v>2.0470706253720974</c:v>
                </c:pt>
                <c:pt idx="12">
                  <c:v>0.54677096287673821</c:v>
                </c:pt>
                <c:pt idx="13">
                  <c:v>0.60808634082977076</c:v>
                </c:pt>
                <c:pt idx="14">
                  <c:v>0.35688023379967815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A-4073-A824-C2074898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44"/>
        <c:axId val="175292767"/>
        <c:axId val="175293247"/>
      </c:barChart>
      <c:catAx>
        <c:axId val="175292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293247"/>
        <c:crosses val="autoZero"/>
        <c:auto val="0"/>
        <c:lblAlgn val="ctr"/>
        <c:lblOffset val="100"/>
        <c:noMultiLvlLbl val="0"/>
      </c:catAx>
      <c:valAx>
        <c:axId val="1752932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2767"/>
        <c:crossesAt val="1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solidFill>
                  <a:schemeClr val="tx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6055847040117241E-3"/>
                  <c:y val="-5.5555555555555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B0-4ABC-8D8F-E26C70003001}"/>
                </c:ext>
              </c:extLst>
            </c:dLbl>
            <c:dLbl>
              <c:idx val="1"/>
              <c:layout>
                <c:manualLayout>
                  <c:x val="-9.6335082240704036E-3"/>
                  <c:y val="-0.120370370370370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B0-4ABC-8D8F-E26C70003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Prep'!$J$15:$L$15</c:f>
              <c:strCache>
                <c:ptCount val="3"/>
                <c:pt idx="0">
                  <c:v>Morning Peak (6AM - 9AM)</c:v>
                </c:pt>
                <c:pt idx="1">
                  <c:v>Mid-Day (9AM - 3PM)</c:v>
                </c:pt>
                <c:pt idx="2">
                  <c:v>Afternoon (3PM - 6:30 PM)</c:v>
                </c:pt>
              </c:strCache>
            </c:strRef>
          </c:cat>
          <c:val>
            <c:numRef>
              <c:f>'Data Prep'!$J$16:$L$16</c:f>
              <c:numCache>
                <c:formatCode>General</c:formatCode>
                <c:ptCount val="3"/>
                <c:pt idx="0">
                  <c:v>180</c:v>
                </c:pt>
                <c:pt idx="1">
                  <c:v>28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0-4ABC-8D8F-E26C70003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3088"/>
        <c:axId val="13122608"/>
      </c:lineChart>
      <c:catAx>
        <c:axId val="1312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608"/>
        <c:crosses val="autoZero"/>
        <c:auto val="1"/>
        <c:lblAlgn val="ctr"/>
        <c:lblOffset val="100"/>
        <c:noMultiLvlLbl val="0"/>
      </c:catAx>
      <c:valAx>
        <c:axId val="13122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679225</xdr:colOff>
      <xdr:row>7</xdr:row>
      <xdr:rowOff>110435</xdr:rowOff>
    </xdr:from>
    <xdr:to>
      <xdr:col>2</xdr:col>
      <xdr:colOff>635001</xdr:colOff>
      <xdr:row>9</xdr:row>
      <xdr:rowOff>41413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589481E-C72E-C1F2-B64D-EF6AFF4FEF2B}"/>
            </a:ext>
          </a:extLst>
        </xdr:cNvPr>
        <xdr:cNvSpPr txBox="1"/>
      </xdr:nvSpPr>
      <xdr:spPr>
        <a:xfrm>
          <a:off x="679225" y="2125870"/>
          <a:ext cx="2095450" cy="3175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Wait Times </a:t>
          </a:r>
        </a:p>
      </xdr:txBody>
    </xdr:sp>
    <xdr:clientData/>
  </xdr:twoCellAnchor>
  <xdr:twoCellAnchor>
    <xdr:from>
      <xdr:col>0</xdr:col>
      <xdr:colOff>771211</xdr:colOff>
      <xdr:row>6</xdr:row>
      <xdr:rowOff>187820</xdr:rowOff>
    </xdr:from>
    <xdr:to>
      <xdr:col>3</xdr:col>
      <xdr:colOff>82826</xdr:colOff>
      <xdr:row>12</xdr:row>
      <xdr:rowOff>82826</xdr:rowOff>
    </xdr:to>
    <xdr:sp macro="" textlink="'Data Prep'!I7">
      <xdr:nvSpPr>
        <xdr:cNvPr id="16" name="Rounded Rectangle 15">
          <a:extLst>
            <a:ext uri="{FF2B5EF4-FFF2-40B4-BE49-F238E27FC236}">
              <a16:creationId xmlns:a16="http://schemas.microsoft.com/office/drawing/2014/main" id="{9888C53E-31AB-AD14-222B-150319A4502F}"/>
            </a:ext>
          </a:extLst>
        </xdr:cNvPr>
        <xdr:cNvSpPr/>
      </xdr:nvSpPr>
      <xdr:spPr>
        <a:xfrm>
          <a:off x="771211" y="2009994"/>
          <a:ext cx="2279550" cy="1054571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F53187B0-3090-4FA9-B41D-C9330A5A7965}" type="TxLink">
            <a:rPr lang="en-US" sz="2800" b="0" i="0" u="none" strike="noStrike">
              <a:ln w="9525">
                <a:solidFill>
                  <a:schemeClr val="tx1"/>
                </a:solidFill>
              </a:ln>
              <a:solidFill>
                <a:srgbClr val="0E57C5"/>
              </a:solidFill>
              <a:latin typeface="Calibri"/>
              <a:ea typeface="Calibri"/>
              <a:cs typeface="Calibri"/>
            </a:rPr>
            <a:pPr algn="ctr"/>
            <a:t>5</a:t>
          </a:fld>
          <a:endParaRPr lang="en-US" sz="2800">
            <a:ln w="9525">
              <a:solidFill>
                <a:schemeClr val="tx1"/>
              </a:solidFill>
            </a:ln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2</xdr:col>
      <xdr:colOff>99157</xdr:colOff>
      <xdr:row>10</xdr:row>
      <xdr:rowOff>30530</xdr:rowOff>
    </xdr:from>
    <xdr:to>
      <xdr:col>3</xdr:col>
      <xdr:colOff>37164</xdr:colOff>
      <xdr:row>12</xdr:row>
      <xdr:rowOff>6024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1C04EFA-967D-434A-AA45-02E9CF19C9E8}"/>
            </a:ext>
          </a:extLst>
        </xdr:cNvPr>
        <xdr:cNvSpPr txBox="1"/>
      </xdr:nvSpPr>
      <xdr:spPr>
        <a:xfrm>
          <a:off x="2226819" y="2669491"/>
          <a:ext cx="762683" cy="371338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200" b="1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mins</a:t>
          </a:r>
        </a:p>
      </xdr:txBody>
    </xdr:sp>
    <xdr:clientData/>
  </xdr:twoCellAnchor>
  <xdr:twoCellAnchor>
    <xdr:from>
      <xdr:col>3</xdr:col>
      <xdr:colOff>358912</xdr:colOff>
      <xdr:row>7</xdr:row>
      <xdr:rowOff>101792</xdr:rowOff>
    </xdr:from>
    <xdr:to>
      <xdr:col>4</xdr:col>
      <xdr:colOff>1175486</xdr:colOff>
      <xdr:row>9</xdr:row>
      <xdr:rowOff>66160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FF9D3EE-6A69-EB41-856E-F8D37382E365}"/>
            </a:ext>
          </a:extLst>
        </xdr:cNvPr>
        <xdr:cNvSpPr txBox="1"/>
      </xdr:nvSpPr>
      <xdr:spPr>
        <a:xfrm>
          <a:off x="3326847" y="2117227"/>
          <a:ext cx="2307443" cy="350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Service Span</a:t>
          </a:r>
        </a:p>
      </xdr:txBody>
    </xdr:sp>
    <xdr:clientData/>
  </xdr:twoCellAnchor>
  <xdr:twoCellAnchor>
    <xdr:from>
      <xdr:col>3</xdr:col>
      <xdr:colOff>193259</xdr:colOff>
      <xdr:row>7</xdr:row>
      <xdr:rowOff>13804</xdr:rowOff>
    </xdr:from>
    <xdr:to>
      <xdr:col>4</xdr:col>
      <xdr:colOff>1256947</xdr:colOff>
      <xdr:row>12</xdr:row>
      <xdr:rowOff>124740</xdr:rowOff>
    </xdr:to>
    <xdr:sp macro="" textlink="'Data Prep'!I8">
      <xdr:nvSpPr>
        <xdr:cNvPr id="19" name="Rounded Rectangle 18">
          <a:extLst>
            <a:ext uri="{FF2B5EF4-FFF2-40B4-BE49-F238E27FC236}">
              <a16:creationId xmlns:a16="http://schemas.microsoft.com/office/drawing/2014/main" id="{5A24EEC5-3E4A-4246-BE21-FB9FD60032C2}"/>
            </a:ext>
          </a:extLst>
        </xdr:cNvPr>
        <xdr:cNvSpPr/>
      </xdr:nvSpPr>
      <xdr:spPr>
        <a:xfrm>
          <a:off x="3161194" y="2029239"/>
          <a:ext cx="2554557" cy="107724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80C6D58-F536-469D-A3D7-77D2FB9A7DE7}" type="TxLink">
            <a:rPr lang="en-US" sz="2800" b="0" i="0" u="none" strike="noStrike">
              <a:ln w="9525">
                <a:solidFill>
                  <a:schemeClr val="tx1"/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21.3</a:t>
          </a:fld>
          <a:endParaRPr lang="en-US" sz="2800">
            <a:ln w="9525">
              <a:solidFill>
                <a:schemeClr val="tx1"/>
              </a:solidFill>
            </a:ln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4</xdr:col>
      <xdr:colOff>358145</xdr:colOff>
      <xdr:row>10</xdr:row>
      <xdr:rowOff>69465</xdr:rowOff>
    </xdr:from>
    <xdr:to>
      <xdr:col>4</xdr:col>
      <xdr:colOff>969700</xdr:colOff>
      <xdr:row>12</xdr:row>
      <xdr:rowOff>21162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E475F6C-0F3B-EF4B-A31F-5D1F40268E04}"/>
            </a:ext>
          </a:extLst>
        </xdr:cNvPr>
        <xdr:cNvSpPr txBox="1"/>
      </xdr:nvSpPr>
      <xdr:spPr>
        <a:xfrm>
          <a:off x="4816949" y="2664682"/>
          <a:ext cx="611555" cy="33821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hrs</a:t>
          </a:r>
          <a:endParaRPr lang="en-US" sz="2800" b="1">
            <a:ln>
              <a:noFill/>
            </a:ln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4</xdr:col>
      <xdr:colOff>1627811</xdr:colOff>
      <xdr:row>7</xdr:row>
      <xdr:rowOff>77279</xdr:rowOff>
    </xdr:from>
    <xdr:to>
      <xdr:col>6</xdr:col>
      <xdr:colOff>732617</xdr:colOff>
      <xdr:row>9</xdr:row>
      <xdr:rowOff>24952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702A918-DC5B-3741-9337-7002F3DDFADE}"/>
            </a:ext>
          </a:extLst>
        </xdr:cNvPr>
        <xdr:cNvSpPr txBox="1"/>
      </xdr:nvSpPr>
      <xdr:spPr>
        <a:xfrm>
          <a:off x="6086615" y="2092714"/>
          <a:ext cx="2100350" cy="33419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Daily Trips</a:t>
          </a:r>
        </a:p>
      </xdr:txBody>
    </xdr:sp>
    <xdr:clientData/>
  </xdr:twoCellAnchor>
  <xdr:twoCellAnchor>
    <xdr:from>
      <xdr:col>4</xdr:col>
      <xdr:colOff>1355946</xdr:colOff>
      <xdr:row>6</xdr:row>
      <xdr:rowOff>190500</xdr:rowOff>
    </xdr:from>
    <xdr:to>
      <xdr:col>6</xdr:col>
      <xdr:colOff>974004</xdr:colOff>
      <xdr:row>12</xdr:row>
      <xdr:rowOff>103909</xdr:rowOff>
    </xdr:to>
    <xdr:sp macro="" textlink="'Data Prep'!I9">
      <xdr:nvSpPr>
        <xdr:cNvPr id="23" name="Rounded Rectangle 22">
          <a:extLst>
            <a:ext uri="{FF2B5EF4-FFF2-40B4-BE49-F238E27FC236}">
              <a16:creationId xmlns:a16="http://schemas.microsoft.com/office/drawing/2014/main" id="{B13528BA-E978-6A4B-AB2F-D31118D54F80}"/>
            </a:ext>
          </a:extLst>
        </xdr:cNvPr>
        <xdr:cNvSpPr/>
      </xdr:nvSpPr>
      <xdr:spPr>
        <a:xfrm>
          <a:off x="6170401" y="2095500"/>
          <a:ext cx="2614103" cy="1160318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4BCA945-9435-4FB2-A46E-09E7C70958B9}" type="TxLink">
            <a:rPr lang="en-US" sz="2800" b="0" i="0" u="none" strike="noStrike">
              <a:ln w="9525">
                <a:solidFill>
                  <a:schemeClr val="tx1"/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258</a:t>
          </a:fld>
          <a:endParaRPr lang="en-US" sz="2800">
            <a:ln w="9525">
              <a:solidFill>
                <a:schemeClr val="tx1"/>
              </a:solidFill>
            </a:ln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38100</xdr:colOff>
      <xdr:row>0</xdr:row>
      <xdr:rowOff>50800</xdr:rowOff>
    </xdr:from>
    <xdr:to>
      <xdr:col>16</xdr:col>
      <xdr:colOff>254000</xdr:colOff>
      <xdr:row>4</xdr:row>
      <xdr:rowOff>25400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AC0F47E-B3EB-EC47-63AC-DB2CFB13EB5D}"/>
            </a:ext>
          </a:extLst>
        </xdr:cNvPr>
        <xdr:cNvSpPr/>
      </xdr:nvSpPr>
      <xdr:spPr>
        <a:xfrm>
          <a:off x="38100" y="50800"/>
          <a:ext cx="19977100" cy="787400"/>
        </a:xfrm>
        <a:prstGeom prst="rect">
          <a:avLst/>
        </a:prstGeom>
        <a:solidFill>
          <a:srgbClr val="01164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</xdr:colOff>
      <xdr:row>0</xdr:row>
      <xdr:rowOff>50800</xdr:rowOff>
    </xdr:from>
    <xdr:to>
      <xdr:col>9</xdr:col>
      <xdr:colOff>466912</xdr:colOff>
      <xdr:row>3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959FBD-59D1-B2D7-6E61-E63BDB3E11D4}"/>
            </a:ext>
          </a:extLst>
        </xdr:cNvPr>
        <xdr:cNvSpPr txBox="1"/>
      </xdr:nvSpPr>
      <xdr:spPr>
        <a:xfrm>
          <a:off x="6033247" y="50800"/>
          <a:ext cx="8403665" cy="679824"/>
        </a:xfrm>
        <a:prstGeom prst="rect">
          <a:avLst/>
        </a:prstGeom>
        <a:solidFill>
          <a:srgbClr val="01164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>
              <a:solidFill>
                <a:schemeClr val="bg1"/>
              </a:solidFill>
            </a:rPr>
            <a:t>Bus Perfomance - KPI Dashboard</a:t>
          </a:r>
        </a:p>
      </xdr:txBody>
    </xdr:sp>
    <xdr:clientData/>
  </xdr:twoCellAnchor>
  <xdr:twoCellAnchor editAs="absolute">
    <xdr:from>
      <xdr:col>1</xdr:col>
      <xdr:colOff>110185</xdr:colOff>
      <xdr:row>18</xdr:row>
      <xdr:rowOff>121228</xdr:rowOff>
    </xdr:from>
    <xdr:to>
      <xdr:col>4</xdr:col>
      <xdr:colOff>1849784</xdr:colOff>
      <xdr:row>30</xdr:row>
      <xdr:rowOff>121228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BC7F04-9D13-1CB7-906C-F38638E36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734142</xdr:colOff>
      <xdr:row>13</xdr:row>
      <xdr:rowOff>127916</xdr:rowOff>
    </xdr:from>
    <xdr:to>
      <xdr:col>4</xdr:col>
      <xdr:colOff>2147454</xdr:colOff>
      <xdr:row>30</xdr:row>
      <xdr:rowOff>86591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636790A2-57EC-FA92-A1F4-D97EA6588A6A}"/>
            </a:ext>
          </a:extLst>
        </xdr:cNvPr>
        <xdr:cNvSpPr/>
      </xdr:nvSpPr>
      <xdr:spPr>
        <a:xfrm>
          <a:off x="734142" y="3487643"/>
          <a:ext cx="6227767" cy="349158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165001</xdr:colOff>
      <xdr:row>14</xdr:row>
      <xdr:rowOff>142429</xdr:rowOff>
    </xdr:from>
    <xdr:to>
      <xdr:col>4</xdr:col>
      <xdr:colOff>2018698</xdr:colOff>
      <xdr:row>19</xdr:row>
      <xdr:rowOff>138043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9AE7FB-0F05-2F08-714E-BC6D0A65186C}"/>
            </a:ext>
          </a:extLst>
        </xdr:cNvPr>
        <xdr:cNvSpPr txBox="1"/>
      </xdr:nvSpPr>
      <xdr:spPr>
        <a:xfrm>
          <a:off x="938044" y="3510690"/>
          <a:ext cx="5539458" cy="9619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400" b="1" i="0" u="none" strike="noStrike">
              <a:solidFill>
                <a:srgbClr val="FEC000"/>
              </a:solidFill>
              <a:effectLst/>
              <a:latin typeface="+mn-lt"/>
              <a:ea typeface="+mn-ea"/>
              <a:cs typeface="+mn-cs"/>
            </a:rPr>
            <a:t>Realiability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Route</a:t>
          </a:r>
          <a:r>
            <a:rPr lang="en-CA" sz="2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vs. </a:t>
          </a:r>
          <a:r>
            <a:rPr lang="en-CA" sz="2400" b="1" i="0" u="none" strike="noStrike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TransLink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Network Waiting Time Average</a:t>
          </a:r>
          <a:endParaRPr lang="en-US" sz="2400"/>
        </a:p>
      </xdr:txBody>
    </xdr:sp>
    <xdr:clientData/>
  </xdr:twoCellAnchor>
  <xdr:twoCellAnchor>
    <xdr:from>
      <xdr:col>5</xdr:col>
      <xdr:colOff>240724</xdr:colOff>
      <xdr:row>13</xdr:row>
      <xdr:rowOff>180252</xdr:rowOff>
    </xdr:from>
    <xdr:to>
      <xdr:col>6</xdr:col>
      <xdr:colOff>5870865</xdr:colOff>
      <xdr:row>30</xdr:row>
      <xdr:rowOff>86590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61792289-D25C-8949-B950-68AD404D85BC}"/>
            </a:ext>
          </a:extLst>
        </xdr:cNvPr>
        <xdr:cNvSpPr/>
      </xdr:nvSpPr>
      <xdr:spPr>
        <a:xfrm>
          <a:off x="7219951" y="3539979"/>
          <a:ext cx="6461414" cy="3439247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592145</xdr:colOff>
      <xdr:row>14</xdr:row>
      <xdr:rowOff>89899</xdr:rowOff>
    </xdr:from>
    <xdr:to>
      <xdr:col>6</xdr:col>
      <xdr:colOff>5649239</xdr:colOff>
      <xdr:row>20</xdr:row>
      <xdr:rowOff>110436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96B6945-7A85-A84B-BA37-4D575EC3C8C9}"/>
            </a:ext>
          </a:extLst>
        </xdr:cNvPr>
        <xdr:cNvSpPr txBox="1"/>
      </xdr:nvSpPr>
      <xdr:spPr>
        <a:xfrm>
          <a:off x="7218232" y="3458160"/>
          <a:ext cx="5885355" cy="11801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400" b="1" i="0" u="none" strike="noStrike">
              <a:solidFill>
                <a:srgbClr val="FEC000"/>
              </a:solidFill>
              <a:effectLst/>
              <a:latin typeface="+mn-lt"/>
              <a:ea typeface="+mn-ea"/>
              <a:cs typeface="+mn-cs"/>
            </a:rPr>
            <a:t>Accessibility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Route</a:t>
          </a:r>
          <a:r>
            <a:rPr lang="en-CA" sz="2400" b="1" i="0" u="none" strike="noStrike">
              <a:solidFill>
                <a:srgbClr val="FEC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vs. </a:t>
          </a:r>
          <a:r>
            <a:rPr lang="en-CA" sz="2400" b="1" i="0" u="none" strike="noStrike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TransLink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Network Average Service Span</a:t>
          </a:r>
          <a:endParaRPr lang="en-US" sz="2400"/>
        </a:p>
      </xdr:txBody>
    </xdr:sp>
    <xdr:clientData/>
  </xdr:twoCellAnchor>
  <xdr:twoCellAnchor editAs="absolute">
    <xdr:from>
      <xdr:col>6</xdr:col>
      <xdr:colOff>32880</xdr:colOff>
      <xdr:row>18</xdr:row>
      <xdr:rowOff>103910</xdr:rowOff>
    </xdr:from>
    <xdr:to>
      <xdr:col>6</xdr:col>
      <xdr:colOff>5618369</xdr:colOff>
      <xdr:row>29</xdr:row>
      <xdr:rowOff>103910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BBC61D-214D-AAE8-7693-EA06A6E93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6096105</xdr:colOff>
      <xdr:row>13</xdr:row>
      <xdr:rowOff>126843</xdr:rowOff>
    </xdr:from>
    <xdr:to>
      <xdr:col>13</xdr:col>
      <xdr:colOff>331305</xdr:colOff>
      <xdr:row>30</xdr:row>
      <xdr:rowOff>69273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30B173D8-57A2-3142-A328-D4CF892AB4FE}"/>
            </a:ext>
          </a:extLst>
        </xdr:cNvPr>
        <xdr:cNvSpPr/>
      </xdr:nvSpPr>
      <xdr:spPr>
        <a:xfrm>
          <a:off x="13909366" y="3301843"/>
          <a:ext cx="5679004" cy="322786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6399370</xdr:colOff>
      <xdr:row>14</xdr:row>
      <xdr:rowOff>32918</xdr:rowOff>
    </xdr:from>
    <xdr:to>
      <xdr:col>12</xdr:col>
      <xdr:colOff>800652</xdr:colOff>
      <xdr:row>19</xdr:row>
      <xdr:rowOff>94370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C60C2E-E40C-0B4A-A779-79524C8D07F1}"/>
            </a:ext>
          </a:extLst>
        </xdr:cNvPr>
        <xdr:cNvSpPr txBox="1"/>
      </xdr:nvSpPr>
      <xdr:spPr>
        <a:xfrm>
          <a:off x="13853718" y="3401179"/>
          <a:ext cx="5016825" cy="10277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400" b="1" i="0" u="none" strike="noStrike">
              <a:solidFill>
                <a:srgbClr val="FEC000"/>
              </a:solidFill>
              <a:effectLst/>
              <a:latin typeface="+mn-lt"/>
              <a:ea typeface="+mn-ea"/>
              <a:cs typeface="+mn-cs"/>
            </a:rPr>
            <a:t>Volume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</a:t>
          </a:r>
          <a:r>
            <a:rPr lang="en-CA" sz="2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Route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vs. </a:t>
          </a:r>
          <a:r>
            <a:rPr lang="en-CA" sz="2400" b="1" i="0" u="none" strike="noStrike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TransLink</a:t>
          </a:r>
          <a:r>
            <a:rPr lang="en-CA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Network Average Service</a:t>
          </a:r>
          <a:r>
            <a:rPr lang="en-CA" sz="2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endParaRPr lang="en-US" sz="2400"/>
        </a:p>
      </xdr:txBody>
    </xdr:sp>
    <xdr:clientData/>
  </xdr:twoCellAnchor>
  <xdr:twoCellAnchor editAs="absolute">
    <xdr:from>
      <xdr:col>7</xdr:col>
      <xdr:colOff>84585</xdr:colOff>
      <xdr:row>18</xdr:row>
      <xdr:rowOff>75347</xdr:rowOff>
    </xdr:from>
    <xdr:to>
      <xdr:col>13</xdr:col>
      <xdr:colOff>207065</xdr:colOff>
      <xdr:row>29</xdr:row>
      <xdr:rowOff>13805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F65CBC5-5084-260E-1A54-AD0B65845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4794970</xdr:colOff>
      <xdr:row>6</xdr:row>
      <xdr:rowOff>129120</xdr:rowOff>
    </xdr:from>
    <xdr:to>
      <xdr:col>13</xdr:col>
      <xdr:colOff>588819</xdr:colOff>
      <xdr:row>12</xdr:row>
      <xdr:rowOff>173182</xdr:rowOff>
    </xdr:to>
    <xdr:sp macro="" textlink="'Data Prep'!I10">
      <xdr:nvSpPr>
        <xdr:cNvPr id="2" name="Rounded Rectangle 1">
          <a:extLst>
            <a:ext uri="{FF2B5EF4-FFF2-40B4-BE49-F238E27FC236}">
              <a16:creationId xmlns:a16="http://schemas.microsoft.com/office/drawing/2014/main" id="{7ECD6259-4AC7-6237-9902-6B4176DA2CE2}"/>
            </a:ext>
          </a:extLst>
        </xdr:cNvPr>
        <xdr:cNvSpPr/>
      </xdr:nvSpPr>
      <xdr:spPr>
        <a:xfrm>
          <a:off x="12605470" y="2034120"/>
          <a:ext cx="7258485" cy="1290971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83777D6-19A5-4BF5-91EE-B012978DB3A3}" type="TxLink">
            <a:rPr lang="en-US" sz="3200" b="1" i="0" u="none" strike="noStrike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4:52 AM - 2:12 AM (Next Day)</a:t>
          </a:fld>
          <a:endParaRPr lang="en-US" sz="32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6</xdr:col>
      <xdr:colOff>5840557</xdr:colOff>
      <xdr:row>6</xdr:row>
      <xdr:rowOff>144792</xdr:rowOff>
    </xdr:from>
    <xdr:to>
      <xdr:col>13</xdr:col>
      <xdr:colOff>37481</xdr:colOff>
      <xdr:row>8</xdr:row>
      <xdr:rowOff>124911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638203B-77A2-0C49-ADBE-2F108ABAD6A5}"/>
            </a:ext>
          </a:extLst>
        </xdr:cNvPr>
        <xdr:cNvSpPr txBox="1"/>
      </xdr:nvSpPr>
      <xdr:spPr>
        <a:xfrm>
          <a:off x="13651057" y="2049792"/>
          <a:ext cx="5661560" cy="39575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Service Hours</a:t>
          </a:r>
        </a:p>
      </xdr:txBody>
    </xdr:sp>
    <xdr:clientData/>
  </xdr:twoCellAnchor>
  <xdr:twoCellAnchor>
    <xdr:from>
      <xdr:col>0</xdr:col>
      <xdr:colOff>767799</xdr:colOff>
      <xdr:row>31</xdr:row>
      <xdr:rowOff>17350</xdr:rowOff>
    </xdr:from>
    <xdr:to>
      <xdr:col>6</xdr:col>
      <xdr:colOff>1352826</xdr:colOff>
      <xdr:row>52</xdr:row>
      <xdr:rowOff>110435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A2BF5C96-12B7-504C-E255-F4F548FEBAF8}"/>
            </a:ext>
          </a:extLst>
        </xdr:cNvPr>
        <xdr:cNvSpPr/>
      </xdr:nvSpPr>
      <xdr:spPr>
        <a:xfrm>
          <a:off x="767799" y="6671046"/>
          <a:ext cx="8039375" cy="4151563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766830</xdr:colOff>
      <xdr:row>34</xdr:row>
      <xdr:rowOff>83330</xdr:rowOff>
    </xdr:from>
    <xdr:to>
      <xdr:col>6</xdr:col>
      <xdr:colOff>814455</xdr:colOff>
      <xdr:row>51</xdr:row>
      <xdr:rowOff>14057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5C3C360-8C65-0269-24AE-D7AC28E48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397291</xdr:colOff>
      <xdr:row>31</xdr:row>
      <xdr:rowOff>158312</xdr:rowOff>
    </xdr:from>
    <xdr:to>
      <xdr:col>6</xdr:col>
      <xdr:colOff>69022</xdr:colOff>
      <xdr:row>36</xdr:row>
      <xdr:rowOff>93367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3E08302-1C46-B574-A600-29F90258F621}"/>
            </a:ext>
          </a:extLst>
        </xdr:cNvPr>
        <xdr:cNvSpPr txBox="1"/>
      </xdr:nvSpPr>
      <xdr:spPr>
        <a:xfrm>
          <a:off x="1170334" y="6812008"/>
          <a:ext cx="6353036" cy="901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400" b="1">
              <a:solidFill>
                <a:schemeClr val="bg2">
                  <a:lumMod val="25000"/>
                </a:schemeClr>
              </a:solidFill>
            </a:rPr>
            <a:t>Stop Spacing </a:t>
          </a:r>
          <a:r>
            <a:rPr lang="en-CA" sz="2400" b="1" i="0" u="none" strike="noStrike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Profile</a:t>
          </a:r>
          <a:r>
            <a:rPr lang="en-CA" sz="2400" b="1">
              <a:solidFill>
                <a:schemeClr val="bg2">
                  <a:lumMod val="25000"/>
                </a:schemeClr>
              </a:solidFill>
            </a:rPr>
            <a:t>  </a:t>
          </a:r>
          <a:r>
            <a:rPr lang="en-CA" sz="2400" b="0"/>
            <a:t>-</a:t>
          </a:r>
          <a:r>
            <a:rPr lang="en-CA" sz="2400" b="0" baseline="0"/>
            <a:t> Distance Distribution Between Stops </a:t>
          </a:r>
          <a:endParaRPr lang="en-CA" sz="2400" b="0"/>
        </a:p>
      </xdr:txBody>
    </xdr:sp>
    <xdr:clientData/>
  </xdr:twoCellAnchor>
  <xdr:twoCellAnchor>
    <xdr:from>
      <xdr:col>6</xdr:col>
      <xdr:colOff>1157652</xdr:colOff>
      <xdr:row>6</xdr:row>
      <xdr:rowOff>179287</xdr:rowOff>
    </xdr:from>
    <xdr:to>
      <xdr:col>6</xdr:col>
      <xdr:colOff>4658591</xdr:colOff>
      <xdr:row>12</xdr:row>
      <xdr:rowOff>138546</xdr:rowOff>
    </xdr:to>
    <xdr:sp macro="" textlink="'Data Prep'!I12">
      <xdr:nvSpPr>
        <xdr:cNvPr id="36" name="Rounded Rectangle 22">
          <a:extLst>
            <a:ext uri="{FF2B5EF4-FFF2-40B4-BE49-F238E27FC236}">
              <a16:creationId xmlns:a16="http://schemas.microsoft.com/office/drawing/2014/main" id="{CFE69870-24DE-4DDE-B725-E06E9A29D849}"/>
            </a:ext>
          </a:extLst>
        </xdr:cNvPr>
        <xdr:cNvSpPr/>
      </xdr:nvSpPr>
      <xdr:spPr>
        <a:xfrm>
          <a:off x="8968152" y="2084287"/>
          <a:ext cx="3500939" cy="1206168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3842231-404C-48C4-8D36-896DAAA5728E}" type="TxLink">
            <a:rPr lang="en-US" sz="2800" b="0" i="0" u="none" strike="noStrike">
              <a:ln w="9525">
                <a:solidFill>
                  <a:schemeClr val="tx1"/>
                </a:solidFill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Express Service</a:t>
          </a:fld>
          <a:endParaRPr lang="en-US" sz="2800">
            <a:ln w="9525">
              <a:solidFill>
                <a:schemeClr val="tx1"/>
              </a:solidFill>
            </a:ln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6</xdr:col>
      <xdr:colOff>1394883</xdr:colOff>
      <xdr:row>7</xdr:row>
      <xdr:rowOff>47081</xdr:rowOff>
    </xdr:from>
    <xdr:to>
      <xdr:col>6</xdr:col>
      <xdr:colOff>4330590</xdr:colOff>
      <xdr:row>9</xdr:row>
      <xdr:rowOff>17318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CD03F09-F293-4D7B-9235-CA3C4D82EB66}"/>
            </a:ext>
          </a:extLst>
        </xdr:cNvPr>
        <xdr:cNvSpPr txBox="1"/>
      </xdr:nvSpPr>
      <xdr:spPr>
        <a:xfrm>
          <a:off x="9205383" y="2159899"/>
          <a:ext cx="2935707" cy="38587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Service</a:t>
          </a:r>
          <a:r>
            <a:rPr lang="en-US" sz="2800" b="1" baseline="0">
              <a:ln>
                <a:noFill/>
              </a:ln>
              <a:solidFill>
                <a:schemeClr val="bg2">
                  <a:lumMod val="25000"/>
                </a:schemeClr>
              </a:solidFill>
            </a:rPr>
            <a:t> Type</a:t>
          </a:r>
          <a:endParaRPr lang="en-US" sz="2800" b="1">
            <a:ln>
              <a:noFill/>
            </a:ln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6</xdr:col>
      <xdr:colOff>1725542</xdr:colOff>
      <xdr:row>31</xdr:row>
      <xdr:rowOff>35999</xdr:rowOff>
    </xdr:from>
    <xdr:to>
      <xdr:col>13</xdr:col>
      <xdr:colOff>248477</xdr:colOff>
      <xdr:row>52</xdr:row>
      <xdr:rowOff>93421</xdr:rowOff>
    </xdr:to>
    <xdr:sp macro="" textlink="">
      <xdr:nvSpPr>
        <xdr:cNvPr id="39" name="Rounded Rectangle 8">
          <a:extLst>
            <a:ext uri="{FF2B5EF4-FFF2-40B4-BE49-F238E27FC236}">
              <a16:creationId xmlns:a16="http://schemas.microsoft.com/office/drawing/2014/main" id="{ACB92955-FC03-4DF9-999D-491C09B93160}"/>
            </a:ext>
          </a:extLst>
        </xdr:cNvPr>
        <xdr:cNvSpPr/>
      </xdr:nvSpPr>
      <xdr:spPr>
        <a:xfrm>
          <a:off x="9179890" y="6689695"/>
          <a:ext cx="9966739" cy="41159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2230925</xdr:colOff>
      <xdr:row>32</xdr:row>
      <xdr:rowOff>41409</xdr:rowOff>
    </xdr:from>
    <xdr:to>
      <xdr:col>12</xdr:col>
      <xdr:colOff>709220</xdr:colOff>
      <xdr:row>35</xdr:row>
      <xdr:rowOff>27605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FB4FDB-E1A9-D591-5CFB-00FA1BA6AAB7}"/>
            </a:ext>
          </a:extLst>
        </xdr:cNvPr>
        <xdr:cNvSpPr txBox="1"/>
      </xdr:nvSpPr>
      <xdr:spPr>
        <a:xfrm>
          <a:off x="9653003" y="7034656"/>
          <a:ext cx="9083620" cy="579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2400" b="1">
              <a:solidFill>
                <a:srgbClr val="FEC000"/>
              </a:solidFill>
            </a:rPr>
            <a:t>Trip Tends </a:t>
          </a:r>
          <a:r>
            <a:rPr lang="en-CA" sz="2400"/>
            <a:t>per day in morning peak ,</a:t>
          </a:r>
          <a:r>
            <a:rPr lang="en-CA" sz="2400" baseline="0"/>
            <a:t> mid-day, and evening peak times </a:t>
          </a:r>
          <a:endParaRPr lang="en-CA" sz="2400"/>
        </a:p>
      </xdr:txBody>
    </xdr:sp>
    <xdr:clientData/>
  </xdr:twoCellAnchor>
  <xdr:twoCellAnchor>
    <xdr:from>
      <xdr:col>6</xdr:col>
      <xdr:colOff>2595217</xdr:colOff>
      <xdr:row>37</xdr:row>
      <xdr:rowOff>8835</xdr:rowOff>
    </xdr:from>
    <xdr:to>
      <xdr:col>11</xdr:col>
      <xdr:colOff>717826</xdr:colOff>
      <xdr:row>51</xdr:row>
      <xdr:rowOff>46383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F390769-ACA2-29B3-5AFE-7DF3C686E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329871</xdr:colOff>
      <xdr:row>0</xdr:row>
      <xdr:rowOff>65975</xdr:rowOff>
    </xdr:from>
    <xdr:to>
      <xdr:col>1</xdr:col>
      <xdr:colOff>428832</xdr:colOff>
      <xdr:row>4</xdr:row>
      <xdr:rowOff>16494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E5FD09-784F-AA24-213C-492B7558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871" y="65975"/>
          <a:ext cx="874156" cy="742207"/>
        </a:xfrm>
        <a:prstGeom prst="rect">
          <a:avLst/>
        </a:prstGeom>
      </xdr:spPr>
    </xdr:pic>
    <xdr:clientData/>
  </xdr:twoCellAnchor>
  <xdr:twoCellAnchor>
    <xdr:from>
      <xdr:col>8</xdr:col>
      <xdr:colOff>60476</xdr:colOff>
      <xdr:row>0</xdr:row>
      <xdr:rowOff>42689</xdr:rowOff>
    </xdr:from>
    <xdr:to>
      <xdr:col>14</xdr:col>
      <xdr:colOff>0</xdr:colOff>
      <xdr:row>4</xdr:row>
      <xdr:rowOff>20159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17C61CD-5A0D-9EAA-13A0-DD92DFA3DDB5}"/>
            </a:ext>
          </a:extLst>
        </xdr:cNvPr>
        <xdr:cNvSpPr txBox="1"/>
      </xdr:nvSpPr>
      <xdr:spPr>
        <a:xfrm>
          <a:off x="14777535" y="42689"/>
          <a:ext cx="4838095" cy="788562"/>
        </a:xfrm>
        <a:prstGeom prst="rect">
          <a:avLst/>
        </a:prstGeom>
        <a:solidFill>
          <a:srgbClr val="01164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en-US" sz="1200" b="1">
              <a:solidFill>
                <a:schemeClr val="bg1"/>
              </a:solidFill>
            </a:rPr>
            <a:t>Data Source: Translink</a:t>
          </a:r>
          <a:r>
            <a:rPr lang="en-US" sz="1200" b="1" baseline="0">
              <a:solidFill>
                <a:schemeClr val="bg1"/>
              </a:solidFill>
            </a:rPr>
            <a:t> website - GTFS (static dataset)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bg1"/>
              </a:solidFill>
            </a:rPr>
            <a:t>Last Update: Feb2026</a:t>
          </a:r>
          <a:endParaRPr lang="en-US" sz="1200" b="1">
            <a:solidFill>
              <a:schemeClr val="bg1"/>
            </a:solidFill>
          </a:endParaRPr>
        </a:p>
        <a:p>
          <a:pPr algn="r"/>
          <a:r>
            <a:rPr lang="en-US" sz="1200" b="1">
              <a:solidFill>
                <a:schemeClr val="bg1"/>
              </a:solidFill>
            </a:rPr>
            <a:t>Designed &amp; Developed by:</a:t>
          </a:r>
          <a:r>
            <a:rPr lang="en-US" sz="1200" b="1" baseline="0">
              <a:solidFill>
                <a:schemeClr val="bg1"/>
              </a:solidFill>
            </a:rPr>
            <a:t> Mitra Mat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7A5640B-9FF2-E046-82DE-F8367E69F37C}" autoFormatId="16" applyNumberFormats="0" applyBorderFormats="0" applyFontFormats="0" applyPatternFormats="0" applyAlignmentFormats="0" applyWidthHeightFormats="0">
  <queryTableRefresh nextId="9">
    <queryTableFields count="7">
      <queryTableField id="1" name="route_short_name" tableColumnId="1"/>
      <queryTableField id="2" name="route_long_name" tableColumnId="2"/>
      <queryTableField id="3" name="first_bus_departure" tableColumnId="3"/>
      <queryTableField id="4" name="last_bus_arrival_excel_ready" tableColumnId="4"/>
      <queryTableField id="5" name="service_span_hours" tableColumnId="5"/>
      <queryTableField id="6" name="total_daily_trips" tableColumnId="6"/>
      <queryTableField id="7" name="avg_wait_time_minute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078C12E-348D-E14B-8ECB-6FAAB421865B}" autoFormatId="16" applyNumberFormats="0" applyBorderFormats="0" applyFontFormats="0" applyPatternFormats="0" applyAlignmentFormats="0" applyWidthHeightFormats="0">
  <queryTableRefresh nextId="9">
    <queryTableFields count="8">
      <queryTableField id="1" name="route_short_name" tableColumnId="1"/>
      <queryTableField id="2" name="direction_id" tableColumnId="2"/>
      <queryTableField id="3" name="trip_headsign" tableColumnId="3"/>
      <queryTableField id="4" name="num_stops" tableColumnId="4"/>
      <queryTableField id="5" name="total_trips" tableColumnId="5"/>
      <queryTableField id="6" name="trips_peak_am" tableColumnId="6"/>
      <queryTableField id="7" name="trips_midday" tableColumnId="7"/>
      <queryTableField id="8" name="trips_peak_pm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BAFA7DE-D863-D246-98E4-AB14987C63FD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route_label" tableColumnId="1"/>
      <queryTableField id="2" name="direction_id" tableColumnId="2"/>
      <queryTableField id="3" name="stop_sequence" tableColumnId="3"/>
      <queryTableField id="4" name="stop_name" tableColumnId="4"/>
      <queryTableField id="5" name="stop_lat" tableColumnId="5"/>
      <queryTableField id="6" name="stop_lon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28C64-D57F-1742-B606-0C88DC235A59}" name="RiderExperience" displayName="RiderExperience" ref="A1:G224" tableType="queryTable" totalsRowShown="0">
  <autoFilter ref="A1:G224" xr:uid="{95128C64-D57F-1742-B606-0C88DC235A59}"/>
  <tableColumns count="7">
    <tableColumn id="1" xr3:uid="{2E187672-295C-A641-9228-0EAB448507BA}" uniqueName="1" name="route_short_name" queryTableFieldId="1" dataDxfId="8"/>
    <tableColumn id="2" xr3:uid="{8B6ABE5A-4CEF-B242-8EE8-67D964A96484}" uniqueName="2" name="route_long_name" queryTableFieldId="2" dataDxfId="7"/>
    <tableColumn id="3" xr3:uid="{20D4AF01-9546-8140-8EC1-EDED7439E047}" uniqueName="3" name="first_bus_departure" queryTableFieldId="3" dataDxfId="6"/>
    <tableColumn id="4" xr3:uid="{5BE8C930-D699-0143-A3D1-7BE911A913E2}" uniqueName="4" name="last_bus_arrival_excel_ready" queryTableFieldId="4" dataDxfId="5"/>
    <tableColumn id="5" xr3:uid="{99E954DB-1A66-1849-855E-3C63AB16EE74}" uniqueName="5" name="service_span_hours" queryTableFieldId="5"/>
    <tableColumn id="6" xr3:uid="{83B29D5B-9DE3-784F-9214-3F40ED62F204}" uniqueName="6" name="total_daily_trips" queryTableFieldId="6"/>
    <tableColumn id="7" xr3:uid="{FA846A05-2C43-1E42-9426-2ED8EE99569A}" uniqueName="7" name="avg_wait_time_minute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F97CC-7DFE-6249-96F5-02C07EB36F4D}" name="advaced_metrics__2" displayName="advaced_metrics__2" ref="A1:H568" tableType="queryTable" totalsRowShown="0">
  <autoFilter ref="A1:H568" xr:uid="{474F97CC-7DFE-6249-96F5-02C07EB36F4D}"/>
  <tableColumns count="8">
    <tableColumn id="1" xr3:uid="{C71DE66F-E975-8048-BA85-C972A7CF7AEA}" uniqueName="1" name="route_short_name" queryTableFieldId="1" dataDxfId="4"/>
    <tableColumn id="2" xr3:uid="{3FA88A6D-0412-A94D-A585-BF552B52DC32}" uniqueName="2" name="direction_id" queryTableFieldId="2"/>
    <tableColumn id="3" xr3:uid="{AE5957A9-D91C-9A41-9388-B260D1186939}" uniqueName="3" name="trip_headsign" queryTableFieldId="3" dataDxfId="3"/>
    <tableColumn id="4" xr3:uid="{3236386F-644B-6541-80E9-A86DAF158B0A}" uniqueName="4" name="num_stops" queryTableFieldId="4"/>
    <tableColumn id="5" xr3:uid="{7A6527FB-5BCF-EC40-9B7A-7F1F49EC867A}" uniqueName="5" name="total_trips" queryTableFieldId="5"/>
    <tableColumn id="6" xr3:uid="{33674093-8F67-044E-87F1-F1AEE8CA9CB8}" uniqueName="6" name="trips_peak_am" queryTableFieldId="6"/>
    <tableColumn id="7" xr3:uid="{DF0E44C7-4C38-AB4B-A876-14270F1E893E}" uniqueName="7" name="trips_midday" queryTableFieldId="7"/>
    <tableColumn id="8" xr3:uid="{9DE02287-178D-2842-B864-A8E3F8BBB10C}" uniqueName="8" name="trips_peak_pm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E81F1B-15C8-044D-8008-E44E86312731}" name="route_map__2" displayName="route_map__2" ref="A1:G13323" tableType="queryTable" totalsRowShown="0">
  <autoFilter ref="A1:G13323" xr:uid="{C5E81F1B-15C8-044D-8008-E44E86312731}">
    <filterColumn colId="0">
      <filters>
        <filter val="005"/>
      </filters>
    </filterColumn>
  </autoFilter>
  <tableColumns count="7">
    <tableColumn id="1" xr3:uid="{4F55CCBB-0427-6E42-B799-66E5F4501C84}" uniqueName="1" name="route_label" queryTableFieldId="1" dataDxfId="2"/>
    <tableColumn id="2" xr3:uid="{82B7AB8C-C7F5-F649-B127-FB04D5D7A7E7}" uniqueName="2" name="direction_id" queryTableFieldId="2"/>
    <tableColumn id="3" xr3:uid="{9B04B1D1-2B22-074F-80A7-813801389025}" uniqueName="3" name="stop_sequence" queryTableFieldId="3"/>
    <tableColumn id="4" xr3:uid="{1213D646-B38E-EF42-AD2F-1EDDBD5ABB8E}" uniqueName="4" name="stop_name" queryTableFieldId="4" dataDxfId="1"/>
    <tableColumn id="5" xr3:uid="{3F7C1EA5-DE3F-2B4E-968A-96B70871CF31}" uniqueName="5" name="stop_lat" queryTableFieldId="5"/>
    <tableColumn id="6" xr3:uid="{5B35CD1A-738B-2242-B3A9-C276203A0DEF}" uniqueName="6" name="stop_lon" queryTableFieldId="6"/>
    <tableColumn id="7" xr3:uid="{1D7007F2-51D1-4D00-9CA5-CC700A42E948}" uniqueName="7" name="Distance" queryTableFieldId="7" dataDxfId="0">
      <calculatedColumnFormula>IF(route_map__2[[#This Row],[route_label]]&lt;&gt;A3,0,SQRT((E3-route_map__2[[#This Row],[stop_lat]])^2 + ((F3-route_map__2[[#This Row],[stop_lon]])*COS(RADIANS(route_map__2[[#This Row],[stop_lat]])))^2)*111.32)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D356-EBB1-FC45-A42D-69DA34BB2AC1}">
  <dimension ref="A1:G224"/>
  <sheetViews>
    <sheetView workbookViewId="0"/>
  </sheetViews>
  <sheetFormatPr baseColWidth="10" defaultColWidth="11" defaultRowHeight="16" x14ac:dyDescent="0.2"/>
  <cols>
    <col min="1" max="1" width="19" bestFit="1" customWidth="1"/>
    <col min="2" max="2" width="48" bestFit="1" customWidth="1"/>
    <col min="3" max="3" width="20" bestFit="1" customWidth="1"/>
    <col min="4" max="4" width="28.1640625" bestFit="1" customWidth="1"/>
    <col min="5" max="5" width="20" bestFit="1" customWidth="1"/>
    <col min="6" max="6" width="17.1640625" bestFit="1" customWidth="1"/>
    <col min="7" max="7" width="24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6" t="s">
        <v>7</v>
      </c>
      <c r="B2" t="s">
        <v>8</v>
      </c>
      <c r="C2" s="1">
        <v>0.22916666666666666</v>
      </c>
      <c r="D2" s="1">
        <v>0.1451388888888889</v>
      </c>
      <c r="E2">
        <v>22</v>
      </c>
      <c r="F2">
        <v>451</v>
      </c>
      <c r="G2">
        <v>2.9</v>
      </c>
    </row>
    <row r="3" spans="1:7" x14ac:dyDescent="0.2">
      <c r="A3" t="s">
        <v>9</v>
      </c>
      <c r="B3" t="s">
        <v>10</v>
      </c>
      <c r="C3" s="1">
        <v>0.20833333333333334</v>
      </c>
      <c r="D3" s="1">
        <v>6.6666666666666666E-2</v>
      </c>
      <c r="E3">
        <v>20.6</v>
      </c>
      <c r="F3">
        <v>384</v>
      </c>
      <c r="G3">
        <v>3.2</v>
      </c>
    </row>
    <row r="4" spans="1:7" x14ac:dyDescent="0.2">
      <c r="A4" t="s">
        <v>11</v>
      </c>
      <c r="B4" t="s">
        <v>12</v>
      </c>
      <c r="C4" s="1">
        <v>0.22708333333333333</v>
      </c>
      <c r="D4" s="1">
        <v>4.3749999999999997E-2</v>
      </c>
      <c r="E4">
        <v>19.600000000000001</v>
      </c>
      <c r="F4">
        <v>328</v>
      </c>
      <c r="G4">
        <v>3.6</v>
      </c>
    </row>
    <row r="5" spans="1:7" x14ac:dyDescent="0.2">
      <c r="A5" t="s">
        <v>13</v>
      </c>
      <c r="B5" t="s">
        <v>14</v>
      </c>
      <c r="C5" s="1">
        <v>0.23819444444444443</v>
      </c>
      <c r="D5" s="1">
        <v>7.013888888888889E-2</v>
      </c>
      <c r="E5">
        <v>20</v>
      </c>
      <c r="F5">
        <v>267</v>
      </c>
      <c r="G5">
        <v>4.5</v>
      </c>
    </row>
    <row r="6" spans="1:7" x14ac:dyDescent="0.2">
      <c r="A6" t="s">
        <v>15</v>
      </c>
      <c r="B6" t="s">
        <v>16</v>
      </c>
      <c r="C6" s="1">
        <v>0.20277777777777778</v>
      </c>
      <c r="D6" s="1">
        <v>9.166666666666666E-2</v>
      </c>
      <c r="E6">
        <v>21.3</v>
      </c>
      <c r="F6">
        <v>258</v>
      </c>
      <c r="G6">
        <v>5</v>
      </c>
    </row>
    <row r="7" spans="1:7" x14ac:dyDescent="0.2">
      <c r="A7" t="s">
        <v>17</v>
      </c>
      <c r="B7" t="s">
        <v>18</v>
      </c>
      <c r="C7" s="1">
        <v>0.18680555555555556</v>
      </c>
      <c r="D7" s="1">
        <v>6.6666666666666666E-2</v>
      </c>
      <c r="E7">
        <v>21.1</v>
      </c>
      <c r="F7">
        <v>258</v>
      </c>
      <c r="G7">
        <v>4.9000000000000004</v>
      </c>
    </row>
    <row r="8" spans="1:7" x14ac:dyDescent="0.2">
      <c r="A8" t="s">
        <v>19</v>
      </c>
      <c r="B8" t="s">
        <v>20</v>
      </c>
      <c r="C8" s="1">
        <v>0.22222222222222221</v>
      </c>
      <c r="D8" s="1">
        <v>9.1620370370370366E-2</v>
      </c>
      <c r="E8">
        <v>20.9</v>
      </c>
      <c r="F8">
        <v>250</v>
      </c>
      <c r="G8">
        <v>5</v>
      </c>
    </row>
    <row r="9" spans="1:7" x14ac:dyDescent="0.2">
      <c r="A9" t="s">
        <v>21</v>
      </c>
      <c r="B9" t="s">
        <v>22</v>
      </c>
      <c r="C9" s="1">
        <v>0.22291666666666668</v>
      </c>
      <c r="D9" s="1">
        <v>8.5416666666666669E-2</v>
      </c>
      <c r="E9">
        <v>20.7</v>
      </c>
      <c r="F9">
        <v>250</v>
      </c>
      <c r="G9">
        <v>5</v>
      </c>
    </row>
    <row r="10" spans="1:7" x14ac:dyDescent="0.2">
      <c r="A10" t="s">
        <v>23</v>
      </c>
      <c r="B10" t="s">
        <v>24</v>
      </c>
      <c r="C10" s="1">
        <v>0.22569444444444445</v>
      </c>
      <c r="D10" s="1">
        <v>7.9166666666666663E-2</v>
      </c>
      <c r="E10">
        <v>20.5</v>
      </c>
      <c r="F10">
        <v>247</v>
      </c>
      <c r="G10">
        <v>5</v>
      </c>
    </row>
    <row r="11" spans="1:7" x14ac:dyDescent="0.2">
      <c r="A11" t="s">
        <v>25</v>
      </c>
      <c r="B11" t="s">
        <v>26</v>
      </c>
      <c r="C11" s="1">
        <v>0.18541666666666667</v>
      </c>
      <c r="D11" s="1">
        <v>0.10208333333333333</v>
      </c>
      <c r="E11">
        <v>22</v>
      </c>
      <c r="F11">
        <v>242</v>
      </c>
      <c r="G11">
        <v>5.5</v>
      </c>
    </row>
    <row r="12" spans="1:7" x14ac:dyDescent="0.2">
      <c r="A12" t="s">
        <v>27</v>
      </c>
      <c r="B12" t="s">
        <v>9111</v>
      </c>
      <c r="C12" s="1">
        <v>0.19236111111111112</v>
      </c>
      <c r="D12" s="1">
        <v>0.11799768518518519</v>
      </c>
      <c r="E12">
        <v>22.2</v>
      </c>
      <c r="F12">
        <v>239</v>
      </c>
      <c r="G12">
        <v>5.6</v>
      </c>
    </row>
    <row r="13" spans="1:7" x14ac:dyDescent="0.2">
      <c r="A13" t="s">
        <v>28</v>
      </c>
      <c r="B13" t="s">
        <v>29</v>
      </c>
      <c r="C13" s="1">
        <v>0.21875</v>
      </c>
      <c r="D13" s="1">
        <v>7.3611111111111113E-2</v>
      </c>
      <c r="E13">
        <v>20.5</v>
      </c>
      <c r="F13">
        <v>238</v>
      </c>
      <c r="G13">
        <v>5.2</v>
      </c>
    </row>
    <row r="14" spans="1:7" x14ac:dyDescent="0.2">
      <c r="A14" t="s">
        <v>30</v>
      </c>
      <c r="B14" t="s">
        <v>31</v>
      </c>
      <c r="C14" s="1">
        <v>0.17499999999999999</v>
      </c>
      <c r="D14" s="1">
        <v>0.11666666666666667</v>
      </c>
      <c r="E14">
        <v>22.6</v>
      </c>
      <c r="F14">
        <v>233</v>
      </c>
      <c r="G14">
        <v>5.8</v>
      </c>
    </row>
    <row r="15" spans="1:7" x14ac:dyDescent="0.2">
      <c r="A15" t="s">
        <v>32</v>
      </c>
      <c r="B15" t="s">
        <v>33</v>
      </c>
      <c r="C15" s="1">
        <v>0.18472222222222223</v>
      </c>
      <c r="D15" s="1">
        <v>6.4548611111111112E-2</v>
      </c>
      <c r="E15">
        <v>21.1</v>
      </c>
      <c r="F15">
        <v>232</v>
      </c>
      <c r="G15">
        <v>5.5</v>
      </c>
    </row>
    <row r="16" spans="1:7" x14ac:dyDescent="0.2">
      <c r="A16" t="s">
        <v>34</v>
      </c>
      <c r="B16" t="s">
        <v>35</v>
      </c>
      <c r="C16" s="1">
        <v>0.24097222222222223</v>
      </c>
      <c r="D16" s="1">
        <v>8.1250000000000003E-2</v>
      </c>
      <c r="E16">
        <v>20.2</v>
      </c>
      <c r="F16">
        <v>227</v>
      </c>
      <c r="G16">
        <v>5.3</v>
      </c>
    </row>
    <row r="17" spans="1:7" x14ac:dyDescent="0.2">
      <c r="A17" t="s">
        <v>36</v>
      </c>
      <c r="B17" t="s">
        <v>37</v>
      </c>
      <c r="C17" s="1">
        <v>0.17708333333333334</v>
      </c>
      <c r="D17" s="1">
        <v>9.930555555555555E-2</v>
      </c>
      <c r="E17">
        <v>22.1</v>
      </c>
      <c r="F17">
        <v>219</v>
      </c>
      <c r="G17">
        <v>6.1</v>
      </c>
    </row>
    <row r="18" spans="1:7" x14ac:dyDescent="0.2">
      <c r="A18" t="s">
        <v>38</v>
      </c>
      <c r="B18" t="s">
        <v>39</v>
      </c>
      <c r="C18" s="1">
        <v>0.17916666666666667</v>
      </c>
      <c r="D18" s="1">
        <v>7.8472222222222221E-2</v>
      </c>
      <c r="E18">
        <v>21.6</v>
      </c>
      <c r="F18">
        <v>210</v>
      </c>
      <c r="G18">
        <v>6.2</v>
      </c>
    </row>
    <row r="19" spans="1:7" x14ac:dyDescent="0.2">
      <c r="A19" t="s">
        <v>40</v>
      </c>
      <c r="B19" t="s">
        <v>41</v>
      </c>
      <c r="C19" s="1">
        <v>0.21527777777777779</v>
      </c>
      <c r="D19" s="1">
        <v>8.1944444444444445E-2</v>
      </c>
      <c r="E19">
        <v>20.8</v>
      </c>
      <c r="F19">
        <v>205</v>
      </c>
      <c r="G19">
        <v>6.1</v>
      </c>
    </row>
    <row r="20" spans="1:7" x14ac:dyDescent="0.2">
      <c r="A20" t="s">
        <v>42</v>
      </c>
      <c r="B20" t="s">
        <v>43</v>
      </c>
      <c r="C20" s="1">
        <v>0.21597222222222223</v>
      </c>
      <c r="D20" s="1">
        <v>4.3055555555555555E-2</v>
      </c>
      <c r="E20">
        <v>19.899999999999999</v>
      </c>
      <c r="F20">
        <v>203</v>
      </c>
      <c r="G20">
        <v>5.9</v>
      </c>
    </row>
    <row r="21" spans="1:7" x14ac:dyDescent="0.2">
      <c r="A21" t="s">
        <v>44</v>
      </c>
      <c r="B21" t="s">
        <v>45</v>
      </c>
      <c r="C21" s="1">
        <v>0.20347222222222222</v>
      </c>
      <c r="D21" s="1">
        <v>0.10833333333333334</v>
      </c>
      <c r="E21">
        <v>21.7</v>
      </c>
      <c r="F21">
        <v>203</v>
      </c>
      <c r="G21">
        <v>6.4</v>
      </c>
    </row>
    <row r="22" spans="1:7" x14ac:dyDescent="0.2">
      <c r="A22" t="s">
        <v>46</v>
      </c>
      <c r="B22" t="s">
        <v>47</v>
      </c>
      <c r="C22" s="1">
        <v>0.18263888888888888</v>
      </c>
      <c r="D22" s="1">
        <v>9.3055555555555558E-2</v>
      </c>
      <c r="E22">
        <v>21.9</v>
      </c>
      <c r="F22">
        <v>203</v>
      </c>
      <c r="G22">
        <v>6.5</v>
      </c>
    </row>
    <row r="23" spans="1:7" x14ac:dyDescent="0.2">
      <c r="A23" t="s">
        <v>48</v>
      </c>
      <c r="B23" t="s">
        <v>49</v>
      </c>
      <c r="C23" s="1">
        <v>0.18055555555555555</v>
      </c>
      <c r="D23" s="1">
        <v>4.3055555555555555E-2</v>
      </c>
      <c r="E23">
        <v>20.7</v>
      </c>
      <c r="F23">
        <v>202</v>
      </c>
      <c r="G23">
        <v>6.1</v>
      </c>
    </row>
    <row r="24" spans="1:7" x14ac:dyDescent="0.2">
      <c r="A24" t="s">
        <v>50</v>
      </c>
      <c r="B24" t="s">
        <v>51</v>
      </c>
      <c r="C24" s="1">
        <v>0.18888888888888888</v>
      </c>
      <c r="D24" s="1">
        <v>0.1076388888888889</v>
      </c>
      <c r="E24">
        <v>22.1</v>
      </c>
      <c r="F24">
        <v>200</v>
      </c>
      <c r="G24">
        <v>6.6</v>
      </c>
    </row>
    <row r="25" spans="1:7" x14ac:dyDescent="0.2">
      <c r="A25" t="s">
        <v>52</v>
      </c>
      <c r="B25" t="s">
        <v>53</v>
      </c>
      <c r="C25" s="1">
        <v>0.25</v>
      </c>
      <c r="D25" s="1">
        <v>2.2222222222222223E-2</v>
      </c>
      <c r="E25">
        <v>18.5</v>
      </c>
      <c r="F25">
        <v>197</v>
      </c>
      <c r="G25">
        <v>5.6</v>
      </c>
    </row>
    <row r="26" spans="1:7" x14ac:dyDescent="0.2">
      <c r="A26" t="s">
        <v>54</v>
      </c>
      <c r="B26" t="s">
        <v>55</v>
      </c>
      <c r="C26" s="1">
        <v>0.20416666666666666</v>
      </c>
      <c r="D26" s="1">
        <v>9.0972222222222218E-2</v>
      </c>
      <c r="E26">
        <v>21.3</v>
      </c>
      <c r="F26">
        <v>197</v>
      </c>
      <c r="G26">
        <v>6.5</v>
      </c>
    </row>
    <row r="27" spans="1:7" x14ac:dyDescent="0.2">
      <c r="A27" t="s">
        <v>56</v>
      </c>
      <c r="B27" t="s">
        <v>57</v>
      </c>
      <c r="C27" s="1">
        <v>0.21388888888888888</v>
      </c>
      <c r="D27" s="1">
        <v>0.10208333333333333</v>
      </c>
      <c r="E27">
        <v>21.3</v>
      </c>
      <c r="F27">
        <v>189</v>
      </c>
      <c r="G27">
        <v>6.8</v>
      </c>
    </row>
    <row r="28" spans="1:7" x14ac:dyDescent="0.2">
      <c r="A28" t="s">
        <v>58</v>
      </c>
      <c r="B28" t="s">
        <v>59</v>
      </c>
      <c r="C28" s="1">
        <v>0.21180555555555555</v>
      </c>
      <c r="D28" s="1">
        <v>7.1527777777777773E-2</v>
      </c>
      <c r="E28">
        <v>20.6</v>
      </c>
      <c r="F28">
        <v>187</v>
      </c>
      <c r="G28">
        <v>6.6</v>
      </c>
    </row>
    <row r="29" spans="1:7" x14ac:dyDescent="0.2">
      <c r="A29" t="s">
        <v>60</v>
      </c>
      <c r="B29" t="s">
        <v>61</v>
      </c>
      <c r="C29" s="1">
        <v>0.1875</v>
      </c>
      <c r="D29" s="1">
        <v>1.3194444444444444E-2</v>
      </c>
      <c r="E29">
        <v>19.8</v>
      </c>
      <c r="F29">
        <v>185</v>
      </c>
      <c r="G29">
        <v>6.4</v>
      </c>
    </row>
    <row r="30" spans="1:7" x14ac:dyDescent="0.2">
      <c r="A30" t="s">
        <v>62</v>
      </c>
      <c r="B30" t="s">
        <v>63</v>
      </c>
      <c r="C30" s="1">
        <v>0.20277777777777778</v>
      </c>
      <c r="D30" s="1">
        <v>0.11458333333333333</v>
      </c>
      <c r="E30">
        <v>21.9</v>
      </c>
      <c r="F30">
        <v>184</v>
      </c>
      <c r="G30">
        <v>7.1</v>
      </c>
    </row>
    <row r="31" spans="1:7" x14ac:dyDescent="0.2">
      <c r="A31" t="s">
        <v>64</v>
      </c>
      <c r="B31" t="s">
        <v>65</v>
      </c>
      <c r="C31" s="1">
        <v>0.19444444444444445</v>
      </c>
      <c r="D31" s="1">
        <v>0.10972222222222222</v>
      </c>
      <c r="E31">
        <v>22</v>
      </c>
      <c r="F31">
        <v>184</v>
      </c>
      <c r="G31">
        <v>7.2</v>
      </c>
    </row>
    <row r="32" spans="1:7" x14ac:dyDescent="0.2">
      <c r="A32" t="s">
        <v>66</v>
      </c>
      <c r="B32" t="s">
        <v>67</v>
      </c>
      <c r="C32" s="1">
        <v>0.20972222222222223</v>
      </c>
      <c r="D32" s="1">
        <v>1.8749999999999999E-2</v>
      </c>
      <c r="E32">
        <v>19.399999999999999</v>
      </c>
      <c r="F32">
        <v>181</v>
      </c>
      <c r="G32">
        <v>6.4</v>
      </c>
    </row>
    <row r="33" spans="1:7" x14ac:dyDescent="0.2">
      <c r="A33" t="s">
        <v>68</v>
      </c>
      <c r="B33" t="s">
        <v>69</v>
      </c>
      <c r="C33" s="1">
        <v>0.21597222222222223</v>
      </c>
      <c r="D33" s="1">
        <v>0.10277777777777777</v>
      </c>
      <c r="E33">
        <v>21.3</v>
      </c>
      <c r="F33">
        <v>177</v>
      </c>
      <c r="G33">
        <v>7.2</v>
      </c>
    </row>
    <row r="34" spans="1:7" x14ac:dyDescent="0.2">
      <c r="A34" t="s">
        <v>70</v>
      </c>
      <c r="B34" t="s">
        <v>71</v>
      </c>
      <c r="C34" s="1">
        <v>0.19791666666666666</v>
      </c>
      <c r="D34" s="1">
        <v>0.10625</v>
      </c>
      <c r="E34">
        <v>21.8</v>
      </c>
      <c r="F34">
        <v>177</v>
      </c>
      <c r="G34">
        <v>7.4</v>
      </c>
    </row>
    <row r="35" spans="1:7" x14ac:dyDescent="0.2">
      <c r="A35" t="s">
        <v>72</v>
      </c>
      <c r="B35" t="s">
        <v>73</v>
      </c>
      <c r="C35" s="1">
        <v>0.18124999999999999</v>
      </c>
      <c r="D35" s="1">
        <v>0.11319444444444444</v>
      </c>
      <c r="E35">
        <v>22.4</v>
      </c>
      <c r="F35">
        <v>177</v>
      </c>
      <c r="G35">
        <v>7.6</v>
      </c>
    </row>
    <row r="36" spans="1:7" x14ac:dyDescent="0.2">
      <c r="A36" t="s">
        <v>74</v>
      </c>
      <c r="B36" t="s">
        <v>75</v>
      </c>
      <c r="C36" s="1">
        <v>0.2</v>
      </c>
      <c r="D36" s="1">
        <v>0.89652777777777781</v>
      </c>
      <c r="E36">
        <v>16.7</v>
      </c>
      <c r="F36">
        <v>173</v>
      </c>
      <c r="G36">
        <v>5.8</v>
      </c>
    </row>
    <row r="37" spans="1:7" x14ac:dyDescent="0.2">
      <c r="A37" t="s">
        <v>76</v>
      </c>
      <c r="B37" t="s">
        <v>77</v>
      </c>
      <c r="C37" s="1">
        <v>0.20694444444444443</v>
      </c>
      <c r="D37" s="1">
        <v>0.11319444444444444</v>
      </c>
      <c r="E37">
        <v>21.8</v>
      </c>
      <c r="F37">
        <v>171</v>
      </c>
      <c r="G37">
        <v>7.6</v>
      </c>
    </row>
    <row r="38" spans="1:7" x14ac:dyDescent="0.2">
      <c r="A38" t="s">
        <v>78</v>
      </c>
      <c r="B38" t="s">
        <v>79</v>
      </c>
      <c r="C38" s="1">
        <v>0.19236111111111112</v>
      </c>
      <c r="D38" s="1">
        <v>8.7499999999999994E-2</v>
      </c>
      <c r="E38">
        <v>21.5</v>
      </c>
      <c r="F38">
        <v>170</v>
      </c>
      <c r="G38">
        <v>7.6</v>
      </c>
    </row>
    <row r="39" spans="1:7" x14ac:dyDescent="0.2">
      <c r="A39" t="s">
        <v>80</v>
      </c>
      <c r="B39" t="s">
        <v>81</v>
      </c>
      <c r="C39" s="1">
        <v>0.2013888888888889</v>
      </c>
      <c r="D39" s="1">
        <v>0.10694444444444444</v>
      </c>
      <c r="E39">
        <v>21.7</v>
      </c>
      <c r="F39">
        <v>170</v>
      </c>
      <c r="G39">
        <v>7.7</v>
      </c>
    </row>
    <row r="40" spans="1:7" x14ac:dyDescent="0.2">
      <c r="A40" t="s">
        <v>82</v>
      </c>
      <c r="B40" t="s">
        <v>83</v>
      </c>
      <c r="C40" s="1">
        <v>0.17430555555555555</v>
      </c>
      <c r="D40" s="1">
        <v>0.12638888888888888</v>
      </c>
      <c r="E40">
        <v>22.9</v>
      </c>
      <c r="F40">
        <v>166</v>
      </c>
      <c r="G40">
        <v>8.3000000000000007</v>
      </c>
    </row>
    <row r="41" spans="1:7" x14ac:dyDescent="0.2">
      <c r="A41" t="s">
        <v>84</v>
      </c>
      <c r="B41" t="s">
        <v>85</v>
      </c>
      <c r="C41" s="1">
        <v>0.18333333333333332</v>
      </c>
      <c r="D41" s="1">
        <v>0.1125</v>
      </c>
      <c r="E41">
        <v>22.3</v>
      </c>
      <c r="F41">
        <v>163</v>
      </c>
      <c r="G41">
        <v>8.1999999999999993</v>
      </c>
    </row>
    <row r="42" spans="1:7" x14ac:dyDescent="0.2">
      <c r="A42" t="s">
        <v>86</v>
      </c>
      <c r="B42" t="s">
        <v>87</v>
      </c>
      <c r="C42" s="1">
        <v>0.19097222222222221</v>
      </c>
      <c r="D42" s="1">
        <v>0.12708333333333333</v>
      </c>
      <c r="E42">
        <v>22.5</v>
      </c>
      <c r="F42">
        <v>154</v>
      </c>
      <c r="G42">
        <v>8.8000000000000007</v>
      </c>
    </row>
    <row r="43" spans="1:7" x14ac:dyDescent="0.2">
      <c r="A43" t="s">
        <v>88</v>
      </c>
      <c r="B43" t="s">
        <v>89</v>
      </c>
      <c r="C43" s="1">
        <v>0.2013888888888889</v>
      </c>
      <c r="D43" s="1">
        <v>2.1527777777777778E-2</v>
      </c>
      <c r="E43">
        <v>19.7</v>
      </c>
      <c r="F43">
        <v>154</v>
      </c>
      <c r="G43">
        <v>7.7</v>
      </c>
    </row>
    <row r="44" spans="1:7" x14ac:dyDescent="0.2">
      <c r="A44" t="s">
        <v>90</v>
      </c>
      <c r="B44" t="s">
        <v>91</v>
      </c>
      <c r="C44" s="1">
        <v>0.16805555555555557</v>
      </c>
      <c r="D44" s="1">
        <v>0.89513888888888893</v>
      </c>
      <c r="E44">
        <v>17.5</v>
      </c>
      <c r="F44">
        <v>153</v>
      </c>
      <c r="G44">
        <v>6.8</v>
      </c>
    </row>
    <row r="45" spans="1:7" x14ac:dyDescent="0.2">
      <c r="A45" t="s">
        <v>92</v>
      </c>
      <c r="B45" t="s">
        <v>93</v>
      </c>
      <c r="C45" s="1">
        <v>0.19513888888888889</v>
      </c>
      <c r="D45" s="1">
        <v>8.5416666666666669E-2</v>
      </c>
      <c r="E45">
        <v>21.4</v>
      </c>
      <c r="F45">
        <v>152</v>
      </c>
      <c r="G45">
        <v>8.4</v>
      </c>
    </row>
    <row r="46" spans="1:7" x14ac:dyDescent="0.2">
      <c r="A46" t="s">
        <v>94</v>
      </c>
      <c r="B46" t="s">
        <v>95</v>
      </c>
      <c r="C46" s="1">
        <v>0.23958333333333334</v>
      </c>
      <c r="D46" s="1">
        <v>5.5555555555555558E-3</v>
      </c>
      <c r="E46">
        <v>18.399999999999999</v>
      </c>
      <c r="F46">
        <v>150</v>
      </c>
      <c r="G46">
        <v>7.4</v>
      </c>
    </row>
    <row r="47" spans="1:7" x14ac:dyDescent="0.2">
      <c r="A47" t="s">
        <v>96</v>
      </c>
      <c r="B47" t="s">
        <v>97</v>
      </c>
      <c r="C47" s="1">
        <v>0.2326388888888889</v>
      </c>
      <c r="D47" s="1">
        <v>6.9444444444444441E-3</v>
      </c>
      <c r="E47">
        <v>18.600000000000001</v>
      </c>
      <c r="F47">
        <v>150</v>
      </c>
      <c r="G47">
        <v>7.4</v>
      </c>
    </row>
    <row r="48" spans="1:7" x14ac:dyDescent="0.2">
      <c r="A48" t="s">
        <v>98</v>
      </c>
      <c r="B48" t="s">
        <v>99</v>
      </c>
      <c r="C48" s="1">
        <v>0.12430555555555556</v>
      </c>
      <c r="D48" s="1">
        <v>0.89513888888888893</v>
      </c>
      <c r="E48">
        <v>18.5</v>
      </c>
      <c r="F48">
        <v>149</v>
      </c>
      <c r="G48">
        <v>7.4</v>
      </c>
    </row>
    <row r="49" spans="1:7" x14ac:dyDescent="0.2">
      <c r="A49" t="s">
        <v>100</v>
      </c>
      <c r="B49" t="s">
        <v>101</v>
      </c>
      <c r="C49" s="1">
        <v>0.16666666666666666</v>
      </c>
      <c r="D49" s="1">
        <v>0.10625</v>
      </c>
      <c r="E49">
        <v>22.6</v>
      </c>
      <c r="F49">
        <v>148</v>
      </c>
      <c r="G49">
        <v>9.1</v>
      </c>
    </row>
    <row r="50" spans="1:7" x14ac:dyDescent="0.2">
      <c r="A50" t="s">
        <v>102</v>
      </c>
      <c r="B50" t="s">
        <v>103</v>
      </c>
      <c r="C50" s="1">
        <v>0.19444444444444445</v>
      </c>
      <c r="D50" s="1">
        <v>9.0960648148148152E-2</v>
      </c>
      <c r="E50">
        <v>21.5</v>
      </c>
      <c r="F50">
        <v>145</v>
      </c>
      <c r="G50">
        <v>8.9</v>
      </c>
    </row>
    <row r="51" spans="1:7" x14ac:dyDescent="0.2">
      <c r="A51" t="s">
        <v>104</v>
      </c>
      <c r="B51" t="s">
        <v>105</v>
      </c>
      <c r="C51" s="1">
        <v>0.19097222222222221</v>
      </c>
      <c r="D51" s="1">
        <v>0.10069444444444445</v>
      </c>
      <c r="E51">
        <v>21.8</v>
      </c>
      <c r="F51">
        <v>145</v>
      </c>
      <c r="G51">
        <v>9</v>
      </c>
    </row>
    <row r="52" spans="1:7" x14ac:dyDescent="0.2">
      <c r="A52" t="s">
        <v>106</v>
      </c>
      <c r="B52" t="s">
        <v>107</v>
      </c>
      <c r="C52" s="1">
        <v>0.19791666666666666</v>
      </c>
      <c r="D52" s="1">
        <v>1.5277777777777777E-2</v>
      </c>
      <c r="E52">
        <v>19.600000000000001</v>
      </c>
      <c r="F52">
        <v>143</v>
      </c>
      <c r="G52">
        <v>8.1999999999999993</v>
      </c>
    </row>
    <row r="53" spans="1:7" x14ac:dyDescent="0.2">
      <c r="A53" t="s">
        <v>108</v>
      </c>
      <c r="B53" t="s">
        <v>109</v>
      </c>
      <c r="C53" s="1">
        <v>0.19236111111111112</v>
      </c>
      <c r="D53" s="1">
        <v>0.12013888888888889</v>
      </c>
      <c r="E53">
        <v>22.3</v>
      </c>
      <c r="F53">
        <v>142</v>
      </c>
      <c r="G53">
        <v>9.4</v>
      </c>
    </row>
    <row r="54" spans="1:7" x14ac:dyDescent="0.2">
      <c r="A54" t="s">
        <v>110</v>
      </c>
      <c r="B54" t="s">
        <v>111</v>
      </c>
      <c r="C54" s="1">
        <v>0.19791666666666666</v>
      </c>
      <c r="D54" s="1">
        <v>9.3055555555555558E-2</v>
      </c>
      <c r="E54">
        <v>21.5</v>
      </c>
      <c r="F54">
        <v>141</v>
      </c>
      <c r="G54">
        <v>9.1</v>
      </c>
    </row>
    <row r="55" spans="1:7" x14ac:dyDescent="0.2">
      <c r="A55" t="s">
        <v>112</v>
      </c>
      <c r="B55" t="s">
        <v>113</v>
      </c>
      <c r="C55" s="1">
        <v>0.21666666666666667</v>
      </c>
      <c r="D55" s="1">
        <v>0.98402777777777772</v>
      </c>
      <c r="E55">
        <v>18.399999999999999</v>
      </c>
      <c r="F55">
        <v>138</v>
      </c>
      <c r="G55">
        <v>8</v>
      </c>
    </row>
    <row r="56" spans="1:7" x14ac:dyDescent="0.2">
      <c r="A56" t="s">
        <v>114</v>
      </c>
      <c r="B56" t="s">
        <v>115</v>
      </c>
      <c r="C56" s="1">
        <v>0.2013888888888889</v>
      </c>
      <c r="D56" s="1">
        <v>0.97777777777777775</v>
      </c>
      <c r="E56">
        <v>18.600000000000001</v>
      </c>
      <c r="F56">
        <v>135</v>
      </c>
      <c r="G56">
        <v>8.3000000000000007</v>
      </c>
    </row>
    <row r="57" spans="1:7" x14ac:dyDescent="0.2">
      <c r="A57" t="s">
        <v>116</v>
      </c>
      <c r="B57" t="s">
        <v>117</v>
      </c>
      <c r="C57" s="1">
        <v>0.19583333333333333</v>
      </c>
      <c r="D57" s="1">
        <v>4.0972222222222222E-2</v>
      </c>
      <c r="E57">
        <v>20.3</v>
      </c>
      <c r="F57">
        <v>135</v>
      </c>
      <c r="G57">
        <v>9</v>
      </c>
    </row>
    <row r="58" spans="1:7" x14ac:dyDescent="0.2">
      <c r="A58" t="s">
        <v>118</v>
      </c>
      <c r="B58" t="s">
        <v>119</v>
      </c>
      <c r="C58" s="1">
        <v>0.21666666666666667</v>
      </c>
      <c r="D58" s="1">
        <v>5.9722222222222225E-2</v>
      </c>
      <c r="E58">
        <v>20.2</v>
      </c>
      <c r="F58">
        <v>135</v>
      </c>
      <c r="G58">
        <v>9</v>
      </c>
    </row>
    <row r="59" spans="1:7" x14ac:dyDescent="0.2">
      <c r="A59" t="s">
        <v>120</v>
      </c>
      <c r="B59" t="s">
        <v>121</v>
      </c>
      <c r="C59" s="1">
        <v>0.24861111111111112</v>
      </c>
      <c r="D59" s="1">
        <v>0.96180555555555558</v>
      </c>
      <c r="E59">
        <v>17.100000000000001</v>
      </c>
      <c r="F59">
        <v>134</v>
      </c>
      <c r="G59">
        <v>7.7</v>
      </c>
    </row>
    <row r="60" spans="1:7" x14ac:dyDescent="0.2">
      <c r="A60" t="s">
        <v>122</v>
      </c>
      <c r="B60" t="s">
        <v>123</v>
      </c>
      <c r="C60" s="1">
        <v>0.19791666666666666</v>
      </c>
      <c r="D60" s="1">
        <v>0.11874999999999999</v>
      </c>
      <c r="E60">
        <v>22.1</v>
      </c>
      <c r="F60">
        <v>134</v>
      </c>
      <c r="G60">
        <v>9.9</v>
      </c>
    </row>
    <row r="61" spans="1:7" x14ac:dyDescent="0.2">
      <c r="A61" t="s">
        <v>124</v>
      </c>
      <c r="B61" t="s">
        <v>125</v>
      </c>
      <c r="C61" s="1">
        <v>0.20694444444444443</v>
      </c>
      <c r="D61" s="1">
        <v>0.99583333333333335</v>
      </c>
      <c r="E61">
        <v>18.899999999999999</v>
      </c>
      <c r="F61">
        <v>134</v>
      </c>
      <c r="G61">
        <v>8.5</v>
      </c>
    </row>
    <row r="62" spans="1:7" x14ac:dyDescent="0.2">
      <c r="A62" t="s">
        <v>126</v>
      </c>
      <c r="B62" t="s">
        <v>127</v>
      </c>
      <c r="C62" s="1">
        <v>0.27777777777777779</v>
      </c>
      <c r="D62" s="1">
        <v>4.3055555555555555E-2</v>
      </c>
      <c r="E62">
        <v>18.399999999999999</v>
      </c>
      <c r="F62">
        <v>132</v>
      </c>
      <c r="G62">
        <v>8.3000000000000007</v>
      </c>
    </row>
    <row r="63" spans="1:7" x14ac:dyDescent="0.2">
      <c r="A63" t="s">
        <v>128</v>
      </c>
      <c r="B63" t="s">
        <v>129</v>
      </c>
      <c r="C63" s="1">
        <v>0.18541666666666667</v>
      </c>
      <c r="D63" s="1">
        <v>9.5821759259259259E-2</v>
      </c>
      <c r="E63">
        <v>21.8</v>
      </c>
      <c r="F63">
        <v>131</v>
      </c>
      <c r="G63">
        <v>10</v>
      </c>
    </row>
    <row r="64" spans="1:7" x14ac:dyDescent="0.2">
      <c r="A64" t="s">
        <v>130</v>
      </c>
      <c r="B64" t="s">
        <v>131</v>
      </c>
      <c r="C64" s="1">
        <v>0.21736111111111112</v>
      </c>
      <c r="D64" s="1">
        <v>0.89166666666666672</v>
      </c>
      <c r="E64">
        <v>16.2</v>
      </c>
      <c r="F64">
        <v>130</v>
      </c>
      <c r="G64">
        <v>7.5</v>
      </c>
    </row>
    <row r="65" spans="1:7" x14ac:dyDescent="0.2">
      <c r="A65" t="s">
        <v>132</v>
      </c>
      <c r="B65" t="s">
        <v>133</v>
      </c>
      <c r="C65" s="1">
        <v>0.1763888888888889</v>
      </c>
      <c r="D65" s="1">
        <v>0.12916666666666668</v>
      </c>
      <c r="E65">
        <v>22.9</v>
      </c>
      <c r="F65">
        <v>130</v>
      </c>
      <c r="G65">
        <v>10.6</v>
      </c>
    </row>
    <row r="66" spans="1:7" x14ac:dyDescent="0.2">
      <c r="A66" t="s">
        <v>134</v>
      </c>
      <c r="B66" t="s">
        <v>135</v>
      </c>
      <c r="C66" s="1">
        <v>0.22916666666666666</v>
      </c>
      <c r="D66" s="1">
        <v>9.7222222222222224E-3</v>
      </c>
      <c r="E66">
        <v>18.7</v>
      </c>
      <c r="F66">
        <v>129</v>
      </c>
      <c r="G66">
        <v>8.6999999999999993</v>
      </c>
    </row>
    <row r="67" spans="1:7" x14ac:dyDescent="0.2">
      <c r="A67" t="s">
        <v>136</v>
      </c>
      <c r="B67" t="s">
        <v>137</v>
      </c>
      <c r="C67" s="1">
        <v>0.22569444444444445</v>
      </c>
      <c r="D67" s="1">
        <v>5.8333333333333334E-2</v>
      </c>
      <c r="E67">
        <v>20</v>
      </c>
      <c r="F67">
        <v>128</v>
      </c>
      <c r="G67">
        <v>9.4</v>
      </c>
    </row>
    <row r="68" spans="1:7" x14ac:dyDescent="0.2">
      <c r="A68" t="s">
        <v>138</v>
      </c>
      <c r="B68" t="s">
        <v>139</v>
      </c>
      <c r="C68" s="1">
        <v>0.2298611111111111</v>
      </c>
      <c r="D68" s="1">
        <v>5.0694444444444445E-2</v>
      </c>
      <c r="E68">
        <v>19.7</v>
      </c>
      <c r="F68">
        <v>127</v>
      </c>
      <c r="G68">
        <v>9.3000000000000007</v>
      </c>
    </row>
    <row r="69" spans="1:7" x14ac:dyDescent="0.2">
      <c r="A69" t="s">
        <v>140</v>
      </c>
      <c r="B69" t="s">
        <v>141</v>
      </c>
      <c r="C69" s="1">
        <v>0.21944444444444444</v>
      </c>
      <c r="D69" s="1">
        <v>6.5277777777777782E-2</v>
      </c>
      <c r="E69">
        <v>20.3</v>
      </c>
      <c r="F69">
        <v>126</v>
      </c>
      <c r="G69">
        <v>9.6999999999999993</v>
      </c>
    </row>
    <row r="70" spans="1:7" x14ac:dyDescent="0.2">
      <c r="A70" t="s">
        <v>142</v>
      </c>
      <c r="B70" t="s">
        <v>69</v>
      </c>
      <c r="C70" s="1">
        <v>0.23125000000000001</v>
      </c>
      <c r="D70" s="1">
        <v>0.99236111111111114</v>
      </c>
      <c r="E70">
        <v>18.3</v>
      </c>
      <c r="F70">
        <v>126</v>
      </c>
      <c r="G70">
        <v>8.6999999999999993</v>
      </c>
    </row>
    <row r="71" spans="1:7" x14ac:dyDescent="0.2">
      <c r="A71" t="s">
        <v>143</v>
      </c>
      <c r="B71" t="s">
        <v>144</v>
      </c>
      <c r="C71" s="1">
        <v>0.19930555555555557</v>
      </c>
      <c r="D71" s="1">
        <v>4.2361111111111113E-2</v>
      </c>
      <c r="E71">
        <v>20.2</v>
      </c>
      <c r="F71">
        <v>123</v>
      </c>
      <c r="G71">
        <v>9.9</v>
      </c>
    </row>
    <row r="72" spans="1:7" x14ac:dyDescent="0.2">
      <c r="A72" t="s">
        <v>145</v>
      </c>
      <c r="B72" t="s">
        <v>146</v>
      </c>
      <c r="C72" s="1">
        <v>0.19930555555555557</v>
      </c>
      <c r="D72" s="1">
        <v>4.2361111111111113E-2</v>
      </c>
      <c r="E72">
        <v>20.2</v>
      </c>
      <c r="F72">
        <v>121</v>
      </c>
      <c r="G72">
        <v>10</v>
      </c>
    </row>
    <row r="73" spans="1:7" x14ac:dyDescent="0.2">
      <c r="A73" t="s">
        <v>147</v>
      </c>
      <c r="B73" t="s">
        <v>148</v>
      </c>
      <c r="C73" s="1">
        <v>0.22500000000000001</v>
      </c>
      <c r="D73" s="1">
        <v>7.9861111111111105E-2</v>
      </c>
      <c r="E73">
        <v>20.5</v>
      </c>
      <c r="F73">
        <v>120</v>
      </c>
      <c r="G73">
        <v>10.3</v>
      </c>
    </row>
    <row r="74" spans="1:7" x14ac:dyDescent="0.2">
      <c r="A74" t="s">
        <v>149</v>
      </c>
      <c r="B74" t="s">
        <v>26</v>
      </c>
      <c r="C74" s="1">
        <v>0.21111111111111111</v>
      </c>
      <c r="D74" s="1">
        <v>1.7361111111111112E-2</v>
      </c>
      <c r="E74">
        <v>19.399999999999999</v>
      </c>
      <c r="F74">
        <v>120</v>
      </c>
      <c r="G74">
        <v>9.6999999999999993</v>
      </c>
    </row>
    <row r="75" spans="1:7" x14ac:dyDescent="0.2">
      <c r="A75" t="s">
        <v>150</v>
      </c>
      <c r="B75" t="s">
        <v>73</v>
      </c>
      <c r="C75" s="1">
        <v>0.20347222222222222</v>
      </c>
      <c r="D75" s="1">
        <v>5.8333333333333334E-2</v>
      </c>
      <c r="E75">
        <v>20.5</v>
      </c>
      <c r="F75">
        <v>116</v>
      </c>
      <c r="G75">
        <v>10.6</v>
      </c>
    </row>
    <row r="76" spans="1:7" x14ac:dyDescent="0.2">
      <c r="A76" t="s">
        <v>151</v>
      </c>
      <c r="B76" t="s">
        <v>152</v>
      </c>
      <c r="C76" s="1">
        <v>0.20624999999999999</v>
      </c>
      <c r="D76" s="1">
        <v>0.87361111111111112</v>
      </c>
      <c r="E76">
        <v>16</v>
      </c>
      <c r="F76">
        <v>115</v>
      </c>
      <c r="G76">
        <v>8.4</v>
      </c>
    </row>
    <row r="77" spans="1:7" x14ac:dyDescent="0.2">
      <c r="A77" t="s">
        <v>153</v>
      </c>
      <c r="B77" t="s">
        <v>154</v>
      </c>
      <c r="C77" s="1">
        <v>0.21666666666666667</v>
      </c>
      <c r="D77" s="1">
        <v>8.4722222222222227E-2</v>
      </c>
      <c r="E77">
        <v>20.8</v>
      </c>
      <c r="F77">
        <v>114</v>
      </c>
      <c r="G77">
        <v>11</v>
      </c>
    </row>
    <row r="78" spans="1:7" x14ac:dyDescent="0.2">
      <c r="A78" t="s">
        <v>155</v>
      </c>
      <c r="B78" t="s">
        <v>156</v>
      </c>
      <c r="C78" s="1">
        <v>0.18819444444444444</v>
      </c>
      <c r="D78" s="1">
        <v>8.9583333333333334E-2</v>
      </c>
      <c r="E78">
        <v>21.6</v>
      </c>
      <c r="F78">
        <v>114</v>
      </c>
      <c r="G78">
        <v>11.4</v>
      </c>
    </row>
    <row r="79" spans="1:7" x14ac:dyDescent="0.2">
      <c r="A79" t="s">
        <v>157</v>
      </c>
      <c r="B79" t="s">
        <v>158</v>
      </c>
      <c r="C79" s="1">
        <v>0.18472222222222223</v>
      </c>
      <c r="D79" s="1">
        <v>0.10138888888888889</v>
      </c>
      <c r="E79">
        <v>22</v>
      </c>
      <c r="F79">
        <v>113</v>
      </c>
      <c r="G79">
        <v>11.7</v>
      </c>
    </row>
    <row r="80" spans="1:7" x14ac:dyDescent="0.2">
      <c r="A80" t="s">
        <v>159</v>
      </c>
      <c r="B80" t="s">
        <v>160</v>
      </c>
      <c r="C80" s="1">
        <v>0.21041666666666667</v>
      </c>
      <c r="D80" s="1">
        <v>7.1527777777777773E-2</v>
      </c>
      <c r="E80">
        <v>20.7</v>
      </c>
      <c r="F80">
        <v>113</v>
      </c>
      <c r="G80">
        <v>11</v>
      </c>
    </row>
    <row r="81" spans="1:7" x14ac:dyDescent="0.2">
      <c r="A81" t="s">
        <v>161</v>
      </c>
      <c r="B81" t="s">
        <v>162</v>
      </c>
      <c r="C81" s="1">
        <v>0.1875</v>
      </c>
      <c r="D81" s="1">
        <v>0.10902777777777778</v>
      </c>
      <c r="E81">
        <v>22.1</v>
      </c>
      <c r="F81">
        <v>110</v>
      </c>
      <c r="G81">
        <v>12.1</v>
      </c>
    </row>
    <row r="82" spans="1:7" x14ac:dyDescent="0.2">
      <c r="A82" t="s">
        <v>163</v>
      </c>
      <c r="B82" t="s">
        <v>164</v>
      </c>
      <c r="C82" s="1">
        <v>0.23958333333333334</v>
      </c>
      <c r="D82" s="1">
        <v>3.472222222222222E-3</v>
      </c>
      <c r="E82">
        <v>18.3</v>
      </c>
      <c r="F82">
        <v>110</v>
      </c>
      <c r="G82">
        <v>10</v>
      </c>
    </row>
    <row r="83" spans="1:7" x14ac:dyDescent="0.2">
      <c r="A83" t="s">
        <v>165</v>
      </c>
      <c r="B83" t="s">
        <v>166</v>
      </c>
      <c r="C83" s="1">
        <v>0.26597222222222222</v>
      </c>
      <c r="D83" s="1">
        <v>0.82222222222222219</v>
      </c>
      <c r="E83">
        <v>13.4</v>
      </c>
      <c r="F83">
        <v>109</v>
      </c>
      <c r="G83">
        <v>7.3</v>
      </c>
    </row>
    <row r="84" spans="1:7" x14ac:dyDescent="0.2">
      <c r="A84" t="s">
        <v>167</v>
      </c>
      <c r="B84" t="s">
        <v>168</v>
      </c>
      <c r="C84" s="1">
        <v>0.23472222222222222</v>
      </c>
      <c r="D84" s="1">
        <v>6.9444444444444441E-3</v>
      </c>
      <c r="E84">
        <v>18.5</v>
      </c>
      <c r="F84">
        <v>108</v>
      </c>
      <c r="G84">
        <v>10.3</v>
      </c>
    </row>
    <row r="85" spans="1:7" x14ac:dyDescent="0.2">
      <c r="A85" t="s">
        <v>169</v>
      </c>
      <c r="B85" t="s">
        <v>170</v>
      </c>
      <c r="C85" s="1">
        <v>0.18888888888888888</v>
      </c>
      <c r="D85" s="1">
        <v>0.9868055555555556</v>
      </c>
      <c r="E85">
        <v>19.2</v>
      </c>
      <c r="F85">
        <v>108</v>
      </c>
      <c r="G85">
        <v>10.6</v>
      </c>
    </row>
    <row r="86" spans="1:7" x14ac:dyDescent="0.2">
      <c r="A86" t="s">
        <v>171</v>
      </c>
      <c r="B86" t="s">
        <v>172</v>
      </c>
      <c r="C86" s="1">
        <v>0.24374999999999999</v>
      </c>
      <c r="D86" s="1">
        <v>5.8333333333333334E-2</v>
      </c>
      <c r="E86">
        <v>19.600000000000001</v>
      </c>
      <c r="F86">
        <v>108</v>
      </c>
      <c r="G86">
        <v>10.9</v>
      </c>
    </row>
    <row r="87" spans="1:7" x14ac:dyDescent="0.2">
      <c r="A87" t="s">
        <v>173</v>
      </c>
      <c r="B87" t="s">
        <v>174</v>
      </c>
      <c r="C87" s="1">
        <v>0.25069444444444444</v>
      </c>
      <c r="D87" s="1">
        <v>0.82986111111111116</v>
      </c>
      <c r="E87">
        <v>13.9</v>
      </c>
      <c r="F87">
        <v>108</v>
      </c>
      <c r="G87">
        <v>7.7</v>
      </c>
    </row>
    <row r="88" spans="1:7" x14ac:dyDescent="0.2">
      <c r="A88" t="s">
        <v>175</v>
      </c>
      <c r="B88" t="s">
        <v>176</v>
      </c>
      <c r="C88" s="1">
        <v>0.2013888888888889</v>
      </c>
      <c r="D88" s="1">
        <v>9.3055555555555558E-2</v>
      </c>
      <c r="E88">
        <v>21.4</v>
      </c>
      <c r="F88">
        <v>108</v>
      </c>
      <c r="G88">
        <v>11.9</v>
      </c>
    </row>
    <row r="89" spans="1:7" x14ac:dyDescent="0.2">
      <c r="A89" t="s">
        <v>177</v>
      </c>
      <c r="B89" t="s">
        <v>178</v>
      </c>
      <c r="C89" s="1">
        <v>0.21875</v>
      </c>
      <c r="D89" s="1">
        <v>1.9444444444444445E-2</v>
      </c>
      <c r="E89">
        <v>19.2</v>
      </c>
      <c r="F89">
        <v>107</v>
      </c>
      <c r="G89">
        <v>10.8</v>
      </c>
    </row>
    <row r="90" spans="1:7" x14ac:dyDescent="0.2">
      <c r="A90" t="s">
        <v>179</v>
      </c>
      <c r="B90" t="s">
        <v>180</v>
      </c>
      <c r="C90" s="1">
        <v>0.20277777777777778</v>
      </c>
      <c r="D90" s="1">
        <v>0.91874999999999996</v>
      </c>
      <c r="E90">
        <v>17.2</v>
      </c>
      <c r="F90">
        <v>106</v>
      </c>
      <c r="G90">
        <v>9.6999999999999993</v>
      </c>
    </row>
    <row r="91" spans="1:7" x14ac:dyDescent="0.2">
      <c r="A91" t="s">
        <v>181</v>
      </c>
      <c r="B91" t="s">
        <v>182</v>
      </c>
      <c r="C91" s="1">
        <v>0.20624999999999999</v>
      </c>
      <c r="D91" s="1">
        <v>4.3055555555555555E-2</v>
      </c>
      <c r="E91">
        <v>20.100000000000001</v>
      </c>
      <c r="F91">
        <v>105</v>
      </c>
      <c r="G91">
        <v>11.5</v>
      </c>
    </row>
    <row r="92" spans="1:7" x14ac:dyDescent="0.2">
      <c r="A92" t="s">
        <v>183</v>
      </c>
      <c r="B92" t="s">
        <v>184</v>
      </c>
      <c r="C92" s="1">
        <v>0.17499999999999999</v>
      </c>
      <c r="D92" s="1">
        <v>0.12638888888888888</v>
      </c>
      <c r="E92">
        <v>22.8</v>
      </c>
      <c r="F92">
        <v>103</v>
      </c>
      <c r="G92">
        <v>13.3</v>
      </c>
    </row>
    <row r="93" spans="1:7" x14ac:dyDescent="0.2">
      <c r="A93" t="s">
        <v>185</v>
      </c>
      <c r="B93" t="s">
        <v>186</v>
      </c>
      <c r="C93" s="1">
        <v>0.22569444444444445</v>
      </c>
      <c r="D93" s="1">
        <v>6.2500000000000003E-3</v>
      </c>
      <c r="E93">
        <v>18.7</v>
      </c>
      <c r="F93">
        <v>102</v>
      </c>
      <c r="G93">
        <v>11</v>
      </c>
    </row>
    <row r="94" spans="1:7" x14ac:dyDescent="0.2">
      <c r="A94" t="s">
        <v>187</v>
      </c>
      <c r="B94" t="s">
        <v>188</v>
      </c>
      <c r="C94" s="1">
        <v>0.22916666666666666</v>
      </c>
      <c r="D94" s="1">
        <v>0.99861111111111112</v>
      </c>
      <c r="E94">
        <v>18.5</v>
      </c>
      <c r="F94">
        <v>102</v>
      </c>
      <c r="G94">
        <v>10.9</v>
      </c>
    </row>
    <row r="95" spans="1:7" x14ac:dyDescent="0.2">
      <c r="A95" t="s">
        <v>189</v>
      </c>
      <c r="B95" t="s">
        <v>190</v>
      </c>
      <c r="C95" s="1">
        <v>0.2326388888888889</v>
      </c>
      <c r="D95" s="1">
        <v>0.97986111111111107</v>
      </c>
      <c r="E95">
        <v>17.899999999999999</v>
      </c>
      <c r="F95">
        <v>102</v>
      </c>
      <c r="G95">
        <v>10.5</v>
      </c>
    </row>
    <row r="96" spans="1:7" x14ac:dyDescent="0.2">
      <c r="A96" t="s">
        <v>191</v>
      </c>
      <c r="B96" t="s">
        <v>192</v>
      </c>
      <c r="C96" s="1">
        <v>0.25069444444444444</v>
      </c>
      <c r="D96" s="1">
        <v>0.78263888888888888</v>
      </c>
      <c r="E96">
        <v>12.8</v>
      </c>
      <c r="F96">
        <v>102</v>
      </c>
      <c r="G96">
        <v>7.5</v>
      </c>
    </row>
    <row r="97" spans="1:7" x14ac:dyDescent="0.2">
      <c r="A97" t="s">
        <v>193</v>
      </c>
      <c r="B97" t="s">
        <v>194</v>
      </c>
      <c r="C97" s="1">
        <v>0.17708333333333334</v>
      </c>
      <c r="D97" s="1">
        <v>0.99027777777777781</v>
      </c>
      <c r="E97">
        <v>19.5</v>
      </c>
      <c r="F97">
        <v>102</v>
      </c>
      <c r="G97">
        <v>11.5</v>
      </c>
    </row>
    <row r="98" spans="1:7" x14ac:dyDescent="0.2">
      <c r="A98" t="s">
        <v>195</v>
      </c>
      <c r="B98" t="s">
        <v>196</v>
      </c>
      <c r="C98" s="1">
        <v>0.22569444444444445</v>
      </c>
      <c r="D98" s="1">
        <v>5.347222222222222E-2</v>
      </c>
      <c r="E98">
        <v>19.899999999999999</v>
      </c>
      <c r="F98">
        <v>101</v>
      </c>
      <c r="G98">
        <v>11.8</v>
      </c>
    </row>
    <row r="99" spans="1:7" x14ac:dyDescent="0.2">
      <c r="A99" t="s">
        <v>197</v>
      </c>
      <c r="B99" t="s">
        <v>198</v>
      </c>
      <c r="C99" s="1">
        <v>0.21319444444444444</v>
      </c>
      <c r="D99" s="1">
        <v>7.1527777777777773E-2</v>
      </c>
      <c r="E99">
        <v>20.6</v>
      </c>
      <c r="F99">
        <v>101</v>
      </c>
      <c r="G99">
        <v>12.2</v>
      </c>
    </row>
    <row r="100" spans="1:7" x14ac:dyDescent="0.2">
      <c r="A100" t="s">
        <v>199</v>
      </c>
      <c r="B100" t="s">
        <v>26</v>
      </c>
      <c r="C100" s="1">
        <v>0.22222222222222221</v>
      </c>
      <c r="D100" s="1">
        <v>1.1111111111111112E-2</v>
      </c>
      <c r="E100">
        <v>18.899999999999999</v>
      </c>
      <c r="F100">
        <v>101</v>
      </c>
      <c r="G100">
        <v>11.2</v>
      </c>
    </row>
    <row r="101" spans="1:7" x14ac:dyDescent="0.2">
      <c r="A101" t="s">
        <v>200</v>
      </c>
      <c r="B101" t="s">
        <v>201</v>
      </c>
      <c r="C101" s="1">
        <v>0.23680555555555555</v>
      </c>
      <c r="D101" s="1">
        <v>4.027777777777778E-2</v>
      </c>
      <c r="E101">
        <v>19.3</v>
      </c>
      <c r="F101">
        <v>100</v>
      </c>
      <c r="G101">
        <v>11.6</v>
      </c>
    </row>
    <row r="102" spans="1:7" x14ac:dyDescent="0.2">
      <c r="A102" t="s">
        <v>202</v>
      </c>
      <c r="B102" t="s">
        <v>203</v>
      </c>
      <c r="C102" s="1">
        <v>0.21875</v>
      </c>
      <c r="D102" s="1">
        <v>0.97847222222222219</v>
      </c>
      <c r="E102">
        <v>18.2</v>
      </c>
      <c r="F102">
        <v>100</v>
      </c>
      <c r="G102">
        <v>10.9</v>
      </c>
    </row>
    <row r="103" spans="1:7" x14ac:dyDescent="0.2">
      <c r="A103" t="s">
        <v>204</v>
      </c>
      <c r="B103" t="s">
        <v>205</v>
      </c>
      <c r="C103" s="1">
        <v>0.22361111111111112</v>
      </c>
      <c r="D103" s="1">
        <v>8.7499999999999994E-2</v>
      </c>
      <c r="E103">
        <v>20.7</v>
      </c>
      <c r="F103">
        <v>99</v>
      </c>
      <c r="G103">
        <v>12.6</v>
      </c>
    </row>
    <row r="104" spans="1:7" x14ac:dyDescent="0.2">
      <c r="A104" t="s">
        <v>206</v>
      </c>
      <c r="B104" t="s">
        <v>176</v>
      </c>
      <c r="C104" s="1">
        <v>0.23194444444444445</v>
      </c>
      <c r="D104" s="1">
        <v>3.6805555555555557E-2</v>
      </c>
      <c r="E104">
        <v>19.3</v>
      </c>
      <c r="F104">
        <v>97</v>
      </c>
      <c r="G104">
        <v>11.9</v>
      </c>
    </row>
    <row r="105" spans="1:7" x14ac:dyDescent="0.2">
      <c r="A105" t="s">
        <v>207</v>
      </c>
      <c r="B105" t="s">
        <v>208</v>
      </c>
      <c r="C105" s="1">
        <v>0.20833333333333334</v>
      </c>
      <c r="D105" s="1">
        <v>2.6388888888888889E-2</v>
      </c>
      <c r="E105">
        <v>19.600000000000001</v>
      </c>
      <c r="F105">
        <v>96</v>
      </c>
      <c r="G105">
        <v>12.3</v>
      </c>
    </row>
    <row r="106" spans="1:7" x14ac:dyDescent="0.2">
      <c r="A106" t="s">
        <v>209</v>
      </c>
      <c r="B106" t="s">
        <v>210</v>
      </c>
      <c r="C106" s="1">
        <v>0.21111111111111111</v>
      </c>
      <c r="D106" s="1">
        <v>2.2916666666666665E-2</v>
      </c>
      <c r="E106">
        <v>19.5</v>
      </c>
      <c r="F106">
        <v>94</v>
      </c>
      <c r="G106">
        <v>12.4</v>
      </c>
    </row>
    <row r="107" spans="1:7" x14ac:dyDescent="0.2">
      <c r="A107" t="s">
        <v>211</v>
      </c>
      <c r="B107" t="s">
        <v>212</v>
      </c>
      <c r="C107" s="1">
        <v>0.22500000000000001</v>
      </c>
      <c r="D107" s="1">
        <v>8.5416666666666669E-2</v>
      </c>
      <c r="E107">
        <v>20.7</v>
      </c>
      <c r="F107">
        <v>94</v>
      </c>
      <c r="G107">
        <v>13.2</v>
      </c>
    </row>
    <row r="108" spans="1:7" x14ac:dyDescent="0.2">
      <c r="A108" t="s">
        <v>213</v>
      </c>
      <c r="B108" t="s">
        <v>214</v>
      </c>
      <c r="C108" s="1">
        <v>0.25</v>
      </c>
      <c r="D108" s="1">
        <v>0.93333333333333335</v>
      </c>
      <c r="E108">
        <v>16.399999999999999</v>
      </c>
      <c r="F108">
        <v>94</v>
      </c>
      <c r="G108">
        <v>10.5</v>
      </c>
    </row>
    <row r="109" spans="1:7" x14ac:dyDescent="0.2">
      <c r="A109" t="s">
        <v>215</v>
      </c>
      <c r="B109" t="s">
        <v>216</v>
      </c>
      <c r="C109" s="1">
        <v>0.21527777777777779</v>
      </c>
      <c r="D109" s="1">
        <v>1.9444444444444445E-2</v>
      </c>
      <c r="E109">
        <v>19.3</v>
      </c>
      <c r="F109">
        <v>94</v>
      </c>
      <c r="G109">
        <v>12.3</v>
      </c>
    </row>
    <row r="110" spans="1:7" x14ac:dyDescent="0.2">
      <c r="A110" t="s">
        <v>217</v>
      </c>
      <c r="B110" t="s">
        <v>218</v>
      </c>
      <c r="C110" s="1">
        <v>0.23472222222222222</v>
      </c>
      <c r="D110" s="1">
        <v>9.5787037037037032E-2</v>
      </c>
      <c r="E110">
        <v>20.7</v>
      </c>
      <c r="F110">
        <v>94</v>
      </c>
      <c r="G110">
        <v>13.2</v>
      </c>
    </row>
    <row r="111" spans="1:7" x14ac:dyDescent="0.2">
      <c r="A111" t="s">
        <v>219</v>
      </c>
      <c r="B111" t="s">
        <v>220</v>
      </c>
      <c r="C111" s="1">
        <v>0.20694444444444443</v>
      </c>
      <c r="D111" s="1">
        <v>3.9583333333333331E-2</v>
      </c>
      <c r="E111">
        <v>20</v>
      </c>
      <c r="F111">
        <v>92</v>
      </c>
      <c r="G111">
        <v>13</v>
      </c>
    </row>
    <row r="112" spans="1:7" x14ac:dyDescent="0.2">
      <c r="A112" t="s">
        <v>221</v>
      </c>
      <c r="B112" t="s">
        <v>222</v>
      </c>
      <c r="C112" s="1">
        <v>0.20624999999999999</v>
      </c>
      <c r="D112" s="1">
        <v>3.125E-2</v>
      </c>
      <c r="E112">
        <v>19.8</v>
      </c>
      <c r="F112">
        <v>92</v>
      </c>
      <c r="G112">
        <v>12.9</v>
      </c>
    </row>
    <row r="113" spans="1:7" x14ac:dyDescent="0.2">
      <c r="A113" t="s">
        <v>223</v>
      </c>
      <c r="B113" t="s">
        <v>224</v>
      </c>
      <c r="C113" s="1">
        <v>0.2048611111111111</v>
      </c>
      <c r="D113" s="1">
        <v>4.8611111111111112E-2</v>
      </c>
      <c r="E113">
        <v>20.3</v>
      </c>
      <c r="F113">
        <v>91</v>
      </c>
      <c r="G113">
        <v>13.4</v>
      </c>
    </row>
    <row r="114" spans="1:7" x14ac:dyDescent="0.2">
      <c r="A114" t="s">
        <v>225</v>
      </c>
      <c r="B114" t="s">
        <v>226</v>
      </c>
      <c r="C114" s="1">
        <v>0.2013888888888889</v>
      </c>
      <c r="D114" s="1">
        <v>8.7499999999999994E-2</v>
      </c>
      <c r="E114">
        <v>21.3</v>
      </c>
      <c r="F114">
        <v>91</v>
      </c>
      <c r="G114">
        <v>14</v>
      </c>
    </row>
    <row r="115" spans="1:7" x14ac:dyDescent="0.2">
      <c r="A115" t="s">
        <v>227</v>
      </c>
      <c r="B115" t="s">
        <v>228</v>
      </c>
      <c r="C115" s="1">
        <v>0.22222222222222221</v>
      </c>
      <c r="D115" s="1">
        <v>3.125E-2</v>
      </c>
      <c r="E115">
        <v>19.399999999999999</v>
      </c>
      <c r="F115">
        <v>91</v>
      </c>
      <c r="G115">
        <v>12.8</v>
      </c>
    </row>
    <row r="116" spans="1:7" x14ac:dyDescent="0.2">
      <c r="A116" t="s">
        <v>229</v>
      </c>
      <c r="B116" t="s">
        <v>230</v>
      </c>
      <c r="C116" s="1">
        <v>0.22847222222222222</v>
      </c>
      <c r="D116" s="1">
        <v>6.1805555555555558E-2</v>
      </c>
      <c r="E116">
        <v>20</v>
      </c>
      <c r="F116">
        <v>91</v>
      </c>
      <c r="G116">
        <v>13.2</v>
      </c>
    </row>
    <row r="117" spans="1:7" x14ac:dyDescent="0.2">
      <c r="A117" t="s">
        <v>231</v>
      </c>
      <c r="B117" t="s">
        <v>232</v>
      </c>
      <c r="C117" s="1">
        <v>0.18402777777777779</v>
      </c>
      <c r="D117" s="1">
        <v>0.1</v>
      </c>
      <c r="E117">
        <v>22</v>
      </c>
      <c r="F117">
        <v>91</v>
      </c>
      <c r="G117">
        <v>14.5</v>
      </c>
    </row>
    <row r="118" spans="1:7" x14ac:dyDescent="0.2">
      <c r="A118" t="s">
        <v>233</v>
      </c>
      <c r="B118" t="s">
        <v>234</v>
      </c>
      <c r="C118" s="1">
        <v>0.22430555555555556</v>
      </c>
      <c r="D118" s="1">
        <v>0.86319444444444449</v>
      </c>
      <c r="E118">
        <v>15.3</v>
      </c>
      <c r="F118">
        <v>90</v>
      </c>
      <c r="G118">
        <v>10.199999999999999</v>
      </c>
    </row>
    <row r="119" spans="1:7" x14ac:dyDescent="0.2">
      <c r="A119" t="s">
        <v>235</v>
      </c>
      <c r="B119" t="s">
        <v>236</v>
      </c>
      <c r="C119" s="1">
        <v>0.20624999999999999</v>
      </c>
      <c r="D119" s="1">
        <v>4.6527777777777779E-2</v>
      </c>
      <c r="E119">
        <v>20.2</v>
      </c>
      <c r="F119">
        <v>89</v>
      </c>
      <c r="G119">
        <v>13.6</v>
      </c>
    </row>
    <row r="120" spans="1:7" x14ac:dyDescent="0.2">
      <c r="A120" t="s">
        <v>237</v>
      </c>
      <c r="B120" t="s">
        <v>238</v>
      </c>
      <c r="C120" s="1">
        <v>0.22083333333333333</v>
      </c>
      <c r="D120" s="1">
        <v>8.5416666666666669E-2</v>
      </c>
      <c r="E120">
        <v>20.8</v>
      </c>
      <c r="F120">
        <v>89</v>
      </c>
      <c r="G120">
        <v>14</v>
      </c>
    </row>
    <row r="121" spans="1:7" x14ac:dyDescent="0.2">
      <c r="A121" t="s">
        <v>239</v>
      </c>
      <c r="B121" t="s">
        <v>240</v>
      </c>
      <c r="C121" s="1">
        <v>0.26805555555555555</v>
      </c>
      <c r="D121" s="1">
        <v>0.96944444444444444</v>
      </c>
      <c r="E121">
        <v>16.8</v>
      </c>
      <c r="F121">
        <v>88</v>
      </c>
      <c r="G121">
        <v>11.5</v>
      </c>
    </row>
    <row r="122" spans="1:7" x14ac:dyDescent="0.2">
      <c r="A122" t="s">
        <v>241</v>
      </c>
      <c r="B122" t="s">
        <v>242</v>
      </c>
      <c r="C122" s="1">
        <v>0.22222222222222221</v>
      </c>
      <c r="D122" s="1">
        <v>5.9722222222222225E-2</v>
      </c>
      <c r="E122">
        <v>20.100000000000001</v>
      </c>
      <c r="F122">
        <v>85</v>
      </c>
      <c r="G122">
        <v>14.2</v>
      </c>
    </row>
    <row r="123" spans="1:7" x14ac:dyDescent="0.2">
      <c r="A123" t="s">
        <v>243</v>
      </c>
      <c r="B123" t="s">
        <v>244</v>
      </c>
      <c r="C123" s="1">
        <v>0.19930555555555557</v>
      </c>
      <c r="D123" s="1">
        <v>9.375E-2</v>
      </c>
      <c r="E123">
        <v>21.5</v>
      </c>
      <c r="F123">
        <v>84</v>
      </c>
      <c r="G123">
        <v>15.3</v>
      </c>
    </row>
    <row r="124" spans="1:7" x14ac:dyDescent="0.2">
      <c r="A124" t="s">
        <v>245</v>
      </c>
      <c r="B124" t="s">
        <v>203</v>
      </c>
      <c r="C124" s="1">
        <v>0.20902777777777778</v>
      </c>
      <c r="D124" s="1">
        <v>8.3333333333333329E-2</v>
      </c>
      <c r="E124">
        <v>21</v>
      </c>
      <c r="F124">
        <v>84</v>
      </c>
      <c r="G124">
        <v>15</v>
      </c>
    </row>
    <row r="125" spans="1:7" x14ac:dyDescent="0.2">
      <c r="A125" t="s">
        <v>246</v>
      </c>
      <c r="B125" t="s">
        <v>247</v>
      </c>
      <c r="C125" s="1">
        <v>0.19791666666666666</v>
      </c>
      <c r="D125" s="1">
        <v>2.9166666666666667E-2</v>
      </c>
      <c r="E125">
        <v>20</v>
      </c>
      <c r="F125">
        <v>84</v>
      </c>
      <c r="G125">
        <v>14.3</v>
      </c>
    </row>
    <row r="126" spans="1:7" x14ac:dyDescent="0.2">
      <c r="A126" t="s">
        <v>248</v>
      </c>
      <c r="B126" t="s">
        <v>249</v>
      </c>
      <c r="C126" s="1">
        <v>0.18680555555555556</v>
      </c>
      <c r="D126" s="1">
        <v>1.5972222222222221E-2</v>
      </c>
      <c r="E126">
        <v>19.899999999999999</v>
      </c>
      <c r="F126">
        <v>84</v>
      </c>
      <c r="G126">
        <v>14.2</v>
      </c>
    </row>
    <row r="127" spans="1:7" x14ac:dyDescent="0.2">
      <c r="A127" t="s">
        <v>250</v>
      </c>
      <c r="B127" t="s">
        <v>251</v>
      </c>
      <c r="C127" s="1">
        <v>0.22916666666666666</v>
      </c>
      <c r="D127" s="1">
        <v>0.92847222222222225</v>
      </c>
      <c r="E127">
        <v>16.8</v>
      </c>
      <c r="F127">
        <v>82</v>
      </c>
      <c r="G127">
        <v>12.3</v>
      </c>
    </row>
    <row r="128" spans="1:7" x14ac:dyDescent="0.2">
      <c r="A128" t="s">
        <v>252</v>
      </c>
      <c r="B128" t="s">
        <v>253</v>
      </c>
      <c r="C128" s="1">
        <v>0.18402777777777779</v>
      </c>
      <c r="D128" s="1">
        <v>0.90694444444444444</v>
      </c>
      <c r="E128">
        <v>17.399999999999999</v>
      </c>
      <c r="F128">
        <v>82</v>
      </c>
      <c r="G128">
        <v>12.7</v>
      </c>
    </row>
    <row r="129" spans="1:7" x14ac:dyDescent="0.2">
      <c r="A129" t="s">
        <v>254</v>
      </c>
      <c r="B129" t="s">
        <v>203</v>
      </c>
      <c r="C129" s="1">
        <v>0.21875</v>
      </c>
      <c r="D129" s="1">
        <v>9.6527777777777782E-2</v>
      </c>
      <c r="E129">
        <v>21.1</v>
      </c>
      <c r="F129">
        <v>79</v>
      </c>
      <c r="G129">
        <v>16</v>
      </c>
    </row>
    <row r="130" spans="1:7" x14ac:dyDescent="0.2">
      <c r="A130" t="s">
        <v>255</v>
      </c>
      <c r="B130" t="s">
        <v>256</v>
      </c>
      <c r="C130" s="1">
        <v>0.25833333333333336</v>
      </c>
      <c r="D130" s="1">
        <v>3.7499999999999999E-2</v>
      </c>
      <c r="E130">
        <v>18.7</v>
      </c>
      <c r="F130">
        <v>79</v>
      </c>
      <c r="G130">
        <v>14.2</v>
      </c>
    </row>
    <row r="131" spans="1:7" x14ac:dyDescent="0.2">
      <c r="A131" t="s">
        <v>257</v>
      </c>
      <c r="B131" t="s">
        <v>258</v>
      </c>
      <c r="C131" s="1">
        <v>0.2013888888888889</v>
      </c>
      <c r="D131" s="1">
        <v>2.5000000000000001E-2</v>
      </c>
      <c r="E131">
        <v>19.8</v>
      </c>
      <c r="F131">
        <v>77</v>
      </c>
      <c r="G131">
        <v>15.4</v>
      </c>
    </row>
    <row r="132" spans="1:7" x14ac:dyDescent="0.2">
      <c r="A132" t="s">
        <v>259</v>
      </c>
      <c r="B132" t="s">
        <v>260</v>
      </c>
      <c r="C132" s="1">
        <v>0.23749999999999999</v>
      </c>
      <c r="D132" s="1">
        <v>0.96666666666666667</v>
      </c>
      <c r="E132">
        <v>17.5</v>
      </c>
      <c r="F132">
        <v>75</v>
      </c>
      <c r="G132">
        <v>14</v>
      </c>
    </row>
    <row r="133" spans="1:7" x14ac:dyDescent="0.2">
      <c r="A133" t="s">
        <v>261</v>
      </c>
      <c r="B133" t="s">
        <v>262</v>
      </c>
      <c r="C133" s="1">
        <v>0.19930555555555557</v>
      </c>
      <c r="D133" s="1">
        <v>6.7361111111111108E-2</v>
      </c>
      <c r="E133">
        <v>20.8</v>
      </c>
      <c r="F133">
        <v>75</v>
      </c>
      <c r="G133">
        <v>16.7</v>
      </c>
    </row>
    <row r="134" spans="1:7" x14ac:dyDescent="0.2">
      <c r="A134" t="s">
        <v>263</v>
      </c>
      <c r="B134" t="s">
        <v>264</v>
      </c>
      <c r="C134" s="1">
        <v>0.22916666666666666</v>
      </c>
      <c r="D134" s="1">
        <v>7.1527777777777773E-2</v>
      </c>
      <c r="E134">
        <v>20.2</v>
      </c>
      <c r="F134">
        <v>74</v>
      </c>
      <c r="G134">
        <v>16.399999999999999</v>
      </c>
    </row>
    <row r="135" spans="1:7" x14ac:dyDescent="0.2">
      <c r="A135" t="s">
        <v>265</v>
      </c>
      <c r="B135" t="s">
        <v>266</v>
      </c>
      <c r="C135" s="1">
        <v>0.25347222222222221</v>
      </c>
      <c r="D135" s="1">
        <v>1.3888888888888888E-2</v>
      </c>
      <c r="E135">
        <v>18.3</v>
      </c>
      <c r="F135">
        <v>74</v>
      </c>
      <c r="G135">
        <v>14.8</v>
      </c>
    </row>
    <row r="136" spans="1:7" x14ac:dyDescent="0.2">
      <c r="A136" t="s">
        <v>267</v>
      </c>
      <c r="B136" t="s">
        <v>268</v>
      </c>
      <c r="C136" s="1">
        <v>0.21805555555555556</v>
      </c>
      <c r="D136" s="1">
        <v>4.583333333333333E-2</v>
      </c>
      <c r="E136">
        <v>19.899999999999999</v>
      </c>
      <c r="F136">
        <v>73</v>
      </c>
      <c r="G136">
        <v>16.3</v>
      </c>
    </row>
    <row r="137" spans="1:7" x14ac:dyDescent="0.2">
      <c r="A137" t="s">
        <v>269</v>
      </c>
      <c r="B137" t="s">
        <v>270</v>
      </c>
      <c r="C137" s="1">
        <v>0.22916666666666666</v>
      </c>
      <c r="D137" s="1">
        <v>4.1666666666666666E-3</v>
      </c>
      <c r="E137">
        <v>18.600000000000001</v>
      </c>
      <c r="F137">
        <v>73</v>
      </c>
      <c r="G137">
        <v>15.3</v>
      </c>
    </row>
    <row r="138" spans="1:7" x14ac:dyDescent="0.2">
      <c r="A138" t="s">
        <v>271</v>
      </c>
      <c r="B138" t="s">
        <v>272</v>
      </c>
      <c r="C138" s="1">
        <v>0.18888888888888888</v>
      </c>
      <c r="D138" s="1">
        <v>2.6388888888888889E-2</v>
      </c>
      <c r="E138">
        <v>20.100000000000001</v>
      </c>
      <c r="F138">
        <v>72</v>
      </c>
      <c r="G138">
        <v>16.8</v>
      </c>
    </row>
    <row r="139" spans="1:7" x14ac:dyDescent="0.2">
      <c r="A139" t="s">
        <v>273</v>
      </c>
      <c r="B139" t="s">
        <v>274</v>
      </c>
      <c r="C139" s="1">
        <v>0.22569444444444445</v>
      </c>
      <c r="D139" s="1">
        <v>0.9604166666666667</v>
      </c>
      <c r="E139">
        <v>17.600000000000001</v>
      </c>
      <c r="F139">
        <v>72</v>
      </c>
      <c r="G139">
        <v>14.7</v>
      </c>
    </row>
    <row r="140" spans="1:7" x14ac:dyDescent="0.2">
      <c r="A140" t="s">
        <v>275</v>
      </c>
      <c r="B140" t="s">
        <v>276</v>
      </c>
      <c r="C140" s="1">
        <v>0.22916666666666666</v>
      </c>
      <c r="D140" s="1">
        <v>0.9916666666666667</v>
      </c>
      <c r="E140">
        <v>18.3</v>
      </c>
      <c r="F140">
        <v>72</v>
      </c>
      <c r="G140">
        <v>15.3</v>
      </c>
    </row>
    <row r="141" spans="1:7" x14ac:dyDescent="0.2">
      <c r="A141" t="s">
        <v>277</v>
      </c>
      <c r="B141" t="s">
        <v>278</v>
      </c>
      <c r="C141" s="1">
        <v>0.22500000000000001</v>
      </c>
      <c r="D141" s="1">
        <v>5.347222222222222E-2</v>
      </c>
      <c r="E141">
        <v>19.899999999999999</v>
      </c>
      <c r="F141">
        <v>72</v>
      </c>
      <c r="G141">
        <v>16.600000000000001</v>
      </c>
    </row>
    <row r="142" spans="1:7" x14ac:dyDescent="0.2">
      <c r="A142" t="s">
        <v>279</v>
      </c>
      <c r="B142" t="s">
        <v>280</v>
      </c>
      <c r="C142" s="1">
        <v>0.2361111111111111</v>
      </c>
      <c r="D142" s="1">
        <v>1.6666666666666666E-2</v>
      </c>
      <c r="E142">
        <v>18.7</v>
      </c>
      <c r="F142">
        <v>72</v>
      </c>
      <c r="G142">
        <v>15.6</v>
      </c>
    </row>
    <row r="143" spans="1:7" x14ac:dyDescent="0.2">
      <c r="A143" t="s">
        <v>281</v>
      </c>
      <c r="B143" t="s">
        <v>282</v>
      </c>
      <c r="C143" s="1">
        <v>0.20694444444444443</v>
      </c>
      <c r="D143" s="1">
        <v>9.5949074074074079E-3</v>
      </c>
      <c r="E143">
        <v>19.3</v>
      </c>
      <c r="F143">
        <v>71</v>
      </c>
      <c r="G143">
        <v>16.3</v>
      </c>
    </row>
    <row r="144" spans="1:7" x14ac:dyDescent="0.2">
      <c r="A144" t="s">
        <v>283</v>
      </c>
      <c r="B144" t="s">
        <v>284</v>
      </c>
      <c r="C144" s="1">
        <v>0.26597222222222222</v>
      </c>
      <c r="D144" s="1">
        <v>0.8125</v>
      </c>
      <c r="E144">
        <v>13.1</v>
      </c>
      <c r="F144">
        <v>71</v>
      </c>
      <c r="G144">
        <v>11.1</v>
      </c>
    </row>
    <row r="145" spans="1:7" x14ac:dyDescent="0.2">
      <c r="A145" t="s">
        <v>285</v>
      </c>
      <c r="B145" t="s">
        <v>286</v>
      </c>
      <c r="C145" s="1">
        <v>0.2076388888888889</v>
      </c>
      <c r="D145" s="1">
        <v>0.9375</v>
      </c>
      <c r="E145">
        <v>17.5</v>
      </c>
      <c r="F145">
        <v>70</v>
      </c>
      <c r="G145">
        <v>15</v>
      </c>
    </row>
    <row r="146" spans="1:7" x14ac:dyDescent="0.2">
      <c r="A146" t="s">
        <v>287</v>
      </c>
      <c r="B146" t="s">
        <v>288</v>
      </c>
      <c r="C146" s="1">
        <v>0.22569444444444445</v>
      </c>
      <c r="D146" s="1">
        <v>0.96180555555555558</v>
      </c>
      <c r="E146">
        <v>17.7</v>
      </c>
      <c r="F146">
        <v>69</v>
      </c>
      <c r="G146">
        <v>15.4</v>
      </c>
    </row>
    <row r="147" spans="1:7" x14ac:dyDescent="0.2">
      <c r="A147" t="s">
        <v>289</v>
      </c>
      <c r="B147" t="s">
        <v>290</v>
      </c>
      <c r="C147" s="1">
        <v>0.22638888888888889</v>
      </c>
      <c r="D147" s="1">
        <v>1.1111111111111112E-2</v>
      </c>
      <c r="E147">
        <v>18.8</v>
      </c>
      <c r="F147">
        <v>69</v>
      </c>
      <c r="G147">
        <v>16.399999999999999</v>
      </c>
    </row>
    <row r="148" spans="1:7" x14ac:dyDescent="0.2">
      <c r="A148" t="s">
        <v>291</v>
      </c>
      <c r="B148" t="s">
        <v>292</v>
      </c>
      <c r="C148" s="1">
        <v>0.2326388888888889</v>
      </c>
      <c r="D148" s="1">
        <v>4.1666666666666666E-3</v>
      </c>
      <c r="E148">
        <v>18.5</v>
      </c>
      <c r="F148">
        <v>68</v>
      </c>
      <c r="G148">
        <v>16.3</v>
      </c>
    </row>
    <row r="149" spans="1:7" x14ac:dyDescent="0.2">
      <c r="A149" t="s">
        <v>293</v>
      </c>
      <c r="B149" t="s">
        <v>294</v>
      </c>
      <c r="C149" s="1">
        <v>0.2326388888888889</v>
      </c>
      <c r="D149" s="1">
        <v>3.8194444444444448E-2</v>
      </c>
      <c r="E149">
        <v>19.3</v>
      </c>
      <c r="F149">
        <v>68</v>
      </c>
      <c r="G149">
        <v>17.100000000000001</v>
      </c>
    </row>
    <row r="150" spans="1:7" x14ac:dyDescent="0.2">
      <c r="A150" t="s">
        <v>295</v>
      </c>
      <c r="B150" t="s">
        <v>296</v>
      </c>
      <c r="C150" s="1">
        <v>0.21180555555555555</v>
      </c>
      <c r="D150" s="1">
        <v>9.4444444444444442E-2</v>
      </c>
      <c r="E150">
        <v>21.2</v>
      </c>
      <c r="F150">
        <v>67</v>
      </c>
      <c r="G150">
        <v>19</v>
      </c>
    </row>
    <row r="151" spans="1:7" x14ac:dyDescent="0.2">
      <c r="A151" t="s">
        <v>297</v>
      </c>
      <c r="B151" t="s">
        <v>298</v>
      </c>
      <c r="C151" s="1">
        <v>0.23749999999999999</v>
      </c>
      <c r="D151" s="1">
        <v>0.9916666666666667</v>
      </c>
      <c r="E151">
        <v>18.100000000000001</v>
      </c>
      <c r="F151">
        <v>66</v>
      </c>
      <c r="G151">
        <v>16.5</v>
      </c>
    </row>
    <row r="152" spans="1:7" x14ac:dyDescent="0.2">
      <c r="A152" t="s">
        <v>299</v>
      </c>
      <c r="B152" t="s">
        <v>300</v>
      </c>
      <c r="C152" s="1">
        <v>0.25833333333333336</v>
      </c>
      <c r="D152" s="1">
        <v>0.95277777777777772</v>
      </c>
      <c r="E152">
        <v>16.7</v>
      </c>
      <c r="F152">
        <v>64</v>
      </c>
      <c r="G152">
        <v>15.6</v>
      </c>
    </row>
    <row r="153" spans="1:7" x14ac:dyDescent="0.2">
      <c r="A153" t="s">
        <v>301</v>
      </c>
      <c r="B153" t="s">
        <v>302</v>
      </c>
      <c r="C153" s="1">
        <v>0.22916666666666666</v>
      </c>
      <c r="D153" s="1">
        <v>0.9</v>
      </c>
      <c r="E153">
        <v>16.100000000000001</v>
      </c>
      <c r="F153">
        <v>60</v>
      </c>
      <c r="G153">
        <v>16.100000000000001</v>
      </c>
    </row>
    <row r="154" spans="1:7" x14ac:dyDescent="0.2">
      <c r="A154" t="s">
        <v>303</v>
      </c>
      <c r="B154" t="s">
        <v>304</v>
      </c>
      <c r="C154" s="1">
        <v>0.2326388888888889</v>
      </c>
      <c r="D154" s="1">
        <v>0.81666666666666665</v>
      </c>
      <c r="E154">
        <v>14</v>
      </c>
      <c r="F154">
        <v>59</v>
      </c>
      <c r="G154">
        <v>14.3</v>
      </c>
    </row>
    <row r="155" spans="1:7" x14ac:dyDescent="0.2">
      <c r="A155" t="s">
        <v>305</v>
      </c>
      <c r="B155" t="s">
        <v>306</v>
      </c>
      <c r="C155" s="1">
        <v>0.23958333333333334</v>
      </c>
      <c r="D155" s="1">
        <v>0.87361111111111112</v>
      </c>
      <c r="E155">
        <v>15.2</v>
      </c>
      <c r="F155">
        <v>58</v>
      </c>
      <c r="G155">
        <v>15.7</v>
      </c>
    </row>
    <row r="156" spans="1:7" x14ac:dyDescent="0.2">
      <c r="A156" t="s">
        <v>307</v>
      </c>
      <c r="B156" t="s">
        <v>308</v>
      </c>
      <c r="C156" s="1">
        <v>0.21180555555555555</v>
      </c>
      <c r="D156" s="1">
        <v>0.82986111111111116</v>
      </c>
      <c r="E156">
        <v>14.8</v>
      </c>
      <c r="F156">
        <v>58</v>
      </c>
      <c r="G156">
        <v>15.3</v>
      </c>
    </row>
    <row r="157" spans="1:7" x14ac:dyDescent="0.2">
      <c r="A157" t="s">
        <v>309</v>
      </c>
      <c r="B157" t="s">
        <v>310</v>
      </c>
      <c r="C157" s="1">
        <v>0.29166666666666669</v>
      </c>
      <c r="D157" s="1">
        <v>0.90555555555555556</v>
      </c>
      <c r="E157">
        <v>14.7</v>
      </c>
      <c r="F157">
        <v>58</v>
      </c>
      <c r="G157">
        <v>15.2</v>
      </c>
    </row>
    <row r="158" spans="1:7" x14ac:dyDescent="0.2">
      <c r="A158" t="s">
        <v>311</v>
      </c>
      <c r="B158" t="s">
        <v>312</v>
      </c>
      <c r="C158" s="1">
        <v>0.20902777777777778</v>
      </c>
      <c r="D158" s="1">
        <v>0.8520833333333333</v>
      </c>
      <c r="E158">
        <v>15.4</v>
      </c>
      <c r="F158">
        <v>57</v>
      </c>
      <c r="G158">
        <v>16.2</v>
      </c>
    </row>
    <row r="159" spans="1:7" x14ac:dyDescent="0.2">
      <c r="A159" t="s">
        <v>313</v>
      </c>
      <c r="B159" t="s">
        <v>314</v>
      </c>
      <c r="C159" s="1">
        <v>0.24652777777777779</v>
      </c>
      <c r="D159" s="1">
        <v>1.1111111111111112E-2</v>
      </c>
      <c r="E159">
        <v>18.399999999999999</v>
      </c>
      <c r="F159">
        <v>56</v>
      </c>
      <c r="G159">
        <v>19.7</v>
      </c>
    </row>
    <row r="160" spans="1:7" x14ac:dyDescent="0.2">
      <c r="A160" t="s">
        <v>315</v>
      </c>
      <c r="B160" t="s">
        <v>316</v>
      </c>
      <c r="C160" s="1">
        <v>0.20902777777777778</v>
      </c>
      <c r="D160" s="1">
        <v>0.89166666666666672</v>
      </c>
      <c r="E160">
        <v>16.399999999999999</v>
      </c>
      <c r="F160">
        <v>56</v>
      </c>
      <c r="G160">
        <v>17.600000000000001</v>
      </c>
    </row>
    <row r="161" spans="1:7" x14ac:dyDescent="0.2">
      <c r="A161" t="s">
        <v>317</v>
      </c>
      <c r="B161" t="s">
        <v>318</v>
      </c>
      <c r="C161" s="1">
        <v>0.22569444444444445</v>
      </c>
      <c r="D161" s="1">
        <v>0.92638888888888893</v>
      </c>
      <c r="E161">
        <v>16.8</v>
      </c>
      <c r="F161">
        <v>56</v>
      </c>
      <c r="G161">
        <v>18</v>
      </c>
    </row>
    <row r="162" spans="1:7" x14ac:dyDescent="0.2">
      <c r="A162" t="s">
        <v>319</v>
      </c>
      <c r="B162" t="s">
        <v>320</v>
      </c>
      <c r="C162" s="1">
        <v>0.21527777777777779</v>
      </c>
      <c r="D162" s="1">
        <v>0.93055555555555558</v>
      </c>
      <c r="E162">
        <v>17.2</v>
      </c>
      <c r="F162">
        <v>56</v>
      </c>
      <c r="G162">
        <v>18.399999999999999</v>
      </c>
    </row>
    <row r="163" spans="1:7" x14ac:dyDescent="0.2">
      <c r="A163" t="s">
        <v>321</v>
      </c>
      <c r="B163" t="s">
        <v>322</v>
      </c>
      <c r="C163" s="1">
        <v>0.21944444444444444</v>
      </c>
      <c r="D163" s="1">
        <v>4.027777777777778E-2</v>
      </c>
      <c r="E163">
        <v>19.7</v>
      </c>
      <c r="F163">
        <v>56</v>
      </c>
      <c r="G163">
        <v>21.1</v>
      </c>
    </row>
    <row r="164" spans="1:7" x14ac:dyDescent="0.2">
      <c r="A164" t="s">
        <v>323</v>
      </c>
      <c r="B164" t="s">
        <v>107</v>
      </c>
      <c r="C164" s="1">
        <v>0.20555555555555555</v>
      </c>
      <c r="D164" s="1">
        <v>0.91388888888888886</v>
      </c>
      <c r="E164">
        <v>17</v>
      </c>
      <c r="F164">
        <v>55</v>
      </c>
      <c r="G164">
        <v>18.5</v>
      </c>
    </row>
    <row r="165" spans="1:7" x14ac:dyDescent="0.2">
      <c r="A165" t="s">
        <v>324</v>
      </c>
      <c r="B165" t="s">
        <v>325</v>
      </c>
      <c r="C165" s="1">
        <v>0.24444444444444444</v>
      </c>
      <c r="D165" s="1">
        <v>0.8305555555555556</v>
      </c>
      <c r="E165">
        <v>14.1</v>
      </c>
      <c r="F165">
        <v>54</v>
      </c>
      <c r="G165">
        <v>15.6</v>
      </c>
    </row>
    <row r="166" spans="1:7" x14ac:dyDescent="0.2">
      <c r="A166" t="s">
        <v>326</v>
      </c>
      <c r="B166" t="s">
        <v>327</v>
      </c>
      <c r="C166" s="1">
        <v>0.20833333333333334</v>
      </c>
      <c r="D166" s="1">
        <v>0.96736111111111112</v>
      </c>
      <c r="E166">
        <v>18.2</v>
      </c>
      <c r="F166">
        <v>53</v>
      </c>
      <c r="G166">
        <v>20.6</v>
      </c>
    </row>
    <row r="167" spans="1:7" x14ac:dyDescent="0.2">
      <c r="A167" t="s">
        <v>328</v>
      </c>
      <c r="B167" t="s">
        <v>327</v>
      </c>
      <c r="C167" s="1">
        <v>0.21944444444444444</v>
      </c>
      <c r="D167" s="1">
        <v>0.9458333333333333</v>
      </c>
      <c r="E167">
        <v>17.399999999999999</v>
      </c>
      <c r="F167">
        <v>53</v>
      </c>
      <c r="G167">
        <v>19.7</v>
      </c>
    </row>
    <row r="168" spans="1:7" x14ac:dyDescent="0.2">
      <c r="A168" t="s">
        <v>329</v>
      </c>
      <c r="B168" t="s">
        <v>330</v>
      </c>
      <c r="C168" s="1">
        <v>0.21111111111111111</v>
      </c>
      <c r="D168" s="1">
        <v>0.91180555555555554</v>
      </c>
      <c r="E168">
        <v>16.8</v>
      </c>
      <c r="F168">
        <v>52</v>
      </c>
      <c r="G168">
        <v>19.399999999999999</v>
      </c>
    </row>
    <row r="169" spans="1:7" x14ac:dyDescent="0.2">
      <c r="A169" t="s">
        <v>331</v>
      </c>
      <c r="B169" t="s">
        <v>332</v>
      </c>
      <c r="C169" s="1">
        <v>0.22916666666666666</v>
      </c>
      <c r="D169" s="1">
        <v>0.78541666666666665</v>
      </c>
      <c r="E169">
        <v>13.4</v>
      </c>
      <c r="F169">
        <v>52</v>
      </c>
      <c r="G169">
        <v>15.4</v>
      </c>
    </row>
    <row r="170" spans="1:7" x14ac:dyDescent="0.2">
      <c r="A170" t="s">
        <v>333</v>
      </c>
      <c r="B170" t="s">
        <v>334</v>
      </c>
      <c r="C170" s="1">
        <v>0.21041666666666667</v>
      </c>
      <c r="D170" s="1">
        <v>0.8881944444444444</v>
      </c>
      <c r="E170">
        <v>16.3</v>
      </c>
      <c r="F170">
        <v>51</v>
      </c>
      <c r="G170">
        <v>19.100000000000001</v>
      </c>
    </row>
    <row r="171" spans="1:7" x14ac:dyDescent="0.2">
      <c r="A171" t="s">
        <v>335</v>
      </c>
      <c r="B171" t="s">
        <v>336</v>
      </c>
      <c r="C171" s="1">
        <v>0.22291666666666668</v>
      </c>
      <c r="D171" s="1">
        <v>0.89861111111111114</v>
      </c>
      <c r="E171">
        <v>16.2</v>
      </c>
      <c r="F171">
        <v>50</v>
      </c>
      <c r="G171">
        <v>19.5</v>
      </c>
    </row>
    <row r="172" spans="1:7" x14ac:dyDescent="0.2">
      <c r="A172" t="s">
        <v>337</v>
      </c>
      <c r="B172" t="s">
        <v>338</v>
      </c>
      <c r="C172" s="1">
        <v>0.26041666666666669</v>
      </c>
      <c r="D172" s="1">
        <v>0.97222222222222221</v>
      </c>
      <c r="E172">
        <v>17.100000000000001</v>
      </c>
      <c r="F172">
        <v>50</v>
      </c>
      <c r="G172">
        <v>20.5</v>
      </c>
    </row>
    <row r="173" spans="1:7" x14ac:dyDescent="0.2">
      <c r="A173" t="s">
        <v>339</v>
      </c>
      <c r="B173" t="s">
        <v>340</v>
      </c>
      <c r="C173" s="1">
        <v>0.25</v>
      </c>
      <c r="D173" s="1">
        <v>0.99027777777777781</v>
      </c>
      <c r="E173">
        <v>17.8</v>
      </c>
      <c r="F173">
        <v>50</v>
      </c>
      <c r="G173">
        <v>21.3</v>
      </c>
    </row>
    <row r="174" spans="1:7" x14ac:dyDescent="0.2">
      <c r="A174" t="s">
        <v>341</v>
      </c>
      <c r="B174" t="s">
        <v>342</v>
      </c>
      <c r="C174" s="1">
        <v>0.25</v>
      </c>
      <c r="D174" s="1">
        <v>0.97986111111111107</v>
      </c>
      <c r="E174">
        <v>17.5</v>
      </c>
      <c r="F174">
        <v>50</v>
      </c>
      <c r="G174">
        <v>21</v>
      </c>
    </row>
    <row r="175" spans="1:7" x14ac:dyDescent="0.2">
      <c r="A175" t="s">
        <v>343</v>
      </c>
      <c r="B175" t="s">
        <v>344</v>
      </c>
      <c r="C175" s="1">
        <v>0.39583333333333331</v>
      </c>
      <c r="D175" s="1">
        <v>0.90416666666666667</v>
      </c>
      <c r="E175">
        <v>12.2</v>
      </c>
      <c r="F175">
        <v>49</v>
      </c>
      <c r="G175">
        <v>14.9</v>
      </c>
    </row>
    <row r="176" spans="1:7" x14ac:dyDescent="0.2">
      <c r="A176" t="s">
        <v>345</v>
      </c>
      <c r="B176" t="s">
        <v>346</v>
      </c>
      <c r="C176" s="1">
        <v>0.38194444444444442</v>
      </c>
      <c r="D176" s="1">
        <v>0.87771990740740746</v>
      </c>
      <c r="E176">
        <v>11.9</v>
      </c>
      <c r="F176">
        <v>48</v>
      </c>
      <c r="G176">
        <v>14.9</v>
      </c>
    </row>
    <row r="177" spans="1:7" x14ac:dyDescent="0.2">
      <c r="A177" t="s">
        <v>347</v>
      </c>
      <c r="B177" t="s">
        <v>348</v>
      </c>
      <c r="C177" s="1">
        <v>0.2590277777777778</v>
      </c>
      <c r="D177" s="1">
        <v>0.96594907407407404</v>
      </c>
      <c r="E177">
        <v>17</v>
      </c>
      <c r="F177">
        <v>46</v>
      </c>
      <c r="G177">
        <v>22.1</v>
      </c>
    </row>
    <row r="178" spans="1:7" x14ac:dyDescent="0.2">
      <c r="A178" t="s">
        <v>349</v>
      </c>
      <c r="B178" t="s">
        <v>350</v>
      </c>
      <c r="C178" s="1">
        <v>0.25</v>
      </c>
      <c r="D178" s="1">
        <v>0.92361111111111116</v>
      </c>
      <c r="E178">
        <v>16.2</v>
      </c>
      <c r="F178">
        <v>46</v>
      </c>
      <c r="G178">
        <v>21.1</v>
      </c>
    </row>
    <row r="179" spans="1:7" x14ac:dyDescent="0.2">
      <c r="A179" t="s">
        <v>351</v>
      </c>
      <c r="B179" t="s">
        <v>352</v>
      </c>
      <c r="C179" s="1">
        <v>0.32291666666666669</v>
      </c>
      <c r="D179" s="1">
        <v>0.79305555555555551</v>
      </c>
      <c r="E179">
        <v>11.3</v>
      </c>
      <c r="F179">
        <v>46</v>
      </c>
      <c r="G179">
        <v>14.7</v>
      </c>
    </row>
    <row r="180" spans="1:7" x14ac:dyDescent="0.2">
      <c r="A180" t="s">
        <v>353</v>
      </c>
      <c r="B180" t="s">
        <v>354</v>
      </c>
      <c r="C180" s="1">
        <v>0.33958333333333335</v>
      </c>
      <c r="D180" s="1">
        <v>0.80694444444444446</v>
      </c>
      <c r="E180">
        <v>11.2</v>
      </c>
      <c r="F180">
        <v>46</v>
      </c>
      <c r="G180">
        <v>14.6</v>
      </c>
    </row>
    <row r="181" spans="1:7" x14ac:dyDescent="0.2">
      <c r="A181" t="s">
        <v>355</v>
      </c>
      <c r="B181" t="s">
        <v>356</v>
      </c>
      <c r="C181" s="1">
        <v>0.25763888888888886</v>
      </c>
      <c r="D181" s="1">
        <v>0.91597222222222219</v>
      </c>
      <c r="E181">
        <v>15.8</v>
      </c>
      <c r="F181">
        <v>46</v>
      </c>
      <c r="G181">
        <v>20.6</v>
      </c>
    </row>
    <row r="182" spans="1:7" x14ac:dyDescent="0.2">
      <c r="A182" t="s">
        <v>357</v>
      </c>
      <c r="B182" t="s">
        <v>358</v>
      </c>
      <c r="C182" s="1">
        <v>0.25</v>
      </c>
      <c r="D182" s="1">
        <v>0.87291666666666667</v>
      </c>
      <c r="E182">
        <v>15</v>
      </c>
      <c r="F182">
        <v>44</v>
      </c>
      <c r="G182">
        <v>20.399999999999999</v>
      </c>
    </row>
    <row r="183" spans="1:7" x14ac:dyDescent="0.2">
      <c r="A183" t="s">
        <v>359</v>
      </c>
      <c r="B183" t="s">
        <v>360</v>
      </c>
      <c r="C183" s="1">
        <v>0.24305555555555555</v>
      </c>
      <c r="D183" s="1">
        <v>0.79861111111111116</v>
      </c>
      <c r="E183">
        <v>13.3</v>
      </c>
      <c r="F183">
        <v>43</v>
      </c>
      <c r="G183">
        <v>18.600000000000001</v>
      </c>
    </row>
    <row r="184" spans="1:7" x14ac:dyDescent="0.2">
      <c r="A184" t="s">
        <v>361</v>
      </c>
      <c r="B184" t="s">
        <v>362</v>
      </c>
      <c r="C184" s="1">
        <v>0.25347222222222221</v>
      </c>
      <c r="D184" s="1">
        <v>0.83263888888888893</v>
      </c>
      <c r="E184">
        <v>13.9</v>
      </c>
      <c r="F184">
        <v>41</v>
      </c>
      <c r="G184">
        <v>20.3</v>
      </c>
    </row>
    <row r="185" spans="1:7" x14ac:dyDescent="0.2">
      <c r="A185" t="s">
        <v>363</v>
      </c>
      <c r="B185" t="s">
        <v>364</v>
      </c>
      <c r="C185" s="1">
        <v>0.28680555555555554</v>
      </c>
      <c r="D185" s="1">
        <v>0.98045138888888894</v>
      </c>
      <c r="E185">
        <v>16.600000000000001</v>
      </c>
      <c r="F185">
        <v>40</v>
      </c>
      <c r="G185">
        <v>25</v>
      </c>
    </row>
    <row r="186" spans="1:7" x14ac:dyDescent="0.2">
      <c r="A186" t="s">
        <v>365</v>
      </c>
      <c r="B186" t="s">
        <v>366</v>
      </c>
      <c r="C186" s="1">
        <v>0.1875</v>
      </c>
      <c r="D186" s="1">
        <v>0.96875</v>
      </c>
      <c r="E186">
        <v>18.8</v>
      </c>
      <c r="F186">
        <v>40</v>
      </c>
      <c r="G186">
        <v>28.1</v>
      </c>
    </row>
    <row r="187" spans="1:7" x14ac:dyDescent="0.2">
      <c r="A187" t="s">
        <v>367</v>
      </c>
      <c r="B187" t="s">
        <v>368</v>
      </c>
      <c r="C187" s="1">
        <v>0.27083333333333331</v>
      </c>
      <c r="D187" s="1">
        <v>0</v>
      </c>
      <c r="E187">
        <v>17.5</v>
      </c>
      <c r="F187">
        <v>36</v>
      </c>
      <c r="G187">
        <v>29.2</v>
      </c>
    </row>
    <row r="188" spans="1:7" x14ac:dyDescent="0.2">
      <c r="A188" t="s">
        <v>369</v>
      </c>
      <c r="B188" t="s">
        <v>370</v>
      </c>
      <c r="C188" s="1">
        <v>0.25347222222222221</v>
      </c>
      <c r="D188" s="1">
        <v>1.7361111111111112E-2</v>
      </c>
      <c r="E188">
        <v>18.3</v>
      </c>
      <c r="F188">
        <v>36</v>
      </c>
      <c r="G188">
        <v>30.6</v>
      </c>
    </row>
    <row r="189" spans="1:7" x14ac:dyDescent="0.2">
      <c r="A189" t="s">
        <v>371</v>
      </c>
      <c r="B189" t="s">
        <v>372</v>
      </c>
      <c r="C189" s="1">
        <v>0.33333333333333331</v>
      </c>
      <c r="D189" s="1">
        <v>0.85277777777777775</v>
      </c>
      <c r="E189">
        <v>12.5</v>
      </c>
      <c r="F189">
        <v>36</v>
      </c>
      <c r="G189">
        <v>20.8</v>
      </c>
    </row>
    <row r="190" spans="1:7" x14ac:dyDescent="0.2">
      <c r="A190" t="s">
        <v>373</v>
      </c>
      <c r="B190" t="s">
        <v>374</v>
      </c>
      <c r="C190" s="1">
        <v>0.26874999999999999</v>
      </c>
      <c r="D190" s="1">
        <v>0.83888888888888891</v>
      </c>
      <c r="E190">
        <v>13.7</v>
      </c>
      <c r="F190">
        <v>30</v>
      </c>
      <c r="G190">
        <v>27.4</v>
      </c>
    </row>
    <row r="191" spans="1:7" x14ac:dyDescent="0.2">
      <c r="A191" t="s">
        <v>375</v>
      </c>
      <c r="B191" t="s">
        <v>376</v>
      </c>
      <c r="C191" s="1">
        <v>0.29166666666666669</v>
      </c>
      <c r="D191" s="1">
        <v>0.92013888888888884</v>
      </c>
      <c r="E191">
        <v>15.1</v>
      </c>
      <c r="F191">
        <v>30</v>
      </c>
      <c r="G191">
        <v>30.2</v>
      </c>
    </row>
    <row r="192" spans="1:7" x14ac:dyDescent="0.2">
      <c r="A192" t="s">
        <v>377</v>
      </c>
      <c r="B192" t="s">
        <v>378</v>
      </c>
      <c r="C192" s="1">
        <v>0.18611111111111112</v>
      </c>
      <c r="D192" s="1">
        <v>0.82361111111111107</v>
      </c>
      <c r="E192">
        <v>15.3</v>
      </c>
      <c r="F192">
        <v>28</v>
      </c>
      <c r="G192">
        <v>32.799999999999997</v>
      </c>
    </row>
    <row r="193" spans="1:7" x14ac:dyDescent="0.2">
      <c r="A193" t="s">
        <v>379</v>
      </c>
      <c r="B193" t="s">
        <v>380</v>
      </c>
      <c r="C193" s="1">
        <v>0.26874999999999999</v>
      </c>
      <c r="D193" s="1">
        <v>0.83333333333333337</v>
      </c>
      <c r="E193">
        <v>13.6</v>
      </c>
      <c r="F193">
        <v>28</v>
      </c>
      <c r="G193">
        <v>29</v>
      </c>
    </row>
    <row r="194" spans="1:7" x14ac:dyDescent="0.2">
      <c r="A194" t="s">
        <v>381</v>
      </c>
      <c r="B194" t="s">
        <v>382</v>
      </c>
      <c r="C194" s="1">
        <v>0.24722222222222223</v>
      </c>
      <c r="D194" s="1">
        <v>0.81458333333333333</v>
      </c>
      <c r="E194">
        <v>13.6</v>
      </c>
      <c r="F194">
        <v>28</v>
      </c>
      <c r="G194">
        <v>29.2</v>
      </c>
    </row>
    <row r="195" spans="1:7" x14ac:dyDescent="0.2">
      <c r="A195" t="s">
        <v>383</v>
      </c>
      <c r="B195" t="s">
        <v>384</v>
      </c>
      <c r="C195" s="1">
        <v>0.22361111111111112</v>
      </c>
      <c r="D195" s="1">
        <v>0.82499999999999996</v>
      </c>
      <c r="E195">
        <v>14.4</v>
      </c>
      <c r="F195">
        <v>26</v>
      </c>
      <c r="G195">
        <v>33.299999999999997</v>
      </c>
    </row>
    <row r="196" spans="1:7" x14ac:dyDescent="0.2">
      <c r="A196" t="s">
        <v>385</v>
      </c>
      <c r="B196" t="s">
        <v>386</v>
      </c>
      <c r="C196" s="1">
        <v>0.39930555555555558</v>
      </c>
      <c r="D196" s="1">
        <v>0.92152777777777772</v>
      </c>
      <c r="E196">
        <v>12.5</v>
      </c>
      <c r="F196">
        <v>26</v>
      </c>
      <c r="G196">
        <v>28.9</v>
      </c>
    </row>
    <row r="197" spans="1:7" x14ac:dyDescent="0.2">
      <c r="A197" t="s">
        <v>387</v>
      </c>
      <c r="B197" t="s">
        <v>388</v>
      </c>
      <c r="C197" s="1">
        <v>0.38541666666666669</v>
      </c>
      <c r="D197" s="1">
        <v>0.90069444444444446</v>
      </c>
      <c r="E197">
        <v>12.4</v>
      </c>
      <c r="F197">
        <v>26</v>
      </c>
      <c r="G197">
        <v>28.5</v>
      </c>
    </row>
    <row r="198" spans="1:7" x14ac:dyDescent="0.2">
      <c r="A198" t="s">
        <v>389</v>
      </c>
      <c r="B198" t="s">
        <v>390</v>
      </c>
      <c r="C198" s="1">
        <v>0.1875</v>
      </c>
      <c r="D198" s="1">
        <v>0.82222222222222219</v>
      </c>
      <c r="E198">
        <v>15.2</v>
      </c>
      <c r="F198">
        <v>25</v>
      </c>
      <c r="G198">
        <v>36.6</v>
      </c>
    </row>
    <row r="199" spans="1:7" x14ac:dyDescent="0.2">
      <c r="A199" t="s">
        <v>391</v>
      </c>
      <c r="B199" t="s">
        <v>234</v>
      </c>
      <c r="C199" s="1">
        <v>0.81458333333333333</v>
      </c>
      <c r="D199" s="1">
        <v>8.1250000000000003E-2</v>
      </c>
      <c r="E199">
        <v>6.4</v>
      </c>
      <c r="F199">
        <v>24</v>
      </c>
      <c r="G199">
        <v>16</v>
      </c>
    </row>
    <row r="200" spans="1:7" x14ac:dyDescent="0.2">
      <c r="A200" t="s">
        <v>392</v>
      </c>
      <c r="B200" t="s">
        <v>393</v>
      </c>
      <c r="C200" s="1">
        <v>0.25</v>
      </c>
      <c r="D200" s="1">
        <v>0.81527777777777777</v>
      </c>
      <c r="E200">
        <v>13.6</v>
      </c>
      <c r="F200">
        <v>24</v>
      </c>
      <c r="G200">
        <v>33.9</v>
      </c>
    </row>
    <row r="201" spans="1:7" x14ac:dyDescent="0.2">
      <c r="A201" t="s">
        <v>394</v>
      </c>
      <c r="B201" t="s">
        <v>395</v>
      </c>
      <c r="C201" s="1">
        <v>0.19375000000000001</v>
      </c>
      <c r="D201" s="1">
        <v>0.8256944444444444</v>
      </c>
      <c r="E201">
        <v>15.2</v>
      </c>
      <c r="F201">
        <v>22</v>
      </c>
      <c r="G201">
        <v>41.4</v>
      </c>
    </row>
    <row r="202" spans="1:7" x14ac:dyDescent="0.2">
      <c r="A202" t="s">
        <v>396</v>
      </c>
      <c r="B202" t="s">
        <v>397</v>
      </c>
      <c r="C202" s="1">
        <v>0.14791666666666667</v>
      </c>
      <c r="D202" s="1">
        <v>0.22569444444444445</v>
      </c>
      <c r="E202">
        <v>25.9</v>
      </c>
      <c r="F202">
        <v>21</v>
      </c>
      <c r="G202">
        <v>73.900000000000006</v>
      </c>
    </row>
    <row r="203" spans="1:7" x14ac:dyDescent="0.2">
      <c r="A203" t="s">
        <v>398</v>
      </c>
      <c r="B203" t="s">
        <v>399</v>
      </c>
      <c r="C203" s="1">
        <v>0.21249999999999999</v>
      </c>
      <c r="D203" s="1">
        <v>0.83750000000000002</v>
      </c>
      <c r="E203">
        <v>15</v>
      </c>
      <c r="F203">
        <v>20</v>
      </c>
      <c r="G203">
        <v>45</v>
      </c>
    </row>
    <row r="204" spans="1:7" x14ac:dyDescent="0.2">
      <c r="A204" t="s">
        <v>400</v>
      </c>
      <c r="B204" t="s">
        <v>286</v>
      </c>
      <c r="C204" s="1">
        <v>0.29652777777777778</v>
      </c>
      <c r="D204" s="1">
        <v>0.75</v>
      </c>
      <c r="E204">
        <v>10.9</v>
      </c>
      <c r="F204">
        <v>19</v>
      </c>
      <c r="G204">
        <v>34.4</v>
      </c>
    </row>
    <row r="205" spans="1:7" x14ac:dyDescent="0.2">
      <c r="A205" t="s">
        <v>401</v>
      </c>
      <c r="B205" t="s">
        <v>402</v>
      </c>
      <c r="C205" s="1">
        <v>0.23472222222222222</v>
      </c>
      <c r="D205" s="1">
        <v>0.78194444444444444</v>
      </c>
      <c r="E205">
        <v>13.1</v>
      </c>
      <c r="F205">
        <v>18</v>
      </c>
      <c r="G205">
        <v>43.8</v>
      </c>
    </row>
    <row r="206" spans="1:7" x14ac:dyDescent="0.2">
      <c r="A206" t="s">
        <v>403</v>
      </c>
      <c r="B206" t="s">
        <v>404</v>
      </c>
      <c r="C206" s="1">
        <v>0.22500000000000001</v>
      </c>
      <c r="D206" s="1">
        <v>0.79027777777777775</v>
      </c>
      <c r="E206">
        <v>13.6</v>
      </c>
      <c r="F206">
        <v>17</v>
      </c>
      <c r="G206">
        <v>47.9</v>
      </c>
    </row>
    <row r="207" spans="1:7" x14ac:dyDescent="0.2">
      <c r="A207" t="s">
        <v>405</v>
      </c>
      <c r="B207" t="s">
        <v>406</v>
      </c>
      <c r="C207" s="1"/>
      <c r="D207" s="1">
        <v>0.24722222222222223</v>
      </c>
      <c r="E207">
        <v>5</v>
      </c>
      <c r="F207">
        <v>17</v>
      </c>
      <c r="G207">
        <v>17.600000000000001</v>
      </c>
    </row>
    <row r="208" spans="1:7" x14ac:dyDescent="0.2">
      <c r="A208" t="s">
        <v>407</v>
      </c>
      <c r="B208" t="s">
        <v>408</v>
      </c>
      <c r="C208" s="1"/>
      <c r="D208" s="1">
        <v>0.24652777777777779</v>
      </c>
      <c r="E208">
        <v>4.7</v>
      </c>
      <c r="F208">
        <v>16</v>
      </c>
      <c r="G208">
        <v>17.399999999999999</v>
      </c>
    </row>
    <row r="209" spans="1:7" x14ac:dyDescent="0.2">
      <c r="A209" t="s">
        <v>409</v>
      </c>
      <c r="B209" t="s">
        <v>410</v>
      </c>
      <c r="C209" s="1">
        <v>0.21458333333333332</v>
      </c>
      <c r="D209" s="1">
        <v>0.79583333333333328</v>
      </c>
      <c r="E209">
        <v>14</v>
      </c>
      <c r="F209">
        <v>15</v>
      </c>
      <c r="G209">
        <v>55.8</v>
      </c>
    </row>
    <row r="210" spans="1:7" x14ac:dyDescent="0.2">
      <c r="A210" t="s">
        <v>411</v>
      </c>
      <c r="B210" t="s">
        <v>412</v>
      </c>
      <c r="C210" s="1">
        <v>0.28402777777777777</v>
      </c>
      <c r="D210" s="1">
        <v>0.83333333333333337</v>
      </c>
      <c r="E210">
        <v>13.2</v>
      </c>
      <c r="F210">
        <v>15</v>
      </c>
      <c r="G210">
        <v>52.7</v>
      </c>
    </row>
    <row r="211" spans="1:7" x14ac:dyDescent="0.2">
      <c r="A211" t="s">
        <v>413</v>
      </c>
      <c r="B211" t="s">
        <v>414</v>
      </c>
      <c r="C211" s="1"/>
      <c r="D211" s="1">
        <v>0.24027777777777778</v>
      </c>
      <c r="E211">
        <v>4.3</v>
      </c>
      <c r="F211">
        <v>15</v>
      </c>
      <c r="G211">
        <v>17.100000000000001</v>
      </c>
    </row>
    <row r="212" spans="1:7" x14ac:dyDescent="0.2">
      <c r="A212" t="s">
        <v>415</v>
      </c>
      <c r="B212" t="s">
        <v>416</v>
      </c>
      <c r="C212" s="1">
        <v>0.23958333333333334</v>
      </c>
      <c r="D212" s="1">
        <v>0.81180555555555556</v>
      </c>
      <c r="E212">
        <v>13.7</v>
      </c>
      <c r="F212">
        <v>14</v>
      </c>
      <c r="G212">
        <v>58.9</v>
      </c>
    </row>
    <row r="213" spans="1:7" x14ac:dyDescent="0.2">
      <c r="A213" t="s">
        <v>417</v>
      </c>
      <c r="B213" t="s">
        <v>418</v>
      </c>
      <c r="C213" s="1"/>
      <c r="D213" s="1">
        <v>0.23194444444444445</v>
      </c>
      <c r="E213">
        <v>4.3</v>
      </c>
      <c r="F213">
        <v>13</v>
      </c>
      <c r="G213">
        <v>19.899999999999999</v>
      </c>
    </row>
    <row r="214" spans="1:7" x14ac:dyDescent="0.2">
      <c r="A214" t="s">
        <v>419</v>
      </c>
      <c r="B214" t="s">
        <v>26</v>
      </c>
      <c r="C214" s="1">
        <v>0.24374999999999999</v>
      </c>
      <c r="D214" s="1">
        <v>0.81666666666666665</v>
      </c>
      <c r="E214">
        <v>13.8</v>
      </c>
      <c r="F214">
        <v>12</v>
      </c>
      <c r="G214">
        <v>68.8</v>
      </c>
    </row>
    <row r="215" spans="1:7" x14ac:dyDescent="0.2">
      <c r="A215" t="s">
        <v>420</v>
      </c>
      <c r="B215" t="s">
        <v>421</v>
      </c>
      <c r="C215" s="1">
        <v>0.2326388888888889</v>
      </c>
      <c r="D215" s="1">
        <v>0.3298611111111111</v>
      </c>
      <c r="E215">
        <v>2.2999999999999998</v>
      </c>
      <c r="F215">
        <v>12</v>
      </c>
      <c r="G215">
        <v>11.7</v>
      </c>
    </row>
    <row r="216" spans="1:7" x14ac:dyDescent="0.2">
      <c r="A216" t="s">
        <v>422</v>
      </c>
      <c r="B216" t="s">
        <v>423</v>
      </c>
      <c r="C216" s="1"/>
      <c r="D216" s="1">
        <v>0.2361111111111111</v>
      </c>
      <c r="E216">
        <v>4.8</v>
      </c>
      <c r="F216">
        <v>11</v>
      </c>
      <c r="G216">
        <v>26.4</v>
      </c>
    </row>
    <row r="217" spans="1:7" x14ac:dyDescent="0.2">
      <c r="A217" t="s">
        <v>424</v>
      </c>
      <c r="B217" t="s">
        <v>425</v>
      </c>
      <c r="C217" s="1">
        <v>0.30555555555555558</v>
      </c>
      <c r="D217" s="1">
        <v>0.74722222222222223</v>
      </c>
      <c r="E217">
        <v>10.6</v>
      </c>
      <c r="F217">
        <v>10</v>
      </c>
      <c r="G217">
        <v>63.6</v>
      </c>
    </row>
    <row r="218" spans="1:7" x14ac:dyDescent="0.2">
      <c r="A218" t="s">
        <v>426</v>
      </c>
      <c r="B218" t="s">
        <v>427</v>
      </c>
      <c r="C218" s="1">
        <v>0.26805555555555555</v>
      </c>
      <c r="D218" s="1">
        <v>0.78819444444444442</v>
      </c>
      <c r="E218">
        <v>12.5</v>
      </c>
      <c r="F218">
        <v>10</v>
      </c>
      <c r="G218">
        <v>74.900000000000006</v>
      </c>
    </row>
    <row r="219" spans="1:7" x14ac:dyDescent="0.2">
      <c r="A219" t="s">
        <v>428</v>
      </c>
      <c r="B219" t="s">
        <v>205</v>
      </c>
      <c r="C219" s="1">
        <v>0.22222222222222221</v>
      </c>
      <c r="D219" s="1">
        <v>0.77708333333333335</v>
      </c>
      <c r="E219">
        <v>13.3</v>
      </c>
      <c r="F219">
        <v>10</v>
      </c>
      <c r="G219">
        <v>79.900000000000006</v>
      </c>
    </row>
    <row r="220" spans="1:7" x14ac:dyDescent="0.2">
      <c r="A220" t="s">
        <v>429</v>
      </c>
      <c r="B220" t="s">
        <v>421</v>
      </c>
      <c r="C220" s="1">
        <v>0.69444444444444442</v>
      </c>
      <c r="D220" s="1">
        <v>0.80763888888888891</v>
      </c>
      <c r="E220">
        <v>2.7</v>
      </c>
      <c r="F220">
        <v>10</v>
      </c>
      <c r="G220">
        <v>16.3</v>
      </c>
    </row>
    <row r="221" spans="1:7" x14ac:dyDescent="0.2">
      <c r="A221" t="s">
        <v>430</v>
      </c>
      <c r="B221" t="s">
        <v>431</v>
      </c>
      <c r="C221" s="1"/>
      <c r="D221" s="1">
        <v>0.17499999999999999</v>
      </c>
      <c r="E221">
        <v>3.2</v>
      </c>
      <c r="F221">
        <v>9</v>
      </c>
      <c r="G221">
        <v>21.4</v>
      </c>
    </row>
    <row r="222" spans="1:7" x14ac:dyDescent="0.2">
      <c r="A222" t="s">
        <v>432</v>
      </c>
      <c r="B222" t="s">
        <v>433</v>
      </c>
      <c r="C222" s="1"/>
      <c r="D222" s="1">
        <v>0.15625</v>
      </c>
      <c r="E222">
        <v>2.1</v>
      </c>
      <c r="F222">
        <v>7</v>
      </c>
      <c r="G222">
        <v>18</v>
      </c>
    </row>
    <row r="223" spans="1:7" x14ac:dyDescent="0.2">
      <c r="A223" t="s">
        <v>434</v>
      </c>
      <c r="B223" t="s">
        <v>435</v>
      </c>
      <c r="C223" s="1"/>
      <c r="D223" s="1">
        <v>0.15069444444444444</v>
      </c>
      <c r="E223">
        <v>1.9</v>
      </c>
      <c r="F223">
        <v>6</v>
      </c>
      <c r="G223">
        <v>18.8</v>
      </c>
    </row>
    <row r="224" spans="1:7" x14ac:dyDescent="0.2">
      <c r="A224" t="s">
        <v>436</v>
      </c>
      <c r="B224" t="s">
        <v>437</v>
      </c>
      <c r="C224" s="1"/>
      <c r="D224" s="1">
        <v>0.15069444444444444</v>
      </c>
      <c r="E224">
        <v>2</v>
      </c>
      <c r="F224">
        <v>6</v>
      </c>
      <c r="G224">
        <v>19.5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1146-740A-584E-A9DA-F0ED510DB15E}">
  <dimension ref="A1:M568"/>
  <sheetViews>
    <sheetView workbookViewId="0"/>
  </sheetViews>
  <sheetFormatPr baseColWidth="10" defaultColWidth="11" defaultRowHeight="16" x14ac:dyDescent="0.2"/>
  <cols>
    <col min="1" max="1" width="19" bestFit="1" customWidth="1"/>
    <col min="2" max="2" width="13.33203125" bestFit="1" customWidth="1"/>
    <col min="3" max="3" width="46.83203125" bestFit="1" customWidth="1"/>
    <col min="4" max="4" width="12.6640625" bestFit="1" customWidth="1"/>
    <col min="5" max="5" width="12.1640625" bestFit="1" customWidth="1"/>
    <col min="6" max="6" width="16" bestFit="1" customWidth="1"/>
    <col min="7" max="7" width="14.5" bestFit="1" customWidth="1"/>
    <col min="8" max="8" width="16" bestFit="1" customWidth="1"/>
    <col min="11" max="11" width="11.5" style="2" bestFit="1" customWidth="1"/>
    <col min="12" max="12" width="10.83203125" bestFit="1" customWidth="1"/>
    <col min="13" max="13" width="12.33203125" style="2" bestFit="1" customWidth="1"/>
  </cols>
  <sheetData>
    <row r="1" spans="1:13" x14ac:dyDescent="0.2">
      <c r="A1" t="s">
        <v>0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K1" s="2" t="s">
        <v>9117</v>
      </c>
      <c r="L1" t="s">
        <v>9116</v>
      </c>
      <c r="M1" s="2" t="s">
        <v>9118</v>
      </c>
    </row>
    <row r="2" spans="1:13" x14ac:dyDescent="0.2">
      <c r="A2" t="s">
        <v>40</v>
      </c>
      <c r="B2">
        <v>0</v>
      </c>
      <c r="C2" t="s">
        <v>445</v>
      </c>
      <c r="D2">
        <v>2</v>
      </c>
      <c r="E2">
        <v>103</v>
      </c>
      <c r="F2">
        <f>advaced_metrics__2[[#This Row],[total_trips]]-(advaced_metrics__2[[#This Row],[trips_midday]]+advaced_metrics__2[[#This Row],[trips_peak_pm]])</f>
        <v>69</v>
      </c>
      <c r="G2">
        <v>16</v>
      </c>
      <c r="H2">
        <v>18</v>
      </c>
      <c r="J2" t="str" cm="1">
        <f t="array" ref="J2:J224">_xlfn.UNIQUE(advaced_metrics__2[route_short_name])</f>
        <v>002</v>
      </c>
      <c r="K2" s="2">
        <f>SUMIFS(advaced_metrics__2[trips_peak_am],advaced_metrics__2[route_short_name],J2)</f>
        <v>136</v>
      </c>
      <c r="L2" s="2">
        <f>SUMIFS(advaced_metrics__2[trips_midday],advaced_metrics__2[route_short_name],J2)</f>
        <v>31</v>
      </c>
      <c r="M2" s="2">
        <f>SUMIFS(advaced_metrics__2[trips_peak_pm],advaced_metrics__2[route_short_name],J2)</f>
        <v>38</v>
      </c>
    </row>
    <row r="3" spans="1:13" x14ac:dyDescent="0.2">
      <c r="A3" t="s">
        <v>40</v>
      </c>
      <c r="B3">
        <v>1</v>
      </c>
      <c r="C3" t="s">
        <v>446</v>
      </c>
      <c r="D3">
        <v>1</v>
      </c>
      <c r="E3">
        <v>30</v>
      </c>
      <c r="F3">
        <f>advaced_metrics__2[[#This Row],[total_trips]]-(advaced_metrics__2[[#This Row],[trips_midday]]+advaced_metrics__2[[#This Row],[trips_peak_pm]])</f>
        <v>19</v>
      </c>
      <c r="G3">
        <v>7</v>
      </c>
      <c r="H3">
        <v>4</v>
      </c>
      <c r="J3" t="str">
        <v>003</v>
      </c>
      <c r="K3" s="2">
        <f>SUMIFS(advaced_metrics__2[trips_peak_am],advaced_metrics__2[route_short_name],J3)</f>
        <v>118</v>
      </c>
      <c r="L3" s="2">
        <f>SUMIFS(advaced_metrics__2[trips_midday],advaced_metrics__2[route_short_name],J3)</f>
        <v>25</v>
      </c>
      <c r="M3" s="2">
        <f>SUMIFS(advaced_metrics__2[trips_peak_pm],advaced_metrics__2[route_short_name],J3)</f>
        <v>27</v>
      </c>
    </row>
    <row r="4" spans="1:13" x14ac:dyDescent="0.2">
      <c r="A4" t="s">
        <v>40</v>
      </c>
      <c r="B4">
        <v>1</v>
      </c>
      <c r="C4" t="s">
        <v>447</v>
      </c>
      <c r="D4">
        <v>1</v>
      </c>
      <c r="E4">
        <v>72</v>
      </c>
      <c r="F4">
        <f>advaced_metrics__2[[#This Row],[total_trips]]-(advaced_metrics__2[[#This Row],[trips_midday]]+advaced_metrics__2[[#This Row],[trips_peak_pm]])</f>
        <v>48</v>
      </c>
      <c r="G4">
        <v>8</v>
      </c>
      <c r="H4">
        <v>16</v>
      </c>
      <c r="J4" t="str">
        <v>004</v>
      </c>
      <c r="K4" s="2">
        <f>SUMIFS(advaced_metrics__2[trips_peak_am],advaced_metrics__2[route_short_name],J4)</f>
        <v>76</v>
      </c>
      <c r="L4" s="2">
        <f>SUMIFS(advaced_metrics__2[trips_midday],advaced_metrics__2[route_short_name],J4)</f>
        <v>24</v>
      </c>
      <c r="M4" s="2">
        <f>SUMIFS(advaced_metrics__2[trips_peak_pm],advaced_metrics__2[route_short_name],J4)</f>
        <v>30</v>
      </c>
    </row>
    <row r="5" spans="1:13" x14ac:dyDescent="0.2">
      <c r="A5" t="s">
        <v>80</v>
      </c>
      <c r="B5">
        <v>0</v>
      </c>
      <c r="C5" t="s">
        <v>448</v>
      </c>
      <c r="D5">
        <v>1</v>
      </c>
      <c r="E5">
        <v>85</v>
      </c>
      <c r="F5">
        <f>advaced_metrics__2[[#This Row],[total_trips]]-(advaced_metrics__2[[#This Row],[trips_midday]]+advaced_metrics__2[[#This Row],[trips_peak_pm]])</f>
        <v>59</v>
      </c>
      <c r="G5">
        <v>13</v>
      </c>
      <c r="H5">
        <v>13</v>
      </c>
      <c r="J5" t="str">
        <v>005</v>
      </c>
      <c r="K5" s="2">
        <f>SUMIFS(advaced_metrics__2[trips_peak_am],advaced_metrics__2[route_short_name],J5)</f>
        <v>158</v>
      </c>
      <c r="L5" s="2">
        <f>SUMIFS(advaced_metrics__2[trips_midday],advaced_metrics__2[route_short_name],J5)</f>
        <v>31</v>
      </c>
      <c r="M5" s="2">
        <f>SUMIFS(advaced_metrics__2[trips_peak_pm],advaced_metrics__2[route_short_name],J5)</f>
        <v>61</v>
      </c>
    </row>
    <row r="6" spans="1:13" x14ac:dyDescent="0.2">
      <c r="A6" t="s">
        <v>80</v>
      </c>
      <c r="B6">
        <v>1</v>
      </c>
      <c r="C6" t="s">
        <v>449</v>
      </c>
      <c r="D6">
        <v>1</v>
      </c>
      <c r="E6">
        <v>85</v>
      </c>
      <c r="F6">
        <f>advaced_metrics__2[[#This Row],[total_trips]]-(advaced_metrics__2[[#This Row],[trips_midday]]+advaced_metrics__2[[#This Row],[trips_peak_pm]])</f>
        <v>59</v>
      </c>
      <c r="G6">
        <v>12</v>
      </c>
      <c r="H6">
        <v>14</v>
      </c>
      <c r="J6" t="str">
        <v>006</v>
      </c>
      <c r="K6" s="2">
        <f>SUMIFS(advaced_metrics__2[trips_peak_am],advaced_metrics__2[route_short_name],J6)</f>
        <v>156</v>
      </c>
      <c r="L6" s="2">
        <f>SUMIFS(advaced_metrics__2[trips_midday],advaced_metrics__2[route_short_name],J6)</f>
        <v>33</v>
      </c>
      <c r="M6" s="2">
        <f>SUMIFS(advaced_metrics__2[trips_peak_pm],advaced_metrics__2[route_short_name],J6)</f>
        <v>61</v>
      </c>
    </row>
    <row r="7" spans="1:13" x14ac:dyDescent="0.2">
      <c r="A7" t="s">
        <v>130</v>
      </c>
      <c r="B7">
        <v>0</v>
      </c>
      <c r="C7" t="s">
        <v>450</v>
      </c>
      <c r="D7">
        <v>1</v>
      </c>
      <c r="E7">
        <v>3</v>
      </c>
      <c r="F7">
        <f>advaced_metrics__2[[#This Row],[total_trips]]-(advaced_metrics__2[[#This Row],[trips_midday]]+advaced_metrics__2[[#This Row],[trips_peak_pm]])</f>
        <v>3</v>
      </c>
      <c r="G7">
        <v>0</v>
      </c>
      <c r="H7">
        <v>0</v>
      </c>
      <c r="J7" t="str">
        <v>007</v>
      </c>
      <c r="K7" s="2">
        <f>SUMIFS(advaced_metrics__2[trips_peak_am],advaced_metrics__2[route_short_name],J7)</f>
        <v>79</v>
      </c>
      <c r="L7" s="2">
        <f>SUMIFS(advaced_metrics__2[trips_midday],advaced_metrics__2[route_short_name],J7)</f>
        <v>24</v>
      </c>
      <c r="M7" s="2">
        <f>SUMIFS(advaced_metrics__2[trips_peak_pm],advaced_metrics__2[route_short_name],J7)</f>
        <v>23</v>
      </c>
    </row>
    <row r="8" spans="1:13" x14ac:dyDescent="0.2">
      <c r="A8" t="s">
        <v>130</v>
      </c>
      <c r="B8">
        <v>0</v>
      </c>
      <c r="C8" t="s">
        <v>451</v>
      </c>
      <c r="D8">
        <v>3</v>
      </c>
      <c r="E8">
        <v>66</v>
      </c>
      <c r="F8">
        <f>advaced_metrics__2[[#This Row],[total_trips]]-(advaced_metrics__2[[#This Row],[trips_midday]]+advaced_metrics__2[[#This Row],[trips_peak_pm]])</f>
        <v>38</v>
      </c>
      <c r="G8">
        <v>12</v>
      </c>
      <c r="H8">
        <v>16</v>
      </c>
      <c r="J8" t="str">
        <v>008</v>
      </c>
      <c r="K8" s="2">
        <f>SUMIFS(advaced_metrics__2[trips_peak_am],advaced_metrics__2[route_short_name],J8)</f>
        <v>122</v>
      </c>
      <c r="L8" s="2">
        <f>SUMIFS(advaced_metrics__2[trips_midday],advaced_metrics__2[route_short_name],J8)</f>
        <v>25</v>
      </c>
      <c r="M8" s="2">
        <f>SUMIFS(advaced_metrics__2[trips_peak_pm],advaced_metrics__2[route_short_name],J8)</f>
        <v>24</v>
      </c>
    </row>
    <row r="9" spans="1:13" x14ac:dyDescent="0.2">
      <c r="A9" t="s">
        <v>130</v>
      </c>
      <c r="B9">
        <v>1</v>
      </c>
      <c r="C9" t="s">
        <v>452</v>
      </c>
      <c r="D9">
        <v>1</v>
      </c>
      <c r="E9">
        <v>2</v>
      </c>
      <c r="F9">
        <f>advaced_metrics__2[[#This Row],[total_trips]]-(advaced_metrics__2[[#This Row],[trips_midday]]+advaced_metrics__2[[#This Row],[trips_peak_pm]])</f>
        <v>2</v>
      </c>
      <c r="G9">
        <v>0</v>
      </c>
      <c r="H9">
        <v>0</v>
      </c>
      <c r="J9" t="str">
        <v>009</v>
      </c>
      <c r="K9" s="2">
        <f>SUMIFS(advaced_metrics__2[trips_peak_am],advaced_metrics__2[route_short_name],J9)</f>
        <v>166</v>
      </c>
      <c r="L9" s="2">
        <f>SUMIFS(advaced_metrics__2[trips_midday],advaced_metrics__2[route_short_name],J9)</f>
        <v>32</v>
      </c>
      <c r="M9" s="2">
        <f>SUMIFS(advaced_metrics__2[trips_peak_pm],advaced_metrics__2[route_short_name],J9)</f>
        <v>41</v>
      </c>
    </row>
    <row r="10" spans="1:13" x14ac:dyDescent="0.2">
      <c r="A10" t="s">
        <v>130</v>
      </c>
      <c r="B10">
        <v>1</v>
      </c>
      <c r="C10" t="s">
        <v>453</v>
      </c>
      <c r="D10">
        <v>1</v>
      </c>
      <c r="E10">
        <v>59</v>
      </c>
      <c r="F10">
        <f>advaced_metrics__2[[#This Row],[total_trips]]-(advaced_metrics__2[[#This Row],[trips_midday]]+advaced_metrics__2[[#This Row],[trips_peak_pm]])</f>
        <v>33</v>
      </c>
      <c r="G10">
        <v>12</v>
      </c>
      <c r="H10">
        <v>14</v>
      </c>
      <c r="J10" t="str">
        <v>010</v>
      </c>
      <c r="K10" s="2">
        <f>SUMIFS(advaced_metrics__2[trips_peak_am],advaced_metrics__2[route_short_name],J10)</f>
        <v>102</v>
      </c>
      <c r="L10" s="2">
        <f>SUMIFS(advaced_metrics__2[trips_midday],advaced_metrics__2[route_short_name],J10)</f>
        <v>24</v>
      </c>
      <c r="M10" s="2">
        <f>SUMIFS(advaced_metrics__2[trips_peak_pm],advaced_metrics__2[route_short_name],J10)</f>
        <v>27</v>
      </c>
    </row>
    <row r="11" spans="1:13" x14ac:dyDescent="0.2">
      <c r="A11" t="s">
        <v>19</v>
      </c>
      <c r="B11">
        <v>0</v>
      </c>
      <c r="C11" t="s">
        <v>454</v>
      </c>
      <c r="D11">
        <v>1</v>
      </c>
      <c r="E11">
        <v>124</v>
      </c>
      <c r="F11">
        <f>advaced_metrics__2[[#This Row],[total_trips]]-(advaced_metrics__2[[#This Row],[trips_midday]]+advaced_metrics__2[[#This Row],[trips_peak_pm]])</f>
        <v>78</v>
      </c>
      <c r="G11">
        <v>15</v>
      </c>
      <c r="H11">
        <v>31</v>
      </c>
      <c r="J11" t="str">
        <v>014</v>
      </c>
      <c r="K11" s="2">
        <f>SUMIFS(advaced_metrics__2[trips_peak_am],advaced_metrics__2[route_short_name],J11)</f>
        <v>94</v>
      </c>
      <c r="L11" s="2">
        <f>SUMIFS(advaced_metrics__2[trips_midday],advaced_metrics__2[route_short_name],J11)</f>
        <v>24</v>
      </c>
      <c r="M11" s="2">
        <f>SUMIFS(advaced_metrics__2[trips_peak_pm],advaced_metrics__2[route_short_name],J11)</f>
        <v>31</v>
      </c>
    </row>
    <row r="12" spans="1:13" x14ac:dyDescent="0.2">
      <c r="A12" t="s">
        <v>19</v>
      </c>
      <c r="B12">
        <v>0</v>
      </c>
      <c r="C12" t="s">
        <v>455</v>
      </c>
      <c r="D12">
        <v>1</v>
      </c>
      <c r="E12">
        <v>2</v>
      </c>
      <c r="F12">
        <f>advaced_metrics__2[[#This Row],[total_trips]]-(advaced_metrics__2[[#This Row],[trips_midday]]+advaced_metrics__2[[#This Row],[trips_peak_pm]])</f>
        <v>2</v>
      </c>
      <c r="G12">
        <v>0</v>
      </c>
      <c r="H12">
        <v>0</v>
      </c>
      <c r="J12" t="str">
        <v>015</v>
      </c>
      <c r="K12" s="2">
        <f>SUMIFS(advaced_metrics__2[trips_peak_am],advaced_metrics__2[route_short_name],J12)</f>
        <v>95</v>
      </c>
      <c r="L12" s="2">
        <f>SUMIFS(advaced_metrics__2[trips_midday],advaced_metrics__2[route_short_name],J12)</f>
        <v>23</v>
      </c>
      <c r="M12" s="2">
        <f>SUMIFS(advaced_metrics__2[trips_peak_pm],advaced_metrics__2[route_short_name],J12)</f>
        <v>23</v>
      </c>
    </row>
    <row r="13" spans="1:13" x14ac:dyDescent="0.2">
      <c r="A13" t="s">
        <v>19</v>
      </c>
      <c r="B13">
        <v>1</v>
      </c>
      <c r="C13" t="s">
        <v>456</v>
      </c>
      <c r="D13">
        <v>2</v>
      </c>
      <c r="E13">
        <v>124</v>
      </c>
      <c r="F13">
        <f>advaced_metrics__2[[#This Row],[total_trips]]-(advaced_metrics__2[[#This Row],[trips_midday]]+advaced_metrics__2[[#This Row],[trips_peak_pm]])</f>
        <v>78</v>
      </c>
      <c r="G13">
        <v>16</v>
      </c>
      <c r="H13">
        <v>30</v>
      </c>
      <c r="J13" t="str">
        <v>016</v>
      </c>
      <c r="K13" s="2">
        <f>SUMIFS(advaced_metrics__2[trips_peak_am],advaced_metrics__2[route_short_name],J13)</f>
        <v>107</v>
      </c>
      <c r="L13" s="2">
        <f>SUMIFS(advaced_metrics__2[trips_midday],advaced_metrics__2[route_short_name],J13)</f>
        <v>30</v>
      </c>
      <c r="M13" s="2">
        <f>SUMIFS(advaced_metrics__2[trips_peak_pm],advaced_metrics__2[route_short_name],J13)</f>
        <v>36</v>
      </c>
    </row>
    <row r="14" spans="1:13" x14ac:dyDescent="0.2">
      <c r="A14" t="s">
        <v>21</v>
      </c>
      <c r="B14">
        <v>0</v>
      </c>
      <c r="C14" t="s">
        <v>457</v>
      </c>
      <c r="D14">
        <v>1</v>
      </c>
      <c r="E14">
        <v>124</v>
      </c>
      <c r="F14">
        <f>advaced_metrics__2[[#This Row],[total_trips]]-(advaced_metrics__2[[#This Row],[trips_midday]]+advaced_metrics__2[[#This Row],[trips_peak_pm]])</f>
        <v>77</v>
      </c>
      <c r="G14">
        <v>16</v>
      </c>
      <c r="H14">
        <v>31</v>
      </c>
      <c r="J14" t="str">
        <v>017</v>
      </c>
      <c r="K14" s="2">
        <f>SUMIFS(advaced_metrics__2[trips_peak_am],advaced_metrics__2[route_short_name],J14)</f>
        <v>87</v>
      </c>
      <c r="L14" s="2">
        <f>SUMIFS(advaced_metrics__2[trips_midday],advaced_metrics__2[route_short_name],J14)</f>
        <v>24</v>
      </c>
      <c r="M14" s="2">
        <f>SUMIFS(advaced_metrics__2[trips_peak_pm],advaced_metrics__2[route_short_name],J14)</f>
        <v>24</v>
      </c>
    </row>
    <row r="15" spans="1:13" x14ac:dyDescent="0.2">
      <c r="A15" t="s">
        <v>21</v>
      </c>
      <c r="B15">
        <v>1</v>
      </c>
      <c r="C15" t="s">
        <v>458</v>
      </c>
      <c r="D15">
        <v>2</v>
      </c>
      <c r="E15">
        <v>126</v>
      </c>
      <c r="F15">
        <f>advaced_metrics__2[[#This Row],[total_trips]]-(advaced_metrics__2[[#This Row],[trips_midday]]+advaced_metrics__2[[#This Row],[trips_peak_pm]])</f>
        <v>79</v>
      </c>
      <c r="G15">
        <v>17</v>
      </c>
      <c r="H15">
        <v>30</v>
      </c>
      <c r="J15" t="str">
        <v>019</v>
      </c>
      <c r="K15" s="2">
        <f>SUMIFS(advaced_metrics__2[trips_peak_am],advaced_metrics__2[route_short_name],J15)</f>
        <v>124</v>
      </c>
      <c r="L15" s="2">
        <f>SUMIFS(advaced_metrics__2[trips_midday],advaced_metrics__2[route_short_name],J15)</f>
        <v>25</v>
      </c>
      <c r="M15" s="2">
        <f>SUMIFS(advaced_metrics__2[trips_peak_pm],advaced_metrics__2[route_short_name],J15)</f>
        <v>35</v>
      </c>
    </row>
    <row r="16" spans="1:13" x14ac:dyDescent="0.2">
      <c r="A16" t="s">
        <v>140</v>
      </c>
      <c r="B16">
        <v>0</v>
      </c>
      <c r="C16" t="s">
        <v>459</v>
      </c>
      <c r="D16">
        <v>2</v>
      </c>
      <c r="E16">
        <v>63</v>
      </c>
      <c r="F16">
        <f>advaced_metrics__2[[#This Row],[total_trips]]-(advaced_metrics__2[[#This Row],[trips_midday]]+advaced_metrics__2[[#This Row],[trips_peak_pm]])</f>
        <v>41</v>
      </c>
      <c r="G16">
        <v>12</v>
      </c>
      <c r="H16">
        <v>10</v>
      </c>
      <c r="J16" t="str">
        <v>020</v>
      </c>
      <c r="K16" s="2">
        <f>SUMIFS(advaced_metrics__2[trips_peak_am],advaced_metrics__2[route_short_name],J16)</f>
        <v>122</v>
      </c>
      <c r="L16" s="2">
        <f>SUMIFS(advaced_metrics__2[trips_midday],advaced_metrics__2[route_short_name],J16)</f>
        <v>27</v>
      </c>
      <c r="M16" s="2">
        <f>SUMIFS(advaced_metrics__2[trips_peak_pm],advaced_metrics__2[route_short_name],J16)</f>
        <v>28</v>
      </c>
    </row>
    <row r="17" spans="1:13" x14ac:dyDescent="0.2">
      <c r="A17" t="s">
        <v>140</v>
      </c>
      <c r="B17">
        <v>1</v>
      </c>
      <c r="C17" t="s">
        <v>460</v>
      </c>
      <c r="D17">
        <v>1</v>
      </c>
      <c r="E17">
        <v>1</v>
      </c>
      <c r="F17">
        <f>advaced_metrics__2[[#This Row],[total_trips]]-(advaced_metrics__2[[#This Row],[trips_midday]]+advaced_metrics__2[[#This Row],[trips_peak_pm]])</f>
        <v>1</v>
      </c>
      <c r="G17">
        <v>0</v>
      </c>
      <c r="H17">
        <v>0</v>
      </c>
      <c r="J17" t="str">
        <v>022</v>
      </c>
      <c r="K17" s="2">
        <f>SUMIFS(advaced_metrics__2[trips_peak_am],advaced_metrics__2[route_short_name],J17)</f>
        <v>142</v>
      </c>
      <c r="L17" s="2">
        <f>SUMIFS(advaced_metrics__2[trips_midday],advaced_metrics__2[route_short_name],J17)</f>
        <v>25</v>
      </c>
      <c r="M17" s="2">
        <f>SUMIFS(advaced_metrics__2[trips_peak_pm],advaced_metrics__2[route_short_name],J17)</f>
        <v>30</v>
      </c>
    </row>
    <row r="18" spans="1:13" x14ac:dyDescent="0.2">
      <c r="A18" t="s">
        <v>140</v>
      </c>
      <c r="B18">
        <v>1</v>
      </c>
      <c r="C18" t="s">
        <v>461</v>
      </c>
      <c r="D18">
        <v>2</v>
      </c>
      <c r="E18">
        <v>61</v>
      </c>
      <c r="F18">
        <f>advaced_metrics__2[[#This Row],[total_trips]]-(advaced_metrics__2[[#This Row],[trips_midday]]+advaced_metrics__2[[#This Row],[trips_peak_pm]])</f>
        <v>36</v>
      </c>
      <c r="G18">
        <v>12</v>
      </c>
      <c r="H18">
        <v>13</v>
      </c>
      <c r="J18" t="str">
        <v>023</v>
      </c>
      <c r="K18" s="2">
        <f>SUMIFS(advaced_metrics__2[trips_peak_am],advaced_metrics__2[route_short_name],J18)</f>
        <v>132</v>
      </c>
      <c r="L18" s="2">
        <f>SUMIFS(advaced_metrics__2[trips_midday],advaced_metrics__2[route_short_name],J18)</f>
        <v>30</v>
      </c>
      <c r="M18" s="2">
        <f>SUMIFS(advaced_metrics__2[trips_peak_pm],advaced_metrics__2[route_short_name],J18)</f>
        <v>35</v>
      </c>
    </row>
    <row r="19" spans="1:13" x14ac:dyDescent="0.2">
      <c r="A19" t="s">
        <v>140</v>
      </c>
      <c r="B19">
        <v>1</v>
      </c>
      <c r="C19" t="s">
        <v>462</v>
      </c>
      <c r="D19">
        <v>1</v>
      </c>
      <c r="E19">
        <v>1</v>
      </c>
      <c r="F19">
        <f>advaced_metrics__2[[#This Row],[total_trips]]-(advaced_metrics__2[[#This Row],[trips_midday]]+advaced_metrics__2[[#This Row],[trips_peak_pm]])</f>
        <v>1</v>
      </c>
      <c r="G19">
        <v>0</v>
      </c>
      <c r="H19">
        <v>0</v>
      </c>
      <c r="J19" t="str">
        <v>025</v>
      </c>
      <c r="K19" s="2">
        <f>SUMIFS(advaced_metrics__2[trips_peak_am],advaced_metrics__2[route_short_name],J19)</f>
        <v>140</v>
      </c>
      <c r="L19" s="2">
        <f>SUMIFS(advaced_metrics__2[trips_midday],advaced_metrics__2[route_short_name],J19)</f>
        <v>26</v>
      </c>
      <c r="M19" s="2">
        <f>SUMIFS(advaced_metrics__2[trips_peak_pm],advaced_metrics__2[route_short_name],J19)</f>
        <v>37</v>
      </c>
    </row>
    <row r="20" spans="1:13" x14ac:dyDescent="0.2">
      <c r="A20" t="s">
        <v>76</v>
      </c>
      <c r="B20">
        <v>0</v>
      </c>
      <c r="C20" t="s">
        <v>463</v>
      </c>
      <c r="D20">
        <v>2</v>
      </c>
      <c r="E20">
        <v>85</v>
      </c>
      <c r="F20">
        <f>advaced_metrics__2[[#This Row],[total_trips]]-(advaced_metrics__2[[#This Row],[trips_midday]]+advaced_metrics__2[[#This Row],[trips_peak_pm]])</f>
        <v>60</v>
      </c>
      <c r="G20">
        <v>13</v>
      </c>
      <c r="H20">
        <v>12</v>
      </c>
      <c r="J20" t="str">
        <v>026</v>
      </c>
      <c r="K20" s="2">
        <f>SUMIFS(advaced_metrics__2[trips_peak_am],advaced_metrics__2[route_short_name],J20)</f>
        <v>73</v>
      </c>
      <c r="L20" s="2">
        <f>SUMIFS(advaced_metrics__2[trips_midday],advaced_metrics__2[route_short_name],J20)</f>
        <v>18</v>
      </c>
      <c r="M20" s="2">
        <f>SUMIFS(advaced_metrics__2[trips_peak_pm],advaced_metrics__2[route_short_name],J20)</f>
        <v>23</v>
      </c>
    </row>
    <row r="21" spans="1:13" x14ac:dyDescent="0.2">
      <c r="A21" t="s">
        <v>76</v>
      </c>
      <c r="B21">
        <v>1</v>
      </c>
      <c r="C21" t="s">
        <v>464</v>
      </c>
      <c r="D21">
        <v>1</v>
      </c>
      <c r="E21">
        <v>8</v>
      </c>
      <c r="F21">
        <f>advaced_metrics__2[[#This Row],[total_trips]]-(advaced_metrics__2[[#This Row],[trips_midday]]+advaced_metrics__2[[#This Row],[trips_peak_pm]])</f>
        <v>8</v>
      </c>
      <c r="G21">
        <v>0</v>
      </c>
      <c r="H21">
        <v>0</v>
      </c>
      <c r="J21" t="str">
        <v>027</v>
      </c>
      <c r="K21" s="2">
        <f>SUMIFS(advaced_metrics__2[trips_peak_am],advaced_metrics__2[route_short_name],J21)</f>
        <v>73</v>
      </c>
      <c r="L21" s="2">
        <f>SUMIFS(advaced_metrics__2[trips_midday],advaced_metrics__2[route_short_name],J21)</f>
        <v>18</v>
      </c>
      <c r="M21" s="2">
        <f>SUMIFS(advaced_metrics__2[trips_peak_pm],advaced_metrics__2[route_short_name],J21)</f>
        <v>22</v>
      </c>
    </row>
    <row r="22" spans="1:13" x14ac:dyDescent="0.2">
      <c r="A22" t="s">
        <v>76</v>
      </c>
      <c r="B22">
        <v>1</v>
      </c>
      <c r="C22" t="s">
        <v>465</v>
      </c>
      <c r="D22">
        <v>3</v>
      </c>
      <c r="E22">
        <v>78</v>
      </c>
      <c r="F22">
        <f>advaced_metrics__2[[#This Row],[total_trips]]-(advaced_metrics__2[[#This Row],[trips_midday]]+advaced_metrics__2[[#This Row],[trips_peak_pm]])</f>
        <v>54</v>
      </c>
      <c r="G22">
        <v>12</v>
      </c>
      <c r="H22">
        <v>12</v>
      </c>
      <c r="J22" t="str">
        <v>028</v>
      </c>
      <c r="K22" s="2">
        <f>SUMIFS(advaced_metrics__2[trips_peak_am],advaced_metrics__2[route_short_name],J22)</f>
        <v>97</v>
      </c>
      <c r="L22" s="2">
        <f>SUMIFS(advaced_metrics__2[trips_midday],advaced_metrics__2[route_short_name],J22)</f>
        <v>24</v>
      </c>
      <c r="M22" s="2">
        <f>SUMIFS(advaced_metrics__2[trips_peak_pm],advaced_metrics__2[route_short_name],J22)</f>
        <v>24</v>
      </c>
    </row>
    <row r="23" spans="1:13" x14ac:dyDescent="0.2">
      <c r="A23" t="s">
        <v>27</v>
      </c>
      <c r="B23">
        <v>0</v>
      </c>
      <c r="C23" t="s">
        <v>466</v>
      </c>
      <c r="D23">
        <v>3</v>
      </c>
      <c r="E23">
        <v>119</v>
      </c>
      <c r="F23">
        <f>advaced_metrics__2[[#This Row],[total_trips]]-(advaced_metrics__2[[#This Row],[trips_midday]]+advaced_metrics__2[[#This Row],[trips_peak_pm]])</f>
        <v>85</v>
      </c>
      <c r="G23">
        <v>17</v>
      </c>
      <c r="H23">
        <v>17</v>
      </c>
      <c r="J23" t="str">
        <v>029</v>
      </c>
      <c r="K23" s="2">
        <f>SUMIFS(advaced_metrics__2[trips_peak_am],advaced_metrics__2[route_short_name],J23)</f>
        <v>68</v>
      </c>
      <c r="L23" s="2">
        <f>SUMIFS(advaced_metrics__2[trips_midday],advaced_metrics__2[route_short_name],J23)</f>
        <v>18</v>
      </c>
      <c r="M23" s="2">
        <f>SUMIFS(advaced_metrics__2[trips_peak_pm],advaced_metrics__2[route_short_name],J23)</f>
        <v>22</v>
      </c>
    </row>
    <row r="24" spans="1:13" x14ac:dyDescent="0.2">
      <c r="A24" t="s">
        <v>27</v>
      </c>
      <c r="B24">
        <v>1</v>
      </c>
      <c r="C24" t="s">
        <v>467</v>
      </c>
      <c r="D24">
        <v>1</v>
      </c>
      <c r="E24">
        <v>48</v>
      </c>
      <c r="F24">
        <f>advaced_metrics__2[[#This Row],[total_trips]]-(advaced_metrics__2[[#This Row],[trips_midday]]+advaced_metrics__2[[#This Row],[trips_peak_pm]])</f>
        <v>30</v>
      </c>
      <c r="G24">
        <v>6</v>
      </c>
      <c r="H24">
        <v>12</v>
      </c>
      <c r="J24" t="str">
        <v>031</v>
      </c>
      <c r="K24" s="2">
        <f>SUMIFS(advaced_metrics__2[trips_peak_am],advaced_metrics__2[route_short_name],J24)</f>
        <v>57</v>
      </c>
      <c r="L24" s="2">
        <f>SUMIFS(advaced_metrics__2[trips_midday],advaced_metrics__2[route_short_name],J24)</f>
        <v>12</v>
      </c>
      <c r="M24" s="2">
        <f>SUMIFS(advaced_metrics__2[trips_peak_pm],advaced_metrics__2[route_short_name],J24)</f>
        <v>25</v>
      </c>
    </row>
    <row r="25" spans="1:13" x14ac:dyDescent="0.2">
      <c r="A25" t="s">
        <v>27</v>
      </c>
      <c r="B25">
        <v>1</v>
      </c>
      <c r="C25" t="s">
        <v>468</v>
      </c>
      <c r="D25">
        <v>1</v>
      </c>
      <c r="E25">
        <v>44</v>
      </c>
      <c r="F25">
        <f>advaced_metrics__2[[#This Row],[total_trips]]-(advaced_metrics__2[[#This Row],[trips_midday]]+advaced_metrics__2[[#This Row],[trips_peak_pm]])</f>
        <v>30</v>
      </c>
      <c r="G25">
        <v>8</v>
      </c>
      <c r="H25">
        <v>6</v>
      </c>
      <c r="J25" t="str">
        <v>033</v>
      </c>
      <c r="K25" s="2">
        <f>SUMIFS(advaced_metrics__2[trips_peak_am],advaced_metrics__2[route_short_name],J25)</f>
        <v>82</v>
      </c>
      <c r="L25" s="2">
        <f>SUMIFS(advaced_metrics__2[trips_midday],advaced_metrics__2[route_short_name],J25)</f>
        <v>24</v>
      </c>
      <c r="M25" s="2">
        <f>SUMIFS(advaced_metrics__2[trips_peak_pm],advaced_metrics__2[route_short_name],J25)</f>
        <v>23</v>
      </c>
    </row>
    <row r="26" spans="1:13" x14ac:dyDescent="0.2">
      <c r="A26" t="s">
        <v>27</v>
      </c>
      <c r="B26">
        <v>1</v>
      </c>
      <c r="C26" t="s">
        <v>469</v>
      </c>
      <c r="D26">
        <v>1</v>
      </c>
      <c r="E26">
        <v>28</v>
      </c>
      <c r="F26">
        <f>advaced_metrics__2[[#This Row],[total_trips]]-(advaced_metrics__2[[#This Row],[trips_midday]]+advaced_metrics__2[[#This Row],[trips_peak_pm]])</f>
        <v>21</v>
      </c>
      <c r="G26">
        <v>1</v>
      </c>
      <c r="H26">
        <v>6</v>
      </c>
      <c r="J26" t="str">
        <v>041</v>
      </c>
      <c r="K26" s="2">
        <f>SUMIFS(advaced_metrics__2[trips_peak_am],advaced_metrics__2[route_short_name],J26)</f>
        <v>117</v>
      </c>
      <c r="L26" s="2">
        <f>SUMIFS(advaced_metrics__2[trips_midday],advaced_metrics__2[route_short_name],J26)</f>
        <v>24</v>
      </c>
      <c r="M26" s="2">
        <f>SUMIFS(advaced_metrics__2[trips_peak_pm],advaced_metrics__2[route_short_name],J26)</f>
        <v>25</v>
      </c>
    </row>
    <row r="27" spans="1:13" x14ac:dyDescent="0.2">
      <c r="A27" t="s">
        <v>90</v>
      </c>
      <c r="B27">
        <v>0</v>
      </c>
      <c r="C27" t="s">
        <v>470</v>
      </c>
      <c r="D27">
        <v>1</v>
      </c>
      <c r="E27">
        <v>5</v>
      </c>
      <c r="F27">
        <f>advaced_metrics__2[[#This Row],[total_trips]]-(advaced_metrics__2[[#This Row],[trips_midday]]+advaced_metrics__2[[#This Row],[trips_peak_pm]])</f>
        <v>5</v>
      </c>
      <c r="G27">
        <v>0</v>
      </c>
      <c r="H27">
        <v>0</v>
      </c>
      <c r="J27" t="str">
        <v>044</v>
      </c>
      <c r="K27" s="2">
        <f>SUMIFS(advaced_metrics__2[trips_peak_am],advaced_metrics__2[route_short_name],J27)</f>
        <v>71</v>
      </c>
      <c r="L27" s="2">
        <f>SUMIFS(advaced_metrics__2[trips_midday],advaced_metrics__2[route_short_name],J27)</f>
        <v>12</v>
      </c>
      <c r="M27" s="2">
        <f>SUMIFS(advaced_metrics__2[trips_peak_pm],advaced_metrics__2[route_short_name],J27)</f>
        <v>26</v>
      </c>
    </row>
    <row r="28" spans="1:13" x14ac:dyDescent="0.2">
      <c r="A28" t="s">
        <v>90</v>
      </c>
      <c r="B28">
        <v>0</v>
      </c>
      <c r="C28" t="s">
        <v>471</v>
      </c>
      <c r="D28">
        <v>2</v>
      </c>
      <c r="E28">
        <v>77</v>
      </c>
      <c r="F28">
        <f>advaced_metrics__2[[#This Row],[total_trips]]-(advaced_metrics__2[[#This Row],[trips_midday]]+advaced_metrics__2[[#This Row],[trips_peak_pm]])</f>
        <v>52</v>
      </c>
      <c r="G28">
        <v>12</v>
      </c>
      <c r="H28">
        <v>13</v>
      </c>
      <c r="J28" t="str">
        <v>049</v>
      </c>
      <c r="K28" s="2">
        <f>SUMIFS(advaced_metrics__2[trips_peak_am],advaced_metrics__2[route_short_name],J28)</f>
        <v>215</v>
      </c>
      <c r="L28" s="2">
        <f>SUMIFS(advaced_metrics__2[trips_midday],advaced_metrics__2[route_short_name],J28)</f>
        <v>54</v>
      </c>
      <c r="M28" s="2">
        <f>SUMIFS(advaced_metrics__2[trips_peak_pm],advaced_metrics__2[route_short_name],J28)</f>
        <v>59</v>
      </c>
    </row>
    <row r="29" spans="1:13" x14ac:dyDescent="0.2">
      <c r="A29" t="s">
        <v>90</v>
      </c>
      <c r="B29">
        <v>1</v>
      </c>
      <c r="C29" t="s">
        <v>472</v>
      </c>
      <c r="D29">
        <v>1</v>
      </c>
      <c r="E29">
        <v>71</v>
      </c>
      <c r="F29">
        <f>advaced_metrics__2[[#This Row],[total_trips]]-(advaced_metrics__2[[#This Row],[trips_midday]]+advaced_metrics__2[[#This Row],[trips_peak_pm]])</f>
        <v>45</v>
      </c>
      <c r="G29">
        <v>12</v>
      </c>
      <c r="H29">
        <v>14</v>
      </c>
      <c r="J29" t="str">
        <v>050</v>
      </c>
      <c r="K29" s="2">
        <f>SUMIFS(advaced_metrics__2[trips_peak_am],advaced_metrics__2[route_short_name],J29)</f>
        <v>69</v>
      </c>
      <c r="L29" s="2">
        <f>SUMIFS(advaced_metrics__2[trips_midday],advaced_metrics__2[route_short_name],J29)</f>
        <v>23</v>
      </c>
      <c r="M29" s="2">
        <f>SUMIFS(advaced_metrics__2[trips_peak_pm],advaced_metrics__2[route_short_name],J29)</f>
        <v>23</v>
      </c>
    </row>
    <row r="30" spans="1:13" x14ac:dyDescent="0.2">
      <c r="A30" t="s">
        <v>98</v>
      </c>
      <c r="B30">
        <v>0</v>
      </c>
      <c r="C30" t="s">
        <v>473</v>
      </c>
      <c r="D30">
        <v>1</v>
      </c>
      <c r="E30">
        <v>10</v>
      </c>
      <c r="F30">
        <f>advaced_metrics__2[[#This Row],[total_trips]]-(advaced_metrics__2[[#This Row],[trips_midday]]+advaced_metrics__2[[#This Row],[trips_peak_pm]])</f>
        <v>8</v>
      </c>
      <c r="G30">
        <v>0</v>
      </c>
      <c r="H30">
        <v>2</v>
      </c>
      <c r="J30" t="str">
        <v>068</v>
      </c>
      <c r="K30" s="2">
        <f>SUMIFS(advaced_metrics__2[trips_peak_am],advaced_metrics__2[route_short_name],J30)</f>
        <v>84</v>
      </c>
      <c r="L30" s="2">
        <f>SUMIFS(advaced_metrics__2[trips_midday],advaced_metrics__2[route_short_name],J30)</f>
        <v>24</v>
      </c>
      <c r="M30" s="2">
        <f>SUMIFS(advaced_metrics__2[trips_peak_pm],advaced_metrics__2[route_short_name],J30)</f>
        <v>24</v>
      </c>
    </row>
    <row r="31" spans="1:13" x14ac:dyDescent="0.2">
      <c r="A31" t="s">
        <v>98</v>
      </c>
      <c r="B31">
        <v>0</v>
      </c>
      <c r="C31" t="s">
        <v>474</v>
      </c>
      <c r="D31">
        <v>3</v>
      </c>
      <c r="E31">
        <v>69</v>
      </c>
      <c r="F31">
        <f>advaced_metrics__2[[#This Row],[total_trips]]-(advaced_metrics__2[[#This Row],[trips_midday]]+advaced_metrics__2[[#This Row],[trips_peak_pm]])</f>
        <v>41</v>
      </c>
      <c r="G31">
        <v>13</v>
      </c>
      <c r="H31">
        <v>15</v>
      </c>
      <c r="J31" t="str">
        <v>080</v>
      </c>
      <c r="K31" s="2">
        <f>SUMIFS(advaced_metrics__2[trips_peak_am],advaced_metrics__2[route_short_name],J31)</f>
        <v>30</v>
      </c>
      <c r="L31" s="2">
        <f>SUMIFS(advaced_metrics__2[trips_midday],advaced_metrics__2[route_short_name],J31)</f>
        <v>11</v>
      </c>
      <c r="M31" s="2">
        <f>SUMIFS(advaced_metrics__2[trips_peak_pm],advaced_metrics__2[route_short_name],J31)</f>
        <v>11</v>
      </c>
    </row>
    <row r="32" spans="1:13" x14ac:dyDescent="0.2">
      <c r="A32" t="s">
        <v>98</v>
      </c>
      <c r="B32">
        <v>1</v>
      </c>
      <c r="C32" t="s">
        <v>475</v>
      </c>
      <c r="D32">
        <v>2</v>
      </c>
      <c r="E32">
        <v>70</v>
      </c>
      <c r="F32">
        <f>advaced_metrics__2[[#This Row],[total_trips]]-(advaced_metrics__2[[#This Row],[trips_midday]]+advaced_metrics__2[[#This Row],[trips_peak_pm]])</f>
        <v>45</v>
      </c>
      <c r="G32">
        <v>11</v>
      </c>
      <c r="H32">
        <v>14</v>
      </c>
      <c r="J32" t="str">
        <v>084</v>
      </c>
      <c r="K32" s="2">
        <f>SUMIFS(advaced_metrics__2[trips_peak_am],advaced_metrics__2[route_short_name],J32)</f>
        <v>82</v>
      </c>
      <c r="L32" s="2">
        <f>SUMIFS(advaced_metrics__2[trips_midday],advaced_metrics__2[route_short_name],J32)</f>
        <v>25</v>
      </c>
      <c r="M32" s="2">
        <f>SUMIFS(advaced_metrics__2[trips_peak_pm],advaced_metrics__2[route_short_name],J32)</f>
        <v>27</v>
      </c>
    </row>
    <row r="33" spans="1:13" x14ac:dyDescent="0.2">
      <c r="A33" t="s">
        <v>110</v>
      </c>
      <c r="B33">
        <v>0</v>
      </c>
      <c r="C33" t="s">
        <v>476</v>
      </c>
      <c r="D33">
        <v>1</v>
      </c>
      <c r="E33">
        <v>70</v>
      </c>
      <c r="F33">
        <f>advaced_metrics__2[[#This Row],[total_trips]]-(advaced_metrics__2[[#This Row],[trips_midday]]+advaced_metrics__2[[#This Row],[trips_peak_pm]])</f>
        <v>48</v>
      </c>
      <c r="G33">
        <v>11</v>
      </c>
      <c r="H33">
        <v>11</v>
      </c>
      <c r="J33" t="str">
        <v>099</v>
      </c>
      <c r="K33" s="2">
        <f>SUMIFS(advaced_metrics__2[trips_peak_am],advaced_metrics__2[route_short_name],J33)</f>
        <v>302</v>
      </c>
      <c r="L33" s="2">
        <f>SUMIFS(advaced_metrics__2[trips_midday],advaced_metrics__2[route_short_name],J33)</f>
        <v>58</v>
      </c>
      <c r="M33" s="2">
        <f>SUMIFS(advaced_metrics__2[trips_peak_pm],advaced_metrics__2[route_short_name],J33)</f>
        <v>91</v>
      </c>
    </row>
    <row r="34" spans="1:13" x14ac:dyDescent="0.2">
      <c r="A34" t="s">
        <v>110</v>
      </c>
      <c r="B34">
        <v>1</v>
      </c>
      <c r="C34" t="s">
        <v>477</v>
      </c>
      <c r="D34">
        <v>1</v>
      </c>
      <c r="E34">
        <v>71</v>
      </c>
      <c r="F34">
        <f>advaced_metrics__2[[#This Row],[total_trips]]-(advaced_metrics__2[[#This Row],[trips_midday]]+advaced_metrics__2[[#This Row],[trips_peak_pm]])</f>
        <v>47</v>
      </c>
      <c r="G34">
        <v>12</v>
      </c>
      <c r="H34">
        <v>12</v>
      </c>
      <c r="J34" t="str">
        <v>100</v>
      </c>
      <c r="K34" s="2">
        <f>SUMIFS(advaced_metrics__2[trips_peak_am],advaced_metrics__2[route_short_name],J34)</f>
        <v>159</v>
      </c>
      <c r="L34" s="2">
        <f>SUMIFS(advaced_metrics__2[trips_midday],advaced_metrics__2[route_short_name],J34)</f>
        <v>24</v>
      </c>
      <c r="M34" s="2">
        <f>SUMIFS(advaced_metrics__2[trips_peak_pm],advaced_metrics__2[route_short_name],J34)</f>
        <v>36</v>
      </c>
    </row>
    <row r="35" spans="1:13" x14ac:dyDescent="0.2">
      <c r="A35" t="s">
        <v>74</v>
      </c>
      <c r="B35">
        <v>0</v>
      </c>
      <c r="C35" t="s">
        <v>478</v>
      </c>
      <c r="D35">
        <v>3</v>
      </c>
      <c r="E35">
        <v>90</v>
      </c>
      <c r="F35">
        <f>advaced_metrics__2[[#This Row],[total_trips]]-(advaced_metrics__2[[#This Row],[trips_midday]]+advaced_metrics__2[[#This Row],[trips_peak_pm]])</f>
        <v>59</v>
      </c>
      <c r="G35">
        <v>15</v>
      </c>
      <c r="H35">
        <v>16</v>
      </c>
      <c r="J35" t="str">
        <v>101</v>
      </c>
      <c r="K35" s="2">
        <f>SUMIFS(advaced_metrics__2[trips_peak_am],advaced_metrics__2[route_short_name],J35)</f>
        <v>56</v>
      </c>
      <c r="L35" s="2">
        <f>SUMIFS(advaced_metrics__2[trips_midday],advaced_metrics__2[route_short_name],J35)</f>
        <v>12</v>
      </c>
      <c r="M35" s="2">
        <f>SUMIFS(advaced_metrics__2[trips_peak_pm],advaced_metrics__2[route_short_name],J35)</f>
        <v>17</v>
      </c>
    </row>
    <row r="36" spans="1:13" x14ac:dyDescent="0.2">
      <c r="A36" t="s">
        <v>74</v>
      </c>
      <c r="B36">
        <v>1</v>
      </c>
      <c r="C36" t="s">
        <v>479</v>
      </c>
      <c r="D36">
        <v>2</v>
      </c>
      <c r="E36">
        <v>82</v>
      </c>
      <c r="F36">
        <f>advaced_metrics__2[[#This Row],[total_trips]]-(advaced_metrics__2[[#This Row],[trips_midday]]+advaced_metrics__2[[#This Row],[trips_peak_pm]])</f>
        <v>47</v>
      </c>
      <c r="G36">
        <v>15</v>
      </c>
      <c r="H36">
        <v>20</v>
      </c>
      <c r="J36" t="str">
        <v>102</v>
      </c>
      <c r="K36" s="2">
        <f>SUMIFS(advaced_metrics__2[trips_peak_am],advaced_metrics__2[route_short_name],J36)</f>
        <v>97</v>
      </c>
      <c r="L36" s="2">
        <f>SUMIFS(advaced_metrics__2[trips_midday],advaced_metrics__2[route_short_name],J36)</f>
        <v>24</v>
      </c>
      <c r="M36" s="2">
        <f>SUMIFS(advaced_metrics__2[trips_peak_pm],advaced_metrics__2[route_short_name],J36)</f>
        <v>29</v>
      </c>
    </row>
    <row r="37" spans="1:13" x14ac:dyDescent="0.2">
      <c r="A37" t="s">
        <v>74</v>
      </c>
      <c r="B37">
        <v>1</v>
      </c>
      <c r="C37" t="s">
        <v>480</v>
      </c>
      <c r="D37">
        <v>1</v>
      </c>
      <c r="E37">
        <v>1</v>
      </c>
      <c r="F37">
        <f>advaced_metrics__2[[#This Row],[total_trips]]-(advaced_metrics__2[[#This Row],[trips_midday]]+advaced_metrics__2[[#This Row],[trips_peak_pm]])</f>
        <v>1</v>
      </c>
      <c r="G37">
        <v>0</v>
      </c>
      <c r="H37">
        <v>0</v>
      </c>
      <c r="J37" t="str">
        <v>103</v>
      </c>
      <c r="K37" s="2">
        <f>SUMIFS(advaced_metrics__2[trips_peak_am],advaced_metrics__2[route_short_name],J37)</f>
        <v>96</v>
      </c>
      <c r="L37" s="2">
        <f>SUMIFS(advaced_metrics__2[trips_midday],advaced_metrics__2[route_short_name],J37)</f>
        <v>24</v>
      </c>
      <c r="M37" s="2">
        <f>SUMIFS(advaced_metrics__2[trips_peak_pm],advaced_metrics__2[route_short_name],J37)</f>
        <v>30</v>
      </c>
    </row>
    <row r="38" spans="1:13" x14ac:dyDescent="0.2">
      <c r="A38" t="s">
        <v>118</v>
      </c>
      <c r="B38">
        <v>0</v>
      </c>
      <c r="C38" t="s">
        <v>481</v>
      </c>
      <c r="D38">
        <v>1</v>
      </c>
      <c r="E38">
        <v>74</v>
      </c>
      <c r="F38">
        <f>advaced_metrics__2[[#This Row],[total_trips]]-(advaced_metrics__2[[#This Row],[trips_midday]]+advaced_metrics__2[[#This Row],[trips_peak_pm]])</f>
        <v>50</v>
      </c>
      <c r="G38">
        <v>12</v>
      </c>
      <c r="H38">
        <v>12</v>
      </c>
      <c r="J38" t="str">
        <v>104</v>
      </c>
      <c r="K38" s="2">
        <f>SUMIFS(advaced_metrics__2[trips_peak_am],advaced_metrics__2[route_short_name],J38)</f>
        <v>89</v>
      </c>
      <c r="L38" s="2">
        <f>SUMIFS(advaced_metrics__2[trips_midday],advaced_metrics__2[route_short_name],J38)</f>
        <v>13</v>
      </c>
      <c r="M38" s="2">
        <f>SUMIFS(advaced_metrics__2[trips_peak_pm],advaced_metrics__2[route_short_name],J38)</f>
        <v>26</v>
      </c>
    </row>
    <row r="39" spans="1:13" x14ac:dyDescent="0.2">
      <c r="A39" t="s">
        <v>118</v>
      </c>
      <c r="B39">
        <v>1</v>
      </c>
      <c r="C39" t="s">
        <v>482</v>
      </c>
      <c r="D39">
        <v>1</v>
      </c>
      <c r="E39">
        <v>61</v>
      </c>
      <c r="F39">
        <f>advaced_metrics__2[[#This Row],[total_trips]]-(advaced_metrics__2[[#This Row],[trips_midday]]+advaced_metrics__2[[#This Row],[trips_peak_pm]])</f>
        <v>37</v>
      </c>
      <c r="G39">
        <v>12</v>
      </c>
      <c r="H39">
        <v>12</v>
      </c>
      <c r="J39" t="str">
        <v>105</v>
      </c>
      <c r="K39" s="2">
        <f>SUMIFS(advaced_metrics__2[trips_peak_am],advaced_metrics__2[route_short_name],J39)</f>
        <v>50</v>
      </c>
      <c r="L39" s="2">
        <f>SUMIFS(advaced_metrics__2[trips_midday],advaced_metrics__2[route_short_name],J39)</f>
        <v>12</v>
      </c>
      <c r="M39" s="2">
        <f>SUMIFS(advaced_metrics__2[trips_peak_pm],advaced_metrics__2[route_short_name],J39)</f>
        <v>10</v>
      </c>
    </row>
    <row r="40" spans="1:13" x14ac:dyDescent="0.2">
      <c r="A40" t="s">
        <v>62</v>
      </c>
      <c r="B40">
        <v>0</v>
      </c>
      <c r="C40" t="s">
        <v>483</v>
      </c>
      <c r="D40">
        <v>3</v>
      </c>
      <c r="E40">
        <v>90</v>
      </c>
      <c r="F40">
        <f>advaced_metrics__2[[#This Row],[total_trips]]-(advaced_metrics__2[[#This Row],[trips_midday]]+advaced_metrics__2[[#This Row],[trips_peak_pm]])</f>
        <v>61</v>
      </c>
      <c r="G40">
        <v>13</v>
      </c>
      <c r="H40">
        <v>16</v>
      </c>
      <c r="J40" t="str">
        <v>106</v>
      </c>
      <c r="K40" s="2">
        <f>SUMIFS(advaced_metrics__2[trips_peak_am],advaced_metrics__2[route_short_name],J40)</f>
        <v>134</v>
      </c>
      <c r="L40" s="2">
        <f>SUMIFS(advaced_metrics__2[trips_midday],advaced_metrics__2[route_short_name],J40)</f>
        <v>30</v>
      </c>
      <c r="M40" s="2">
        <f>SUMIFS(advaced_metrics__2[trips_peak_pm],advaced_metrics__2[route_short_name],J40)</f>
        <v>39</v>
      </c>
    </row>
    <row r="41" spans="1:13" x14ac:dyDescent="0.2">
      <c r="A41" t="s">
        <v>62</v>
      </c>
      <c r="B41">
        <v>0</v>
      </c>
      <c r="C41" t="s">
        <v>484</v>
      </c>
      <c r="D41">
        <v>1</v>
      </c>
      <c r="E41">
        <v>5</v>
      </c>
      <c r="F41">
        <f>advaced_metrics__2[[#This Row],[total_trips]]-(advaced_metrics__2[[#This Row],[trips_midday]]+advaced_metrics__2[[#This Row],[trips_peak_pm]])</f>
        <v>2</v>
      </c>
      <c r="G41">
        <v>0</v>
      </c>
      <c r="H41">
        <v>3</v>
      </c>
      <c r="J41" t="str">
        <v>109</v>
      </c>
      <c r="K41" s="2">
        <f>SUMIFS(advaced_metrics__2[trips_peak_am],advaced_metrics__2[route_short_name],J41)</f>
        <v>43</v>
      </c>
      <c r="L41" s="2">
        <f>SUMIFS(advaced_metrics__2[trips_midday],advaced_metrics__2[route_short_name],J41)</f>
        <v>12</v>
      </c>
      <c r="M41" s="2">
        <f>SUMIFS(advaced_metrics__2[trips_peak_pm],advaced_metrics__2[route_short_name],J41)</f>
        <v>12</v>
      </c>
    </row>
    <row r="42" spans="1:13" x14ac:dyDescent="0.2">
      <c r="A42" t="s">
        <v>62</v>
      </c>
      <c r="B42">
        <v>1</v>
      </c>
      <c r="C42" t="s">
        <v>485</v>
      </c>
      <c r="D42">
        <v>1</v>
      </c>
      <c r="E42">
        <v>1</v>
      </c>
      <c r="F42">
        <f>advaced_metrics__2[[#This Row],[total_trips]]-(advaced_metrics__2[[#This Row],[trips_midday]]+advaced_metrics__2[[#This Row],[trips_peak_pm]])</f>
        <v>1</v>
      </c>
      <c r="G42">
        <v>0</v>
      </c>
      <c r="H42">
        <v>0</v>
      </c>
      <c r="J42" t="str">
        <v>110</v>
      </c>
      <c r="K42" s="2">
        <f>SUMIFS(advaced_metrics__2[trips_peak_am],advaced_metrics__2[route_short_name],J42)</f>
        <v>62</v>
      </c>
      <c r="L42" s="2">
        <f>SUMIFS(advaced_metrics__2[trips_midday],advaced_metrics__2[route_short_name],J42)</f>
        <v>12</v>
      </c>
      <c r="M42" s="2">
        <f>SUMIFS(advaced_metrics__2[trips_peak_pm],advaced_metrics__2[route_short_name],J42)</f>
        <v>17</v>
      </c>
    </row>
    <row r="43" spans="1:13" x14ac:dyDescent="0.2">
      <c r="A43" t="s">
        <v>62</v>
      </c>
      <c r="B43">
        <v>1</v>
      </c>
      <c r="C43" t="s">
        <v>486</v>
      </c>
      <c r="D43">
        <v>1</v>
      </c>
      <c r="E43">
        <v>4</v>
      </c>
      <c r="F43">
        <f>advaced_metrics__2[[#This Row],[total_trips]]-(advaced_metrics__2[[#This Row],[trips_midday]]+advaced_metrics__2[[#This Row],[trips_peak_pm]])</f>
        <v>4</v>
      </c>
      <c r="G43">
        <v>0</v>
      </c>
      <c r="H43">
        <v>0</v>
      </c>
      <c r="J43" t="str">
        <v>112</v>
      </c>
      <c r="K43" s="2">
        <f>SUMIFS(advaced_metrics__2[trips_peak_am],advaced_metrics__2[route_short_name],J43)</f>
        <v>91</v>
      </c>
      <c r="L43" s="2">
        <f>SUMIFS(advaced_metrics__2[trips_midday],advaced_metrics__2[route_short_name],J43)</f>
        <v>24</v>
      </c>
      <c r="M43" s="2">
        <f>SUMIFS(advaced_metrics__2[trips_peak_pm],advaced_metrics__2[route_short_name],J43)</f>
        <v>19</v>
      </c>
    </row>
    <row r="44" spans="1:13" x14ac:dyDescent="0.2">
      <c r="A44" t="s">
        <v>62</v>
      </c>
      <c r="B44">
        <v>1</v>
      </c>
      <c r="C44" t="s">
        <v>487</v>
      </c>
      <c r="D44">
        <v>2</v>
      </c>
      <c r="E44">
        <v>84</v>
      </c>
      <c r="F44">
        <f>advaced_metrics__2[[#This Row],[total_trips]]-(advaced_metrics__2[[#This Row],[trips_midday]]+advaced_metrics__2[[#This Row],[trips_peak_pm]])</f>
        <v>56</v>
      </c>
      <c r="G44">
        <v>12</v>
      </c>
      <c r="H44">
        <v>16</v>
      </c>
      <c r="J44" t="str">
        <v>116</v>
      </c>
      <c r="K44" s="2">
        <f>SUMIFS(advaced_metrics__2[trips_peak_am],advaced_metrics__2[route_short_name],J44)</f>
        <v>90</v>
      </c>
      <c r="L44" s="2">
        <f>SUMIFS(advaced_metrics__2[trips_midday],advaced_metrics__2[route_short_name],J44)</f>
        <v>13</v>
      </c>
      <c r="M44" s="2">
        <f>SUMIFS(advaced_metrics__2[trips_peak_pm],advaced_metrics__2[route_short_name],J44)</f>
        <v>23</v>
      </c>
    </row>
    <row r="45" spans="1:13" x14ac:dyDescent="0.2">
      <c r="A45" t="s">
        <v>70</v>
      </c>
      <c r="B45">
        <v>0</v>
      </c>
      <c r="C45" t="s">
        <v>488</v>
      </c>
      <c r="D45">
        <v>1</v>
      </c>
      <c r="E45">
        <v>9</v>
      </c>
      <c r="F45">
        <f>advaced_metrics__2[[#This Row],[total_trips]]-(advaced_metrics__2[[#This Row],[trips_midday]]+advaced_metrics__2[[#This Row],[trips_peak_pm]])</f>
        <v>6</v>
      </c>
      <c r="G45">
        <v>0</v>
      </c>
      <c r="H45">
        <v>3</v>
      </c>
      <c r="J45" t="str">
        <v>119</v>
      </c>
      <c r="K45" s="2">
        <f>SUMIFS(advaced_metrics__2[trips_peak_am],advaced_metrics__2[route_short_name],J45)</f>
        <v>120</v>
      </c>
      <c r="L45" s="2">
        <f>SUMIFS(advaced_metrics__2[trips_midday],advaced_metrics__2[route_short_name],J45)</f>
        <v>29</v>
      </c>
      <c r="M45" s="2">
        <f>SUMIFS(advaced_metrics__2[trips_peak_pm],advaced_metrics__2[route_short_name],J45)</f>
        <v>28</v>
      </c>
    </row>
    <row r="46" spans="1:13" x14ac:dyDescent="0.2">
      <c r="A46" t="s">
        <v>70</v>
      </c>
      <c r="B46">
        <v>0</v>
      </c>
      <c r="C46" t="s">
        <v>489</v>
      </c>
      <c r="D46">
        <v>3</v>
      </c>
      <c r="E46">
        <v>88</v>
      </c>
      <c r="F46">
        <f>advaced_metrics__2[[#This Row],[total_trips]]-(advaced_metrics__2[[#This Row],[trips_midday]]+advaced_metrics__2[[#This Row],[trips_peak_pm]])</f>
        <v>64</v>
      </c>
      <c r="G46">
        <v>13</v>
      </c>
      <c r="H46">
        <v>11</v>
      </c>
      <c r="J46" t="str">
        <v>123</v>
      </c>
      <c r="K46" s="2">
        <f>SUMIFS(advaced_metrics__2[trips_peak_am],advaced_metrics__2[route_short_name],J46)</f>
        <v>112</v>
      </c>
      <c r="L46" s="2">
        <f>SUMIFS(advaced_metrics__2[trips_midday],advaced_metrics__2[route_short_name],J46)</f>
        <v>24</v>
      </c>
      <c r="M46" s="2">
        <f>SUMIFS(advaced_metrics__2[trips_peak_pm],advaced_metrics__2[route_short_name],J46)</f>
        <v>48</v>
      </c>
    </row>
    <row r="47" spans="1:13" x14ac:dyDescent="0.2">
      <c r="A47" t="s">
        <v>70</v>
      </c>
      <c r="B47">
        <v>1</v>
      </c>
      <c r="C47" t="s">
        <v>490</v>
      </c>
      <c r="D47">
        <v>2</v>
      </c>
      <c r="E47">
        <v>7</v>
      </c>
      <c r="F47">
        <f>advaced_metrics__2[[#This Row],[total_trips]]-(advaced_metrics__2[[#This Row],[trips_midday]]+advaced_metrics__2[[#This Row],[trips_peak_pm]])</f>
        <v>7</v>
      </c>
      <c r="G47">
        <v>0</v>
      </c>
      <c r="H47">
        <v>0</v>
      </c>
      <c r="J47" t="str">
        <v>128</v>
      </c>
      <c r="K47" s="2">
        <f>SUMIFS(advaced_metrics__2[trips_peak_am],advaced_metrics__2[route_short_name],J47)</f>
        <v>81</v>
      </c>
      <c r="L47" s="2">
        <f>SUMIFS(advaced_metrics__2[trips_midday],advaced_metrics__2[route_short_name],J47)</f>
        <v>18</v>
      </c>
      <c r="M47" s="2">
        <f>SUMIFS(advaced_metrics__2[trips_peak_pm],advaced_metrics__2[route_short_name],J47)</f>
        <v>21</v>
      </c>
    </row>
    <row r="48" spans="1:13" x14ac:dyDescent="0.2">
      <c r="A48" t="s">
        <v>70</v>
      </c>
      <c r="B48">
        <v>1</v>
      </c>
      <c r="C48" t="s">
        <v>491</v>
      </c>
      <c r="D48">
        <v>2</v>
      </c>
      <c r="E48">
        <v>73</v>
      </c>
      <c r="F48">
        <f>advaced_metrics__2[[#This Row],[total_trips]]-(advaced_metrics__2[[#This Row],[trips_midday]]+advaced_metrics__2[[#This Row],[trips_peak_pm]])</f>
        <v>45</v>
      </c>
      <c r="G48">
        <v>14</v>
      </c>
      <c r="H48">
        <v>14</v>
      </c>
      <c r="J48" t="str">
        <v>129</v>
      </c>
      <c r="K48" s="2">
        <f>SUMIFS(advaced_metrics__2[trips_peak_am],advaced_metrics__2[route_short_name],J48)</f>
        <v>67</v>
      </c>
      <c r="L48" s="2">
        <f>SUMIFS(advaced_metrics__2[trips_midday],advaced_metrics__2[route_short_name],J48)</f>
        <v>12</v>
      </c>
      <c r="M48" s="2">
        <f>SUMIFS(advaced_metrics__2[trips_peak_pm],advaced_metrics__2[route_short_name],J48)</f>
        <v>22</v>
      </c>
    </row>
    <row r="49" spans="1:13" x14ac:dyDescent="0.2">
      <c r="A49" t="s">
        <v>54</v>
      </c>
      <c r="B49">
        <v>0</v>
      </c>
      <c r="C49" t="s">
        <v>492</v>
      </c>
      <c r="D49">
        <v>2</v>
      </c>
      <c r="E49">
        <v>88</v>
      </c>
      <c r="F49">
        <f>advaced_metrics__2[[#This Row],[total_trips]]-(advaced_metrics__2[[#This Row],[trips_midday]]+advaced_metrics__2[[#This Row],[trips_peak_pm]])</f>
        <v>63</v>
      </c>
      <c r="G49">
        <v>13</v>
      </c>
      <c r="H49">
        <v>12</v>
      </c>
      <c r="J49" t="str">
        <v>130</v>
      </c>
      <c r="K49" s="2">
        <f>SUMIFS(advaced_metrics__2[trips_peak_am],advaced_metrics__2[route_short_name],J49)</f>
        <v>158</v>
      </c>
      <c r="L49" s="2">
        <f>SUMIFS(advaced_metrics__2[trips_midday],advaced_metrics__2[route_short_name],J49)</f>
        <v>44</v>
      </c>
      <c r="M49" s="2">
        <f>SUMIFS(advaced_metrics__2[trips_peak_pm],advaced_metrics__2[route_short_name],J49)</f>
        <v>45</v>
      </c>
    </row>
    <row r="50" spans="1:13" x14ac:dyDescent="0.2">
      <c r="A50" t="s">
        <v>54</v>
      </c>
      <c r="B50">
        <v>0</v>
      </c>
      <c r="C50" t="s">
        <v>493</v>
      </c>
      <c r="D50">
        <v>1</v>
      </c>
      <c r="E50">
        <v>15</v>
      </c>
      <c r="F50">
        <f>advaced_metrics__2[[#This Row],[total_trips]]-(advaced_metrics__2[[#This Row],[trips_midday]]+advaced_metrics__2[[#This Row],[trips_peak_pm]])</f>
        <v>11</v>
      </c>
      <c r="G50">
        <v>0</v>
      </c>
      <c r="H50">
        <v>4</v>
      </c>
      <c r="J50" t="str">
        <v>131</v>
      </c>
      <c r="K50" s="2">
        <f>SUMIFS(advaced_metrics__2[trips_peak_am],advaced_metrics__2[route_short_name],J50)</f>
        <v>28</v>
      </c>
      <c r="L50" s="2">
        <f>SUMIFS(advaced_metrics__2[trips_midday],advaced_metrics__2[route_short_name],J50)</f>
        <v>6</v>
      </c>
      <c r="M50" s="2">
        <f>SUMIFS(advaced_metrics__2[trips_peak_pm],advaced_metrics__2[route_short_name],J50)</f>
        <v>12</v>
      </c>
    </row>
    <row r="51" spans="1:13" x14ac:dyDescent="0.2">
      <c r="A51" t="s">
        <v>54</v>
      </c>
      <c r="B51">
        <v>0</v>
      </c>
      <c r="C51" t="s">
        <v>494</v>
      </c>
      <c r="D51">
        <v>1</v>
      </c>
      <c r="E51">
        <v>2</v>
      </c>
      <c r="F51">
        <f>advaced_metrics__2[[#This Row],[total_trips]]-(advaced_metrics__2[[#This Row],[trips_midday]]+advaced_metrics__2[[#This Row],[trips_peak_pm]])</f>
        <v>2</v>
      </c>
      <c r="G51">
        <v>0</v>
      </c>
      <c r="H51">
        <v>0</v>
      </c>
      <c r="J51" t="str">
        <v>132</v>
      </c>
      <c r="K51" s="2">
        <f>SUMIFS(advaced_metrics__2[trips_peak_am],advaced_metrics__2[route_short_name],J51)</f>
        <v>28</v>
      </c>
      <c r="L51" s="2">
        <f>SUMIFS(advaced_metrics__2[trips_midday],advaced_metrics__2[route_short_name],J51)</f>
        <v>6</v>
      </c>
      <c r="M51" s="2">
        <f>SUMIFS(advaced_metrics__2[trips_peak_pm],advaced_metrics__2[route_short_name],J51)</f>
        <v>12</v>
      </c>
    </row>
    <row r="52" spans="1:13" x14ac:dyDescent="0.2">
      <c r="A52" t="s">
        <v>54</v>
      </c>
      <c r="B52">
        <v>0</v>
      </c>
      <c r="C52" t="s">
        <v>495</v>
      </c>
      <c r="D52">
        <v>1</v>
      </c>
      <c r="E52">
        <v>1</v>
      </c>
      <c r="F52">
        <f>advaced_metrics__2[[#This Row],[total_trips]]-(advaced_metrics__2[[#This Row],[trips_midday]]+advaced_metrics__2[[#This Row],[trips_peak_pm]])</f>
        <v>1</v>
      </c>
      <c r="G52">
        <v>0</v>
      </c>
      <c r="H52">
        <v>0</v>
      </c>
      <c r="J52" t="str">
        <v>133</v>
      </c>
      <c r="K52" s="2">
        <f>SUMIFS(advaced_metrics__2[trips_peak_am],advaced_metrics__2[route_short_name],J52)</f>
        <v>66</v>
      </c>
      <c r="L52" s="2">
        <f>SUMIFS(advaced_metrics__2[trips_midday],advaced_metrics__2[route_short_name],J52)</f>
        <v>12</v>
      </c>
      <c r="M52" s="2">
        <f>SUMIFS(advaced_metrics__2[trips_peak_pm],advaced_metrics__2[route_short_name],J52)</f>
        <v>22</v>
      </c>
    </row>
    <row r="53" spans="1:13" x14ac:dyDescent="0.2">
      <c r="A53" t="s">
        <v>54</v>
      </c>
      <c r="B53">
        <v>1</v>
      </c>
      <c r="C53" t="s">
        <v>496</v>
      </c>
      <c r="D53">
        <v>2</v>
      </c>
      <c r="E53">
        <v>85</v>
      </c>
      <c r="F53">
        <f>advaced_metrics__2[[#This Row],[total_trips]]-(advaced_metrics__2[[#This Row],[trips_midday]]+advaced_metrics__2[[#This Row],[trips_peak_pm]])</f>
        <v>61</v>
      </c>
      <c r="G53">
        <v>12</v>
      </c>
      <c r="H53">
        <v>12</v>
      </c>
      <c r="J53" t="str">
        <v>134</v>
      </c>
      <c r="K53" s="2">
        <f>SUMIFS(advaced_metrics__2[trips_peak_am],advaced_metrics__2[route_short_name],J53)</f>
        <v>49</v>
      </c>
      <c r="L53" s="2">
        <f>SUMIFS(advaced_metrics__2[trips_midday],advaced_metrics__2[route_short_name],J53)</f>
        <v>12</v>
      </c>
      <c r="M53" s="2">
        <f>SUMIFS(advaced_metrics__2[trips_peak_pm],advaced_metrics__2[route_short_name],J53)</f>
        <v>12</v>
      </c>
    </row>
    <row r="54" spans="1:13" x14ac:dyDescent="0.2">
      <c r="A54" t="s">
        <v>54</v>
      </c>
      <c r="B54">
        <v>1</v>
      </c>
      <c r="C54" t="s">
        <v>497</v>
      </c>
      <c r="D54">
        <v>1</v>
      </c>
      <c r="E54">
        <v>6</v>
      </c>
      <c r="F54">
        <f>advaced_metrics__2[[#This Row],[total_trips]]-(advaced_metrics__2[[#This Row],[trips_midday]]+advaced_metrics__2[[#This Row],[trips_peak_pm]])</f>
        <v>4</v>
      </c>
      <c r="G54">
        <v>0</v>
      </c>
      <c r="H54">
        <v>2</v>
      </c>
      <c r="J54" t="str">
        <v>136</v>
      </c>
      <c r="K54" s="2">
        <f>SUMIFS(advaced_metrics__2[trips_peak_am],advaced_metrics__2[route_short_name],J54)</f>
        <v>49</v>
      </c>
      <c r="L54" s="2">
        <f>SUMIFS(advaced_metrics__2[trips_midday],advaced_metrics__2[route_short_name],J54)</f>
        <v>12</v>
      </c>
      <c r="M54" s="2">
        <f>SUMIFS(advaced_metrics__2[trips_peak_pm],advaced_metrics__2[route_short_name],J54)</f>
        <v>11</v>
      </c>
    </row>
    <row r="55" spans="1:13" x14ac:dyDescent="0.2">
      <c r="A55" t="s">
        <v>52</v>
      </c>
      <c r="B55">
        <v>0</v>
      </c>
      <c r="C55" t="s">
        <v>498</v>
      </c>
      <c r="D55">
        <v>1</v>
      </c>
      <c r="E55">
        <v>98</v>
      </c>
      <c r="F55">
        <f>advaced_metrics__2[[#This Row],[total_trips]]-(advaced_metrics__2[[#This Row],[trips_midday]]+advaced_metrics__2[[#This Row],[trips_peak_pm]])</f>
        <v>66</v>
      </c>
      <c r="G55">
        <v>15</v>
      </c>
      <c r="H55">
        <v>17</v>
      </c>
      <c r="J55" t="str">
        <v>143</v>
      </c>
      <c r="K55" s="2">
        <f>SUMIFS(advaced_metrics__2[trips_peak_am],advaced_metrics__2[route_short_name],J55)</f>
        <v>64</v>
      </c>
      <c r="L55" s="2">
        <f>SUMIFS(advaced_metrics__2[trips_midday],advaced_metrics__2[route_short_name],J55)</f>
        <v>19</v>
      </c>
      <c r="M55" s="2">
        <f>SUMIFS(advaced_metrics__2[trips_peak_pm],advaced_metrics__2[route_short_name],J55)</f>
        <v>25</v>
      </c>
    </row>
    <row r="56" spans="1:13" x14ac:dyDescent="0.2">
      <c r="A56" t="s">
        <v>52</v>
      </c>
      <c r="B56">
        <v>1</v>
      </c>
      <c r="C56" t="s">
        <v>499</v>
      </c>
      <c r="D56">
        <v>1</v>
      </c>
      <c r="E56">
        <v>99</v>
      </c>
      <c r="F56">
        <f>advaced_metrics__2[[#This Row],[total_trips]]-(advaced_metrics__2[[#This Row],[trips_midday]]+advaced_metrics__2[[#This Row],[trips_peak_pm]])</f>
        <v>66</v>
      </c>
      <c r="G56">
        <v>15</v>
      </c>
      <c r="H56">
        <v>18</v>
      </c>
      <c r="J56" t="str">
        <v>144</v>
      </c>
      <c r="K56" s="2">
        <f>SUMIFS(advaced_metrics__2[trips_peak_am],advaced_metrics__2[route_short_name],J56)</f>
        <v>81</v>
      </c>
      <c r="L56" s="2">
        <f>SUMIFS(advaced_metrics__2[trips_midday],advaced_metrics__2[route_short_name],J56)</f>
        <v>24</v>
      </c>
      <c r="M56" s="2">
        <f>SUMIFS(advaced_metrics__2[trips_peak_pm],advaced_metrics__2[route_short_name],J56)</f>
        <v>22</v>
      </c>
    </row>
    <row r="57" spans="1:13" x14ac:dyDescent="0.2">
      <c r="A57" t="s">
        <v>42</v>
      </c>
      <c r="B57">
        <v>0</v>
      </c>
      <c r="C57" t="s">
        <v>500</v>
      </c>
      <c r="D57">
        <v>2</v>
      </c>
      <c r="E57">
        <v>103</v>
      </c>
      <c r="F57">
        <f>advaced_metrics__2[[#This Row],[total_trips]]-(advaced_metrics__2[[#This Row],[trips_midday]]+advaced_metrics__2[[#This Row],[trips_peak_pm]])</f>
        <v>68</v>
      </c>
      <c r="G57">
        <v>14</v>
      </c>
      <c r="H57">
        <v>21</v>
      </c>
      <c r="J57" t="str">
        <v>145</v>
      </c>
      <c r="K57" s="2">
        <f>SUMIFS(advaced_metrics__2[trips_peak_am],advaced_metrics__2[route_short_name],J57)</f>
        <v>141</v>
      </c>
      <c r="L57" s="2">
        <f>SUMIFS(advaced_metrics__2[trips_midday],advaced_metrics__2[route_short_name],J57)</f>
        <v>35</v>
      </c>
      <c r="M57" s="2">
        <f>SUMIFS(advaced_metrics__2[trips_peak_pm],advaced_metrics__2[route_short_name],J57)</f>
        <v>51</v>
      </c>
    </row>
    <row r="58" spans="1:13" x14ac:dyDescent="0.2">
      <c r="A58" t="s">
        <v>42</v>
      </c>
      <c r="B58">
        <v>0</v>
      </c>
      <c r="C58" t="s">
        <v>501</v>
      </c>
      <c r="D58">
        <v>1</v>
      </c>
      <c r="E58">
        <v>1</v>
      </c>
      <c r="F58">
        <f>advaced_metrics__2[[#This Row],[total_trips]]-(advaced_metrics__2[[#This Row],[trips_midday]]+advaced_metrics__2[[#This Row],[trips_peak_pm]])</f>
        <v>1</v>
      </c>
      <c r="G58">
        <v>0</v>
      </c>
      <c r="H58">
        <v>0</v>
      </c>
      <c r="J58" t="str">
        <v>146</v>
      </c>
      <c r="K58" s="2">
        <f>SUMIFS(advaced_metrics__2[trips_peak_am],advaced_metrics__2[route_short_name],J58)</f>
        <v>50</v>
      </c>
      <c r="L58" s="2">
        <f>SUMIFS(advaced_metrics__2[trips_midday],advaced_metrics__2[route_short_name],J58)</f>
        <v>12</v>
      </c>
      <c r="M58" s="2">
        <f>SUMIFS(advaced_metrics__2[trips_peak_pm],advaced_metrics__2[route_short_name],J58)</f>
        <v>12</v>
      </c>
    </row>
    <row r="59" spans="1:13" x14ac:dyDescent="0.2">
      <c r="A59" t="s">
        <v>42</v>
      </c>
      <c r="B59">
        <v>1</v>
      </c>
      <c r="C59" t="s">
        <v>502</v>
      </c>
      <c r="D59">
        <v>1</v>
      </c>
      <c r="E59">
        <v>4</v>
      </c>
      <c r="F59">
        <f>advaced_metrics__2[[#This Row],[total_trips]]-(advaced_metrics__2[[#This Row],[trips_midday]]+advaced_metrics__2[[#This Row],[trips_peak_pm]])</f>
        <v>4</v>
      </c>
      <c r="G59">
        <v>0</v>
      </c>
      <c r="H59">
        <v>0</v>
      </c>
      <c r="J59" t="str">
        <v>147</v>
      </c>
      <c r="K59" s="2">
        <f>SUMIFS(advaced_metrics__2[trips_peak_am],advaced_metrics__2[route_short_name],J59)</f>
        <v>69</v>
      </c>
      <c r="L59" s="2">
        <f>SUMIFS(advaced_metrics__2[trips_midday],advaced_metrics__2[route_short_name],J59)</f>
        <v>12</v>
      </c>
      <c r="M59" s="2">
        <f>SUMIFS(advaced_metrics__2[trips_peak_pm],advaced_metrics__2[route_short_name],J59)</f>
        <v>29</v>
      </c>
    </row>
    <row r="60" spans="1:13" x14ac:dyDescent="0.2">
      <c r="A60" t="s">
        <v>42</v>
      </c>
      <c r="B60">
        <v>1</v>
      </c>
      <c r="C60" t="s">
        <v>503</v>
      </c>
      <c r="D60">
        <v>3</v>
      </c>
      <c r="E60">
        <v>95</v>
      </c>
      <c r="F60">
        <f>advaced_metrics__2[[#This Row],[total_trips]]-(advaced_metrics__2[[#This Row],[trips_midday]]+advaced_metrics__2[[#This Row],[trips_peak_pm]])</f>
        <v>67</v>
      </c>
      <c r="G60">
        <v>12</v>
      </c>
      <c r="H60">
        <v>16</v>
      </c>
      <c r="J60" t="str">
        <v>148</v>
      </c>
      <c r="K60" s="2">
        <f>SUMIFS(advaced_metrics__2[trips_peak_am],advaced_metrics__2[route_short_name],J60)</f>
        <v>71</v>
      </c>
      <c r="L60" s="2">
        <f>SUMIFS(advaced_metrics__2[trips_midday],advaced_metrics__2[route_short_name],J60)</f>
        <v>12</v>
      </c>
      <c r="M60" s="2">
        <f>SUMIFS(advaced_metrics__2[trips_peak_pm],advaced_metrics__2[route_short_name],J60)</f>
        <v>24</v>
      </c>
    </row>
    <row r="61" spans="1:13" x14ac:dyDescent="0.2">
      <c r="A61" t="s">
        <v>153</v>
      </c>
      <c r="B61">
        <v>0</v>
      </c>
      <c r="C61" t="s">
        <v>504</v>
      </c>
      <c r="D61">
        <v>1</v>
      </c>
      <c r="E61">
        <v>57</v>
      </c>
      <c r="F61">
        <f>advaced_metrics__2[[#This Row],[total_trips]]-(advaced_metrics__2[[#This Row],[trips_midday]]+advaced_metrics__2[[#This Row],[trips_peak_pm]])</f>
        <v>37</v>
      </c>
      <c r="G61">
        <v>9</v>
      </c>
      <c r="H61">
        <v>11</v>
      </c>
      <c r="J61" t="str">
        <v>151</v>
      </c>
      <c r="K61" s="2">
        <f>SUMIFS(advaced_metrics__2[trips_peak_am],advaced_metrics__2[route_short_name],J61)</f>
        <v>60</v>
      </c>
      <c r="L61" s="2">
        <f>SUMIFS(advaced_metrics__2[trips_midday],advaced_metrics__2[route_short_name],J61)</f>
        <v>12</v>
      </c>
      <c r="M61" s="2">
        <f>SUMIFS(advaced_metrics__2[trips_peak_pm],advaced_metrics__2[route_short_name],J61)</f>
        <v>12</v>
      </c>
    </row>
    <row r="62" spans="1:13" x14ac:dyDescent="0.2">
      <c r="A62" t="s">
        <v>153</v>
      </c>
      <c r="B62">
        <v>1</v>
      </c>
      <c r="C62" t="s">
        <v>505</v>
      </c>
      <c r="D62">
        <v>1</v>
      </c>
      <c r="E62">
        <v>57</v>
      </c>
      <c r="F62">
        <f>advaced_metrics__2[[#This Row],[total_trips]]-(advaced_metrics__2[[#This Row],[trips_midday]]+advaced_metrics__2[[#This Row],[trips_peak_pm]])</f>
        <v>36</v>
      </c>
      <c r="G62">
        <v>9</v>
      </c>
      <c r="H62">
        <v>12</v>
      </c>
      <c r="J62" t="str">
        <v>152</v>
      </c>
      <c r="K62" s="2">
        <f>SUMIFS(advaced_metrics__2[trips_peak_am],advaced_metrics__2[route_short_name],J62)</f>
        <v>55</v>
      </c>
      <c r="L62" s="2">
        <f>SUMIFS(advaced_metrics__2[trips_midday],advaced_metrics__2[route_short_name],J62)</f>
        <v>12</v>
      </c>
      <c r="M62" s="2">
        <f>SUMIFS(advaced_metrics__2[trips_peak_pm],advaced_metrics__2[route_short_name],J62)</f>
        <v>24</v>
      </c>
    </row>
    <row r="63" spans="1:13" x14ac:dyDescent="0.2">
      <c r="A63" t="s">
        <v>159</v>
      </c>
      <c r="B63">
        <v>0</v>
      </c>
      <c r="C63" t="s">
        <v>506</v>
      </c>
      <c r="D63">
        <v>2</v>
      </c>
      <c r="E63">
        <v>56</v>
      </c>
      <c r="F63">
        <f>advaced_metrics__2[[#This Row],[total_trips]]-(advaced_metrics__2[[#This Row],[trips_midday]]+advaced_metrics__2[[#This Row],[trips_peak_pm]])</f>
        <v>36</v>
      </c>
      <c r="G63">
        <v>9</v>
      </c>
      <c r="H63">
        <v>11</v>
      </c>
      <c r="J63" t="str">
        <v>153</v>
      </c>
      <c r="K63" s="2">
        <f>SUMIFS(advaced_metrics__2[trips_peak_am],advaced_metrics__2[route_short_name],J63)</f>
        <v>66</v>
      </c>
      <c r="L63" s="2">
        <f>SUMIFS(advaced_metrics__2[trips_midday],advaced_metrics__2[route_short_name],J63)</f>
        <v>12</v>
      </c>
      <c r="M63" s="2">
        <f>SUMIFS(advaced_metrics__2[trips_peak_pm],advaced_metrics__2[route_short_name],J63)</f>
        <v>22</v>
      </c>
    </row>
    <row r="64" spans="1:13" x14ac:dyDescent="0.2">
      <c r="A64" t="s">
        <v>159</v>
      </c>
      <c r="B64">
        <v>1</v>
      </c>
      <c r="C64" t="s">
        <v>507</v>
      </c>
      <c r="D64">
        <v>2</v>
      </c>
      <c r="E64">
        <v>56</v>
      </c>
      <c r="F64">
        <f>advaced_metrics__2[[#This Row],[total_trips]]-(advaced_metrics__2[[#This Row],[trips_midday]]+advaced_metrics__2[[#This Row],[trips_peak_pm]])</f>
        <v>36</v>
      </c>
      <c r="G64">
        <v>9</v>
      </c>
      <c r="H64">
        <v>11</v>
      </c>
      <c r="J64" t="str">
        <v>155</v>
      </c>
      <c r="K64" s="2">
        <f>SUMIFS(advaced_metrics__2[trips_peak_am],advaced_metrics__2[route_short_name],J64)</f>
        <v>65</v>
      </c>
      <c r="L64" s="2">
        <f>SUMIFS(advaced_metrics__2[trips_midday],advaced_metrics__2[route_short_name],J64)</f>
        <v>12</v>
      </c>
      <c r="M64" s="2">
        <f>SUMIFS(advaced_metrics__2[trips_peak_pm],advaced_metrics__2[route_short_name],J64)</f>
        <v>17</v>
      </c>
    </row>
    <row r="65" spans="1:13" x14ac:dyDescent="0.2">
      <c r="A65" t="s">
        <v>159</v>
      </c>
      <c r="B65">
        <v>1</v>
      </c>
      <c r="C65" t="s">
        <v>508</v>
      </c>
      <c r="D65">
        <v>1</v>
      </c>
      <c r="E65">
        <v>1</v>
      </c>
      <c r="F65">
        <f>advaced_metrics__2[[#This Row],[total_trips]]-(advaced_metrics__2[[#This Row],[trips_midday]]+advaced_metrics__2[[#This Row],[trips_peak_pm]])</f>
        <v>1</v>
      </c>
      <c r="G65">
        <v>0</v>
      </c>
      <c r="H65">
        <v>0</v>
      </c>
      <c r="J65" t="str">
        <v>156</v>
      </c>
      <c r="K65" s="2">
        <f>SUMIFS(advaced_metrics__2[trips_peak_am],advaced_metrics__2[route_short_name],J65)</f>
        <v>50</v>
      </c>
      <c r="L65" s="2">
        <f>SUMIFS(advaced_metrics__2[trips_midday],advaced_metrics__2[route_short_name],J65)</f>
        <v>12</v>
      </c>
      <c r="M65" s="2">
        <f>SUMIFS(advaced_metrics__2[trips_peak_pm],advaced_metrics__2[route_short_name],J65)</f>
        <v>12</v>
      </c>
    </row>
    <row r="66" spans="1:13" x14ac:dyDescent="0.2">
      <c r="A66" t="s">
        <v>102</v>
      </c>
      <c r="B66">
        <v>0</v>
      </c>
      <c r="C66" t="s">
        <v>509</v>
      </c>
      <c r="D66">
        <v>1</v>
      </c>
      <c r="E66">
        <v>1</v>
      </c>
      <c r="F66">
        <f>advaced_metrics__2[[#This Row],[total_trips]]-(advaced_metrics__2[[#This Row],[trips_midday]]+advaced_metrics__2[[#This Row],[trips_peak_pm]])</f>
        <v>1</v>
      </c>
      <c r="G66">
        <v>0</v>
      </c>
      <c r="H66">
        <v>0</v>
      </c>
      <c r="J66" t="str">
        <v>157</v>
      </c>
      <c r="K66" s="2">
        <f>SUMIFS(advaced_metrics__2[trips_peak_am],advaced_metrics__2[route_short_name],J66)</f>
        <v>48</v>
      </c>
      <c r="L66" s="2">
        <f>SUMIFS(advaced_metrics__2[trips_midday],advaced_metrics__2[route_short_name],J66)</f>
        <v>12</v>
      </c>
      <c r="M66" s="2">
        <f>SUMIFS(advaced_metrics__2[trips_peak_pm],advaced_metrics__2[route_short_name],J66)</f>
        <v>13</v>
      </c>
    </row>
    <row r="67" spans="1:13" x14ac:dyDescent="0.2">
      <c r="A67" t="s">
        <v>102</v>
      </c>
      <c r="B67">
        <v>0</v>
      </c>
      <c r="C67" t="s">
        <v>510</v>
      </c>
      <c r="D67">
        <v>2</v>
      </c>
      <c r="E67">
        <v>71</v>
      </c>
      <c r="F67">
        <f>advaced_metrics__2[[#This Row],[total_trips]]-(advaced_metrics__2[[#This Row],[trips_midday]]+advaced_metrics__2[[#This Row],[trips_peak_pm]])</f>
        <v>47</v>
      </c>
      <c r="G67">
        <v>12</v>
      </c>
      <c r="H67">
        <v>12</v>
      </c>
      <c r="J67" t="str">
        <v>159</v>
      </c>
      <c r="K67" s="2">
        <f>SUMIFS(advaced_metrics__2[trips_peak_am],advaced_metrics__2[route_short_name],J67)</f>
        <v>52</v>
      </c>
      <c r="L67" s="2">
        <f>SUMIFS(advaced_metrics__2[trips_midday],advaced_metrics__2[route_short_name],J67)</f>
        <v>12</v>
      </c>
      <c r="M67" s="2">
        <f>SUMIFS(advaced_metrics__2[trips_peak_pm],advaced_metrics__2[route_short_name],J67)</f>
        <v>20</v>
      </c>
    </row>
    <row r="68" spans="1:13" x14ac:dyDescent="0.2">
      <c r="A68" t="s">
        <v>102</v>
      </c>
      <c r="B68">
        <v>1</v>
      </c>
      <c r="C68" t="s">
        <v>511</v>
      </c>
      <c r="D68">
        <v>2</v>
      </c>
      <c r="E68">
        <v>72</v>
      </c>
      <c r="F68">
        <f>advaced_metrics__2[[#This Row],[total_trips]]-(advaced_metrics__2[[#This Row],[trips_midday]]+advaced_metrics__2[[#This Row],[trips_peak_pm]])</f>
        <v>48</v>
      </c>
      <c r="G68">
        <v>12</v>
      </c>
      <c r="H68">
        <v>12</v>
      </c>
      <c r="J68" t="str">
        <v>160</v>
      </c>
      <c r="K68" s="2">
        <f>SUMIFS(advaced_metrics__2[trips_peak_am],advaced_metrics__2[route_short_name],J68)</f>
        <v>97</v>
      </c>
      <c r="L68" s="2">
        <f>SUMIFS(advaced_metrics__2[trips_midday],advaced_metrics__2[route_short_name],J68)</f>
        <v>24</v>
      </c>
      <c r="M68" s="2">
        <f>SUMIFS(advaced_metrics__2[trips_peak_pm],advaced_metrics__2[route_short_name],J68)</f>
        <v>24</v>
      </c>
    </row>
    <row r="69" spans="1:13" x14ac:dyDescent="0.2">
      <c r="A69" t="s">
        <v>102</v>
      </c>
      <c r="B69">
        <v>1</v>
      </c>
      <c r="C69" t="s">
        <v>509</v>
      </c>
      <c r="D69">
        <v>1</v>
      </c>
      <c r="E69">
        <v>1</v>
      </c>
      <c r="F69">
        <f>advaced_metrics__2[[#This Row],[total_trips]]-(advaced_metrics__2[[#This Row],[trips_midday]]+advaced_metrics__2[[#This Row],[trips_peak_pm]])</f>
        <v>1</v>
      </c>
      <c r="G69">
        <v>0</v>
      </c>
      <c r="H69">
        <v>0</v>
      </c>
      <c r="J69" t="str">
        <v>169</v>
      </c>
      <c r="K69" s="2">
        <f>SUMIFS(advaced_metrics__2[trips_peak_am],advaced_metrics__2[route_short_name],J69)</f>
        <v>55</v>
      </c>
      <c r="L69" s="2">
        <f>SUMIFS(advaced_metrics__2[trips_midday],advaced_metrics__2[route_short_name],J69)</f>
        <v>12</v>
      </c>
      <c r="M69" s="2">
        <f>SUMIFS(advaced_metrics__2[trips_peak_pm],advaced_metrics__2[route_short_name],J69)</f>
        <v>12</v>
      </c>
    </row>
    <row r="70" spans="1:13" x14ac:dyDescent="0.2">
      <c r="A70" t="s">
        <v>171</v>
      </c>
      <c r="B70">
        <v>0</v>
      </c>
      <c r="C70" t="s">
        <v>512</v>
      </c>
      <c r="D70">
        <v>1</v>
      </c>
      <c r="E70">
        <v>54</v>
      </c>
      <c r="F70">
        <f>advaced_metrics__2[[#This Row],[total_trips]]-(advaced_metrics__2[[#This Row],[trips_midday]]+advaced_metrics__2[[#This Row],[trips_peak_pm]])</f>
        <v>34</v>
      </c>
      <c r="G70">
        <v>9</v>
      </c>
      <c r="H70">
        <v>11</v>
      </c>
      <c r="J70" t="str">
        <v>170</v>
      </c>
      <c r="K70" s="2">
        <f>SUMIFS(advaced_metrics__2[trips_peak_am],advaced_metrics__2[route_short_name],J70)</f>
        <v>70</v>
      </c>
      <c r="L70" s="2">
        <f>SUMIFS(advaced_metrics__2[trips_midday],advaced_metrics__2[route_short_name],J70)</f>
        <v>12</v>
      </c>
      <c r="M70" s="2">
        <f>SUMIFS(advaced_metrics__2[trips_peak_pm],advaced_metrics__2[route_short_name],J70)</f>
        <v>26</v>
      </c>
    </row>
    <row r="71" spans="1:13" x14ac:dyDescent="0.2">
      <c r="A71" t="s">
        <v>171</v>
      </c>
      <c r="B71">
        <v>1</v>
      </c>
      <c r="C71" t="s">
        <v>513</v>
      </c>
      <c r="D71">
        <v>1</v>
      </c>
      <c r="E71">
        <v>54</v>
      </c>
      <c r="F71">
        <f>advaced_metrics__2[[#This Row],[total_trips]]-(advaced_metrics__2[[#This Row],[trips_midday]]+advaced_metrics__2[[#This Row],[trips_peak_pm]])</f>
        <v>34</v>
      </c>
      <c r="G71">
        <v>9</v>
      </c>
      <c r="H71">
        <v>11</v>
      </c>
      <c r="J71" t="str">
        <v>171</v>
      </c>
      <c r="K71" s="2">
        <f>SUMIFS(advaced_metrics__2[trips_peak_am],advaced_metrics__2[route_short_name],J71)</f>
        <v>56</v>
      </c>
      <c r="L71" s="2">
        <f>SUMIFS(advaced_metrics__2[trips_midday],advaced_metrics__2[route_short_name],J71)</f>
        <v>12</v>
      </c>
      <c r="M71" s="2">
        <f>SUMIFS(advaced_metrics__2[trips_peak_pm],advaced_metrics__2[route_short_name],J71)</f>
        <v>21</v>
      </c>
    </row>
    <row r="72" spans="1:13" x14ac:dyDescent="0.2">
      <c r="A72" t="s">
        <v>213</v>
      </c>
      <c r="B72">
        <v>0</v>
      </c>
      <c r="C72" t="s">
        <v>514</v>
      </c>
      <c r="D72">
        <v>1</v>
      </c>
      <c r="E72">
        <v>47</v>
      </c>
      <c r="F72">
        <f>advaced_metrics__2[[#This Row],[total_trips]]-(advaced_metrics__2[[#This Row],[trips_midday]]+advaced_metrics__2[[#This Row],[trips_peak_pm]])</f>
        <v>28</v>
      </c>
      <c r="G72">
        <v>6</v>
      </c>
      <c r="H72">
        <v>13</v>
      </c>
      <c r="J72" t="str">
        <v>172</v>
      </c>
      <c r="K72" s="2">
        <f>SUMIFS(advaced_metrics__2[trips_peak_am],advaced_metrics__2[route_short_name],J72)</f>
        <v>58</v>
      </c>
      <c r="L72" s="2">
        <f>SUMIFS(advaced_metrics__2[trips_midday],advaced_metrics__2[route_short_name],J72)</f>
        <v>12</v>
      </c>
      <c r="M72" s="2">
        <f>SUMIFS(advaced_metrics__2[trips_peak_pm],advaced_metrics__2[route_short_name],J72)</f>
        <v>22</v>
      </c>
    </row>
    <row r="73" spans="1:13" x14ac:dyDescent="0.2">
      <c r="A73" t="s">
        <v>213</v>
      </c>
      <c r="B73">
        <v>1</v>
      </c>
      <c r="C73" t="s">
        <v>515</v>
      </c>
      <c r="D73">
        <v>1</v>
      </c>
      <c r="E73">
        <v>47</v>
      </c>
      <c r="F73">
        <f>advaced_metrics__2[[#This Row],[total_trips]]-(advaced_metrics__2[[#This Row],[trips_midday]]+advaced_metrics__2[[#This Row],[trips_peak_pm]])</f>
        <v>29</v>
      </c>
      <c r="G73">
        <v>6</v>
      </c>
      <c r="H73">
        <v>12</v>
      </c>
      <c r="J73" t="str">
        <v>173</v>
      </c>
      <c r="K73" s="2">
        <f>SUMIFS(advaced_metrics__2[trips_peak_am],advaced_metrics__2[route_short_name],J73)</f>
        <v>60</v>
      </c>
      <c r="L73" s="2">
        <f>SUMIFS(advaced_metrics__2[trips_midday],advaced_metrics__2[route_short_name],J73)</f>
        <v>11</v>
      </c>
      <c r="M73" s="2">
        <f>SUMIFS(advaced_metrics__2[trips_peak_pm],advaced_metrics__2[route_short_name],J73)</f>
        <v>21</v>
      </c>
    </row>
    <row r="74" spans="1:13" x14ac:dyDescent="0.2">
      <c r="A74" t="s">
        <v>134</v>
      </c>
      <c r="B74">
        <v>0</v>
      </c>
      <c r="C74" t="s">
        <v>516</v>
      </c>
      <c r="D74">
        <v>1</v>
      </c>
      <c r="E74">
        <v>63</v>
      </c>
      <c r="F74">
        <f>advaced_metrics__2[[#This Row],[total_trips]]-(advaced_metrics__2[[#This Row],[trips_midday]]+advaced_metrics__2[[#This Row],[trips_peak_pm]])</f>
        <v>39</v>
      </c>
      <c r="G74">
        <v>12</v>
      </c>
      <c r="H74">
        <v>12</v>
      </c>
      <c r="J74" t="str">
        <v>174</v>
      </c>
      <c r="K74" s="2">
        <f>SUMIFS(advaced_metrics__2[trips_peak_am],advaced_metrics__2[route_short_name],J74)</f>
        <v>58</v>
      </c>
      <c r="L74" s="2">
        <f>SUMIFS(advaced_metrics__2[trips_midday],advaced_metrics__2[route_short_name],J74)</f>
        <v>11</v>
      </c>
      <c r="M74" s="2">
        <f>SUMIFS(advaced_metrics__2[trips_peak_pm],advaced_metrics__2[route_short_name],J74)</f>
        <v>22</v>
      </c>
    </row>
    <row r="75" spans="1:13" x14ac:dyDescent="0.2">
      <c r="A75" t="s">
        <v>134</v>
      </c>
      <c r="B75">
        <v>1</v>
      </c>
      <c r="C75" t="s">
        <v>517</v>
      </c>
      <c r="D75">
        <v>1</v>
      </c>
      <c r="E75">
        <v>66</v>
      </c>
      <c r="F75">
        <f>advaced_metrics__2[[#This Row],[total_trips]]-(advaced_metrics__2[[#This Row],[trips_midday]]+advaced_metrics__2[[#This Row],[trips_peak_pm]])</f>
        <v>43</v>
      </c>
      <c r="G75">
        <v>12</v>
      </c>
      <c r="H75">
        <v>11</v>
      </c>
      <c r="J75" t="str">
        <v>175</v>
      </c>
      <c r="K75" s="2">
        <f>SUMIFS(advaced_metrics__2[trips_peak_am],advaced_metrics__2[route_short_name],J75)</f>
        <v>29</v>
      </c>
      <c r="L75" s="2">
        <f>SUMIFS(advaced_metrics__2[trips_midday],advaced_metrics__2[route_short_name],J75)</f>
        <v>0</v>
      </c>
      <c r="M75" s="2">
        <f>SUMIFS(advaced_metrics__2[trips_peak_pm],advaced_metrics__2[route_short_name],J75)</f>
        <v>14</v>
      </c>
    </row>
    <row r="76" spans="1:13" x14ac:dyDescent="0.2">
      <c r="A76" t="s">
        <v>82</v>
      </c>
      <c r="B76">
        <v>0</v>
      </c>
      <c r="C76" t="s">
        <v>518</v>
      </c>
      <c r="D76">
        <v>1</v>
      </c>
      <c r="E76">
        <v>4</v>
      </c>
      <c r="F76">
        <f>advaced_metrics__2[[#This Row],[total_trips]]-(advaced_metrics__2[[#This Row],[trips_midday]]+advaced_metrics__2[[#This Row],[trips_peak_pm]])</f>
        <v>3</v>
      </c>
      <c r="G76">
        <v>0</v>
      </c>
      <c r="H76">
        <v>1</v>
      </c>
      <c r="J76" t="str">
        <v>180</v>
      </c>
      <c r="K76" s="2">
        <f>SUMIFS(advaced_metrics__2[trips_peak_am],advaced_metrics__2[route_short_name],J76)</f>
        <v>88</v>
      </c>
      <c r="L76" s="2">
        <f>SUMIFS(advaced_metrics__2[trips_midday],advaced_metrics__2[route_short_name],J76)</f>
        <v>24</v>
      </c>
      <c r="M76" s="2">
        <f>SUMIFS(advaced_metrics__2[trips_peak_pm],advaced_metrics__2[route_short_name],J76)</f>
        <v>23</v>
      </c>
    </row>
    <row r="77" spans="1:13" x14ac:dyDescent="0.2">
      <c r="A77" t="s">
        <v>82</v>
      </c>
      <c r="B77">
        <v>0</v>
      </c>
      <c r="C77" t="s">
        <v>519</v>
      </c>
      <c r="D77">
        <v>2</v>
      </c>
      <c r="E77">
        <v>79</v>
      </c>
      <c r="F77">
        <f>advaced_metrics__2[[#This Row],[total_trips]]-(advaced_metrics__2[[#This Row],[trips_midday]]+advaced_metrics__2[[#This Row],[trips_peak_pm]])</f>
        <v>55</v>
      </c>
      <c r="G77">
        <v>12</v>
      </c>
      <c r="H77">
        <v>12</v>
      </c>
      <c r="J77" t="str">
        <v>181</v>
      </c>
      <c r="K77" s="2">
        <f>SUMIFS(advaced_metrics__2[trips_peak_am],advaced_metrics__2[route_short_name],J77)</f>
        <v>37</v>
      </c>
      <c r="L77" s="2">
        <f>SUMIFS(advaced_metrics__2[trips_midday],advaced_metrics__2[route_short_name],J77)</f>
        <v>8</v>
      </c>
      <c r="M77" s="2">
        <f>SUMIFS(advaced_metrics__2[trips_peak_pm],advaced_metrics__2[route_short_name],J77)</f>
        <v>11</v>
      </c>
    </row>
    <row r="78" spans="1:13" x14ac:dyDescent="0.2">
      <c r="A78" t="s">
        <v>82</v>
      </c>
      <c r="B78">
        <v>1</v>
      </c>
      <c r="C78" t="s">
        <v>520</v>
      </c>
      <c r="D78">
        <v>1</v>
      </c>
      <c r="E78">
        <v>75</v>
      </c>
      <c r="F78">
        <f>advaced_metrics__2[[#This Row],[total_trips]]-(advaced_metrics__2[[#This Row],[trips_midday]]+advaced_metrics__2[[#This Row],[trips_peak_pm]])</f>
        <v>51</v>
      </c>
      <c r="G78">
        <v>12</v>
      </c>
      <c r="H78">
        <v>12</v>
      </c>
      <c r="J78" t="str">
        <v>182</v>
      </c>
      <c r="K78" s="2">
        <f>SUMIFS(advaced_metrics__2[trips_peak_am],advaced_metrics__2[route_short_name],J78)</f>
        <v>37</v>
      </c>
      <c r="L78" s="2">
        <f>SUMIFS(advaced_metrics__2[trips_midday],advaced_metrics__2[route_short_name],J78)</f>
        <v>11</v>
      </c>
      <c r="M78" s="2">
        <f>SUMIFS(advaced_metrics__2[trips_peak_pm],advaced_metrics__2[route_short_name],J78)</f>
        <v>12</v>
      </c>
    </row>
    <row r="79" spans="1:13" x14ac:dyDescent="0.2">
      <c r="A79" t="s">
        <v>82</v>
      </c>
      <c r="B79">
        <v>1</v>
      </c>
      <c r="C79" t="s">
        <v>518</v>
      </c>
      <c r="D79">
        <v>1</v>
      </c>
      <c r="E79">
        <v>3</v>
      </c>
      <c r="F79">
        <f>advaced_metrics__2[[#This Row],[total_trips]]-(advaced_metrics__2[[#This Row],[trips_midday]]+advaced_metrics__2[[#This Row],[trips_peak_pm]])</f>
        <v>3</v>
      </c>
      <c r="G79">
        <v>0</v>
      </c>
      <c r="H79">
        <v>0</v>
      </c>
      <c r="J79" t="str">
        <v>183</v>
      </c>
      <c r="K79" s="2">
        <f>SUMIFS(advaced_metrics__2[trips_peak_am],advaced_metrics__2[route_short_name],J79)</f>
        <v>80</v>
      </c>
      <c r="L79" s="2">
        <f>SUMIFS(advaced_metrics__2[trips_midday],advaced_metrics__2[route_short_name],J79)</f>
        <v>12</v>
      </c>
      <c r="M79" s="2">
        <f>SUMIFS(advaced_metrics__2[trips_peak_pm],advaced_metrics__2[route_short_name],J79)</f>
        <v>21</v>
      </c>
    </row>
    <row r="80" spans="1:13" x14ac:dyDescent="0.2">
      <c r="A80" t="s">
        <v>82</v>
      </c>
      <c r="B80">
        <v>1</v>
      </c>
      <c r="C80" t="s">
        <v>521</v>
      </c>
      <c r="D80">
        <v>2</v>
      </c>
      <c r="E80">
        <v>5</v>
      </c>
      <c r="F80">
        <f>advaced_metrics__2[[#This Row],[total_trips]]-(advaced_metrics__2[[#This Row],[trips_midday]]+advaced_metrics__2[[#This Row],[trips_peak_pm]])</f>
        <v>5</v>
      </c>
      <c r="G80">
        <v>0</v>
      </c>
      <c r="H80">
        <v>0</v>
      </c>
      <c r="J80" t="str">
        <v>184</v>
      </c>
      <c r="K80" s="2">
        <f>SUMIFS(advaced_metrics__2[trips_peak_am],advaced_metrics__2[route_short_name],J80)</f>
        <v>66</v>
      </c>
      <c r="L80" s="2">
        <f>SUMIFS(advaced_metrics__2[trips_midday],advaced_metrics__2[route_short_name],J80)</f>
        <v>12</v>
      </c>
      <c r="M80" s="2">
        <f>SUMIFS(advaced_metrics__2[trips_peak_pm],advaced_metrics__2[route_short_name],J80)</f>
        <v>24</v>
      </c>
    </row>
    <row r="81" spans="1:13" x14ac:dyDescent="0.2">
      <c r="A81" t="s">
        <v>165</v>
      </c>
      <c r="B81">
        <v>0</v>
      </c>
      <c r="C81" t="s">
        <v>522</v>
      </c>
      <c r="D81">
        <v>1</v>
      </c>
      <c r="E81">
        <v>51</v>
      </c>
      <c r="F81">
        <f>advaced_metrics__2[[#This Row],[total_trips]]-(advaced_metrics__2[[#This Row],[trips_midday]]+advaced_metrics__2[[#This Row],[trips_peak_pm]])</f>
        <v>32</v>
      </c>
      <c r="G81">
        <v>6</v>
      </c>
      <c r="H81">
        <v>13</v>
      </c>
      <c r="J81" t="str">
        <v>185</v>
      </c>
      <c r="K81" s="2">
        <f>SUMIFS(advaced_metrics__2[trips_peak_am],advaced_metrics__2[route_short_name],J81)</f>
        <v>66</v>
      </c>
      <c r="L81" s="2">
        <f>SUMIFS(advaced_metrics__2[trips_midday],advaced_metrics__2[route_short_name],J81)</f>
        <v>12</v>
      </c>
      <c r="M81" s="2">
        <f>SUMIFS(advaced_metrics__2[trips_peak_pm],advaced_metrics__2[route_short_name],J81)</f>
        <v>24</v>
      </c>
    </row>
    <row r="82" spans="1:13" x14ac:dyDescent="0.2">
      <c r="A82" t="s">
        <v>165</v>
      </c>
      <c r="B82">
        <v>0</v>
      </c>
      <c r="C82" t="s">
        <v>523</v>
      </c>
      <c r="D82">
        <v>1</v>
      </c>
      <c r="E82">
        <v>3</v>
      </c>
      <c r="F82">
        <f>advaced_metrics__2[[#This Row],[total_trips]]-(advaced_metrics__2[[#This Row],[trips_midday]]+advaced_metrics__2[[#This Row],[trips_peak_pm]])</f>
        <v>1</v>
      </c>
      <c r="G82">
        <v>0</v>
      </c>
      <c r="H82">
        <v>2</v>
      </c>
      <c r="J82" t="str">
        <v>186</v>
      </c>
      <c r="K82" s="2">
        <f>SUMIFS(advaced_metrics__2[trips_peak_am],advaced_metrics__2[route_short_name],J82)</f>
        <v>66</v>
      </c>
      <c r="L82" s="2">
        <f>SUMIFS(advaced_metrics__2[trips_midday],advaced_metrics__2[route_short_name],J82)</f>
        <v>12</v>
      </c>
      <c r="M82" s="2">
        <f>SUMIFS(advaced_metrics__2[trips_peak_pm],advaced_metrics__2[route_short_name],J82)</f>
        <v>24</v>
      </c>
    </row>
    <row r="83" spans="1:13" x14ac:dyDescent="0.2">
      <c r="A83" t="s">
        <v>165</v>
      </c>
      <c r="B83">
        <v>1</v>
      </c>
      <c r="C83" t="s">
        <v>524</v>
      </c>
      <c r="D83">
        <v>2</v>
      </c>
      <c r="E83">
        <v>55</v>
      </c>
      <c r="F83">
        <f>advaced_metrics__2[[#This Row],[total_trips]]-(advaced_metrics__2[[#This Row],[trips_midday]]+advaced_metrics__2[[#This Row],[trips_peak_pm]])</f>
        <v>38</v>
      </c>
      <c r="G83">
        <v>6</v>
      </c>
      <c r="H83">
        <v>11</v>
      </c>
      <c r="J83" t="str">
        <v>187</v>
      </c>
      <c r="K83" s="2">
        <f>SUMIFS(advaced_metrics__2[trips_peak_am],advaced_metrics__2[route_short_name],J83)</f>
        <v>74</v>
      </c>
      <c r="L83" s="2">
        <f>SUMIFS(advaced_metrics__2[trips_midday],advaced_metrics__2[route_short_name],J83)</f>
        <v>12</v>
      </c>
      <c r="M83" s="2">
        <f>SUMIFS(advaced_metrics__2[trips_peak_pm],advaced_metrics__2[route_short_name],J83)</f>
        <v>22</v>
      </c>
    </row>
    <row r="84" spans="1:13" x14ac:dyDescent="0.2">
      <c r="A84" t="s">
        <v>11</v>
      </c>
      <c r="B84">
        <v>0</v>
      </c>
      <c r="C84" t="s">
        <v>525</v>
      </c>
      <c r="D84">
        <v>3</v>
      </c>
      <c r="E84">
        <v>159</v>
      </c>
      <c r="F84">
        <f>advaced_metrics__2[[#This Row],[total_trips]]-(advaced_metrics__2[[#This Row],[trips_midday]]+advaced_metrics__2[[#This Row],[trips_peak_pm]])</f>
        <v>98</v>
      </c>
      <c r="G84">
        <v>29</v>
      </c>
      <c r="H84">
        <v>32</v>
      </c>
      <c r="J84" t="str">
        <v>188</v>
      </c>
      <c r="K84" s="2">
        <f>SUMIFS(advaced_metrics__2[trips_peak_am],advaced_metrics__2[route_short_name],J84)</f>
        <v>78</v>
      </c>
      <c r="L84" s="2">
        <f>SUMIFS(advaced_metrics__2[trips_midday],advaced_metrics__2[route_short_name],J84)</f>
        <v>12</v>
      </c>
      <c r="M84" s="2">
        <f>SUMIFS(advaced_metrics__2[trips_peak_pm],advaced_metrics__2[route_short_name],J84)</f>
        <v>20</v>
      </c>
    </row>
    <row r="85" spans="1:13" x14ac:dyDescent="0.2">
      <c r="A85" t="s">
        <v>11</v>
      </c>
      <c r="B85">
        <v>0</v>
      </c>
      <c r="C85" t="s">
        <v>526</v>
      </c>
      <c r="D85">
        <v>1</v>
      </c>
      <c r="E85">
        <v>6</v>
      </c>
      <c r="F85">
        <f>advaced_metrics__2[[#This Row],[total_trips]]-(advaced_metrics__2[[#This Row],[trips_midday]]+advaced_metrics__2[[#This Row],[trips_peak_pm]])</f>
        <v>6</v>
      </c>
      <c r="G85">
        <v>0</v>
      </c>
      <c r="H85">
        <v>0</v>
      </c>
      <c r="J85" t="str">
        <v>189</v>
      </c>
      <c r="K85" s="2">
        <f>SUMIFS(advaced_metrics__2[trips_peak_am],advaced_metrics__2[route_short_name],J85)</f>
        <v>42</v>
      </c>
      <c r="L85" s="2">
        <f>SUMIFS(advaced_metrics__2[trips_midday],advaced_metrics__2[route_short_name],J85)</f>
        <v>12</v>
      </c>
      <c r="M85" s="2">
        <f>SUMIFS(advaced_metrics__2[trips_peak_pm],advaced_metrics__2[route_short_name],J85)</f>
        <v>12</v>
      </c>
    </row>
    <row r="86" spans="1:13" x14ac:dyDescent="0.2">
      <c r="A86" t="s">
        <v>11</v>
      </c>
      <c r="B86">
        <v>1</v>
      </c>
      <c r="C86" t="s">
        <v>527</v>
      </c>
      <c r="D86">
        <v>1</v>
      </c>
      <c r="E86">
        <v>2</v>
      </c>
      <c r="F86">
        <f>advaced_metrics__2[[#This Row],[total_trips]]-(advaced_metrics__2[[#This Row],[trips_midday]]+advaced_metrics__2[[#This Row],[trips_peak_pm]])</f>
        <v>2</v>
      </c>
      <c r="G86">
        <v>0</v>
      </c>
      <c r="H86">
        <v>0</v>
      </c>
      <c r="J86" t="str">
        <v>191</v>
      </c>
      <c r="K86" s="2">
        <f>SUMIFS(advaced_metrics__2[trips_peak_am],advaced_metrics__2[route_short_name],J86)</f>
        <v>48</v>
      </c>
      <c r="L86" s="2">
        <f>SUMIFS(advaced_metrics__2[trips_midday],advaced_metrics__2[route_short_name],J86)</f>
        <v>12</v>
      </c>
      <c r="M86" s="2">
        <f>SUMIFS(advaced_metrics__2[trips_peak_pm],advaced_metrics__2[route_short_name],J86)</f>
        <v>12</v>
      </c>
    </row>
    <row r="87" spans="1:13" x14ac:dyDescent="0.2">
      <c r="A87" t="s">
        <v>11</v>
      </c>
      <c r="B87">
        <v>1</v>
      </c>
      <c r="C87" t="s">
        <v>528</v>
      </c>
      <c r="D87">
        <v>1</v>
      </c>
      <c r="E87">
        <v>4</v>
      </c>
      <c r="F87">
        <f>advaced_metrics__2[[#This Row],[total_trips]]-(advaced_metrics__2[[#This Row],[trips_midday]]+advaced_metrics__2[[#This Row],[trips_peak_pm]])</f>
        <v>4</v>
      </c>
      <c r="G87">
        <v>0</v>
      </c>
      <c r="H87">
        <v>0</v>
      </c>
      <c r="J87" t="str">
        <v>209</v>
      </c>
      <c r="K87" s="2">
        <f>SUMIFS(advaced_metrics__2[trips_peak_am],advaced_metrics__2[route_short_name],J87)</f>
        <v>24</v>
      </c>
      <c r="L87" s="2">
        <f>SUMIFS(advaced_metrics__2[trips_midday],advaced_metrics__2[route_short_name],J87)</f>
        <v>0</v>
      </c>
      <c r="M87" s="2">
        <f>SUMIFS(advaced_metrics__2[trips_peak_pm],advaced_metrics__2[route_short_name],J87)</f>
        <v>0</v>
      </c>
    </row>
    <row r="88" spans="1:13" x14ac:dyDescent="0.2">
      <c r="A88" t="s">
        <v>11</v>
      </c>
      <c r="B88">
        <v>1</v>
      </c>
      <c r="C88" t="s">
        <v>529</v>
      </c>
      <c r="D88">
        <v>1</v>
      </c>
      <c r="E88">
        <v>157</v>
      </c>
      <c r="F88">
        <f>advaced_metrics__2[[#This Row],[total_trips]]-(advaced_metrics__2[[#This Row],[trips_midday]]+advaced_metrics__2[[#This Row],[trips_peak_pm]])</f>
        <v>105</v>
      </c>
      <c r="G88">
        <v>25</v>
      </c>
      <c r="H88">
        <v>27</v>
      </c>
      <c r="J88" t="str">
        <v>210</v>
      </c>
      <c r="K88" s="2">
        <f>SUMIFS(advaced_metrics__2[trips_peak_am],advaced_metrics__2[route_short_name],J88)</f>
        <v>56</v>
      </c>
      <c r="L88" s="2">
        <f>SUMIFS(advaced_metrics__2[trips_midday],advaced_metrics__2[route_short_name],J88)</f>
        <v>12</v>
      </c>
      <c r="M88" s="2">
        <f>SUMIFS(advaced_metrics__2[trips_peak_pm],advaced_metrics__2[route_short_name],J88)</f>
        <v>22</v>
      </c>
    </row>
    <row r="89" spans="1:13" x14ac:dyDescent="0.2">
      <c r="A89" t="s">
        <v>151</v>
      </c>
      <c r="B89">
        <v>0</v>
      </c>
      <c r="C89" t="s">
        <v>530</v>
      </c>
      <c r="D89">
        <v>1</v>
      </c>
      <c r="E89">
        <v>57</v>
      </c>
      <c r="F89">
        <f>advaced_metrics__2[[#This Row],[total_trips]]-(advaced_metrics__2[[#This Row],[trips_midday]]+advaced_metrics__2[[#This Row],[trips_peak_pm]])</f>
        <v>34</v>
      </c>
      <c r="G89">
        <v>11</v>
      </c>
      <c r="H89">
        <v>12</v>
      </c>
      <c r="J89" t="str">
        <v>211</v>
      </c>
      <c r="K89" s="2">
        <f>SUMIFS(advaced_metrics__2[trips_peak_am],advaced_metrics__2[route_short_name],J89)</f>
        <v>63</v>
      </c>
      <c r="L89" s="2">
        <f>SUMIFS(advaced_metrics__2[trips_midday],advaced_metrics__2[route_short_name],J89)</f>
        <v>12</v>
      </c>
      <c r="M89" s="2">
        <f>SUMIFS(advaced_metrics__2[trips_peak_pm],advaced_metrics__2[route_short_name],J89)</f>
        <v>14</v>
      </c>
    </row>
    <row r="90" spans="1:13" x14ac:dyDescent="0.2">
      <c r="A90" t="s">
        <v>151</v>
      </c>
      <c r="B90">
        <v>1</v>
      </c>
      <c r="C90" t="s">
        <v>531</v>
      </c>
      <c r="D90">
        <v>1</v>
      </c>
      <c r="E90">
        <v>58</v>
      </c>
      <c r="F90">
        <f>advaced_metrics__2[[#This Row],[total_trips]]-(advaced_metrics__2[[#This Row],[trips_midday]]+advaced_metrics__2[[#This Row],[trips_peak_pm]])</f>
        <v>35</v>
      </c>
      <c r="G90">
        <v>12</v>
      </c>
      <c r="H90">
        <v>11</v>
      </c>
      <c r="J90" t="str">
        <v>212</v>
      </c>
      <c r="K90" s="2">
        <f>SUMIFS(advaced_metrics__2[trips_peak_am],advaced_metrics__2[route_short_name],J90)</f>
        <v>46</v>
      </c>
      <c r="L90" s="2">
        <f>SUMIFS(advaced_metrics__2[trips_midday],advaced_metrics__2[route_short_name],J90)</f>
        <v>12</v>
      </c>
      <c r="M90" s="2">
        <f>SUMIFS(advaced_metrics__2[trips_peak_pm],advaced_metrics__2[route_short_name],J90)</f>
        <v>13</v>
      </c>
    </row>
    <row r="91" spans="1:13" x14ac:dyDescent="0.2">
      <c r="A91" t="s">
        <v>126</v>
      </c>
      <c r="B91">
        <v>0</v>
      </c>
      <c r="C91" t="s">
        <v>532</v>
      </c>
      <c r="D91">
        <v>1</v>
      </c>
      <c r="E91">
        <v>66</v>
      </c>
      <c r="F91">
        <f>advaced_metrics__2[[#This Row],[total_trips]]-(advaced_metrics__2[[#This Row],[trips_midday]]+advaced_metrics__2[[#This Row],[trips_peak_pm]])</f>
        <v>42</v>
      </c>
      <c r="G91">
        <v>12</v>
      </c>
      <c r="H91">
        <v>12</v>
      </c>
      <c r="J91" t="str">
        <v>214</v>
      </c>
      <c r="K91" s="2">
        <f>SUMIFS(advaced_metrics__2[trips_peak_am],advaced_metrics__2[route_short_name],J91)</f>
        <v>49</v>
      </c>
      <c r="L91" s="2">
        <f>SUMIFS(advaced_metrics__2[trips_midday],advaced_metrics__2[route_short_name],J91)</f>
        <v>12</v>
      </c>
      <c r="M91" s="2">
        <f>SUMIFS(advaced_metrics__2[trips_peak_pm],advaced_metrics__2[route_short_name],J91)</f>
        <v>14</v>
      </c>
    </row>
    <row r="92" spans="1:13" x14ac:dyDescent="0.2">
      <c r="A92" t="s">
        <v>126</v>
      </c>
      <c r="B92">
        <v>1</v>
      </c>
      <c r="C92" t="s">
        <v>533</v>
      </c>
      <c r="D92">
        <v>1</v>
      </c>
      <c r="E92">
        <v>66</v>
      </c>
      <c r="F92">
        <f>advaced_metrics__2[[#This Row],[total_trips]]-(advaced_metrics__2[[#This Row],[trips_midday]]+advaced_metrics__2[[#This Row],[trips_peak_pm]])</f>
        <v>42</v>
      </c>
      <c r="G92">
        <v>12</v>
      </c>
      <c r="H92">
        <v>12</v>
      </c>
      <c r="J92" t="str">
        <v>215</v>
      </c>
      <c r="K92" s="2">
        <f>SUMIFS(advaced_metrics__2[trips_peak_am],advaced_metrics__2[route_short_name],J92)</f>
        <v>53</v>
      </c>
      <c r="L92" s="2">
        <f>SUMIFS(advaced_metrics__2[trips_midday],advaced_metrics__2[route_short_name],J92)</f>
        <v>12</v>
      </c>
      <c r="M92" s="2">
        <f>SUMIFS(advaced_metrics__2[trips_peak_pm],advaced_metrics__2[route_short_name],J92)</f>
        <v>23</v>
      </c>
    </row>
    <row r="93" spans="1:13" x14ac:dyDescent="0.2">
      <c r="A93" t="s">
        <v>331</v>
      </c>
      <c r="B93">
        <v>0</v>
      </c>
      <c r="C93" t="s">
        <v>534</v>
      </c>
      <c r="D93">
        <v>1</v>
      </c>
      <c r="E93">
        <v>26</v>
      </c>
      <c r="F93">
        <f>advaced_metrics__2[[#This Row],[total_trips]]-(advaced_metrics__2[[#This Row],[trips_midday]]+advaced_metrics__2[[#This Row],[trips_peak_pm]])</f>
        <v>15</v>
      </c>
      <c r="G93">
        <v>6</v>
      </c>
      <c r="H93">
        <v>5</v>
      </c>
      <c r="J93" t="str">
        <v>222</v>
      </c>
      <c r="K93" s="2">
        <f>SUMIFS(advaced_metrics__2[trips_peak_am],advaced_metrics__2[route_short_name],J93)</f>
        <v>69</v>
      </c>
      <c r="L93" s="2">
        <f>SUMIFS(advaced_metrics__2[trips_midday],advaced_metrics__2[route_short_name],J93)</f>
        <v>0</v>
      </c>
      <c r="M93" s="2">
        <f>SUMIFS(advaced_metrics__2[trips_peak_pm],advaced_metrics__2[route_short_name],J93)</f>
        <v>33</v>
      </c>
    </row>
    <row r="94" spans="1:13" x14ac:dyDescent="0.2">
      <c r="A94" t="s">
        <v>331</v>
      </c>
      <c r="B94">
        <v>1</v>
      </c>
      <c r="C94" t="s">
        <v>535</v>
      </c>
      <c r="D94">
        <v>1</v>
      </c>
      <c r="E94">
        <v>26</v>
      </c>
      <c r="F94">
        <f>advaced_metrics__2[[#This Row],[total_trips]]-(advaced_metrics__2[[#This Row],[trips_midday]]+advaced_metrics__2[[#This Row],[trips_peak_pm]])</f>
        <v>15</v>
      </c>
      <c r="G94">
        <v>5</v>
      </c>
      <c r="H94">
        <v>6</v>
      </c>
      <c r="J94" t="str">
        <v>227</v>
      </c>
      <c r="K94" s="2">
        <f>SUMIFS(advaced_metrics__2[trips_peak_am],advaced_metrics__2[route_short_name],J94)</f>
        <v>34</v>
      </c>
      <c r="L94" s="2">
        <f>SUMIFS(advaced_metrics__2[trips_midday],advaced_metrics__2[route_short_name],J94)</f>
        <v>12</v>
      </c>
      <c r="M94" s="2">
        <f>SUMIFS(advaced_metrics__2[trips_peak_pm],advaced_metrics__2[route_short_name],J94)</f>
        <v>12</v>
      </c>
    </row>
    <row r="95" spans="1:13" x14ac:dyDescent="0.2">
      <c r="A95" t="s">
        <v>120</v>
      </c>
      <c r="B95">
        <v>0</v>
      </c>
      <c r="C95" t="s">
        <v>536</v>
      </c>
      <c r="D95">
        <v>1</v>
      </c>
      <c r="E95">
        <v>67</v>
      </c>
      <c r="F95">
        <f>advaced_metrics__2[[#This Row],[total_trips]]-(advaced_metrics__2[[#This Row],[trips_midday]]+advaced_metrics__2[[#This Row],[trips_peak_pm]])</f>
        <v>40</v>
      </c>
      <c r="G95">
        <v>13</v>
      </c>
      <c r="H95">
        <v>14</v>
      </c>
      <c r="J95" t="str">
        <v>228</v>
      </c>
      <c r="K95" s="2">
        <f>SUMIFS(advaced_metrics__2[trips_peak_am],advaced_metrics__2[route_short_name],J95)</f>
        <v>73</v>
      </c>
      <c r="L95" s="2">
        <f>SUMIFS(advaced_metrics__2[trips_midday],advaced_metrics__2[route_short_name],J95)</f>
        <v>12</v>
      </c>
      <c r="M95" s="2">
        <f>SUMIFS(advaced_metrics__2[trips_peak_pm],advaced_metrics__2[route_short_name],J95)</f>
        <v>23</v>
      </c>
    </row>
    <row r="96" spans="1:13" x14ac:dyDescent="0.2">
      <c r="A96" t="s">
        <v>120</v>
      </c>
      <c r="B96">
        <v>1</v>
      </c>
      <c r="C96" t="s">
        <v>537</v>
      </c>
      <c r="D96">
        <v>1</v>
      </c>
      <c r="E96">
        <v>67</v>
      </c>
      <c r="F96">
        <f>advaced_metrics__2[[#This Row],[total_trips]]-(advaced_metrics__2[[#This Row],[trips_midday]]+advaced_metrics__2[[#This Row],[trips_peak_pm]])</f>
        <v>42</v>
      </c>
      <c r="G96">
        <v>12</v>
      </c>
      <c r="H96">
        <v>13</v>
      </c>
      <c r="J96" t="str">
        <v>229</v>
      </c>
      <c r="K96" s="2">
        <f>SUMIFS(advaced_metrics__2[trips_peak_am],advaced_metrics__2[route_short_name],J96)</f>
        <v>61</v>
      </c>
      <c r="L96" s="2">
        <f>SUMIFS(advaced_metrics__2[trips_midday],advaced_metrics__2[route_short_name],J96)</f>
        <v>12</v>
      </c>
      <c r="M96" s="2">
        <f>SUMIFS(advaced_metrics__2[trips_peak_pm],advaced_metrics__2[route_short_name],J96)</f>
        <v>24</v>
      </c>
    </row>
    <row r="97" spans="1:13" x14ac:dyDescent="0.2">
      <c r="A97" t="s">
        <v>7</v>
      </c>
      <c r="B97">
        <v>0</v>
      </c>
      <c r="C97" t="s">
        <v>538</v>
      </c>
      <c r="D97">
        <v>1</v>
      </c>
      <c r="E97">
        <v>50</v>
      </c>
      <c r="F97">
        <f>advaced_metrics__2[[#This Row],[total_trips]]-(advaced_metrics__2[[#This Row],[trips_midday]]+advaced_metrics__2[[#This Row],[trips_peak_pm]])</f>
        <v>25</v>
      </c>
      <c r="G97">
        <v>3</v>
      </c>
      <c r="H97">
        <v>22</v>
      </c>
      <c r="J97" t="str">
        <v>230</v>
      </c>
      <c r="K97" s="2">
        <f>SUMIFS(advaced_metrics__2[trips_peak_am],advaced_metrics__2[route_short_name],J97)</f>
        <v>56</v>
      </c>
      <c r="L97" s="2">
        <f>SUMIFS(advaced_metrics__2[trips_midday],advaced_metrics__2[route_short_name],J97)</f>
        <v>12</v>
      </c>
      <c r="M97" s="2">
        <f>SUMIFS(advaced_metrics__2[trips_peak_pm],advaced_metrics__2[route_short_name],J97)</f>
        <v>23</v>
      </c>
    </row>
    <row r="98" spans="1:13" x14ac:dyDescent="0.2">
      <c r="A98" t="s">
        <v>7</v>
      </c>
      <c r="B98">
        <v>0</v>
      </c>
      <c r="C98" t="s">
        <v>539</v>
      </c>
      <c r="D98">
        <v>2</v>
      </c>
      <c r="E98">
        <v>175</v>
      </c>
      <c r="F98">
        <f>advaced_metrics__2[[#This Row],[total_trips]]-(advaced_metrics__2[[#This Row],[trips_midday]]+advaced_metrics__2[[#This Row],[trips_peak_pm]])</f>
        <v>121</v>
      </c>
      <c r="G98">
        <v>25</v>
      </c>
      <c r="H98">
        <v>29</v>
      </c>
      <c r="J98" t="str">
        <v>231</v>
      </c>
      <c r="K98" s="2">
        <f>SUMIFS(advaced_metrics__2[trips_peak_am],advaced_metrics__2[route_short_name],J98)</f>
        <v>5</v>
      </c>
      <c r="L98" s="2">
        <f>SUMIFS(advaced_metrics__2[trips_midday],advaced_metrics__2[route_short_name],J98)</f>
        <v>0</v>
      </c>
      <c r="M98" s="2">
        <f>SUMIFS(advaced_metrics__2[trips_peak_pm],advaced_metrics__2[route_short_name],J98)</f>
        <v>5</v>
      </c>
    </row>
    <row r="99" spans="1:13" x14ac:dyDescent="0.2">
      <c r="A99" t="s">
        <v>7</v>
      </c>
      <c r="B99">
        <v>1</v>
      </c>
      <c r="C99" t="s">
        <v>540</v>
      </c>
      <c r="D99">
        <v>1</v>
      </c>
      <c r="E99">
        <v>2</v>
      </c>
      <c r="F99">
        <f>advaced_metrics__2[[#This Row],[total_trips]]-(advaced_metrics__2[[#This Row],[trips_midday]]+advaced_metrics__2[[#This Row],[trips_peak_pm]])</f>
        <v>2</v>
      </c>
      <c r="G99">
        <v>0</v>
      </c>
      <c r="H99">
        <v>0</v>
      </c>
      <c r="J99" t="str">
        <v>232</v>
      </c>
      <c r="K99" s="2">
        <f>SUMIFS(advaced_metrics__2[trips_peak_am],advaced_metrics__2[route_short_name],J99)</f>
        <v>45</v>
      </c>
      <c r="L99" s="2">
        <f>SUMIFS(advaced_metrics__2[trips_midday],advaced_metrics__2[route_short_name],J99)</f>
        <v>13</v>
      </c>
      <c r="M99" s="2">
        <f>SUMIFS(advaced_metrics__2[trips_peak_pm],advaced_metrics__2[route_short_name],J99)</f>
        <v>11</v>
      </c>
    </row>
    <row r="100" spans="1:13" x14ac:dyDescent="0.2">
      <c r="A100" t="s">
        <v>7</v>
      </c>
      <c r="B100">
        <v>1</v>
      </c>
      <c r="C100" t="s">
        <v>541</v>
      </c>
      <c r="D100">
        <v>2</v>
      </c>
      <c r="E100">
        <v>224</v>
      </c>
      <c r="F100">
        <f>advaced_metrics__2[[#This Row],[total_trips]]-(advaced_metrics__2[[#This Row],[trips_midday]]+advaced_metrics__2[[#This Row],[trips_peak_pm]])</f>
        <v>154</v>
      </c>
      <c r="G100">
        <v>30</v>
      </c>
      <c r="H100">
        <v>40</v>
      </c>
      <c r="J100" t="str">
        <v>236</v>
      </c>
      <c r="K100" s="2">
        <f>SUMIFS(advaced_metrics__2[trips_peak_am],advaced_metrics__2[route_short_name],J100)</f>
        <v>44</v>
      </c>
      <c r="L100" s="2">
        <f>SUMIFS(advaced_metrics__2[trips_midday],advaced_metrics__2[route_short_name],J100)</f>
        <v>12</v>
      </c>
      <c r="M100" s="2">
        <f>SUMIFS(advaced_metrics__2[trips_peak_pm],advaced_metrics__2[route_short_name],J100)</f>
        <v>23</v>
      </c>
    </row>
    <row r="101" spans="1:13" x14ac:dyDescent="0.2">
      <c r="A101" t="s">
        <v>36</v>
      </c>
      <c r="B101">
        <v>0</v>
      </c>
      <c r="C101" t="s">
        <v>542</v>
      </c>
      <c r="D101">
        <v>1</v>
      </c>
      <c r="E101">
        <v>83</v>
      </c>
      <c r="F101">
        <f>advaced_metrics__2[[#This Row],[total_trips]]-(advaced_metrics__2[[#This Row],[trips_midday]]+advaced_metrics__2[[#This Row],[trips_peak_pm]])</f>
        <v>59</v>
      </c>
      <c r="G101">
        <v>9</v>
      </c>
      <c r="H101">
        <v>15</v>
      </c>
      <c r="J101" t="str">
        <v>240</v>
      </c>
      <c r="K101" s="2">
        <f>SUMIFS(advaced_metrics__2[trips_peak_am],advaced_metrics__2[route_short_name],J101)</f>
        <v>126</v>
      </c>
      <c r="L101" s="2">
        <f>SUMIFS(advaced_metrics__2[trips_midday],advaced_metrics__2[route_short_name],J101)</f>
        <v>27</v>
      </c>
      <c r="M101" s="2">
        <f>SUMIFS(advaced_metrics__2[trips_peak_pm],advaced_metrics__2[route_short_name],J101)</f>
        <v>34</v>
      </c>
    </row>
    <row r="102" spans="1:13" x14ac:dyDescent="0.2">
      <c r="A102" t="s">
        <v>36</v>
      </c>
      <c r="B102">
        <v>0</v>
      </c>
      <c r="C102" t="s">
        <v>543</v>
      </c>
      <c r="D102">
        <v>1</v>
      </c>
      <c r="E102">
        <v>27</v>
      </c>
      <c r="F102">
        <f>advaced_metrics__2[[#This Row],[total_trips]]-(advaced_metrics__2[[#This Row],[trips_midday]]+advaced_metrics__2[[#This Row],[trips_peak_pm]])</f>
        <v>19</v>
      </c>
      <c r="G102">
        <v>3</v>
      </c>
      <c r="H102">
        <v>5</v>
      </c>
      <c r="J102" t="str">
        <v>241</v>
      </c>
      <c r="K102" s="2">
        <f>SUMIFS(advaced_metrics__2[trips_peak_am],advaced_metrics__2[route_short_name],J102)</f>
        <v>21</v>
      </c>
      <c r="L102" s="2">
        <f>SUMIFS(advaced_metrics__2[trips_midday],advaced_metrics__2[route_short_name],J102)</f>
        <v>0</v>
      </c>
      <c r="M102" s="2">
        <f>SUMIFS(advaced_metrics__2[trips_peak_pm],advaced_metrics__2[route_short_name],J102)</f>
        <v>9</v>
      </c>
    </row>
    <row r="103" spans="1:13" x14ac:dyDescent="0.2">
      <c r="A103" t="s">
        <v>36</v>
      </c>
      <c r="B103">
        <v>1</v>
      </c>
      <c r="C103" t="s">
        <v>544</v>
      </c>
      <c r="D103">
        <v>1</v>
      </c>
      <c r="E103">
        <v>81</v>
      </c>
      <c r="F103">
        <f>advaced_metrics__2[[#This Row],[total_trips]]-(advaced_metrics__2[[#This Row],[trips_midday]]+advaced_metrics__2[[#This Row],[trips_peak_pm]])</f>
        <v>61</v>
      </c>
      <c r="G103">
        <v>9</v>
      </c>
      <c r="H103">
        <v>11</v>
      </c>
      <c r="J103" t="str">
        <v>245</v>
      </c>
      <c r="K103" s="2">
        <f>SUMIFS(advaced_metrics__2[trips_peak_am],advaced_metrics__2[route_short_name],J103)</f>
        <v>169</v>
      </c>
      <c r="L103" s="2">
        <f>SUMIFS(advaced_metrics__2[trips_midday],advaced_metrics__2[route_short_name],J103)</f>
        <v>48</v>
      </c>
      <c r="M103" s="2">
        <f>SUMIFS(advaced_metrics__2[trips_peak_pm],advaced_metrics__2[route_short_name],J103)</f>
        <v>50</v>
      </c>
    </row>
    <row r="104" spans="1:13" x14ac:dyDescent="0.2">
      <c r="A104" t="s">
        <v>36</v>
      </c>
      <c r="B104">
        <v>1</v>
      </c>
      <c r="C104" t="s">
        <v>545</v>
      </c>
      <c r="D104">
        <v>1</v>
      </c>
      <c r="E104">
        <v>28</v>
      </c>
      <c r="F104">
        <f>advaced_metrics__2[[#This Row],[total_trips]]-(advaced_metrics__2[[#This Row],[trips_midday]]+advaced_metrics__2[[#This Row],[trips_peak_pm]])</f>
        <v>20</v>
      </c>
      <c r="G104">
        <v>3</v>
      </c>
      <c r="H104">
        <v>5</v>
      </c>
      <c r="J104" t="str">
        <v>246</v>
      </c>
      <c r="K104" s="2">
        <f>SUMIFS(advaced_metrics__2[trips_peak_am],advaced_metrics__2[route_short_name],J104)</f>
        <v>58</v>
      </c>
      <c r="L104" s="2">
        <f>SUMIFS(advaced_metrics__2[trips_midday],advaced_metrics__2[route_short_name],J104)</f>
        <v>14</v>
      </c>
      <c r="M104" s="2">
        <f>SUMIFS(advaced_metrics__2[trips_peak_pm],advaced_metrics__2[route_short_name],J104)</f>
        <v>22</v>
      </c>
    </row>
    <row r="105" spans="1:13" x14ac:dyDescent="0.2">
      <c r="A105" t="s">
        <v>241</v>
      </c>
      <c r="B105">
        <v>0</v>
      </c>
      <c r="C105" t="s">
        <v>546</v>
      </c>
      <c r="D105">
        <v>1</v>
      </c>
      <c r="E105">
        <v>43</v>
      </c>
      <c r="F105">
        <f>advaced_metrics__2[[#This Row],[total_trips]]-(advaced_metrics__2[[#This Row],[trips_midday]]+advaced_metrics__2[[#This Row],[trips_peak_pm]])</f>
        <v>28</v>
      </c>
      <c r="G105">
        <v>6</v>
      </c>
      <c r="H105">
        <v>9</v>
      </c>
      <c r="J105" t="str">
        <v>247</v>
      </c>
      <c r="K105" s="2">
        <f>SUMIFS(advaced_metrics__2[trips_peak_am],advaced_metrics__2[route_short_name],J105)</f>
        <v>5</v>
      </c>
      <c r="L105" s="2">
        <f>SUMIFS(advaced_metrics__2[trips_midday],advaced_metrics__2[route_short_name],J105)</f>
        <v>0</v>
      </c>
      <c r="M105" s="2">
        <f>SUMIFS(advaced_metrics__2[trips_peak_pm],advaced_metrics__2[route_short_name],J105)</f>
        <v>5</v>
      </c>
    </row>
    <row r="106" spans="1:13" x14ac:dyDescent="0.2">
      <c r="A106" t="s">
        <v>241</v>
      </c>
      <c r="B106">
        <v>1</v>
      </c>
      <c r="C106" t="s">
        <v>547</v>
      </c>
      <c r="D106">
        <v>1</v>
      </c>
      <c r="E106">
        <v>42</v>
      </c>
      <c r="F106">
        <f>advaced_metrics__2[[#This Row],[total_trips]]-(advaced_metrics__2[[#This Row],[trips_midday]]+advaced_metrics__2[[#This Row],[trips_peak_pm]])</f>
        <v>28</v>
      </c>
      <c r="G106">
        <v>6</v>
      </c>
      <c r="H106">
        <v>8</v>
      </c>
      <c r="J106" t="str">
        <v>249</v>
      </c>
      <c r="K106" s="2">
        <f>SUMIFS(advaced_metrics__2[trips_peak_am],advaced_metrics__2[route_short_name],J106)</f>
        <v>58</v>
      </c>
      <c r="L106" s="2">
        <f>SUMIFS(advaced_metrics__2[trips_midday],advaced_metrics__2[route_short_name],J106)</f>
        <v>12</v>
      </c>
      <c r="M106" s="2">
        <f>SUMIFS(advaced_metrics__2[trips_peak_pm],advaced_metrics__2[route_short_name],J106)</f>
        <v>24</v>
      </c>
    </row>
    <row r="107" spans="1:13" x14ac:dyDescent="0.2">
      <c r="A107" t="s">
        <v>94</v>
      </c>
      <c r="B107">
        <v>0</v>
      </c>
      <c r="C107" t="s">
        <v>548</v>
      </c>
      <c r="D107">
        <v>1</v>
      </c>
      <c r="E107">
        <v>75</v>
      </c>
      <c r="F107">
        <f>advaced_metrics__2[[#This Row],[total_trips]]-(advaced_metrics__2[[#This Row],[trips_midday]]+advaced_metrics__2[[#This Row],[trips_peak_pm]])</f>
        <v>48</v>
      </c>
      <c r="G107">
        <v>12</v>
      </c>
      <c r="H107">
        <v>15</v>
      </c>
      <c r="J107" t="str">
        <v>250</v>
      </c>
      <c r="K107" s="2">
        <f>SUMIFS(advaced_metrics__2[trips_peak_am],advaced_metrics__2[route_short_name],J107)</f>
        <v>146</v>
      </c>
      <c r="L107" s="2">
        <f>SUMIFS(advaced_metrics__2[trips_midday],advaced_metrics__2[route_short_name],J107)</f>
        <v>36</v>
      </c>
      <c r="M107" s="2">
        <f>SUMIFS(advaced_metrics__2[trips_peak_pm],advaced_metrics__2[route_short_name],J107)</f>
        <v>56</v>
      </c>
    </row>
    <row r="108" spans="1:13" x14ac:dyDescent="0.2">
      <c r="A108" t="s">
        <v>94</v>
      </c>
      <c r="B108">
        <v>1</v>
      </c>
      <c r="C108" t="s">
        <v>549</v>
      </c>
      <c r="D108">
        <v>1</v>
      </c>
      <c r="E108">
        <v>75</v>
      </c>
      <c r="F108">
        <f>advaced_metrics__2[[#This Row],[total_trips]]-(advaced_metrics__2[[#This Row],[trips_midday]]+advaced_metrics__2[[#This Row],[trips_peak_pm]])</f>
        <v>49</v>
      </c>
      <c r="G108">
        <v>12</v>
      </c>
      <c r="H108">
        <v>14</v>
      </c>
      <c r="J108" t="str">
        <v>251</v>
      </c>
      <c r="K108" s="2">
        <f>SUMIFS(advaced_metrics__2[trips_peak_am],advaced_metrics__2[route_short_name],J108)</f>
        <v>32</v>
      </c>
      <c r="L108" s="2">
        <f>SUMIFS(advaced_metrics__2[trips_midday],advaced_metrics__2[route_short_name],J108)</f>
        <v>7</v>
      </c>
      <c r="M108" s="2">
        <f>SUMIFS(advaced_metrics__2[trips_peak_pm],advaced_metrics__2[route_short_name],J108)</f>
        <v>11</v>
      </c>
    </row>
    <row r="109" spans="1:13" x14ac:dyDescent="0.2">
      <c r="A109" t="s">
        <v>96</v>
      </c>
      <c r="B109">
        <v>0</v>
      </c>
      <c r="C109" t="s">
        <v>550</v>
      </c>
      <c r="D109">
        <v>1</v>
      </c>
      <c r="E109">
        <v>75</v>
      </c>
      <c r="F109">
        <f>advaced_metrics__2[[#This Row],[total_trips]]-(advaced_metrics__2[[#This Row],[trips_midday]]+advaced_metrics__2[[#This Row],[trips_peak_pm]])</f>
        <v>48</v>
      </c>
      <c r="G109">
        <v>12</v>
      </c>
      <c r="H109">
        <v>15</v>
      </c>
      <c r="J109" t="str">
        <v>252</v>
      </c>
      <c r="K109" s="2">
        <f>SUMIFS(advaced_metrics__2[trips_peak_am],advaced_metrics__2[route_short_name],J109)</f>
        <v>32</v>
      </c>
      <c r="L109" s="2">
        <f>SUMIFS(advaced_metrics__2[trips_midday],advaced_metrics__2[route_short_name],J109)</f>
        <v>6</v>
      </c>
      <c r="M109" s="2">
        <f>SUMIFS(advaced_metrics__2[trips_peak_pm],advaced_metrics__2[route_short_name],J109)</f>
        <v>12</v>
      </c>
    </row>
    <row r="110" spans="1:13" x14ac:dyDescent="0.2">
      <c r="A110" t="s">
        <v>96</v>
      </c>
      <c r="B110">
        <v>1</v>
      </c>
      <c r="C110" t="s">
        <v>551</v>
      </c>
      <c r="D110">
        <v>1</v>
      </c>
      <c r="E110">
        <v>75</v>
      </c>
      <c r="F110">
        <f>advaced_metrics__2[[#This Row],[total_trips]]-(advaced_metrics__2[[#This Row],[trips_midday]]+advaced_metrics__2[[#This Row],[trips_peak_pm]])</f>
        <v>48</v>
      </c>
      <c r="G110">
        <v>12</v>
      </c>
      <c r="H110">
        <v>15</v>
      </c>
      <c r="J110" t="str">
        <v>253</v>
      </c>
      <c r="K110" s="2">
        <f>SUMIFS(advaced_metrics__2[trips_peak_am],advaced_metrics__2[route_short_name],J110)</f>
        <v>27</v>
      </c>
      <c r="L110" s="2">
        <f>SUMIFS(advaced_metrics__2[trips_midday],advaced_metrics__2[route_short_name],J110)</f>
        <v>7</v>
      </c>
      <c r="M110" s="2">
        <f>SUMIFS(advaced_metrics__2[trips_peak_pm],advaced_metrics__2[route_short_name],J110)</f>
        <v>12</v>
      </c>
    </row>
    <row r="111" spans="1:13" x14ac:dyDescent="0.2">
      <c r="A111" t="s">
        <v>136</v>
      </c>
      <c r="B111">
        <v>0</v>
      </c>
      <c r="C111" t="s">
        <v>552</v>
      </c>
      <c r="D111">
        <v>2</v>
      </c>
      <c r="E111">
        <v>65</v>
      </c>
      <c r="F111">
        <f>advaced_metrics__2[[#This Row],[total_trips]]-(advaced_metrics__2[[#This Row],[trips_midday]]+advaced_metrics__2[[#This Row],[trips_peak_pm]])</f>
        <v>45</v>
      </c>
      <c r="G111">
        <v>6</v>
      </c>
      <c r="H111">
        <v>14</v>
      </c>
      <c r="J111" t="str">
        <v>254</v>
      </c>
      <c r="K111" s="2">
        <f>SUMIFS(advaced_metrics__2[trips_peak_am],advaced_metrics__2[route_short_name],J111)</f>
        <v>24</v>
      </c>
      <c r="L111" s="2">
        <f>SUMIFS(advaced_metrics__2[trips_midday],advaced_metrics__2[route_short_name],J111)</f>
        <v>6</v>
      </c>
      <c r="M111" s="2">
        <f>SUMIFS(advaced_metrics__2[trips_peak_pm],advaced_metrics__2[route_short_name],J111)</f>
        <v>10</v>
      </c>
    </row>
    <row r="112" spans="1:13" x14ac:dyDescent="0.2">
      <c r="A112" t="s">
        <v>136</v>
      </c>
      <c r="B112">
        <v>1</v>
      </c>
      <c r="C112" t="s">
        <v>553</v>
      </c>
      <c r="D112">
        <v>1</v>
      </c>
      <c r="E112">
        <v>56</v>
      </c>
      <c r="F112">
        <f>advaced_metrics__2[[#This Row],[total_trips]]-(advaced_metrics__2[[#This Row],[trips_midday]]+advaced_metrics__2[[#This Row],[trips_peak_pm]])</f>
        <v>37</v>
      </c>
      <c r="G112">
        <v>7</v>
      </c>
      <c r="H112">
        <v>12</v>
      </c>
      <c r="J112" t="str">
        <v>255</v>
      </c>
      <c r="K112" s="2">
        <f>SUMIFS(advaced_metrics__2[trips_peak_am],advaced_metrics__2[route_short_name],J112)</f>
        <v>67</v>
      </c>
      <c r="L112" s="2">
        <f>SUMIFS(advaced_metrics__2[trips_midday],advaced_metrics__2[route_short_name],J112)</f>
        <v>18</v>
      </c>
      <c r="M112" s="2">
        <f>SUMIFS(advaced_metrics__2[trips_peak_pm],advaced_metrics__2[route_short_name],J112)</f>
        <v>16</v>
      </c>
    </row>
    <row r="113" spans="1:13" x14ac:dyDescent="0.2">
      <c r="A113" t="s">
        <v>136</v>
      </c>
      <c r="B113">
        <v>1</v>
      </c>
      <c r="C113" t="s">
        <v>554</v>
      </c>
      <c r="D113">
        <v>1</v>
      </c>
      <c r="E113">
        <v>7</v>
      </c>
      <c r="F113">
        <f>advaced_metrics__2[[#This Row],[total_trips]]-(advaced_metrics__2[[#This Row],[trips_midday]]+advaced_metrics__2[[#This Row],[trips_peak_pm]])</f>
        <v>7</v>
      </c>
      <c r="G113">
        <v>0</v>
      </c>
      <c r="H113">
        <v>0</v>
      </c>
      <c r="J113" t="str">
        <v>256</v>
      </c>
      <c r="K113" s="2">
        <f>SUMIFS(advaced_metrics__2[trips_peak_am],advaced_metrics__2[route_short_name],J113)</f>
        <v>23</v>
      </c>
      <c r="L113" s="2">
        <f>SUMIFS(advaced_metrics__2[trips_midday],advaced_metrics__2[route_short_name],J113)</f>
        <v>9</v>
      </c>
      <c r="M113" s="2">
        <f>SUMIFS(advaced_metrics__2[trips_peak_pm],advaced_metrics__2[route_short_name],J113)</f>
        <v>9</v>
      </c>
    </row>
    <row r="114" spans="1:13" x14ac:dyDescent="0.2">
      <c r="A114" t="s">
        <v>279</v>
      </c>
      <c r="B114">
        <v>0</v>
      </c>
      <c r="C114" t="s">
        <v>555</v>
      </c>
      <c r="D114">
        <v>1</v>
      </c>
      <c r="E114">
        <v>36</v>
      </c>
      <c r="F114">
        <f>advaced_metrics__2[[#This Row],[total_trips]]-(advaced_metrics__2[[#This Row],[trips_midday]]+advaced_metrics__2[[#This Row],[trips_peak_pm]])</f>
        <v>25</v>
      </c>
      <c r="G114">
        <v>6</v>
      </c>
      <c r="H114">
        <v>5</v>
      </c>
      <c r="J114" t="str">
        <v>257</v>
      </c>
      <c r="K114" s="2">
        <f>SUMIFS(advaced_metrics__2[trips_peak_am],advaced_metrics__2[route_short_name],J114)</f>
        <v>60</v>
      </c>
      <c r="L114" s="2">
        <f>SUMIFS(advaced_metrics__2[trips_midday],advaced_metrics__2[route_short_name],J114)</f>
        <v>18</v>
      </c>
      <c r="M114" s="2">
        <f>SUMIFS(advaced_metrics__2[trips_peak_pm],advaced_metrics__2[route_short_name],J114)</f>
        <v>18</v>
      </c>
    </row>
    <row r="115" spans="1:13" x14ac:dyDescent="0.2">
      <c r="A115" t="s">
        <v>279</v>
      </c>
      <c r="B115">
        <v>1</v>
      </c>
      <c r="C115" t="s">
        <v>556</v>
      </c>
      <c r="D115">
        <v>1</v>
      </c>
      <c r="E115">
        <v>36</v>
      </c>
      <c r="F115">
        <f>advaced_metrics__2[[#This Row],[total_trips]]-(advaced_metrics__2[[#This Row],[trips_midday]]+advaced_metrics__2[[#This Row],[trips_peak_pm]])</f>
        <v>25</v>
      </c>
      <c r="G115">
        <v>6</v>
      </c>
      <c r="H115">
        <v>5</v>
      </c>
      <c r="J115" t="str">
        <v>262</v>
      </c>
      <c r="K115" s="2">
        <f>SUMIFS(advaced_metrics__2[trips_peak_am],advaced_metrics__2[route_short_name],J115)</f>
        <v>16</v>
      </c>
      <c r="L115" s="2">
        <f>SUMIFS(advaced_metrics__2[trips_midday],advaced_metrics__2[route_short_name],J115)</f>
        <v>6</v>
      </c>
      <c r="M115" s="2">
        <f>SUMIFS(advaced_metrics__2[trips_peak_pm],advaced_metrics__2[route_short_name],J115)</f>
        <v>6</v>
      </c>
    </row>
    <row r="116" spans="1:13" x14ac:dyDescent="0.2">
      <c r="A116" t="s">
        <v>44</v>
      </c>
      <c r="B116">
        <v>0</v>
      </c>
      <c r="C116" t="s">
        <v>557</v>
      </c>
      <c r="D116">
        <v>1</v>
      </c>
      <c r="E116">
        <v>102</v>
      </c>
      <c r="F116">
        <f>advaced_metrics__2[[#This Row],[total_trips]]-(advaced_metrics__2[[#This Row],[trips_midday]]+advaced_metrics__2[[#This Row],[trips_peak_pm]])</f>
        <v>67</v>
      </c>
      <c r="G116">
        <v>15</v>
      </c>
      <c r="H116">
        <v>20</v>
      </c>
      <c r="J116" t="str">
        <v>301</v>
      </c>
      <c r="K116" s="2">
        <f>SUMIFS(advaced_metrics__2[trips_peak_am],advaced_metrics__2[route_short_name],J116)</f>
        <v>71</v>
      </c>
      <c r="L116" s="2">
        <f>SUMIFS(advaced_metrics__2[trips_midday],advaced_metrics__2[route_short_name],J116)</f>
        <v>12</v>
      </c>
      <c r="M116" s="2">
        <f>SUMIFS(advaced_metrics__2[trips_peak_pm],advaced_metrics__2[route_short_name],J116)</f>
        <v>19</v>
      </c>
    </row>
    <row r="117" spans="1:13" x14ac:dyDescent="0.2">
      <c r="A117" t="s">
        <v>44</v>
      </c>
      <c r="B117">
        <v>1</v>
      </c>
      <c r="C117" t="s">
        <v>558</v>
      </c>
      <c r="D117">
        <v>1</v>
      </c>
      <c r="E117">
        <v>101</v>
      </c>
      <c r="F117">
        <f>advaced_metrics__2[[#This Row],[total_trips]]-(advaced_metrics__2[[#This Row],[trips_midday]]+advaced_metrics__2[[#This Row],[trips_peak_pm]])</f>
        <v>67</v>
      </c>
      <c r="G117">
        <v>15</v>
      </c>
      <c r="H117">
        <v>19</v>
      </c>
      <c r="J117" t="str">
        <v>310</v>
      </c>
      <c r="K117" s="2">
        <f>SUMIFS(advaced_metrics__2[trips_peak_am],advaced_metrics__2[route_short_name],J117)</f>
        <v>51</v>
      </c>
      <c r="L117" s="2">
        <f>SUMIFS(advaced_metrics__2[trips_midday],advaced_metrics__2[route_short_name],J117)</f>
        <v>12</v>
      </c>
      <c r="M117" s="2">
        <f>SUMIFS(advaced_metrics__2[trips_peak_pm],advaced_metrics__2[route_short_name],J117)</f>
        <v>19</v>
      </c>
    </row>
    <row r="118" spans="1:13" x14ac:dyDescent="0.2">
      <c r="A118" t="s">
        <v>295</v>
      </c>
      <c r="B118">
        <v>0</v>
      </c>
      <c r="C118" t="s">
        <v>559</v>
      </c>
      <c r="D118">
        <v>1</v>
      </c>
      <c r="E118">
        <v>34</v>
      </c>
      <c r="F118">
        <f>advaced_metrics__2[[#This Row],[total_trips]]-(advaced_metrics__2[[#This Row],[trips_midday]]+advaced_metrics__2[[#This Row],[trips_peak_pm]])</f>
        <v>22</v>
      </c>
      <c r="G118">
        <v>6</v>
      </c>
      <c r="H118">
        <v>6</v>
      </c>
      <c r="J118" t="str">
        <v>311</v>
      </c>
      <c r="K118" s="2">
        <f>SUMIFS(advaced_metrics__2[trips_peak_am],advaced_metrics__2[route_short_name],J118)</f>
        <v>18</v>
      </c>
      <c r="L118" s="2">
        <f>SUMIFS(advaced_metrics__2[trips_midday],advaced_metrics__2[route_short_name],J118)</f>
        <v>0</v>
      </c>
      <c r="M118" s="2">
        <f>SUMIFS(advaced_metrics__2[trips_peak_pm],advaced_metrics__2[route_short_name],J118)</f>
        <v>7</v>
      </c>
    </row>
    <row r="119" spans="1:13" x14ac:dyDescent="0.2">
      <c r="A119" t="s">
        <v>295</v>
      </c>
      <c r="B119">
        <v>1</v>
      </c>
      <c r="C119" t="s">
        <v>560</v>
      </c>
      <c r="D119">
        <v>1</v>
      </c>
      <c r="E119">
        <v>33</v>
      </c>
      <c r="F119">
        <f>advaced_metrics__2[[#This Row],[total_trips]]-(advaced_metrics__2[[#This Row],[trips_midday]]+advaced_metrics__2[[#This Row],[trips_peak_pm]])</f>
        <v>21</v>
      </c>
      <c r="G119">
        <v>6</v>
      </c>
      <c r="H119">
        <v>6</v>
      </c>
      <c r="J119" t="str">
        <v>312</v>
      </c>
      <c r="K119" s="2">
        <f>SUMIFS(advaced_metrics__2[trips_peak_am],advaced_metrics__2[route_short_name],J119)</f>
        <v>71</v>
      </c>
      <c r="L119" s="2">
        <f>SUMIFS(advaced_metrics__2[trips_midday],advaced_metrics__2[route_short_name],J119)</f>
        <v>12</v>
      </c>
      <c r="M119" s="2">
        <f>SUMIFS(advaced_metrics__2[trips_peak_pm],advaced_metrics__2[route_short_name],J119)</f>
        <v>16</v>
      </c>
    </row>
    <row r="120" spans="1:13" x14ac:dyDescent="0.2">
      <c r="A120" t="s">
        <v>225</v>
      </c>
      <c r="B120">
        <v>0</v>
      </c>
      <c r="C120" t="s">
        <v>561</v>
      </c>
      <c r="D120">
        <v>2</v>
      </c>
      <c r="E120">
        <v>46</v>
      </c>
      <c r="F120">
        <f>advaced_metrics__2[[#This Row],[total_trips]]-(advaced_metrics__2[[#This Row],[trips_midday]]+advaced_metrics__2[[#This Row],[trips_peak_pm]])</f>
        <v>31</v>
      </c>
      <c r="G120">
        <v>6</v>
      </c>
      <c r="H120">
        <v>9</v>
      </c>
      <c r="J120" t="str">
        <v>314</v>
      </c>
      <c r="K120" s="2">
        <f>SUMIFS(advaced_metrics__2[trips_peak_am],advaced_metrics__2[route_short_name],J120)</f>
        <v>39</v>
      </c>
      <c r="L120" s="2">
        <f>SUMIFS(advaced_metrics__2[trips_midday],advaced_metrics__2[route_short_name],J120)</f>
        <v>6</v>
      </c>
      <c r="M120" s="2">
        <f>SUMIFS(advaced_metrics__2[trips_peak_pm],advaced_metrics__2[route_short_name],J120)</f>
        <v>11</v>
      </c>
    </row>
    <row r="121" spans="1:13" x14ac:dyDescent="0.2">
      <c r="A121" t="s">
        <v>225</v>
      </c>
      <c r="B121">
        <v>1</v>
      </c>
      <c r="C121" t="s">
        <v>562</v>
      </c>
      <c r="D121">
        <v>2</v>
      </c>
      <c r="E121">
        <v>45</v>
      </c>
      <c r="F121">
        <f>advaced_metrics__2[[#This Row],[total_trips]]-(advaced_metrics__2[[#This Row],[trips_midday]]+advaced_metrics__2[[#This Row],[trips_peak_pm]])</f>
        <v>31</v>
      </c>
      <c r="G121">
        <v>6</v>
      </c>
      <c r="H121">
        <v>8</v>
      </c>
      <c r="J121" t="str">
        <v>316</v>
      </c>
      <c r="K121" s="2">
        <f>SUMIFS(advaced_metrics__2[trips_peak_am],advaced_metrics__2[route_short_name],J121)</f>
        <v>46</v>
      </c>
      <c r="L121" s="2">
        <f>SUMIFS(advaced_metrics__2[trips_midday],advaced_metrics__2[route_short_name],J121)</f>
        <v>12</v>
      </c>
      <c r="M121" s="2">
        <f>SUMIFS(advaced_metrics__2[trips_peak_pm],advaced_metrics__2[route_short_name],J121)</f>
        <v>12</v>
      </c>
    </row>
    <row r="122" spans="1:13" x14ac:dyDescent="0.2">
      <c r="A122" t="s">
        <v>122</v>
      </c>
      <c r="B122">
        <v>0</v>
      </c>
      <c r="C122" t="s">
        <v>563</v>
      </c>
      <c r="D122">
        <v>1</v>
      </c>
      <c r="E122">
        <v>67</v>
      </c>
      <c r="F122">
        <f>advaced_metrics__2[[#This Row],[total_trips]]-(advaced_metrics__2[[#This Row],[trips_midday]]+advaced_metrics__2[[#This Row],[trips_peak_pm]])</f>
        <v>45</v>
      </c>
      <c r="G122">
        <v>12</v>
      </c>
      <c r="H122">
        <v>10</v>
      </c>
      <c r="J122" t="str">
        <v>319</v>
      </c>
      <c r="K122" s="2">
        <f>SUMIFS(advaced_metrics__2[trips_peak_am],advaced_metrics__2[route_short_name],J122)</f>
        <v>144</v>
      </c>
      <c r="L122" s="2">
        <f>SUMIFS(advaced_metrics__2[trips_midday],advaced_metrics__2[route_short_name],J122)</f>
        <v>24</v>
      </c>
      <c r="M122" s="2">
        <f>SUMIFS(advaced_metrics__2[trips_peak_pm],advaced_metrics__2[route_short_name],J122)</f>
        <v>32</v>
      </c>
    </row>
    <row r="123" spans="1:13" x14ac:dyDescent="0.2">
      <c r="A123" t="s">
        <v>122</v>
      </c>
      <c r="B123">
        <v>1</v>
      </c>
      <c r="C123" t="s">
        <v>564</v>
      </c>
      <c r="D123">
        <v>1</v>
      </c>
      <c r="E123">
        <v>67</v>
      </c>
      <c r="F123">
        <f>advaced_metrics__2[[#This Row],[total_trips]]-(advaced_metrics__2[[#This Row],[trips_midday]]+advaced_metrics__2[[#This Row],[trips_peak_pm]])</f>
        <v>46</v>
      </c>
      <c r="G123">
        <v>12</v>
      </c>
      <c r="H123">
        <v>9</v>
      </c>
      <c r="J123" t="str">
        <v>320</v>
      </c>
      <c r="K123" s="2">
        <f>SUMIFS(advaced_metrics__2[trips_peak_am],advaced_metrics__2[route_short_name],J123)</f>
        <v>103</v>
      </c>
      <c r="L123" s="2">
        <f>SUMIFS(advaced_metrics__2[trips_midday],advaced_metrics__2[route_short_name],J123)</f>
        <v>24</v>
      </c>
      <c r="M123" s="2">
        <f>SUMIFS(advaced_metrics__2[trips_peak_pm],advaced_metrics__2[route_short_name],J123)</f>
        <v>27</v>
      </c>
    </row>
    <row r="124" spans="1:13" x14ac:dyDescent="0.2">
      <c r="A124" t="s">
        <v>142</v>
      </c>
      <c r="B124">
        <v>0</v>
      </c>
      <c r="C124" t="s">
        <v>565</v>
      </c>
      <c r="D124">
        <v>2</v>
      </c>
      <c r="E124">
        <v>62</v>
      </c>
      <c r="F124">
        <f>advaced_metrics__2[[#This Row],[total_trips]]-(advaced_metrics__2[[#This Row],[trips_midday]]+advaced_metrics__2[[#This Row],[trips_peak_pm]])</f>
        <v>44</v>
      </c>
      <c r="G124">
        <v>6</v>
      </c>
      <c r="H124">
        <v>12</v>
      </c>
      <c r="J124" t="str">
        <v>321</v>
      </c>
      <c r="K124" s="2">
        <f>SUMIFS(advaced_metrics__2[trips_peak_am],advaced_metrics__2[route_short_name],J124)</f>
        <v>157</v>
      </c>
      <c r="L124" s="2">
        <f>SUMIFS(advaced_metrics__2[trips_midday],advaced_metrics__2[route_short_name],J124)</f>
        <v>36</v>
      </c>
      <c r="M124" s="2">
        <f>SUMIFS(advaced_metrics__2[trips_peak_pm],advaced_metrics__2[route_short_name],J124)</f>
        <v>40</v>
      </c>
    </row>
    <row r="125" spans="1:13" x14ac:dyDescent="0.2">
      <c r="A125" t="s">
        <v>142</v>
      </c>
      <c r="B125">
        <v>1</v>
      </c>
      <c r="C125" t="s">
        <v>566</v>
      </c>
      <c r="D125">
        <v>1</v>
      </c>
      <c r="E125">
        <v>52</v>
      </c>
      <c r="F125">
        <f>advaced_metrics__2[[#This Row],[total_trips]]-(advaced_metrics__2[[#This Row],[trips_midday]]+advaced_metrics__2[[#This Row],[trips_peak_pm]])</f>
        <v>34</v>
      </c>
      <c r="G125">
        <v>7</v>
      </c>
      <c r="H125">
        <v>11</v>
      </c>
      <c r="J125" t="str">
        <v>322</v>
      </c>
      <c r="K125" s="2">
        <f>SUMIFS(advaced_metrics__2[trips_peak_am],advaced_metrics__2[route_short_name],J125)</f>
        <v>96</v>
      </c>
      <c r="L125" s="2">
        <f>SUMIFS(advaced_metrics__2[trips_midday],advaced_metrics__2[route_short_name],J125)</f>
        <v>24</v>
      </c>
      <c r="M125" s="2">
        <f>SUMIFS(advaced_metrics__2[trips_peak_pm],advaced_metrics__2[route_short_name],J125)</f>
        <v>34</v>
      </c>
    </row>
    <row r="126" spans="1:13" x14ac:dyDescent="0.2">
      <c r="A126" t="s">
        <v>142</v>
      </c>
      <c r="B126">
        <v>1</v>
      </c>
      <c r="C126" t="s">
        <v>567</v>
      </c>
      <c r="D126">
        <v>1</v>
      </c>
      <c r="E126">
        <v>12</v>
      </c>
      <c r="F126">
        <f>advaced_metrics__2[[#This Row],[total_trips]]-(advaced_metrics__2[[#This Row],[trips_midday]]+advaced_metrics__2[[#This Row],[trips_peak_pm]])</f>
        <v>12</v>
      </c>
      <c r="G126">
        <v>0</v>
      </c>
      <c r="H126">
        <v>0</v>
      </c>
      <c r="J126" t="str">
        <v>323</v>
      </c>
      <c r="K126" s="2">
        <f>SUMIFS(advaced_metrics__2[trips_peak_am],advaced_metrics__2[route_short_name],J126)</f>
        <v>161</v>
      </c>
      <c r="L126" s="2">
        <f>SUMIFS(advaced_metrics__2[trips_midday],advaced_metrics__2[route_short_name],J126)</f>
        <v>32</v>
      </c>
      <c r="M126" s="2">
        <f>SUMIFS(advaced_metrics__2[trips_peak_pm],advaced_metrics__2[route_short_name],J126)</f>
        <v>49</v>
      </c>
    </row>
    <row r="127" spans="1:13" x14ac:dyDescent="0.2">
      <c r="A127" t="s">
        <v>68</v>
      </c>
      <c r="B127">
        <v>0</v>
      </c>
      <c r="C127" t="s">
        <v>568</v>
      </c>
      <c r="D127">
        <v>1</v>
      </c>
      <c r="E127">
        <v>89</v>
      </c>
      <c r="F127">
        <f>advaced_metrics__2[[#This Row],[total_trips]]-(advaced_metrics__2[[#This Row],[trips_midday]]+advaced_metrics__2[[#This Row],[trips_peak_pm]])</f>
        <v>61</v>
      </c>
      <c r="G127">
        <v>14</v>
      </c>
      <c r="H127">
        <v>14</v>
      </c>
      <c r="J127" t="str">
        <v>324</v>
      </c>
      <c r="K127" s="2">
        <f>SUMIFS(advaced_metrics__2[trips_peak_am],advaced_metrics__2[route_short_name],J127)</f>
        <v>75</v>
      </c>
      <c r="L127" s="2">
        <f>SUMIFS(advaced_metrics__2[trips_midday],advaced_metrics__2[route_short_name],J127)</f>
        <v>18</v>
      </c>
      <c r="M127" s="2">
        <f>SUMIFS(advaced_metrics__2[trips_peak_pm],advaced_metrics__2[route_short_name],J127)</f>
        <v>27</v>
      </c>
    </row>
    <row r="128" spans="1:13" x14ac:dyDescent="0.2">
      <c r="A128" t="s">
        <v>68</v>
      </c>
      <c r="B128">
        <v>1</v>
      </c>
      <c r="C128" t="s">
        <v>569</v>
      </c>
      <c r="D128">
        <v>1</v>
      </c>
      <c r="E128">
        <v>88</v>
      </c>
      <c r="F128">
        <f>advaced_metrics__2[[#This Row],[total_trips]]-(advaced_metrics__2[[#This Row],[trips_midday]]+advaced_metrics__2[[#This Row],[trips_peak_pm]])</f>
        <v>59</v>
      </c>
      <c r="G128">
        <v>15</v>
      </c>
      <c r="H128">
        <v>14</v>
      </c>
      <c r="J128" t="str">
        <v>325</v>
      </c>
      <c r="K128" s="2">
        <f>SUMIFS(advaced_metrics__2[trips_peak_am],advaced_metrics__2[route_short_name],J128)</f>
        <v>67</v>
      </c>
      <c r="L128" s="2">
        <f>SUMIFS(advaced_metrics__2[trips_midday],advaced_metrics__2[route_short_name],J128)</f>
        <v>12</v>
      </c>
      <c r="M128" s="2">
        <f>SUMIFS(advaced_metrics__2[trips_peak_pm],advaced_metrics__2[route_short_name],J128)</f>
        <v>22</v>
      </c>
    </row>
    <row r="129" spans="1:13" x14ac:dyDescent="0.2">
      <c r="A129" t="s">
        <v>64</v>
      </c>
      <c r="B129">
        <v>0</v>
      </c>
      <c r="C129" t="s">
        <v>570</v>
      </c>
      <c r="D129">
        <v>3</v>
      </c>
      <c r="E129">
        <v>92</v>
      </c>
      <c r="F129">
        <f>advaced_metrics__2[[#This Row],[total_trips]]-(advaced_metrics__2[[#This Row],[trips_midday]]+advaced_metrics__2[[#This Row],[trips_peak_pm]])</f>
        <v>56</v>
      </c>
      <c r="G129">
        <v>12</v>
      </c>
      <c r="H129">
        <v>24</v>
      </c>
      <c r="J129" t="str">
        <v>326</v>
      </c>
      <c r="K129" s="2">
        <f>SUMIFS(advaced_metrics__2[trips_peak_am],advaced_metrics__2[route_short_name],J129)</f>
        <v>38</v>
      </c>
      <c r="L129" s="2">
        <f>SUMIFS(advaced_metrics__2[trips_midday],advaced_metrics__2[route_short_name],J129)</f>
        <v>6</v>
      </c>
      <c r="M129" s="2">
        <f>SUMIFS(advaced_metrics__2[trips_peak_pm],advaced_metrics__2[route_short_name],J129)</f>
        <v>11</v>
      </c>
    </row>
    <row r="130" spans="1:13" x14ac:dyDescent="0.2">
      <c r="A130" t="s">
        <v>64</v>
      </c>
      <c r="B130">
        <v>1</v>
      </c>
      <c r="C130" t="s">
        <v>571</v>
      </c>
      <c r="D130">
        <v>2</v>
      </c>
      <c r="E130">
        <v>76</v>
      </c>
      <c r="F130">
        <f>advaced_metrics__2[[#This Row],[total_trips]]-(advaced_metrics__2[[#This Row],[trips_midday]]+advaced_metrics__2[[#This Row],[trips_peak_pm]])</f>
        <v>52</v>
      </c>
      <c r="G130">
        <v>12</v>
      </c>
      <c r="H130">
        <v>12</v>
      </c>
      <c r="J130" t="str">
        <v>329</v>
      </c>
      <c r="K130" s="2">
        <f>SUMIFS(advaced_metrics__2[trips_peak_am],advaced_metrics__2[route_short_name],J130)</f>
        <v>11</v>
      </c>
      <c r="L130" s="2">
        <f>SUMIFS(advaced_metrics__2[trips_midday],advaced_metrics__2[route_short_name],J130)</f>
        <v>6</v>
      </c>
      <c r="M130" s="2">
        <f>SUMIFS(advaced_metrics__2[trips_peak_pm],advaced_metrics__2[route_short_name],J130)</f>
        <v>2</v>
      </c>
    </row>
    <row r="131" spans="1:13" x14ac:dyDescent="0.2">
      <c r="A131" t="s">
        <v>64</v>
      </c>
      <c r="B131">
        <v>1</v>
      </c>
      <c r="C131" t="s">
        <v>572</v>
      </c>
      <c r="D131">
        <v>1</v>
      </c>
      <c r="E131">
        <v>16</v>
      </c>
      <c r="F131">
        <f>advaced_metrics__2[[#This Row],[total_trips]]-(advaced_metrics__2[[#This Row],[trips_midday]]+advaced_metrics__2[[#This Row],[trips_peak_pm]])</f>
        <v>4</v>
      </c>
      <c r="G131">
        <v>0</v>
      </c>
      <c r="H131">
        <v>12</v>
      </c>
      <c r="J131" t="str">
        <v>335</v>
      </c>
      <c r="K131" s="2">
        <f>SUMIFS(advaced_metrics__2[trips_peak_am],advaced_metrics__2[route_short_name],J131)</f>
        <v>140</v>
      </c>
      <c r="L131" s="2">
        <f>SUMIFS(advaced_metrics__2[trips_midday],advaced_metrics__2[route_short_name],J131)</f>
        <v>25</v>
      </c>
      <c r="M131" s="2">
        <f>SUMIFS(advaced_metrics__2[trips_peak_pm],advaced_metrics__2[route_short_name],J131)</f>
        <v>45</v>
      </c>
    </row>
    <row r="132" spans="1:13" x14ac:dyDescent="0.2">
      <c r="A132" t="s">
        <v>147</v>
      </c>
      <c r="B132">
        <v>0</v>
      </c>
      <c r="C132" t="s">
        <v>573</v>
      </c>
      <c r="D132">
        <v>1</v>
      </c>
      <c r="E132">
        <v>59</v>
      </c>
      <c r="F132">
        <f>advaced_metrics__2[[#This Row],[total_trips]]-(advaced_metrics__2[[#This Row],[trips_midday]]+advaced_metrics__2[[#This Row],[trips_peak_pm]])</f>
        <v>40</v>
      </c>
      <c r="G132">
        <v>9</v>
      </c>
      <c r="H132">
        <v>10</v>
      </c>
      <c r="J132" t="str">
        <v>337</v>
      </c>
      <c r="K132" s="2">
        <f>SUMIFS(advaced_metrics__2[trips_peak_am],advaced_metrics__2[route_short_name],J132)</f>
        <v>91</v>
      </c>
      <c r="L132" s="2">
        <f>SUMIFS(advaced_metrics__2[trips_midday],advaced_metrics__2[route_short_name],J132)</f>
        <v>24</v>
      </c>
      <c r="M132" s="2">
        <f>SUMIFS(advaced_metrics__2[trips_peak_pm],advaced_metrics__2[route_short_name],J132)</f>
        <v>23</v>
      </c>
    </row>
    <row r="133" spans="1:13" x14ac:dyDescent="0.2">
      <c r="A133" t="s">
        <v>147</v>
      </c>
      <c r="B133">
        <v>1</v>
      </c>
      <c r="C133" t="s">
        <v>574</v>
      </c>
      <c r="D133">
        <v>1</v>
      </c>
      <c r="E133">
        <v>1</v>
      </c>
      <c r="F133">
        <f>advaced_metrics__2[[#This Row],[total_trips]]-(advaced_metrics__2[[#This Row],[trips_midday]]+advaced_metrics__2[[#This Row],[trips_peak_pm]])</f>
        <v>1</v>
      </c>
      <c r="G133">
        <v>0</v>
      </c>
      <c r="H133">
        <v>0</v>
      </c>
      <c r="J133" t="str">
        <v>338</v>
      </c>
      <c r="K133" s="2">
        <f>SUMIFS(advaced_metrics__2[trips_peak_am],advaced_metrics__2[route_short_name],J133)</f>
        <v>34</v>
      </c>
      <c r="L133" s="2">
        <f>SUMIFS(advaced_metrics__2[trips_midday],advaced_metrics__2[route_short_name],J133)</f>
        <v>12</v>
      </c>
      <c r="M133" s="2">
        <f>SUMIFS(advaced_metrics__2[trips_peak_pm],advaced_metrics__2[route_short_name],J133)</f>
        <v>12</v>
      </c>
    </row>
    <row r="134" spans="1:13" x14ac:dyDescent="0.2">
      <c r="A134" t="s">
        <v>147</v>
      </c>
      <c r="B134">
        <v>1</v>
      </c>
      <c r="C134" t="s">
        <v>575</v>
      </c>
      <c r="D134">
        <v>1</v>
      </c>
      <c r="E134">
        <v>60</v>
      </c>
      <c r="F134">
        <f>advaced_metrics__2[[#This Row],[total_trips]]-(advaced_metrics__2[[#This Row],[trips_midday]]+advaced_metrics__2[[#This Row],[trips_peak_pm]])</f>
        <v>40</v>
      </c>
      <c r="G134">
        <v>9</v>
      </c>
      <c r="H134">
        <v>11</v>
      </c>
      <c r="J134" t="str">
        <v>340</v>
      </c>
      <c r="K134" s="2">
        <f>SUMIFS(advaced_metrics__2[trips_peak_am],advaced_metrics__2[route_short_name],J134)</f>
        <v>87</v>
      </c>
      <c r="L134" s="2">
        <f>SUMIFS(advaced_metrics__2[trips_midday],advaced_metrics__2[route_short_name],J134)</f>
        <v>12</v>
      </c>
      <c r="M134" s="2">
        <f>SUMIFS(advaced_metrics__2[trips_peak_pm],advaced_metrics__2[route_short_name],J134)</f>
        <v>24</v>
      </c>
    </row>
    <row r="135" spans="1:13" x14ac:dyDescent="0.2">
      <c r="A135" t="s">
        <v>195</v>
      </c>
      <c r="B135">
        <v>0</v>
      </c>
      <c r="C135" t="s">
        <v>576</v>
      </c>
      <c r="D135">
        <v>1</v>
      </c>
      <c r="E135">
        <v>49</v>
      </c>
      <c r="F135">
        <f>advaced_metrics__2[[#This Row],[total_trips]]-(advaced_metrics__2[[#This Row],[trips_midday]]+advaced_metrics__2[[#This Row],[trips_peak_pm]])</f>
        <v>33</v>
      </c>
      <c r="G135">
        <v>6</v>
      </c>
      <c r="H135">
        <v>10</v>
      </c>
      <c r="J135" t="str">
        <v>341</v>
      </c>
      <c r="K135" s="2">
        <f>SUMIFS(advaced_metrics__2[trips_peak_am],advaced_metrics__2[route_short_name],J135)</f>
        <v>57</v>
      </c>
      <c r="L135" s="2">
        <f>SUMIFS(advaced_metrics__2[trips_midday],advaced_metrics__2[route_short_name],J135)</f>
        <v>12</v>
      </c>
      <c r="M135" s="2">
        <f>SUMIFS(advaced_metrics__2[trips_peak_pm],advaced_metrics__2[route_short_name],J135)</f>
        <v>15</v>
      </c>
    </row>
    <row r="136" spans="1:13" x14ac:dyDescent="0.2">
      <c r="A136" t="s">
        <v>195</v>
      </c>
      <c r="B136">
        <v>1</v>
      </c>
      <c r="C136" t="s">
        <v>577</v>
      </c>
      <c r="D136">
        <v>1</v>
      </c>
      <c r="E136">
        <v>52</v>
      </c>
      <c r="F136">
        <f>advaced_metrics__2[[#This Row],[total_trips]]-(advaced_metrics__2[[#This Row],[trips_midday]]+advaced_metrics__2[[#This Row],[trips_peak_pm]])</f>
        <v>34</v>
      </c>
      <c r="G136">
        <v>6</v>
      </c>
      <c r="H136">
        <v>12</v>
      </c>
      <c r="J136" t="str">
        <v>342</v>
      </c>
      <c r="K136" s="2">
        <f>SUMIFS(advaced_metrics__2[trips_peak_am],advaced_metrics__2[route_short_name],J136)</f>
        <v>81</v>
      </c>
      <c r="L136" s="2">
        <f>SUMIFS(advaced_metrics__2[trips_midday],advaced_metrics__2[route_short_name],J136)</f>
        <v>18</v>
      </c>
      <c r="M136" s="2">
        <f>SUMIFS(advaced_metrics__2[trips_peak_pm],advaced_metrics__2[route_short_name],J136)</f>
        <v>22</v>
      </c>
    </row>
    <row r="137" spans="1:13" x14ac:dyDescent="0.2">
      <c r="A137" t="s">
        <v>23</v>
      </c>
      <c r="B137">
        <v>0</v>
      </c>
      <c r="C137" t="s">
        <v>578</v>
      </c>
      <c r="D137">
        <v>1</v>
      </c>
      <c r="E137">
        <v>51</v>
      </c>
      <c r="F137">
        <f>advaced_metrics__2[[#This Row],[total_trips]]-(advaced_metrics__2[[#This Row],[trips_midday]]+advaced_metrics__2[[#This Row],[trips_peak_pm]])</f>
        <v>36</v>
      </c>
      <c r="G137">
        <v>2</v>
      </c>
      <c r="H137">
        <v>13</v>
      </c>
      <c r="J137" t="str">
        <v>345</v>
      </c>
      <c r="K137" s="2">
        <f>SUMIFS(advaced_metrics__2[trips_peak_am],advaced_metrics__2[route_short_name],J137)</f>
        <v>69</v>
      </c>
      <c r="L137" s="2">
        <f>SUMIFS(advaced_metrics__2[trips_midday],advaced_metrics__2[route_short_name],J137)</f>
        <v>12</v>
      </c>
      <c r="M137" s="2">
        <f>SUMIFS(advaced_metrics__2[trips_peak_pm],advaced_metrics__2[route_short_name],J137)</f>
        <v>25</v>
      </c>
    </row>
    <row r="138" spans="1:13" x14ac:dyDescent="0.2">
      <c r="A138" t="s">
        <v>23</v>
      </c>
      <c r="B138">
        <v>0</v>
      </c>
      <c r="C138" t="s">
        <v>579</v>
      </c>
      <c r="D138">
        <v>1</v>
      </c>
      <c r="E138">
        <v>72</v>
      </c>
      <c r="F138">
        <f>advaced_metrics__2[[#This Row],[total_trips]]-(advaced_metrics__2[[#This Row],[trips_midday]]+advaced_metrics__2[[#This Row],[trips_peak_pm]])</f>
        <v>40</v>
      </c>
      <c r="G138">
        <v>20</v>
      </c>
      <c r="H138">
        <v>12</v>
      </c>
      <c r="J138" t="str">
        <v>350</v>
      </c>
      <c r="K138" s="2">
        <f>SUMIFS(advaced_metrics__2[trips_peak_am],advaced_metrics__2[route_short_name],J138)</f>
        <v>73</v>
      </c>
      <c r="L138" s="2">
        <f>SUMIFS(advaced_metrics__2[trips_midday],advaced_metrics__2[route_short_name],J138)</f>
        <v>12</v>
      </c>
      <c r="M138" s="2">
        <f>SUMIFS(advaced_metrics__2[trips_peak_pm],advaced_metrics__2[route_short_name],J138)</f>
        <v>18</v>
      </c>
    </row>
    <row r="139" spans="1:13" x14ac:dyDescent="0.2">
      <c r="A139" t="s">
        <v>23</v>
      </c>
      <c r="B139">
        <v>1</v>
      </c>
      <c r="C139" t="s">
        <v>580</v>
      </c>
      <c r="D139">
        <v>3</v>
      </c>
      <c r="E139">
        <v>124</v>
      </c>
      <c r="F139">
        <f>advaced_metrics__2[[#This Row],[total_trips]]-(advaced_metrics__2[[#This Row],[trips_midday]]+advaced_metrics__2[[#This Row],[trips_peak_pm]])</f>
        <v>82</v>
      </c>
      <c r="G139">
        <v>22</v>
      </c>
      <c r="H139">
        <v>20</v>
      </c>
      <c r="J139" t="str">
        <v>351</v>
      </c>
      <c r="K139" s="2">
        <f>SUMIFS(advaced_metrics__2[trips_peak_am],advaced_metrics__2[route_short_name],J139)</f>
        <v>107</v>
      </c>
      <c r="L139" s="2">
        <f>SUMIFS(advaced_metrics__2[trips_midday],advaced_metrics__2[route_short_name],J139)</f>
        <v>25</v>
      </c>
      <c r="M139" s="2">
        <f>SUMIFS(advaced_metrics__2[trips_peak_pm],advaced_metrics__2[route_short_name],J139)</f>
        <v>31</v>
      </c>
    </row>
    <row r="140" spans="1:13" x14ac:dyDescent="0.2">
      <c r="A140" t="s">
        <v>349</v>
      </c>
      <c r="B140">
        <v>0</v>
      </c>
      <c r="C140" t="s">
        <v>581</v>
      </c>
      <c r="D140">
        <v>1</v>
      </c>
      <c r="E140">
        <v>23</v>
      </c>
      <c r="F140">
        <f>advaced_metrics__2[[#This Row],[total_trips]]-(advaced_metrics__2[[#This Row],[trips_midday]]+advaced_metrics__2[[#This Row],[trips_peak_pm]])</f>
        <v>14</v>
      </c>
      <c r="G140">
        <v>3</v>
      </c>
      <c r="H140">
        <v>6</v>
      </c>
      <c r="J140" t="str">
        <v>352</v>
      </c>
      <c r="K140" s="2">
        <f>SUMIFS(advaced_metrics__2[trips_peak_am],advaced_metrics__2[route_short_name],J140)</f>
        <v>14</v>
      </c>
      <c r="L140" s="2">
        <f>SUMIFS(advaced_metrics__2[trips_midday],advaced_metrics__2[route_short_name],J140)</f>
        <v>0</v>
      </c>
      <c r="M140" s="2">
        <f>SUMIFS(advaced_metrics__2[trips_peak_pm],advaced_metrics__2[route_short_name],J140)</f>
        <v>8</v>
      </c>
    </row>
    <row r="141" spans="1:13" x14ac:dyDescent="0.2">
      <c r="A141" t="s">
        <v>349</v>
      </c>
      <c r="B141">
        <v>1</v>
      </c>
      <c r="C141" t="s">
        <v>582</v>
      </c>
      <c r="D141">
        <v>1</v>
      </c>
      <c r="E141">
        <v>23</v>
      </c>
      <c r="F141">
        <f>advaced_metrics__2[[#This Row],[total_trips]]-(advaced_metrics__2[[#This Row],[trips_midday]]+advaced_metrics__2[[#This Row],[trips_peak_pm]])</f>
        <v>14</v>
      </c>
      <c r="G141">
        <v>3</v>
      </c>
      <c r="H141">
        <v>6</v>
      </c>
      <c r="J141" t="str">
        <v>354</v>
      </c>
      <c r="K141" s="2">
        <f>SUMIFS(advaced_metrics__2[trips_peak_am],advaced_metrics__2[route_short_name],J141)</f>
        <v>9</v>
      </c>
      <c r="L141" s="2">
        <f>SUMIFS(advaced_metrics__2[trips_midday],advaced_metrics__2[route_short_name],J141)</f>
        <v>0</v>
      </c>
      <c r="M141" s="2">
        <f>SUMIFS(advaced_metrics__2[trips_peak_pm],advaced_metrics__2[route_short_name],J141)</f>
        <v>6</v>
      </c>
    </row>
    <row r="142" spans="1:13" x14ac:dyDescent="0.2">
      <c r="A142" t="s">
        <v>355</v>
      </c>
      <c r="B142">
        <v>0</v>
      </c>
      <c r="C142" t="s">
        <v>583</v>
      </c>
      <c r="D142">
        <v>1</v>
      </c>
      <c r="E142">
        <v>23</v>
      </c>
      <c r="F142">
        <f>advaced_metrics__2[[#This Row],[total_trips]]-(advaced_metrics__2[[#This Row],[trips_midday]]+advaced_metrics__2[[#This Row],[trips_peak_pm]])</f>
        <v>14</v>
      </c>
      <c r="G142">
        <v>3</v>
      </c>
      <c r="H142">
        <v>6</v>
      </c>
      <c r="J142" t="str">
        <v>360</v>
      </c>
      <c r="K142" s="2">
        <f>SUMIFS(advaced_metrics__2[trips_peak_am],advaced_metrics__2[route_short_name],J142)</f>
        <v>30</v>
      </c>
      <c r="L142" s="2">
        <f>SUMIFS(advaced_metrics__2[trips_midday],advaced_metrics__2[route_short_name],J142)</f>
        <v>12</v>
      </c>
      <c r="M142" s="2">
        <f>SUMIFS(advaced_metrics__2[trips_peak_pm],advaced_metrics__2[route_short_name],J142)</f>
        <v>12</v>
      </c>
    </row>
    <row r="143" spans="1:13" x14ac:dyDescent="0.2">
      <c r="A143" t="s">
        <v>355</v>
      </c>
      <c r="B143">
        <v>1</v>
      </c>
      <c r="C143" t="s">
        <v>584</v>
      </c>
      <c r="D143">
        <v>1</v>
      </c>
      <c r="E143">
        <v>23</v>
      </c>
      <c r="F143">
        <f>advaced_metrics__2[[#This Row],[total_trips]]-(advaced_metrics__2[[#This Row],[trips_midday]]+advaced_metrics__2[[#This Row],[trips_peak_pm]])</f>
        <v>14</v>
      </c>
      <c r="G143">
        <v>3</v>
      </c>
      <c r="H143">
        <v>6</v>
      </c>
      <c r="J143" t="str">
        <v>361</v>
      </c>
      <c r="K143" s="2">
        <f>SUMIFS(advaced_metrics__2[trips_peak_am],advaced_metrics__2[route_short_name],J143)</f>
        <v>34</v>
      </c>
      <c r="L143" s="2">
        <f>SUMIFS(advaced_metrics__2[trips_midday],advaced_metrics__2[route_short_name],J143)</f>
        <v>11</v>
      </c>
      <c r="M143" s="2">
        <f>SUMIFS(advaced_metrics__2[trips_peak_pm],advaced_metrics__2[route_short_name],J143)</f>
        <v>13</v>
      </c>
    </row>
    <row r="144" spans="1:13" x14ac:dyDescent="0.2">
      <c r="A144" t="s">
        <v>200</v>
      </c>
      <c r="B144">
        <v>0</v>
      </c>
      <c r="C144" t="s">
        <v>585</v>
      </c>
      <c r="D144">
        <v>1</v>
      </c>
      <c r="E144">
        <v>49</v>
      </c>
      <c r="F144">
        <f>advaced_metrics__2[[#This Row],[total_trips]]-(advaced_metrics__2[[#This Row],[trips_midday]]+advaced_metrics__2[[#This Row],[trips_peak_pm]])</f>
        <v>31</v>
      </c>
      <c r="G144">
        <v>6</v>
      </c>
      <c r="H144">
        <v>12</v>
      </c>
      <c r="J144" t="str">
        <v>362</v>
      </c>
      <c r="K144" s="2">
        <f>SUMIFS(advaced_metrics__2[trips_peak_am],advaced_metrics__2[route_short_name],J144)</f>
        <v>25</v>
      </c>
      <c r="L144" s="2">
        <f>SUMIFS(advaced_metrics__2[trips_midday],advaced_metrics__2[route_short_name],J144)</f>
        <v>12</v>
      </c>
      <c r="M144" s="2">
        <f>SUMIFS(advaced_metrics__2[trips_peak_pm],advaced_metrics__2[route_short_name],J144)</f>
        <v>12</v>
      </c>
    </row>
    <row r="145" spans="1:13" x14ac:dyDescent="0.2">
      <c r="A145" t="s">
        <v>200</v>
      </c>
      <c r="B145">
        <v>1</v>
      </c>
      <c r="C145" t="s">
        <v>586</v>
      </c>
      <c r="D145">
        <v>1</v>
      </c>
      <c r="E145">
        <v>51</v>
      </c>
      <c r="F145">
        <f>advaced_metrics__2[[#This Row],[total_trips]]-(advaced_metrics__2[[#This Row],[trips_midday]]+advaced_metrics__2[[#This Row],[trips_peak_pm]])</f>
        <v>35</v>
      </c>
      <c r="G145">
        <v>6</v>
      </c>
      <c r="H145">
        <v>10</v>
      </c>
      <c r="J145" t="str">
        <v>363</v>
      </c>
      <c r="K145" s="2">
        <f>SUMIFS(advaced_metrics__2[trips_peak_am],advaced_metrics__2[route_short_name],J145)</f>
        <v>48</v>
      </c>
      <c r="L145" s="2">
        <f>SUMIFS(advaced_metrics__2[trips_midday],advaced_metrics__2[route_short_name],J145)</f>
        <v>12</v>
      </c>
      <c r="M145" s="2">
        <f>SUMIFS(advaced_metrics__2[trips_peak_pm],advaced_metrics__2[route_short_name],J145)</f>
        <v>12</v>
      </c>
    </row>
    <row r="146" spans="1:13" x14ac:dyDescent="0.2">
      <c r="A146" t="s">
        <v>267</v>
      </c>
      <c r="B146">
        <v>0</v>
      </c>
      <c r="C146" t="s">
        <v>587</v>
      </c>
      <c r="D146">
        <v>1</v>
      </c>
      <c r="E146">
        <v>37</v>
      </c>
      <c r="F146">
        <f>advaced_metrics__2[[#This Row],[total_trips]]-(advaced_metrics__2[[#This Row],[trips_midday]]+advaced_metrics__2[[#This Row],[trips_peak_pm]])</f>
        <v>25</v>
      </c>
      <c r="G146">
        <v>6</v>
      </c>
      <c r="H146">
        <v>6</v>
      </c>
      <c r="J146" t="str">
        <v>364</v>
      </c>
      <c r="K146" s="2">
        <f>SUMIFS(advaced_metrics__2[trips_peak_am],advaced_metrics__2[route_short_name],J146)</f>
        <v>65</v>
      </c>
      <c r="L146" s="2">
        <f>SUMIFS(advaced_metrics__2[trips_midday],advaced_metrics__2[route_short_name],J146)</f>
        <v>18</v>
      </c>
      <c r="M146" s="2">
        <f>SUMIFS(advaced_metrics__2[trips_peak_pm],advaced_metrics__2[route_short_name],J146)</f>
        <v>22</v>
      </c>
    </row>
    <row r="147" spans="1:13" x14ac:dyDescent="0.2">
      <c r="A147" t="s">
        <v>267</v>
      </c>
      <c r="B147">
        <v>1</v>
      </c>
      <c r="C147" t="s">
        <v>588</v>
      </c>
      <c r="D147">
        <v>1</v>
      </c>
      <c r="E147">
        <v>36</v>
      </c>
      <c r="F147">
        <f>advaced_metrics__2[[#This Row],[total_trips]]-(advaced_metrics__2[[#This Row],[trips_midday]]+advaced_metrics__2[[#This Row],[trips_peak_pm]])</f>
        <v>24</v>
      </c>
      <c r="G147">
        <v>6</v>
      </c>
      <c r="H147">
        <v>6</v>
      </c>
      <c r="J147" t="str">
        <v>370</v>
      </c>
      <c r="K147" s="2">
        <f>SUMIFS(advaced_metrics__2[trips_peak_am],advaced_metrics__2[route_short_name],J147)</f>
        <v>27</v>
      </c>
      <c r="L147" s="2">
        <f>SUMIFS(advaced_metrics__2[trips_midday],advaced_metrics__2[route_short_name],J147)</f>
        <v>6</v>
      </c>
      <c r="M147" s="2">
        <f>SUMIFS(advaced_metrics__2[trips_peak_pm],advaced_metrics__2[route_short_name],J147)</f>
        <v>11</v>
      </c>
    </row>
    <row r="148" spans="1:13" x14ac:dyDescent="0.2">
      <c r="A148" t="s">
        <v>277</v>
      </c>
      <c r="B148">
        <v>0</v>
      </c>
      <c r="C148" t="s">
        <v>589</v>
      </c>
      <c r="D148">
        <v>1</v>
      </c>
      <c r="E148">
        <v>34</v>
      </c>
      <c r="F148">
        <f>advaced_metrics__2[[#This Row],[total_trips]]-(advaced_metrics__2[[#This Row],[trips_midday]]+advaced_metrics__2[[#This Row],[trips_peak_pm]])</f>
        <v>23</v>
      </c>
      <c r="G148">
        <v>6</v>
      </c>
      <c r="H148">
        <v>5</v>
      </c>
      <c r="J148" t="str">
        <v>371</v>
      </c>
      <c r="K148" s="2">
        <f>SUMIFS(advaced_metrics__2[trips_peak_am],advaced_metrics__2[route_short_name],J148)</f>
        <v>44</v>
      </c>
      <c r="L148" s="2">
        <f>SUMIFS(advaced_metrics__2[trips_midday],advaced_metrics__2[route_short_name],J148)</f>
        <v>12</v>
      </c>
      <c r="M148" s="2">
        <f>SUMIFS(advaced_metrics__2[trips_peak_pm],advaced_metrics__2[route_short_name],J148)</f>
        <v>12</v>
      </c>
    </row>
    <row r="149" spans="1:13" x14ac:dyDescent="0.2">
      <c r="A149" t="s">
        <v>277</v>
      </c>
      <c r="B149">
        <v>1</v>
      </c>
      <c r="C149" t="s">
        <v>590</v>
      </c>
      <c r="D149">
        <v>1</v>
      </c>
      <c r="E149">
        <v>38</v>
      </c>
      <c r="F149">
        <f>advaced_metrics__2[[#This Row],[total_trips]]-(advaced_metrics__2[[#This Row],[trips_midday]]+advaced_metrics__2[[#This Row],[trips_peak_pm]])</f>
        <v>26</v>
      </c>
      <c r="G149">
        <v>6</v>
      </c>
      <c r="H149">
        <v>6</v>
      </c>
      <c r="J149" t="str">
        <v>372</v>
      </c>
      <c r="K149" s="2">
        <f>SUMIFS(advaced_metrics__2[trips_peak_am],advaced_metrics__2[route_short_name],J149)</f>
        <v>40</v>
      </c>
      <c r="L149" s="2">
        <f>SUMIFS(advaced_metrics__2[trips_midday],advaced_metrics__2[route_short_name],J149)</f>
        <v>12</v>
      </c>
      <c r="M149" s="2">
        <f>SUMIFS(advaced_metrics__2[trips_peak_pm],advaced_metrics__2[route_short_name],J149)</f>
        <v>12</v>
      </c>
    </row>
    <row r="150" spans="1:13" x14ac:dyDescent="0.2">
      <c r="A150" t="s">
        <v>173</v>
      </c>
      <c r="B150">
        <v>0</v>
      </c>
      <c r="C150" t="s">
        <v>591</v>
      </c>
      <c r="D150">
        <v>1</v>
      </c>
      <c r="E150">
        <v>54</v>
      </c>
      <c r="F150">
        <f>advaced_metrics__2[[#This Row],[total_trips]]-(advaced_metrics__2[[#This Row],[trips_midday]]+advaced_metrics__2[[#This Row],[trips_peak_pm]])</f>
        <v>31</v>
      </c>
      <c r="G150">
        <v>10</v>
      </c>
      <c r="H150">
        <v>13</v>
      </c>
      <c r="J150" t="str">
        <v>373</v>
      </c>
      <c r="K150" s="2">
        <f>SUMIFS(advaced_metrics__2[trips_peak_am],advaced_metrics__2[route_short_name],J150)</f>
        <v>90</v>
      </c>
      <c r="L150" s="2">
        <f>SUMIFS(advaced_metrics__2[trips_midday],advaced_metrics__2[route_short_name],J150)</f>
        <v>18</v>
      </c>
      <c r="M150" s="2">
        <f>SUMIFS(advaced_metrics__2[trips_peak_pm],advaced_metrics__2[route_short_name],J150)</f>
        <v>35</v>
      </c>
    </row>
    <row r="151" spans="1:13" x14ac:dyDescent="0.2">
      <c r="A151" t="s">
        <v>173</v>
      </c>
      <c r="B151">
        <v>1</v>
      </c>
      <c r="C151" t="s">
        <v>592</v>
      </c>
      <c r="D151">
        <v>1</v>
      </c>
      <c r="E151">
        <v>54</v>
      </c>
      <c r="F151">
        <f>advaced_metrics__2[[#This Row],[total_trips]]-(advaced_metrics__2[[#This Row],[trips_midday]]+advaced_metrics__2[[#This Row],[trips_peak_pm]])</f>
        <v>33</v>
      </c>
      <c r="G151">
        <v>9</v>
      </c>
      <c r="H151">
        <v>12</v>
      </c>
      <c r="J151" t="str">
        <v>375</v>
      </c>
      <c r="K151" s="2">
        <f>SUMIFS(advaced_metrics__2[trips_peak_am],advaced_metrics__2[route_short_name],J151)</f>
        <v>45</v>
      </c>
      <c r="L151" s="2">
        <f>SUMIFS(advaced_metrics__2[trips_midday],advaced_metrics__2[route_short_name],J151)</f>
        <v>12</v>
      </c>
      <c r="M151" s="2">
        <f>SUMIFS(advaced_metrics__2[trips_peak_pm],advaced_metrics__2[route_short_name],J151)</f>
        <v>11</v>
      </c>
    </row>
    <row r="152" spans="1:13" x14ac:dyDescent="0.2">
      <c r="A152" t="s">
        <v>138</v>
      </c>
      <c r="B152">
        <v>0</v>
      </c>
      <c r="C152" t="s">
        <v>593</v>
      </c>
      <c r="D152">
        <v>1</v>
      </c>
      <c r="E152">
        <v>63</v>
      </c>
      <c r="F152">
        <f>advaced_metrics__2[[#This Row],[total_trips]]-(advaced_metrics__2[[#This Row],[trips_midday]]+advaced_metrics__2[[#This Row],[trips_peak_pm]])</f>
        <v>40</v>
      </c>
      <c r="G152">
        <v>12</v>
      </c>
      <c r="H152">
        <v>11</v>
      </c>
      <c r="J152" t="str">
        <v>388</v>
      </c>
      <c r="K152" s="2">
        <f>SUMIFS(advaced_metrics__2[trips_peak_am],advaced_metrics__2[route_short_name],J152)</f>
        <v>34</v>
      </c>
      <c r="L152" s="2">
        <f>SUMIFS(advaced_metrics__2[trips_midday],advaced_metrics__2[route_short_name],J152)</f>
        <v>12</v>
      </c>
      <c r="M152" s="2">
        <f>SUMIFS(advaced_metrics__2[trips_peak_pm],advaced_metrics__2[route_short_name],J152)</f>
        <v>11</v>
      </c>
    </row>
    <row r="153" spans="1:13" x14ac:dyDescent="0.2">
      <c r="A153" t="s">
        <v>138</v>
      </c>
      <c r="B153">
        <v>1</v>
      </c>
      <c r="C153" t="s">
        <v>594</v>
      </c>
      <c r="D153">
        <v>2</v>
      </c>
      <c r="E153">
        <v>64</v>
      </c>
      <c r="F153">
        <f>advaced_metrics__2[[#This Row],[total_trips]]-(advaced_metrics__2[[#This Row],[trips_midday]]+advaced_metrics__2[[#This Row],[trips_peak_pm]])</f>
        <v>41</v>
      </c>
      <c r="G153">
        <v>12</v>
      </c>
      <c r="H153">
        <v>11</v>
      </c>
      <c r="J153" t="str">
        <v>391</v>
      </c>
      <c r="K153" s="2">
        <f>SUMIFS(advaced_metrics__2[trips_peak_am],advaced_metrics__2[route_short_name],J153)</f>
        <v>6</v>
      </c>
      <c r="L153" s="2">
        <f>SUMIFS(advaced_metrics__2[trips_midday],advaced_metrics__2[route_short_name],J153)</f>
        <v>0</v>
      </c>
      <c r="M153" s="2">
        <f>SUMIFS(advaced_metrics__2[trips_peak_pm],advaced_metrics__2[route_short_name],J153)</f>
        <v>4</v>
      </c>
    </row>
    <row r="154" spans="1:13" x14ac:dyDescent="0.2">
      <c r="A154" t="s">
        <v>34</v>
      </c>
      <c r="B154">
        <v>0</v>
      </c>
      <c r="C154" t="s">
        <v>595</v>
      </c>
      <c r="D154">
        <v>1</v>
      </c>
      <c r="E154">
        <v>112</v>
      </c>
      <c r="F154">
        <f>advaced_metrics__2[[#This Row],[total_trips]]-(advaced_metrics__2[[#This Row],[trips_midday]]+advaced_metrics__2[[#This Row],[trips_peak_pm]])</f>
        <v>70</v>
      </c>
      <c r="G154">
        <v>17</v>
      </c>
      <c r="H154">
        <v>25</v>
      </c>
      <c r="J154" t="str">
        <v>393</v>
      </c>
      <c r="K154" s="2">
        <f>SUMIFS(advaced_metrics__2[trips_peak_am],advaced_metrics__2[route_short_name],J154)</f>
        <v>7</v>
      </c>
      <c r="L154" s="2">
        <f>SUMIFS(advaced_metrics__2[trips_midday],advaced_metrics__2[route_short_name],J154)</f>
        <v>0</v>
      </c>
      <c r="M154" s="2">
        <f>SUMIFS(advaced_metrics__2[trips_peak_pm],advaced_metrics__2[route_short_name],J154)</f>
        <v>5</v>
      </c>
    </row>
    <row r="155" spans="1:13" x14ac:dyDescent="0.2">
      <c r="A155" t="s">
        <v>34</v>
      </c>
      <c r="B155">
        <v>1</v>
      </c>
      <c r="C155" t="s">
        <v>596</v>
      </c>
      <c r="D155">
        <v>1</v>
      </c>
      <c r="E155">
        <v>115</v>
      </c>
      <c r="F155">
        <f>advaced_metrics__2[[#This Row],[total_trips]]-(advaced_metrics__2[[#This Row],[trips_midday]]+advaced_metrics__2[[#This Row],[trips_peak_pm]])</f>
        <v>71</v>
      </c>
      <c r="G155">
        <v>18</v>
      </c>
      <c r="H155">
        <v>26</v>
      </c>
      <c r="J155" t="str">
        <v>394</v>
      </c>
      <c r="K155" s="2">
        <f>SUMIFS(advaced_metrics__2[trips_peak_am],advaced_metrics__2[route_short_name],J155)</f>
        <v>17</v>
      </c>
      <c r="L155" s="2">
        <f>SUMIFS(advaced_metrics__2[trips_midday],advaced_metrics__2[route_short_name],J155)</f>
        <v>0</v>
      </c>
      <c r="M155" s="2">
        <f>SUMIFS(advaced_metrics__2[trips_peak_pm],advaced_metrics__2[route_short_name],J155)</f>
        <v>11</v>
      </c>
    </row>
    <row r="156" spans="1:13" x14ac:dyDescent="0.2">
      <c r="A156" t="s">
        <v>265</v>
      </c>
      <c r="B156">
        <v>0</v>
      </c>
      <c r="C156" t="s">
        <v>597</v>
      </c>
      <c r="D156">
        <v>1</v>
      </c>
      <c r="E156">
        <v>37</v>
      </c>
      <c r="F156">
        <f>advaced_metrics__2[[#This Row],[total_trips]]-(advaced_metrics__2[[#This Row],[trips_midday]]+advaced_metrics__2[[#This Row],[trips_peak_pm]])</f>
        <v>25</v>
      </c>
      <c r="G156">
        <v>6</v>
      </c>
      <c r="H156">
        <v>6</v>
      </c>
      <c r="J156" t="str">
        <v>395</v>
      </c>
      <c r="K156" s="2">
        <f>SUMIFS(advaced_metrics__2[trips_peak_am],advaced_metrics__2[route_short_name],J156)</f>
        <v>13</v>
      </c>
      <c r="L156" s="2">
        <f>SUMIFS(advaced_metrics__2[trips_midday],advaced_metrics__2[route_short_name],J156)</f>
        <v>0</v>
      </c>
      <c r="M156" s="2">
        <f>SUMIFS(advaced_metrics__2[trips_peak_pm],advaced_metrics__2[route_short_name],J156)</f>
        <v>7</v>
      </c>
    </row>
    <row r="157" spans="1:13" x14ac:dyDescent="0.2">
      <c r="A157" t="s">
        <v>265</v>
      </c>
      <c r="B157">
        <v>1</v>
      </c>
      <c r="C157" t="s">
        <v>598</v>
      </c>
      <c r="D157">
        <v>1</v>
      </c>
      <c r="E157">
        <v>37</v>
      </c>
      <c r="F157">
        <f>advaced_metrics__2[[#This Row],[total_trips]]-(advaced_metrics__2[[#This Row],[trips_midday]]+advaced_metrics__2[[#This Row],[trips_peak_pm]])</f>
        <v>25</v>
      </c>
      <c r="G157">
        <v>6</v>
      </c>
      <c r="H157">
        <v>6</v>
      </c>
      <c r="J157" t="str">
        <v>401</v>
      </c>
      <c r="K157" s="2">
        <f>SUMIFS(advaced_metrics__2[trips_peak_am],advaced_metrics__2[route_short_name],J157)</f>
        <v>95</v>
      </c>
      <c r="L157" s="2">
        <f>SUMIFS(advaced_metrics__2[trips_midday],advaced_metrics__2[route_short_name],J157)</f>
        <v>24</v>
      </c>
      <c r="M157" s="2">
        <f>SUMIFS(advaced_metrics__2[trips_peak_pm],advaced_metrics__2[route_short_name],J157)</f>
        <v>23</v>
      </c>
    </row>
    <row r="158" spans="1:13" x14ac:dyDescent="0.2">
      <c r="A158" t="s">
        <v>163</v>
      </c>
      <c r="B158">
        <v>0</v>
      </c>
      <c r="C158" t="s">
        <v>599</v>
      </c>
      <c r="D158">
        <v>1</v>
      </c>
      <c r="E158">
        <v>55</v>
      </c>
      <c r="F158">
        <f>advaced_metrics__2[[#This Row],[total_trips]]-(advaced_metrics__2[[#This Row],[trips_midday]]+advaced_metrics__2[[#This Row],[trips_peak_pm]])</f>
        <v>34</v>
      </c>
      <c r="G158">
        <v>6</v>
      </c>
      <c r="H158">
        <v>15</v>
      </c>
      <c r="J158" t="str">
        <v>402</v>
      </c>
      <c r="K158" s="2">
        <f>SUMIFS(advaced_metrics__2[trips_peak_am],advaced_metrics__2[route_short_name],J158)</f>
        <v>77</v>
      </c>
      <c r="L158" s="2">
        <f>SUMIFS(advaced_metrics__2[trips_midday],advaced_metrics__2[route_short_name],J158)</f>
        <v>13</v>
      </c>
      <c r="M158" s="2">
        <f>SUMIFS(advaced_metrics__2[trips_peak_pm],advaced_metrics__2[route_short_name],J158)</f>
        <v>24</v>
      </c>
    </row>
    <row r="159" spans="1:13" x14ac:dyDescent="0.2">
      <c r="A159" t="s">
        <v>163</v>
      </c>
      <c r="B159">
        <v>1</v>
      </c>
      <c r="C159" t="s">
        <v>600</v>
      </c>
      <c r="D159">
        <v>1</v>
      </c>
      <c r="E159">
        <v>55</v>
      </c>
      <c r="F159">
        <f>advaced_metrics__2[[#This Row],[total_trips]]-(advaced_metrics__2[[#This Row],[trips_midday]]+advaced_metrics__2[[#This Row],[trips_peak_pm]])</f>
        <v>35</v>
      </c>
      <c r="G159">
        <v>6</v>
      </c>
      <c r="H159">
        <v>14</v>
      </c>
      <c r="J159" t="str">
        <v>403</v>
      </c>
      <c r="K159" s="2">
        <f>SUMIFS(advaced_metrics__2[trips_peak_am],advaced_metrics__2[route_short_name],J159)</f>
        <v>90</v>
      </c>
      <c r="L159" s="2">
        <f>SUMIFS(advaced_metrics__2[trips_midday],advaced_metrics__2[route_short_name],J159)</f>
        <v>18</v>
      </c>
      <c r="M159" s="2">
        <f>SUMIFS(advaced_metrics__2[trips_peak_pm],advaced_metrics__2[route_short_name],J159)</f>
        <v>23</v>
      </c>
    </row>
    <row r="160" spans="1:13" x14ac:dyDescent="0.2">
      <c r="A160" t="s">
        <v>177</v>
      </c>
      <c r="B160">
        <v>0</v>
      </c>
      <c r="C160" t="s">
        <v>601</v>
      </c>
      <c r="D160">
        <v>1</v>
      </c>
      <c r="E160">
        <v>53</v>
      </c>
      <c r="F160">
        <f>advaced_metrics__2[[#This Row],[total_trips]]-(advaced_metrics__2[[#This Row],[trips_midday]]+advaced_metrics__2[[#This Row],[trips_peak_pm]])</f>
        <v>35</v>
      </c>
      <c r="G160">
        <v>6</v>
      </c>
      <c r="H160">
        <v>12</v>
      </c>
      <c r="J160" t="str">
        <v>404</v>
      </c>
      <c r="K160" s="2">
        <f>SUMIFS(advaced_metrics__2[trips_peak_am],advaced_metrics__2[route_short_name],J160)</f>
        <v>50</v>
      </c>
      <c r="L160" s="2">
        <f>SUMIFS(advaced_metrics__2[trips_midday],advaced_metrics__2[route_short_name],J160)</f>
        <v>13</v>
      </c>
      <c r="M160" s="2">
        <f>SUMIFS(advaced_metrics__2[trips_peak_pm],advaced_metrics__2[route_short_name],J160)</f>
        <v>12</v>
      </c>
    </row>
    <row r="161" spans="1:13" x14ac:dyDescent="0.2">
      <c r="A161" t="s">
        <v>177</v>
      </c>
      <c r="B161">
        <v>1</v>
      </c>
      <c r="C161" t="s">
        <v>602</v>
      </c>
      <c r="D161">
        <v>1</v>
      </c>
      <c r="E161">
        <v>54</v>
      </c>
      <c r="F161">
        <f>advaced_metrics__2[[#This Row],[total_trips]]-(advaced_metrics__2[[#This Row],[trips_midday]]+advaced_metrics__2[[#This Row],[trips_peak_pm]])</f>
        <v>36</v>
      </c>
      <c r="G161">
        <v>6</v>
      </c>
      <c r="H161">
        <v>12</v>
      </c>
      <c r="J161" t="str">
        <v>405</v>
      </c>
      <c r="K161" s="2">
        <f>SUMIFS(advaced_metrics__2[trips_peak_am],advaced_metrics__2[route_short_name],J161)</f>
        <v>48</v>
      </c>
      <c r="L161" s="2">
        <f>SUMIFS(advaced_metrics__2[trips_midday],advaced_metrics__2[route_short_name],J161)</f>
        <v>10</v>
      </c>
      <c r="M161" s="2">
        <f>SUMIFS(advaced_metrics__2[trips_peak_pm],advaced_metrics__2[route_short_name],J161)</f>
        <v>11</v>
      </c>
    </row>
    <row r="162" spans="1:13" x14ac:dyDescent="0.2">
      <c r="A162" t="s">
        <v>243</v>
      </c>
      <c r="B162">
        <v>0</v>
      </c>
      <c r="C162" t="s">
        <v>603</v>
      </c>
      <c r="D162">
        <v>1</v>
      </c>
      <c r="E162">
        <v>42</v>
      </c>
      <c r="F162">
        <f>advaced_metrics__2[[#This Row],[total_trips]]-(advaced_metrics__2[[#This Row],[trips_midday]]+advaced_metrics__2[[#This Row],[trips_peak_pm]])</f>
        <v>30</v>
      </c>
      <c r="G162">
        <v>6</v>
      </c>
      <c r="H162">
        <v>6</v>
      </c>
      <c r="J162" t="str">
        <v>406</v>
      </c>
      <c r="K162" s="2">
        <f>SUMIFS(advaced_metrics__2[trips_peak_am],advaced_metrics__2[route_short_name],J162)</f>
        <v>118</v>
      </c>
      <c r="L162" s="2">
        <f>SUMIFS(advaced_metrics__2[trips_midday],advaced_metrics__2[route_short_name],J162)</f>
        <v>24</v>
      </c>
      <c r="M162" s="2">
        <f>SUMIFS(advaced_metrics__2[trips_peak_pm],advaced_metrics__2[route_short_name],J162)</f>
        <v>28</v>
      </c>
    </row>
    <row r="163" spans="1:13" x14ac:dyDescent="0.2">
      <c r="A163" t="s">
        <v>243</v>
      </c>
      <c r="B163">
        <v>1</v>
      </c>
      <c r="C163" t="s">
        <v>604</v>
      </c>
      <c r="D163">
        <v>1</v>
      </c>
      <c r="E163">
        <v>42</v>
      </c>
      <c r="F163">
        <f>advaced_metrics__2[[#This Row],[total_trips]]-(advaced_metrics__2[[#This Row],[trips_midday]]+advaced_metrics__2[[#This Row],[trips_peak_pm]])</f>
        <v>30</v>
      </c>
      <c r="G163">
        <v>6</v>
      </c>
      <c r="H163">
        <v>6</v>
      </c>
      <c r="J163" t="str">
        <v>407</v>
      </c>
      <c r="K163" s="2">
        <f>SUMIFS(advaced_metrics__2[trips_peak_am],advaced_metrics__2[route_short_name],J163)</f>
        <v>63</v>
      </c>
      <c r="L163" s="2">
        <f>SUMIFS(advaced_metrics__2[trips_midday],advaced_metrics__2[route_short_name],J163)</f>
        <v>13</v>
      </c>
      <c r="M163" s="2">
        <f>SUMIFS(advaced_metrics__2[trips_peak_pm],advaced_metrics__2[route_short_name],J163)</f>
        <v>15</v>
      </c>
    </row>
    <row r="164" spans="1:13" x14ac:dyDescent="0.2">
      <c r="A164" t="s">
        <v>227</v>
      </c>
      <c r="B164">
        <v>0</v>
      </c>
      <c r="C164" t="s">
        <v>605</v>
      </c>
      <c r="D164">
        <v>1</v>
      </c>
      <c r="E164">
        <v>32</v>
      </c>
      <c r="F164">
        <f>advaced_metrics__2[[#This Row],[total_trips]]-(advaced_metrics__2[[#This Row],[trips_midday]]+advaced_metrics__2[[#This Row],[trips_peak_pm]])</f>
        <v>20</v>
      </c>
      <c r="G164">
        <v>6</v>
      </c>
      <c r="H164">
        <v>6</v>
      </c>
      <c r="J164" t="str">
        <v>408</v>
      </c>
      <c r="K164" s="2">
        <f>SUMIFS(advaced_metrics__2[trips_peak_am],advaced_metrics__2[route_short_name],J164)</f>
        <v>98</v>
      </c>
      <c r="L164" s="2">
        <f>SUMIFS(advaced_metrics__2[trips_midday],advaced_metrics__2[route_short_name],J164)</f>
        <v>24</v>
      </c>
      <c r="M164" s="2">
        <f>SUMIFS(advaced_metrics__2[trips_peak_pm],advaced_metrics__2[route_short_name],J164)</f>
        <v>30</v>
      </c>
    </row>
    <row r="165" spans="1:13" x14ac:dyDescent="0.2">
      <c r="A165" t="s">
        <v>227</v>
      </c>
      <c r="B165">
        <v>0</v>
      </c>
      <c r="C165" t="s">
        <v>606</v>
      </c>
      <c r="D165">
        <v>1</v>
      </c>
      <c r="E165">
        <v>12</v>
      </c>
      <c r="F165">
        <f>advaced_metrics__2[[#This Row],[total_trips]]-(advaced_metrics__2[[#This Row],[trips_midday]]+advaced_metrics__2[[#This Row],[trips_peak_pm]])</f>
        <v>6</v>
      </c>
      <c r="G165">
        <v>0</v>
      </c>
      <c r="H165">
        <v>6</v>
      </c>
      <c r="J165" t="str">
        <v>410</v>
      </c>
      <c r="K165" s="2">
        <f>SUMIFS(advaced_metrics__2[trips_peak_am],advaced_metrics__2[route_short_name],J165)</f>
        <v>143</v>
      </c>
      <c r="L165" s="2">
        <f>SUMIFS(advaced_metrics__2[trips_midday],advaced_metrics__2[route_short_name],J165)</f>
        <v>27</v>
      </c>
      <c r="M165" s="2">
        <f>SUMIFS(advaced_metrics__2[trips_peak_pm],advaced_metrics__2[route_short_name],J165)</f>
        <v>33</v>
      </c>
    </row>
    <row r="166" spans="1:13" x14ac:dyDescent="0.2">
      <c r="A166" t="s">
        <v>227</v>
      </c>
      <c r="B166">
        <v>1</v>
      </c>
      <c r="C166" t="s">
        <v>607</v>
      </c>
      <c r="D166">
        <v>1</v>
      </c>
      <c r="E166">
        <v>33</v>
      </c>
      <c r="F166">
        <f>advaced_metrics__2[[#This Row],[total_trips]]-(advaced_metrics__2[[#This Row],[trips_midday]]+advaced_metrics__2[[#This Row],[trips_peak_pm]])</f>
        <v>20</v>
      </c>
      <c r="G166">
        <v>6</v>
      </c>
      <c r="H166">
        <v>7</v>
      </c>
      <c r="J166" t="str">
        <v>412</v>
      </c>
      <c r="K166" s="2">
        <f>SUMIFS(advaced_metrics__2[trips_peak_am],advaced_metrics__2[route_short_name],J166)</f>
        <v>44</v>
      </c>
      <c r="L166" s="2">
        <f>SUMIFS(advaced_metrics__2[trips_midday],advaced_metrics__2[route_short_name],J166)</f>
        <v>10</v>
      </c>
      <c r="M166" s="2">
        <f>SUMIFS(advaced_metrics__2[trips_peak_pm],advaced_metrics__2[route_short_name],J166)</f>
        <v>17</v>
      </c>
    </row>
    <row r="167" spans="1:13" x14ac:dyDescent="0.2">
      <c r="A167" t="s">
        <v>227</v>
      </c>
      <c r="B167">
        <v>1</v>
      </c>
      <c r="C167" t="s">
        <v>608</v>
      </c>
      <c r="D167">
        <v>1</v>
      </c>
      <c r="E167">
        <v>14</v>
      </c>
      <c r="F167">
        <f>advaced_metrics__2[[#This Row],[total_trips]]-(advaced_metrics__2[[#This Row],[trips_midday]]+advaced_metrics__2[[#This Row],[trips_peak_pm]])</f>
        <v>9</v>
      </c>
      <c r="G167">
        <v>0</v>
      </c>
      <c r="H167">
        <v>5</v>
      </c>
      <c r="J167" t="str">
        <v>413</v>
      </c>
      <c r="K167" s="2">
        <f>SUMIFS(advaced_metrics__2[trips_peak_am],advaced_metrics__2[route_short_name],J167)</f>
        <v>18</v>
      </c>
      <c r="L167" s="2">
        <f>SUMIFS(advaced_metrics__2[trips_midday],advaced_metrics__2[route_short_name],J167)</f>
        <v>8</v>
      </c>
      <c r="M167" s="2">
        <f>SUMIFS(advaced_metrics__2[trips_peak_pm],advaced_metrics__2[route_short_name],J167)</f>
        <v>10</v>
      </c>
    </row>
    <row r="168" spans="1:13" x14ac:dyDescent="0.2">
      <c r="A168" t="s">
        <v>202</v>
      </c>
      <c r="B168">
        <v>0</v>
      </c>
      <c r="C168" t="s">
        <v>609</v>
      </c>
      <c r="D168">
        <v>1</v>
      </c>
      <c r="E168">
        <v>49</v>
      </c>
      <c r="F168">
        <f>advaced_metrics__2[[#This Row],[total_trips]]-(advaced_metrics__2[[#This Row],[trips_midday]]+advaced_metrics__2[[#This Row],[trips_peak_pm]])</f>
        <v>32</v>
      </c>
      <c r="G168">
        <v>6</v>
      </c>
      <c r="H168">
        <v>11</v>
      </c>
      <c r="J168" t="str">
        <v>414</v>
      </c>
      <c r="K168" s="2">
        <f>SUMIFS(advaced_metrics__2[trips_peak_am],advaced_metrics__2[route_short_name],J168)</f>
        <v>24</v>
      </c>
      <c r="L168" s="2">
        <f>SUMIFS(advaced_metrics__2[trips_midday],advaced_metrics__2[route_short_name],J168)</f>
        <v>12</v>
      </c>
      <c r="M168" s="2">
        <f>SUMIFS(advaced_metrics__2[trips_peak_pm],advaced_metrics__2[route_short_name],J168)</f>
        <v>12</v>
      </c>
    </row>
    <row r="169" spans="1:13" x14ac:dyDescent="0.2">
      <c r="A169" t="s">
        <v>202</v>
      </c>
      <c r="B169">
        <v>1</v>
      </c>
      <c r="C169" t="s">
        <v>610</v>
      </c>
      <c r="D169">
        <v>1</v>
      </c>
      <c r="E169">
        <v>51</v>
      </c>
      <c r="F169">
        <f>advaced_metrics__2[[#This Row],[total_trips]]-(advaced_metrics__2[[#This Row],[trips_midday]]+advaced_metrics__2[[#This Row],[trips_peak_pm]])</f>
        <v>34</v>
      </c>
      <c r="G169">
        <v>6</v>
      </c>
      <c r="H169">
        <v>11</v>
      </c>
      <c r="J169" t="str">
        <v>416</v>
      </c>
      <c r="K169" s="2">
        <f>SUMIFS(advaced_metrics__2[trips_peak_am],advaced_metrics__2[route_short_name],J169)</f>
        <v>18</v>
      </c>
      <c r="L169" s="2">
        <f>SUMIFS(advaced_metrics__2[trips_midday],advaced_metrics__2[route_short_name],J169)</f>
        <v>0</v>
      </c>
      <c r="M169" s="2">
        <f>SUMIFS(advaced_metrics__2[trips_peak_pm],advaced_metrics__2[route_short_name],J169)</f>
        <v>10</v>
      </c>
    </row>
    <row r="170" spans="1:13" x14ac:dyDescent="0.2">
      <c r="A170" t="s">
        <v>215</v>
      </c>
      <c r="B170">
        <v>0</v>
      </c>
      <c r="C170" t="s">
        <v>611</v>
      </c>
      <c r="D170">
        <v>1</v>
      </c>
      <c r="E170">
        <v>47</v>
      </c>
      <c r="F170">
        <f>advaced_metrics__2[[#This Row],[total_trips]]-(advaced_metrics__2[[#This Row],[trips_midday]]+advaced_metrics__2[[#This Row],[trips_peak_pm]])</f>
        <v>32</v>
      </c>
      <c r="G170">
        <v>6</v>
      </c>
      <c r="H170">
        <v>9</v>
      </c>
      <c r="J170" t="str">
        <v>418</v>
      </c>
      <c r="K170" s="2">
        <f>SUMIFS(advaced_metrics__2[trips_peak_am],advaced_metrics__2[route_short_name],J170)</f>
        <v>41</v>
      </c>
      <c r="L170" s="2">
        <f>SUMIFS(advaced_metrics__2[trips_midday],advaced_metrics__2[route_short_name],J170)</f>
        <v>0</v>
      </c>
      <c r="M170" s="2">
        <f>SUMIFS(advaced_metrics__2[trips_peak_pm],advaced_metrics__2[route_short_name],J170)</f>
        <v>18</v>
      </c>
    </row>
    <row r="171" spans="1:13" x14ac:dyDescent="0.2">
      <c r="A171" t="s">
        <v>215</v>
      </c>
      <c r="B171">
        <v>1</v>
      </c>
      <c r="C171" t="s">
        <v>612</v>
      </c>
      <c r="D171">
        <v>1</v>
      </c>
      <c r="E171">
        <v>47</v>
      </c>
      <c r="F171">
        <f>advaced_metrics__2[[#This Row],[total_trips]]-(advaced_metrics__2[[#This Row],[trips_midday]]+advaced_metrics__2[[#This Row],[trips_peak_pm]])</f>
        <v>33</v>
      </c>
      <c r="G171">
        <v>6</v>
      </c>
      <c r="H171">
        <v>8</v>
      </c>
      <c r="J171" t="str">
        <v>430</v>
      </c>
      <c r="K171" s="2">
        <f>SUMIFS(advaced_metrics__2[trips_peak_am],advaced_metrics__2[route_short_name],J171)</f>
        <v>90</v>
      </c>
      <c r="L171" s="2">
        <f>SUMIFS(advaced_metrics__2[trips_midday],advaced_metrics__2[route_short_name],J171)</f>
        <v>18</v>
      </c>
      <c r="M171" s="2">
        <f>SUMIFS(advaced_metrics__2[trips_peak_pm],advaced_metrics__2[route_short_name],J171)</f>
        <v>26</v>
      </c>
    </row>
    <row r="172" spans="1:13" x14ac:dyDescent="0.2">
      <c r="A172" t="s">
        <v>263</v>
      </c>
      <c r="B172">
        <v>0</v>
      </c>
      <c r="C172" t="s">
        <v>613</v>
      </c>
      <c r="D172">
        <v>1</v>
      </c>
      <c r="E172">
        <v>37</v>
      </c>
      <c r="F172">
        <f>advaced_metrics__2[[#This Row],[total_trips]]-(advaced_metrics__2[[#This Row],[trips_midday]]+advaced_metrics__2[[#This Row],[trips_peak_pm]])</f>
        <v>25</v>
      </c>
      <c r="G172">
        <v>6</v>
      </c>
      <c r="H172">
        <v>6</v>
      </c>
      <c r="J172" t="str">
        <v>501</v>
      </c>
      <c r="K172" s="2">
        <f>SUMIFS(advaced_metrics__2[trips_peak_am],advaced_metrics__2[route_short_name],J172)</f>
        <v>79</v>
      </c>
      <c r="L172" s="2">
        <f>SUMIFS(advaced_metrics__2[trips_midday],advaced_metrics__2[route_short_name],J172)</f>
        <v>18</v>
      </c>
      <c r="M172" s="2">
        <f>SUMIFS(advaced_metrics__2[trips_peak_pm],advaced_metrics__2[route_short_name],J172)</f>
        <v>19</v>
      </c>
    </row>
    <row r="173" spans="1:13" x14ac:dyDescent="0.2">
      <c r="A173" t="s">
        <v>263</v>
      </c>
      <c r="B173">
        <v>1</v>
      </c>
      <c r="C173" t="s">
        <v>614</v>
      </c>
      <c r="D173">
        <v>1</v>
      </c>
      <c r="E173">
        <v>37</v>
      </c>
      <c r="F173">
        <f>advaced_metrics__2[[#This Row],[total_trips]]-(advaced_metrics__2[[#This Row],[trips_midday]]+advaced_metrics__2[[#This Row],[trips_peak_pm]])</f>
        <v>25</v>
      </c>
      <c r="G173">
        <v>6</v>
      </c>
      <c r="H173">
        <v>6</v>
      </c>
      <c r="J173" t="str">
        <v>502</v>
      </c>
      <c r="K173" s="2">
        <f>SUMIFS(advaced_metrics__2[trips_peak_am],advaced_metrics__2[route_short_name],J173)</f>
        <v>124</v>
      </c>
      <c r="L173" s="2">
        <f>SUMIFS(advaced_metrics__2[trips_midday],advaced_metrics__2[route_short_name],J173)</f>
        <v>24</v>
      </c>
      <c r="M173" s="2">
        <f>SUMIFS(advaced_metrics__2[trips_peak_pm],advaced_metrics__2[route_short_name],J173)</f>
        <v>29</v>
      </c>
    </row>
    <row r="174" spans="1:13" x14ac:dyDescent="0.2">
      <c r="A174" t="s">
        <v>269</v>
      </c>
      <c r="B174">
        <v>0</v>
      </c>
      <c r="C174" t="s">
        <v>615</v>
      </c>
      <c r="D174">
        <v>1</v>
      </c>
      <c r="E174">
        <v>36</v>
      </c>
      <c r="F174">
        <f>advaced_metrics__2[[#This Row],[total_trips]]-(advaced_metrics__2[[#This Row],[trips_midday]]+advaced_metrics__2[[#This Row],[trips_peak_pm]])</f>
        <v>23</v>
      </c>
      <c r="G174">
        <v>6</v>
      </c>
      <c r="H174">
        <v>7</v>
      </c>
      <c r="J174" t="str">
        <v>503</v>
      </c>
      <c r="K174" s="2">
        <f>SUMIFS(advaced_metrics__2[trips_peak_am],advaced_metrics__2[route_short_name],J174)</f>
        <v>139</v>
      </c>
      <c r="L174" s="2">
        <f>SUMIFS(advaced_metrics__2[trips_midday],advaced_metrics__2[route_short_name],J174)</f>
        <v>26</v>
      </c>
      <c r="M174" s="2">
        <f>SUMIFS(advaced_metrics__2[trips_peak_pm],advaced_metrics__2[route_short_name],J174)</f>
        <v>37</v>
      </c>
    </row>
    <row r="175" spans="1:13" x14ac:dyDescent="0.2">
      <c r="A175" t="s">
        <v>269</v>
      </c>
      <c r="B175">
        <v>1</v>
      </c>
      <c r="C175" t="s">
        <v>616</v>
      </c>
      <c r="D175">
        <v>1</v>
      </c>
      <c r="E175">
        <v>37</v>
      </c>
      <c r="F175">
        <f>advaced_metrics__2[[#This Row],[total_trips]]-(advaced_metrics__2[[#This Row],[trips_midday]]+advaced_metrics__2[[#This Row],[trips_peak_pm]])</f>
        <v>25</v>
      </c>
      <c r="G175">
        <v>6</v>
      </c>
      <c r="H175">
        <v>6</v>
      </c>
      <c r="J175" t="str">
        <v>509</v>
      </c>
      <c r="K175" s="2">
        <f>SUMIFS(advaced_metrics__2[trips_peak_am],advaced_metrics__2[route_short_name],J175)</f>
        <v>11</v>
      </c>
      <c r="L175" s="2">
        <f>SUMIFS(advaced_metrics__2[trips_midday],advaced_metrics__2[route_short_name],J175)</f>
        <v>0</v>
      </c>
      <c r="M175" s="2">
        <f>SUMIFS(advaced_metrics__2[trips_peak_pm],advaced_metrics__2[route_short_name],J175)</f>
        <v>6</v>
      </c>
    </row>
    <row r="176" spans="1:13" x14ac:dyDescent="0.2">
      <c r="A176" t="s">
        <v>245</v>
      </c>
      <c r="B176">
        <v>0</v>
      </c>
      <c r="C176" t="s">
        <v>617</v>
      </c>
      <c r="D176">
        <v>2</v>
      </c>
      <c r="E176">
        <v>42</v>
      </c>
      <c r="F176">
        <f>advaced_metrics__2[[#This Row],[total_trips]]-(advaced_metrics__2[[#This Row],[trips_midday]]+advaced_metrics__2[[#This Row],[trips_peak_pm]])</f>
        <v>26</v>
      </c>
      <c r="G176">
        <v>6</v>
      </c>
      <c r="H176">
        <v>10</v>
      </c>
      <c r="J176" t="str">
        <v>531</v>
      </c>
      <c r="K176" s="2">
        <f>SUMIFS(advaced_metrics__2[trips_peak_am],advaced_metrics__2[route_short_name],J176)</f>
        <v>63</v>
      </c>
      <c r="L176" s="2">
        <f>SUMIFS(advaced_metrics__2[trips_midday],advaced_metrics__2[route_short_name],J176)</f>
        <v>13</v>
      </c>
      <c r="M176" s="2">
        <f>SUMIFS(advaced_metrics__2[trips_peak_pm],advaced_metrics__2[route_short_name],J176)</f>
        <v>18</v>
      </c>
    </row>
    <row r="177" spans="1:13" x14ac:dyDescent="0.2">
      <c r="A177" t="s">
        <v>245</v>
      </c>
      <c r="B177">
        <v>1</v>
      </c>
      <c r="C177" t="s">
        <v>618</v>
      </c>
      <c r="D177">
        <v>1</v>
      </c>
      <c r="E177">
        <v>33</v>
      </c>
      <c r="F177">
        <f>advaced_metrics__2[[#This Row],[total_trips]]-(advaced_metrics__2[[#This Row],[trips_midday]]+advaced_metrics__2[[#This Row],[trips_peak_pm]])</f>
        <v>26</v>
      </c>
      <c r="G177">
        <v>6</v>
      </c>
      <c r="H177">
        <v>1</v>
      </c>
      <c r="J177" t="str">
        <v>555</v>
      </c>
      <c r="K177" s="2">
        <f>SUMIFS(advaced_metrics__2[trips_peak_am],advaced_metrics__2[route_short_name],J177)</f>
        <v>85</v>
      </c>
      <c r="L177" s="2">
        <f>SUMIFS(advaced_metrics__2[trips_midday],advaced_metrics__2[route_short_name],J177)</f>
        <v>18</v>
      </c>
      <c r="M177" s="2">
        <f>SUMIFS(advaced_metrics__2[trips_peak_pm],advaced_metrics__2[route_short_name],J177)</f>
        <v>32</v>
      </c>
    </row>
    <row r="178" spans="1:13" x14ac:dyDescent="0.2">
      <c r="A178" t="s">
        <v>245</v>
      </c>
      <c r="B178">
        <v>1</v>
      </c>
      <c r="C178" t="s">
        <v>619</v>
      </c>
      <c r="D178">
        <v>1</v>
      </c>
      <c r="E178">
        <v>9</v>
      </c>
      <c r="F178">
        <f>advaced_metrics__2[[#This Row],[total_trips]]-(advaced_metrics__2[[#This Row],[trips_midday]]+advaced_metrics__2[[#This Row],[trips_peak_pm]])</f>
        <v>0</v>
      </c>
      <c r="G178">
        <v>0</v>
      </c>
      <c r="H178">
        <v>9</v>
      </c>
      <c r="J178" t="str">
        <v>560</v>
      </c>
      <c r="K178" s="2">
        <f>SUMIFS(advaced_metrics__2[trips_peak_am],advaced_metrics__2[route_short_name],J178)</f>
        <v>24</v>
      </c>
      <c r="L178" s="2">
        <f>SUMIFS(advaced_metrics__2[trips_midday],advaced_metrics__2[route_short_name],J178)</f>
        <v>6</v>
      </c>
      <c r="M178" s="2">
        <f>SUMIFS(advaced_metrics__2[trips_peak_pm],advaced_metrics__2[route_short_name],J178)</f>
        <v>6</v>
      </c>
    </row>
    <row r="179" spans="1:13" x14ac:dyDescent="0.2">
      <c r="A179" t="s">
        <v>104</v>
      </c>
      <c r="B179">
        <v>0</v>
      </c>
      <c r="C179" t="s">
        <v>620</v>
      </c>
      <c r="D179">
        <v>1</v>
      </c>
      <c r="E179">
        <v>72</v>
      </c>
      <c r="F179">
        <f>advaced_metrics__2[[#This Row],[total_trips]]-(advaced_metrics__2[[#This Row],[trips_midday]]+advaced_metrics__2[[#This Row],[trips_peak_pm]])</f>
        <v>48</v>
      </c>
      <c r="G179">
        <v>12</v>
      </c>
      <c r="H179">
        <v>12</v>
      </c>
      <c r="J179" t="str">
        <v>561</v>
      </c>
      <c r="K179" s="2">
        <f>SUMIFS(advaced_metrics__2[trips_peak_am],advaced_metrics__2[route_short_name],J179)</f>
        <v>24</v>
      </c>
      <c r="L179" s="2">
        <f>SUMIFS(advaced_metrics__2[trips_midday],advaced_metrics__2[route_short_name],J179)</f>
        <v>6</v>
      </c>
      <c r="M179" s="2">
        <f>SUMIFS(advaced_metrics__2[trips_peak_pm],advaced_metrics__2[route_short_name],J179)</f>
        <v>6</v>
      </c>
    </row>
    <row r="180" spans="1:13" x14ac:dyDescent="0.2">
      <c r="A180" t="s">
        <v>104</v>
      </c>
      <c r="B180">
        <v>1</v>
      </c>
      <c r="C180" t="s">
        <v>621</v>
      </c>
      <c r="D180">
        <v>1</v>
      </c>
      <c r="E180">
        <v>73</v>
      </c>
      <c r="F180">
        <f>advaced_metrics__2[[#This Row],[total_trips]]-(advaced_metrics__2[[#This Row],[trips_midday]]+advaced_metrics__2[[#This Row],[trips_peak_pm]])</f>
        <v>49</v>
      </c>
      <c r="G180">
        <v>12</v>
      </c>
      <c r="H180">
        <v>12</v>
      </c>
      <c r="J180" t="str">
        <v>562</v>
      </c>
      <c r="K180" s="2">
        <f>SUMIFS(advaced_metrics__2[trips_peak_am],advaced_metrics__2[route_short_name],J180)</f>
        <v>51</v>
      </c>
      <c r="L180" s="2">
        <f>SUMIFS(advaced_metrics__2[trips_midday],advaced_metrics__2[route_short_name],J180)</f>
        <v>18</v>
      </c>
      <c r="M180" s="2">
        <f>SUMIFS(advaced_metrics__2[trips_peak_pm],advaced_metrics__2[route_short_name],J180)</f>
        <v>15</v>
      </c>
    </row>
    <row r="181" spans="1:13" x14ac:dyDescent="0.2">
      <c r="A181" t="s">
        <v>254</v>
      </c>
      <c r="B181">
        <v>0</v>
      </c>
      <c r="C181" t="s">
        <v>622</v>
      </c>
      <c r="D181">
        <v>1</v>
      </c>
      <c r="E181">
        <v>39</v>
      </c>
      <c r="F181">
        <f>advaced_metrics__2[[#This Row],[total_trips]]-(advaced_metrics__2[[#This Row],[trips_midday]]+advaced_metrics__2[[#This Row],[trips_peak_pm]])</f>
        <v>27</v>
      </c>
      <c r="G181">
        <v>6</v>
      </c>
      <c r="H181">
        <v>6</v>
      </c>
      <c r="J181" t="str">
        <v>563</v>
      </c>
      <c r="K181" s="2">
        <f>SUMIFS(advaced_metrics__2[trips_peak_am],advaced_metrics__2[route_short_name],J181)</f>
        <v>28</v>
      </c>
      <c r="L181" s="2">
        <f>SUMIFS(advaced_metrics__2[trips_midday],advaced_metrics__2[route_short_name],J181)</f>
        <v>6</v>
      </c>
      <c r="M181" s="2">
        <f>SUMIFS(advaced_metrics__2[trips_peak_pm],advaced_metrics__2[route_short_name],J181)</f>
        <v>6</v>
      </c>
    </row>
    <row r="182" spans="1:13" x14ac:dyDescent="0.2">
      <c r="A182" t="s">
        <v>254</v>
      </c>
      <c r="B182">
        <v>1</v>
      </c>
      <c r="C182" t="s">
        <v>623</v>
      </c>
      <c r="D182">
        <v>1</v>
      </c>
      <c r="E182">
        <v>40</v>
      </c>
      <c r="F182">
        <f>advaced_metrics__2[[#This Row],[total_trips]]-(advaced_metrics__2[[#This Row],[trips_midday]]+advaced_metrics__2[[#This Row],[trips_peak_pm]])</f>
        <v>28</v>
      </c>
      <c r="G182">
        <v>6</v>
      </c>
      <c r="H182">
        <v>6</v>
      </c>
      <c r="J182" t="str">
        <v>564</v>
      </c>
      <c r="K182" s="2">
        <f>SUMIFS(advaced_metrics__2[trips_peak_am],advaced_metrics__2[route_short_name],J182)</f>
        <v>18</v>
      </c>
      <c r="L182" s="2">
        <f>SUMIFS(advaced_metrics__2[trips_midday],advaced_metrics__2[route_short_name],J182)</f>
        <v>6</v>
      </c>
      <c r="M182" s="2">
        <f>SUMIFS(advaced_metrics__2[trips_peak_pm],advaced_metrics__2[route_short_name],J182)</f>
        <v>6</v>
      </c>
    </row>
    <row r="183" spans="1:13" x14ac:dyDescent="0.2">
      <c r="A183" t="s">
        <v>167</v>
      </c>
      <c r="B183">
        <v>0</v>
      </c>
      <c r="C183" t="s">
        <v>624</v>
      </c>
      <c r="D183">
        <v>1</v>
      </c>
      <c r="E183">
        <v>54</v>
      </c>
      <c r="F183">
        <f>advaced_metrics__2[[#This Row],[total_trips]]-(advaced_metrics__2[[#This Row],[trips_midday]]+advaced_metrics__2[[#This Row],[trips_peak_pm]])</f>
        <v>35</v>
      </c>
      <c r="G183">
        <v>6</v>
      </c>
      <c r="H183">
        <v>13</v>
      </c>
      <c r="J183" t="str">
        <v>595</v>
      </c>
      <c r="K183" s="2">
        <f>SUMIFS(advaced_metrics__2[trips_peak_am],advaced_metrics__2[route_short_name],J183)</f>
        <v>48</v>
      </c>
      <c r="L183" s="2">
        <f>SUMIFS(advaced_metrics__2[trips_midday],advaced_metrics__2[route_short_name],J183)</f>
        <v>11</v>
      </c>
      <c r="M183" s="2">
        <f>SUMIFS(advaced_metrics__2[trips_peak_pm],advaced_metrics__2[route_short_name],J183)</f>
        <v>13</v>
      </c>
    </row>
    <row r="184" spans="1:13" x14ac:dyDescent="0.2">
      <c r="A184" t="s">
        <v>167</v>
      </c>
      <c r="B184">
        <v>1</v>
      </c>
      <c r="C184" t="s">
        <v>625</v>
      </c>
      <c r="D184">
        <v>1</v>
      </c>
      <c r="E184">
        <v>52</v>
      </c>
      <c r="F184">
        <f>advaced_metrics__2[[#This Row],[total_trips]]-(advaced_metrics__2[[#This Row],[trips_midday]]+advaced_metrics__2[[#This Row],[trips_peak_pm]])</f>
        <v>35</v>
      </c>
      <c r="G184">
        <v>6</v>
      </c>
      <c r="H184">
        <v>11</v>
      </c>
      <c r="J184" t="str">
        <v>601</v>
      </c>
      <c r="K184" s="2">
        <f>SUMIFS(advaced_metrics__2[trips_peak_am],advaced_metrics__2[route_short_name],J184)</f>
        <v>90</v>
      </c>
      <c r="L184" s="2">
        <f>SUMIFS(advaced_metrics__2[trips_midday],advaced_metrics__2[route_short_name],J184)</f>
        <v>18</v>
      </c>
      <c r="M184" s="2">
        <f>SUMIFS(advaced_metrics__2[trips_peak_pm],advaced_metrics__2[route_short_name],J184)</f>
        <v>22</v>
      </c>
    </row>
    <row r="185" spans="1:13" x14ac:dyDescent="0.2">
      <c r="A185" t="s">
        <v>167</v>
      </c>
      <c r="B185">
        <v>1</v>
      </c>
      <c r="C185" t="s">
        <v>626</v>
      </c>
      <c r="D185">
        <v>1</v>
      </c>
      <c r="E185">
        <v>2</v>
      </c>
      <c r="F185">
        <f>advaced_metrics__2[[#This Row],[total_trips]]-(advaced_metrics__2[[#This Row],[trips_midday]]+advaced_metrics__2[[#This Row],[trips_peak_pm]])</f>
        <v>0</v>
      </c>
      <c r="G185">
        <v>0</v>
      </c>
      <c r="H185">
        <v>2</v>
      </c>
      <c r="J185" t="str">
        <v>602</v>
      </c>
      <c r="K185" s="2">
        <f>SUMIFS(advaced_metrics__2[trips_peak_am],advaced_metrics__2[route_short_name],J185)</f>
        <v>14</v>
      </c>
      <c r="L185" s="2">
        <f>SUMIFS(advaced_metrics__2[trips_midday],advaced_metrics__2[route_short_name],J185)</f>
        <v>0</v>
      </c>
      <c r="M185" s="2">
        <f>SUMIFS(advaced_metrics__2[trips_peak_pm],advaced_metrics__2[route_short_name],J185)</f>
        <v>4</v>
      </c>
    </row>
    <row r="186" spans="1:13" x14ac:dyDescent="0.2">
      <c r="A186" t="s">
        <v>235</v>
      </c>
      <c r="B186">
        <v>0</v>
      </c>
      <c r="C186" t="s">
        <v>627</v>
      </c>
      <c r="D186">
        <v>1</v>
      </c>
      <c r="E186">
        <v>44</v>
      </c>
      <c r="F186">
        <f>advaced_metrics__2[[#This Row],[total_trips]]-(advaced_metrics__2[[#This Row],[trips_midday]]+advaced_metrics__2[[#This Row],[trips_peak_pm]])</f>
        <v>28</v>
      </c>
      <c r="G186">
        <v>6</v>
      </c>
      <c r="H186">
        <v>10</v>
      </c>
      <c r="J186" t="str">
        <v>603</v>
      </c>
      <c r="K186" s="2">
        <f>SUMIFS(advaced_metrics__2[trips_peak_am],advaced_metrics__2[route_short_name],J186)</f>
        <v>17</v>
      </c>
      <c r="L186" s="2">
        <f>SUMIFS(advaced_metrics__2[trips_midday],advaced_metrics__2[route_short_name],J186)</f>
        <v>0</v>
      </c>
      <c r="M186" s="2">
        <f>SUMIFS(advaced_metrics__2[trips_peak_pm],advaced_metrics__2[route_short_name],J186)</f>
        <v>9</v>
      </c>
    </row>
    <row r="187" spans="1:13" x14ac:dyDescent="0.2">
      <c r="A187" t="s">
        <v>235</v>
      </c>
      <c r="B187">
        <v>1</v>
      </c>
      <c r="C187" t="s">
        <v>628</v>
      </c>
      <c r="D187">
        <v>1</v>
      </c>
      <c r="E187">
        <v>45</v>
      </c>
      <c r="F187">
        <f>advaced_metrics__2[[#This Row],[total_trips]]-(advaced_metrics__2[[#This Row],[trips_midday]]+advaced_metrics__2[[#This Row],[trips_peak_pm]])</f>
        <v>28</v>
      </c>
      <c r="G187">
        <v>6</v>
      </c>
      <c r="H187">
        <v>11</v>
      </c>
      <c r="J187" t="str">
        <v>604</v>
      </c>
      <c r="K187" s="2">
        <f>SUMIFS(advaced_metrics__2[trips_peak_am],advaced_metrics__2[route_short_name],J187)</f>
        <v>13</v>
      </c>
      <c r="L187" s="2">
        <f>SUMIFS(advaced_metrics__2[trips_midday],advaced_metrics__2[route_short_name],J187)</f>
        <v>0</v>
      </c>
      <c r="M187" s="2">
        <f>SUMIFS(advaced_metrics__2[trips_peak_pm],advaced_metrics__2[route_short_name],J187)</f>
        <v>11</v>
      </c>
    </row>
    <row r="188" spans="1:13" x14ac:dyDescent="0.2">
      <c r="A188" t="s">
        <v>219</v>
      </c>
      <c r="B188">
        <v>0</v>
      </c>
      <c r="C188" t="s">
        <v>629</v>
      </c>
      <c r="D188">
        <v>1</v>
      </c>
      <c r="E188">
        <v>46</v>
      </c>
      <c r="F188">
        <f>advaced_metrics__2[[#This Row],[total_trips]]-(advaced_metrics__2[[#This Row],[trips_midday]]+advaced_metrics__2[[#This Row],[trips_peak_pm]])</f>
        <v>28</v>
      </c>
      <c r="G188">
        <v>6</v>
      </c>
      <c r="H188">
        <v>12</v>
      </c>
      <c r="J188" t="str">
        <v>606</v>
      </c>
      <c r="K188" s="2">
        <f>SUMIFS(advaced_metrics__2[trips_peak_am],advaced_metrics__2[route_short_name],J188)</f>
        <v>2</v>
      </c>
      <c r="L188" s="2">
        <f>SUMIFS(advaced_metrics__2[trips_midday],advaced_metrics__2[route_short_name],J188)</f>
        <v>0</v>
      </c>
      <c r="M188" s="2">
        <f>SUMIFS(advaced_metrics__2[trips_peak_pm],advaced_metrics__2[route_short_name],J188)</f>
        <v>8</v>
      </c>
    </row>
    <row r="189" spans="1:13" x14ac:dyDescent="0.2">
      <c r="A189" t="s">
        <v>219</v>
      </c>
      <c r="B189">
        <v>0</v>
      </c>
      <c r="C189" t="s">
        <v>630</v>
      </c>
      <c r="D189">
        <v>1</v>
      </c>
      <c r="E189">
        <v>2</v>
      </c>
      <c r="F189">
        <f>advaced_metrics__2[[#This Row],[total_trips]]-(advaced_metrics__2[[#This Row],[trips_midday]]+advaced_metrics__2[[#This Row],[trips_peak_pm]])</f>
        <v>2</v>
      </c>
      <c r="G189">
        <v>0</v>
      </c>
      <c r="H189">
        <v>0</v>
      </c>
      <c r="J189" t="str">
        <v>608</v>
      </c>
      <c r="K189" s="2">
        <f>SUMIFS(advaced_metrics__2[trips_peak_am],advaced_metrics__2[route_short_name],J189)</f>
        <v>12</v>
      </c>
      <c r="L189" s="2">
        <f>SUMIFS(advaced_metrics__2[trips_midday],advaced_metrics__2[route_short_name],J189)</f>
        <v>0</v>
      </c>
      <c r="M189" s="2">
        <f>SUMIFS(advaced_metrics__2[trips_peak_pm],advaced_metrics__2[route_short_name],J189)</f>
        <v>0</v>
      </c>
    </row>
    <row r="190" spans="1:13" x14ac:dyDescent="0.2">
      <c r="A190" t="s">
        <v>219</v>
      </c>
      <c r="B190">
        <v>1</v>
      </c>
      <c r="C190" t="s">
        <v>631</v>
      </c>
      <c r="D190">
        <v>1</v>
      </c>
      <c r="E190">
        <v>44</v>
      </c>
      <c r="F190">
        <f>advaced_metrics__2[[#This Row],[total_trips]]-(advaced_metrics__2[[#This Row],[trips_midday]]+advaced_metrics__2[[#This Row],[trips_peak_pm]])</f>
        <v>28</v>
      </c>
      <c r="G190">
        <v>6</v>
      </c>
      <c r="H190">
        <v>10</v>
      </c>
      <c r="J190" t="str">
        <v>609</v>
      </c>
      <c r="K190" s="2">
        <f>SUMIFS(advaced_metrics__2[trips_peak_am],advaced_metrics__2[route_short_name],J190)</f>
        <v>53</v>
      </c>
      <c r="L190" s="2">
        <f>SUMIFS(advaced_metrics__2[trips_midday],advaced_metrics__2[route_short_name],J190)</f>
        <v>12</v>
      </c>
      <c r="M190" s="2">
        <f>SUMIFS(advaced_metrics__2[trips_peak_pm],advaced_metrics__2[route_short_name],J190)</f>
        <v>12</v>
      </c>
    </row>
    <row r="191" spans="1:13" x14ac:dyDescent="0.2">
      <c r="A191" t="s">
        <v>221</v>
      </c>
      <c r="B191">
        <v>0</v>
      </c>
      <c r="C191" t="s">
        <v>632</v>
      </c>
      <c r="D191">
        <v>2</v>
      </c>
      <c r="E191">
        <v>46</v>
      </c>
      <c r="F191">
        <f>advaced_metrics__2[[#This Row],[total_trips]]-(advaced_metrics__2[[#This Row],[trips_midday]]+advaced_metrics__2[[#This Row],[trips_peak_pm]])</f>
        <v>30</v>
      </c>
      <c r="G191">
        <v>5</v>
      </c>
      <c r="H191">
        <v>11</v>
      </c>
      <c r="J191" t="str">
        <v>614</v>
      </c>
      <c r="K191" s="2">
        <f>SUMIFS(advaced_metrics__2[trips_peak_am],advaced_metrics__2[route_short_name],J191)</f>
        <v>14</v>
      </c>
      <c r="L191" s="2">
        <f>SUMIFS(advaced_metrics__2[trips_midday],advaced_metrics__2[route_short_name],J191)</f>
        <v>6</v>
      </c>
      <c r="M191" s="2">
        <f>SUMIFS(advaced_metrics__2[trips_peak_pm],advaced_metrics__2[route_short_name],J191)</f>
        <v>6</v>
      </c>
    </row>
    <row r="192" spans="1:13" x14ac:dyDescent="0.2">
      <c r="A192" t="s">
        <v>221</v>
      </c>
      <c r="B192">
        <v>1</v>
      </c>
      <c r="C192" t="s">
        <v>633</v>
      </c>
      <c r="D192">
        <v>1</v>
      </c>
      <c r="E192">
        <v>46</v>
      </c>
      <c r="F192">
        <f>advaced_metrics__2[[#This Row],[total_trips]]-(advaced_metrics__2[[#This Row],[trips_midday]]+advaced_metrics__2[[#This Row],[trips_peak_pm]])</f>
        <v>30</v>
      </c>
      <c r="G192">
        <v>6</v>
      </c>
      <c r="H192">
        <v>10</v>
      </c>
      <c r="J192" t="str">
        <v>616</v>
      </c>
      <c r="K192" s="2">
        <f>SUMIFS(advaced_metrics__2[trips_peak_am],advaced_metrics__2[route_short_name],J192)</f>
        <v>22</v>
      </c>
      <c r="L192" s="2">
        <f>SUMIFS(advaced_metrics__2[trips_midday],advaced_metrics__2[route_short_name],J192)</f>
        <v>12</v>
      </c>
      <c r="M192" s="2">
        <f>SUMIFS(advaced_metrics__2[trips_peak_pm],advaced_metrics__2[route_short_name],J192)</f>
        <v>12</v>
      </c>
    </row>
    <row r="193" spans="1:13" x14ac:dyDescent="0.2">
      <c r="A193" t="s">
        <v>223</v>
      </c>
      <c r="B193">
        <v>0</v>
      </c>
      <c r="C193" t="s">
        <v>634</v>
      </c>
      <c r="D193">
        <v>2</v>
      </c>
      <c r="E193">
        <v>46</v>
      </c>
      <c r="F193">
        <f>advaced_metrics__2[[#This Row],[total_trips]]-(advaced_metrics__2[[#This Row],[trips_midday]]+advaced_metrics__2[[#This Row],[trips_peak_pm]])</f>
        <v>29</v>
      </c>
      <c r="G193">
        <v>6</v>
      </c>
      <c r="H193">
        <v>11</v>
      </c>
      <c r="J193" t="str">
        <v>618</v>
      </c>
      <c r="K193" s="2">
        <f>SUMIFS(advaced_metrics__2[trips_peak_am],advaced_metrics__2[route_short_name],J193)</f>
        <v>22</v>
      </c>
      <c r="L193" s="2">
        <f>SUMIFS(advaced_metrics__2[trips_midday],advaced_metrics__2[route_short_name],J193)</f>
        <v>12</v>
      </c>
      <c r="M193" s="2">
        <f>SUMIFS(advaced_metrics__2[trips_peak_pm],advaced_metrics__2[route_short_name],J193)</f>
        <v>12</v>
      </c>
    </row>
    <row r="194" spans="1:13" x14ac:dyDescent="0.2">
      <c r="A194" t="s">
        <v>223</v>
      </c>
      <c r="B194">
        <v>1</v>
      </c>
      <c r="C194" t="s">
        <v>635</v>
      </c>
      <c r="D194">
        <v>1</v>
      </c>
      <c r="E194">
        <v>45</v>
      </c>
      <c r="F194">
        <f>advaced_metrics__2[[#This Row],[total_trips]]-(advaced_metrics__2[[#This Row],[trips_midday]]+advaced_metrics__2[[#This Row],[trips_peak_pm]])</f>
        <v>29</v>
      </c>
      <c r="G194">
        <v>5</v>
      </c>
      <c r="H194">
        <v>11</v>
      </c>
      <c r="J194" t="str">
        <v>619</v>
      </c>
      <c r="K194" s="2">
        <f>SUMIFS(advaced_metrics__2[trips_peak_am],advaced_metrics__2[route_short_name],J194)</f>
        <v>14</v>
      </c>
      <c r="L194" s="2">
        <f>SUMIFS(advaced_metrics__2[trips_midday],advaced_metrics__2[route_short_name],J194)</f>
        <v>6</v>
      </c>
      <c r="M194" s="2">
        <f>SUMIFS(advaced_metrics__2[trips_peak_pm],advaced_metrics__2[route_short_name],J194)</f>
        <v>6</v>
      </c>
    </row>
    <row r="195" spans="1:13" x14ac:dyDescent="0.2">
      <c r="A195" t="s">
        <v>359</v>
      </c>
      <c r="B195">
        <v>0</v>
      </c>
      <c r="C195" t="s">
        <v>636</v>
      </c>
      <c r="D195">
        <v>1</v>
      </c>
      <c r="E195">
        <v>20</v>
      </c>
      <c r="F195">
        <f>advaced_metrics__2[[#This Row],[total_trips]]-(advaced_metrics__2[[#This Row],[trips_midday]]+advaced_metrics__2[[#This Row],[trips_peak_pm]])</f>
        <v>14</v>
      </c>
      <c r="G195">
        <v>0</v>
      </c>
      <c r="H195">
        <v>6</v>
      </c>
      <c r="J195" t="str">
        <v>620</v>
      </c>
      <c r="K195" s="2">
        <f>SUMIFS(advaced_metrics__2[trips_peak_am],advaced_metrics__2[route_short_name],J195)</f>
        <v>31</v>
      </c>
      <c r="L195" s="2">
        <f>SUMIFS(advaced_metrics__2[trips_midday],advaced_metrics__2[route_short_name],J195)</f>
        <v>9</v>
      </c>
      <c r="M195" s="2">
        <f>SUMIFS(advaced_metrics__2[trips_peak_pm],advaced_metrics__2[route_short_name],J195)</f>
        <v>10</v>
      </c>
    </row>
    <row r="196" spans="1:13" x14ac:dyDescent="0.2">
      <c r="A196" t="s">
        <v>359</v>
      </c>
      <c r="B196">
        <v>1</v>
      </c>
      <c r="C196" t="s">
        <v>637</v>
      </c>
      <c r="D196">
        <v>1</v>
      </c>
      <c r="E196">
        <v>23</v>
      </c>
      <c r="F196">
        <f>advaced_metrics__2[[#This Row],[total_trips]]-(advaced_metrics__2[[#This Row],[trips_midday]]+advaced_metrics__2[[#This Row],[trips_peak_pm]])</f>
        <v>15</v>
      </c>
      <c r="G196">
        <v>0</v>
      </c>
      <c r="H196">
        <v>8</v>
      </c>
      <c r="J196" t="str">
        <v>640</v>
      </c>
      <c r="K196" s="2">
        <f>SUMIFS(advaced_metrics__2[trips_peak_am],advaced_metrics__2[route_short_name],J196)</f>
        <v>131</v>
      </c>
      <c r="L196" s="2">
        <f>SUMIFS(advaced_metrics__2[trips_midday],advaced_metrics__2[route_short_name],J196)</f>
        <v>26</v>
      </c>
      <c r="M196" s="2">
        <f>SUMIFS(advaced_metrics__2[trips_peak_pm],advaced_metrics__2[route_short_name],J196)</f>
        <v>28</v>
      </c>
    </row>
    <row r="197" spans="1:13" x14ac:dyDescent="0.2">
      <c r="A197" t="s">
        <v>116</v>
      </c>
      <c r="B197">
        <v>0</v>
      </c>
      <c r="C197" t="s">
        <v>638</v>
      </c>
      <c r="D197">
        <v>1</v>
      </c>
      <c r="E197">
        <v>68</v>
      </c>
      <c r="F197">
        <f>advaced_metrics__2[[#This Row],[total_trips]]-(advaced_metrics__2[[#This Row],[trips_midday]]+advaced_metrics__2[[#This Row],[trips_peak_pm]])</f>
        <v>45</v>
      </c>
      <c r="G197">
        <v>12</v>
      </c>
      <c r="H197">
        <v>11</v>
      </c>
      <c r="J197" t="str">
        <v>701</v>
      </c>
      <c r="K197" s="2">
        <f>SUMIFS(advaced_metrics__2[trips_peak_am],advaced_metrics__2[route_short_name],J197)</f>
        <v>101</v>
      </c>
      <c r="L197" s="2">
        <f>SUMIFS(advaced_metrics__2[trips_midday],advaced_metrics__2[route_short_name],J197)</f>
        <v>23</v>
      </c>
      <c r="M197" s="2">
        <f>SUMIFS(advaced_metrics__2[trips_peak_pm],advaced_metrics__2[route_short_name],J197)</f>
        <v>24</v>
      </c>
    </row>
    <row r="198" spans="1:13" x14ac:dyDescent="0.2">
      <c r="A198" t="s">
        <v>116</v>
      </c>
      <c r="B198">
        <v>1</v>
      </c>
      <c r="C198" t="s">
        <v>639</v>
      </c>
      <c r="D198">
        <v>1</v>
      </c>
      <c r="E198">
        <v>67</v>
      </c>
      <c r="F198">
        <f>advaced_metrics__2[[#This Row],[total_trips]]-(advaced_metrics__2[[#This Row],[trips_midday]]+advaced_metrics__2[[#This Row],[trips_peak_pm]])</f>
        <v>43</v>
      </c>
      <c r="G198">
        <v>12</v>
      </c>
      <c r="H198">
        <v>12</v>
      </c>
      <c r="J198" t="str">
        <v>719</v>
      </c>
      <c r="K198" s="2">
        <f>SUMIFS(advaced_metrics__2[trips_peak_am],advaced_metrics__2[route_short_name],J198)</f>
        <v>37</v>
      </c>
      <c r="L198" s="2">
        <f>SUMIFS(advaced_metrics__2[trips_midday],advaced_metrics__2[route_short_name],J198)</f>
        <v>9</v>
      </c>
      <c r="M198" s="2">
        <f>SUMIFS(advaced_metrics__2[trips_peak_pm],advaced_metrics__2[route_short_name],J198)</f>
        <v>10</v>
      </c>
    </row>
    <row r="199" spans="1:13" x14ac:dyDescent="0.2">
      <c r="A199" t="s">
        <v>313</v>
      </c>
      <c r="B199">
        <v>0</v>
      </c>
      <c r="C199" t="s">
        <v>640</v>
      </c>
      <c r="D199">
        <v>1</v>
      </c>
      <c r="E199">
        <v>3</v>
      </c>
      <c r="F199">
        <f>advaced_metrics__2[[#This Row],[total_trips]]-(advaced_metrics__2[[#This Row],[trips_midday]]+advaced_metrics__2[[#This Row],[trips_peak_pm]])</f>
        <v>3</v>
      </c>
      <c r="G199">
        <v>0</v>
      </c>
      <c r="H199">
        <v>0</v>
      </c>
      <c r="J199" t="str">
        <v>722</v>
      </c>
      <c r="K199" s="2">
        <f>SUMIFS(advaced_metrics__2[trips_peak_am],advaced_metrics__2[route_short_name],J199)</f>
        <v>38</v>
      </c>
      <c r="L199" s="2">
        <f>SUMIFS(advaced_metrics__2[trips_midday],advaced_metrics__2[route_short_name],J199)</f>
        <v>9</v>
      </c>
      <c r="M199" s="2">
        <f>SUMIFS(advaced_metrics__2[trips_peak_pm],advaced_metrics__2[route_short_name],J199)</f>
        <v>9</v>
      </c>
    </row>
    <row r="200" spans="1:13" x14ac:dyDescent="0.2">
      <c r="A200" t="s">
        <v>313</v>
      </c>
      <c r="B200">
        <v>0</v>
      </c>
      <c r="C200" t="s">
        <v>641</v>
      </c>
      <c r="D200">
        <v>1</v>
      </c>
      <c r="E200">
        <v>25</v>
      </c>
      <c r="F200">
        <f>advaced_metrics__2[[#This Row],[total_trips]]-(advaced_metrics__2[[#This Row],[trips_midday]]+advaced_metrics__2[[#This Row],[trips_peak_pm]])</f>
        <v>15</v>
      </c>
      <c r="G200">
        <v>4</v>
      </c>
      <c r="H200">
        <v>6</v>
      </c>
      <c r="J200" t="str">
        <v>733</v>
      </c>
      <c r="K200" s="2">
        <f>SUMIFS(advaced_metrics__2[trips_peak_am],advaced_metrics__2[route_short_name],J200)</f>
        <v>34</v>
      </c>
      <c r="L200" s="2">
        <f>SUMIFS(advaced_metrics__2[trips_midday],advaced_metrics__2[route_short_name],J200)</f>
        <v>8</v>
      </c>
      <c r="M200" s="2">
        <f>SUMIFS(advaced_metrics__2[trips_peak_pm],advaced_metrics__2[route_short_name],J200)</f>
        <v>9</v>
      </c>
    </row>
    <row r="201" spans="1:13" x14ac:dyDescent="0.2">
      <c r="A201" t="s">
        <v>313</v>
      </c>
      <c r="B201">
        <v>1</v>
      </c>
      <c r="C201" t="s">
        <v>642</v>
      </c>
      <c r="D201">
        <v>2</v>
      </c>
      <c r="E201">
        <v>28</v>
      </c>
      <c r="F201">
        <f>advaced_metrics__2[[#This Row],[total_trips]]-(advaced_metrics__2[[#This Row],[trips_midday]]+advaced_metrics__2[[#This Row],[trips_peak_pm]])</f>
        <v>19</v>
      </c>
      <c r="G201">
        <v>4</v>
      </c>
      <c r="H201">
        <v>5</v>
      </c>
      <c r="J201" t="str">
        <v>741</v>
      </c>
      <c r="K201" s="2">
        <f>SUMIFS(advaced_metrics__2[trips_peak_am],advaced_metrics__2[route_short_name],J201)</f>
        <v>37</v>
      </c>
      <c r="L201" s="2">
        <f>SUMIFS(advaced_metrics__2[trips_midday],advaced_metrics__2[route_short_name],J201)</f>
        <v>8</v>
      </c>
      <c r="M201" s="2">
        <f>SUMIFS(advaced_metrics__2[trips_peak_pm],advaced_metrics__2[route_short_name],J201)</f>
        <v>11</v>
      </c>
    </row>
    <row r="202" spans="1:13" x14ac:dyDescent="0.2">
      <c r="A202" t="s">
        <v>301</v>
      </c>
      <c r="B202">
        <v>0</v>
      </c>
      <c r="C202" t="s">
        <v>643</v>
      </c>
      <c r="D202">
        <v>1</v>
      </c>
      <c r="E202">
        <v>29</v>
      </c>
      <c r="F202">
        <f>advaced_metrics__2[[#This Row],[total_trips]]-(advaced_metrics__2[[#This Row],[trips_midday]]+advaced_metrics__2[[#This Row],[trips_peak_pm]])</f>
        <v>17</v>
      </c>
      <c r="G202">
        <v>6</v>
      </c>
      <c r="H202">
        <v>6</v>
      </c>
      <c r="J202" t="str">
        <v>743</v>
      </c>
      <c r="K202" s="2">
        <f>SUMIFS(advaced_metrics__2[trips_peak_am],advaced_metrics__2[route_short_name],J202)</f>
        <v>35</v>
      </c>
      <c r="L202" s="2">
        <f>SUMIFS(advaced_metrics__2[trips_midday],advaced_metrics__2[route_short_name],J202)</f>
        <v>10</v>
      </c>
      <c r="M202" s="2">
        <f>SUMIFS(advaced_metrics__2[trips_peak_pm],advaced_metrics__2[route_short_name],J202)</f>
        <v>8</v>
      </c>
    </row>
    <row r="203" spans="1:13" x14ac:dyDescent="0.2">
      <c r="A203" t="s">
        <v>301</v>
      </c>
      <c r="B203">
        <v>1</v>
      </c>
      <c r="C203" t="s">
        <v>644</v>
      </c>
      <c r="D203">
        <v>1</v>
      </c>
      <c r="E203">
        <v>31</v>
      </c>
      <c r="F203">
        <f>advaced_metrics__2[[#This Row],[total_trips]]-(advaced_metrics__2[[#This Row],[trips_midday]]+advaced_metrics__2[[#This Row],[trips_peak_pm]])</f>
        <v>20</v>
      </c>
      <c r="G203">
        <v>5</v>
      </c>
      <c r="H203">
        <v>6</v>
      </c>
      <c r="J203" t="str">
        <v>744</v>
      </c>
      <c r="K203" s="2">
        <f>SUMIFS(advaced_metrics__2[trips_peak_am],advaced_metrics__2[route_short_name],J203)</f>
        <v>35</v>
      </c>
      <c r="L203" s="2">
        <f>SUMIFS(advaced_metrics__2[trips_midday],advaced_metrics__2[route_short_name],J203)</f>
        <v>8</v>
      </c>
      <c r="M203" s="2">
        <f>SUMIFS(advaced_metrics__2[trips_peak_pm],advaced_metrics__2[route_short_name],J203)</f>
        <v>10</v>
      </c>
    </row>
    <row r="204" spans="1:13" x14ac:dyDescent="0.2">
      <c r="A204" t="s">
        <v>157</v>
      </c>
      <c r="B204">
        <v>0</v>
      </c>
      <c r="C204" t="s">
        <v>645</v>
      </c>
      <c r="D204">
        <v>1</v>
      </c>
      <c r="E204">
        <v>57</v>
      </c>
      <c r="F204">
        <f>advaced_metrics__2[[#This Row],[total_trips]]-(advaced_metrics__2[[#This Row],[trips_midday]]+advaced_metrics__2[[#This Row],[trips_peak_pm]])</f>
        <v>41</v>
      </c>
      <c r="G204">
        <v>6</v>
      </c>
      <c r="H204">
        <v>10</v>
      </c>
      <c r="J204" t="str">
        <v>745</v>
      </c>
      <c r="K204" s="2">
        <f>SUMIFS(advaced_metrics__2[trips_peak_am],advaced_metrics__2[route_short_name],J204)</f>
        <v>32</v>
      </c>
      <c r="L204" s="2">
        <f>SUMIFS(advaced_metrics__2[trips_midday],advaced_metrics__2[route_short_name],J204)</f>
        <v>8</v>
      </c>
      <c r="M204" s="2">
        <f>SUMIFS(advaced_metrics__2[trips_peak_pm],advaced_metrics__2[route_short_name],J204)</f>
        <v>12</v>
      </c>
    </row>
    <row r="205" spans="1:13" x14ac:dyDescent="0.2">
      <c r="A205" t="s">
        <v>157</v>
      </c>
      <c r="B205">
        <v>1</v>
      </c>
      <c r="C205" t="s">
        <v>646</v>
      </c>
      <c r="D205">
        <v>1</v>
      </c>
      <c r="E205">
        <v>56</v>
      </c>
      <c r="F205">
        <f>advaced_metrics__2[[#This Row],[total_trips]]-(advaced_metrics__2[[#This Row],[trips_midday]]+advaced_metrics__2[[#This Row],[trips_peak_pm]])</f>
        <v>39</v>
      </c>
      <c r="G205">
        <v>6</v>
      </c>
      <c r="H205">
        <v>11</v>
      </c>
      <c r="J205" t="str">
        <v>746</v>
      </c>
      <c r="K205" s="2">
        <f>SUMIFS(advaced_metrics__2[trips_peak_am],advaced_metrics__2[route_short_name],J205)</f>
        <v>32</v>
      </c>
      <c r="L205" s="2">
        <f>SUMIFS(advaced_metrics__2[trips_midday],advaced_metrics__2[route_short_name],J205)</f>
        <v>7</v>
      </c>
      <c r="M205" s="2">
        <f>SUMIFS(advaced_metrics__2[trips_peak_pm],advaced_metrics__2[route_short_name],J205)</f>
        <v>11</v>
      </c>
    </row>
    <row r="206" spans="1:13" x14ac:dyDescent="0.2">
      <c r="A206" t="s">
        <v>185</v>
      </c>
      <c r="B206">
        <v>0</v>
      </c>
      <c r="C206" t="s">
        <v>647</v>
      </c>
      <c r="D206">
        <v>1</v>
      </c>
      <c r="E206">
        <v>50</v>
      </c>
      <c r="F206">
        <f>advaced_metrics__2[[#This Row],[total_trips]]-(advaced_metrics__2[[#This Row],[trips_midday]]+advaced_metrics__2[[#This Row],[trips_peak_pm]])</f>
        <v>32</v>
      </c>
      <c r="G206">
        <v>6</v>
      </c>
      <c r="H206">
        <v>12</v>
      </c>
      <c r="J206" t="str">
        <v>748</v>
      </c>
      <c r="K206" s="2">
        <f>SUMIFS(advaced_metrics__2[trips_peak_am],advaced_metrics__2[route_short_name],J206)</f>
        <v>8</v>
      </c>
      <c r="L206" s="2">
        <f>SUMIFS(advaced_metrics__2[trips_midday],advaced_metrics__2[route_short_name],J206)</f>
        <v>2</v>
      </c>
      <c r="M206" s="2">
        <f>SUMIFS(advaced_metrics__2[trips_peak_pm],advaced_metrics__2[route_short_name],J206)</f>
        <v>4</v>
      </c>
    </row>
    <row r="207" spans="1:13" x14ac:dyDescent="0.2">
      <c r="A207" t="s">
        <v>185</v>
      </c>
      <c r="B207">
        <v>1</v>
      </c>
      <c r="C207" t="s">
        <v>648</v>
      </c>
      <c r="D207">
        <v>1</v>
      </c>
      <c r="E207">
        <v>52</v>
      </c>
      <c r="F207">
        <f>advaced_metrics__2[[#This Row],[total_trips]]-(advaced_metrics__2[[#This Row],[trips_midday]]+advaced_metrics__2[[#This Row],[trips_peak_pm]])</f>
        <v>34</v>
      </c>
      <c r="G207">
        <v>6</v>
      </c>
      <c r="H207">
        <v>12</v>
      </c>
      <c r="J207" t="str">
        <v>749</v>
      </c>
      <c r="K207" s="2">
        <f>SUMIFS(advaced_metrics__2[trips_peak_am],advaced_metrics__2[route_short_name],J207)</f>
        <v>9</v>
      </c>
      <c r="L207" s="2">
        <f>SUMIFS(advaced_metrics__2[trips_midday],advaced_metrics__2[route_short_name],J207)</f>
        <v>3</v>
      </c>
      <c r="M207" s="2">
        <f>SUMIFS(advaced_metrics__2[trips_peak_pm],advaced_metrics__2[route_short_name],J207)</f>
        <v>3</v>
      </c>
    </row>
    <row r="208" spans="1:13" x14ac:dyDescent="0.2">
      <c r="A208" t="s">
        <v>187</v>
      </c>
      <c r="B208">
        <v>0</v>
      </c>
      <c r="C208" t="s">
        <v>649</v>
      </c>
      <c r="D208">
        <v>1</v>
      </c>
      <c r="E208">
        <v>52</v>
      </c>
      <c r="F208">
        <f>advaced_metrics__2[[#This Row],[total_trips]]-(advaced_metrics__2[[#This Row],[trips_midday]]+advaced_metrics__2[[#This Row],[trips_peak_pm]])</f>
        <v>34</v>
      </c>
      <c r="G208">
        <v>6</v>
      </c>
      <c r="H208">
        <v>12</v>
      </c>
      <c r="J208" t="str">
        <v>791</v>
      </c>
      <c r="K208" s="2">
        <f>SUMIFS(advaced_metrics__2[trips_peak_am],advaced_metrics__2[route_short_name],J208)</f>
        <v>53</v>
      </c>
      <c r="L208" s="2">
        <f>SUMIFS(advaced_metrics__2[trips_midday],advaced_metrics__2[route_short_name],J208)</f>
        <v>12</v>
      </c>
      <c r="M208" s="2">
        <f>SUMIFS(advaced_metrics__2[trips_peak_pm],advaced_metrics__2[route_short_name],J208)</f>
        <v>17</v>
      </c>
    </row>
    <row r="209" spans="1:13" x14ac:dyDescent="0.2">
      <c r="A209" t="s">
        <v>187</v>
      </c>
      <c r="B209">
        <v>1</v>
      </c>
      <c r="C209" t="s">
        <v>650</v>
      </c>
      <c r="D209">
        <v>1</v>
      </c>
      <c r="E209">
        <v>50</v>
      </c>
      <c r="F209">
        <f>advaced_metrics__2[[#This Row],[total_trips]]-(advaced_metrics__2[[#This Row],[trips_midday]]+advaced_metrics__2[[#This Row],[trips_peak_pm]])</f>
        <v>32</v>
      </c>
      <c r="G209">
        <v>6</v>
      </c>
      <c r="H209">
        <v>12</v>
      </c>
      <c r="J209" t="str">
        <v>N10</v>
      </c>
      <c r="K209" s="2">
        <f>SUMIFS(advaced_metrics__2[trips_peak_am],advaced_metrics__2[route_short_name],J209)</f>
        <v>13</v>
      </c>
      <c r="L209" s="2">
        <f>SUMIFS(advaced_metrics__2[trips_midday],advaced_metrics__2[route_short_name],J209)</f>
        <v>0</v>
      </c>
      <c r="M209" s="2">
        <f>SUMIFS(advaced_metrics__2[trips_peak_pm],advaced_metrics__2[route_short_name],J209)</f>
        <v>0</v>
      </c>
    </row>
    <row r="210" spans="1:13" x14ac:dyDescent="0.2">
      <c r="A210" t="s">
        <v>189</v>
      </c>
      <c r="B210">
        <v>0</v>
      </c>
      <c r="C210" t="s">
        <v>651</v>
      </c>
      <c r="D210">
        <v>1</v>
      </c>
      <c r="E210">
        <v>50</v>
      </c>
      <c r="F210">
        <f>advaced_metrics__2[[#This Row],[total_trips]]-(advaced_metrics__2[[#This Row],[trips_midday]]+advaced_metrics__2[[#This Row],[trips_peak_pm]])</f>
        <v>33</v>
      </c>
      <c r="G210">
        <v>6</v>
      </c>
      <c r="H210">
        <v>11</v>
      </c>
      <c r="J210" t="str">
        <v>N15</v>
      </c>
      <c r="K210" s="2">
        <f>SUMIFS(advaced_metrics__2[trips_peak_am],advaced_metrics__2[route_short_name],J210)</f>
        <v>6</v>
      </c>
      <c r="L210" s="2">
        <f>SUMIFS(advaced_metrics__2[trips_midday],advaced_metrics__2[route_short_name],J210)</f>
        <v>0</v>
      </c>
      <c r="M210" s="2">
        <f>SUMIFS(advaced_metrics__2[trips_peak_pm],advaced_metrics__2[route_short_name],J210)</f>
        <v>0</v>
      </c>
    </row>
    <row r="211" spans="1:13" x14ac:dyDescent="0.2">
      <c r="A211" t="s">
        <v>189</v>
      </c>
      <c r="B211">
        <v>1</v>
      </c>
      <c r="C211" t="s">
        <v>652</v>
      </c>
      <c r="D211">
        <v>1</v>
      </c>
      <c r="E211">
        <v>52</v>
      </c>
      <c r="F211">
        <f>advaced_metrics__2[[#This Row],[total_trips]]-(advaced_metrics__2[[#This Row],[trips_midday]]+advaced_metrics__2[[#This Row],[trips_peak_pm]])</f>
        <v>33</v>
      </c>
      <c r="G211">
        <v>6</v>
      </c>
      <c r="H211">
        <v>13</v>
      </c>
      <c r="J211" t="str">
        <v>N17</v>
      </c>
      <c r="K211" s="2">
        <f>SUMIFS(advaced_metrics__2[trips_peak_am],advaced_metrics__2[route_short_name],J211)</f>
        <v>7</v>
      </c>
      <c r="L211" s="2">
        <f>SUMIFS(advaced_metrics__2[trips_midday],advaced_metrics__2[route_short_name],J211)</f>
        <v>0</v>
      </c>
      <c r="M211" s="2">
        <f>SUMIFS(advaced_metrics__2[trips_peak_pm],advaced_metrics__2[route_short_name],J211)</f>
        <v>0</v>
      </c>
    </row>
    <row r="212" spans="1:13" x14ac:dyDescent="0.2">
      <c r="A212" t="s">
        <v>169</v>
      </c>
      <c r="B212">
        <v>0</v>
      </c>
      <c r="C212" t="s">
        <v>653</v>
      </c>
      <c r="D212">
        <v>1</v>
      </c>
      <c r="E212">
        <v>54</v>
      </c>
      <c r="F212">
        <f>advaced_metrics__2[[#This Row],[total_trips]]-(advaced_metrics__2[[#This Row],[trips_midday]]+advaced_metrics__2[[#This Row],[trips_peak_pm]])</f>
        <v>38</v>
      </c>
      <c r="G212">
        <v>6</v>
      </c>
      <c r="H212">
        <v>10</v>
      </c>
      <c r="J212" t="str">
        <v>N19</v>
      </c>
      <c r="K212" s="2">
        <f>SUMIFS(advaced_metrics__2[trips_peak_am],advaced_metrics__2[route_short_name],J212)</f>
        <v>11</v>
      </c>
      <c r="L212" s="2">
        <f>SUMIFS(advaced_metrics__2[trips_midday],advaced_metrics__2[route_short_name],J212)</f>
        <v>0</v>
      </c>
      <c r="M212" s="2">
        <f>SUMIFS(advaced_metrics__2[trips_peak_pm],advaced_metrics__2[route_short_name],J212)</f>
        <v>0</v>
      </c>
    </row>
    <row r="213" spans="1:13" x14ac:dyDescent="0.2">
      <c r="A213" t="s">
        <v>169</v>
      </c>
      <c r="B213">
        <v>1</v>
      </c>
      <c r="C213" t="s">
        <v>654</v>
      </c>
      <c r="D213">
        <v>1</v>
      </c>
      <c r="E213">
        <v>54</v>
      </c>
      <c r="F213">
        <f>advaced_metrics__2[[#This Row],[total_trips]]-(advaced_metrics__2[[#This Row],[trips_midday]]+advaced_metrics__2[[#This Row],[trips_peak_pm]])</f>
        <v>36</v>
      </c>
      <c r="G213">
        <v>6</v>
      </c>
      <c r="H213">
        <v>12</v>
      </c>
      <c r="J213" t="str">
        <v>N20</v>
      </c>
      <c r="K213" s="2">
        <f>SUMIFS(advaced_metrics__2[trips_peak_am],advaced_metrics__2[route_short_name],J213)</f>
        <v>16</v>
      </c>
      <c r="L213" s="2">
        <f>SUMIFS(advaced_metrics__2[trips_midday],advaced_metrics__2[route_short_name],J213)</f>
        <v>0</v>
      </c>
      <c r="M213" s="2">
        <f>SUMIFS(advaced_metrics__2[trips_peak_pm],advaced_metrics__2[route_short_name],J213)</f>
        <v>0</v>
      </c>
    </row>
    <row r="214" spans="1:13" x14ac:dyDescent="0.2">
      <c r="A214" t="s">
        <v>161</v>
      </c>
      <c r="B214">
        <v>0</v>
      </c>
      <c r="C214" t="s">
        <v>655</v>
      </c>
      <c r="D214">
        <v>1</v>
      </c>
      <c r="E214">
        <v>53</v>
      </c>
      <c r="F214">
        <f>advaced_metrics__2[[#This Row],[total_trips]]-(advaced_metrics__2[[#This Row],[trips_midday]]+advaced_metrics__2[[#This Row],[trips_peak_pm]])</f>
        <v>37</v>
      </c>
      <c r="G214">
        <v>6</v>
      </c>
      <c r="H214">
        <v>10</v>
      </c>
      <c r="J214" t="str">
        <v>N22</v>
      </c>
      <c r="K214" s="2">
        <f>SUMIFS(advaced_metrics__2[trips_peak_am],advaced_metrics__2[route_short_name],J214)</f>
        <v>6</v>
      </c>
      <c r="L214" s="2">
        <f>SUMIFS(advaced_metrics__2[trips_midday],advaced_metrics__2[route_short_name],J214)</f>
        <v>0</v>
      </c>
      <c r="M214" s="2">
        <f>SUMIFS(advaced_metrics__2[trips_peak_pm],advaced_metrics__2[route_short_name],J214)</f>
        <v>0</v>
      </c>
    </row>
    <row r="215" spans="1:13" x14ac:dyDescent="0.2">
      <c r="A215" t="s">
        <v>161</v>
      </c>
      <c r="B215">
        <v>1</v>
      </c>
      <c r="C215" t="s">
        <v>656</v>
      </c>
      <c r="D215">
        <v>1</v>
      </c>
      <c r="E215">
        <v>57</v>
      </c>
      <c r="F215">
        <f>advaced_metrics__2[[#This Row],[total_trips]]-(advaced_metrics__2[[#This Row],[trips_midday]]+advaced_metrics__2[[#This Row],[trips_peak_pm]])</f>
        <v>41</v>
      </c>
      <c r="G215">
        <v>6</v>
      </c>
      <c r="H215">
        <v>10</v>
      </c>
      <c r="J215" t="str">
        <v>N24</v>
      </c>
      <c r="K215" s="2">
        <f>SUMIFS(advaced_metrics__2[trips_peak_am],advaced_metrics__2[route_short_name],J215)</f>
        <v>9</v>
      </c>
      <c r="L215" s="2">
        <f>SUMIFS(advaced_metrics__2[trips_midday],advaced_metrics__2[route_short_name],J215)</f>
        <v>0</v>
      </c>
      <c r="M215" s="2">
        <f>SUMIFS(advaced_metrics__2[trips_peak_pm],advaced_metrics__2[route_short_name],J215)</f>
        <v>0</v>
      </c>
    </row>
    <row r="216" spans="1:13" x14ac:dyDescent="0.2">
      <c r="A216" t="s">
        <v>297</v>
      </c>
      <c r="B216">
        <v>0</v>
      </c>
      <c r="C216" t="s">
        <v>657</v>
      </c>
      <c r="D216">
        <v>1</v>
      </c>
      <c r="E216">
        <v>33</v>
      </c>
      <c r="F216">
        <f>advaced_metrics__2[[#This Row],[total_trips]]-(advaced_metrics__2[[#This Row],[trips_midday]]+advaced_metrics__2[[#This Row],[trips_peak_pm]])</f>
        <v>21</v>
      </c>
      <c r="G216">
        <v>6</v>
      </c>
      <c r="H216">
        <v>6</v>
      </c>
      <c r="J216" t="str">
        <v>N35</v>
      </c>
      <c r="K216" s="2">
        <f>SUMIFS(advaced_metrics__2[trips_peak_am],advaced_metrics__2[route_short_name],J216)</f>
        <v>17</v>
      </c>
      <c r="L216" s="2">
        <f>SUMIFS(advaced_metrics__2[trips_midday],advaced_metrics__2[route_short_name],J216)</f>
        <v>0</v>
      </c>
      <c r="M216" s="2">
        <f>SUMIFS(advaced_metrics__2[trips_peak_pm],advaced_metrics__2[route_short_name],J216)</f>
        <v>0</v>
      </c>
    </row>
    <row r="217" spans="1:13" x14ac:dyDescent="0.2">
      <c r="A217" t="s">
        <v>297</v>
      </c>
      <c r="B217">
        <v>1</v>
      </c>
      <c r="C217" t="s">
        <v>658</v>
      </c>
      <c r="D217">
        <v>1</v>
      </c>
      <c r="E217">
        <v>33</v>
      </c>
      <c r="F217">
        <f>advaced_metrics__2[[#This Row],[total_trips]]-(advaced_metrics__2[[#This Row],[trips_midday]]+advaced_metrics__2[[#This Row],[trips_peak_pm]])</f>
        <v>21</v>
      </c>
      <c r="G217">
        <v>6</v>
      </c>
      <c r="H217">
        <v>6</v>
      </c>
      <c r="J217" t="str">
        <v>N8</v>
      </c>
      <c r="K217" s="2">
        <f>SUMIFS(advaced_metrics__2[trips_peak_am],advaced_metrics__2[route_short_name],J217)</f>
        <v>15</v>
      </c>
      <c r="L217" s="2">
        <f>SUMIFS(advaced_metrics__2[trips_midday],advaced_metrics__2[route_short_name],J217)</f>
        <v>0</v>
      </c>
      <c r="M217" s="2">
        <f>SUMIFS(advaced_metrics__2[trips_peak_pm],advaced_metrics__2[route_short_name],J217)</f>
        <v>0</v>
      </c>
    </row>
    <row r="218" spans="1:13" x14ac:dyDescent="0.2">
      <c r="A218" t="s">
        <v>273</v>
      </c>
      <c r="B218">
        <v>0</v>
      </c>
      <c r="C218" t="s">
        <v>659</v>
      </c>
      <c r="D218">
        <v>1</v>
      </c>
      <c r="E218">
        <v>36</v>
      </c>
      <c r="F218">
        <f>advaced_metrics__2[[#This Row],[total_trips]]-(advaced_metrics__2[[#This Row],[trips_midday]]+advaced_metrics__2[[#This Row],[trips_peak_pm]])</f>
        <v>24</v>
      </c>
      <c r="G218">
        <v>6</v>
      </c>
      <c r="H218">
        <v>6</v>
      </c>
      <c r="J218" t="str">
        <v>N9</v>
      </c>
      <c r="K218" s="2">
        <f>SUMIFS(advaced_metrics__2[trips_peak_am],advaced_metrics__2[route_short_name],J218)</f>
        <v>21</v>
      </c>
      <c r="L218" s="2">
        <f>SUMIFS(advaced_metrics__2[trips_midday],advaced_metrics__2[route_short_name],J218)</f>
        <v>0</v>
      </c>
      <c r="M218" s="2">
        <f>SUMIFS(advaced_metrics__2[trips_peak_pm],advaced_metrics__2[route_short_name],J218)</f>
        <v>0</v>
      </c>
    </row>
    <row r="219" spans="1:13" x14ac:dyDescent="0.2">
      <c r="A219" t="s">
        <v>273</v>
      </c>
      <c r="B219">
        <v>1</v>
      </c>
      <c r="C219" t="s">
        <v>660</v>
      </c>
      <c r="D219">
        <v>1</v>
      </c>
      <c r="E219">
        <v>36</v>
      </c>
      <c r="F219">
        <f>advaced_metrics__2[[#This Row],[total_trips]]-(advaced_metrics__2[[#This Row],[trips_midday]]+advaced_metrics__2[[#This Row],[trips_peak_pm]])</f>
        <v>24</v>
      </c>
      <c r="G219">
        <v>6</v>
      </c>
      <c r="H219">
        <v>6</v>
      </c>
      <c r="J219" t="str">
        <v>R1</v>
      </c>
      <c r="K219" s="2">
        <f>SUMIFS(advaced_metrics__2[trips_peak_am],advaced_metrics__2[route_short_name],J219)</f>
        <v>156</v>
      </c>
      <c r="L219" s="2">
        <f>SUMIFS(advaced_metrics__2[trips_midday],advaced_metrics__2[route_short_name],J219)</f>
        <v>31</v>
      </c>
      <c r="M219" s="2">
        <f>SUMIFS(advaced_metrics__2[trips_peak_pm],advaced_metrics__2[route_short_name],J219)</f>
        <v>45</v>
      </c>
    </row>
    <row r="220" spans="1:13" x14ac:dyDescent="0.2">
      <c r="A220" t="s">
        <v>391</v>
      </c>
      <c r="B220">
        <v>0</v>
      </c>
      <c r="C220" t="s">
        <v>661</v>
      </c>
      <c r="D220">
        <v>1</v>
      </c>
      <c r="E220">
        <v>10</v>
      </c>
      <c r="F220">
        <f>advaced_metrics__2[[#This Row],[total_trips]]-(advaced_metrics__2[[#This Row],[trips_midday]]+advaced_metrics__2[[#This Row],[trips_peak_pm]])</f>
        <v>10</v>
      </c>
      <c r="G220">
        <v>0</v>
      </c>
      <c r="H220">
        <v>0</v>
      </c>
      <c r="J220" t="str">
        <v>R2</v>
      </c>
      <c r="K220" s="2">
        <f>SUMIFS(advaced_metrics__2[trips_peak_am],advaced_metrics__2[route_short_name],J220)</f>
        <v>132</v>
      </c>
      <c r="L220" s="2">
        <f>SUMIFS(advaced_metrics__2[trips_midday],advaced_metrics__2[route_short_name],J220)</f>
        <v>24</v>
      </c>
      <c r="M220" s="2">
        <f>SUMIFS(advaced_metrics__2[trips_peak_pm],advaced_metrics__2[route_short_name],J220)</f>
        <v>33</v>
      </c>
    </row>
    <row r="221" spans="1:13" x14ac:dyDescent="0.2">
      <c r="A221" t="s">
        <v>391</v>
      </c>
      <c r="B221">
        <v>1</v>
      </c>
      <c r="C221" t="s">
        <v>662</v>
      </c>
      <c r="D221">
        <v>2</v>
      </c>
      <c r="E221">
        <v>11</v>
      </c>
      <c r="F221">
        <f>advaced_metrics__2[[#This Row],[total_trips]]-(advaced_metrics__2[[#This Row],[trips_midday]]+advaced_metrics__2[[#This Row],[trips_peak_pm]])</f>
        <v>11</v>
      </c>
      <c r="G221">
        <v>0</v>
      </c>
      <c r="H221">
        <v>0</v>
      </c>
      <c r="J221" t="str">
        <v>R3</v>
      </c>
      <c r="K221" s="2">
        <f>SUMIFS(advaced_metrics__2[trips_peak_am],advaced_metrics__2[route_short_name],J221)</f>
        <v>125</v>
      </c>
      <c r="L221" s="2">
        <f>SUMIFS(advaced_metrics__2[trips_midday],advaced_metrics__2[route_short_name],J221)</f>
        <v>24</v>
      </c>
      <c r="M221" s="2">
        <f>SUMIFS(advaced_metrics__2[trips_peak_pm],advaced_metrics__2[route_short_name],J221)</f>
        <v>32</v>
      </c>
    </row>
    <row r="222" spans="1:13" x14ac:dyDescent="0.2">
      <c r="A222" t="s">
        <v>391</v>
      </c>
      <c r="B222">
        <v>1</v>
      </c>
      <c r="C222" t="s">
        <v>663</v>
      </c>
      <c r="D222">
        <v>1</v>
      </c>
      <c r="E222">
        <v>3</v>
      </c>
      <c r="F222">
        <f>advaced_metrics__2[[#This Row],[total_trips]]-(advaced_metrics__2[[#This Row],[trips_midday]]+advaced_metrics__2[[#This Row],[trips_peak_pm]])</f>
        <v>3</v>
      </c>
      <c r="G222">
        <v>0</v>
      </c>
      <c r="H222">
        <v>0</v>
      </c>
      <c r="J222" t="str">
        <v>R4</v>
      </c>
      <c r="K222" s="2">
        <f>SUMIFS(advaced_metrics__2[trips_peak_am],advaced_metrics__2[route_short_name],J222)</f>
        <v>260</v>
      </c>
      <c r="L222" s="2">
        <f>SUMIFS(advaced_metrics__2[trips_midday],advaced_metrics__2[route_short_name],J222)</f>
        <v>46</v>
      </c>
      <c r="M222" s="2">
        <f>SUMIFS(advaced_metrics__2[trips_peak_pm],advaced_metrics__2[route_short_name],J222)</f>
        <v>78</v>
      </c>
    </row>
    <row r="223" spans="1:13" x14ac:dyDescent="0.2">
      <c r="A223" t="s">
        <v>233</v>
      </c>
      <c r="B223">
        <v>0</v>
      </c>
      <c r="C223" t="s">
        <v>664</v>
      </c>
      <c r="D223">
        <v>1</v>
      </c>
      <c r="E223">
        <v>2</v>
      </c>
      <c r="F223">
        <f>advaced_metrics__2[[#This Row],[total_trips]]-(advaced_metrics__2[[#This Row],[trips_midday]]+advaced_metrics__2[[#This Row],[trips_peak_pm]])</f>
        <v>1</v>
      </c>
      <c r="G223">
        <v>0</v>
      </c>
      <c r="H223">
        <v>1</v>
      </c>
      <c r="J223" t="str">
        <v>R5</v>
      </c>
      <c r="K223" s="2">
        <f>SUMIFS(advaced_metrics__2[trips_peak_am],advaced_metrics__2[route_short_name],J223)</f>
        <v>180</v>
      </c>
      <c r="L223" s="2">
        <f>SUMIFS(advaced_metrics__2[trips_midday],advaced_metrics__2[route_short_name],J223)</f>
        <v>28</v>
      </c>
      <c r="M223" s="2">
        <f>SUMIFS(advaced_metrics__2[trips_peak_pm],advaced_metrics__2[route_short_name],J223)</f>
        <v>50</v>
      </c>
    </row>
    <row r="224" spans="1:13" x14ac:dyDescent="0.2">
      <c r="A224" t="s">
        <v>233</v>
      </c>
      <c r="B224">
        <v>0</v>
      </c>
      <c r="C224" t="s">
        <v>665</v>
      </c>
      <c r="D224">
        <v>2</v>
      </c>
      <c r="E224">
        <v>45</v>
      </c>
      <c r="F224">
        <f>advaced_metrics__2[[#This Row],[total_trips]]-(advaced_metrics__2[[#This Row],[trips_midday]]+advaced_metrics__2[[#This Row],[trips_peak_pm]])</f>
        <v>28</v>
      </c>
      <c r="G224">
        <v>6</v>
      </c>
      <c r="H224">
        <v>11</v>
      </c>
      <c r="J224" t="str">
        <v>R6</v>
      </c>
      <c r="K224" s="2">
        <f>SUMIFS(advaced_metrics__2[trips_peak_am],advaced_metrics__2[route_short_name],J224)</f>
        <v>178</v>
      </c>
      <c r="L224" s="2">
        <f>SUMIFS(advaced_metrics__2[trips_midday],advaced_metrics__2[route_short_name],J224)</f>
        <v>35</v>
      </c>
      <c r="M224" s="2">
        <f>SUMIFS(advaced_metrics__2[trips_peak_pm],advaced_metrics__2[route_short_name],J224)</f>
        <v>45</v>
      </c>
    </row>
    <row r="225" spans="1:8" x14ac:dyDescent="0.2">
      <c r="A225" t="s">
        <v>233</v>
      </c>
      <c r="B225">
        <v>1</v>
      </c>
      <c r="C225" t="s">
        <v>666</v>
      </c>
      <c r="D225">
        <v>1</v>
      </c>
      <c r="E225">
        <v>42</v>
      </c>
      <c r="F225">
        <f>advaced_metrics__2[[#This Row],[total_trips]]-(advaced_metrics__2[[#This Row],[trips_midday]]+advaced_metrics__2[[#This Row],[trips_peak_pm]])</f>
        <v>27</v>
      </c>
      <c r="G225">
        <v>6</v>
      </c>
      <c r="H225">
        <v>9</v>
      </c>
    </row>
    <row r="226" spans="1:8" x14ac:dyDescent="0.2">
      <c r="A226" t="s">
        <v>233</v>
      </c>
      <c r="B226">
        <v>1</v>
      </c>
      <c r="C226" t="s">
        <v>664</v>
      </c>
      <c r="D226">
        <v>1</v>
      </c>
      <c r="E226">
        <v>1</v>
      </c>
      <c r="F226">
        <f>advaced_metrics__2[[#This Row],[total_trips]]-(advaced_metrics__2[[#This Row],[trips_midday]]+advaced_metrics__2[[#This Row],[trips_peak_pm]])</f>
        <v>0</v>
      </c>
      <c r="G226">
        <v>0</v>
      </c>
      <c r="H226">
        <v>1</v>
      </c>
    </row>
    <row r="227" spans="1:8" x14ac:dyDescent="0.2">
      <c r="A227" t="s">
        <v>237</v>
      </c>
      <c r="B227">
        <v>0</v>
      </c>
      <c r="C227" t="s">
        <v>667</v>
      </c>
      <c r="D227">
        <v>2</v>
      </c>
      <c r="E227">
        <v>38</v>
      </c>
      <c r="F227">
        <f>advaced_metrics__2[[#This Row],[total_trips]]-(advaced_metrics__2[[#This Row],[trips_midday]]+advaced_metrics__2[[#This Row],[trips_peak_pm]])</f>
        <v>25</v>
      </c>
      <c r="G227">
        <v>6</v>
      </c>
      <c r="H227">
        <v>7</v>
      </c>
    </row>
    <row r="228" spans="1:8" x14ac:dyDescent="0.2">
      <c r="A228" t="s">
        <v>237</v>
      </c>
      <c r="B228">
        <v>0</v>
      </c>
      <c r="C228" t="s">
        <v>668</v>
      </c>
      <c r="D228">
        <v>2</v>
      </c>
      <c r="E228">
        <v>5</v>
      </c>
      <c r="F228">
        <f>advaced_metrics__2[[#This Row],[total_trips]]-(advaced_metrics__2[[#This Row],[trips_midday]]+advaced_metrics__2[[#This Row],[trips_peak_pm]])</f>
        <v>5</v>
      </c>
      <c r="G228">
        <v>0</v>
      </c>
      <c r="H228">
        <v>0</v>
      </c>
    </row>
    <row r="229" spans="1:8" x14ac:dyDescent="0.2">
      <c r="A229" t="s">
        <v>237</v>
      </c>
      <c r="B229">
        <v>1</v>
      </c>
      <c r="C229" t="s">
        <v>669</v>
      </c>
      <c r="D229">
        <v>1</v>
      </c>
      <c r="E229">
        <v>29</v>
      </c>
      <c r="F229">
        <f>advaced_metrics__2[[#This Row],[total_trips]]-(advaced_metrics__2[[#This Row],[trips_midday]]+advaced_metrics__2[[#This Row],[trips_peak_pm]])</f>
        <v>19</v>
      </c>
      <c r="G229">
        <v>6</v>
      </c>
      <c r="H229">
        <v>4</v>
      </c>
    </row>
    <row r="230" spans="1:8" x14ac:dyDescent="0.2">
      <c r="A230" t="s">
        <v>237</v>
      </c>
      <c r="B230">
        <v>1</v>
      </c>
      <c r="C230" t="s">
        <v>670</v>
      </c>
      <c r="D230">
        <v>1</v>
      </c>
      <c r="E230">
        <v>17</v>
      </c>
      <c r="F230">
        <f>advaced_metrics__2[[#This Row],[total_trips]]-(advaced_metrics__2[[#This Row],[trips_midday]]+advaced_metrics__2[[#This Row],[trips_peak_pm]])</f>
        <v>14</v>
      </c>
      <c r="G230">
        <v>0</v>
      </c>
      <c r="H230">
        <v>3</v>
      </c>
    </row>
    <row r="231" spans="1:8" x14ac:dyDescent="0.2">
      <c r="A231" t="s">
        <v>281</v>
      </c>
      <c r="B231">
        <v>0</v>
      </c>
      <c r="C231" t="s">
        <v>671</v>
      </c>
      <c r="D231">
        <v>1</v>
      </c>
      <c r="E231">
        <v>34</v>
      </c>
      <c r="F231">
        <f>advaced_metrics__2[[#This Row],[total_trips]]-(advaced_metrics__2[[#This Row],[trips_midday]]+advaced_metrics__2[[#This Row],[trips_peak_pm]])</f>
        <v>22</v>
      </c>
      <c r="G231">
        <v>6</v>
      </c>
      <c r="H231">
        <v>6</v>
      </c>
    </row>
    <row r="232" spans="1:8" x14ac:dyDescent="0.2">
      <c r="A232" t="s">
        <v>281</v>
      </c>
      <c r="B232">
        <v>1</v>
      </c>
      <c r="C232" t="s">
        <v>672</v>
      </c>
      <c r="D232">
        <v>2</v>
      </c>
      <c r="E232">
        <v>37</v>
      </c>
      <c r="F232">
        <f>advaced_metrics__2[[#This Row],[total_trips]]-(advaced_metrics__2[[#This Row],[trips_midday]]+advaced_metrics__2[[#This Row],[trips_peak_pm]])</f>
        <v>24</v>
      </c>
      <c r="G232">
        <v>6</v>
      </c>
      <c r="H232">
        <v>7</v>
      </c>
    </row>
    <row r="233" spans="1:8" x14ac:dyDescent="0.2">
      <c r="A233" t="s">
        <v>259</v>
      </c>
      <c r="B233">
        <v>0</v>
      </c>
      <c r="C233" t="s">
        <v>673</v>
      </c>
      <c r="D233">
        <v>2</v>
      </c>
      <c r="E233">
        <v>37</v>
      </c>
      <c r="F233">
        <f>advaced_metrics__2[[#This Row],[total_trips]]-(advaced_metrics__2[[#This Row],[trips_midday]]+advaced_metrics__2[[#This Row],[trips_peak_pm]])</f>
        <v>24</v>
      </c>
      <c r="G233">
        <v>6</v>
      </c>
      <c r="H233">
        <v>7</v>
      </c>
    </row>
    <row r="234" spans="1:8" x14ac:dyDescent="0.2">
      <c r="A234" t="s">
        <v>259</v>
      </c>
      <c r="B234">
        <v>1</v>
      </c>
      <c r="C234" t="s">
        <v>674</v>
      </c>
      <c r="D234">
        <v>1</v>
      </c>
      <c r="E234">
        <v>5</v>
      </c>
      <c r="F234">
        <f>advaced_metrics__2[[#This Row],[total_trips]]-(advaced_metrics__2[[#This Row],[trips_midday]]+advaced_metrics__2[[#This Row],[trips_peak_pm]])</f>
        <v>5</v>
      </c>
      <c r="G234">
        <v>0</v>
      </c>
      <c r="H234">
        <v>0</v>
      </c>
    </row>
    <row r="235" spans="1:8" x14ac:dyDescent="0.2">
      <c r="A235" t="s">
        <v>259</v>
      </c>
      <c r="B235">
        <v>1</v>
      </c>
      <c r="C235" t="s">
        <v>675</v>
      </c>
      <c r="D235">
        <v>1</v>
      </c>
      <c r="E235">
        <v>33</v>
      </c>
      <c r="F235">
        <f>advaced_metrics__2[[#This Row],[total_trips]]-(advaced_metrics__2[[#This Row],[trips_midday]]+advaced_metrics__2[[#This Row],[trips_peak_pm]])</f>
        <v>20</v>
      </c>
      <c r="G235">
        <v>6</v>
      </c>
      <c r="H235">
        <v>7</v>
      </c>
    </row>
    <row r="236" spans="1:8" x14ac:dyDescent="0.2">
      <c r="A236" t="s">
        <v>239</v>
      </c>
      <c r="B236">
        <v>0</v>
      </c>
      <c r="C236" t="s">
        <v>676</v>
      </c>
      <c r="D236">
        <v>1</v>
      </c>
      <c r="E236">
        <v>43</v>
      </c>
      <c r="F236">
        <f>advaced_metrics__2[[#This Row],[total_trips]]-(advaced_metrics__2[[#This Row],[trips_midday]]+advaced_metrics__2[[#This Row],[trips_peak_pm]])</f>
        <v>26</v>
      </c>
      <c r="G236">
        <v>6</v>
      </c>
      <c r="H236">
        <v>11</v>
      </c>
    </row>
    <row r="237" spans="1:8" x14ac:dyDescent="0.2">
      <c r="A237" t="s">
        <v>239</v>
      </c>
      <c r="B237">
        <v>1</v>
      </c>
      <c r="C237" t="s">
        <v>677</v>
      </c>
      <c r="D237">
        <v>1</v>
      </c>
      <c r="E237">
        <v>45</v>
      </c>
      <c r="F237">
        <f>advaced_metrics__2[[#This Row],[total_trips]]-(advaced_metrics__2[[#This Row],[trips_midday]]+advaced_metrics__2[[#This Row],[trips_peak_pm]])</f>
        <v>27</v>
      </c>
      <c r="G237">
        <v>6</v>
      </c>
      <c r="H237">
        <v>12</v>
      </c>
    </row>
    <row r="238" spans="1:8" x14ac:dyDescent="0.2">
      <c r="A238" t="s">
        <v>191</v>
      </c>
      <c r="B238">
        <v>0</v>
      </c>
      <c r="C238" t="s">
        <v>678</v>
      </c>
      <c r="D238">
        <v>1</v>
      </c>
      <c r="E238">
        <v>55</v>
      </c>
      <c r="F238">
        <f>advaced_metrics__2[[#This Row],[total_trips]]-(advaced_metrics__2[[#This Row],[trips_midday]]+advaced_metrics__2[[#This Row],[trips_peak_pm]])</f>
        <v>37</v>
      </c>
      <c r="G238">
        <v>0</v>
      </c>
      <c r="H238">
        <v>18</v>
      </c>
    </row>
    <row r="239" spans="1:8" x14ac:dyDescent="0.2">
      <c r="A239" t="s">
        <v>191</v>
      </c>
      <c r="B239">
        <v>1</v>
      </c>
      <c r="C239" t="s">
        <v>679</v>
      </c>
      <c r="D239">
        <v>1</v>
      </c>
      <c r="E239">
        <v>47</v>
      </c>
      <c r="F239">
        <f>advaced_metrics__2[[#This Row],[total_trips]]-(advaced_metrics__2[[#This Row],[trips_midday]]+advaced_metrics__2[[#This Row],[trips_peak_pm]])</f>
        <v>32</v>
      </c>
      <c r="G239">
        <v>0</v>
      </c>
      <c r="H239">
        <v>15</v>
      </c>
    </row>
    <row r="240" spans="1:8" x14ac:dyDescent="0.2">
      <c r="A240" t="s">
        <v>305</v>
      </c>
      <c r="B240">
        <v>0</v>
      </c>
      <c r="C240" t="s">
        <v>680</v>
      </c>
      <c r="D240">
        <v>1</v>
      </c>
      <c r="E240">
        <v>29</v>
      </c>
      <c r="F240">
        <f>advaced_metrics__2[[#This Row],[total_trips]]-(advaced_metrics__2[[#This Row],[trips_midday]]+advaced_metrics__2[[#This Row],[trips_peak_pm]])</f>
        <v>17</v>
      </c>
      <c r="G240">
        <v>6</v>
      </c>
      <c r="H240">
        <v>6</v>
      </c>
    </row>
    <row r="241" spans="1:8" x14ac:dyDescent="0.2">
      <c r="A241" t="s">
        <v>305</v>
      </c>
      <c r="B241">
        <v>1</v>
      </c>
      <c r="C241" t="s">
        <v>681</v>
      </c>
      <c r="D241">
        <v>1</v>
      </c>
      <c r="E241">
        <v>29</v>
      </c>
      <c r="F241">
        <f>advaced_metrics__2[[#This Row],[total_trips]]-(advaced_metrics__2[[#This Row],[trips_midday]]+advaced_metrics__2[[#This Row],[trips_peak_pm]])</f>
        <v>17</v>
      </c>
      <c r="G241">
        <v>6</v>
      </c>
      <c r="H241">
        <v>6</v>
      </c>
    </row>
    <row r="242" spans="1:8" x14ac:dyDescent="0.2">
      <c r="A242" t="s">
        <v>175</v>
      </c>
      <c r="B242">
        <v>0</v>
      </c>
      <c r="C242" t="s">
        <v>682</v>
      </c>
      <c r="D242">
        <v>2</v>
      </c>
      <c r="E242">
        <v>55</v>
      </c>
      <c r="F242">
        <f>advaced_metrics__2[[#This Row],[total_trips]]-(advaced_metrics__2[[#This Row],[trips_midday]]+advaced_metrics__2[[#This Row],[trips_peak_pm]])</f>
        <v>37</v>
      </c>
      <c r="G242">
        <v>6</v>
      </c>
      <c r="H242">
        <v>12</v>
      </c>
    </row>
    <row r="243" spans="1:8" x14ac:dyDescent="0.2">
      <c r="A243" t="s">
        <v>175</v>
      </c>
      <c r="B243">
        <v>1</v>
      </c>
      <c r="C243" t="s">
        <v>683</v>
      </c>
      <c r="D243">
        <v>1</v>
      </c>
      <c r="E243">
        <v>2</v>
      </c>
      <c r="F243">
        <f>advaced_metrics__2[[#This Row],[total_trips]]-(advaced_metrics__2[[#This Row],[trips_midday]]+advaced_metrics__2[[#This Row],[trips_peak_pm]])</f>
        <v>2</v>
      </c>
      <c r="G243">
        <v>0</v>
      </c>
      <c r="H243">
        <v>0</v>
      </c>
    </row>
    <row r="244" spans="1:8" x14ac:dyDescent="0.2">
      <c r="A244" t="s">
        <v>175</v>
      </c>
      <c r="B244">
        <v>1</v>
      </c>
      <c r="C244" t="s">
        <v>684</v>
      </c>
      <c r="D244">
        <v>1</v>
      </c>
      <c r="E244">
        <v>51</v>
      </c>
      <c r="F244">
        <f>advaced_metrics__2[[#This Row],[total_trips]]-(advaced_metrics__2[[#This Row],[trips_midday]]+advaced_metrics__2[[#This Row],[trips_peak_pm]])</f>
        <v>34</v>
      </c>
      <c r="G244">
        <v>6</v>
      </c>
      <c r="H244">
        <v>11</v>
      </c>
    </row>
    <row r="245" spans="1:8" x14ac:dyDescent="0.2">
      <c r="A245" t="s">
        <v>206</v>
      </c>
      <c r="B245">
        <v>0</v>
      </c>
      <c r="C245" t="s">
        <v>685</v>
      </c>
      <c r="D245">
        <v>1</v>
      </c>
      <c r="E245">
        <v>47</v>
      </c>
      <c r="F245">
        <f>advaced_metrics__2[[#This Row],[total_trips]]-(advaced_metrics__2[[#This Row],[trips_midday]]+advaced_metrics__2[[#This Row],[trips_peak_pm]])</f>
        <v>29</v>
      </c>
      <c r="G245">
        <v>6</v>
      </c>
      <c r="H245">
        <v>12</v>
      </c>
    </row>
    <row r="246" spans="1:8" x14ac:dyDescent="0.2">
      <c r="A246" t="s">
        <v>206</v>
      </c>
      <c r="B246">
        <v>1</v>
      </c>
      <c r="C246" t="s">
        <v>686</v>
      </c>
      <c r="D246">
        <v>1</v>
      </c>
      <c r="E246">
        <v>50</v>
      </c>
      <c r="F246">
        <f>advaced_metrics__2[[#This Row],[total_trips]]-(advaced_metrics__2[[#This Row],[trips_midday]]+advaced_metrics__2[[#This Row],[trips_peak_pm]])</f>
        <v>32</v>
      </c>
      <c r="G246">
        <v>6</v>
      </c>
      <c r="H246">
        <v>12</v>
      </c>
    </row>
    <row r="247" spans="1:8" x14ac:dyDescent="0.2">
      <c r="A247" t="s">
        <v>229</v>
      </c>
      <c r="B247">
        <v>0</v>
      </c>
      <c r="C247" t="s">
        <v>687</v>
      </c>
      <c r="D247">
        <v>1</v>
      </c>
      <c r="E247">
        <v>48</v>
      </c>
      <c r="F247">
        <f>advaced_metrics__2[[#This Row],[total_trips]]-(advaced_metrics__2[[#This Row],[trips_midday]]+advaced_metrics__2[[#This Row],[trips_peak_pm]])</f>
        <v>29</v>
      </c>
      <c r="G247">
        <v>6</v>
      </c>
      <c r="H247">
        <v>13</v>
      </c>
    </row>
    <row r="248" spans="1:8" x14ac:dyDescent="0.2">
      <c r="A248" t="s">
        <v>229</v>
      </c>
      <c r="B248">
        <v>1</v>
      </c>
      <c r="C248" t="s">
        <v>688</v>
      </c>
      <c r="D248">
        <v>2</v>
      </c>
      <c r="E248">
        <v>43</v>
      </c>
      <c r="F248">
        <f>advaced_metrics__2[[#This Row],[total_trips]]-(advaced_metrics__2[[#This Row],[trips_midday]]+advaced_metrics__2[[#This Row],[trips_peak_pm]])</f>
        <v>27</v>
      </c>
      <c r="G248">
        <v>6</v>
      </c>
      <c r="H248">
        <v>10</v>
      </c>
    </row>
    <row r="249" spans="1:8" x14ac:dyDescent="0.2">
      <c r="A249" t="s">
        <v>424</v>
      </c>
      <c r="B249">
        <v>0</v>
      </c>
      <c r="C249" t="s">
        <v>689</v>
      </c>
      <c r="D249">
        <v>1</v>
      </c>
      <c r="E249">
        <v>5</v>
      </c>
      <c r="F249">
        <f>advaced_metrics__2[[#This Row],[total_trips]]-(advaced_metrics__2[[#This Row],[trips_midday]]+advaced_metrics__2[[#This Row],[trips_peak_pm]])</f>
        <v>1</v>
      </c>
      <c r="G249">
        <v>0</v>
      </c>
      <c r="H249">
        <v>4</v>
      </c>
    </row>
    <row r="250" spans="1:8" x14ac:dyDescent="0.2">
      <c r="A250" t="s">
        <v>424</v>
      </c>
      <c r="B250">
        <v>1</v>
      </c>
      <c r="C250" t="s">
        <v>690</v>
      </c>
      <c r="D250">
        <v>1</v>
      </c>
      <c r="E250">
        <v>5</v>
      </c>
      <c r="F250">
        <f>advaced_metrics__2[[#This Row],[total_trips]]-(advaced_metrics__2[[#This Row],[trips_midday]]+advaced_metrics__2[[#This Row],[trips_peak_pm]])</f>
        <v>4</v>
      </c>
      <c r="G250">
        <v>0</v>
      </c>
      <c r="H250">
        <v>1</v>
      </c>
    </row>
    <row r="251" spans="1:8" x14ac:dyDescent="0.2">
      <c r="A251" t="s">
        <v>287</v>
      </c>
      <c r="B251">
        <v>0</v>
      </c>
      <c r="C251" t="s">
        <v>691</v>
      </c>
      <c r="D251">
        <v>2</v>
      </c>
      <c r="E251">
        <v>35</v>
      </c>
      <c r="F251">
        <f>advaced_metrics__2[[#This Row],[total_trips]]-(advaced_metrics__2[[#This Row],[trips_midday]]+advaced_metrics__2[[#This Row],[trips_peak_pm]])</f>
        <v>23</v>
      </c>
      <c r="G251">
        <v>7</v>
      </c>
      <c r="H251">
        <v>5</v>
      </c>
    </row>
    <row r="252" spans="1:8" x14ac:dyDescent="0.2">
      <c r="A252" t="s">
        <v>287</v>
      </c>
      <c r="B252">
        <v>1</v>
      </c>
      <c r="C252" t="s">
        <v>692</v>
      </c>
      <c r="D252">
        <v>1</v>
      </c>
      <c r="E252">
        <v>34</v>
      </c>
      <c r="F252">
        <f>advaced_metrics__2[[#This Row],[total_trips]]-(advaced_metrics__2[[#This Row],[trips_midday]]+advaced_metrics__2[[#This Row],[trips_peak_pm]])</f>
        <v>22</v>
      </c>
      <c r="G252">
        <v>6</v>
      </c>
      <c r="H252">
        <v>6</v>
      </c>
    </row>
    <row r="253" spans="1:8" x14ac:dyDescent="0.2">
      <c r="A253" t="s">
        <v>255</v>
      </c>
      <c r="B253">
        <v>0</v>
      </c>
      <c r="C253" t="s">
        <v>693</v>
      </c>
      <c r="D253">
        <v>2</v>
      </c>
      <c r="E253">
        <v>39</v>
      </c>
      <c r="F253">
        <f>advaced_metrics__2[[#This Row],[total_trips]]-(advaced_metrics__2[[#This Row],[trips_midday]]+advaced_metrics__2[[#This Row],[trips_peak_pm]])</f>
        <v>22</v>
      </c>
      <c r="G253">
        <v>6</v>
      </c>
      <c r="H253">
        <v>11</v>
      </c>
    </row>
    <row r="254" spans="1:8" x14ac:dyDescent="0.2">
      <c r="A254" t="s">
        <v>255</v>
      </c>
      <c r="B254">
        <v>1</v>
      </c>
      <c r="C254" t="s">
        <v>694</v>
      </c>
      <c r="D254">
        <v>2</v>
      </c>
      <c r="E254">
        <v>40</v>
      </c>
      <c r="F254">
        <f>advaced_metrics__2[[#This Row],[total_trips]]-(advaced_metrics__2[[#This Row],[trips_midday]]+advaced_metrics__2[[#This Row],[trips_peak_pm]])</f>
        <v>22</v>
      </c>
      <c r="G254">
        <v>6</v>
      </c>
      <c r="H254">
        <v>12</v>
      </c>
    </row>
    <row r="255" spans="1:8" x14ac:dyDescent="0.2">
      <c r="A255" t="s">
        <v>58</v>
      </c>
      <c r="B255">
        <v>0</v>
      </c>
      <c r="C255" t="s">
        <v>695</v>
      </c>
      <c r="D255">
        <v>2</v>
      </c>
      <c r="E255">
        <v>94</v>
      </c>
      <c r="F255">
        <f>advaced_metrics__2[[#This Row],[total_trips]]-(advaced_metrics__2[[#This Row],[trips_midday]]+advaced_metrics__2[[#This Row],[trips_peak_pm]])</f>
        <v>65</v>
      </c>
      <c r="G255">
        <v>13</v>
      </c>
      <c r="H255">
        <v>16</v>
      </c>
    </row>
    <row r="256" spans="1:8" x14ac:dyDescent="0.2">
      <c r="A256" t="s">
        <v>58</v>
      </c>
      <c r="B256">
        <v>1</v>
      </c>
      <c r="C256" t="s">
        <v>696</v>
      </c>
      <c r="D256">
        <v>2</v>
      </c>
      <c r="E256">
        <v>93</v>
      </c>
      <c r="F256">
        <f>advaced_metrics__2[[#This Row],[total_trips]]-(advaced_metrics__2[[#This Row],[trips_midday]]+advaced_metrics__2[[#This Row],[trips_peak_pm]])</f>
        <v>61</v>
      </c>
      <c r="G256">
        <v>14</v>
      </c>
      <c r="H256">
        <v>18</v>
      </c>
    </row>
    <row r="257" spans="1:8" x14ac:dyDescent="0.2">
      <c r="A257" t="s">
        <v>373</v>
      </c>
      <c r="B257">
        <v>0</v>
      </c>
      <c r="C257" t="s">
        <v>697</v>
      </c>
      <c r="D257">
        <v>2</v>
      </c>
      <c r="E257">
        <v>18</v>
      </c>
      <c r="F257">
        <f>advaced_metrics__2[[#This Row],[total_trips]]-(advaced_metrics__2[[#This Row],[trips_midday]]+advaced_metrics__2[[#This Row],[trips_peak_pm]])</f>
        <v>9</v>
      </c>
      <c r="G257">
        <v>0</v>
      </c>
      <c r="H257">
        <v>9</v>
      </c>
    </row>
    <row r="258" spans="1:8" x14ac:dyDescent="0.2">
      <c r="A258" t="s">
        <v>373</v>
      </c>
      <c r="B258">
        <v>1</v>
      </c>
      <c r="C258" t="s">
        <v>698</v>
      </c>
      <c r="D258">
        <v>1</v>
      </c>
      <c r="E258">
        <v>12</v>
      </c>
      <c r="F258">
        <f>advaced_metrics__2[[#This Row],[total_trips]]-(advaced_metrics__2[[#This Row],[trips_midday]]+advaced_metrics__2[[#This Row],[trips_peak_pm]])</f>
        <v>12</v>
      </c>
      <c r="G258">
        <v>0</v>
      </c>
      <c r="H258">
        <v>0</v>
      </c>
    </row>
    <row r="259" spans="1:8" x14ac:dyDescent="0.2">
      <c r="A259" t="s">
        <v>13</v>
      </c>
      <c r="B259">
        <v>0</v>
      </c>
      <c r="C259" t="s">
        <v>699</v>
      </c>
      <c r="D259">
        <v>1</v>
      </c>
      <c r="E259">
        <v>133</v>
      </c>
      <c r="F259">
        <f>advaced_metrics__2[[#This Row],[total_trips]]-(advaced_metrics__2[[#This Row],[trips_midday]]+advaced_metrics__2[[#This Row],[trips_peak_pm]])</f>
        <v>85</v>
      </c>
      <c r="G259">
        <v>24</v>
      </c>
      <c r="H259">
        <v>24</v>
      </c>
    </row>
    <row r="260" spans="1:8" x14ac:dyDescent="0.2">
      <c r="A260" t="s">
        <v>13</v>
      </c>
      <c r="B260">
        <v>1</v>
      </c>
      <c r="C260" t="s">
        <v>700</v>
      </c>
      <c r="D260">
        <v>1</v>
      </c>
      <c r="E260">
        <v>134</v>
      </c>
      <c r="F260">
        <f>advaced_metrics__2[[#This Row],[total_trips]]-(advaced_metrics__2[[#This Row],[trips_midday]]+advaced_metrics__2[[#This Row],[trips_peak_pm]])</f>
        <v>84</v>
      </c>
      <c r="G260">
        <v>24</v>
      </c>
      <c r="H260">
        <v>26</v>
      </c>
    </row>
    <row r="261" spans="1:8" x14ac:dyDescent="0.2">
      <c r="A261" t="s">
        <v>217</v>
      </c>
      <c r="B261">
        <v>0</v>
      </c>
      <c r="C261" t="s">
        <v>701</v>
      </c>
      <c r="D261">
        <v>2</v>
      </c>
      <c r="E261">
        <v>46</v>
      </c>
      <c r="F261">
        <f>advaced_metrics__2[[#This Row],[total_trips]]-(advaced_metrics__2[[#This Row],[trips_midday]]+advaced_metrics__2[[#This Row],[trips_peak_pm]])</f>
        <v>29</v>
      </c>
      <c r="G261">
        <v>7</v>
      </c>
      <c r="H261">
        <v>10</v>
      </c>
    </row>
    <row r="262" spans="1:8" x14ac:dyDescent="0.2">
      <c r="A262" t="s">
        <v>217</v>
      </c>
      <c r="B262">
        <v>1</v>
      </c>
      <c r="C262" t="s">
        <v>702</v>
      </c>
      <c r="D262">
        <v>1</v>
      </c>
      <c r="E262">
        <v>45</v>
      </c>
      <c r="F262">
        <f>advaced_metrics__2[[#This Row],[total_trips]]-(advaced_metrics__2[[#This Row],[trips_midday]]+advaced_metrics__2[[#This Row],[trips_peak_pm]])</f>
        <v>26</v>
      </c>
      <c r="G262">
        <v>7</v>
      </c>
      <c r="H262">
        <v>12</v>
      </c>
    </row>
    <row r="263" spans="1:8" x14ac:dyDescent="0.2">
      <c r="A263" t="s">
        <v>217</v>
      </c>
      <c r="B263">
        <v>1</v>
      </c>
      <c r="C263" t="s">
        <v>703</v>
      </c>
      <c r="D263">
        <v>1</v>
      </c>
      <c r="E263">
        <v>1</v>
      </c>
      <c r="F263">
        <f>advaced_metrics__2[[#This Row],[total_trips]]-(advaced_metrics__2[[#This Row],[trips_midday]]+advaced_metrics__2[[#This Row],[trips_peak_pm]])</f>
        <v>1</v>
      </c>
      <c r="G263">
        <v>0</v>
      </c>
      <c r="H263">
        <v>0</v>
      </c>
    </row>
    <row r="264" spans="1:8" x14ac:dyDescent="0.2">
      <c r="A264" t="s">
        <v>217</v>
      </c>
      <c r="B264">
        <v>1</v>
      </c>
      <c r="C264" t="s">
        <v>704</v>
      </c>
      <c r="D264">
        <v>1</v>
      </c>
      <c r="E264">
        <v>2</v>
      </c>
      <c r="F264">
        <f>advaced_metrics__2[[#This Row],[total_trips]]-(advaced_metrics__2[[#This Row],[trips_midday]]+advaced_metrics__2[[#This Row],[trips_peak_pm]])</f>
        <v>2</v>
      </c>
      <c r="G264">
        <v>0</v>
      </c>
      <c r="H264">
        <v>0</v>
      </c>
    </row>
    <row r="265" spans="1:8" x14ac:dyDescent="0.2">
      <c r="A265" t="s">
        <v>426</v>
      </c>
      <c r="B265">
        <v>0</v>
      </c>
      <c r="C265" t="s">
        <v>705</v>
      </c>
      <c r="D265">
        <v>1</v>
      </c>
      <c r="E265">
        <v>6</v>
      </c>
      <c r="F265">
        <f>advaced_metrics__2[[#This Row],[total_trips]]-(advaced_metrics__2[[#This Row],[trips_midday]]+advaced_metrics__2[[#This Row],[trips_peak_pm]])</f>
        <v>1</v>
      </c>
      <c r="G265">
        <v>0</v>
      </c>
      <c r="H265">
        <v>5</v>
      </c>
    </row>
    <row r="266" spans="1:8" x14ac:dyDescent="0.2">
      <c r="A266" t="s">
        <v>426</v>
      </c>
      <c r="B266">
        <v>1</v>
      </c>
      <c r="C266" t="s">
        <v>706</v>
      </c>
      <c r="D266">
        <v>1</v>
      </c>
      <c r="E266">
        <v>4</v>
      </c>
      <c r="F266">
        <f>advaced_metrics__2[[#This Row],[total_trips]]-(advaced_metrics__2[[#This Row],[trips_midday]]+advaced_metrics__2[[#This Row],[trips_peak_pm]])</f>
        <v>4</v>
      </c>
      <c r="G266">
        <v>0</v>
      </c>
      <c r="H266">
        <v>0</v>
      </c>
    </row>
    <row r="267" spans="1:8" x14ac:dyDescent="0.2">
      <c r="A267" t="s">
        <v>211</v>
      </c>
      <c r="B267">
        <v>0</v>
      </c>
      <c r="C267" t="s">
        <v>707</v>
      </c>
      <c r="D267">
        <v>1</v>
      </c>
      <c r="E267">
        <v>46</v>
      </c>
      <c r="F267">
        <f>advaced_metrics__2[[#This Row],[total_trips]]-(advaced_metrics__2[[#This Row],[trips_midday]]+advaced_metrics__2[[#This Row],[trips_peak_pm]])</f>
        <v>30</v>
      </c>
      <c r="G267">
        <v>6</v>
      </c>
      <c r="H267">
        <v>10</v>
      </c>
    </row>
    <row r="268" spans="1:8" x14ac:dyDescent="0.2">
      <c r="A268" t="s">
        <v>211</v>
      </c>
      <c r="B268">
        <v>1</v>
      </c>
      <c r="C268" t="s">
        <v>708</v>
      </c>
      <c r="D268">
        <v>1</v>
      </c>
      <c r="E268">
        <v>48</v>
      </c>
      <c r="F268">
        <f>advaced_metrics__2[[#This Row],[total_trips]]-(advaced_metrics__2[[#This Row],[trips_midday]]+advaced_metrics__2[[#This Row],[trips_peak_pm]])</f>
        <v>28</v>
      </c>
      <c r="G268">
        <v>6</v>
      </c>
      <c r="H268">
        <v>14</v>
      </c>
    </row>
    <row r="269" spans="1:8" x14ac:dyDescent="0.2">
      <c r="A269" t="s">
        <v>28</v>
      </c>
      <c r="B269">
        <v>0</v>
      </c>
      <c r="C269" t="s">
        <v>709</v>
      </c>
      <c r="D269">
        <v>1</v>
      </c>
      <c r="E269">
        <v>2</v>
      </c>
      <c r="F269">
        <f>advaced_metrics__2[[#This Row],[total_trips]]-(advaced_metrics__2[[#This Row],[trips_midday]]+advaced_metrics__2[[#This Row],[trips_peak_pm]])</f>
        <v>2</v>
      </c>
      <c r="G269">
        <v>0</v>
      </c>
      <c r="H269">
        <v>0</v>
      </c>
    </row>
    <row r="270" spans="1:8" x14ac:dyDescent="0.2">
      <c r="A270" t="s">
        <v>28</v>
      </c>
      <c r="B270">
        <v>0</v>
      </c>
      <c r="C270" t="s">
        <v>710</v>
      </c>
      <c r="D270">
        <v>3</v>
      </c>
      <c r="E270">
        <v>109</v>
      </c>
      <c r="F270">
        <f>advaced_metrics__2[[#This Row],[total_trips]]-(advaced_metrics__2[[#This Row],[trips_midday]]+advaced_metrics__2[[#This Row],[trips_peak_pm]])</f>
        <v>64</v>
      </c>
      <c r="G270">
        <v>18</v>
      </c>
      <c r="H270">
        <v>27</v>
      </c>
    </row>
    <row r="271" spans="1:8" x14ac:dyDescent="0.2">
      <c r="A271" t="s">
        <v>28</v>
      </c>
      <c r="B271">
        <v>1</v>
      </c>
      <c r="C271" t="s">
        <v>711</v>
      </c>
      <c r="D271">
        <v>2</v>
      </c>
      <c r="E271">
        <v>71</v>
      </c>
      <c r="F271">
        <f>advaced_metrics__2[[#This Row],[total_trips]]-(advaced_metrics__2[[#This Row],[trips_midday]]+advaced_metrics__2[[#This Row],[trips_peak_pm]])</f>
        <v>41</v>
      </c>
      <c r="G271">
        <v>12</v>
      </c>
      <c r="H271">
        <v>18</v>
      </c>
    </row>
    <row r="272" spans="1:8" x14ac:dyDescent="0.2">
      <c r="A272" t="s">
        <v>28</v>
      </c>
      <c r="B272">
        <v>1</v>
      </c>
      <c r="C272" t="s">
        <v>712</v>
      </c>
      <c r="D272">
        <v>2</v>
      </c>
      <c r="E272">
        <v>49</v>
      </c>
      <c r="F272">
        <f>advaced_metrics__2[[#This Row],[total_trips]]-(advaced_metrics__2[[#This Row],[trips_midday]]+advaced_metrics__2[[#This Row],[trips_peak_pm]])</f>
        <v>32</v>
      </c>
      <c r="G272">
        <v>6</v>
      </c>
      <c r="H272">
        <v>11</v>
      </c>
    </row>
    <row r="273" spans="1:8" x14ac:dyDescent="0.2">
      <c r="A273" t="s">
        <v>28</v>
      </c>
      <c r="B273">
        <v>1</v>
      </c>
      <c r="C273" t="s">
        <v>713</v>
      </c>
      <c r="D273">
        <v>1</v>
      </c>
      <c r="E273">
        <v>5</v>
      </c>
      <c r="F273">
        <f>advaced_metrics__2[[#This Row],[total_trips]]-(advaced_metrics__2[[#This Row],[trips_midday]]+advaced_metrics__2[[#This Row],[trips_peak_pm]])</f>
        <v>5</v>
      </c>
      <c r="G273">
        <v>0</v>
      </c>
      <c r="H273">
        <v>0</v>
      </c>
    </row>
    <row r="274" spans="1:8" x14ac:dyDescent="0.2">
      <c r="A274" t="s">
        <v>28</v>
      </c>
      <c r="B274">
        <v>1</v>
      </c>
      <c r="C274" t="s">
        <v>714</v>
      </c>
      <c r="D274">
        <v>2</v>
      </c>
      <c r="E274">
        <v>2</v>
      </c>
      <c r="F274">
        <f>advaced_metrics__2[[#This Row],[total_trips]]-(advaced_metrics__2[[#This Row],[trips_midday]]+advaced_metrics__2[[#This Row],[trips_peak_pm]])</f>
        <v>2</v>
      </c>
      <c r="G274">
        <v>0</v>
      </c>
      <c r="H274">
        <v>0</v>
      </c>
    </row>
    <row r="275" spans="1:8" x14ac:dyDescent="0.2">
      <c r="A275" t="s">
        <v>337</v>
      </c>
      <c r="B275">
        <v>0</v>
      </c>
      <c r="C275" t="s">
        <v>715</v>
      </c>
      <c r="D275">
        <v>1</v>
      </c>
      <c r="E275">
        <v>25</v>
      </c>
      <c r="F275">
        <f>advaced_metrics__2[[#This Row],[total_trips]]-(advaced_metrics__2[[#This Row],[trips_midday]]+advaced_metrics__2[[#This Row],[trips_peak_pm]])</f>
        <v>16</v>
      </c>
      <c r="G275">
        <v>3</v>
      </c>
      <c r="H275">
        <v>6</v>
      </c>
    </row>
    <row r="276" spans="1:8" x14ac:dyDescent="0.2">
      <c r="A276" t="s">
        <v>337</v>
      </c>
      <c r="B276">
        <v>1</v>
      </c>
      <c r="C276" t="s">
        <v>716</v>
      </c>
      <c r="D276">
        <v>1</v>
      </c>
      <c r="E276">
        <v>25</v>
      </c>
      <c r="F276">
        <f>advaced_metrics__2[[#This Row],[total_trips]]-(advaced_metrics__2[[#This Row],[trips_midday]]+advaced_metrics__2[[#This Row],[trips_peak_pm]])</f>
        <v>16</v>
      </c>
      <c r="G276">
        <v>4</v>
      </c>
      <c r="H276">
        <v>5</v>
      </c>
    </row>
    <row r="277" spans="1:8" x14ac:dyDescent="0.2">
      <c r="A277" t="s">
        <v>339</v>
      </c>
      <c r="B277">
        <v>0</v>
      </c>
      <c r="C277" t="s">
        <v>717</v>
      </c>
      <c r="D277">
        <v>1</v>
      </c>
      <c r="E277">
        <v>24</v>
      </c>
      <c r="F277">
        <f>advaced_metrics__2[[#This Row],[total_trips]]-(advaced_metrics__2[[#This Row],[trips_midday]]+advaced_metrics__2[[#This Row],[trips_peak_pm]])</f>
        <v>15</v>
      </c>
      <c r="G277">
        <v>3</v>
      </c>
      <c r="H277">
        <v>6</v>
      </c>
    </row>
    <row r="278" spans="1:8" x14ac:dyDescent="0.2">
      <c r="A278" t="s">
        <v>339</v>
      </c>
      <c r="B278">
        <v>1</v>
      </c>
      <c r="C278" t="s">
        <v>718</v>
      </c>
      <c r="D278">
        <v>1</v>
      </c>
      <c r="E278">
        <v>26</v>
      </c>
      <c r="F278">
        <f>advaced_metrics__2[[#This Row],[total_trips]]-(advaced_metrics__2[[#This Row],[trips_midday]]+advaced_metrics__2[[#This Row],[trips_peak_pm]])</f>
        <v>17</v>
      </c>
      <c r="G278">
        <v>3</v>
      </c>
      <c r="H278">
        <v>6</v>
      </c>
    </row>
    <row r="279" spans="1:8" x14ac:dyDescent="0.2">
      <c r="A279" t="s">
        <v>347</v>
      </c>
      <c r="B279">
        <v>0</v>
      </c>
      <c r="C279" t="s">
        <v>719</v>
      </c>
      <c r="D279">
        <v>1</v>
      </c>
      <c r="E279">
        <v>14</v>
      </c>
      <c r="F279">
        <f>advaced_metrics__2[[#This Row],[total_trips]]-(advaced_metrics__2[[#This Row],[trips_midday]]+advaced_metrics__2[[#This Row],[trips_peak_pm]])</f>
        <v>7</v>
      </c>
      <c r="G279">
        <v>2</v>
      </c>
      <c r="H279">
        <v>5</v>
      </c>
    </row>
    <row r="280" spans="1:8" x14ac:dyDescent="0.2">
      <c r="A280" t="s">
        <v>347</v>
      </c>
      <c r="B280">
        <v>0</v>
      </c>
      <c r="C280" t="s">
        <v>720</v>
      </c>
      <c r="D280">
        <v>1</v>
      </c>
      <c r="E280">
        <v>9</v>
      </c>
      <c r="F280">
        <f>advaced_metrics__2[[#This Row],[total_trips]]-(advaced_metrics__2[[#This Row],[trips_midday]]+advaced_metrics__2[[#This Row],[trips_peak_pm]])</f>
        <v>7</v>
      </c>
      <c r="G280">
        <v>1</v>
      </c>
      <c r="H280">
        <v>1</v>
      </c>
    </row>
    <row r="281" spans="1:8" x14ac:dyDescent="0.2">
      <c r="A281" t="s">
        <v>347</v>
      </c>
      <c r="B281">
        <v>1</v>
      </c>
      <c r="C281" t="s">
        <v>721</v>
      </c>
      <c r="D281">
        <v>1</v>
      </c>
      <c r="E281">
        <v>10</v>
      </c>
      <c r="F281">
        <f>advaced_metrics__2[[#This Row],[total_trips]]-(advaced_metrics__2[[#This Row],[trips_midday]]+advaced_metrics__2[[#This Row],[trips_peak_pm]])</f>
        <v>7</v>
      </c>
      <c r="G281">
        <v>3</v>
      </c>
      <c r="H281">
        <v>0</v>
      </c>
    </row>
    <row r="282" spans="1:8" x14ac:dyDescent="0.2">
      <c r="A282" t="s">
        <v>347</v>
      </c>
      <c r="B282">
        <v>1</v>
      </c>
      <c r="C282" t="s">
        <v>722</v>
      </c>
      <c r="D282">
        <v>1</v>
      </c>
      <c r="E282">
        <v>13</v>
      </c>
      <c r="F282">
        <f>advaced_metrics__2[[#This Row],[total_trips]]-(advaced_metrics__2[[#This Row],[trips_midday]]+advaced_metrics__2[[#This Row],[trips_peak_pm]])</f>
        <v>6</v>
      </c>
      <c r="G282">
        <v>1</v>
      </c>
      <c r="H282">
        <v>6</v>
      </c>
    </row>
    <row r="283" spans="1:8" x14ac:dyDescent="0.2">
      <c r="A283" t="s">
        <v>363</v>
      </c>
      <c r="B283">
        <v>0</v>
      </c>
      <c r="C283" t="s">
        <v>723</v>
      </c>
      <c r="D283">
        <v>2</v>
      </c>
      <c r="E283">
        <v>20</v>
      </c>
      <c r="F283">
        <f>advaced_metrics__2[[#This Row],[total_trips]]-(advaced_metrics__2[[#This Row],[trips_midday]]+advaced_metrics__2[[#This Row],[trips_peak_pm]])</f>
        <v>12</v>
      </c>
      <c r="G283">
        <v>3</v>
      </c>
      <c r="H283">
        <v>5</v>
      </c>
    </row>
    <row r="284" spans="1:8" x14ac:dyDescent="0.2">
      <c r="A284" t="s">
        <v>363</v>
      </c>
      <c r="B284">
        <v>1</v>
      </c>
      <c r="C284" t="s">
        <v>724</v>
      </c>
      <c r="D284">
        <v>1</v>
      </c>
      <c r="E284">
        <v>13</v>
      </c>
      <c r="F284">
        <f>advaced_metrics__2[[#This Row],[total_trips]]-(advaced_metrics__2[[#This Row],[trips_midday]]+advaced_metrics__2[[#This Row],[trips_peak_pm]])</f>
        <v>6</v>
      </c>
      <c r="G284">
        <v>3</v>
      </c>
      <c r="H284">
        <v>4</v>
      </c>
    </row>
    <row r="285" spans="1:8" x14ac:dyDescent="0.2">
      <c r="A285" t="s">
        <v>363</v>
      </c>
      <c r="B285">
        <v>1</v>
      </c>
      <c r="C285" t="s">
        <v>725</v>
      </c>
      <c r="D285">
        <v>2</v>
      </c>
      <c r="E285">
        <v>7</v>
      </c>
      <c r="F285">
        <f>advaced_metrics__2[[#This Row],[total_trips]]-(advaced_metrics__2[[#This Row],[trips_midday]]+advaced_metrics__2[[#This Row],[trips_peak_pm]])</f>
        <v>6</v>
      </c>
      <c r="G285">
        <v>0</v>
      </c>
      <c r="H285">
        <v>1</v>
      </c>
    </row>
    <row r="286" spans="1:8" x14ac:dyDescent="0.2">
      <c r="A286" t="s">
        <v>197</v>
      </c>
      <c r="B286">
        <v>0</v>
      </c>
      <c r="C286" t="s">
        <v>726</v>
      </c>
      <c r="D286">
        <v>2</v>
      </c>
      <c r="E286">
        <v>50</v>
      </c>
      <c r="F286">
        <f>advaced_metrics__2[[#This Row],[total_trips]]-(advaced_metrics__2[[#This Row],[trips_midday]]+advaced_metrics__2[[#This Row],[trips_peak_pm]])</f>
        <v>33</v>
      </c>
      <c r="G286">
        <v>9</v>
      </c>
      <c r="H286">
        <v>8</v>
      </c>
    </row>
    <row r="287" spans="1:8" x14ac:dyDescent="0.2">
      <c r="A287" t="s">
        <v>197</v>
      </c>
      <c r="B287">
        <v>1</v>
      </c>
      <c r="C287" t="s">
        <v>727</v>
      </c>
      <c r="D287">
        <v>2</v>
      </c>
      <c r="E287">
        <v>44</v>
      </c>
      <c r="F287">
        <f>advaced_metrics__2[[#This Row],[total_trips]]-(advaced_metrics__2[[#This Row],[trips_midday]]+advaced_metrics__2[[#This Row],[trips_peak_pm]])</f>
        <v>27</v>
      </c>
      <c r="G287">
        <v>9</v>
      </c>
      <c r="H287">
        <v>8</v>
      </c>
    </row>
    <row r="288" spans="1:8" x14ac:dyDescent="0.2">
      <c r="A288" t="s">
        <v>197</v>
      </c>
      <c r="B288">
        <v>1</v>
      </c>
      <c r="C288" t="s">
        <v>728</v>
      </c>
      <c r="D288">
        <v>1</v>
      </c>
      <c r="E288">
        <v>7</v>
      </c>
      <c r="F288">
        <f>advaced_metrics__2[[#This Row],[total_trips]]-(advaced_metrics__2[[#This Row],[trips_midday]]+advaced_metrics__2[[#This Row],[trips_peak_pm]])</f>
        <v>7</v>
      </c>
      <c r="G288">
        <v>0</v>
      </c>
      <c r="H288">
        <v>0</v>
      </c>
    </row>
    <row r="289" spans="1:8" x14ac:dyDescent="0.2">
      <c r="A289" t="s">
        <v>361</v>
      </c>
      <c r="B289">
        <v>0</v>
      </c>
      <c r="C289" t="s">
        <v>729</v>
      </c>
      <c r="D289">
        <v>2</v>
      </c>
      <c r="E289">
        <v>14</v>
      </c>
      <c r="F289">
        <f>advaced_metrics__2[[#This Row],[total_trips]]-(advaced_metrics__2[[#This Row],[trips_midday]]+advaced_metrics__2[[#This Row],[trips_peak_pm]])</f>
        <v>8</v>
      </c>
      <c r="G289">
        <v>3</v>
      </c>
      <c r="H289">
        <v>3</v>
      </c>
    </row>
    <row r="290" spans="1:8" x14ac:dyDescent="0.2">
      <c r="A290" t="s">
        <v>361</v>
      </c>
      <c r="B290">
        <v>0</v>
      </c>
      <c r="C290" t="s">
        <v>730</v>
      </c>
      <c r="D290">
        <v>1</v>
      </c>
      <c r="E290">
        <v>13</v>
      </c>
      <c r="F290">
        <f>advaced_metrics__2[[#This Row],[total_trips]]-(advaced_metrics__2[[#This Row],[trips_midday]]+advaced_metrics__2[[#This Row],[trips_peak_pm]])</f>
        <v>7</v>
      </c>
      <c r="G290">
        <v>3</v>
      </c>
      <c r="H290">
        <v>3</v>
      </c>
    </row>
    <row r="291" spans="1:8" x14ac:dyDescent="0.2">
      <c r="A291" t="s">
        <v>361</v>
      </c>
      <c r="B291">
        <v>1</v>
      </c>
      <c r="C291" t="s">
        <v>730</v>
      </c>
      <c r="D291">
        <v>1</v>
      </c>
      <c r="E291">
        <v>14</v>
      </c>
      <c r="F291">
        <f>advaced_metrics__2[[#This Row],[total_trips]]-(advaced_metrics__2[[#This Row],[trips_midday]]+advaced_metrics__2[[#This Row],[trips_peak_pm]])</f>
        <v>8</v>
      </c>
      <c r="G291">
        <v>3</v>
      </c>
      <c r="H291">
        <v>3</v>
      </c>
    </row>
    <row r="292" spans="1:8" x14ac:dyDescent="0.2">
      <c r="A292" t="s">
        <v>207</v>
      </c>
      <c r="B292">
        <v>0</v>
      </c>
      <c r="C292" t="s">
        <v>731</v>
      </c>
      <c r="D292">
        <v>1</v>
      </c>
      <c r="E292">
        <v>48</v>
      </c>
      <c r="F292">
        <f>advaced_metrics__2[[#This Row],[total_trips]]-(advaced_metrics__2[[#This Row],[trips_midday]]+advaced_metrics__2[[#This Row],[trips_peak_pm]])</f>
        <v>30</v>
      </c>
      <c r="G292">
        <v>9</v>
      </c>
      <c r="H292">
        <v>9</v>
      </c>
    </row>
    <row r="293" spans="1:8" x14ac:dyDescent="0.2">
      <c r="A293" t="s">
        <v>207</v>
      </c>
      <c r="B293">
        <v>1</v>
      </c>
      <c r="C293" t="s">
        <v>732</v>
      </c>
      <c r="D293">
        <v>1</v>
      </c>
      <c r="E293">
        <v>48</v>
      </c>
      <c r="F293">
        <f>advaced_metrics__2[[#This Row],[total_trips]]-(advaced_metrics__2[[#This Row],[trips_midday]]+advaced_metrics__2[[#This Row],[trips_peak_pm]])</f>
        <v>30</v>
      </c>
      <c r="G293">
        <v>9</v>
      </c>
      <c r="H293">
        <v>9</v>
      </c>
    </row>
    <row r="294" spans="1:8" x14ac:dyDescent="0.2">
      <c r="A294" t="s">
        <v>379</v>
      </c>
      <c r="B294">
        <v>0</v>
      </c>
      <c r="C294" t="s">
        <v>733</v>
      </c>
      <c r="D294">
        <v>1</v>
      </c>
      <c r="E294">
        <v>14</v>
      </c>
      <c r="F294">
        <f>advaced_metrics__2[[#This Row],[total_trips]]-(advaced_metrics__2[[#This Row],[trips_midday]]+advaced_metrics__2[[#This Row],[trips_peak_pm]])</f>
        <v>8</v>
      </c>
      <c r="G294">
        <v>3</v>
      </c>
      <c r="H294">
        <v>3</v>
      </c>
    </row>
    <row r="295" spans="1:8" x14ac:dyDescent="0.2">
      <c r="A295" t="s">
        <v>379</v>
      </c>
      <c r="B295">
        <v>1</v>
      </c>
      <c r="C295" t="s">
        <v>734</v>
      </c>
      <c r="D295">
        <v>1</v>
      </c>
      <c r="E295">
        <v>14</v>
      </c>
      <c r="F295">
        <f>advaced_metrics__2[[#This Row],[total_trips]]-(advaced_metrics__2[[#This Row],[trips_midday]]+advaced_metrics__2[[#This Row],[trips_peak_pm]])</f>
        <v>8</v>
      </c>
      <c r="G295">
        <v>3</v>
      </c>
      <c r="H295">
        <v>3</v>
      </c>
    </row>
    <row r="296" spans="1:8" x14ac:dyDescent="0.2">
      <c r="A296" t="s">
        <v>193</v>
      </c>
      <c r="B296">
        <v>0</v>
      </c>
      <c r="C296" t="s">
        <v>735</v>
      </c>
      <c r="D296">
        <v>1</v>
      </c>
      <c r="E296">
        <v>50</v>
      </c>
      <c r="F296">
        <f>advaced_metrics__2[[#This Row],[total_trips]]-(advaced_metrics__2[[#This Row],[trips_midday]]+advaced_metrics__2[[#This Row],[trips_peak_pm]])</f>
        <v>35</v>
      </c>
      <c r="G296">
        <v>6</v>
      </c>
      <c r="H296">
        <v>9</v>
      </c>
    </row>
    <row r="297" spans="1:8" x14ac:dyDescent="0.2">
      <c r="A297" t="s">
        <v>193</v>
      </c>
      <c r="B297">
        <v>1</v>
      </c>
      <c r="C297" t="s">
        <v>736</v>
      </c>
      <c r="D297">
        <v>1</v>
      </c>
      <c r="E297">
        <v>52</v>
      </c>
      <c r="F297">
        <f>advaced_metrics__2[[#This Row],[total_trips]]-(advaced_metrics__2[[#This Row],[trips_midday]]+advaced_metrics__2[[#This Row],[trips_peak_pm]])</f>
        <v>36</v>
      </c>
      <c r="G297">
        <v>6</v>
      </c>
      <c r="H297">
        <v>10</v>
      </c>
    </row>
    <row r="298" spans="1:8" x14ac:dyDescent="0.2">
      <c r="A298" t="s">
        <v>250</v>
      </c>
      <c r="B298">
        <v>0</v>
      </c>
      <c r="C298" t="s">
        <v>737</v>
      </c>
      <c r="D298">
        <v>1</v>
      </c>
      <c r="E298">
        <v>38</v>
      </c>
      <c r="F298">
        <f>advaced_metrics__2[[#This Row],[total_trips]]-(advaced_metrics__2[[#This Row],[trips_midday]]+advaced_metrics__2[[#This Row],[trips_peak_pm]])</f>
        <v>23</v>
      </c>
      <c r="G298">
        <v>6</v>
      </c>
      <c r="H298">
        <v>9</v>
      </c>
    </row>
    <row r="299" spans="1:8" x14ac:dyDescent="0.2">
      <c r="A299" t="s">
        <v>250</v>
      </c>
      <c r="B299">
        <v>0</v>
      </c>
      <c r="C299" t="s">
        <v>738</v>
      </c>
      <c r="D299">
        <v>2</v>
      </c>
      <c r="E299">
        <v>3</v>
      </c>
      <c r="F299">
        <f>advaced_metrics__2[[#This Row],[total_trips]]-(advaced_metrics__2[[#This Row],[trips_midday]]+advaced_metrics__2[[#This Row],[trips_peak_pm]])</f>
        <v>2</v>
      </c>
      <c r="G299">
        <v>0</v>
      </c>
      <c r="H299">
        <v>1</v>
      </c>
    </row>
    <row r="300" spans="1:8" x14ac:dyDescent="0.2">
      <c r="A300" t="s">
        <v>250</v>
      </c>
      <c r="B300">
        <v>1</v>
      </c>
      <c r="C300" t="s">
        <v>739</v>
      </c>
      <c r="D300">
        <v>1</v>
      </c>
      <c r="E300">
        <v>38</v>
      </c>
      <c r="F300">
        <f>advaced_metrics__2[[#This Row],[total_trips]]-(advaced_metrics__2[[#This Row],[trips_midday]]+advaced_metrics__2[[#This Row],[trips_peak_pm]])</f>
        <v>24</v>
      </c>
      <c r="G300">
        <v>6</v>
      </c>
      <c r="H300">
        <v>8</v>
      </c>
    </row>
    <row r="301" spans="1:8" x14ac:dyDescent="0.2">
      <c r="A301" t="s">
        <v>250</v>
      </c>
      <c r="B301">
        <v>1</v>
      </c>
      <c r="C301" t="s">
        <v>740</v>
      </c>
      <c r="D301">
        <v>1</v>
      </c>
      <c r="E301">
        <v>3</v>
      </c>
      <c r="F301">
        <f>advaced_metrics__2[[#This Row],[total_trips]]-(advaced_metrics__2[[#This Row],[trips_midday]]+advaced_metrics__2[[#This Row],[trips_peak_pm]])</f>
        <v>2</v>
      </c>
      <c r="G301">
        <v>0</v>
      </c>
      <c r="H301">
        <v>1</v>
      </c>
    </row>
    <row r="302" spans="1:8" x14ac:dyDescent="0.2">
      <c r="A302" t="s">
        <v>389</v>
      </c>
      <c r="B302">
        <v>0</v>
      </c>
      <c r="C302" t="s">
        <v>741</v>
      </c>
      <c r="D302">
        <v>1</v>
      </c>
      <c r="E302">
        <v>13</v>
      </c>
      <c r="F302">
        <f>advaced_metrics__2[[#This Row],[total_trips]]-(advaced_metrics__2[[#This Row],[trips_midday]]+advaced_metrics__2[[#This Row],[trips_peak_pm]])</f>
        <v>13</v>
      </c>
      <c r="G302">
        <v>0</v>
      </c>
      <c r="H302">
        <v>0</v>
      </c>
    </row>
    <row r="303" spans="1:8" x14ac:dyDescent="0.2">
      <c r="A303" t="s">
        <v>389</v>
      </c>
      <c r="B303">
        <v>1</v>
      </c>
      <c r="C303" t="s">
        <v>742</v>
      </c>
      <c r="D303">
        <v>1</v>
      </c>
      <c r="E303">
        <v>12</v>
      </c>
      <c r="F303">
        <f>advaced_metrics__2[[#This Row],[total_trips]]-(advaced_metrics__2[[#This Row],[trips_midday]]+advaced_metrics__2[[#This Row],[trips_peak_pm]])</f>
        <v>5</v>
      </c>
      <c r="G303">
        <v>0</v>
      </c>
      <c r="H303">
        <v>7</v>
      </c>
    </row>
    <row r="304" spans="1:8" x14ac:dyDescent="0.2">
      <c r="A304" t="s">
        <v>204</v>
      </c>
      <c r="B304">
        <v>0</v>
      </c>
      <c r="C304" t="s">
        <v>743</v>
      </c>
      <c r="D304">
        <v>1</v>
      </c>
      <c r="E304">
        <v>48</v>
      </c>
      <c r="F304">
        <f>advaced_metrics__2[[#This Row],[total_trips]]-(advaced_metrics__2[[#This Row],[trips_midday]]+advaced_metrics__2[[#This Row],[trips_peak_pm]])</f>
        <v>35</v>
      </c>
      <c r="G304">
        <v>6</v>
      </c>
      <c r="H304">
        <v>7</v>
      </c>
    </row>
    <row r="305" spans="1:8" x14ac:dyDescent="0.2">
      <c r="A305" t="s">
        <v>204</v>
      </c>
      <c r="B305">
        <v>1</v>
      </c>
      <c r="C305" t="s">
        <v>744</v>
      </c>
      <c r="D305">
        <v>2</v>
      </c>
      <c r="E305">
        <v>51</v>
      </c>
      <c r="F305">
        <f>advaced_metrics__2[[#This Row],[total_trips]]-(advaced_metrics__2[[#This Row],[trips_midday]]+advaced_metrics__2[[#This Row],[trips_peak_pm]])</f>
        <v>36</v>
      </c>
      <c r="G305">
        <v>6</v>
      </c>
      <c r="H305">
        <v>9</v>
      </c>
    </row>
    <row r="306" spans="1:8" x14ac:dyDescent="0.2">
      <c r="A306" t="s">
        <v>321</v>
      </c>
      <c r="B306">
        <v>0</v>
      </c>
      <c r="C306" t="s">
        <v>745</v>
      </c>
      <c r="D306">
        <v>2</v>
      </c>
      <c r="E306">
        <v>27</v>
      </c>
      <c r="F306">
        <f>advaced_metrics__2[[#This Row],[total_trips]]-(advaced_metrics__2[[#This Row],[trips_midday]]+advaced_metrics__2[[#This Row],[trips_peak_pm]])</f>
        <v>19</v>
      </c>
      <c r="G306">
        <v>3</v>
      </c>
      <c r="H306">
        <v>5</v>
      </c>
    </row>
    <row r="307" spans="1:8" x14ac:dyDescent="0.2">
      <c r="A307" t="s">
        <v>321</v>
      </c>
      <c r="B307">
        <v>1</v>
      </c>
      <c r="C307" t="s">
        <v>746</v>
      </c>
      <c r="D307">
        <v>2</v>
      </c>
      <c r="E307">
        <v>13</v>
      </c>
      <c r="F307">
        <f>advaced_metrics__2[[#This Row],[total_trips]]-(advaced_metrics__2[[#This Row],[trips_midday]]+advaced_metrics__2[[#This Row],[trips_peak_pm]])</f>
        <v>10</v>
      </c>
      <c r="G307">
        <v>0</v>
      </c>
      <c r="H307">
        <v>3</v>
      </c>
    </row>
    <row r="308" spans="1:8" x14ac:dyDescent="0.2">
      <c r="A308" t="s">
        <v>321</v>
      </c>
      <c r="B308">
        <v>1</v>
      </c>
      <c r="C308" t="s">
        <v>747</v>
      </c>
      <c r="D308">
        <v>1</v>
      </c>
      <c r="E308">
        <v>16</v>
      </c>
      <c r="F308">
        <f>advaced_metrics__2[[#This Row],[total_trips]]-(advaced_metrics__2[[#This Row],[trips_midday]]+advaced_metrics__2[[#This Row],[trips_peak_pm]])</f>
        <v>10</v>
      </c>
      <c r="G308">
        <v>3</v>
      </c>
      <c r="H308">
        <v>3</v>
      </c>
    </row>
    <row r="309" spans="1:8" x14ac:dyDescent="0.2">
      <c r="A309" t="s">
        <v>285</v>
      </c>
      <c r="B309">
        <v>0</v>
      </c>
      <c r="C309" t="s">
        <v>748</v>
      </c>
      <c r="D309">
        <v>1</v>
      </c>
      <c r="E309">
        <v>34</v>
      </c>
      <c r="F309">
        <f>advaced_metrics__2[[#This Row],[total_trips]]-(advaced_metrics__2[[#This Row],[trips_midday]]+advaced_metrics__2[[#This Row],[trips_peak_pm]])</f>
        <v>22</v>
      </c>
      <c r="G309">
        <v>6</v>
      </c>
      <c r="H309">
        <v>6</v>
      </c>
    </row>
    <row r="310" spans="1:8" x14ac:dyDescent="0.2">
      <c r="A310" t="s">
        <v>285</v>
      </c>
      <c r="B310">
        <v>1</v>
      </c>
      <c r="C310" t="s">
        <v>749</v>
      </c>
      <c r="D310">
        <v>2</v>
      </c>
      <c r="E310">
        <v>36</v>
      </c>
      <c r="F310">
        <f>advaced_metrics__2[[#This Row],[total_trips]]-(advaced_metrics__2[[#This Row],[trips_midday]]+advaced_metrics__2[[#This Row],[trips_peak_pm]])</f>
        <v>24</v>
      </c>
      <c r="G310">
        <v>6</v>
      </c>
      <c r="H310">
        <v>6</v>
      </c>
    </row>
    <row r="311" spans="1:8" x14ac:dyDescent="0.2">
      <c r="A311" t="s">
        <v>50</v>
      </c>
      <c r="B311">
        <v>0</v>
      </c>
      <c r="C311" t="s">
        <v>750</v>
      </c>
      <c r="D311">
        <v>2</v>
      </c>
      <c r="E311">
        <v>101</v>
      </c>
      <c r="F311">
        <f>advaced_metrics__2[[#This Row],[total_trips]]-(advaced_metrics__2[[#This Row],[trips_midday]]+advaced_metrics__2[[#This Row],[trips_peak_pm]])</f>
        <v>73</v>
      </c>
      <c r="G311">
        <v>12</v>
      </c>
      <c r="H311">
        <v>16</v>
      </c>
    </row>
    <row r="312" spans="1:8" x14ac:dyDescent="0.2">
      <c r="A312" t="s">
        <v>50</v>
      </c>
      <c r="B312">
        <v>1</v>
      </c>
      <c r="C312" t="s">
        <v>751</v>
      </c>
      <c r="D312">
        <v>1</v>
      </c>
      <c r="E312">
        <v>99</v>
      </c>
      <c r="F312">
        <f>advaced_metrics__2[[#This Row],[total_trips]]-(advaced_metrics__2[[#This Row],[trips_midday]]+advaced_metrics__2[[#This Row],[trips_peak_pm]])</f>
        <v>71</v>
      </c>
      <c r="G312">
        <v>12</v>
      </c>
      <c r="H312">
        <v>16</v>
      </c>
    </row>
    <row r="313" spans="1:8" x14ac:dyDescent="0.2">
      <c r="A313" t="s">
        <v>86</v>
      </c>
      <c r="B313">
        <v>0</v>
      </c>
      <c r="C313" t="s">
        <v>752</v>
      </c>
      <c r="D313">
        <v>1</v>
      </c>
      <c r="E313">
        <v>31</v>
      </c>
      <c r="F313">
        <f>advaced_metrics__2[[#This Row],[total_trips]]-(advaced_metrics__2[[#This Row],[trips_midday]]+advaced_metrics__2[[#This Row],[trips_peak_pm]])</f>
        <v>23</v>
      </c>
      <c r="G313">
        <v>6</v>
      </c>
      <c r="H313">
        <v>2</v>
      </c>
    </row>
    <row r="314" spans="1:8" x14ac:dyDescent="0.2">
      <c r="A314" t="s">
        <v>86</v>
      </c>
      <c r="B314">
        <v>0</v>
      </c>
      <c r="C314" t="s">
        <v>753</v>
      </c>
      <c r="D314">
        <v>1</v>
      </c>
      <c r="E314">
        <v>46</v>
      </c>
      <c r="F314">
        <f>advaced_metrics__2[[#This Row],[total_trips]]-(advaced_metrics__2[[#This Row],[trips_midday]]+advaced_metrics__2[[#This Row],[trips_peak_pm]])</f>
        <v>28</v>
      </c>
      <c r="G314">
        <v>6</v>
      </c>
      <c r="H314">
        <v>12</v>
      </c>
    </row>
    <row r="315" spans="1:8" x14ac:dyDescent="0.2">
      <c r="A315" t="s">
        <v>86</v>
      </c>
      <c r="B315">
        <v>1</v>
      </c>
      <c r="C315" t="s">
        <v>754</v>
      </c>
      <c r="D315">
        <v>2</v>
      </c>
      <c r="E315">
        <v>77</v>
      </c>
      <c r="F315">
        <f>advaced_metrics__2[[#This Row],[total_trips]]-(advaced_metrics__2[[#This Row],[trips_midday]]+advaced_metrics__2[[#This Row],[trips_peak_pm]])</f>
        <v>52</v>
      </c>
      <c r="G315">
        <v>12</v>
      </c>
      <c r="H315">
        <v>13</v>
      </c>
    </row>
    <row r="316" spans="1:8" x14ac:dyDescent="0.2">
      <c r="A316" t="s">
        <v>30</v>
      </c>
      <c r="B316">
        <v>0</v>
      </c>
      <c r="C316" t="s">
        <v>755</v>
      </c>
      <c r="D316">
        <v>1</v>
      </c>
      <c r="E316">
        <v>25</v>
      </c>
      <c r="F316">
        <f>advaced_metrics__2[[#This Row],[total_trips]]-(advaced_metrics__2[[#This Row],[trips_midday]]+advaced_metrics__2[[#This Row],[trips_peak_pm]])</f>
        <v>12</v>
      </c>
      <c r="G316">
        <v>0</v>
      </c>
      <c r="H316">
        <v>13</v>
      </c>
    </row>
    <row r="317" spans="1:8" x14ac:dyDescent="0.2">
      <c r="A317" t="s">
        <v>30</v>
      </c>
      <c r="B317">
        <v>0</v>
      </c>
      <c r="C317" t="s">
        <v>756</v>
      </c>
      <c r="D317">
        <v>3</v>
      </c>
      <c r="E317">
        <v>23</v>
      </c>
      <c r="F317">
        <f>advaced_metrics__2[[#This Row],[total_trips]]-(advaced_metrics__2[[#This Row],[trips_midday]]+advaced_metrics__2[[#This Row],[trips_peak_pm]])</f>
        <v>23</v>
      </c>
      <c r="G317">
        <v>0</v>
      </c>
      <c r="H317">
        <v>0</v>
      </c>
    </row>
    <row r="318" spans="1:8" x14ac:dyDescent="0.2">
      <c r="A318" t="s">
        <v>30</v>
      </c>
      <c r="B318">
        <v>0</v>
      </c>
      <c r="C318" t="s">
        <v>757</v>
      </c>
      <c r="D318">
        <v>3</v>
      </c>
      <c r="E318">
        <v>66</v>
      </c>
      <c r="F318">
        <f>advaced_metrics__2[[#This Row],[total_trips]]-(advaced_metrics__2[[#This Row],[trips_midday]]+advaced_metrics__2[[#This Row],[trips_peak_pm]])</f>
        <v>44</v>
      </c>
      <c r="G318">
        <v>18</v>
      </c>
      <c r="H318">
        <v>4</v>
      </c>
    </row>
    <row r="319" spans="1:8" x14ac:dyDescent="0.2">
      <c r="A319" t="s">
        <v>30</v>
      </c>
      <c r="B319">
        <v>1</v>
      </c>
      <c r="C319" t="s">
        <v>758</v>
      </c>
      <c r="D319">
        <v>1</v>
      </c>
      <c r="E319">
        <v>1</v>
      </c>
      <c r="F319">
        <f>advaced_metrics__2[[#This Row],[total_trips]]-(advaced_metrics__2[[#This Row],[trips_midday]]+advaced_metrics__2[[#This Row],[trips_peak_pm]])</f>
        <v>1</v>
      </c>
      <c r="G319">
        <v>0</v>
      </c>
      <c r="H319">
        <v>0</v>
      </c>
    </row>
    <row r="320" spans="1:8" x14ac:dyDescent="0.2">
      <c r="A320" t="s">
        <v>30</v>
      </c>
      <c r="B320">
        <v>1</v>
      </c>
      <c r="C320" t="s">
        <v>759</v>
      </c>
      <c r="D320">
        <v>2</v>
      </c>
      <c r="E320">
        <v>103</v>
      </c>
      <c r="F320">
        <f>advaced_metrics__2[[#This Row],[total_trips]]-(advaced_metrics__2[[#This Row],[trips_midday]]+advaced_metrics__2[[#This Row],[trips_peak_pm]])</f>
        <v>62</v>
      </c>
      <c r="G320">
        <v>18</v>
      </c>
      <c r="H320">
        <v>23</v>
      </c>
    </row>
    <row r="321" spans="1:8" x14ac:dyDescent="0.2">
      <c r="A321" t="s">
        <v>30</v>
      </c>
      <c r="B321">
        <v>1</v>
      </c>
      <c r="C321" t="s">
        <v>760</v>
      </c>
      <c r="D321">
        <v>2</v>
      </c>
      <c r="E321">
        <v>15</v>
      </c>
      <c r="F321">
        <f>advaced_metrics__2[[#This Row],[total_trips]]-(advaced_metrics__2[[#This Row],[trips_midday]]+advaced_metrics__2[[#This Row],[trips_peak_pm]])</f>
        <v>15</v>
      </c>
      <c r="G321">
        <v>0</v>
      </c>
      <c r="H321">
        <v>0</v>
      </c>
    </row>
    <row r="322" spans="1:8" x14ac:dyDescent="0.2">
      <c r="A322" t="s">
        <v>88</v>
      </c>
      <c r="B322">
        <v>0</v>
      </c>
      <c r="C322" t="s">
        <v>761</v>
      </c>
      <c r="D322">
        <v>1</v>
      </c>
      <c r="E322">
        <v>77</v>
      </c>
      <c r="F322">
        <f>advaced_metrics__2[[#This Row],[total_trips]]-(advaced_metrics__2[[#This Row],[trips_midday]]+advaced_metrics__2[[#This Row],[trips_peak_pm]])</f>
        <v>47</v>
      </c>
      <c r="G322">
        <v>12</v>
      </c>
      <c r="H322">
        <v>18</v>
      </c>
    </row>
    <row r="323" spans="1:8" x14ac:dyDescent="0.2">
      <c r="A323" t="s">
        <v>88</v>
      </c>
      <c r="B323">
        <v>1</v>
      </c>
      <c r="C323" t="s">
        <v>762</v>
      </c>
      <c r="D323">
        <v>1</v>
      </c>
      <c r="E323">
        <v>77</v>
      </c>
      <c r="F323">
        <f>advaced_metrics__2[[#This Row],[total_trips]]-(advaced_metrics__2[[#This Row],[trips_midday]]+advaced_metrics__2[[#This Row],[trips_peak_pm]])</f>
        <v>49</v>
      </c>
      <c r="G323">
        <v>12</v>
      </c>
      <c r="H323">
        <v>16</v>
      </c>
    </row>
    <row r="324" spans="1:8" x14ac:dyDescent="0.2">
      <c r="A324" t="s">
        <v>25</v>
      </c>
      <c r="B324">
        <v>0</v>
      </c>
      <c r="C324" t="s">
        <v>763</v>
      </c>
      <c r="D324">
        <v>2</v>
      </c>
      <c r="E324">
        <v>121</v>
      </c>
      <c r="F324">
        <f>advaced_metrics__2[[#This Row],[total_trips]]-(advaced_metrics__2[[#This Row],[trips_midday]]+advaced_metrics__2[[#This Row],[trips_peak_pm]])</f>
        <v>81</v>
      </c>
      <c r="G324">
        <v>16</v>
      </c>
      <c r="H324">
        <v>24</v>
      </c>
    </row>
    <row r="325" spans="1:8" x14ac:dyDescent="0.2">
      <c r="A325" t="s">
        <v>25</v>
      </c>
      <c r="B325">
        <v>1</v>
      </c>
      <c r="C325" t="s">
        <v>764</v>
      </c>
      <c r="D325">
        <v>1</v>
      </c>
      <c r="E325">
        <v>121</v>
      </c>
      <c r="F325">
        <f>advaced_metrics__2[[#This Row],[total_trips]]-(advaced_metrics__2[[#This Row],[trips_midday]]+advaced_metrics__2[[#This Row],[trips_peak_pm]])</f>
        <v>80</v>
      </c>
      <c r="G325">
        <v>16</v>
      </c>
      <c r="H325">
        <v>25</v>
      </c>
    </row>
    <row r="326" spans="1:8" x14ac:dyDescent="0.2">
      <c r="A326" t="s">
        <v>149</v>
      </c>
      <c r="B326">
        <v>0</v>
      </c>
      <c r="C326" t="s">
        <v>765</v>
      </c>
      <c r="D326">
        <v>2</v>
      </c>
      <c r="E326">
        <v>60</v>
      </c>
      <c r="F326">
        <f>advaced_metrics__2[[#This Row],[total_trips]]-(advaced_metrics__2[[#This Row],[trips_midday]]+advaced_metrics__2[[#This Row],[trips_peak_pm]])</f>
        <v>38</v>
      </c>
      <c r="G326">
        <v>9</v>
      </c>
      <c r="H326">
        <v>13</v>
      </c>
    </row>
    <row r="327" spans="1:8" x14ac:dyDescent="0.2">
      <c r="A327" t="s">
        <v>149</v>
      </c>
      <c r="B327">
        <v>1</v>
      </c>
      <c r="C327" t="s">
        <v>766</v>
      </c>
      <c r="D327">
        <v>1</v>
      </c>
      <c r="E327">
        <v>60</v>
      </c>
      <c r="F327">
        <f>advaced_metrics__2[[#This Row],[total_trips]]-(advaced_metrics__2[[#This Row],[trips_midday]]+advaced_metrics__2[[#This Row],[trips_peak_pm]])</f>
        <v>37</v>
      </c>
      <c r="G327">
        <v>9</v>
      </c>
      <c r="H327">
        <v>14</v>
      </c>
    </row>
    <row r="328" spans="1:8" x14ac:dyDescent="0.2">
      <c r="A328" t="s">
        <v>199</v>
      </c>
      <c r="B328">
        <v>0</v>
      </c>
      <c r="C328" t="s">
        <v>767</v>
      </c>
      <c r="D328">
        <v>2</v>
      </c>
      <c r="E328">
        <v>48</v>
      </c>
      <c r="F328">
        <f>advaced_metrics__2[[#This Row],[total_trips]]-(advaced_metrics__2[[#This Row],[trips_midday]]+advaced_metrics__2[[#This Row],[trips_peak_pm]])</f>
        <v>31</v>
      </c>
      <c r="G328">
        <v>6</v>
      </c>
      <c r="H328">
        <v>11</v>
      </c>
    </row>
    <row r="329" spans="1:8" x14ac:dyDescent="0.2">
      <c r="A329" t="s">
        <v>199</v>
      </c>
      <c r="B329">
        <v>1</v>
      </c>
      <c r="C329" t="s">
        <v>768</v>
      </c>
      <c r="D329">
        <v>1</v>
      </c>
      <c r="E329">
        <v>53</v>
      </c>
      <c r="F329">
        <f>advaced_metrics__2[[#This Row],[total_trips]]-(advaced_metrics__2[[#This Row],[trips_midday]]+advaced_metrics__2[[#This Row],[trips_peak_pm]])</f>
        <v>36</v>
      </c>
      <c r="G329">
        <v>6</v>
      </c>
      <c r="H329">
        <v>11</v>
      </c>
    </row>
    <row r="330" spans="1:8" x14ac:dyDescent="0.2">
      <c r="A330" t="s">
        <v>323</v>
      </c>
      <c r="B330">
        <v>0</v>
      </c>
      <c r="C330" t="s">
        <v>769</v>
      </c>
      <c r="D330">
        <v>1</v>
      </c>
      <c r="E330">
        <v>25</v>
      </c>
      <c r="F330">
        <f>advaced_metrics__2[[#This Row],[total_trips]]-(advaced_metrics__2[[#This Row],[trips_midday]]+advaced_metrics__2[[#This Row],[trips_peak_pm]])</f>
        <v>16</v>
      </c>
      <c r="G330">
        <v>3</v>
      </c>
      <c r="H330">
        <v>6</v>
      </c>
    </row>
    <row r="331" spans="1:8" x14ac:dyDescent="0.2">
      <c r="A331" t="s">
        <v>323</v>
      </c>
      <c r="B331">
        <v>1</v>
      </c>
      <c r="C331" t="s">
        <v>770</v>
      </c>
      <c r="D331">
        <v>1</v>
      </c>
      <c r="E331">
        <v>30</v>
      </c>
      <c r="F331">
        <f>advaced_metrics__2[[#This Row],[total_trips]]-(advaced_metrics__2[[#This Row],[trips_midday]]+advaced_metrics__2[[#This Row],[trips_peak_pm]])</f>
        <v>22</v>
      </c>
      <c r="G331">
        <v>3</v>
      </c>
      <c r="H331">
        <v>5</v>
      </c>
    </row>
    <row r="332" spans="1:8" x14ac:dyDescent="0.2">
      <c r="A332" t="s">
        <v>400</v>
      </c>
      <c r="B332">
        <v>0</v>
      </c>
      <c r="C332" t="s">
        <v>771</v>
      </c>
      <c r="D332">
        <v>1</v>
      </c>
      <c r="E332">
        <v>1</v>
      </c>
      <c r="F332">
        <f>advaced_metrics__2[[#This Row],[total_trips]]-(advaced_metrics__2[[#This Row],[trips_midday]]+advaced_metrics__2[[#This Row],[trips_peak_pm]])</f>
        <v>0</v>
      </c>
      <c r="G332">
        <v>0</v>
      </c>
      <c r="H332">
        <v>1</v>
      </c>
    </row>
    <row r="333" spans="1:8" x14ac:dyDescent="0.2">
      <c r="A333" t="s">
        <v>400</v>
      </c>
      <c r="B333">
        <v>0</v>
      </c>
      <c r="C333" t="s">
        <v>772</v>
      </c>
      <c r="D333">
        <v>1</v>
      </c>
      <c r="E333">
        <v>9</v>
      </c>
      <c r="F333">
        <f>advaced_metrics__2[[#This Row],[total_trips]]-(advaced_metrics__2[[#This Row],[trips_midday]]+advaced_metrics__2[[#This Row],[trips_peak_pm]])</f>
        <v>5</v>
      </c>
      <c r="G333">
        <v>3</v>
      </c>
      <c r="H333">
        <v>1</v>
      </c>
    </row>
    <row r="334" spans="1:8" x14ac:dyDescent="0.2">
      <c r="A334" t="s">
        <v>400</v>
      </c>
      <c r="B334">
        <v>1</v>
      </c>
      <c r="C334" t="s">
        <v>773</v>
      </c>
      <c r="D334">
        <v>2</v>
      </c>
      <c r="E334">
        <v>9</v>
      </c>
      <c r="F334">
        <f>advaced_metrics__2[[#This Row],[total_trips]]-(advaced_metrics__2[[#This Row],[trips_midday]]+advaced_metrics__2[[#This Row],[trips_peak_pm]])</f>
        <v>6</v>
      </c>
      <c r="G334">
        <v>3</v>
      </c>
      <c r="H334">
        <v>0</v>
      </c>
    </row>
    <row r="335" spans="1:8" x14ac:dyDescent="0.2">
      <c r="A335" t="s">
        <v>38</v>
      </c>
      <c r="B335">
        <v>0</v>
      </c>
      <c r="C335" t="s">
        <v>774</v>
      </c>
      <c r="D335">
        <v>1</v>
      </c>
      <c r="E335">
        <v>6</v>
      </c>
      <c r="F335">
        <f>advaced_metrics__2[[#This Row],[total_trips]]-(advaced_metrics__2[[#This Row],[trips_midday]]+advaced_metrics__2[[#This Row],[trips_peak_pm]])</f>
        <v>0</v>
      </c>
      <c r="G335">
        <v>0</v>
      </c>
      <c r="H335">
        <v>6</v>
      </c>
    </row>
    <row r="336" spans="1:8" x14ac:dyDescent="0.2">
      <c r="A336" t="s">
        <v>38</v>
      </c>
      <c r="B336">
        <v>0</v>
      </c>
      <c r="C336" t="s">
        <v>775</v>
      </c>
      <c r="D336">
        <v>1</v>
      </c>
      <c r="E336">
        <v>101</v>
      </c>
      <c r="F336">
        <f>advaced_metrics__2[[#This Row],[total_trips]]-(advaced_metrics__2[[#This Row],[trips_midday]]+advaced_metrics__2[[#This Row],[trips_peak_pm]])</f>
        <v>68</v>
      </c>
      <c r="G336">
        <v>13</v>
      </c>
      <c r="H336">
        <v>20</v>
      </c>
    </row>
    <row r="337" spans="1:8" x14ac:dyDescent="0.2">
      <c r="A337" t="s">
        <v>38</v>
      </c>
      <c r="B337">
        <v>1</v>
      </c>
      <c r="C337" t="s">
        <v>776</v>
      </c>
      <c r="D337">
        <v>3</v>
      </c>
      <c r="E337">
        <v>103</v>
      </c>
      <c r="F337">
        <f>advaced_metrics__2[[#This Row],[total_trips]]-(advaced_metrics__2[[#This Row],[trips_midday]]+advaced_metrics__2[[#This Row],[trips_peak_pm]])</f>
        <v>72</v>
      </c>
      <c r="G337">
        <v>12</v>
      </c>
      <c r="H337">
        <v>19</v>
      </c>
    </row>
    <row r="338" spans="1:8" x14ac:dyDescent="0.2">
      <c r="A338" t="s">
        <v>112</v>
      </c>
      <c r="B338">
        <v>0</v>
      </c>
      <c r="C338" t="s">
        <v>777</v>
      </c>
      <c r="D338">
        <v>3</v>
      </c>
      <c r="E338">
        <v>69</v>
      </c>
      <c r="F338">
        <f>advaced_metrics__2[[#This Row],[total_trips]]-(advaced_metrics__2[[#This Row],[trips_midday]]+advaced_metrics__2[[#This Row],[trips_peak_pm]])</f>
        <v>46</v>
      </c>
      <c r="G338">
        <v>12</v>
      </c>
      <c r="H338">
        <v>11</v>
      </c>
    </row>
    <row r="339" spans="1:8" x14ac:dyDescent="0.2">
      <c r="A339" t="s">
        <v>112</v>
      </c>
      <c r="B339">
        <v>1</v>
      </c>
      <c r="C339" t="s">
        <v>778</v>
      </c>
      <c r="D339">
        <v>1</v>
      </c>
      <c r="E339">
        <v>11</v>
      </c>
      <c r="F339">
        <f>advaced_metrics__2[[#This Row],[total_trips]]-(advaced_metrics__2[[#This Row],[trips_midday]]+advaced_metrics__2[[#This Row],[trips_peak_pm]])</f>
        <v>5</v>
      </c>
      <c r="G339">
        <v>6</v>
      </c>
      <c r="H339">
        <v>0</v>
      </c>
    </row>
    <row r="340" spans="1:8" x14ac:dyDescent="0.2">
      <c r="A340" t="s">
        <v>112</v>
      </c>
      <c r="B340">
        <v>1</v>
      </c>
      <c r="C340" t="s">
        <v>779</v>
      </c>
      <c r="D340">
        <v>1</v>
      </c>
      <c r="E340">
        <v>58</v>
      </c>
      <c r="F340">
        <f>advaced_metrics__2[[#This Row],[total_trips]]-(advaced_metrics__2[[#This Row],[trips_midday]]+advaced_metrics__2[[#This Row],[trips_peak_pm]])</f>
        <v>40</v>
      </c>
      <c r="G340">
        <v>6</v>
      </c>
      <c r="H340">
        <v>12</v>
      </c>
    </row>
    <row r="341" spans="1:8" x14ac:dyDescent="0.2">
      <c r="A341" t="s">
        <v>309</v>
      </c>
      <c r="B341">
        <v>0</v>
      </c>
      <c r="C341" t="s">
        <v>780</v>
      </c>
      <c r="D341">
        <v>1</v>
      </c>
      <c r="E341">
        <v>29</v>
      </c>
      <c r="F341">
        <f>advaced_metrics__2[[#This Row],[total_trips]]-(advaced_metrics__2[[#This Row],[trips_midday]]+advaced_metrics__2[[#This Row],[trips_peak_pm]])</f>
        <v>17</v>
      </c>
      <c r="G341">
        <v>6</v>
      </c>
      <c r="H341">
        <v>6</v>
      </c>
    </row>
    <row r="342" spans="1:8" x14ac:dyDescent="0.2">
      <c r="A342" t="s">
        <v>309</v>
      </c>
      <c r="B342">
        <v>1</v>
      </c>
      <c r="C342" t="s">
        <v>781</v>
      </c>
      <c r="D342">
        <v>1</v>
      </c>
      <c r="E342">
        <v>29</v>
      </c>
      <c r="F342">
        <f>advaced_metrics__2[[#This Row],[total_trips]]-(advaced_metrics__2[[#This Row],[trips_midday]]+advaced_metrics__2[[#This Row],[trips_peak_pm]])</f>
        <v>17</v>
      </c>
      <c r="G342">
        <v>6</v>
      </c>
      <c r="H342">
        <v>6</v>
      </c>
    </row>
    <row r="343" spans="1:8" x14ac:dyDescent="0.2">
      <c r="A343" t="s">
        <v>143</v>
      </c>
      <c r="B343">
        <v>0</v>
      </c>
      <c r="C343" t="s">
        <v>782</v>
      </c>
      <c r="D343">
        <v>1</v>
      </c>
      <c r="E343">
        <v>63</v>
      </c>
      <c r="F343">
        <f>advaced_metrics__2[[#This Row],[total_trips]]-(advaced_metrics__2[[#This Row],[trips_midday]]+advaced_metrics__2[[#This Row],[trips_peak_pm]])</f>
        <v>45</v>
      </c>
      <c r="G343">
        <v>6</v>
      </c>
      <c r="H343">
        <v>12</v>
      </c>
    </row>
    <row r="344" spans="1:8" x14ac:dyDescent="0.2">
      <c r="A344" t="s">
        <v>143</v>
      </c>
      <c r="B344">
        <v>1</v>
      </c>
      <c r="C344" t="s">
        <v>783</v>
      </c>
      <c r="D344">
        <v>1</v>
      </c>
      <c r="E344">
        <v>60</v>
      </c>
      <c r="F344">
        <f>advaced_metrics__2[[#This Row],[total_trips]]-(advaced_metrics__2[[#This Row],[trips_midday]]+advaced_metrics__2[[#This Row],[trips_peak_pm]])</f>
        <v>42</v>
      </c>
      <c r="G344">
        <v>6</v>
      </c>
      <c r="H344">
        <v>12</v>
      </c>
    </row>
    <row r="345" spans="1:8" x14ac:dyDescent="0.2">
      <c r="A345" t="s">
        <v>248</v>
      </c>
      <c r="B345">
        <v>0</v>
      </c>
      <c r="C345" t="s">
        <v>784</v>
      </c>
      <c r="D345">
        <v>2</v>
      </c>
      <c r="E345">
        <v>41</v>
      </c>
      <c r="F345">
        <f>advaced_metrics__2[[#This Row],[total_trips]]-(advaced_metrics__2[[#This Row],[trips_midday]]+advaced_metrics__2[[#This Row],[trips_peak_pm]])</f>
        <v>27</v>
      </c>
      <c r="G345">
        <v>6</v>
      </c>
      <c r="H345">
        <v>8</v>
      </c>
    </row>
    <row r="346" spans="1:8" x14ac:dyDescent="0.2">
      <c r="A346" t="s">
        <v>248</v>
      </c>
      <c r="B346">
        <v>1</v>
      </c>
      <c r="C346" t="s">
        <v>785</v>
      </c>
      <c r="D346">
        <v>1</v>
      </c>
      <c r="E346">
        <v>43</v>
      </c>
      <c r="F346">
        <f>advaced_metrics__2[[#This Row],[total_trips]]-(advaced_metrics__2[[#This Row],[trips_midday]]+advaced_metrics__2[[#This Row],[trips_peak_pm]])</f>
        <v>30</v>
      </c>
      <c r="G346">
        <v>6</v>
      </c>
      <c r="H346">
        <v>7</v>
      </c>
    </row>
    <row r="347" spans="1:8" x14ac:dyDescent="0.2">
      <c r="A347" t="s">
        <v>145</v>
      </c>
      <c r="B347">
        <v>0</v>
      </c>
      <c r="C347" t="s">
        <v>786</v>
      </c>
      <c r="D347">
        <v>2</v>
      </c>
      <c r="E347">
        <v>60</v>
      </c>
      <c r="F347">
        <f>advaced_metrics__2[[#This Row],[total_trips]]-(advaced_metrics__2[[#This Row],[trips_midday]]+advaced_metrics__2[[#This Row],[trips_peak_pm]])</f>
        <v>40</v>
      </c>
      <c r="G347">
        <v>9</v>
      </c>
      <c r="H347">
        <v>11</v>
      </c>
    </row>
    <row r="348" spans="1:8" x14ac:dyDescent="0.2">
      <c r="A348" t="s">
        <v>145</v>
      </c>
      <c r="B348">
        <v>1</v>
      </c>
      <c r="C348" t="s">
        <v>787</v>
      </c>
      <c r="D348">
        <v>1</v>
      </c>
      <c r="E348">
        <v>61</v>
      </c>
      <c r="F348">
        <f>advaced_metrics__2[[#This Row],[total_trips]]-(advaced_metrics__2[[#This Row],[trips_midday]]+advaced_metrics__2[[#This Row],[trips_peak_pm]])</f>
        <v>41</v>
      </c>
      <c r="G348">
        <v>9</v>
      </c>
      <c r="H348">
        <v>11</v>
      </c>
    </row>
    <row r="349" spans="1:8" x14ac:dyDescent="0.2">
      <c r="A349" t="s">
        <v>179</v>
      </c>
      <c r="B349">
        <v>0</v>
      </c>
      <c r="C349" t="s">
        <v>788</v>
      </c>
      <c r="D349">
        <v>2</v>
      </c>
      <c r="E349">
        <v>53</v>
      </c>
      <c r="F349">
        <f>advaced_metrics__2[[#This Row],[total_trips]]-(advaced_metrics__2[[#This Row],[trips_midday]]+advaced_metrics__2[[#This Row],[trips_peak_pm]])</f>
        <v>36</v>
      </c>
      <c r="G349">
        <v>6</v>
      </c>
      <c r="H349">
        <v>11</v>
      </c>
    </row>
    <row r="350" spans="1:8" x14ac:dyDescent="0.2">
      <c r="A350" t="s">
        <v>179</v>
      </c>
      <c r="B350">
        <v>1</v>
      </c>
      <c r="C350" t="s">
        <v>789</v>
      </c>
      <c r="D350">
        <v>1</v>
      </c>
      <c r="E350">
        <v>53</v>
      </c>
      <c r="F350">
        <f>advaced_metrics__2[[#This Row],[total_trips]]-(advaced_metrics__2[[#This Row],[trips_midday]]+advaced_metrics__2[[#This Row],[trips_peak_pm]])</f>
        <v>33</v>
      </c>
      <c r="G350">
        <v>6</v>
      </c>
      <c r="H350">
        <v>14</v>
      </c>
    </row>
    <row r="351" spans="1:8" x14ac:dyDescent="0.2">
      <c r="A351" t="s">
        <v>183</v>
      </c>
      <c r="B351">
        <v>0</v>
      </c>
      <c r="C351" t="s">
        <v>790</v>
      </c>
      <c r="D351">
        <v>2</v>
      </c>
      <c r="E351">
        <v>52</v>
      </c>
      <c r="F351">
        <f>advaced_metrics__2[[#This Row],[total_trips]]-(advaced_metrics__2[[#This Row],[trips_midday]]+advaced_metrics__2[[#This Row],[trips_peak_pm]])</f>
        <v>37</v>
      </c>
      <c r="G351">
        <v>6</v>
      </c>
      <c r="H351">
        <v>9</v>
      </c>
    </row>
    <row r="352" spans="1:8" x14ac:dyDescent="0.2">
      <c r="A352" t="s">
        <v>183</v>
      </c>
      <c r="B352">
        <v>1</v>
      </c>
      <c r="C352" t="s">
        <v>791</v>
      </c>
      <c r="D352">
        <v>1</v>
      </c>
      <c r="E352">
        <v>51</v>
      </c>
      <c r="F352">
        <f>advaced_metrics__2[[#This Row],[total_trips]]-(advaced_metrics__2[[#This Row],[trips_midday]]+advaced_metrics__2[[#This Row],[trips_peak_pm]])</f>
        <v>36</v>
      </c>
      <c r="G352">
        <v>6</v>
      </c>
      <c r="H352">
        <v>9</v>
      </c>
    </row>
    <row r="353" spans="1:8" x14ac:dyDescent="0.2">
      <c r="A353" t="s">
        <v>84</v>
      </c>
      <c r="B353">
        <v>0</v>
      </c>
      <c r="C353" t="s">
        <v>792</v>
      </c>
      <c r="D353">
        <v>1</v>
      </c>
      <c r="E353">
        <v>80</v>
      </c>
      <c r="F353">
        <f>advaced_metrics__2[[#This Row],[total_trips]]-(advaced_metrics__2[[#This Row],[trips_midday]]+advaced_metrics__2[[#This Row],[trips_peak_pm]])</f>
        <v>53</v>
      </c>
      <c r="G353">
        <v>12</v>
      </c>
      <c r="H353">
        <v>15</v>
      </c>
    </row>
    <row r="354" spans="1:8" x14ac:dyDescent="0.2">
      <c r="A354" t="s">
        <v>84</v>
      </c>
      <c r="B354">
        <v>1</v>
      </c>
      <c r="C354" t="s">
        <v>793</v>
      </c>
      <c r="D354">
        <v>1</v>
      </c>
      <c r="E354">
        <v>83</v>
      </c>
      <c r="F354">
        <f>advaced_metrics__2[[#This Row],[total_trips]]-(advaced_metrics__2[[#This Row],[trips_midday]]+advaced_metrics__2[[#This Row],[trips_peak_pm]])</f>
        <v>54</v>
      </c>
      <c r="G354">
        <v>13</v>
      </c>
      <c r="H354">
        <v>16</v>
      </c>
    </row>
    <row r="355" spans="1:8" x14ac:dyDescent="0.2">
      <c r="A355" t="s">
        <v>394</v>
      </c>
      <c r="B355">
        <v>0</v>
      </c>
      <c r="C355" t="s">
        <v>794</v>
      </c>
      <c r="D355">
        <v>1</v>
      </c>
      <c r="E355">
        <v>11</v>
      </c>
      <c r="F355">
        <f>advaced_metrics__2[[#This Row],[total_trips]]-(advaced_metrics__2[[#This Row],[trips_midday]]+advaced_metrics__2[[#This Row],[trips_peak_pm]])</f>
        <v>11</v>
      </c>
      <c r="G355">
        <v>0</v>
      </c>
      <c r="H355">
        <v>0</v>
      </c>
    </row>
    <row r="356" spans="1:8" x14ac:dyDescent="0.2">
      <c r="A356" t="s">
        <v>394</v>
      </c>
      <c r="B356">
        <v>1</v>
      </c>
      <c r="C356" t="s">
        <v>795</v>
      </c>
      <c r="D356">
        <v>1</v>
      </c>
      <c r="E356">
        <v>11</v>
      </c>
      <c r="F356">
        <f>advaced_metrics__2[[#This Row],[total_trips]]-(advaced_metrics__2[[#This Row],[trips_midday]]+advaced_metrics__2[[#This Row],[trips_peak_pm]])</f>
        <v>3</v>
      </c>
      <c r="G356">
        <v>0</v>
      </c>
      <c r="H356">
        <v>8</v>
      </c>
    </row>
    <row r="357" spans="1:8" x14ac:dyDescent="0.2">
      <c r="A357" t="s">
        <v>409</v>
      </c>
      <c r="B357">
        <v>0</v>
      </c>
      <c r="C357" t="s">
        <v>796</v>
      </c>
      <c r="D357">
        <v>1</v>
      </c>
      <c r="E357">
        <v>9</v>
      </c>
      <c r="F357">
        <f>advaced_metrics__2[[#This Row],[total_trips]]-(advaced_metrics__2[[#This Row],[trips_midday]]+advaced_metrics__2[[#This Row],[trips_peak_pm]])</f>
        <v>9</v>
      </c>
      <c r="G357">
        <v>0</v>
      </c>
      <c r="H357">
        <v>0</v>
      </c>
    </row>
    <row r="358" spans="1:8" x14ac:dyDescent="0.2">
      <c r="A358" t="s">
        <v>409</v>
      </c>
      <c r="B358">
        <v>1</v>
      </c>
      <c r="C358" t="s">
        <v>797</v>
      </c>
      <c r="D358">
        <v>1</v>
      </c>
      <c r="E358">
        <v>6</v>
      </c>
      <c r="F358">
        <f>advaced_metrics__2[[#This Row],[total_trips]]-(advaced_metrics__2[[#This Row],[trips_midday]]+advaced_metrics__2[[#This Row],[trips_peak_pm]])</f>
        <v>0</v>
      </c>
      <c r="G358">
        <v>0</v>
      </c>
      <c r="H358">
        <v>6</v>
      </c>
    </row>
    <row r="359" spans="1:8" x14ac:dyDescent="0.2">
      <c r="A359" t="s">
        <v>324</v>
      </c>
      <c r="B359">
        <v>0</v>
      </c>
      <c r="C359" t="s">
        <v>798</v>
      </c>
      <c r="D359">
        <v>1</v>
      </c>
      <c r="E359">
        <v>27</v>
      </c>
      <c r="F359">
        <f>advaced_metrics__2[[#This Row],[total_trips]]-(advaced_metrics__2[[#This Row],[trips_midday]]+advaced_metrics__2[[#This Row],[trips_peak_pm]])</f>
        <v>15</v>
      </c>
      <c r="G359">
        <v>6</v>
      </c>
      <c r="H359">
        <v>6</v>
      </c>
    </row>
    <row r="360" spans="1:8" x14ac:dyDescent="0.2">
      <c r="A360" t="s">
        <v>324</v>
      </c>
      <c r="B360">
        <v>1</v>
      </c>
      <c r="C360" t="s">
        <v>799</v>
      </c>
      <c r="D360">
        <v>1</v>
      </c>
      <c r="E360">
        <v>27</v>
      </c>
      <c r="F360">
        <f>advaced_metrics__2[[#This Row],[total_trips]]-(advaced_metrics__2[[#This Row],[trips_midday]]+advaced_metrics__2[[#This Row],[trips_peak_pm]])</f>
        <v>15</v>
      </c>
      <c r="G360">
        <v>6</v>
      </c>
      <c r="H360">
        <v>6</v>
      </c>
    </row>
    <row r="361" spans="1:8" x14ac:dyDescent="0.2">
      <c r="A361" t="s">
        <v>307</v>
      </c>
      <c r="B361">
        <v>0</v>
      </c>
      <c r="C361" t="s">
        <v>800</v>
      </c>
      <c r="D361">
        <v>1</v>
      </c>
      <c r="E361">
        <v>29</v>
      </c>
      <c r="F361">
        <f>advaced_metrics__2[[#This Row],[total_trips]]-(advaced_metrics__2[[#This Row],[trips_midday]]+advaced_metrics__2[[#This Row],[trips_peak_pm]])</f>
        <v>17</v>
      </c>
      <c r="G361">
        <v>5</v>
      </c>
      <c r="H361">
        <v>7</v>
      </c>
    </row>
    <row r="362" spans="1:8" x14ac:dyDescent="0.2">
      <c r="A362" t="s">
        <v>307</v>
      </c>
      <c r="B362">
        <v>1</v>
      </c>
      <c r="C362" t="s">
        <v>801</v>
      </c>
      <c r="D362">
        <v>1</v>
      </c>
      <c r="E362">
        <v>29</v>
      </c>
      <c r="F362">
        <f>advaced_metrics__2[[#This Row],[total_trips]]-(advaced_metrics__2[[#This Row],[trips_midday]]+advaced_metrics__2[[#This Row],[trips_peak_pm]])</f>
        <v>17</v>
      </c>
      <c r="G362">
        <v>6</v>
      </c>
      <c r="H362">
        <v>6</v>
      </c>
    </row>
    <row r="363" spans="1:8" x14ac:dyDescent="0.2">
      <c r="A363" t="s">
        <v>343</v>
      </c>
      <c r="B363">
        <v>0</v>
      </c>
      <c r="C363" t="s">
        <v>802</v>
      </c>
      <c r="D363">
        <v>1</v>
      </c>
      <c r="E363">
        <v>24</v>
      </c>
      <c r="F363">
        <f>advaced_metrics__2[[#This Row],[total_trips]]-(advaced_metrics__2[[#This Row],[trips_midday]]+advaced_metrics__2[[#This Row],[trips_peak_pm]])</f>
        <v>12</v>
      </c>
      <c r="G363">
        <v>6</v>
      </c>
      <c r="H363">
        <v>6</v>
      </c>
    </row>
    <row r="364" spans="1:8" x14ac:dyDescent="0.2">
      <c r="A364" t="s">
        <v>343</v>
      </c>
      <c r="B364">
        <v>1</v>
      </c>
      <c r="C364" t="s">
        <v>803</v>
      </c>
      <c r="D364">
        <v>1</v>
      </c>
      <c r="E364">
        <v>25</v>
      </c>
      <c r="F364">
        <f>advaced_metrics__2[[#This Row],[total_trips]]-(advaced_metrics__2[[#This Row],[trips_midday]]+advaced_metrics__2[[#This Row],[trips_peak_pm]])</f>
        <v>13</v>
      </c>
      <c r="G364">
        <v>6</v>
      </c>
      <c r="H364">
        <v>6</v>
      </c>
    </row>
    <row r="365" spans="1:8" x14ac:dyDescent="0.2">
      <c r="A365" t="s">
        <v>275</v>
      </c>
      <c r="B365">
        <v>0</v>
      </c>
      <c r="C365" t="s">
        <v>804</v>
      </c>
      <c r="D365">
        <v>1</v>
      </c>
      <c r="E365">
        <v>36</v>
      </c>
      <c r="F365">
        <f>advaced_metrics__2[[#This Row],[total_trips]]-(advaced_metrics__2[[#This Row],[trips_midday]]+advaced_metrics__2[[#This Row],[trips_peak_pm]])</f>
        <v>24</v>
      </c>
      <c r="G365">
        <v>6</v>
      </c>
      <c r="H365">
        <v>6</v>
      </c>
    </row>
    <row r="366" spans="1:8" x14ac:dyDescent="0.2">
      <c r="A366" t="s">
        <v>275</v>
      </c>
      <c r="B366">
        <v>1</v>
      </c>
      <c r="C366" t="s">
        <v>805</v>
      </c>
      <c r="D366">
        <v>1</v>
      </c>
      <c r="E366">
        <v>36</v>
      </c>
      <c r="F366">
        <f>advaced_metrics__2[[#This Row],[total_trips]]-(advaced_metrics__2[[#This Row],[trips_midday]]+advaced_metrics__2[[#This Row],[trips_peak_pm]])</f>
        <v>24</v>
      </c>
      <c r="G366">
        <v>6</v>
      </c>
      <c r="H366">
        <v>6</v>
      </c>
    </row>
    <row r="367" spans="1:8" x14ac:dyDescent="0.2">
      <c r="A367" t="s">
        <v>181</v>
      </c>
      <c r="B367">
        <v>0</v>
      </c>
      <c r="C367" t="s">
        <v>806</v>
      </c>
      <c r="D367">
        <v>1</v>
      </c>
      <c r="E367">
        <v>55</v>
      </c>
      <c r="F367">
        <f>advaced_metrics__2[[#This Row],[total_trips]]-(advaced_metrics__2[[#This Row],[trips_midday]]+advaced_metrics__2[[#This Row],[trips_peak_pm]])</f>
        <v>35</v>
      </c>
      <c r="G367">
        <v>9</v>
      </c>
      <c r="H367">
        <v>11</v>
      </c>
    </row>
    <row r="368" spans="1:8" x14ac:dyDescent="0.2">
      <c r="A368" t="s">
        <v>181</v>
      </c>
      <c r="B368">
        <v>1</v>
      </c>
      <c r="C368" t="s">
        <v>807</v>
      </c>
      <c r="D368">
        <v>1</v>
      </c>
      <c r="E368">
        <v>50</v>
      </c>
      <c r="F368">
        <f>advaced_metrics__2[[#This Row],[total_trips]]-(advaced_metrics__2[[#This Row],[trips_midday]]+advaced_metrics__2[[#This Row],[trips_peak_pm]])</f>
        <v>30</v>
      </c>
      <c r="G368">
        <v>9</v>
      </c>
      <c r="H368">
        <v>11</v>
      </c>
    </row>
    <row r="369" spans="1:8" x14ac:dyDescent="0.2">
      <c r="A369" t="s">
        <v>357</v>
      </c>
      <c r="B369">
        <v>0</v>
      </c>
      <c r="C369" t="s">
        <v>808</v>
      </c>
      <c r="D369">
        <v>1</v>
      </c>
      <c r="E369">
        <v>21</v>
      </c>
      <c r="F369">
        <f>advaced_metrics__2[[#This Row],[total_trips]]-(advaced_metrics__2[[#This Row],[trips_midday]]+advaced_metrics__2[[#This Row],[trips_peak_pm]])</f>
        <v>13</v>
      </c>
      <c r="G369">
        <v>3</v>
      </c>
      <c r="H369">
        <v>5</v>
      </c>
    </row>
    <row r="370" spans="1:8" x14ac:dyDescent="0.2">
      <c r="A370" t="s">
        <v>357</v>
      </c>
      <c r="B370">
        <v>1</v>
      </c>
      <c r="C370" t="s">
        <v>809</v>
      </c>
      <c r="D370">
        <v>1</v>
      </c>
      <c r="E370">
        <v>23</v>
      </c>
      <c r="F370">
        <f>advaced_metrics__2[[#This Row],[total_trips]]-(advaced_metrics__2[[#This Row],[trips_midday]]+advaced_metrics__2[[#This Row],[trips_peak_pm]])</f>
        <v>14</v>
      </c>
      <c r="G370">
        <v>3</v>
      </c>
      <c r="H370">
        <v>6</v>
      </c>
    </row>
    <row r="371" spans="1:8" x14ac:dyDescent="0.2">
      <c r="A371" t="s">
        <v>291</v>
      </c>
      <c r="B371">
        <v>0</v>
      </c>
      <c r="C371" t="s">
        <v>810</v>
      </c>
      <c r="D371">
        <v>1</v>
      </c>
      <c r="E371">
        <v>34</v>
      </c>
      <c r="F371">
        <f>advaced_metrics__2[[#This Row],[total_trips]]-(advaced_metrics__2[[#This Row],[trips_midday]]+advaced_metrics__2[[#This Row],[trips_peak_pm]])</f>
        <v>22</v>
      </c>
      <c r="G371">
        <v>6</v>
      </c>
      <c r="H371">
        <v>6</v>
      </c>
    </row>
    <row r="372" spans="1:8" x14ac:dyDescent="0.2">
      <c r="A372" t="s">
        <v>291</v>
      </c>
      <c r="B372">
        <v>1</v>
      </c>
      <c r="C372" t="s">
        <v>811</v>
      </c>
      <c r="D372">
        <v>1</v>
      </c>
      <c r="E372">
        <v>34</v>
      </c>
      <c r="F372">
        <f>advaced_metrics__2[[#This Row],[total_trips]]-(advaced_metrics__2[[#This Row],[trips_midday]]+advaced_metrics__2[[#This Row],[trips_peak_pm]])</f>
        <v>22</v>
      </c>
      <c r="G372">
        <v>6</v>
      </c>
      <c r="H372">
        <v>6</v>
      </c>
    </row>
    <row r="373" spans="1:8" x14ac:dyDescent="0.2">
      <c r="A373" t="s">
        <v>299</v>
      </c>
      <c r="B373">
        <v>0</v>
      </c>
      <c r="C373" t="s">
        <v>812</v>
      </c>
      <c r="D373">
        <v>1</v>
      </c>
      <c r="E373">
        <v>32</v>
      </c>
      <c r="F373">
        <f>advaced_metrics__2[[#This Row],[total_trips]]-(advaced_metrics__2[[#This Row],[trips_midday]]+advaced_metrics__2[[#This Row],[trips_peak_pm]])</f>
        <v>20</v>
      </c>
      <c r="G373">
        <v>6</v>
      </c>
      <c r="H373">
        <v>6</v>
      </c>
    </row>
    <row r="374" spans="1:8" x14ac:dyDescent="0.2">
      <c r="A374" t="s">
        <v>299</v>
      </c>
      <c r="B374">
        <v>1</v>
      </c>
      <c r="C374" t="s">
        <v>813</v>
      </c>
      <c r="D374">
        <v>1</v>
      </c>
      <c r="E374">
        <v>32</v>
      </c>
      <c r="F374">
        <f>advaced_metrics__2[[#This Row],[total_trips]]-(advaced_metrics__2[[#This Row],[trips_midday]]+advaced_metrics__2[[#This Row],[trips_peak_pm]])</f>
        <v>20</v>
      </c>
      <c r="G374">
        <v>6</v>
      </c>
      <c r="H374">
        <v>6</v>
      </c>
    </row>
    <row r="375" spans="1:8" x14ac:dyDescent="0.2">
      <c r="A375" t="s">
        <v>106</v>
      </c>
      <c r="B375">
        <v>0</v>
      </c>
      <c r="C375" t="s">
        <v>814</v>
      </c>
      <c r="D375">
        <v>1</v>
      </c>
      <c r="E375">
        <v>59</v>
      </c>
      <c r="F375">
        <f>advaced_metrics__2[[#This Row],[total_trips]]-(advaced_metrics__2[[#This Row],[trips_midday]]+advaced_metrics__2[[#This Row],[trips_peak_pm]])</f>
        <v>38</v>
      </c>
      <c r="G375">
        <v>9</v>
      </c>
      <c r="H375">
        <v>12</v>
      </c>
    </row>
    <row r="376" spans="1:8" x14ac:dyDescent="0.2">
      <c r="A376" t="s">
        <v>106</v>
      </c>
      <c r="B376">
        <v>0</v>
      </c>
      <c r="C376" t="s">
        <v>815</v>
      </c>
      <c r="D376">
        <v>1</v>
      </c>
      <c r="E376">
        <v>12</v>
      </c>
      <c r="F376">
        <f>advaced_metrics__2[[#This Row],[total_trips]]-(advaced_metrics__2[[#This Row],[trips_midday]]+advaced_metrics__2[[#This Row],[trips_peak_pm]])</f>
        <v>1</v>
      </c>
      <c r="G376">
        <v>0</v>
      </c>
      <c r="H376">
        <v>11</v>
      </c>
    </row>
    <row r="377" spans="1:8" x14ac:dyDescent="0.2">
      <c r="A377" t="s">
        <v>106</v>
      </c>
      <c r="B377">
        <v>1</v>
      </c>
      <c r="C377" t="s">
        <v>816</v>
      </c>
      <c r="D377">
        <v>2</v>
      </c>
      <c r="E377">
        <v>72</v>
      </c>
      <c r="F377">
        <f>advaced_metrics__2[[#This Row],[total_trips]]-(advaced_metrics__2[[#This Row],[trips_midday]]+advaced_metrics__2[[#This Row],[trips_peak_pm]])</f>
        <v>51</v>
      </c>
      <c r="G377">
        <v>9</v>
      </c>
      <c r="H377">
        <v>12</v>
      </c>
    </row>
    <row r="378" spans="1:8" x14ac:dyDescent="0.2">
      <c r="A378" t="s">
        <v>293</v>
      </c>
      <c r="B378">
        <v>0</v>
      </c>
      <c r="C378" t="s">
        <v>817</v>
      </c>
      <c r="D378">
        <v>1</v>
      </c>
      <c r="E378">
        <v>34</v>
      </c>
      <c r="F378">
        <f>advaced_metrics__2[[#This Row],[total_trips]]-(advaced_metrics__2[[#This Row],[trips_midday]]+advaced_metrics__2[[#This Row],[trips_peak_pm]])</f>
        <v>23</v>
      </c>
      <c r="G378">
        <v>6</v>
      </c>
      <c r="H378">
        <v>5</v>
      </c>
    </row>
    <row r="379" spans="1:8" x14ac:dyDescent="0.2">
      <c r="A379" t="s">
        <v>293</v>
      </c>
      <c r="B379">
        <v>1</v>
      </c>
      <c r="C379" t="s">
        <v>818</v>
      </c>
      <c r="D379">
        <v>1</v>
      </c>
      <c r="E379">
        <v>34</v>
      </c>
      <c r="F379">
        <f>advaced_metrics__2[[#This Row],[total_trips]]-(advaced_metrics__2[[#This Row],[trips_midday]]+advaced_metrics__2[[#This Row],[trips_peak_pm]])</f>
        <v>22</v>
      </c>
      <c r="G379">
        <v>6</v>
      </c>
      <c r="H379">
        <v>6</v>
      </c>
    </row>
    <row r="380" spans="1:8" x14ac:dyDescent="0.2">
      <c r="A380" t="s">
        <v>311</v>
      </c>
      <c r="B380">
        <v>0</v>
      </c>
      <c r="C380" t="s">
        <v>819</v>
      </c>
      <c r="D380">
        <v>1</v>
      </c>
      <c r="E380">
        <v>30</v>
      </c>
      <c r="F380">
        <f>advaced_metrics__2[[#This Row],[total_trips]]-(advaced_metrics__2[[#This Row],[trips_midday]]+advaced_metrics__2[[#This Row],[trips_peak_pm]])</f>
        <v>18</v>
      </c>
      <c r="G380">
        <v>6</v>
      </c>
      <c r="H380">
        <v>6</v>
      </c>
    </row>
    <row r="381" spans="1:8" x14ac:dyDescent="0.2">
      <c r="A381" t="s">
        <v>311</v>
      </c>
      <c r="B381">
        <v>1</v>
      </c>
      <c r="C381" t="s">
        <v>820</v>
      </c>
      <c r="D381">
        <v>1</v>
      </c>
      <c r="E381">
        <v>27</v>
      </c>
      <c r="F381">
        <f>advaced_metrics__2[[#This Row],[total_trips]]-(advaced_metrics__2[[#This Row],[trips_midday]]+advaced_metrics__2[[#This Row],[trips_peak_pm]])</f>
        <v>16</v>
      </c>
      <c r="G381">
        <v>6</v>
      </c>
      <c r="H381">
        <v>5</v>
      </c>
    </row>
    <row r="382" spans="1:8" x14ac:dyDescent="0.2">
      <c r="A382" t="s">
        <v>428</v>
      </c>
      <c r="B382">
        <v>0</v>
      </c>
      <c r="C382" t="s">
        <v>821</v>
      </c>
      <c r="D382">
        <v>1</v>
      </c>
      <c r="E382">
        <v>5</v>
      </c>
      <c r="F382">
        <f>advaced_metrics__2[[#This Row],[total_trips]]-(advaced_metrics__2[[#This Row],[trips_midday]]+advaced_metrics__2[[#This Row],[trips_peak_pm]])</f>
        <v>5</v>
      </c>
      <c r="G382">
        <v>0</v>
      </c>
      <c r="H382">
        <v>0</v>
      </c>
    </row>
    <row r="383" spans="1:8" x14ac:dyDescent="0.2">
      <c r="A383" t="s">
        <v>428</v>
      </c>
      <c r="B383">
        <v>1</v>
      </c>
      <c r="C383" t="s">
        <v>822</v>
      </c>
      <c r="D383">
        <v>1</v>
      </c>
      <c r="E383">
        <v>5</v>
      </c>
      <c r="F383">
        <f>advaced_metrics__2[[#This Row],[total_trips]]-(advaced_metrics__2[[#This Row],[trips_midday]]+advaced_metrics__2[[#This Row],[trips_peak_pm]])</f>
        <v>1</v>
      </c>
      <c r="G383">
        <v>0</v>
      </c>
      <c r="H383">
        <v>4</v>
      </c>
    </row>
    <row r="384" spans="1:8" x14ac:dyDescent="0.2">
      <c r="A384" t="s">
        <v>419</v>
      </c>
      <c r="B384">
        <v>0</v>
      </c>
      <c r="C384" t="s">
        <v>823</v>
      </c>
      <c r="D384">
        <v>2</v>
      </c>
      <c r="E384">
        <v>7</v>
      </c>
      <c r="F384">
        <f>advaced_metrics__2[[#This Row],[total_trips]]-(advaced_metrics__2[[#This Row],[trips_midday]]+advaced_metrics__2[[#This Row],[trips_peak_pm]])</f>
        <v>7</v>
      </c>
      <c r="G384">
        <v>0</v>
      </c>
      <c r="H384">
        <v>0</v>
      </c>
    </row>
    <row r="385" spans="1:8" x14ac:dyDescent="0.2">
      <c r="A385" t="s">
        <v>419</v>
      </c>
      <c r="B385">
        <v>1</v>
      </c>
      <c r="C385" t="s">
        <v>824</v>
      </c>
      <c r="D385">
        <v>1</v>
      </c>
      <c r="E385">
        <v>5</v>
      </c>
      <c r="F385">
        <f>advaced_metrics__2[[#This Row],[total_trips]]-(advaced_metrics__2[[#This Row],[trips_midday]]+advaced_metrics__2[[#This Row],[trips_peak_pm]])</f>
        <v>0</v>
      </c>
      <c r="G385">
        <v>0</v>
      </c>
      <c r="H385">
        <v>5</v>
      </c>
    </row>
    <row r="386" spans="1:8" x14ac:dyDescent="0.2">
      <c r="A386" t="s">
        <v>377</v>
      </c>
      <c r="B386">
        <v>0</v>
      </c>
      <c r="C386" t="s">
        <v>825</v>
      </c>
      <c r="D386">
        <v>1</v>
      </c>
      <c r="E386">
        <v>14</v>
      </c>
      <c r="F386">
        <f>advaced_metrics__2[[#This Row],[total_trips]]-(advaced_metrics__2[[#This Row],[trips_midday]]+advaced_metrics__2[[#This Row],[trips_peak_pm]])</f>
        <v>9</v>
      </c>
      <c r="G386">
        <v>0</v>
      </c>
      <c r="H386">
        <v>5</v>
      </c>
    </row>
    <row r="387" spans="1:8" x14ac:dyDescent="0.2">
      <c r="A387" t="s">
        <v>377</v>
      </c>
      <c r="B387">
        <v>1</v>
      </c>
      <c r="C387" t="s">
        <v>826</v>
      </c>
      <c r="D387">
        <v>1</v>
      </c>
      <c r="E387">
        <v>14</v>
      </c>
      <c r="F387">
        <f>advaced_metrics__2[[#This Row],[total_trips]]-(advaced_metrics__2[[#This Row],[trips_midday]]+advaced_metrics__2[[#This Row],[trips_peak_pm]])</f>
        <v>8</v>
      </c>
      <c r="G387">
        <v>0</v>
      </c>
      <c r="H387">
        <v>6</v>
      </c>
    </row>
    <row r="388" spans="1:8" x14ac:dyDescent="0.2">
      <c r="A388" t="s">
        <v>398</v>
      </c>
      <c r="B388">
        <v>0</v>
      </c>
      <c r="C388" t="s">
        <v>827</v>
      </c>
      <c r="D388">
        <v>1</v>
      </c>
      <c r="E388">
        <v>11</v>
      </c>
      <c r="F388">
        <f>advaced_metrics__2[[#This Row],[total_trips]]-(advaced_metrics__2[[#This Row],[trips_midday]]+advaced_metrics__2[[#This Row],[trips_peak_pm]])</f>
        <v>4</v>
      </c>
      <c r="G388">
        <v>0</v>
      </c>
      <c r="H388">
        <v>7</v>
      </c>
    </row>
    <row r="389" spans="1:8" x14ac:dyDescent="0.2">
      <c r="A389" t="s">
        <v>398</v>
      </c>
      <c r="B389">
        <v>1</v>
      </c>
      <c r="C389" t="s">
        <v>828</v>
      </c>
      <c r="D389">
        <v>1</v>
      </c>
      <c r="E389">
        <v>9</v>
      </c>
      <c r="F389">
        <f>advaced_metrics__2[[#This Row],[total_trips]]-(advaced_metrics__2[[#This Row],[trips_midday]]+advaced_metrics__2[[#This Row],[trips_peak_pm]])</f>
        <v>9</v>
      </c>
      <c r="G389">
        <v>0</v>
      </c>
      <c r="H389">
        <v>0</v>
      </c>
    </row>
    <row r="390" spans="1:8" x14ac:dyDescent="0.2">
      <c r="A390" t="s">
        <v>108</v>
      </c>
      <c r="B390">
        <v>0</v>
      </c>
      <c r="C390" t="s">
        <v>829</v>
      </c>
      <c r="D390">
        <v>1</v>
      </c>
      <c r="E390">
        <v>69</v>
      </c>
      <c r="F390">
        <f>advaced_metrics__2[[#This Row],[total_trips]]-(advaced_metrics__2[[#This Row],[trips_midday]]+advaced_metrics__2[[#This Row],[trips_peak_pm]])</f>
        <v>46</v>
      </c>
      <c r="G390">
        <v>12</v>
      </c>
      <c r="H390">
        <v>11</v>
      </c>
    </row>
    <row r="391" spans="1:8" x14ac:dyDescent="0.2">
      <c r="A391" t="s">
        <v>108</v>
      </c>
      <c r="B391">
        <v>1</v>
      </c>
      <c r="C391" t="s">
        <v>830</v>
      </c>
      <c r="D391">
        <v>1</v>
      </c>
      <c r="E391">
        <v>73</v>
      </c>
      <c r="F391">
        <f>advaced_metrics__2[[#This Row],[total_trips]]-(advaced_metrics__2[[#This Row],[trips_midday]]+advaced_metrics__2[[#This Row],[trips_peak_pm]])</f>
        <v>49</v>
      </c>
      <c r="G391">
        <v>12</v>
      </c>
      <c r="H391">
        <v>12</v>
      </c>
    </row>
    <row r="392" spans="1:8" x14ac:dyDescent="0.2">
      <c r="A392" t="s">
        <v>155</v>
      </c>
      <c r="B392">
        <v>0</v>
      </c>
      <c r="C392" t="s">
        <v>831</v>
      </c>
      <c r="D392">
        <v>1</v>
      </c>
      <c r="E392">
        <v>58</v>
      </c>
      <c r="F392">
        <f>advaced_metrics__2[[#This Row],[total_trips]]-(advaced_metrics__2[[#This Row],[trips_midday]]+advaced_metrics__2[[#This Row],[trips_peak_pm]])</f>
        <v>39</v>
      </c>
      <c r="G392">
        <v>7</v>
      </c>
      <c r="H392">
        <v>12</v>
      </c>
    </row>
    <row r="393" spans="1:8" x14ac:dyDescent="0.2">
      <c r="A393" t="s">
        <v>155</v>
      </c>
      <c r="B393">
        <v>1</v>
      </c>
      <c r="C393" t="s">
        <v>832</v>
      </c>
      <c r="D393">
        <v>1</v>
      </c>
      <c r="E393">
        <v>56</v>
      </c>
      <c r="F393">
        <f>advaced_metrics__2[[#This Row],[total_trips]]-(advaced_metrics__2[[#This Row],[trips_midday]]+advaced_metrics__2[[#This Row],[trips_peak_pm]])</f>
        <v>38</v>
      </c>
      <c r="G393">
        <v>6</v>
      </c>
      <c r="H393">
        <v>12</v>
      </c>
    </row>
    <row r="394" spans="1:8" x14ac:dyDescent="0.2">
      <c r="A394" t="s">
        <v>128</v>
      </c>
      <c r="B394">
        <v>0</v>
      </c>
      <c r="C394" t="s">
        <v>833</v>
      </c>
      <c r="D394">
        <v>1</v>
      </c>
      <c r="E394">
        <v>66</v>
      </c>
      <c r="F394">
        <f>advaced_metrics__2[[#This Row],[total_trips]]-(advaced_metrics__2[[#This Row],[trips_midday]]+advaced_metrics__2[[#This Row],[trips_peak_pm]])</f>
        <v>46</v>
      </c>
      <c r="G394">
        <v>9</v>
      </c>
      <c r="H394">
        <v>11</v>
      </c>
    </row>
    <row r="395" spans="1:8" x14ac:dyDescent="0.2">
      <c r="A395" t="s">
        <v>128</v>
      </c>
      <c r="B395">
        <v>0</v>
      </c>
      <c r="C395" t="s">
        <v>834</v>
      </c>
      <c r="D395">
        <v>1</v>
      </c>
      <c r="E395">
        <v>3</v>
      </c>
      <c r="F395">
        <f>advaced_metrics__2[[#This Row],[total_trips]]-(advaced_metrics__2[[#This Row],[trips_midday]]+advaced_metrics__2[[#This Row],[trips_peak_pm]])</f>
        <v>3</v>
      </c>
      <c r="G395">
        <v>0</v>
      </c>
      <c r="H395">
        <v>0</v>
      </c>
    </row>
    <row r="396" spans="1:8" x14ac:dyDescent="0.2">
      <c r="A396" t="s">
        <v>128</v>
      </c>
      <c r="B396">
        <v>1</v>
      </c>
      <c r="C396" t="s">
        <v>835</v>
      </c>
      <c r="D396">
        <v>1</v>
      </c>
      <c r="E396">
        <v>62</v>
      </c>
      <c r="F396">
        <f>advaced_metrics__2[[#This Row],[total_trips]]-(advaced_metrics__2[[#This Row],[trips_midday]]+advaced_metrics__2[[#This Row],[trips_peak_pm]])</f>
        <v>41</v>
      </c>
      <c r="G396">
        <v>9</v>
      </c>
      <c r="H396">
        <v>12</v>
      </c>
    </row>
    <row r="397" spans="1:8" x14ac:dyDescent="0.2">
      <c r="A397" t="s">
        <v>261</v>
      </c>
      <c r="B397">
        <v>0</v>
      </c>
      <c r="C397" t="s">
        <v>836</v>
      </c>
      <c r="D397">
        <v>1</v>
      </c>
      <c r="E397">
        <v>36</v>
      </c>
      <c r="F397">
        <f>advaced_metrics__2[[#This Row],[total_trips]]-(advaced_metrics__2[[#This Row],[trips_midday]]+advaced_metrics__2[[#This Row],[trips_peak_pm]])</f>
        <v>23</v>
      </c>
      <c r="G397">
        <v>7</v>
      </c>
      <c r="H397">
        <v>6</v>
      </c>
    </row>
    <row r="398" spans="1:8" x14ac:dyDescent="0.2">
      <c r="A398" t="s">
        <v>261</v>
      </c>
      <c r="B398">
        <v>1</v>
      </c>
      <c r="C398" t="s">
        <v>837</v>
      </c>
      <c r="D398">
        <v>2</v>
      </c>
      <c r="E398">
        <v>38</v>
      </c>
      <c r="F398">
        <f>advaced_metrics__2[[#This Row],[total_trips]]-(advaced_metrics__2[[#This Row],[trips_midday]]+advaced_metrics__2[[#This Row],[trips_peak_pm]])</f>
        <v>26</v>
      </c>
      <c r="G398">
        <v>6</v>
      </c>
      <c r="H398">
        <v>6</v>
      </c>
    </row>
    <row r="399" spans="1:8" x14ac:dyDescent="0.2">
      <c r="A399" t="s">
        <v>261</v>
      </c>
      <c r="B399">
        <v>1</v>
      </c>
      <c r="C399" t="s">
        <v>838</v>
      </c>
      <c r="D399">
        <v>1</v>
      </c>
      <c r="E399">
        <v>1</v>
      </c>
      <c r="F399">
        <f>advaced_metrics__2[[#This Row],[total_trips]]-(advaced_metrics__2[[#This Row],[trips_midday]]+advaced_metrics__2[[#This Row],[trips_peak_pm]])</f>
        <v>1</v>
      </c>
      <c r="G399">
        <v>0</v>
      </c>
      <c r="H399">
        <v>0</v>
      </c>
    </row>
    <row r="400" spans="1:8" x14ac:dyDescent="0.2">
      <c r="A400" t="s">
        <v>289</v>
      </c>
      <c r="B400">
        <v>0</v>
      </c>
      <c r="C400" t="s">
        <v>839</v>
      </c>
      <c r="D400">
        <v>3</v>
      </c>
      <c r="E400">
        <v>23</v>
      </c>
      <c r="F400">
        <f>advaced_metrics__2[[#This Row],[total_trips]]-(advaced_metrics__2[[#This Row],[trips_midday]]+advaced_metrics__2[[#This Row],[trips_peak_pm]])</f>
        <v>16</v>
      </c>
      <c r="G400">
        <v>5</v>
      </c>
      <c r="H400">
        <v>2</v>
      </c>
    </row>
    <row r="401" spans="1:8" x14ac:dyDescent="0.2">
      <c r="A401" t="s">
        <v>289</v>
      </c>
      <c r="B401">
        <v>0</v>
      </c>
      <c r="C401" t="s">
        <v>840</v>
      </c>
      <c r="D401">
        <v>2</v>
      </c>
      <c r="E401">
        <v>12</v>
      </c>
      <c r="F401">
        <f>advaced_metrics__2[[#This Row],[total_trips]]-(advaced_metrics__2[[#This Row],[trips_midday]]+advaced_metrics__2[[#This Row],[trips_peak_pm]])</f>
        <v>9</v>
      </c>
      <c r="G401">
        <v>0</v>
      </c>
      <c r="H401">
        <v>3</v>
      </c>
    </row>
    <row r="402" spans="1:8" x14ac:dyDescent="0.2">
      <c r="A402" t="s">
        <v>289</v>
      </c>
      <c r="B402">
        <v>1</v>
      </c>
      <c r="C402" t="s">
        <v>841</v>
      </c>
      <c r="D402">
        <v>1</v>
      </c>
      <c r="E402">
        <v>5</v>
      </c>
      <c r="F402">
        <f>advaced_metrics__2[[#This Row],[total_trips]]-(advaced_metrics__2[[#This Row],[trips_midday]]+advaced_metrics__2[[#This Row],[trips_peak_pm]])</f>
        <v>5</v>
      </c>
      <c r="G402">
        <v>0</v>
      </c>
      <c r="H402">
        <v>0</v>
      </c>
    </row>
    <row r="403" spans="1:8" x14ac:dyDescent="0.2">
      <c r="A403" t="s">
        <v>289</v>
      </c>
      <c r="B403">
        <v>1</v>
      </c>
      <c r="C403" t="s">
        <v>842</v>
      </c>
      <c r="D403">
        <v>2</v>
      </c>
      <c r="E403">
        <v>16</v>
      </c>
      <c r="F403">
        <f>advaced_metrics__2[[#This Row],[total_trips]]-(advaced_metrics__2[[#This Row],[trips_midday]]+advaced_metrics__2[[#This Row],[trips_peak_pm]])</f>
        <v>9</v>
      </c>
      <c r="G403">
        <v>5</v>
      </c>
      <c r="H403">
        <v>2</v>
      </c>
    </row>
    <row r="404" spans="1:8" x14ac:dyDescent="0.2">
      <c r="A404" t="s">
        <v>289</v>
      </c>
      <c r="B404">
        <v>1</v>
      </c>
      <c r="C404" t="s">
        <v>843</v>
      </c>
      <c r="D404">
        <v>1</v>
      </c>
      <c r="E404">
        <v>13</v>
      </c>
      <c r="F404">
        <f>advaced_metrics__2[[#This Row],[total_trips]]-(advaced_metrics__2[[#This Row],[trips_midday]]+advaced_metrics__2[[#This Row],[trips_peak_pm]])</f>
        <v>9</v>
      </c>
      <c r="G404">
        <v>0</v>
      </c>
      <c r="H404">
        <v>4</v>
      </c>
    </row>
    <row r="405" spans="1:8" x14ac:dyDescent="0.2">
      <c r="A405" t="s">
        <v>78</v>
      </c>
      <c r="B405">
        <v>0</v>
      </c>
      <c r="C405" t="s">
        <v>844</v>
      </c>
      <c r="D405">
        <v>1</v>
      </c>
      <c r="E405">
        <v>84</v>
      </c>
      <c r="F405">
        <f>advaced_metrics__2[[#This Row],[total_trips]]-(advaced_metrics__2[[#This Row],[trips_midday]]+advaced_metrics__2[[#This Row],[trips_peak_pm]])</f>
        <v>59</v>
      </c>
      <c r="G405">
        <v>12</v>
      </c>
      <c r="H405">
        <v>13</v>
      </c>
    </row>
    <row r="406" spans="1:8" x14ac:dyDescent="0.2">
      <c r="A406" t="s">
        <v>78</v>
      </c>
      <c r="B406">
        <v>1</v>
      </c>
      <c r="C406" t="s">
        <v>845</v>
      </c>
      <c r="D406">
        <v>1</v>
      </c>
      <c r="E406">
        <v>86</v>
      </c>
      <c r="F406">
        <f>advaced_metrics__2[[#This Row],[total_trips]]-(advaced_metrics__2[[#This Row],[trips_midday]]+advaced_metrics__2[[#This Row],[trips_peak_pm]])</f>
        <v>59</v>
      </c>
      <c r="G406">
        <v>12</v>
      </c>
      <c r="H406">
        <v>15</v>
      </c>
    </row>
    <row r="407" spans="1:8" x14ac:dyDescent="0.2">
      <c r="A407" t="s">
        <v>231</v>
      </c>
      <c r="B407">
        <v>0</v>
      </c>
      <c r="C407" t="s">
        <v>846</v>
      </c>
      <c r="D407">
        <v>1</v>
      </c>
      <c r="E407">
        <v>19</v>
      </c>
      <c r="F407">
        <f>advaced_metrics__2[[#This Row],[total_trips]]-(advaced_metrics__2[[#This Row],[trips_midday]]+advaced_metrics__2[[#This Row],[trips_peak_pm]])</f>
        <v>15</v>
      </c>
      <c r="G407">
        <v>3</v>
      </c>
      <c r="H407">
        <v>1</v>
      </c>
    </row>
    <row r="408" spans="1:8" x14ac:dyDescent="0.2">
      <c r="A408" t="s">
        <v>231</v>
      </c>
      <c r="B408">
        <v>0</v>
      </c>
      <c r="C408" t="s">
        <v>847</v>
      </c>
      <c r="D408">
        <v>1</v>
      </c>
      <c r="E408">
        <v>13</v>
      </c>
      <c r="F408">
        <f>advaced_metrics__2[[#This Row],[total_trips]]-(advaced_metrics__2[[#This Row],[trips_midday]]+advaced_metrics__2[[#This Row],[trips_peak_pm]])</f>
        <v>7</v>
      </c>
      <c r="G408">
        <v>0</v>
      </c>
      <c r="H408">
        <v>6</v>
      </c>
    </row>
    <row r="409" spans="1:8" x14ac:dyDescent="0.2">
      <c r="A409" t="s">
        <v>231</v>
      </c>
      <c r="B409">
        <v>0</v>
      </c>
      <c r="C409" t="s">
        <v>848</v>
      </c>
      <c r="D409">
        <v>1</v>
      </c>
      <c r="E409">
        <v>7</v>
      </c>
      <c r="F409">
        <f>advaced_metrics__2[[#This Row],[total_trips]]-(advaced_metrics__2[[#This Row],[trips_midday]]+advaced_metrics__2[[#This Row],[trips_peak_pm]])</f>
        <v>6</v>
      </c>
      <c r="G409">
        <v>1</v>
      </c>
      <c r="H409">
        <v>0</v>
      </c>
    </row>
    <row r="410" spans="1:8" x14ac:dyDescent="0.2">
      <c r="A410" t="s">
        <v>231</v>
      </c>
      <c r="B410">
        <v>0</v>
      </c>
      <c r="C410" t="s">
        <v>849</v>
      </c>
      <c r="D410">
        <v>1</v>
      </c>
      <c r="E410">
        <v>6</v>
      </c>
      <c r="F410">
        <f>advaced_metrics__2[[#This Row],[total_trips]]-(advaced_metrics__2[[#This Row],[trips_midday]]+advaced_metrics__2[[#This Row],[trips_peak_pm]])</f>
        <v>3</v>
      </c>
      <c r="G410">
        <v>3</v>
      </c>
      <c r="H410">
        <v>0</v>
      </c>
    </row>
    <row r="411" spans="1:8" x14ac:dyDescent="0.2">
      <c r="A411" t="s">
        <v>231</v>
      </c>
      <c r="B411">
        <v>1</v>
      </c>
      <c r="C411" t="s">
        <v>850</v>
      </c>
      <c r="D411">
        <v>2</v>
      </c>
      <c r="E411">
        <v>26</v>
      </c>
      <c r="F411">
        <f>advaced_metrics__2[[#This Row],[total_trips]]-(advaced_metrics__2[[#This Row],[trips_midday]]+advaced_metrics__2[[#This Row],[trips_peak_pm]])</f>
        <v>19</v>
      </c>
      <c r="G411">
        <v>5</v>
      </c>
      <c r="H411">
        <v>2</v>
      </c>
    </row>
    <row r="412" spans="1:8" x14ac:dyDescent="0.2">
      <c r="A412" t="s">
        <v>231</v>
      </c>
      <c r="B412">
        <v>1</v>
      </c>
      <c r="C412" t="s">
        <v>851</v>
      </c>
      <c r="D412">
        <v>1</v>
      </c>
      <c r="E412">
        <v>15</v>
      </c>
      <c r="F412">
        <f>advaced_metrics__2[[#This Row],[total_trips]]-(advaced_metrics__2[[#This Row],[trips_midday]]+advaced_metrics__2[[#This Row],[trips_peak_pm]])</f>
        <v>10</v>
      </c>
      <c r="G412">
        <v>0</v>
      </c>
      <c r="H412">
        <v>5</v>
      </c>
    </row>
    <row r="413" spans="1:8" x14ac:dyDescent="0.2">
      <c r="A413" t="s">
        <v>231</v>
      </c>
      <c r="B413">
        <v>1</v>
      </c>
      <c r="C413" t="s">
        <v>852</v>
      </c>
      <c r="D413">
        <v>1</v>
      </c>
      <c r="E413">
        <v>5</v>
      </c>
      <c r="F413">
        <f>advaced_metrics__2[[#This Row],[total_trips]]-(advaced_metrics__2[[#This Row],[trips_midday]]+advaced_metrics__2[[#This Row],[trips_peak_pm]])</f>
        <v>3</v>
      </c>
      <c r="G413">
        <v>1</v>
      </c>
      <c r="H413">
        <v>1</v>
      </c>
    </row>
    <row r="414" spans="1:8" x14ac:dyDescent="0.2">
      <c r="A414" t="s">
        <v>92</v>
      </c>
      <c r="B414">
        <v>0</v>
      </c>
      <c r="C414" t="s">
        <v>853</v>
      </c>
      <c r="D414">
        <v>1</v>
      </c>
      <c r="E414">
        <v>61</v>
      </c>
      <c r="F414">
        <f>advaced_metrics__2[[#This Row],[total_trips]]-(advaced_metrics__2[[#This Row],[trips_midday]]+advaced_metrics__2[[#This Row],[trips_peak_pm]])</f>
        <v>36</v>
      </c>
      <c r="G414">
        <v>12</v>
      </c>
      <c r="H414">
        <v>13</v>
      </c>
    </row>
    <row r="415" spans="1:8" x14ac:dyDescent="0.2">
      <c r="A415" t="s">
        <v>92</v>
      </c>
      <c r="B415">
        <v>0</v>
      </c>
      <c r="C415" t="s">
        <v>854</v>
      </c>
      <c r="D415">
        <v>1</v>
      </c>
      <c r="E415">
        <v>15</v>
      </c>
      <c r="F415">
        <f>advaced_metrics__2[[#This Row],[total_trips]]-(advaced_metrics__2[[#This Row],[trips_midday]]+advaced_metrics__2[[#This Row],[trips_peak_pm]])</f>
        <v>12</v>
      </c>
      <c r="G415">
        <v>0</v>
      </c>
      <c r="H415">
        <v>3</v>
      </c>
    </row>
    <row r="416" spans="1:8" x14ac:dyDescent="0.2">
      <c r="A416" t="s">
        <v>92</v>
      </c>
      <c r="B416">
        <v>1</v>
      </c>
      <c r="C416" t="s">
        <v>855</v>
      </c>
      <c r="D416">
        <v>2</v>
      </c>
      <c r="E416">
        <v>76</v>
      </c>
      <c r="F416">
        <f>advaced_metrics__2[[#This Row],[total_trips]]-(advaced_metrics__2[[#This Row],[trips_midday]]+advaced_metrics__2[[#This Row],[trips_peak_pm]])</f>
        <v>50</v>
      </c>
      <c r="G416">
        <v>12</v>
      </c>
      <c r="H416">
        <v>14</v>
      </c>
    </row>
    <row r="417" spans="1:8" x14ac:dyDescent="0.2">
      <c r="A417" t="s">
        <v>46</v>
      </c>
      <c r="B417">
        <v>0</v>
      </c>
      <c r="C417" t="s">
        <v>856</v>
      </c>
      <c r="D417">
        <v>2</v>
      </c>
      <c r="E417">
        <v>50</v>
      </c>
      <c r="F417">
        <f>advaced_metrics__2[[#This Row],[total_trips]]-(advaced_metrics__2[[#This Row],[trips_midday]]+advaced_metrics__2[[#This Row],[trips_peak_pm]])</f>
        <v>37</v>
      </c>
      <c r="G417">
        <v>13</v>
      </c>
      <c r="H417">
        <v>0</v>
      </c>
    </row>
    <row r="418" spans="1:8" x14ac:dyDescent="0.2">
      <c r="A418" t="s">
        <v>46</v>
      </c>
      <c r="B418">
        <v>0</v>
      </c>
      <c r="C418" t="s">
        <v>857</v>
      </c>
      <c r="D418">
        <v>1</v>
      </c>
      <c r="E418">
        <v>54</v>
      </c>
      <c r="F418">
        <f>advaced_metrics__2[[#This Row],[total_trips]]-(advaced_metrics__2[[#This Row],[trips_midday]]+advaced_metrics__2[[#This Row],[trips_peak_pm]])</f>
        <v>36</v>
      </c>
      <c r="G418">
        <v>0</v>
      </c>
      <c r="H418">
        <v>18</v>
      </c>
    </row>
    <row r="419" spans="1:8" x14ac:dyDescent="0.2">
      <c r="A419" t="s">
        <v>46</v>
      </c>
      <c r="B419">
        <v>1</v>
      </c>
      <c r="C419" t="s">
        <v>858</v>
      </c>
      <c r="D419">
        <v>2</v>
      </c>
      <c r="E419">
        <v>51</v>
      </c>
      <c r="F419">
        <f>advaced_metrics__2[[#This Row],[total_trips]]-(advaced_metrics__2[[#This Row],[trips_midday]]+advaced_metrics__2[[#This Row],[trips_peak_pm]])</f>
        <v>36</v>
      </c>
      <c r="G419">
        <v>14</v>
      </c>
      <c r="H419">
        <v>1</v>
      </c>
    </row>
    <row r="420" spans="1:8" x14ac:dyDescent="0.2">
      <c r="A420" t="s">
        <v>46</v>
      </c>
      <c r="B420">
        <v>1</v>
      </c>
      <c r="C420" t="s">
        <v>859</v>
      </c>
      <c r="D420">
        <v>1</v>
      </c>
      <c r="E420">
        <v>48</v>
      </c>
      <c r="F420">
        <f>advaced_metrics__2[[#This Row],[total_trips]]-(advaced_metrics__2[[#This Row],[trips_midday]]+advaced_metrics__2[[#This Row],[trips_peak_pm]])</f>
        <v>34</v>
      </c>
      <c r="G420">
        <v>0</v>
      </c>
      <c r="H420">
        <v>14</v>
      </c>
    </row>
    <row r="421" spans="1:8" x14ac:dyDescent="0.2">
      <c r="A421" t="s">
        <v>283</v>
      </c>
      <c r="B421">
        <v>0</v>
      </c>
      <c r="C421" t="s">
        <v>860</v>
      </c>
      <c r="D421">
        <v>1</v>
      </c>
      <c r="E421">
        <v>36</v>
      </c>
      <c r="F421">
        <f>advaced_metrics__2[[#This Row],[total_trips]]-(advaced_metrics__2[[#This Row],[trips_midday]]+advaced_metrics__2[[#This Row],[trips_peak_pm]])</f>
        <v>22</v>
      </c>
      <c r="G421">
        <v>5</v>
      </c>
      <c r="H421">
        <v>9</v>
      </c>
    </row>
    <row r="422" spans="1:8" x14ac:dyDescent="0.2">
      <c r="A422" t="s">
        <v>283</v>
      </c>
      <c r="B422">
        <v>1</v>
      </c>
      <c r="C422" t="s">
        <v>861</v>
      </c>
      <c r="D422">
        <v>1</v>
      </c>
      <c r="E422">
        <v>35</v>
      </c>
      <c r="F422">
        <f>advaced_metrics__2[[#This Row],[total_trips]]-(advaced_metrics__2[[#This Row],[trips_midday]]+advaced_metrics__2[[#This Row],[trips_peak_pm]])</f>
        <v>22</v>
      </c>
      <c r="G422">
        <v>5</v>
      </c>
      <c r="H422">
        <v>8</v>
      </c>
    </row>
    <row r="423" spans="1:8" x14ac:dyDescent="0.2">
      <c r="A423" t="s">
        <v>371</v>
      </c>
      <c r="B423">
        <v>0</v>
      </c>
      <c r="C423" t="s">
        <v>862</v>
      </c>
      <c r="D423">
        <v>1</v>
      </c>
      <c r="E423">
        <v>18</v>
      </c>
      <c r="F423">
        <f>advaced_metrics__2[[#This Row],[total_trips]]-(advaced_metrics__2[[#This Row],[trips_midday]]+advaced_metrics__2[[#This Row],[trips_peak_pm]])</f>
        <v>9</v>
      </c>
      <c r="G423">
        <v>4</v>
      </c>
      <c r="H423">
        <v>5</v>
      </c>
    </row>
    <row r="424" spans="1:8" x14ac:dyDescent="0.2">
      <c r="A424" t="s">
        <v>371</v>
      </c>
      <c r="B424">
        <v>1</v>
      </c>
      <c r="C424" t="s">
        <v>863</v>
      </c>
      <c r="D424">
        <v>1</v>
      </c>
      <c r="E424">
        <v>18</v>
      </c>
      <c r="F424">
        <f>advaced_metrics__2[[#This Row],[total_trips]]-(advaced_metrics__2[[#This Row],[trips_midday]]+advaced_metrics__2[[#This Row],[trips_peak_pm]])</f>
        <v>9</v>
      </c>
      <c r="G424">
        <v>4</v>
      </c>
      <c r="H424">
        <v>5</v>
      </c>
    </row>
    <row r="425" spans="1:8" x14ac:dyDescent="0.2">
      <c r="A425" t="s">
        <v>345</v>
      </c>
      <c r="B425">
        <v>0</v>
      </c>
      <c r="C425" t="s">
        <v>864</v>
      </c>
      <c r="D425">
        <v>1</v>
      </c>
      <c r="E425">
        <v>24</v>
      </c>
      <c r="F425">
        <f>advaced_metrics__2[[#This Row],[total_trips]]-(advaced_metrics__2[[#This Row],[trips_midday]]+advaced_metrics__2[[#This Row],[trips_peak_pm]])</f>
        <v>12</v>
      </c>
      <c r="G425">
        <v>6</v>
      </c>
      <c r="H425">
        <v>6</v>
      </c>
    </row>
    <row r="426" spans="1:8" x14ac:dyDescent="0.2">
      <c r="A426" t="s">
        <v>345</v>
      </c>
      <c r="B426">
        <v>1</v>
      </c>
      <c r="C426" t="s">
        <v>865</v>
      </c>
      <c r="D426">
        <v>2</v>
      </c>
      <c r="E426">
        <v>24</v>
      </c>
      <c r="F426">
        <f>advaced_metrics__2[[#This Row],[total_trips]]-(advaced_metrics__2[[#This Row],[trips_midday]]+advaced_metrics__2[[#This Row],[trips_peak_pm]])</f>
        <v>12</v>
      </c>
      <c r="G426">
        <v>6</v>
      </c>
      <c r="H426">
        <v>6</v>
      </c>
    </row>
    <row r="427" spans="1:8" x14ac:dyDescent="0.2">
      <c r="A427" t="s">
        <v>381</v>
      </c>
      <c r="B427">
        <v>0</v>
      </c>
      <c r="C427" t="s">
        <v>866</v>
      </c>
      <c r="D427">
        <v>1</v>
      </c>
      <c r="E427">
        <v>14</v>
      </c>
      <c r="F427">
        <f>advaced_metrics__2[[#This Row],[total_trips]]-(advaced_metrics__2[[#This Row],[trips_midday]]+advaced_metrics__2[[#This Row],[trips_peak_pm]])</f>
        <v>9</v>
      </c>
      <c r="G427">
        <v>0</v>
      </c>
      <c r="H427">
        <v>5</v>
      </c>
    </row>
    <row r="428" spans="1:8" x14ac:dyDescent="0.2">
      <c r="A428" t="s">
        <v>381</v>
      </c>
      <c r="B428">
        <v>1</v>
      </c>
      <c r="C428" t="s">
        <v>867</v>
      </c>
      <c r="D428">
        <v>1</v>
      </c>
      <c r="E428">
        <v>14</v>
      </c>
      <c r="F428">
        <f>advaced_metrics__2[[#This Row],[total_trips]]-(advaced_metrics__2[[#This Row],[trips_midday]]+advaced_metrics__2[[#This Row],[trips_peak_pm]])</f>
        <v>9</v>
      </c>
      <c r="G428">
        <v>0</v>
      </c>
      <c r="H428">
        <v>5</v>
      </c>
    </row>
    <row r="429" spans="1:8" x14ac:dyDescent="0.2">
      <c r="A429" t="s">
        <v>303</v>
      </c>
      <c r="B429">
        <v>0</v>
      </c>
      <c r="C429" t="s">
        <v>868</v>
      </c>
      <c r="D429">
        <v>2</v>
      </c>
      <c r="E429">
        <v>30</v>
      </c>
      <c r="F429">
        <f>advaced_metrics__2[[#This Row],[total_trips]]-(advaced_metrics__2[[#This Row],[trips_midday]]+advaced_metrics__2[[#This Row],[trips_peak_pm]])</f>
        <v>21</v>
      </c>
      <c r="G429">
        <v>0</v>
      </c>
      <c r="H429">
        <v>9</v>
      </c>
    </row>
    <row r="430" spans="1:8" x14ac:dyDescent="0.2">
      <c r="A430" t="s">
        <v>303</v>
      </c>
      <c r="B430">
        <v>1</v>
      </c>
      <c r="C430" t="s">
        <v>869</v>
      </c>
      <c r="D430">
        <v>2</v>
      </c>
      <c r="E430">
        <v>27</v>
      </c>
      <c r="F430">
        <f>advaced_metrics__2[[#This Row],[total_trips]]-(advaced_metrics__2[[#This Row],[trips_midday]]+advaced_metrics__2[[#This Row],[trips_peak_pm]])</f>
        <v>19</v>
      </c>
      <c r="G430">
        <v>0</v>
      </c>
      <c r="H430">
        <v>8</v>
      </c>
    </row>
    <row r="431" spans="1:8" x14ac:dyDescent="0.2">
      <c r="A431" t="s">
        <v>303</v>
      </c>
      <c r="B431">
        <v>1</v>
      </c>
      <c r="C431" t="s">
        <v>870</v>
      </c>
      <c r="D431">
        <v>1</v>
      </c>
      <c r="E431">
        <v>2</v>
      </c>
      <c r="F431">
        <f>advaced_metrics__2[[#This Row],[total_trips]]-(advaced_metrics__2[[#This Row],[trips_midday]]+advaced_metrics__2[[#This Row],[trips_peak_pm]])</f>
        <v>1</v>
      </c>
      <c r="G431">
        <v>0</v>
      </c>
      <c r="H431">
        <v>1</v>
      </c>
    </row>
    <row r="432" spans="1:8" x14ac:dyDescent="0.2">
      <c r="A432" t="s">
        <v>124</v>
      </c>
      <c r="B432">
        <v>0</v>
      </c>
      <c r="C432" t="s">
        <v>871</v>
      </c>
      <c r="D432">
        <v>1</v>
      </c>
      <c r="E432">
        <v>67</v>
      </c>
      <c r="F432">
        <f>advaced_metrics__2[[#This Row],[total_trips]]-(advaced_metrics__2[[#This Row],[trips_midday]]+advaced_metrics__2[[#This Row],[trips_peak_pm]])</f>
        <v>46</v>
      </c>
      <c r="G432">
        <v>9</v>
      </c>
      <c r="H432">
        <v>12</v>
      </c>
    </row>
    <row r="433" spans="1:8" x14ac:dyDescent="0.2">
      <c r="A433" t="s">
        <v>124</v>
      </c>
      <c r="B433">
        <v>1</v>
      </c>
      <c r="C433" t="s">
        <v>872</v>
      </c>
      <c r="D433">
        <v>1</v>
      </c>
      <c r="E433">
        <v>67</v>
      </c>
      <c r="F433">
        <f>advaced_metrics__2[[#This Row],[total_trips]]-(advaced_metrics__2[[#This Row],[trips_midday]]+advaced_metrics__2[[#This Row],[trips_peak_pm]])</f>
        <v>44</v>
      </c>
      <c r="G433">
        <v>9</v>
      </c>
      <c r="H433">
        <v>14</v>
      </c>
    </row>
    <row r="434" spans="1:8" x14ac:dyDescent="0.2">
      <c r="A434" t="s">
        <v>150</v>
      </c>
      <c r="B434">
        <v>0</v>
      </c>
      <c r="C434" t="s">
        <v>873</v>
      </c>
      <c r="D434">
        <v>1</v>
      </c>
      <c r="E434">
        <v>54</v>
      </c>
      <c r="F434">
        <f>advaced_metrics__2[[#This Row],[total_trips]]-(advaced_metrics__2[[#This Row],[trips_midday]]+advaced_metrics__2[[#This Row],[trips_peak_pm]])</f>
        <v>37</v>
      </c>
      <c r="G434">
        <v>8</v>
      </c>
      <c r="H434">
        <v>9</v>
      </c>
    </row>
    <row r="435" spans="1:8" x14ac:dyDescent="0.2">
      <c r="A435" t="s">
        <v>150</v>
      </c>
      <c r="B435">
        <v>1</v>
      </c>
      <c r="C435" t="s">
        <v>874</v>
      </c>
      <c r="D435">
        <v>1</v>
      </c>
      <c r="E435">
        <v>62</v>
      </c>
      <c r="F435">
        <f>advaced_metrics__2[[#This Row],[total_trips]]-(advaced_metrics__2[[#This Row],[trips_midday]]+advaced_metrics__2[[#This Row],[trips_peak_pm]])</f>
        <v>42</v>
      </c>
      <c r="G435">
        <v>10</v>
      </c>
      <c r="H435">
        <v>10</v>
      </c>
    </row>
    <row r="436" spans="1:8" x14ac:dyDescent="0.2">
      <c r="A436" t="s">
        <v>72</v>
      </c>
      <c r="B436">
        <v>0</v>
      </c>
      <c r="C436" t="s">
        <v>875</v>
      </c>
      <c r="D436">
        <v>1</v>
      </c>
      <c r="E436">
        <v>88</v>
      </c>
      <c r="F436">
        <f>advaced_metrics__2[[#This Row],[total_trips]]-(advaced_metrics__2[[#This Row],[trips_midday]]+advaced_metrics__2[[#This Row],[trips_peak_pm]])</f>
        <v>61</v>
      </c>
      <c r="G436">
        <v>12</v>
      </c>
      <c r="H436">
        <v>15</v>
      </c>
    </row>
    <row r="437" spans="1:8" x14ac:dyDescent="0.2">
      <c r="A437" t="s">
        <v>72</v>
      </c>
      <c r="B437">
        <v>1</v>
      </c>
      <c r="C437" t="s">
        <v>876</v>
      </c>
      <c r="D437">
        <v>2</v>
      </c>
      <c r="E437">
        <v>89</v>
      </c>
      <c r="F437">
        <f>advaced_metrics__2[[#This Row],[total_trips]]-(advaced_metrics__2[[#This Row],[trips_midday]]+advaced_metrics__2[[#This Row],[trips_peak_pm]])</f>
        <v>63</v>
      </c>
      <c r="G437">
        <v>12</v>
      </c>
      <c r="H437">
        <v>14</v>
      </c>
    </row>
    <row r="438" spans="1:8" x14ac:dyDescent="0.2">
      <c r="A438" t="s">
        <v>48</v>
      </c>
      <c r="B438">
        <v>0</v>
      </c>
      <c r="C438" t="s">
        <v>877</v>
      </c>
      <c r="D438">
        <v>2</v>
      </c>
      <c r="E438">
        <v>69</v>
      </c>
      <c r="F438">
        <f>advaced_metrics__2[[#This Row],[total_trips]]-(advaced_metrics__2[[#This Row],[trips_midday]]+advaced_metrics__2[[#This Row],[trips_peak_pm]])</f>
        <v>43</v>
      </c>
      <c r="G438">
        <v>8</v>
      </c>
      <c r="H438">
        <v>18</v>
      </c>
    </row>
    <row r="439" spans="1:8" x14ac:dyDescent="0.2">
      <c r="A439" t="s">
        <v>48</v>
      </c>
      <c r="B439">
        <v>0</v>
      </c>
      <c r="C439" t="s">
        <v>878</v>
      </c>
      <c r="D439">
        <v>1</v>
      </c>
      <c r="E439">
        <v>27</v>
      </c>
      <c r="F439">
        <f>advaced_metrics__2[[#This Row],[total_trips]]-(advaced_metrics__2[[#This Row],[trips_midday]]+advaced_metrics__2[[#This Row],[trips_peak_pm]])</f>
        <v>20</v>
      </c>
      <c r="G439">
        <v>6</v>
      </c>
      <c r="H439">
        <v>1</v>
      </c>
    </row>
    <row r="440" spans="1:8" x14ac:dyDescent="0.2">
      <c r="A440" t="s">
        <v>48</v>
      </c>
      <c r="B440">
        <v>1</v>
      </c>
      <c r="C440" t="s">
        <v>879</v>
      </c>
      <c r="D440">
        <v>2</v>
      </c>
      <c r="E440">
        <v>103</v>
      </c>
      <c r="F440">
        <f>advaced_metrics__2[[#This Row],[total_trips]]-(advaced_metrics__2[[#This Row],[trips_midday]]+advaced_metrics__2[[#This Row],[trips_peak_pm]])</f>
        <v>75</v>
      </c>
      <c r="G440">
        <v>12</v>
      </c>
      <c r="H440">
        <v>16</v>
      </c>
    </row>
    <row r="441" spans="1:8" x14ac:dyDescent="0.2">
      <c r="A441" t="s">
        <v>48</v>
      </c>
      <c r="B441">
        <v>1</v>
      </c>
      <c r="C441" t="s">
        <v>880</v>
      </c>
      <c r="D441">
        <v>1</v>
      </c>
      <c r="E441">
        <v>3</v>
      </c>
      <c r="F441">
        <f>advaced_metrics__2[[#This Row],[total_trips]]-(advaced_metrics__2[[#This Row],[trips_midday]]+advaced_metrics__2[[#This Row],[trips_peak_pm]])</f>
        <v>1</v>
      </c>
      <c r="G441">
        <v>0</v>
      </c>
      <c r="H441">
        <v>2</v>
      </c>
    </row>
    <row r="442" spans="1:8" x14ac:dyDescent="0.2">
      <c r="A442" t="s">
        <v>403</v>
      </c>
      <c r="B442">
        <v>0</v>
      </c>
      <c r="C442" t="s">
        <v>881</v>
      </c>
      <c r="D442">
        <v>1</v>
      </c>
      <c r="E442">
        <v>1</v>
      </c>
      <c r="F442">
        <f>advaced_metrics__2[[#This Row],[total_trips]]-(advaced_metrics__2[[#This Row],[trips_midday]]+advaced_metrics__2[[#This Row],[trips_peak_pm]])</f>
        <v>1</v>
      </c>
      <c r="G442">
        <v>0</v>
      </c>
      <c r="H442">
        <v>0</v>
      </c>
    </row>
    <row r="443" spans="1:8" x14ac:dyDescent="0.2">
      <c r="A443" t="s">
        <v>403</v>
      </c>
      <c r="B443">
        <v>0</v>
      </c>
      <c r="C443" t="s">
        <v>882</v>
      </c>
      <c r="D443">
        <v>1</v>
      </c>
      <c r="E443">
        <v>6</v>
      </c>
      <c r="F443">
        <f>advaced_metrics__2[[#This Row],[total_trips]]-(advaced_metrics__2[[#This Row],[trips_midday]]+advaced_metrics__2[[#This Row],[trips_peak_pm]])</f>
        <v>0</v>
      </c>
      <c r="G443">
        <v>0</v>
      </c>
      <c r="H443">
        <v>6</v>
      </c>
    </row>
    <row r="444" spans="1:8" x14ac:dyDescent="0.2">
      <c r="A444" t="s">
        <v>403</v>
      </c>
      <c r="B444">
        <v>0</v>
      </c>
      <c r="C444" t="s">
        <v>883</v>
      </c>
      <c r="D444">
        <v>1</v>
      </c>
      <c r="E444">
        <v>1</v>
      </c>
      <c r="F444">
        <f>advaced_metrics__2[[#This Row],[total_trips]]-(advaced_metrics__2[[#This Row],[trips_midday]]+advaced_metrics__2[[#This Row],[trips_peak_pm]])</f>
        <v>1</v>
      </c>
      <c r="G444">
        <v>0</v>
      </c>
      <c r="H444">
        <v>0</v>
      </c>
    </row>
    <row r="445" spans="1:8" x14ac:dyDescent="0.2">
      <c r="A445" t="s">
        <v>403</v>
      </c>
      <c r="B445">
        <v>1</v>
      </c>
      <c r="C445" t="s">
        <v>884</v>
      </c>
      <c r="D445">
        <v>1</v>
      </c>
      <c r="E445">
        <v>7</v>
      </c>
      <c r="F445">
        <f>advaced_metrics__2[[#This Row],[total_trips]]-(advaced_metrics__2[[#This Row],[trips_midday]]+advaced_metrics__2[[#This Row],[trips_peak_pm]])</f>
        <v>7</v>
      </c>
      <c r="G445">
        <v>0</v>
      </c>
      <c r="H445">
        <v>0</v>
      </c>
    </row>
    <row r="446" spans="1:8" x14ac:dyDescent="0.2">
      <c r="A446" t="s">
        <v>403</v>
      </c>
      <c r="B446">
        <v>1</v>
      </c>
      <c r="C446" t="s">
        <v>885</v>
      </c>
      <c r="D446">
        <v>1</v>
      </c>
      <c r="E446">
        <v>2</v>
      </c>
      <c r="F446">
        <f>advaced_metrics__2[[#This Row],[total_trips]]-(advaced_metrics__2[[#This Row],[trips_midday]]+advaced_metrics__2[[#This Row],[trips_peak_pm]])</f>
        <v>2</v>
      </c>
      <c r="G446">
        <v>0</v>
      </c>
      <c r="H446">
        <v>0</v>
      </c>
    </row>
    <row r="447" spans="1:8" x14ac:dyDescent="0.2">
      <c r="A447" t="s">
        <v>209</v>
      </c>
      <c r="B447">
        <v>0</v>
      </c>
      <c r="C447" t="s">
        <v>886</v>
      </c>
      <c r="D447">
        <v>1</v>
      </c>
      <c r="E447">
        <v>2</v>
      </c>
      <c r="F447">
        <f>advaced_metrics__2[[#This Row],[total_trips]]-(advaced_metrics__2[[#This Row],[trips_midday]]+advaced_metrics__2[[#This Row],[trips_peak_pm]])</f>
        <v>2</v>
      </c>
      <c r="G447">
        <v>0</v>
      </c>
      <c r="H447">
        <v>0</v>
      </c>
    </row>
    <row r="448" spans="1:8" x14ac:dyDescent="0.2">
      <c r="A448" t="s">
        <v>209</v>
      </c>
      <c r="B448">
        <v>0</v>
      </c>
      <c r="C448" t="s">
        <v>887</v>
      </c>
      <c r="D448">
        <v>1</v>
      </c>
      <c r="E448">
        <v>45</v>
      </c>
      <c r="F448">
        <f>advaced_metrics__2[[#This Row],[total_trips]]-(advaced_metrics__2[[#This Row],[trips_midday]]+advaced_metrics__2[[#This Row],[trips_peak_pm]])</f>
        <v>29</v>
      </c>
      <c r="G448">
        <v>7</v>
      </c>
      <c r="H448">
        <v>9</v>
      </c>
    </row>
    <row r="449" spans="1:8" x14ac:dyDescent="0.2">
      <c r="A449" t="s">
        <v>209</v>
      </c>
      <c r="B449">
        <v>1</v>
      </c>
      <c r="C449" t="s">
        <v>888</v>
      </c>
      <c r="D449">
        <v>1</v>
      </c>
      <c r="E449">
        <v>47</v>
      </c>
      <c r="F449">
        <f>advaced_metrics__2[[#This Row],[total_trips]]-(advaced_metrics__2[[#This Row],[trips_midday]]+advaced_metrics__2[[#This Row],[trips_peak_pm]])</f>
        <v>32</v>
      </c>
      <c r="G449">
        <v>6</v>
      </c>
      <c r="H449">
        <v>9</v>
      </c>
    </row>
    <row r="450" spans="1:8" x14ac:dyDescent="0.2">
      <c r="A450" t="s">
        <v>114</v>
      </c>
      <c r="B450">
        <v>0</v>
      </c>
      <c r="C450" t="s">
        <v>889</v>
      </c>
      <c r="D450">
        <v>1</v>
      </c>
      <c r="E450">
        <v>67</v>
      </c>
      <c r="F450">
        <f>advaced_metrics__2[[#This Row],[total_trips]]-(advaced_metrics__2[[#This Row],[trips_midday]]+advaced_metrics__2[[#This Row],[trips_peak_pm]])</f>
        <v>41</v>
      </c>
      <c r="G450">
        <v>9</v>
      </c>
      <c r="H450">
        <v>17</v>
      </c>
    </row>
    <row r="451" spans="1:8" x14ac:dyDescent="0.2">
      <c r="A451" t="s">
        <v>114</v>
      </c>
      <c r="B451">
        <v>1</v>
      </c>
      <c r="C451" t="s">
        <v>890</v>
      </c>
      <c r="D451">
        <v>1</v>
      </c>
      <c r="E451">
        <v>68</v>
      </c>
      <c r="F451">
        <f>advaced_metrics__2[[#This Row],[total_trips]]-(advaced_metrics__2[[#This Row],[trips_midday]]+advaced_metrics__2[[#This Row],[trips_peak_pm]])</f>
        <v>44</v>
      </c>
      <c r="G451">
        <v>9</v>
      </c>
      <c r="H451">
        <v>15</v>
      </c>
    </row>
    <row r="452" spans="1:8" x14ac:dyDescent="0.2">
      <c r="A452" t="s">
        <v>367</v>
      </c>
      <c r="B452">
        <v>0</v>
      </c>
      <c r="C452" t="s">
        <v>891</v>
      </c>
      <c r="D452">
        <v>1</v>
      </c>
      <c r="E452">
        <v>18</v>
      </c>
      <c r="F452">
        <f>advaced_metrics__2[[#This Row],[total_trips]]-(advaced_metrics__2[[#This Row],[trips_midday]]+advaced_metrics__2[[#This Row],[trips_peak_pm]])</f>
        <v>12</v>
      </c>
      <c r="G452">
        <v>3</v>
      </c>
      <c r="H452">
        <v>3</v>
      </c>
    </row>
    <row r="453" spans="1:8" x14ac:dyDescent="0.2">
      <c r="A453" t="s">
        <v>367</v>
      </c>
      <c r="B453">
        <v>1</v>
      </c>
      <c r="C453" t="s">
        <v>892</v>
      </c>
      <c r="D453">
        <v>1</v>
      </c>
      <c r="E453">
        <v>18</v>
      </c>
      <c r="F453">
        <f>advaced_metrics__2[[#This Row],[total_trips]]-(advaced_metrics__2[[#This Row],[trips_midday]]+advaced_metrics__2[[#This Row],[trips_peak_pm]])</f>
        <v>12</v>
      </c>
      <c r="G453">
        <v>3</v>
      </c>
      <c r="H453">
        <v>3</v>
      </c>
    </row>
    <row r="454" spans="1:8" x14ac:dyDescent="0.2">
      <c r="A454" t="s">
        <v>369</v>
      </c>
      <c r="B454">
        <v>0</v>
      </c>
      <c r="C454" t="s">
        <v>893</v>
      </c>
      <c r="D454">
        <v>1</v>
      </c>
      <c r="E454">
        <v>18</v>
      </c>
      <c r="F454">
        <f>advaced_metrics__2[[#This Row],[total_trips]]-(advaced_metrics__2[[#This Row],[trips_midday]]+advaced_metrics__2[[#This Row],[trips_peak_pm]])</f>
        <v>12</v>
      </c>
      <c r="G454">
        <v>3</v>
      </c>
      <c r="H454">
        <v>3</v>
      </c>
    </row>
    <row r="455" spans="1:8" x14ac:dyDescent="0.2">
      <c r="A455" t="s">
        <v>369</v>
      </c>
      <c r="B455">
        <v>1</v>
      </c>
      <c r="C455" t="s">
        <v>894</v>
      </c>
      <c r="D455">
        <v>1</v>
      </c>
      <c r="E455">
        <v>18</v>
      </c>
      <c r="F455">
        <f>advaced_metrics__2[[#This Row],[total_trips]]-(advaced_metrics__2[[#This Row],[trips_midday]]+advaced_metrics__2[[#This Row],[trips_peak_pm]])</f>
        <v>12</v>
      </c>
      <c r="G455">
        <v>3</v>
      </c>
      <c r="H455">
        <v>3</v>
      </c>
    </row>
    <row r="456" spans="1:8" x14ac:dyDescent="0.2">
      <c r="A456" t="s">
        <v>246</v>
      </c>
      <c r="B456">
        <v>0</v>
      </c>
      <c r="C456" t="s">
        <v>895</v>
      </c>
      <c r="D456">
        <v>1</v>
      </c>
      <c r="E456">
        <v>42</v>
      </c>
      <c r="F456">
        <f>advaced_metrics__2[[#This Row],[total_trips]]-(advaced_metrics__2[[#This Row],[trips_midday]]+advaced_metrics__2[[#This Row],[trips_peak_pm]])</f>
        <v>26</v>
      </c>
      <c r="G456">
        <v>9</v>
      </c>
      <c r="H456">
        <v>7</v>
      </c>
    </row>
    <row r="457" spans="1:8" x14ac:dyDescent="0.2">
      <c r="A457" t="s">
        <v>246</v>
      </c>
      <c r="B457">
        <v>1</v>
      </c>
      <c r="C457" t="s">
        <v>896</v>
      </c>
      <c r="D457">
        <v>1</v>
      </c>
      <c r="E457">
        <v>42</v>
      </c>
      <c r="F457">
        <f>advaced_metrics__2[[#This Row],[total_trips]]-(advaced_metrics__2[[#This Row],[trips_midday]]+advaced_metrics__2[[#This Row],[trips_peak_pm]])</f>
        <v>25</v>
      </c>
      <c r="G457">
        <v>9</v>
      </c>
      <c r="H457">
        <v>8</v>
      </c>
    </row>
    <row r="458" spans="1:8" x14ac:dyDescent="0.2">
      <c r="A458" t="s">
        <v>365</v>
      </c>
      <c r="B458">
        <v>0</v>
      </c>
      <c r="C458" t="s">
        <v>897</v>
      </c>
      <c r="D458">
        <v>1</v>
      </c>
      <c r="E458">
        <v>22</v>
      </c>
      <c r="F458">
        <f>advaced_metrics__2[[#This Row],[total_trips]]-(advaced_metrics__2[[#This Row],[trips_midday]]+advaced_metrics__2[[#This Row],[trips_peak_pm]])</f>
        <v>16</v>
      </c>
      <c r="G458">
        <v>3</v>
      </c>
      <c r="H458">
        <v>3</v>
      </c>
    </row>
    <row r="459" spans="1:8" x14ac:dyDescent="0.2">
      <c r="A459" t="s">
        <v>365</v>
      </c>
      <c r="B459">
        <v>1</v>
      </c>
      <c r="C459" t="s">
        <v>898</v>
      </c>
      <c r="D459">
        <v>1</v>
      </c>
      <c r="E459">
        <v>18</v>
      </c>
      <c r="F459">
        <f>advaced_metrics__2[[#This Row],[total_trips]]-(advaced_metrics__2[[#This Row],[trips_midday]]+advaced_metrics__2[[#This Row],[trips_peak_pm]])</f>
        <v>12</v>
      </c>
      <c r="G459">
        <v>3</v>
      </c>
      <c r="H459">
        <v>3</v>
      </c>
    </row>
    <row r="460" spans="1:8" x14ac:dyDescent="0.2">
      <c r="A460" t="s">
        <v>375</v>
      </c>
      <c r="B460">
        <v>0</v>
      </c>
      <c r="C460" t="s">
        <v>899</v>
      </c>
      <c r="D460">
        <v>1</v>
      </c>
      <c r="E460">
        <v>15</v>
      </c>
      <c r="F460">
        <f>advaced_metrics__2[[#This Row],[total_trips]]-(advaced_metrics__2[[#This Row],[trips_midday]]+advaced_metrics__2[[#This Row],[trips_peak_pm]])</f>
        <v>9</v>
      </c>
      <c r="G460">
        <v>3</v>
      </c>
      <c r="H460">
        <v>3</v>
      </c>
    </row>
    <row r="461" spans="1:8" x14ac:dyDescent="0.2">
      <c r="A461" t="s">
        <v>375</v>
      </c>
      <c r="B461">
        <v>1</v>
      </c>
      <c r="C461" t="s">
        <v>900</v>
      </c>
      <c r="D461">
        <v>1</v>
      </c>
      <c r="E461">
        <v>15</v>
      </c>
      <c r="F461">
        <f>advaced_metrics__2[[#This Row],[total_trips]]-(advaced_metrics__2[[#This Row],[trips_midday]]+advaced_metrics__2[[#This Row],[trips_peak_pm]])</f>
        <v>9</v>
      </c>
      <c r="G461">
        <v>3</v>
      </c>
      <c r="H461">
        <v>3</v>
      </c>
    </row>
    <row r="462" spans="1:8" x14ac:dyDescent="0.2">
      <c r="A462" t="s">
        <v>271</v>
      </c>
      <c r="B462">
        <v>0</v>
      </c>
      <c r="C462" t="s">
        <v>901</v>
      </c>
      <c r="D462">
        <v>1</v>
      </c>
      <c r="E462">
        <v>24</v>
      </c>
      <c r="F462">
        <f>advaced_metrics__2[[#This Row],[total_trips]]-(advaced_metrics__2[[#This Row],[trips_midday]]+advaced_metrics__2[[#This Row],[trips_peak_pm]])</f>
        <v>17</v>
      </c>
      <c r="G462">
        <v>6</v>
      </c>
      <c r="H462">
        <v>1</v>
      </c>
    </row>
    <row r="463" spans="1:8" x14ac:dyDescent="0.2">
      <c r="A463" t="s">
        <v>271</v>
      </c>
      <c r="B463">
        <v>0</v>
      </c>
      <c r="C463" t="s">
        <v>902</v>
      </c>
      <c r="D463">
        <v>1</v>
      </c>
      <c r="E463">
        <v>11</v>
      </c>
      <c r="F463">
        <f>advaced_metrics__2[[#This Row],[total_trips]]-(advaced_metrics__2[[#This Row],[trips_midday]]+advaced_metrics__2[[#This Row],[trips_peak_pm]])</f>
        <v>6</v>
      </c>
      <c r="G463">
        <v>0</v>
      </c>
      <c r="H463">
        <v>5</v>
      </c>
    </row>
    <row r="464" spans="1:8" x14ac:dyDescent="0.2">
      <c r="A464" t="s">
        <v>271</v>
      </c>
      <c r="B464">
        <v>1</v>
      </c>
      <c r="C464" t="s">
        <v>903</v>
      </c>
      <c r="D464">
        <v>2</v>
      </c>
      <c r="E464">
        <v>37</v>
      </c>
      <c r="F464">
        <f>advaced_metrics__2[[#This Row],[total_trips]]-(advaced_metrics__2[[#This Row],[trips_midday]]+advaced_metrics__2[[#This Row],[trips_peak_pm]])</f>
        <v>25</v>
      </c>
      <c r="G464">
        <v>5</v>
      </c>
      <c r="H464">
        <v>7</v>
      </c>
    </row>
    <row r="465" spans="1:8" x14ac:dyDescent="0.2">
      <c r="A465" t="s">
        <v>132</v>
      </c>
      <c r="B465">
        <v>0</v>
      </c>
      <c r="C465" t="s">
        <v>904</v>
      </c>
      <c r="D465">
        <v>4</v>
      </c>
      <c r="E465">
        <v>69</v>
      </c>
      <c r="F465">
        <f>advaced_metrics__2[[#This Row],[total_trips]]-(advaced_metrics__2[[#This Row],[trips_midday]]+advaced_metrics__2[[#This Row],[trips_peak_pm]])</f>
        <v>50</v>
      </c>
      <c r="G465">
        <v>9</v>
      </c>
      <c r="H465">
        <v>10</v>
      </c>
    </row>
    <row r="466" spans="1:8" x14ac:dyDescent="0.2">
      <c r="A466" t="s">
        <v>132</v>
      </c>
      <c r="B466">
        <v>0</v>
      </c>
      <c r="C466" t="s">
        <v>905</v>
      </c>
      <c r="D466">
        <v>1</v>
      </c>
      <c r="E466">
        <v>1</v>
      </c>
      <c r="F466">
        <f>advaced_metrics__2[[#This Row],[total_trips]]-(advaced_metrics__2[[#This Row],[trips_midday]]+advaced_metrics__2[[#This Row],[trips_peak_pm]])</f>
        <v>1</v>
      </c>
      <c r="G466">
        <v>0</v>
      </c>
      <c r="H466">
        <v>0</v>
      </c>
    </row>
    <row r="467" spans="1:8" x14ac:dyDescent="0.2">
      <c r="A467" t="s">
        <v>132</v>
      </c>
      <c r="B467">
        <v>1</v>
      </c>
      <c r="C467" t="s">
        <v>906</v>
      </c>
      <c r="D467">
        <v>1</v>
      </c>
      <c r="E467">
        <v>4</v>
      </c>
      <c r="F467">
        <f>advaced_metrics__2[[#This Row],[total_trips]]-(advaced_metrics__2[[#This Row],[trips_midday]]+advaced_metrics__2[[#This Row],[trips_peak_pm]])</f>
        <v>2</v>
      </c>
      <c r="G467">
        <v>0</v>
      </c>
      <c r="H467">
        <v>2</v>
      </c>
    </row>
    <row r="468" spans="1:8" x14ac:dyDescent="0.2">
      <c r="A468" t="s">
        <v>132</v>
      </c>
      <c r="B468">
        <v>1</v>
      </c>
      <c r="C468" t="s">
        <v>907</v>
      </c>
      <c r="D468">
        <v>1</v>
      </c>
      <c r="E468">
        <v>4</v>
      </c>
      <c r="F468">
        <f>advaced_metrics__2[[#This Row],[total_trips]]-(advaced_metrics__2[[#This Row],[trips_midday]]+advaced_metrics__2[[#This Row],[trips_peak_pm]])</f>
        <v>0</v>
      </c>
      <c r="G468">
        <v>0</v>
      </c>
      <c r="H468">
        <v>4</v>
      </c>
    </row>
    <row r="469" spans="1:8" x14ac:dyDescent="0.2">
      <c r="A469" t="s">
        <v>132</v>
      </c>
      <c r="B469">
        <v>1</v>
      </c>
      <c r="C469" t="s">
        <v>908</v>
      </c>
      <c r="D469">
        <v>1</v>
      </c>
      <c r="E469">
        <v>48</v>
      </c>
      <c r="F469">
        <f>advaced_metrics__2[[#This Row],[total_trips]]-(advaced_metrics__2[[#This Row],[trips_midday]]+advaced_metrics__2[[#This Row],[trips_peak_pm]])</f>
        <v>33</v>
      </c>
      <c r="G469">
        <v>9</v>
      </c>
      <c r="H469">
        <v>6</v>
      </c>
    </row>
    <row r="470" spans="1:8" x14ac:dyDescent="0.2">
      <c r="A470" t="s">
        <v>132</v>
      </c>
      <c r="B470">
        <v>1</v>
      </c>
      <c r="C470" t="s">
        <v>909</v>
      </c>
      <c r="D470">
        <v>1</v>
      </c>
      <c r="E470">
        <v>3</v>
      </c>
      <c r="F470">
        <f>advaced_metrics__2[[#This Row],[total_trips]]-(advaced_metrics__2[[#This Row],[trips_midday]]+advaced_metrics__2[[#This Row],[trips_peak_pm]])</f>
        <v>3</v>
      </c>
      <c r="G470">
        <v>0</v>
      </c>
      <c r="H470">
        <v>0</v>
      </c>
    </row>
    <row r="471" spans="1:8" x14ac:dyDescent="0.2">
      <c r="A471" t="s">
        <v>132</v>
      </c>
      <c r="B471">
        <v>1</v>
      </c>
      <c r="C471" t="s">
        <v>910</v>
      </c>
      <c r="D471">
        <v>1</v>
      </c>
      <c r="E471">
        <v>1</v>
      </c>
      <c r="F471">
        <f>advaced_metrics__2[[#This Row],[total_trips]]-(advaced_metrics__2[[#This Row],[trips_midday]]+advaced_metrics__2[[#This Row],[trips_peak_pm]])</f>
        <v>1</v>
      </c>
      <c r="G471">
        <v>0</v>
      </c>
      <c r="H471">
        <v>0</v>
      </c>
    </row>
    <row r="472" spans="1:8" x14ac:dyDescent="0.2">
      <c r="A472" t="s">
        <v>401</v>
      </c>
      <c r="B472">
        <v>0</v>
      </c>
      <c r="C472" t="s">
        <v>911</v>
      </c>
      <c r="D472">
        <v>1</v>
      </c>
      <c r="E472">
        <v>8</v>
      </c>
      <c r="F472">
        <f>advaced_metrics__2[[#This Row],[total_trips]]-(advaced_metrics__2[[#This Row],[trips_midday]]+advaced_metrics__2[[#This Row],[trips_peak_pm]])</f>
        <v>8</v>
      </c>
      <c r="G472">
        <v>0</v>
      </c>
      <c r="H472">
        <v>0</v>
      </c>
    </row>
    <row r="473" spans="1:8" x14ac:dyDescent="0.2">
      <c r="A473" t="s">
        <v>401</v>
      </c>
      <c r="B473">
        <v>1</v>
      </c>
      <c r="C473" t="s">
        <v>910</v>
      </c>
      <c r="D473">
        <v>1</v>
      </c>
      <c r="E473">
        <v>10</v>
      </c>
      <c r="F473">
        <f>advaced_metrics__2[[#This Row],[total_trips]]-(advaced_metrics__2[[#This Row],[trips_midday]]+advaced_metrics__2[[#This Row],[trips_peak_pm]])</f>
        <v>6</v>
      </c>
      <c r="G473">
        <v>0</v>
      </c>
      <c r="H473">
        <v>4</v>
      </c>
    </row>
    <row r="474" spans="1:8" x14ac:dyDescent="0.2">
      <c r="A474" t="s">
        <v>383</v>
      </c>
      <c r="B474">
        <v>0</v>
      </c>
      <c r="C474" t="s">
        <v>912</v>
      </c>
      <c r="D474">
        <v>1</v>
      </c>
      <c r="E474">
        <v>5</v>
      </c>
      <c r="F474">
        <f>advaced_metrics__2[[#This Row],[total_trips]]-(advaced_metrics__2[[#This Row],[trips_midday]]+advaced_metrics__2[[#This Row],[trips_peak_pm]])</f>
        <v>5</v>
      </c>
      <c r="G474">
        <v>0</v>
      </c>
      <c r="H474">
        <v>0</v>
      </c>
    </row>
    <row r="475" spans="1:8" x14ac:dyDescent="0.2">
      <c r="A475" t="s">
        <v>383</v>
      </c>
      <c r="B475">
        <v>0</v>
      </c>
      <c r="C475" t="s">
        <v>913</v>
      </c>
      <c r="D475">
        <v>1</v>
      </c>
      <c r="E475">
        <v>8</v>
      </c>
      <c r="F475">
        <f>advaced_metrics__2[[#This Row],[total_trips]]-(advaced_metrics__2[[#This Row],[trips_midday]]+advaced_metrics__2[[#This Row],[trips_peak_pm]])</f>
        <v>4</v>
      </c>
      <c r="G475">
        <v>0</v>
      </c>
      <c r="H475">
        <v>4</v>
      </c>
    </row>
    <row r="476" spans="1:8" x14ac:dyDescent="0.2">
      <c r="A476" t="s">
        <v>383</v>
      </c>
      <c r="B476">
        <v>1</v>
      </c>
      <c r="C476" t="s">
        <v>914</v>
      </c>
      <c r="D476">
        <v>2</v>
      </c>
      <c r="E476">
        <v>13</v>
      </c>
      <c r="F476">
        <f>advaced_metrics__2[[#This Row],[total_trips]]-(advaced_metrics__2[[#This Row],[trips_midday]]+advaced_metrics__2[[#This Row],[trips_peak_pm]])</f>
        <v>8</v>
      </c>
      <c r="G476">
        <v>0</v>
      </c>
      <c r="H476">
        <v>5</v>
      </c>
    </row>
    <row r="477" spans="1:8" x14ac:dyDescent="0.2">
      <c r="A477" t="s">
        <v>392</v>
      </c>
      <c r="B477">
        <v>0</v>
      </c>
      <c r="C477" t="s">
        <v>915</v>
      </c>
      <c r="D477">
        <v>1</v>
      </c>
      <c r="E477">
        <v>5</v>
      </c>
      <c r="F477">
        <f>advaced_metrics__2[[#This Row],[total_trips]]-(advaced_metrics__2[[#This Row],[trips_midday]]+advaced_metrics__2[[#This Row],[trips_peak_pm]])</f>
        <v>5</v>
      </c>
      <c r="G477">
        <v>0</v>
      </c>
      <c r="H477">
        <v>0</v>
      </c>
    </row>
    <row r="478" spans="1:8" x14ac:dyDescent="0.2">
      <c r="A478" t="s">
        <v>392</v>
      </c>
      <c r="B478">
        <v>0</v>
      </c>
      <c r="C478" t="s">
        <v>916</v>
      </c>
      <c r="D478">
        <v>1</v>
      </c>
      <c r="E478">
        <v>7</v>
      </c>
      <c r="F478">
        <f>advaced_metrics__2[[#This Row],[total_trips]]-(advaced_metrics__2[[#This Row],[trips_midday]]+advaced_metrics__2[[#This Row],[trips_peak_pm]])</f>
        <v>2</v>
      </c>
      <c r="G478">
        <v>0</v>
      </c>
      <c r="H478">
        <v>5</v>
      </c>
    </row>
    <row r="479" spans="1:8" x14ac:dyDescent="0.2">
      <c r="A479" t="s">
        <v>392</v>
      </c>
      <c r="B479">
        <v>1</v>
      </c>
      <c r="C479" t="s">
        <v>917</v>
      </c>
      <c r="D479">
        <v>2</v>
      </c>
      <c r="E479">
        <v>12</v>
      </c>
      <c r="F479">
        <f>advaced_metrics__2[[#This Row],[total_trips]]-(advaced_metrics__2[[#This Row],[trips_midday]]+advaced_metrics__2[[#This Row],[trips_peak_pm]])</f>
        <v>6</v>
      </c>
      <c r="G479">
        <v>0</v>
      </c>
      <c r="H479">
        <v>6</v>
      </c>
    </row>
    <row r="480" spans="1:8" x14ac:dyDescent="0.2">
      <c r="A480" t="s">
        <v>429</v>
      </c>
      <c r="B480">
        <v>0</v>
      </c>
      <c r="C480" t="s">
        <v>918</v>
      </c>
      <c r="D480">
        <v>1</v>
      </c>
      <c r="E480">
        <v>5</v>
      </c>
      <c r="F480">
        <f>advaced_metrics__2[[#This Row],[total_trips]]-(advaced_metrics__2[[#This Row],[trips_midday]]+advaced_metrics__2[[#This Row],[trips_peak_pm]])</f>
        <v>1</v>
      </c>
      <c r="G480">
        <v>0</v>
      </c>
      <c r="H480">
        <v>4</v>
      </c>
    </row>
    <row r="481" spans="1:8" x14ac:dyDescent="0.2">
      <c r="A481" t="s">
        <v>429</v>
      </c>
      <c r="B481">
        <v>1</v>
      </c>
      <c r="C481" t="s">
        <v>918</v>
      </c>
      <c r="D481">
        <v>1</v>
      </c>
      <c r="E481">
        <v>5</v>
      </c>
      <c r="F481">
        <f>advaced_metrics__2[[#This Row],[total_trips]]-(advaced_metrics__2[[#This Row],[trips_midday]]+advaced_metrics__2[[#This Row],[trips_peak_pm]])</f>
        <v>1</v>
      </c>
      <c r="G481">
        <v>0</v>
      </c>
      <c r="H481">
        <v>4</v>
      </c>
    </row>
    <row r="482" spans="1:8" x14ac:dyDescent="0.2">
      <c r="A482" t="s">
        <v>420</v>
      </c>
      <c r="B482">
        <v>0</v>
      </c>
      <c r="C482" t="s">
        <v>919</v>
      </c>
      <c r="D482">
        <v>1</v>
      </c>
      <c r="E482">
        <v>6</v>
      </c>
      <c r="F482">
        <f>advaced_metrics__2[[#This Row],[total_trips]]-(advaced_metrics__2[[#This Row],[trips_midday]]+advaced_metrics__2[[#This Row],[trips_peak_pm]])</f>
        <v>6</v>
      </c>
      <c r="G482">
        <v>0</v>
      </c>
      <c r="H482">
        <v>0</v>
      </c>
    </row>
    <row r="483" spans="1:8" x14ac:dyDescent="0.2">
      <c r="A483" t="s">
        <v>420</v>
      </c>
      <c r="B483">
        <v>1</v>
      </c>
      <c r="C483" t="s">
        <v>919</v>
      </c>
      <c r="D483">
        <v>1</v>
      </c>
      <c r="E483">
        <v>6</v>
      </c>
      <c r="F483">
        <f>advaced_metrics__2[[#This Row],[total_trips]]-(advaced_metrics__2[[#This Row],[trips_midday]]+advaced_metrics__2[[#This Row],[trips_peak_pm]])</f>
        <v>6</v>
      </c>
      <c r="G483">
        <v>0</v>
      </c>
      <c r="H483">
        <v>0</v>
      </c>
    </row>
    <row r="484" spans="1:8" x14ac:dyDescent="0.2">
      <c r="A484" t="s">
        <v>257</v>
      </c>
      <c r="B484">
        <v>0</v>
      </c>
      <c r="C484" t="s">
        <v>920</v>
      </c>
      <c r="D484">
        <v>1</v>
      </c>
      <c r="E484">
        <v>38</v>
      </c>
      <c r="F484">
        <f>advaced_metrics__2[[#This Row],[total_trips]]-(advaced_metrics__2[[#This Row],[trips_midday]]+advaced_metrics__2[[#This Row],[trips_peak_pm]])</f>
        <v>26</v>
      </c>
      <c r="G484">
        <v>6</v>
      </c>
      <c r="H484">
        <v>6</v>
      </c>
    </row>
    <row r="485" spans="1:8" x14ac:dyDescent="0.2">
      <c r="A485" t="s">
        <v>257</v>
      </c>
      <c r="B485">
        <v>1</v>
      </c>
      <c r="C485" t="s">
        <v>921</v>
      </c>
      <c r="D485">
        <v>1</v>
      </c>
      <c r="E485">
        <v>39</v>
      </c>
      <c r="F485">
        <f>advaced_metrics__2[[#This Row],[total_trips]]-(advaced_metrics__2[[#This Row],[trips_midday]]+advaced_metrics__2[[#This Row],[trips_peak_pm]])</f>
        <v>27</v>
      </c>
      <c r="G485">
        <v>6</v>
      </c>
      <c r="H485">
        <v>6</v>
      </c>
    </row>
    <row r="486" spans="1:8" x14ac:dyDescent="0.2">
      <c r="A486" t="s">
        <v>385</v>
      </c>
      <c r="B486">
        <v>0</v>
      </c>
      <c r="C486" t="s">
        <v>922</v>
      </c>
      <c r="D486">
        <v>1</v>
      </c>
      <c r="E486">
        <v>13</v>
      </c>
      <c r="F486">
        <f>advaced_metrics__2[[#This Row],[total_trips]]-(advaced_metrics__2[[#This Row],[trips_midday]]+advaced_metrics__2[[#This Row],[trips_peak_pm]])</f>
        <v>7</v>
      </c>
      <c r="G486">
        <v>3</v>
      </c>
      <c r="H486">
        <v>3</v>
      </c>
    </row>
    <row r="487" spans="1:8" x14ac:dyDescent="0.2">
      <c r="A487" t="s">
        <v>385</v>
      </c>
      <c r="B487">
        <v>1</v>
      </c>
      <c r="C487" t="s">
        <v>923</v>
      </c>
      <c r="D487">
        <v>1</v>
      </c>
      <c r="E487">
        <v>13</v>
      </c>
      <c r="F487">
        <f>advaced_metrics__2[[#This Row],[total_trips]]-(advaced_metrics__2[[#This Row],[trips_midday]]+advaced_metrics__2[[#This Row],[trips_peak_pm]])</f>
        <v>7</v>
      </c>
      <c r="G487">
        <v>3</v>
      </c>
      <c r="H487">
        <v>3</v>
      </c>
    </row>
    <row r="488" spans="1:8" x14ac:dyDescent="0.2">
      <c r="A488" t="s">
        <v>351</v>
      </c>
      <c r="B488">
        <v>0</v>
      </c>
      <c r="C488" t="s">
        <v>924</v>
      </c>
      <c r="D488">
        <v>1</v>
      </c>
      <c r="E488">
        <v>23</v>
      </c>
      <c r="F488">
        <f>advaced_metrics__2[[#This Row],[total_trips]]-(advaced_metrics__2[[#This Row],[trips_midday]]+advaced_metrics__2[[#This Row],[trips_peak_pm]])</f>
        <v>11</v>
      </c>
      <c r="G488">
        <v>6</v>
      </c>
      <c r="H488">
        <v>6</v>
      </c>
    </row>
    <row r="489" spans="1:8" x14ac:dyDescent="0.2">
      <c r="A489" t="s">
        <v>351</v>
      </c>
      <c r="B489">
        <v>1</v>
      </c>
      <c r="C489" t="s">
        <v>925</v>
      </c>
      <c r="D489">
        <v>1</v>
      </c>
      <c r="E489">
        <v>23</v>
      </c>
      <c r="F489">
        <f>advaced_metrics__2[[#This Row],[total_trips]]-(advaced_metrics__2[[#This Row],[trips_midday]]+advaced_metrics__2[[#This Row],[trips_peak_pm]])</f>
        <v>11</v>
      </c>
      <c r="G489">
        <v>6</v>
      </c>
      <c r="H489">
        <v>6</v>
      </c>
    </row>
    <row r="490" spans="1:8" x14ac:dyDescent="0.2">
      <c r="A490" t="s">
        <v>353</v>
      </c>
      <c r="B490">
        <v>0</v>
      </c>
      <c r="C490" t="s">
        <v>926</v>
      </c>
      <c r="D490">
        <v>1</v>
      </c>
      <c r="E490">
        <v>23</v>
      </c>
      <c r="F490">
        <f>advaced_metrics__2[[#This Row],[total_trips]]-(advaced_metrics__2[[#This Row],[trips_midday]]+advaced_metrics__2[[#This Row],[trips_peak_pm]])</f>
        <v>11</v>
      </c>
      <c r="G490">
        <v>6</v>
      </c>
      <c r="H490">
        <v>6</v>
      </c>
    </row>
    <row r="491" spans="1:8" x14ac:dyDescent="0.2">
      <c r="A491" t="s">
        <v>353</v>
      </c>
      <c r="B491">
        <v>1</v>
      </c>
      <c r="C491" t="s">
        <v>927</v>
      </c>
      <c r="D491">
        <v>2</v>
      </c>
      <c r="E491">
        <v>23</v>
      </c>
      <c r="F491">
        <f>advaced_metrics__2[[#This Row],[total_trips]]-(advaced_metrics__2[[#This Row],[trips_midday]]+advaced_metrics__2[[#This Row],[trips_peak_pm]])</f>
        <v>11</v>
      </c>
      <c r="G491">
        <v>6</v>
      </c>
      <c r="H491">
        <v>6</v>
      </c>
    </row>
    <row r="492" spans="1:8" x14ac:dyDescent="0.2">
      <c r="A492" t="s">
        <v>387</v>
      </c>
      <c r="B492">
        <v>0</v>
      </c>
      <c r="C492" t="s">
        <v>928</v>
      </c>
      <c r="D492">
        <v>1</v>
      </c>
      <c r="E492">
        <v>13</v>
      </c>
      <c r="F492">
        <f>advaced_metrics__2[[#This Row],[total_trips]]-(advaced_metrics__2[[#This Row],[trips_midday]]+advaced_metrics__2[[#This Row],[trips_peak_pm]])</f>
        <v>7</v>
      </c>
      <c r="G492">
        <v>3</v>
      </c>
      <c r="H492">
        <v>3</v>
      </c>
    </row>
    <row r="493" spans="1:8" x14ac:dyDescent="0.2">
      <c r="A493" t="s">
        <v>387</v>
      </c>
      <c r="B493">
        <v>1</v>
      </c>
      <c r="C493" t="s">
        <v>929</v>
      </c>
      <c r="D493">
        <v>1</v>
      </c>
      <c r="E493">
        <v>13</v>
      </c>
      <c r="F493">
        <f>advaced_metrics__2[[#This Row],[total_trips]]-(advaced_metrics__2[[#This Row],[trips_midday]]+advaced_metrics__2[[#This Row],[trips_peak_pm]])</f>
        <v>7</v>
      </c>
      <c r="G493">
        <v>3</v>
      </c>
      <c r="H493">
        <v>3</v>
      </c>
    </row>
    <row r="494" spans="1:8" x14ac:dyDescent="0.2">
      <c r="A494" t="s">
        <v>341</v>
      </c>
      <c r="B494">
        <v>0</v>
      </c>
      <c r="C494" t="s">
        <v>930</v>
      </c>
      <c r="D494">
        <v>1</v>
      </c>
      <c r="E494">
        <v>25</v>
      </c>
      <c r="F494">
        <f>advaced_metrics__2[[#This Row],[total_trips]]-(advaced_metrics__2[[#This Row],[trips_midday]]+advaced_metrics__2[[#This Row],[trips_peak_pm]])</f>
        <v>16</v>
      </c>
      <c r="G494">
        <v>4</v>
      </c>
      <c r="H494">
        <v>5</v>
      </c>
    </row>
    <row r="495" spans="1:8" x14ac:dyDescent="0.2">
      <c r="A495" t="s">
        <v>341</v>
      </c>
      <c r="B495">
        <v>1</v>
      </c>
      <c r="C495" t="s">
        <v>931</v>
      </c>
      <c r="D495">
        <v>1</v>
      </c>
      <c r="E495">
        <v>25</v>
      </c>
      <c r="F495">
        <f>advaced_metrics__2[[#This Row],[total_trips]]-(advaced_metrics__2[[#This Row],[trips_midday]]+advaced_metrics__2[[#This Row],[trips_peak_pm]])</f>
        <v>15</v>
      </c>
      <c r="G495">
        <v>5</v>
      </c>
      <c r="H495">
        <v>5</v>
      </c>
    </row>
    <row r="496" spans="1:8" x14ac:dyDescent="0.2">
      <c r="A496" t="s">
        <v>60</v>
      </c>
      <c r="B496">
        <v>0</v>
      </c>
      <c r="C496" t="s">
        <v>932</v>
      </c>
      <c r="D496">
        <v>3</v>
      </c>
      <c r="E496">
        <v>40</v>
      </c>
      <c r="F496">
        <f>advaced_metrics__2[[#This Row],[total_trips]]-(advaced_metrics__2[[#This Row],[trips_midday]]+advaced_metrics__2[[#This Row],[trips_peak_pm]])</f>
        <v>29</v>
      </c>
      <c r="G496">
        <v>6</v>
      </c>
      <c r="H496">
        <v>5</v>
      </c>
    </row>
    <row r="497" spans="1:8" x14ac:dyDescent="0.2">
      <c r="A497" t="s">
        <v>60</v>
      </c>
      <c r="B497">
        <v>0</v>
      </c>
      <c r="C497" t="s">
        <v>933</v>
      </c>
      <c r="D497">
        <v>1</v>
      </c>
      <c r="E497">
        <v>62</v>
      </c>
      <c r="F497">
        <f>advaced_metrics__2[[#This Row],[total_trips]]-(advaced_metrics__2[[#This Row],[trips_midday]]+advaced_metrics__2[[#This Row],[trips_peak_pm]])</f>
        <v>42</v>
      </c>
      <c r="G497">
        <v>9</v>
      </c>
      <c r="H497">
        <v>11</v>
      </c>
    </row>
    <row r="498" spans="1:8" x14ac:dyDescent="0.2">
      <c r="A498" t="s">
        <v>60</v>
      </c>
      <c r="B498">
        <v>1</v>
      </c>
      <c r="C498" t="s">
        <v>934</v>
      </c>
      <c r="D498">
        <v>1</v>
      </c>
      <c r="E498">
        <v>62</v>
      </c>
      <c r="F498">
        <f>advaced_metrics__2[[#This Row],[total_trips]]-(advaced_metrics__2[[#This Row],[trips_midday]]+advaced_metrics__2[[#This Row],[trips_peak_pm]])</f>
        <v>42</v>
      </c>
      <c r="G498">
        <v>10</v>
      </c>
      <c r="H498">
        <v>10</v>
      </c>
    </row>
    <row r="499" spans="1:8" x14ac:dyDescent="0.2">
      <c r="A499" t="s">
        <v>60</v>
      </c>
      <c r="B499">
        <v>1</v>
      </c>
      <c r="C499" t="s">
        <v>935</v>
      </c>
      <c r="D499">
        <v>1</v>
      </c>
      <c r="E499">
        <v>21</v>
      </c>
      <c r="F499">
        <f>advaced_metrics__2[[#This Row],[total_trips]]-(advaced_metrics__2[[#This Row],[trips_midday]]+advaced_metrics__2[[#This Row],[trips_peak_pm]])</f>
        <v>18</v>
      </c>
      <c r="G499">
        <v>1</v>
      </c>
      <c r="H499">
        <v>2</v>
      </c>
    </row>
    <row r="500" spans="1:8" x14ac:dyDescent="0.2">
      <c r="A500" t="s">
        <v>100</v>
      </c>
      <c r="B500">
        <v>0</v>
      </c>
      <c r="C500" t="s">
        <v>936</v>
      </c>
      <c r="D500">
        <v>1</v>
      </c>
      <c r="E500">
        <v>16</v>
      </c>
      <c r="F500">
        <f>advaced_metrics__2[[#This Row],[total_trips]]-(advaced_metrics__2[[#This Row],[trips_midday]]+advaced_metrics__2[[#This Row],[trips_peak_pm]])</f>
        <v>11</v>
      </c>
      <c r="G500">
        <v>5</v>
      </c>
      <c r="H500">
        <v>0</v>
      </c>
    </row>
    <row r="501" spans="1:8" x14ac:dyDescent="0.2">
      <c r="A501" t="s">
        <v>100</v>
      </c>
      <c r="B501">
        <v>0</v>
      </c>
      <c r="C501" t="s">
        <v>937</v>
      </c>
      <c r="D501">
        <v>1</v>
      </c>
      <c r="E501">
        <v>53</v>
      </c>
      <c r="F501">
        <f>advaced_metrics__2[[#This Row],[total_trips]]-(advaced_metrics__2[[#This Row],[trips_midday]]+advaced_metrics__2[[#This Row],[trips_peak_pm]])</f>
        <v>35</v>
      </c>
      <c r="G501">
        <v>6</v>
      </c>
      <c r="H501">
        <v>12</v>
      </c>
    </row>
    <row r="502" spans="1:8" x14ac:dyDescent="0.2">
      <c r="A502" t="s">
        <v>100</v>
      </c>
      <c r="B502">
        <v>0</v>
      </c>
      <c r="C502" t="s">
        <v>938</v>
      </c>
      <c r="D502">
        <v>1</v>
      </c>
      <c r="E502">
        <v>4</v>
      </c>
      <c r="F502">
        <f>advaced_metrics__2[[#This Row],[total_trips]]-(advaced_metrics__2[[#This Row],[trips_midday]]+advaced_metrics__2[[#This Row],[trips_peak_pm]])</f>
        <v>3</v>
      </c>
      <c r="G502">
        <v>1</v>
      </c>
      <c r="H502">
        <v>0</v>
      </c>
    </row>
    <row r="503" spans="1:8" x14ac:dyDescent="0.2">
      <c r="A503" t="s">
        <v>100</v>
      </c>
      <c r="B503">
        <v>1</v>
      </c>
      <c r="C503" t="s">
        <v>939</v>
      </c>
      <c r="D503">
        <v>3</v>
      </c>
      <c r="E503">
        <v>75</v>
      </c>
      <c r="F503">
        <f>advaced_metrics__2[[#This Row],[total_trips]]-(advaced_metrics__2[[#This Row],[trips_midday]]+advaced_metrics__2[[#This Row],[trips_peak_pm]])</f>
        <v>52</v>
      </c>
      <c r="G503">
        <v>11</v>
      </c>
      <c r="H503">
        <v>12</v>
      </c>
    </row>
    <row r="504" spans="1:8" x14ac:dyDescent="0.2">
      <c r="A504" t="s">
        <v>317</v>
      </c>
      <c r="B504">
        <v>0</v>
      </c>
      <c r="C504" t="s">
        <v>940</v>
      </c>
      <c r="D504">
        <v>1</v>
      </c>
      <c r="E504">
        <v>28</v>
      </c>
      <c r="F504">
        <f>advaced_metrics__2[[#This Row],[total_trips]]-(advaced_metrics__2[[#This Row],[trips_midday]]+advaced_metrics__2[[#This Row],[trips_peak_pm]])</f>
        <v>18</v>
      </c>
      <c r="G504">
        <v>5</v>
      </c>
      <c r="H504">
        <v>5</v>
      </c>
    </row>
    <row r="505" spans="1:8" x14ac:dyDescent="0.2">
      <c r="A505" t="s">
        <v>317</v>
      </c>
      <c r="B505">
        <v>1</v>
      </c>
      <c r="C505" t="s">
        <v>941</v>
      </c>
      <c r="D505">
        <v>1</v>
      </c>
      <c r="E505">
        <v>28</v>
      </c>
      <c r="F505">
        <f>advaced_metrics__2[[#This Row],[total_trips]]-(advaced_metrics__2[[#This Row],[trips_midday]]+advaced_metrics__2[[#This Row],[trips_peak_pm]])</f>
        <v>19</v>
      </c>
      <c r="G505">
        <v>4</v>
      </c>
      <c r="H505">
        <v>5</v>
      </c>
    </row>
    <row r="506" spans="1:8" x14ac:dyDescent="0.2">
      <c r="A506" t="s">
        <v>319</v>
      </c>
      <c r="B506">
        <v>0</v>
      </c>
      <c r="C506" t="s">
        <v>942</v>
      </c>
      <c r="D506">
        <v>1</v>
      </c>
      <c r="E506">
        <v>28</v>
      </c>
      <c r="F506">
        <f>advaced_metrics__2[[#This Row],[total_trips]]-(advaced_metrics__2[[#This Row],[trips_midday]]+advaced_metrics__2[[#This Row],[trips_peak_pm]])</f>
        <v>18</v>
      </c>
      <c r="G506">
        <v>5</v>
      </c>
      <c r="H506">
        <v>5</v>
      </c>
    </row>
    <row r="507" spans="1:8" x14ac:dyDescent="0.2">
      <c r="A507" t="s">
        <v>319</v>
      </c>
      <c r="B507">
        <v>1</v>
      </c>
      <c r="C507" t="s">
        <v>943</v>
      </c>
      <c r="D507">
        <v>1</v>
      </c>
      <c r="E507">
        <v>28</v>
      </c>
      <c r="F507">
        <f>advaced_metrics__2[[#This Row],[total_trips]]-(advaced_metrics__2[[#This Row],[trips_midday]]+advaced_metrics__2[[#This Row],[trips_peak_pm]])</f>
        <v>20</v>
      </c>
      <c r="G507">
        <v>4</v>
      </c>
      <c r="H507">
        <v>4</v>
      </c>
    </row>
    <row r="508" spans="1:8" x14ac:dyDescent="0.2">
      <c r="A508" t="s">
        <v>333</v>
      </c>
      <c r="B508">
        <v>0</v>
      </c>
      <c r="C508" t="s">
        <v>944</v>
      </c>
      <c r="D508">
        <v>2</v>
      </c>
      <c r="E508">
        <v>25</v>
      </c>
      <c r="F508">
        <f>advaced_metrics__2[[#This Row],[total_trips]]-(advaced_metrics__2[[#This Row],[trips_midday]]+advaced_metrics__2[[#This Row],[trips_peak_pm]])</f>
        <v>17</v>
      </c>
      <c r="G508">
        <v>4</v>
      </c>
      <c r="H508">
        <v>4</v>
      </c>
    </row>
    <row r="509" spans="1:8" x14ac:dyDescent="0.2">
      <c r="A509" t="s">
        <v>333</v>
      </c>
      <c r="B509">
        <v>1</v>
      </c>
      <c r="C509" t="s">
        <v>945</v>
      </c>
      <c r="D509">
        <v>1</v>
      </c>
      <c r="E509">
        <v>21</v>
      </c>
      <c r="F509">
        <f>advaced_metrics__2[[#This Row],[total_trips]]-(advaced_metrics__2[[#This Row],[trips_midday]]+advaced_metrics__2[[#This Row],[trips_peak_pm]])</f>
        <v>12</v>
      </c>
      <c r="G509">
        <v>4</v>
      </c>
      <c r="H509">
        <v>5</v>
      </c>
    </row>
    <row r="510" spans="1:8" x14ac:dyDescent="0.2">
      <c r="A510" t="s">
        <v>333</v>
      </c>
      <c r="B510">
        <v>1</v>
      </c>
      <c r="C510" t="s">
        <v>946</v>
      </c>
      <c r="D510">
        <v>1</v>
      </c>
      <c r="E510">
        <v>5</v>
      </c>
      <c r="F510">
        <f>advaced_metrics__2[[#This Row],[total_trips]]-(advaced_metrics__2[[#This Row],[trips_midday]]+advaced_metrics__2[[#This Row],[trips_peak_pm]])</f>
        <v>5</v>
      </c>
      <c r="G510">
        <v>0</v>
      </c>
      <c r="H510">
        <v>0</v>
      </c>
    </row>
    <row r="511" spans="1:8" x14ac:dyDescent="0.2">
      <c r="A511" t="s">
        <v>315</v>
      </c>
      <c r="B511">
        <v>0</v>
      </c>
      <c r="C511" t="s">
        <v>947</v>
      </c>
      <c r="D511">
        <v>3</v>
      </c>
      <c r="E511">
        <v>27</v>
      </c>
      <c r="F511">
        <f>advaced_metrics__2[[#This Row],[total_trips]]-(advaced_metrics__2[[#This Row],[trips_midday]]+advaced_metrics__2[[#This Row],[trips_peak_pm]])</f>
        <v>18</v>
      </c>
      <c r="G511">
        <v>4</v>
      </c>
      <c r="H511">
        <v>5</v>
      </c>
    </row>
    <row r="512" spans="1:8" x14ac:dyDescent="0.2">
      <c r="A512" t="s">
        <v>315</v>
      </c>
      <c r="B512">
        <v>1</v>
      </c>
      <c r="C512" t="s">
        <v>948</v>
      </c>
      <c r="D512">
        <v>1</v>
      </c>
      <c r="E512">
        <v>24</v>
      </c>
      <c r="F512">
        <f>advaced_metrics__2[[#This Row],[total_trips]]-(advaced_metrics__2[[#This Row],[trips_midday]]+advaced_metrics__2[[#This Row],[trips_peak_pm]])</f>
        <v>14</v>
      </c>
      <c r="G512">
        <v>4</v>
      </c>
      <c r="H512">
        <v>6</v>
      </c>
    </row>
    <row r="513" spans="1:8" x14ac:dyDescent="0.2">
      <c r="A513" t="s">
        <v>315</v>
      </c>
      <c r="B513">
        <v>1</v>
      </c>
      <c r="C513" t="s">
        <v>949</v>
      </c>
      <c r="D513">
        <v>1</v>
      </c>
      <c r="E513">
        <v>5</v>
      </c>
      <c r="F513">
        <f>advaced_metrics__2[[#This Row],[total_trips]]-(advaced_metrics__2[[#This Row],[trips_midday]]+advaced_metrics__2[[#This Row],[trips_peak_pm]])</f>
        <v>5</v>
      </c>
      <c r="G513">
        <v>0</v>
      </c>
      <c r="H513">
        <v>0</v>
      </c>
    </row>
    <row r="514" spans="1:8" x14ac:dyDescent="0.2">
      <c r="A514" t="s">
        <v>326</v>
      </c>
      <c r="B514">
        <v>0</v>
      </c>
      <c r="C514" t="s">
        <v>950</v>
      </c>
      <c r="D514">
        <v>2</v>
      </c>
      <c r="E514">
        <v>27</v>
      </c>
      <c r="F514">
        <f>advaced_metrics__2[[#This Row],[total_trips]]-(advaced_metrics__2[[#This Row],[trips_midday]]+advaced_metrics__2[[#This Row],[trips_peak_pm]])</f>
        <v>18</v>
      </c>
      <c r="G514">
        <v>5</v>
      </c>
      <c r="H514">
        <v>4</v>
      </c>
    </row>
    <row r="515" spans="1:8" x14ac:dyDescent="0.2">
      <c r="A515" t="s">
        <v>326</v>
      </c>
      <c r="B515">
        <v>1</v>
      </c>
      <c r="C515" t="s">
        <v>951</v>
      </c>
      <c r="D515">
        <v>1</v>
      </c>
      <c r="E515">
        <v>26</v>
      </c>
      <c r="F515">
        <f>advaced_metrics__2[[#This Row],[total_trips]]-(advaced_metrics__2[[#This Row],[trips_midday]]+advaced_metrics__2[[#This Row],[trips_peak_pm]])</f>
        <v>17</v>
      </c>
      <c r="G515">
        <v>5</v>
      </c>
      <c r="H515">
        <v>4</v>
      </c>
    </row>
    <row r="516" spans="1:8" x14ac:dyDescent="0.2">
      <c r="A516" t="s">
        <v>328</v>
      </c>
      <c r="B516">
        <v>0</v>
      </c>
      <c r="C516" t="s">
        <v>952</v>
      </c>
      <c r="D516">
        <v>1</v>
      </c>
      <c r="E516">
        <v>26</v>
      </c>
      <c r="F516">
        <f>advaced_metrics__2[[#This Row],[total_trips]]-(advaced_metrics__2[[#This Row],[trips_midday]]+advaced_metrics__2[[#This Row],[trips_peak_pm]])</f>
        <v>17</v>
      </c>
      <c r="G516">
        <v>4</v>
      </c>
      <c r="H516">
        <v>5</v>
      </c>
    </row>
    <row r="517" spans="1:8" x14ac:dyDescent="0.2">
      <c r="A517" t="s">
        <v>328</v>
      </c>
      <c r="B517">
        <v>1</v>
      </c>
      <c r="C517" t="s">
        <v>953</v>
      </c>
      <c r="D517">
        <v>1</v>
      </c>
      <c r="E517">
        <v>27</v>
      </c>
      <c r="F517">
        <f>advaced_metrics__2[[#This Row],[total_trips]]-(advaced_metrics__2[[#This Row],[trips_midday]]+advaced_metrics__2[[#This Row],[trips_peak_pm]])</f>
        <v>18</v>
      </c>
      <c r="G517">
        <v>4</v>
      </c>
      <c r="H517">
        <v>5</v>
      </c>
    </row>
    <row r="518" spans="1:8" x14ac:dyDescent="0.2">
      <c r="A518" t="s">
        <v>329</v>
      </c>
      <c r="B518">
        <v>0</v>
      </c>
      <c r="C518" t="s">
        <v>954</v>
      </c>
      <c r="D518">
        <v>1</v>
      </c>
      <c r="E518">
        <v>26</v>
      </c>
      <c r="F518">
        <f>advaced_metrics__2[[#This Row],[total_trips]]-(advaced_metrics__2[[#This Row],[trips_midday]]+advaced_metrics__2[[#This Row],[trips_peak_pm]])</f>
        <v>18</v>
      </c>
      <c r="G518">
        <v>4</v>
      </c>
      <c r="H518">
        <v>4</v>
      </c>
    </row>
    <row r="519" spans="1:8" x14ac:dyDescent="0.2">
      <c r="A519" t="s">
        <v>329</v>
      </c>
      <c r="B519">
        <v>1</v>
      </c>
      <c r="C519" t="s">
        <v>955</v>
      </c>
      <c r="D519">
        <v>1</v>
      </c>
      <c r="E519">
        <v>26</v>
      </c>
      <c r="F519">
        <f>advaced_metrics__2[[#This Row],[total_trips]]-(advaced_metrics__2[[#This Row],[trips_midday]]+advaced_metrics__2[[#This Row],[trips_peak_pm]])</f>
        <v>14</v>
      </c>
      <c r="G519">
        <v>4</v>
      </c>
      <c r="H519">
        <v>8</v>
      </c>
    </row>
    <row r="520" spans="1:8" x14ac:dyDescent="0.2">
      <c r="A520" t="s">
        <v>335</v>
      </c>
      <c r="B520">
        <v>0</v>
      </c>
      <c r="C520" t="s">
        <v>956</v>
      </c>
      <c r="D520">
        <v>1</v>
      </c>
      <c r="E520">
        <v>13</v>
      </c>
      <c r="F520">
        <f>advaced_metrics__2[[#This Row],[total_trips]]-(advaced_metrics__2[[#This Row],[trips_midday]]+advaced_metrics__2[[#This Row],[trips_peak_pm]])</f>
        <v>9</v>
      </c>
      <c r="G520">
        <v>4</v>
      </c>
      <c r="H520">
        <v>0</v>
      </c>
    </row>
    <row r="521" spans="1:8" x14ac:dyDescent="0.2">
      <c r="A521" t="s">
        <v>335</v>
      </c>
      <c r="B521">
        <v>0</v>
      </c>
      <c r="C521" t="s">
        <v>957</v>
      </c>
      <c r="D521">
        <v>1</v>
      </c>
      <c r="E521">
        <v>12</v>
      </c>
      <c r="F521">
        <f>advaced_metrics__2[[#This Row],[total_trips]]-(advaced_metrics__2[[#This Row],[trips_midday]]+advaced_metrics__2[[#This Row],[trips_peak_pm]])</f>
        <v>5</v>
      </c>
      <c r="G521">
        <v>0</v>
      </c>
      <c r="H521">
        <v>7</v>
      </c>
    </row>
    <row r="522" spans="1:8" x14ac:dyDescent="0.2">
      <c r="A522" t="s">
        <v>335</v>
      </c>
      <c r="B522">
        <v>1</v>
      </c>
      <c r="C522" t="s">
        <v>958</v>
      </c>
      <c r="D522">
        <v>1</v>
      </c>
      <c r="E522">
        <v>13</v>
      </c>
      <c r="F522">
        <f>advaced_metrics__2[[#This Row],[total_trips]]-(advaced_metrics__2[[#This Row],[trips_midday]]+advaced_metrics__2[[#This Row],[trips_peak_pm]])</f>
        <v>9</v>
      </c>
      <c r="G522">
        <v>3</v>
      </c>
      <c r="H522">
        <v>1</v>
      </c>
    </row>
    <row r="523" spans="1:8" x14ac:dyDescent="0.2">
      <c r="A523" t="s">
        <v>335</v>
      </c>
      <c r="B523">
        <v>1</v>
      </c>
      <c r="C523" t="s">
        <v>959</v>
      </c>
      <c r="D523">
        <v>1</v>
      </c>
      <c r="E523">
        <v>1</v>
      </c>
      <c r="F523">
        <f>advaced_metrics__2[[#This Row],[total_trips]]-(advaced_metrics__2[[#This Row],[trips_midday]]+advaced_metrics__2[[#This Row],[trips_peak_pm]])</f>
        <v>1</v>
      </c>
      <c r="G523">
        <v>0</v>
      </c>
      <c r="H523">
        <v>0</v>
      </c>
    </row>
    <row r="524" spans="1:8" x14ac:dyDescent="0.2">
      <c r="A524" t="s">
        <v>335</v>
      </c>
      <c r="B524">
        <v>1</v>
      </c>
      <c r="C524" t="s">
        <v>960</v>
      </c>
      <c r="D524">
        <v>1</v>
      </c>
      <c r="E524">
        <v>11</v>
      </c>
      <c r="F524">
        <f>advaced_metrics__2[[#This Row],[total_trips]]-(advaced_metrics__2[[#This Row],[trips_midday]]+advaced_metrics__2[[#This Row],[trips_peak_pm]])</f>
        <v>8</v>
      </c>
      <c r="G524">
        <v>0</v>
      </c>
      <c r="H524">
        <v>3</v>
      </c>
    </row>
    <row r="525" spans="1:8" x14ac:dyDescent="0.2">
      <c r="A525" t="s">
        <v>415</v>
      </c>
      <c r="B525">
        <v>0</v>
      </c>
      <c r="C525" t="s">
        <v>961</v>
      </c>
      <c r="D525">
        <v>1</v>
      </c>
      <c r="E525">
        <v>7</v>
      </c>
      <c r="F525">
        <f>advaced_metrics__2[[#This Row],[total_trips]]-(advaced_metrics__2[[#This Row],[trips_midday]]+advaced_metrics__2[[#This Row],[trips_peak_pm]])</f>
        <v>4</v>
      </c>
      <c r="G525">
        <v>1</v>
      </c>
      <c r="H525">
        <v>2</v>
      </c>
    </row>
    <row r="526" spans="1:8" x14ac:dyDescent="0.2">
      <c r="A526" t="s">
        <v>415</v>
      </c>
      <c r="B526">
        <v>1</v>
      </c>
      <c r="C526" t="s">
        <v>962</v>
      </c>
      <c r="D526">
        <v>1</v>
      </c>
      <c r="E526">
        <v>7</v>
      </c>
      <c r="F526">
        <f>advaced_metrics__2[[#This Row],[total_trips]]-(advaced_metrics__2[[#This Row],[trips_midday]]+advaced_metrics__2[[#This Row],[trips_peak_pm]])</f>
        <v>4</v>
      </c>
      <c r="G526">
        <v>1</v>
      </c>
      <c r="H526">
        <v>2</v>
      </c>
    </row>
    <row r="527" spans="1:8" x14ac:dyDescent="0.2">
      <c r="A527" t="s">
        <v>411</v>
      </c>
      <c r="B527">
        <v>0</v>
      </c>
      <c r="C527" t="s">
        <v>963</v>
      </c>
      <c r="D527">
        <v>1</v>
      </c>
      <c r="E527">
        <v>7</v>
      </c>
      <c r="F527">
        <f>advaced_metrics__2[[#This Row],[total_trips]]-(advaced_metrics__2[[#This Row],[trips_midday]]+advaced_metrics__2[[#This Row],[trips_peak_pm]])</f>
        <v>4</v>
      </c>
      <c r="G527">
        <v>1</v>
      </c>
      <c r="H527">
        <v>2</v>
      </c>
    </row>
    <row r="528" spans="1:8" x14ac:dyDescent="0.2">
      <c r="A528" t="s">
        <v>411</v>
      </c>
      <c r="B528">
        <v>1</v>
      </c>
      <c r="C528" t="s">
        <v>964</v>
      </c>
      <c r="D528">
        <v>2</v>
      </c>
      <c r="E528">
        <v>8</v>
      </c>
      <c r="F528">
        <f>advaced_metrics__2[[#This Row],[total_trips]]-(advaced_metrics__2[[#This Row],[trips_midday]]+advaced_metrics__2[[#This Row],[trips_peak_pm]])</f>
        <v>5</v>
      </c>
      <c r="G528">
        <v>2</v>
      </c>
      <c r="H528">
        <v>1</v>
      </c>
    </row>
    <row r="529" spans="1:8" x14ac:dyDescent="0.2">
      <c r="A529" t="s">
        <v>252</v>
      </c>
      <c r="B529">
        <v>0</v>
      </c>
      <c r="C529" t="s">
        <v>965</v>
      </c>
      <c r="D529">
        <v>1</v>
      </c>
      <c r="E529">
        <v>39</v>
      </c>
      <c r="F529">
        <f>advaced_metrics__2[[#This Row],[total_trips]]-(advaced_metrics__2[[#This Row],[trips_midday]]+advaced_metrics__2[[#This Row],[trips_peak_pm]])</f>
        <v>24</v>
      </c>
      <c r="G529">
        <v>6</v>
      </c>
      <c r="H529">
        <v>9</v>
      </c>
    </row>
    <row r="530" spans="1:8" x14ac:dyDescent="0.2">
      <c r="A530" t="s">
        <v>252</v>
      </c>
      <c r="B530">
        <v>0</v>
      </c>
      <c r="C530" t="s">
        <v>966</v>
      </c>
      <c r="D530">
        <v>1</v>
      </c>
      <c r="E530">
        <v>3</v>
      </c>
      <c r="F530">
        <f>advaced_metrics__2[[#This Row],[total_trips]]-(advaced_metrics__2[[#This Row],[trips_midday]]+advaced_metrics__2[[#This Row],[trips_peak_pm]])</f>
        <v>3</v>
      </c>
      <c r="G530">
        <v>0</v>
      </c>
      <c r="H530">
        <v>0</v>
      </c>
    </row>
    <row r="531" spans="1:8" x14ac:dyDescent="0.2">
      <c r="A531" t="s">
        <v>252</v>
      </c>
      <c r="B531">
        <v>1</v>
      </c>
      <c r="C531" t="s">
        <v>967</v>
      </c>
      <c r="D531">
        <v>1</v>
      </c>
      <c r="E531">
        <v>40</v>
      </c>
      <c r="F531">
        <f>advaced_metrics__2[[#This Row],[total_trips]]-(advaced_metrics__2[[#This Row],[trips_midday]]+advaced_metrics__2[[#This Row],[trips_peak_pm]])</f>
        <v>26</v>
      </c>
      <c r="G531">
        <v>6</v>
      </c>
      <c r="H531">
        <v>8</v>
      </c>
    </row>
    <row r="532" spans="1:8" x14ac:dyDescent="0.2">
      <c r="A532" t="s">
        <v>417</v>
      </c>
      <c r="B532">
        <v>0</v>
      </c>
      <c r="C532" t="s">
        <v>968</v>
      </c>
      <c r="D532">
        <v>1</v>
      </c>
      <c r="E532">
        <v>6</v>
      </c>
      <c r="F532">
        <f>advaced_metrics__2[[#This Row],[total_trips]]-(advaced_metrics__2[[#This Row],[trips_midday]]+advaced_metrics__2[[#This Row],[trips_peak_pm]])</f>
        <v>6</v>
      </c>
      <c r="G532">
        <v>0</v>
      </c>
      <c r="H532">
        <v>0</v>
      </c>
    </row>
    <row r="533" spans="1:8" x14ac:dyDescent="0.2">
      <c r="A533" t="s">
        <v>417</v>
      </c>
      <c r="B533">
        <v>0</v>
      </c>
      <c r="C533" t="s">
        <v>969</v>
      </c>
      <c r="D533">
        <v>1</v>
      </c>
      <c r="E533">
        <v>1</v>
      </c>
      <c r="F533">
        <f>advaced_metrics__2[[#This Row],[total_trips]]-(advaced_metrics__2[[#This Row],[trips_midday]]+advaced_metrics__2[[#This Row],[trips_peak_pm]])</f>
        <v>1</v>
      </c>
      <c r="G533">
        <v>0</v>
      </c>
      <c r="H533">
        <v>0</v>
      </c>
    </row>
    <row r="534" spans="1:8" x14ac:dyDescent="0.2">
      <c r="A534" t="s">
        <v>417</v>
      </c>
      <c r="B534">
        <v>1</v>
      </c>
      <c r="C534" t="s">
        <v>970</v>
      </c>
      <c r="D534">
        <v>1</v>
      </c>
      <c r="E534">
        <v>6</v>
      </c>
      <c r="F534">
        <f>advaced_metrics__2[[#This Row],[total_trips]]-(advaced_metrics__2[[#This Row],[trips_midday]]+advaced_metrics__2[[#This Row],[trips_peak_pm]])</f>
        <v>6</v>
      </c>
      <c r="G534">
        <v>0</v>
      </c>
      <c r="H534">
        <v>0</v>
      </c>
    </row>
    <row r="535" spans="1:8" x14ac:dyDescent="0.2">
      <c r="A535" t="s">
        <v>434</v>
      </c>
      <c r="B535">
        <v>0</v>
      </c>
      <c r="C535" t="s">
        <v>971</v>
      </c>
      <c r="D535">
        <v>1</v>
      </c>
      <c r="E535">
        <v>3</v>
      </c>
      <c r="F535">
        <f>advaced_metrics__2[[#This Row],[total_trips]]-(advaced_metrics__2[[#This Row],[trips_midday]]+advaced_metrics__2[[#This Row],[trips_peak_pm]])</f>
        <v>3</v>
      </c>
      <c r="G535">
        <v>0</v>
      </c>
      <c r="H535">
        <v>0</v>
      </c>
    </row>
    <row r="536" spans="1:8" x14ac:dyDescent="0.2">
      <c r="A536" t="s">
        <v>434</v>
      </c>
      <c r="B536">
        <v>1</v>
      </c>
      <c r="C536" t="s">
        <v>972</v>
      </c>
      <c r="D536">
        <v>1</v>
      </c>
      <c r="E536">
        <v>3</v>
      </c>
      <c r="F536">
        <f>advaced_metrics__2[[#This Row],[total_trips]]-(advaced_metrics__2[[#This Row],[trips_midday]]+advaced_metrics__2[[#This Row],[trips_peak_pm]])</f>
        <v>3</v>
      </c>
      <c r="G536">
        <v>0</v>
      </c>
      <c r="H536">
        <v>0</v>
      </c>
    </row>
    <row r="537" spans="1:8" x14ac:dyDescent="0.2">
      <c r="A537" t="s">
        <v>432</v>
      </c>
      <c r="B537">
        <v>0</v>
      </c>
      <c r="C537" t="s">
        <v>973</v>
      </c>
      <c r="D537">
        <v>1</v>
      </c>
      <c r="E537">
        <v>3</v>
      </c>
      <c r="F537">
        <f>advaced_metrics__2[[#This Row],[total_trips]]-(advaced_metrics__2[[#This Row],[trips_midday]]+advaced_metrics__2[[#This Row],[trips_peak_pm]])</f>
        <v>3</v>
      </c>
      <c r="G537">
        <v>0</v>
      </c>
      <c r="H537">
        <v>0</v>
      </c>
    </row>
    <row r="538" spans="1:8" x14ac:dyDescent="0.2">
      <c r="A538" t="s">
        <v>432</v>
      </c>
      <c r="B538">
        <v>1</v>
      </c>
      <c r="C538" t="s">
        <v>974</v>
      </c>
      <c r="D538">
        <v>1</v>
      </c>
      <c r="E538">
        <v>4</v>
      </c>
      <c r="F538">
        <f>advaced_metrics__2[[#This Row],[total_trips]]-(advaced_metrics__2[[#This Row],[trips_midday]]+advaced_metrics__2[[#This Row],[trips_peak_pm]])</f>
        <v>4</v>
      </c>
      <c r="G538">
        <v>0</v>
      </c>
      <c r="H538">
        <v>0</v>
      </c>
    </row>
    <row r="539" spans="1:8" x14ac:dyDescent="0.2">
      <c r="A539" t="s">
        <v>422</v>
      </c>
      <c r="B539">
        <v>0</v>
      </c>
      <c r="C539" t="s">
        <v>975</v>
      </c>
      <c r="D539">
        <v>1</v>
      </c>
      <c r="E539">
        <v>1</v>
      </c>
      <c r="F539">
        <f>advaced_metrics__2[[#This Row],[total_trips]]-(advaced_metrics__2[[#This Row],[trips_midday]]+advaced_metrics__2[[#This Row],[trips_peak_pm]])</f>
        <v>1</v>
      </c>
      <c r="G539">
        <v>0</v>
      </c>
      <c r="H539">
        <v>0</v>
      </c>
    </row>
    <row r="540" spans="1:8" x14ac:dyDescent="0.2">
      <c r="A540" t="s">
        <v>422</v>
      </c>
      <c r="B540">
        <v>0</v>
      </c>
      <c r="C540" t="s">
        <v>976</v>
      </c>
      <c r="D540">
        <v>1</v>
      </c>
      <c r="E540">
        <v>7</v>
      </c>
      <c r="F540">
        <f>advaced_metrics__2[[#This Row],[total_trips]]-(advaced_metrics__2[[#This Row],[trips_midday]]+advaced_metrics__2[[#This Row],[trips_peak_pm]])</f>
        <v>7</v>
      </c>
      <c r="G540">
        <v>0</v>
      </c>
      <c r="H540">
        <v>0</v>
      </c>
    </row>
    <row r="541" spans="1:8" x14ac:dyDescent="0.2">
      <c r="A541" t="s">
        <v>422</v>
      </c>
      <c r="B541">
        <v>1</v>
      </c>
      <c r="C541" t="s">
        <v>977</v>
      </c>
      <c r="D541">
        <v>1</v>
      </c>
      <c r="E541">
        <v>3</v>
      </c>
      <c r="F541">
        <f>advaced_metrics__2[[#This Row],[total_trips]]-(advaced_metrics__2[[#This Row],[trips_midday]]+advaced_metrics__2[[#This Row],[trips_peak_pm]])</f>
        <v>3</v>
      </c>
      <c r="G541">
        <v>0</v>
      </c>
      <c r="H541">
        <v>0</v>
      </c>
    </row>
    <row r="542" spans="1:8" x14ac:dyDescent="0.2">
      <c r="A542" t="s">
        <v>407</v>
      </c>
      <c r="B542">
        <v>0</v>
      </c>
      <c r="C542" t="s">
        <v>978</v>
      </c>
      <c r="D542">
        <v>1</v>
      </c>
      <c r="E542">
        <v>8</v>
      </c>
      <c r="F542">
        <f>advaced_metrics__2[[#This Row],[total_trips]]-(advaced_metrics__2[[#This Row],[trips_midday]]+advaced_metrics__2[[#This Row],[trips_peak_pm]])</f>
        <v>8</v>
      </c>
      <c r="G542">
        <v>0</v>
      </c>
      <c r="H542">
        <v>0</v>
      </c>
    </row>
    <row r="543" spans="1:8" x14ac:dyDescent="0.2">
      <c r="A543" t="s">
        <v>407</v>
      </c>
      <c r="B543">
        <v>1</v>
      </c>
      <c r="C543" t="s">
        <v>979</v>
      </c>
      <c r="D543">
        <v>1</v>
      </c>
      <c r="E543">
        <v>8</v>
      </c>
      <c r="F543">
        <f>advaced_metrics__2[[#This Row],[total_trips]]-(advaced_metrics__2[[#This Row],[trips_midday]]+advaced_metrics__2[[#This Row],[trips_peak_pm]])</f>
        <v>8</v>
      </c>
      <c r="G543">
        <v>0</v>
      </c>
      <c r="H543">
        <v>0</v>
      </c>
    </row>
    <row r="544" spans="1:8" x14ac:dyDescent="0.2">
      <c r="A544" t="s">
        <v>436</v>
      </c>
      <c r="B544">
        <v>0</v>
      </c>
      <c r="C544" t="s">
        <v>980</v>
      </c>
      <c r="D544">
        <v>1</v>
      </c>
      <c r="E544">
        <v>3</v>
      </c>
      <c r="F544">
        <f>advaced_metrics__2[[#This Row],[total_trips]]-(advaced_metrics__2[[#This Row],[trips_midday]]+advaced_metrics__2[[#This Row],[trips_peak_pm]])</f>
        <v>3</v>
      </c>
      <c r="G544">
        <v>0</v>
      </c>
      <c r="H544">
        <v>0</v>
      </c>
    </row>
    <row r="545" spans="1:8" x14ac:dyDescent="0.2">
      <c r="A545" t="s">
        <v>436</v>
      </c>
      <c r="B545">
        <v>1</v>
      </c>
      <c r="C545" t="s">
        <v>981</v>
      </c>
      <c r="D545">
        <v>1</v>
      </c>
      <c r="E545">
        <v>3</v>
      </c>
      <c r="F545">
        <f>advaced_metrics__2[[#This Row],[total_trips]]-(advaced_metrics__2[[#This Row],[trips_midday]]+advaced_metrics__2[[#This Row],[trips_peak_pm]])</f>
        <v>3</v>
      </c>
      <c r="G545">
        <v>0</v>
      </c>
      <c r="H545">
        <v>0</v>
      </c>
    </row>
    <row r="546" spans="1:8" x14ac:dyDescent="0.2">
      <c r="A546" t="s">
        <v>430</v>
      </c>
      <c r="B546">
        <v>0</v>
      </c>
      <c r="C546" t="s">
        <v>982</v>
      </c>
      <c r="D546">
        <v>1</v>
      </c>
      <c r="E546">
        <v>7</v>
      </c>
      <c r="F546">
        <f>advaced_metrics__2[[#This Row],[total_trips]]-(advaced_metrics__2[[#This Row],[trips_midday]]+advaced_metrics__2[[#This Row],[trips_peak_pm]])</f>
        <v>7</v>
      </c>
      <c r="G546">
        <v>0</v>
      </c>
      <c r="H546">
        <v>0</v>
      </c>
    </row>
    <row r="547" spans="1:8" x14ac:dyDescent="0.2">
      <c r="A547" t="s">
        <v>430</v>
      </c>
      <c r="B547">
        <v>1</v>
      </c>
      <c r="C547" t="s">
        <v>983</v>
      </c>
      <c r="D547">
        <v>2</v>
      </c>
      <c r="E547">
        <v>2</v>
      </c>
      <c r="F547">
        <f>advaced_metrics__2[[#This Row],[total_trips]]-(advaced_metrics__2[[#This Row],[trips_midday]]+advaced_metrics__2[[#This Row],[trips_peak_pm]])</f>
        <v>2</v>
      </c>
      <c r="G547">
        <v>0</v>
      </c>
      <c r="H547">
        <v>0</v>
      </c>
    </row>
    <row r="548" spans="1:8" x14ac:dyDescent="0.2">
      <c r="A548" t="s">
        <v>405</v>
      </c>
      <c r="B548">
        <v>0</v>
      </c>
      <c r="C548" t="s">
        <v>984</v>
      </c>
      <c r="D548">
        <v>1</v>
      </c>
      <c r="E548">
        <v>8</v>
      </c>
      <c r="F548">
        <f>advaced_metrics__2[[#This Row],[total_trips]]-(advaced_metrics__2[[#This Row],[trips_midday]]+advaced_metrics__2[[#This Row],[trips_peak_pm]])</f>
        <v>8</v>
      </c>
      <c r="G548">
        <v>0</v>
      </c>
      <c r="H548">
        <v>0</v>
      </c>
    </row>
    <row r="549" spans="1:8" x14ac:dyDescent="0.2">
      <c r="A549" t="s">
        <v>405</v>
      </c>
      <c r="B549">
        <v>1</v>
      </c>
      <c r="C549" t="s">
        <v>985</v>
      </c>
      <c r="D549">
        <v>1</v>
      </c>
      <c r="E549">
        <v>9</v>
      </c>
      <c r="F549">
        <f>advaced_metrics__2[[#This Row],[total_trips]]-(advaced_metrics__2[[#This Row],[trips_midday]]+advaced_metrics__2[[#This Row],[trips_peak_pm]])</f>
        <v>9</v>
      </c>
      <c r="G549">
        <v>0</v>
      </c>
      <c r="H549">
        <v>0</v>
      </c>
    </row>
    <row r="550" spans="1:8" x14ac:dyDescent="0.2">
      <c r="A550" t="s">
        <v>413</v>
      </c>
      <c r="B550">
        <v>0</v>
      </c>
      <c r="C550" t="s">
        <v>986</v>
      </c>
      <c r="D550">
        <v>1</v>
      </c>
      <c r="E550">
        <v>8</v>
      </c>
      <c r="F550">
        <f>advaced_metrics__2[[#This Row],[total_trips]]-(advaced_metrics__2[[#This Row],[trips_midday]]+advaced_metrics__2[[#This Row],[trips_peak_pm]])</f>
        <v>8</v>
      </c>
      <c r="G550">
        <v>0</v>
      </c>
      <c r="H550">
        <v>0</v>
      </c>
    </row>
    <row r="551" spans="1:8" x14ac:dyDescent="0.2">
      <c r="A551" t="s">
        <v>413</v>
      </c>
      <c r="B551">
        <v>1</v>
      </c>
      <c r="C551" t="s">
        <v>987</v>
      </c>
      <c r="D551">
        <v>1</v>
      </c>
      <c r="E551">
        <v>7</v>
      </c>
      <c r="F551">
        <f>advaced_metrics__2[[#This Row],[total_trips]]-(advaced_metrics__2[[#This Row],[trips_midday]]+advaced_metrics__2[[#This Row],[trips_peak_pm]])</f>
        <v>7</v>
      </c>
      <c r="G551">
        <v>0</v>
      </c>
      <c r="H551">
        <v>0</v>
      </c>
    </row>
    <row r="552" spans="1:8" x14ac:dyDescent="0.2">
      <c r="A552" t="s">
        <v>396</v>
      </c>
      <c r="B552">
        <v>0</v>
      </c>
      <c r="C552" t="s">
        <v>988</v>
      </c>
      <c r="D552">
        <v>1</v>
      </c>
      <c r="E552">
        <v>2</v>
      </c>
      <c r="F552">
        <f>advaced_metrics__2[[#This Row],[total_trips]]-(advaced_metrics__2[[#This Row],[trips_midday]]+advaced_metrics__2[[#This Row],[trips_peak_pm]])</f>
        <v>2</v>
      </c>
      <c r="G552">
        <v>0</v>
      </c>
      <c r="H552">
        <v>0</v>
      </c>
    </row>
    <row r="553" spans="1:8" x14ac:dyDescent="0.2">
      <c r="A553" t="s">
        <v>396</v>
      </c>
      <c r="B553">
        <v>0</v>
      </c>
      <c r="C553" t="s">
        <v>989</v>
      </c>
      <c r="D553">
        <v>1</v>
      </c>
      <c r="E553">
        <v>10</v>
      </c>
      <c r="F553">
        <f>advaced_metrics__2[[#This Row],[total_trips]]-(advaced_metrics__2[[#This Row],[trips_midday]]+advaced_metrics__2[[#This Row],[trips_peak_pm]])</f>
        <v>10</v>
      </c>
      <c r="G553">
        <v>0</v>
      </c>
      <c r="H553">
        <v>0</v>
      </c>
    </row>
    <row r="554" spans="1:8" x14ac:dyDescent="0.2">
      <c r="A554" t="s">
        <v>396</v>
      </c>
      <c r="B554">
        <v>1</v>
      </c>
      <c r="C554" t="s">
        <v>990</v>
      </c>
      <c r="D554">
        <v>1</v>
      </c>
      <c r="E554">
        <v>9</v>
      </c>
      <c r="F554">
        <f>advaced_metrics__2[[#This Row],[total_trips]]-(advaced_metrics__2[[#This Row],[trips_midday]]+advaced_metrics__2[[#This Row],[trips_peak_pm]])</f>
        <v>9</v>
      </c>
      <c r="G554">
        <v>0</v>
      </c>
      <c r="H554">
        <v>0</v>
      </c>
    </row>
    <row r="555" spans="1:8" x14ac:dyDescent="0.2">
      <c r="A555" t="s">
        <v>32</v>
      </c>
      <c r="B555">
        <v>0</v>
      </c>
      <c r="C555" t="s">
        <v>991</v>
      </c>
      <c r="D555">
        <v>1</v>
      </c>
      <c r="E555">
        <v>118</v>
      </c>
      <c r="F555">
        <f>advaced_metrics__2[[#This Row],[total_trips]]-(advaced_metrics__2[[#This Row],[trips_midday]]+advaced_metrics__2[[#This Row],[trips_peak_pm]])</f>
        <v>81</v>
      </c>
      <c r="G555">
        <v>15</v>
      </c>
      <c r="H555">
        <v>22</v>
      </c>
    </row>
    <row r="556" spans="1:8" x14ac:dyDescent="0.2">
      <c r="A556" t="s">
        <v>32</v>
      </c>
      <c r="B556">
        <v>1</v>
      </c>
      <c r="C556" t="s">
        <v>992</v>
      </c>
      <c r="D556">
        <v>2</v>
      </c>
      <c r="E556">
        <v>114</v>
      </c>
      <c r="F556">
        <f>advaced_metrics__2[[#This Row],[total_trips]]-(advaced_metrics__2[[#This Row],[trips_midday]]+advaced_metrics__2[[#This Row],[trips_peak_pm]])</f>
        <v>75</v>
      </c>
      <c r="G556">
        <v>16</v>
      </c>
      <c r="H556">
        <v>23</v>
      </c>
    </row>
    <row r="557" spans="1:8" x14ac:dyDescent="0.2">
      <c r="A557" t="s">
        <v>56</v>
      </c>
      <c r="B557">
        <v>0</v>
      </c>
      <c r="C557" t="s">
        <v>993</v>
      </c>
      <c r="D557">
        <v>1</v>
      </c>
      <c r="E557">
        <v>94</v>
      </c>
      <c r="F557">
        <f>advaced_metrics__2[[#This Row],[total_trips]]-(advaced_metrics__2[[#This Row],[trips_midday]]+advaced_metrics__2[[#This Row],[trips_peak_pm]])</f>
        <v>65</v>
      </c>
      <c r="G557">
        <v>12</v>
      </c>
      <c r="H557">
        <v>17</v>
      </c>
    </row>
    <row r="558" spans="1:8" x14ac:dyDescent="0.2">
      <c r="A558" t="s">
        <v>56</v>
      </c>
      <c r="B558">
        <v>1</v>
      </c>
      <c r="C558" t="s">
        <v>994</v>
      </c>
      <c r="D558">
        <v>1</v>
      </c>
      <c r="E558">
        <v>95</v>
      </c>
      <c r="F558">
        <f>advaced_metrics__2[[#This Row],[total_trips]]-(advaced_metrics__2[[#This Row],[trips_midday]]+advaced_metrics__2[[#This Row],[trips_peak_pm]])</f>
        <v>67</v>
      </c>
      <c r="G558">
        <v>12</v>
      </c>
      <c r="H558">
        <v>16</v>
      </c>
    </row>
    <row r="559" spans="1:8" x14ac:dyDescent="0.2">
      <c r="A559" t="s">
        <v>66</v>
      </c>
      <c r="B559">
        <v>0</v>
      </c>
      <c r="C559" t="s">
        <v>995</v>
      </c>
      <c r="D559">
        <v>1</v>
      </c>
      <c r="E559">
        <v>91</v>
      </c>
      <c r="F559">
        <f>advaced_metrics__2[[#This Row],[total_trips]]-(advaced_metrics__2[[#This Row],[trips_midday]]+advaced_metrics__2[[#This Row],[trips_peak_pm]])</f>
        <v>63</v>
      </c>
      <c r="G559">
        <v>12</v>
      </c>
      <c r="H559">
        <v>16</v>
      </c>
    </row>
    <row r="560" spans="1:8" x14ac:dyDescent="0.2">
      <c r="A560" t="s">
        <v>66</v>
      </c>
      <c r="B560">
        <v>1</v>
      </c>
      <c r="C560" t="s">
        <v>996</v>
      </c>
      <c r="D560">
        <v>1</v>
      </c>
      <c r="E560">
        <v>90</v>
      </c>
      <c r="F560">
        <f>advaced_metrics__2[[#This Row],[total_trips]]-(advaced_metrics__2[[#This Row],[trips_midday]]+advaced_metrics__2[[#This Row],[trips_peak_pm]])</f>
        <v>62</v>
      </c>
      <c r="G560">
        <v>12</v>
      </c>
      <c r="H560">
        <v>16</v>
      </c>
    </row>
    <row r="561" spans="1:8" x14ac:dyDescent="0.2">
      <c r="A561" t="s">
        <v>9</v>
      </c>
      <c r="B561">
        <v>0</v>
      </c>
      <c r="C561" t="s">
        <v>997</v>
      </c>
      <c r="D561">
        <v>1</v>
      </c>
      <c r="E561">
        <v>193</v>
      </c>
      <c r="F561">
        <f>advaced_metrics__2[[#This Row],[total_trips]]-(advaced_metrics__2[[#This Row],[trips_midday]]+advaced_metrics__2[[#This Row],[trips_peak_pm]])</f>
        <v>126</v>
      </c>
      <c r="G561">
        <v>24</v>
      </c>
      <c r="H561">
        <v>43</v>
      </c>
    </row>
    <row r="562" spans="1:8" x14ac:dyDescent="0.2">
      <c r="A562" t="s">
        <v>9</v>
      </c>
      <c r="B562">
        <v>1</v>
      </c>
      <c r="C562" t="s">
        <v>998</v>
      </c>
      <c r="D562">
        <v>1</v>
      </c>
      <c r="E562">
        <v>191</v>
      </c>
      <c r="F562">
        <f>advaced_metrics__2[[#This Row],[total_trips]]-(advaced_metrics__2[[#This Row],[trips_midday]]+advaced_metrics__2[[#This Row],[trips_peak_pm]])</f>
        <v>134</v>
      </c>
      <c r="G562">
        <v>22</v>
      </c>
      <c r="H562">
        <v>35</v>
      </c>
    </row>
    <row r="563" spans="1:8" x14ac:dyDescent="0.2">
      <c r="A563" t="s">
        <v>15</v>
      </c>
      <c r="B563">
        <v>0</v>
      </c>
      <c r="C563" t="s">
        <v>999</v>
      </c>
      <c r="D563">
        <v>2</v>
      </c>
      <c r="E563">
        <v>21</v>
      </c>
      <c r="F563">
        <f>advaced_metrics__2[[#This Row],[total_trips]]-(advaced_metrics__2[[#This Row],[trips_midday]]+advaced_metrics__2[[#This Row],[trips_peak_pm]])</f>
        <v>15</v>
      </c>
      <c r="G563">
        <v>2</v>
      </c>
      <c r="H563">
        <v>4</v>
      </c>
    </row>
    <row r="564" spans="1:8" x14ac:dyDescent="0.2">
      <c r="A564" t="s">
        <v>15</v>
      </c>
      <c r="B564">
        <v>0</v>
      </c>
      <c r="C564" t="s">
        <v>1000</v>
      </c>
      <c r="D564">
        <v>2</v>
      </c>
      <c r="E564">
        <v>116</v>
      </c>
      <c r="F564">
        <f>advaced_metrics__2[[#This Row],[total_trips]]-(advaced_metrics__2[[#This Row],[trips_midday]]+advaced_metrics__2[[#This Row],[trips_peak_pm]])</f>
        <v>79</v>
      </c>
      <c r="G564">
        <v>13</v>
      </c>
      <c r="H564">
        <v>24</v>
      </c>
    </row>
    <row r="565" spans="1:8" x14ac:dyDescent="0.2">
      <c r="A565" t="s">
        <v>15</v>
      </c>
      <c r="B565">
        <v>1</v>
      </c>
      <c r="C565" t="s">
        <v>1001</v>
      </c>
      <c r="D565">
        <v>3</v>
      </c>
      <c r="E565">
        <v>113</v>
      </c>
      <c r="F565">
        <f>advaced_metrics__2[[#This Row],[total_trips]]-(advaced_metrics__2[[#This Row],[trips_midday]]+advaced_metrics__2[[#This Row],[trips_peak_pm]])</f>
        <v>80</v>
      </c>
      <c r="G565">
        <v>12</v>
      </c>
      <c r="H565">
        <v>21</v>
      </c>
    </row>
    <row r="566" spans="1:8" x14ac:dyDescent="0.2">
      <c r="A566" t="s">
        <v>15</v>
      </c>
      <c r="B566">
        <v>1</v>
      </c>
      <c r="C566" t="s">
        <v>1002</v>
      </c>
      <c r="D566">
        <v>1</v>
      </c>
      <c r="E566">
        <v>8</v>
      </c>
      <c r="F566">
        <f>advaced_metrics__2[[#This Row],[total_trips]]-(advaced_metrics__2[[#This Row],[trips_midday]]+advaced_metrics__2[[#This Row],[trips_peak_pm]])</f>
        <v>6</v>
      </c>
      <c r="G566">
        <v>1</v>
      </c>
      <c r="H566">
        <v>1</v>
      </c>
    </row>
    <row r="567" spans="1:8" x14ac:dyDescent="0.2">
      <c r="A567" t="s">
        <v>17</v>
      </c>
      <c r="B567">
        <v>0</v>
      </c>
      <c r="C567" t="s">
        <v>1003</v>
      </c>
      <c r="D567">
        <v>1</v>
      </c>
      <c r="E567">
        <v>130</v>
      </c>
      <c r="F567">
        <f>advaced_metrics__2[[#This Row],[total_trips]]-(advaced_metrics__2[[#This Row],[trips_midday]]+advaced_metrics__2[[#This Row],[trips_peak_pm]])</f>
        <v>91</v>
      </c>
      <c r="G567">
        <v>17</v>
      </c>
      <c r="H567">
        <v>22</v>
      </c>
    </row>
    <row r="568" spans="1:8" x14ac:dyDescent="0.2">
      <c r="A568" t="s">
        <v>17</v>
      </c>
      <c r="B568">
        <v>1</v>
      </c>
      <c r="C568" t="s">
        <v>1004</v>
      </c>
      <c r="D568">
        <v>1</v>
      </c>
      <c r="E568">
        <v>128</v>
      </c>
      <c r="F568">
        <f>advaced_metrics__2[[#This Row],[total_trips]]-(advaced_metrics__2[[#This Row],[trips_midday]]+advaced_metrics__2[[#This Row],[trips_peak_pm]])</f>
        <v>87</v>
      </c>
      <c r="G568">
        <v>18</v>
      </c>
      <c r="H568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372C-DE76-D049-9F03-408B1B260F0F}">
  <dimension ref="A1:G13323"/>
  <sheetViews>
    <sheetView workbookViewId="0">
      <selection activeCell="G242" sqref="G242"/>
    </sheetView>
  </sheetViews>
  <sheetFormatPr baseColWidth="10" defaultColWidth="11" defaultRowHeight="16" x14ac:dyDescent="0.2"/>
  <cols>
    <col min="1" max="1" width="13" bestFit="1" customWidth="1"/>
    <col min="2" max="2" width="13.33203125" bestFit="1" customWidth="1"/>
    <col min="3" max="3" width="15.83203125" bestFit="1" customWidth="1"/>
    <col min="4" max="4" width="67.6640625" bestFit="1" customWidth="1"/>
    <col min="5" max="5" width="10.33203125" bestFit="1" customWidth="1"/>
    <col min="6" max="6" width="11.83203125" bestFit="1" customWidth="1"/>
  </cols>
  <sheetData>
    <row r="1" spans="1:7" x14ac:dyDescent="0.2">
      <c r="A1" t="s">
        <v>1005</v>
      </c>
      <c r="B1" t="s">
        <v>438</v>
      </c>
      <c r="C1" t="s">
        <v>1006</v>
      </c>
      <c r="D1" t="s">
        <v>1007</v>
      </c>
      <c r="E1" t="s">
        <v>1008</v>
      </c>
      <c r="F1" t="s">
        <v>1009</v>
      </c>
      <c r="G1" t="s">
        <v>9114</v>
      </c>
    </row>
    <row r="2" spans="1:7" hidden="1" x14ac:dyDescent="0.2">
      <c r="A2" t="s">
        <v>40</v>
      </c>
      <c r="B2">
        <v>0</v>
      </c>
      <c r="C2">
        <v>1</v>
      </c>
      <c r="D2" t="s">
        <v>1010</v>
      </c>
      <c r="E2">
        <v>49.234661000000003</v>
      </c>
      <c r="F2">
        <v>-123.185757</v>
      </c>
      <c r="G2">
        <f>IF(route_map__2[[#This Row],[route_label]]&lt;&gt;A3,0,SQRT((E3-route_map__2[[#This Row],[stop_lat]])^2 + ((F3-route_map__2[[#This Row],[stop_lon]])*COS(RADIANS(route_map__2[[#This Row],[stop_lat]])))^2)*111.32)</f>
        <v>0.3034267926033633</v>
      </c>
    </row>
    <row r="3" spans="1:7" hidden="1" x14ac:dyDescent="0.2">
      <c r="A3" t="s">
        <v>40</v>
      </c>
      <c r="B3">
        <v>0</v>
      </c>
      <c r="C3">
        <v>2</v>
      </c>
      <c r="D3" t="s">
        <v>1011</v>
      </c>
      <c r="E3">
        <v>49.234698000000002</v>
      </c>
      <c r="F3">
        <v>-123.181583</v>
      </c>
      <c r="G3">
        <f>IF(route_map__2[[#This Row],[route_label]]&lt;&gt;A4,0,SQRT((E4-route_map__2[[#This Row],[stop_lat]])^2 + ((F4-route_map__2[[#This Row],[stop_lon]])*COS(RADIANS(route_map__2[[#This Row],[stop_lat]])))^2)*111.32)</f>
        <v>0.23841587691660651</v>
      </c>
    </row>
    <row r="4" spans="1:7" hidden="1" x14ac:dyDescent="0.2">
      <c r="A4" t="s">
        <v>40</v>
      </c>
      <c r="B4">
        <v>0</v>
      </c>
      <c r="C4">
        <v>3</v>
      </c>
      <c r="D4" t="s">
        <v>1012</v>
      </c>
      <c r="E4">
        <v>49.234696</v>
      </c>
      <c r="F4">
        <v>-123.178303</v>
      </c>
      <c r="G4">
        <f>IF(route_map__2[[#This Row],[route_label]]&lt;&gt;A5,0,SQRT((E5-route_map__2[[#This Row],[stop_lat]])^2 + ((F5-route_map__2[[#This Row],[stop_lon]])*COS(RADIANS(route_map__2[[#This Row],[stop_lat]])))^2)*111.32)</f>
        <v>0.34949463197875474</v>
      </c>
    </row>
    <row r="5" spans="1:7" hidden="1" x14ac:dyDescent="0.2">
      <c r="A5" t="s">
        <v>40</v>
      </c>
      <c r="B5">
        <v>0</v>
      </c>
      <c r="C5">
        <v>4</v>
      </c>
      <c r="D5" t="s">
        <v>1013</v>
      </c>
      <c r="E5">
        <v>49.234670000000001</v>
      </c>
      <c r="F5">
        <v>-123.173495</v>
      </c>
      <c r="G5">
        <f>IF(route_map__2[[#This Row],[route_label]]&lt;&gt;A6,0,SQRT((E6-route_map__2[[#This Row],[stop_lat]])^2 + ((F6-route_map__2[[#This Row],[stop_lon]])*COS(RADIANS(route_map__2[[#This Row],[stop_lat]])))^2)*111.32)</f>
        <v>0.43451483452779299</v>
      </c>
    </row>
    <row r="6" spans="1:7" hidden="1" x14ac:dyDescent="0.2">
      <c r="A6" t="s">
        <v>40</v>
      </c>
      <c r="B6">
        <v>0</v>
      </c>
      <c r="C6">
        <v>5</v>
      </c>
      <c r="D6" t="s">
        <v>1014</v>
      </c>
      <c r="E6">
        <v>49.237918999999998</v>
      </c>
      <c r="F6">
        <v>-123.170182</v>
      </c>
      <c r="G6">
        <f>IF(route_map__2[[#This Row],[route_label]]&lt;&gt;A7,0,SQRT((E7-route_map__2[[#This Row],[stop_lat]])^2 + ((F7-route_map__2[[#This Row],[stop_lon]])*COS(RADIANS(route_map__2[[#This Row],[stop_lat]])))^2)*111.32)</f>
        <v>0.4145579801644268</v>
      </c>
    </row>
    <row r="7" spans="1:7" hidden="1" x14ac:dyDescent="0.2">
      <c r="A7" t="s">
        <v>40</v>
      </c>
      <c r="B7">
        <v>0</v>
      </c>
      <c r="C7">
        <v>6</v>
      </c>
      <c r="D7" t="s">
        <v>1015</v>
      </c>
      <c r="E7">
        <v>49.241643000000003</v>
      </c>
      <c r="F7">
        <v>-123.170163</v>
      </c>
      <c r="G7">
        <f>IF(route_map__2[[#This Row],[route_label]]&lt;&gt;A8,0,SQRT((E8-route_map__2[[#This Row],[stop_lat]])^2 + ((F8-route_map__2[[#This Row],[stop_lon]])*COS(RADIANS(route_map__2[[#This Row],[stop_lat]])))^2)*111.32)</f>
        <v>0.43461034987522762</v>
      </c>
    </row>
    <row r="8" spans="1:7" hidden="1" x14ac:dyDescent="0.2">
      <c r="A8" t="s">
        <v>40</v>
      </c>
      <c r="B8">
        <v>0</v>
      </c>
      <c r="C8">
        <v>7</v>
      </c>
      <c r="D8" t="s">
        <v>1016</v>
      </c>
      <c r="E8">
        <v>49.245547000000002</v>
      </c>
      <c r="F8">
        <v>-123.17010999999999</v>
      </c>
      <c r="G8">
        <f>IF(route_map__2[[#This Row],[route_label]]&lt;&gt;A9,0,SQRT((E9-route_map__2[[#This Row],[stop_lat]])^2 + ((F9-route_map__2[[#This Row],[stop_lon]])*COS(RADIANS(route_map__2[[#This Row],[stop_lat]])))^2)*111.32)</f>
        <v>0.45544053314741711</v>
      </c>
    </row>
    <row r="9" spans="1:7" hidden="1" x14ac:dyDescent="0.2">
      <c r="A9" t="s">
        <v>40</v>
      </c>
      <c r="B9">
        <v>0</v>
      </c>
      <c r="C9">
        <v>8</v>
      </c>
      <c r="D9" t="s">
        <v>1017</v>
      </c>
      <c r="E9">
        <v>49.249510000000001</v>
      </c>
      <c r="F9">
        <v>-123.171667</v>
      </c>
      <c r="G9">
        <f>IF(route_map__2[[#This Row],[route_label]]&lt;&gt;A10,0,SQRT((E10-route_map__2[[#This Row],[stop_lat]])^2 + ((F10-route_map__2[[#This Row],[stop_lon]])*COS(RADIANS(route_map__2[[#This Row],[stop_lat]])))^2)*111.32)</f>
        <v>0.30392193784580063</v>
      </c>
    </row>
    <row r="10" spans="1:7" hidden="1" x14ac:dyDescent="0.2">
      <c r="A10" t="s">
        <v>40</v>
      </c>
      <c r="B10">
        <v>0</v>
      </c>
      <c r="C10">
        <v>9</v>
      </c>
      <c r="D10" t="s">
        <v>1018</v>
      </c>
      <c r="E10">
        <v>49.248517</v>
      </c>
      <c r="F10">
        <v>-123.167771</v>
      </c>
      <c r="G10">
        <f>IF(route_map__2[[#This Row],[route_label]]&lt;&gt;A11,0,SQRT((E11-route_map__2[[#This Row],[stop_lat]])^2 + ((F11-route_map__2[[#This Row],[stop_lon]])*COS(RADIANS(route_map__2[[#This Row],[stop_lat]])))^2)*111.32)</f>
        <v>0.10445661231100001</v>
      </c>
    </row>
    <row r="11" spans="1:7" hidden="1" x14ac:dyDescent="0.2">
      <c r="A11" t="s">
        <v>40</v>
      </c>
      <c r="B11">
        <v>0</v>
      </c>
      <c r="C11">
        <v>10</v>
      </c>
      <c r="D11" t="s">
        <v>1019</v>
      </c>
      <c r="E11">
        <v>49.249454999999998</v>
      </c>
      <c r="F11">
        <v>-123.167732</v>
      </c>
      <c r="G11">
        <f>IF(route_map__2[[#This Row],[route_label]]&lt;&gt;A12,0,SQRT((E12-route_map__2[[#This Row],[stop_lat]])^2 + ((F12-route_map__2[[#This Row],[stop_lon]])*COS(RADIANS(route_map__2[[#This Row],[stop_lat]])))^2)*111.32)</f>
        <v>0.40455009577263684</v>
      </c>
    </row>
    <row r="12" spans="1:7" hidden="1" x14ac:dyDescent="0.2">
      <c r="A12" t="s">
        <v>40</v>
      </c>
      <c r="B12">
        <v>0</v>
      </c>
      <c r="C12">
        <v>11</v>
      </c>
      <c r="D12" t="s">
        <v>1020</v>
      </c>
      <c r="E12">
        <v>49.253089000000003</v>
      </c>
      <c r="F12">
        <v>-123.167687</v>
      </c>
      <c r="G12">
        <f>IF(route_map__2[[#This Row],[route_label]]&lt;&gt;A13,0,SQRT((E13-route_map__2[[#This Row],[stop_lat]])^2 + ((F13-route_map__2[[#This Row],[stop_lon]])*COS(RADIANS(route_map__2[[#This Row],[stop_lat]])))^2)*111.32)</f>
        <v>0.55726386684589413</v>
      </c>
    </row>
    <row r="13" spans="1:7" hidden="1" x14ac:dyDescent="0.2">
      <c r="A13" t="s">
        <v>40</v>
      </c>
      <c r="B13">
        <v>0</v>
      </c>
      <c r="C13">
        <v>12</v>
      </c>
      <c r="D13" t="s">
        <v>1021</v>
      </c>
      <c r="E13">
        <v>49.258079000000002</v>
      </c>
      <c r="F13">
        <v>-123.168299</v>
      </c>
      <c r="G13">
        <f>IF(route_map__2[[#This Row],[route_label]]&lt;&gt;A14,0,SQRT((E14-route_map__2[[#This Row],[stop_lat]])^2 + ((F14-route_map__2[[#This Row],[stop_lon]])*COS(RADIANS(route_map__2[[#This Row],[stop_lat]])))^2)*111.32)</f>
        <v>0.2476153441249194</v>
      </c>
    </row>
    <row r="14" spans="1:7" hidden="1" x14ac:dyDescent="0.2">
      <c r="A14" t="s">
        <v>40</v>
      </c>
      <c r="B14">
        <v>0</v>
      </c>
      <c r="C14">
        <v>13</v>
      </c>
      <c r="D14" t="s">
        <v>1022</v>
      </c>
      <c r="E14">
        <v>49.260303</v>
      </c>
      <c r="F14">
        <v>-123.168238</v>
      </c>
      <c r="G14">
        <f>IF(route_map__2[[#This Row],[route_label]]&lt;&gt;A15,0,SQRT((E15-route_map__2[[#This Row],[stop_lat]])^2 + ((F15-route_map__2[[#This Row],[stop_lon]])*COS(RADIANS(route_map__2[[#This Row],[stop_lat]])))^2)*111.32)</f>
        <v>0.1642849880535969</v>
      </c>
    </row>
    <row r="15" spans="1:7" hidden="1" x14ac:dyDescent="0.2">
      <c r="A15" t="s">
        <v>40</v>
      </c>
      <c r="B15">
        <v>0</v>
      </c>
      <c r="C15">
        <v>14</v>
      </c>
      <c r="D15" t="s">
        <v>1023</v>
      </c>
      <c r="E15">
        <v>49.261778</v>
      </c>
      <c r="F15">
        <v>-123.168164</v>
      </c>
      <c r="G15">
        <f>IF(route_map__2[[#This Row],[route_label]]&lt;&gt;A16,0,SQRT((E16-route_map__2[[#This Row],[stop_lat]])^2 + ((F16-route_map__2[[#This Row],[stop_lon]])*COS(RADIANS(route_map__2[[#This Row],[stop_lat]])))^2)*111.32)</f>
        <v>0.18830503817299268</v>
      </c>
    </row>
    <row r="16" spans="1:7" hidden="1" x14ac:dyDescent="0.2">
      <c r="A16" t="s">
        <v>40</v>
      </c>
      <c r="B16">
        <v>0</v>
      </c>
      <c r="C16">
        <v>15</v>
      </c>
      <c r="D16" t="s">
        <v>1024</v>
      </c>
      <c r="E16">
        <v>49.263469000000001</v>
      </c>
      <c r="F16">
        <v>-123.168097</v>
      </c>
      <c r="G16">
        <f>IF(route_map__2[[#This Row],[route_label]]&lt;&gt;A17,0,SQRT((E17-route_map__2[[#This Row],[stop_lat]])^2 + ((F17-route_map__2[[#This Row],[stop_lon]])*COS(RADIANS(route_map__2[[#This Row],[stop_lat]])))^2)*111.32)</f>
        <v>0.29342585397031118</v>
      </c>
    </row>
    <row r="17" spans="1:7" hidden="1" x14ac:dyDescent="0.2">
      <c r="A17" t="s">
        <v>40</v>
      </c>
      <c r="B17">
        <v>0</v>
      </c>
      <c r="C17">
        <v>16</v>
      </c>
      <c r="D17" t="s">
        <v>1025</v>
      </c>
      <c r="E17">
        <v>49.266100999999999</v>
      </c>
      <c r="F17">
        <v>-123.168316</v>
      </c>
      <c r="G17">
        <f>IF(route_map__2[[#This Row],[route_label]]&lt;&gt;A18,0,SQRT((E18-route_map__2[[#This Row],[stop_lat]])^2 + ((F18-route_map__2[[#This Row],[stop_lon]])*COS(RADIANS(route_map__2[[#This Row],[stop_lat]])))^2)*111.32)</f>
        <v>0.2917400303635258</v>
      </c>
    </row>
    <row r="18" spans="1:7" hidden="1" x14ac:dyDescent="0.2">
      <c r="A18" t="s">
        <v>40</v>
      </c>
      <c r="B18">
        <v>0</v>
      </c>
      <c r="C18">
        <v>17</v>
      </c>
      <c r="D18" t="s">
        <v>1026</v>
      </c>
      <c r="E18">
        <v>49.268720999999999</v>
      </c>
      <c r="F18">
        <v>-123.168221</v>
      </c>
      <c r="G18">
        <f>IF(route_map__2[[#This Row],[route_label]]&lt;&gt;A19,0,SQRT((E19-route_map__2[[#This Row],[stop_lat]])^2 + ((F19-route_map__2[[#This Row],[stop_lon]])*COS(RADIANS(route_map__2[[#This Row],[stop_lat]])))^2)*111.32)</f>
        <v>0.19708786048355034</v>
      </c>
    </row>
    <row r="19" spans="1:7" hidden="1" x14ac:dyDescent="0.2">
      <c r="A19" t="s">
        <v>40</v>
      </c>
      <c r="B19">
        <v>0</v>
      </c>
      <c r="C19">
        <v>18</v>
      </c>
      <c r="D19" t="s">
        <v>1027</v>
      </c>
      <c r="E19">
        <v>49.270491</v>
      </c>
      <c r="F19">
        <v>-123.168159</v>
      </c>
      <c r="G19">
        <f>IF(route_map__2[[#This Row],[route_label]]&lt;&gt;A20,0,SQRT((E20-route_map__2[[#This Row],[stop_lat]])^2 + ((F20-route_map__2[[#This Row],[stop_lon]])*COS(RADIANS(route_map__2[[#This Row],[stop_lat]])))^2)*111.32)</f>
        <v>0.39017388515416074</v>
      </c>
    </row>
    <row r="20" spans="1:7" hidden="1" x14ac:dyDescent="0.2">
      <c r="A20" t="s">
        <v>40</v>
      </c>
      <c r="B20">
        <v>0</v>
      </c>
      <c r="C20">
        <v>19</v>
      </c>
      <c r="D20" t="s">
        <v>1028</v>
      </c>
      <c r="E20">
        <v>49.272658</v>
      </c>
      <c r="F20">
        <v>-123.163937</v>
      </c>
      <c r="G20">
        <f>IF(route_map__2[[#This Row],[route_label]]&lt;&gt;A21,0,SQRT((E21-route_map__2[[#This Row],[stop_lat]])^2 + ((F21-route_map__2[[#This Row],[stop_lon]])*COS(RADIANS(route_map__2[[#This Row],[stop_lat]])))^2)*111.32)</f>
        <v>0.33457670010678625</v>
      </c>
    </row>
    <row r="21" spans="1:7" hidden="1" x14ac:dyDescent="0.2">
      <c r="A21" t="s">
        <v>40</v>
      </c>
      <c r="B21">
        <v>0</v>
      </c>
      <c r="C21">
        <v>20</v>
      </c>
      <c r="D21" t="s">
        <v>1029</v>
      </c>
      <c r="E21">
        <v>49.272582</v>
      </c>
      <c r="F21">
        <v>-123.15933200000001</v>
      </c>
      <c r="G21">
        <f>IF(route_map__2[[#This Row],[route_label]]&lt;&gt;A22,0,SQRT((E22-route_map__2[[#This Row],[stop_lat]])^2 + ((F22-route_map__2[[#This Row],[stop_lon]])*COS(RADIANS(route_map__2[[#This Row],[stop_lat]])))^2)*111.32)</f>
        <v>0.34791210061955624</v>
      </c>
    </row>
    <row r="22" spans="1:7" hidden="1" x14ac:dyDescent="0.2">
      <c r="A22" t="s">
        <v>40</v>
      </c>
      <c r="B22">
        <v>0</v>
      </c>
      <c r="C22">
        <v>21</v>
      </c>
      <c r="D22" t="s">
        <v>1030</v>
      </c>
      <c r="E22">
        <v>49.272516000000003</v>
      </c>
      <c r="F22">
        <v>-123.154543</v>
      </c>
      <c r="G22">
        <f>IF(route_map__2[[#This Row],[route_label]]&lt;&gt;A23,0,SQRT((E23-route_map__2[[#This Row],[stop_lat]])^2 + ((F23-route_map__2[[#This Row],[stop_lon]])*COS(RADIANS(route_map__2[[#This Row],[stop_lat]])))^2)*111.32)</f>
        <v>0.16836304488694068</v>
      </c>
    </row>
    <row r="23" spans="1:7" hidden="1" x14ac:dyDescent="0.2">
      <c r="A23" t="s">
        <v>40</v>
      </c>
      <c r="B23">
        <v>0</v>
      </c>
      <c r="C23">
        <v>22</v>
      </c>
      <c r="D23" t="s">
        <v>1031</v>
      </c>
      <c r="E23">
        <v>49.272471000000003</v>
      </c>
      <c r="F23">
        <v>-123.152226</v>
      </c>
      <c r="G23">
        <f>IF(route_map__2[[#This Row],[route_label]]&lt;&gt;A24,0,SQRT((E24-route_map__2[[#This Row],[stop_lat]])^2 + ((F24-route_map__2[[#This Row],[stop_lon]])*COS(RADIANS(route_map__2[[#This Row],[stop_lat]])))^2)*111.32)</f>
        <v>0.35506579499959362</v>
      </c>
    </row>
    <row r="24" spans="1:7" hidden="1" x14ac:dyDescent="0.2">
      <c r="A24" t="s">
        <v>40</v>
      </c>
      <c r="B24">
        <v>0</v>
      </c>
      <c r="C24">
        <v>23</v>
      </c>
      <c r="D24" t="s">
        <v>1032</v>
      </c>
      <c r="E24">
        <v>49.272368</v>
      </c>
      <c r="F24">
        <v>-123.14734</v>
      </c>
      <c r="G24">
        <f>IF(route_map__2[[#This Row],[route_label]]&lt;&gt;A25,0,SQRT((E25-route_map__2[[#This Row],[stop_lat]])^2 + ((F25-route_map__2[[#This Row],[stop_lon]])*COS(RADIANS(route_map__2[[#This Row],[stop_lat]])))^2)*111.32)</f>
        <v>1.252685958198281</v>
      </c>
    </row>
    <row r="25" spans="1:7" hidden="1" x14ac:dyDescent="0.2">
      <c r="A25" t="s">
        <v>40</v>
      </c>
      <c r="B25">
        <v>0</v>
      </c>
      <c r="C25">
        <v>24</v>
      </c>
      <c r="D25" t="s">
        <v>1033</v>
      </c>
      <c r="E25">
        <v>49.277225999999999</v>
      </c>
      <c r="F25">
        <v>-123.131783</v>
      </c>
      <c r="G25">
        <f>IF(route_map__2[[#This Row],[route_label]]&lt;&gt;A26,0,SQRT((E26-route_map__2[[#This Row],[stop_lat]])^2 + ((F26-route_map__2[[#This Row],[stop_lon]])*COS(RADIANS(route_map__2[[#This Row],[stop_lat]])))^2)*111.32)</f>
        <v>0.26056539218315455</v>
      </c>
    </row>
    <row r="26" spans="1:7" hidden="1" x14ac:dyDescent="0.2">
      <c r="A26" t="s">
        <v>40</v>
      </c>
      <c r="B26">
        <v>0</v>
      </c>
      <c r="C26">
        <v>25</v>
      </c>
      <c r="D26" t="s">
        <v>1034</v>
      </c>
      <c r="E26">
        <v>49.278885000000002</v>
      </c>
      <c r="F26">
        <v>-123.12925199999999</v>
      </c>
      <c r="G26">
        <f>IF(route_map__2[[#This Row],[route_label]]&lt;&gt;A27,0,SQRT((E27-route_map__2[[#This Row],[stop_lat]])^2 + ((F27-route_map__2[[#This Row],[stop_lon]])*COS(RADIANS(route_map__2[[#This Row],[stop_lat]])))^2)*111.32)</f>
        <v>0.28735466280966232</v>
      </c>
    </row>
    <row r="27" spans="1:7" hidden="1" x14ac:dyDescent="0.2">
      <c r="A27" t="s">
        <v>40</v>
      </c>
      <c r="B27">
        <v>0</v>
      </c>
      <c r="C27">
        <v>26</v>
      </c>
      <c r="D27" t="s">
        <v>1035</v>
      </c>
      <c r="E27">
        <v>49.280740999999999</v>
      </c>
      <c r="F27">
        <v>-123.126502</v>
      </c>
      <c r="G27">
        <f>IF(route_map__2[[#This Row],[route_label]]&lt;&gt;A28,0,SQRT((E28-route_map__2[[#This Row],[stop_lat]])^2 + ((F28-route_map__2[[#This Row],[stop_lon]])*COS(RADIANS(route_map__2[[#This Row],[stop_lat]])))^2)*111.32)</f>
        <v>0.2548633257247474</v>
      </c>
    </row>
    <row r="28" spans="1:7" hidden="1" x14ac:dyDescent="0.2">
      <c r="A28" t="s">
        <v>40</v>
      </c>
      <c r="B28">
        <v>0</v>
      </c>
      <c r="C28">
        <v>27</v>
      </c>
      <c r="D28" t="s">
        <v>1036</v>
      </c>
      <c r="E28">
        <v>49.282359</v>
      </c>
      <c r="F28">
        <v>-123.124019</v>
      </c>
      <c r="G28">
        <f>IF(route_map__2[[#This Row],[route_label]]&lt;&gt;A29,0,SQRT((E29-route_map__2[[#This Row],[stop_lat]])^2 + ((F29-route_map__2[[#This Row],[stop_lon]])*COS(RADIANS(route_map__2[[#This Row],[stop_lat]])))^2)*111.32)</f>
        <v>0.19361916694882539</v>
      </c>
    </row>
    <row r="29" spans="1:7" hidden="1" x14ac:dyDescent="0.2">
      <c r="A29" t="s">
        <v>40</v>
      </c>
      <c r="B29">
        <v>0</v>
      </c>
      <c r="C29">
        <v>28</v>
      </c>
      <c r="D29" t="s">
        <v>1037</v>
      </c>
      <c r="E29">
        <v>49.283593000000003</v>
      </c>
      <c r="F29">
        <v>-123.12214</v>
      </c>
      <c r="G29">
        <f>IF(route_map__2[[#This Row],[route_label]]&lt;&gt;A30,0,SQRT((E30-route_map__2[[#This Row],[stop_lat]])^2 + ((F30-route_map__2[[#This Row],[stop_lon]])*COS(RADIANS(route_map__2[[#This Row],[stop_lat]])))^2)*111.32)</f>
        <v>0.17026168135453554</v>
      </c>
    </row>
    <row r="30" spans="1:7" hidden="1" x14ac:dyDescent="0.2">
      <c r="A30" t="s">
        <v>40</v>
      </c>
      <c r="B30">
        <v>0</v>
      </c>
      <c r="C30">
        <v>29</v>
      </c>
      <c r="D30" t="s">
        <v>1038</v>
      </c>
      <c r="E30">
        <v>49.284688000000003</v>
      </c>
      <c r="F30">
        <v>-123.120503</v>
      </c>
      <c r="G30">
        <f>IF(route_map__2[[#This Row],[route_label]]&lt;&gt;A31,0,SQRT((E31-route_map__2[[#This Row],[stop_lat]])^2 + ((F31-route_map__2[[#This Row],[stop_lon]])*COS(RADIANS(route_map__2[[#This Row],[stop_lat]])))^2)*111.32)</f>
        <v>0.19465025666336142</v>
      </c>
    </row>
    <row r="31" spans="1:7" hidden="1" x14ac:dyDescent="0.2">
      <c r="A31" t="s">
        <v>40</v>
      </c>
      <c r="B31">
        <v>0</v>
      </c>
      <c r="C31">
        <v>30</v>
      </c>
      <c r="D31" t="s">
        <v>1039</v>
      </c>
      <c r="E31">
        <v>49.286062999999999</v>
      </c>
      <c r="F31">
        <v>-123.118847</v>
      </c>
      <c r="G31">
        <f>IF(route_map__2[[#This Row],[route_label]]&lt;&gt;A32,0,SQRT((E32-route_map__2[[#This Row],[stop_lat]])^2 + ((F32-route_map__2[[#This Row],[stop_lon]])*COS(RADIANS(route_map__2[[#This Row],[stop_lat]])))^2)*111.32)</f>
        <v>0</v>
      </c>
    </row>
    <row r="32" spans="1:7" hidden="1" x14ac:dyDescent="0.2">
      <c r="A32" t="s">
        <v>40</v>
      </c>
      <c r="B32">
        <v>1</v>
      </c>
      <c r="C32">
        <v>1</v>
      </c>
      <c r="D32" t="s">
        <v>1039</v>
      </c>
      <c r="E32">
        <v>49.286062999999999</v>
      </c>
      <c r="F32">
        <v>-123.118847</v>
      </c>
      <c r="G32">
        <f>IF(route_map__2[[#This Row],[route_label]]&lt;&gt;A33,0,SQRT((E33-route_map__2[[#This Row],[stop_lat]])^2 + ((F33-route_map__2[[#This Row],[stop_lon]])*COS(RADIANS(route_map__2[[#This Row],[stop_lat]])))^2)*111.32)</f>
        <v>0.11787067935766136</v>
      </c>
    </row>
    <row r="33" spans="1:7" hidden="1" x14ac:dyDescent="0.2">
      <c r="A33" t="s">
        <v>40</v>
      </c>
      <c r="B33">
        <v>1</v>
      </c>
      <c r="C33">
        <v>2</v>
      </c>
      <c r="D33" t="s">
        <v>1040</v>
      </c>
      <c r="E33">
        <v>49.285305999999999</v>
      </c>
      <c r="F33">
        <v>-123.11998199999999</v>
      </c>
      <c r="G33">
        <f>IF(route_map__2[[#This Row],[route_label]]&lt;&gt;A34,0,SQRT((E34-route_map__2[[#This Row],[stop_lat]])^2 + ((F34-route_map__2[[#This Row],[stop_lon]])*COS(RADIANS(route_map__2[[#This Row],[stop_lat]])))^2)*111.32)</f>
        <v>0.34688974064570788</v>
      </c>
    </row>
    <row r="34" spans="1:7" hidden="1" x14ac:dyDescent="0.2">
      <c r="A34" t="s">
        <v>40</v>
      </c>
      <c r="B34">
        <v>1</v>
      </c>
      <c r="C34">
        <v>3</v>
      </c>
      <c r="D34" t="s">
        <v>1041</v>
      </c>
      <c r="E34">
        <v>49.283087000000002</v>
      </c>
      <c r="F34">
        <v>-123.12333599999999</v>
      </c>
      <c r="G34">
        <f>IF(route_map__2[[#This Row],[route_label]]&lt;&gt;A35,0,SQRT((E35-route_map__2[[#This Row],[stop_lat]])^2 + ((F35-route_map__2[[#This Row],[stop_lon]])*COS(RADIANS(route_map__2[[#This Row],[stop_lat]])))^2)*111.32)</f>
        <v>0.15949415423324134</v>
      </c>
    </row>
    <row r="35" spans="1:7" hidden="1" x14ac:dyDescent="0.2">
      <c r="A35" t="s">
        <v>40</v>
      </c>
      <c r="B35">
        <v>1</v>
      </c>
      <c r="C35">
        <v>4</v>
      </c>
      <c r="D35" t="s">
        <v>1042</v>
      </c>
      <c r="E35">
        <v>49.282068000000002</v>
      </c>
      <c r="F35">
        <v>-123.12488</v>
      </c>
      <c r="G35">
        <f>IF(route_map__2[[#This Row],[route_label]]&lt;&gt;A36,0,SQRT((E36-route_map__2[[#This Row],[stop_lat]])^2 + ((F36-route_map__2[[#This Row],[stop_lon]])*COS(RADIANS(route_map__2[[#This Row],[stop_lat]])))^2)*111.32)</f>
        <v>0.16957693581784603</v>
      </c>
    </row>
    <row r="36" spans="1:7" hidden="1" x14ac:dyDescent="0.2">
      <c r="A36" t="s">
        <v>40</v>
      </c>
      <c r="B36">
        <v>1</v>
      </c>
      <c r="C36">
        <v>5</v>
      </c>
      <c r="D36" t="s">
        <v>1043</v>
      </c>
      <c r="E36">
        <v>49.280980999999997</v>
      </c>
      <c r="F36">
        <v>-123.126516</v>
      </c>
      <c r="G36">
        <f>IF(route_map__2[[#This Row],[route_label]]&lt;&gt;A37,0,SQRT((E37-route_map__2[[#This Row],[stop_lat]])^2 + ((F37-route_map__2[[#This Row],[stop_lon]])*COS(RADIANS(route_map__2[[#This Row],[stop_lat]])))^2)*111.32)</f>
        <v>0.3231290854336703</v>
      </c>
    </row>
    <row r="37" spans="1:7" hidden="1" x14ac:dyDescent="0.2">
      <c r="A37" t="s">
        <v>40</v>
      </c>
      <c r="B37">
        <v>1</v>
      </c>
      <c r="C37">
        <v>6</v>
      </c>
      <c r="D37" t="s">
        <v>1044</v>
      </c>
      <c r="E37">
        <v>49.278914</v>
      </c>
      <c r="F37">
        <v>-123.12963999999999</v>
      </c>
      <c r="G37">
        <f>IF(route_map__2[[#This Row],[route_label]]&lt;&gt;A38,0,SQRT((E38-route_map__2[[#This Row],[stop_lat]])^2 + ((F38-route_map__2[[#This Row],[stop_lon]])*COS(RADIANS(route_map__2[[#This Row],[stop_lat]])))^2)*111.32)</f>
        <v>0.16822839010394319</v>
      </c>
    </row>
    <row r="38" spans="1:7" hidden="1" x14ac:dyDescent="0.2">
      <c r="A38" t="s">
        <v>40</v>
      </c>
      <c r="B38">
        <v>1</v>
      </c>
      <c r="C38">
        <v>7</v>
      </c>
      <c r="D38" t="s">
        <v>1045</v>
      </c>
      <c r="E38">
        <v>49.277836999999998</v>
      </c>
      <c r="F38">
        <v>-123.131265</v>
      </c>
      <c r="G38">
        <f>IF(route_map__2[[#This Row],[route_label]]&lt;&gt;A39,0,SQRT((E39-route_map__2[[#This Row],[stop_lat]])^2 + ((F39-route_map__2[[#This Row],[stop_lon]])*COS(RADIANS(route_map__2[[#This Row],[stop_lat]])))^2)*111.32)</f>
        <v>1.370671966096104</v>
      </c>
    </row>
    <row r="39" spans="1:7" hidden="1" x14ac:dyDescent="0.2">
      <c r="A39" t="s">
        <v>40</v>
      </c>
      <c r="B39">
        <v>1</v>
      </c>
      <c r="C39">
        <v>8</v>
      </c>
      <c r="D39" t="s">
        <v>1046</v>
      </c>
      <c r="E39">
        <v>49.272539000000002</v>
      </c>
      <c r="F39">
        <v>-123.148302</v>
      </c>
      <c r="G39">
        <f>IF(route_map__2[[#This Row],[route_label]]&lt;&gt;A40,0,SQRT((E40-route_map__2[[#This Row],[stop_lat]])^2 + ((F40-route_map__2[[#This Row],[stop_lon]])*COS(RADIANS(route_map__2[[#This Row],[stop_lat]])))^2)*111.32)</f>
        <v>0.34051299377077232</v>
      </c>
    </row>
    <row r="40" spans="1:7" hidden="1" x14ac:dyDescent="0.2">
      <c r="A40" t="s">
        <v>40</v>
      </c>
      <c r="B40">
        <v>1</v>
      </c>
      <c r="C40">
        <v>9</v>
      </c>
      <c r="D40" t="s">
        <v>1047</v>
      </c>
      <c r="E40">
        <v>49.272607999999998</v>
      </c>
      <c r="F40">
        <v>-123.15298900000001</v>
      </c>
      <c r="G40">
        <f>IF(route_map__2[[#This Row],[route_label]]&lt;&gt;A41,0,SQRT((E41-route_map__2[[#This Row],[stop_lat]])^2 + ((F41-route_map__2[[#This Row],[stop_lon]])*COS(RADIANS(route_map__2[[#This Row],[stop_lat]])))^2)*111.32)</f>
        <v>0.17799589952367831</v>
      </c>
    </row>
    <row r="41" spans="1:7" hidden="1" x14ac:dyDescent="0.2">
      <c r="A41" t="s">
        <v>40</v>
      </c>
      <c r="B41">
        <v>1</v>
      </c>
      <c r="C41">
        <v>10</v>
      </c>
      <c r="D41" t="s">
        <v>1048</v>
      </c>
      <c r="E41">
        <v>49.272644999999997</v>
      </c>
      <c r="F41">
        <v>-123.155439</v>
      </c>
      <c r="G41">
        <f>IF(route_map__2[[#This Row],[route_label]]&lt;&gt;A42,0,SQRT((E42-route_map__2[[#This Row],[stop_lat]])^2 + ((F42-route_map__2[[#This Row],[stop_lon]])*COS(RADIANS(route_map__2[[#This Row],[stop_lat]])))^2)*111.32)</f>
        <v>0.34709454083701535</v>
      </c>
    </row>
    <row r="42" spans="1:7" hidden="1" x14ac:dyDescent="0.2">
      <c r="A42" t="s">
        <v>40</v>
      </c>
      <c r="B42">
        <v>1</v>
      </c>
      <c r="C42">
        <v>11</v>
      </c>
      <c r="D42" t="s">
        <v>1049</v>
      </c>
      <c r="E42">
        <v>49.272731</v>
      </c>
      <c r="F42">
        <v>-123.16021600000001</v>
      </c>
      <c r="G42">
        <f>IF(route_map__2[[#This Row],[route_label]]&lt;&gt;A43,0,SQRT((E43-route_map__2[[#This Row],[stop_lat]])^2 + ((F43-route_map__2[[#This Row],[stop_lon]])*COS(RADIANS(route_map__2[[#This Row],[stop_lat]])))^2)*111.32)</f>
        <v>0.33105956650502771</v>
      </c>
    </row>
    <row r="43" spans="1:7" hidden="1" x14ac:dyDescent="0.2">
      <c r="A43" t="s">
        <v>40</v>
      </c>
      <c r="B43">
        <v>1</v>
      </c>
      <c r="C43">
        <v>12</v>
      </c>
      <c r="D43" t="s">
        <v>1050</v>
      </c>
      <c r="E43">
        <v>49.272795000000002</v>
      </c>
      <c r="F43">
        <v>-123.164773</v>
      </c>
      <c r="G43">
        <f>IF(route_map__2[[#This Row],[route_label]]&lt;&gt;A44,0,SQRT((E44-route_map__2[[#This Row],[stop_lat]])^2 + ((F44-route_map__2[[#This Row],[stop_lon]])*COS(RADIANS(route_map__2[[#This Row],[stop_lat]])))^2)*111.32)</f>
        <v>0.34373682697345243</v>
      </c>
    </row>
    <row r="44" spans="1:7" hidden="1" x14ac:dyDescent="0.2">
      <c r="A44" t="s">
        <v>40</v>
      </c>
      <c r="B44">
        <v>1</v>
      </c>
      <c r="C44">
        <v>13</v>
      </c>
      <c r="D44" t="s">
        <v>1051</v>
      </c>
      <c r="E44">
        <v>49.270752999999999</v>
      </c>
      <c r="F44">
        <v>-123.168323</v>
      </c>
      <c r="G44">
        <f>IF(route_map__2[[#This Row],[route_label]]&lt;&gt;A45,0,SQRT((E45-route_map__2[[#This Row],[stop_lat]])^2 + ((F45-route_map__2[[#This Row],[stop_lon]])*COS(RADIANS(route_map__2[[#This Row],[stop_lat]])))^2)*111.32)</f>
        <v>0.29940771539761618</v>
      </c>
    </row>
    <row r="45" spans="1:7" hidden="1" x14ac:dyDescent="0.2">
      <c r="A45" t="s">
        <v>40</v>
      </c>
      <c r="B45">
        <v>1</v>
      </c>
      <c r="C45">
        <v>14</v>
      </c>
      <c r="D45" t="s">
        <v>1052</v>
      </c>
      <c r="E45">
        <v>49.268064000000003</v>
      </c>
      <c r="F45">
        <v>-123.16841100000001</v>
      </c>
      <c r="G45">
        <f>IF(route_map__2[[#This Row],[route_label]]&lt;&gt;A46,0,SQRT((E46-route_map__2[[#This Row],[stop_lat]])^2 + ((F46-route_map__2[[#This Row],[stop_lon]])*COS(RADIANS(route_map__2[[#This Row],[stop_lat]])))^2)*111.32)</f>
        <v>0.19933142292275777</v>
      </c>
    </row>
    <row r="46" spans="1:7" hidden="1" x14ac:dyDescent="0.2">
      <c r="A46" t="s">
        <v>40</v>
      </c>
      <c r="B46">
        <v>1</v>
      </c>
      <c r="C46">
        <v>15</v>
      </c>
      <c r="D46" t="s">
        <v>1053</v>
      </c>
      <c r="E46">
        <v>49.266274000000003</v>
      </c>
      <c r="F46">
        <v>-123.16848299999999</v>
      </c>
      <c r="G46">
        <f>IF(route_map__2[[#This Row],[route_label]]&lt;&gt;A47,0,SQRT((E47-route_map__2[[#This Row],[stop_lat]])^2 + ((F47-route_map__2[[#This Row],[stop_lon]])*COS(RADIANS(route_map__2[[#This Row],[stop_lat]])))^2)*111.32)</f>
        <v>0.22345083539995034</v>
      </c>
    </row>
    <row r="47" spans="1:7" hidden="1" x14ac:dyDescent="0.2">
      <c r="A47" t="s">
        <v>40</v>
      </c>
      <c r="B47">
        <v>1</v>
      </c>
      <c r="C47">
        <v>16</v>
      </c>
      <c r="D47" t="s">
        <v>1054</v>
      </c>
      <c r="E47">
        <v>49.264268000000001</v>
      </c>
      <c r="F47">
        <v>-123.168373</v>
      </c>
      <c r="G47">
        <f>IF(route_map__2[[#This Row],[route_label]]&lt;&gt;A48,0,SQRT((E48-route_map__2[[#This Row],[stop_lat]])^2 + ((F48-route_map__2[[#This Row],[stop_lon]])*COS(RADIANS(route_map__2[[#This Row],[stop_lat]])))^2)*111.32)</f>
        <v>0.2652808217012807</v>
      </c>
    </row>
    <row r="48" spans="1:7" hidden="1" x14ac:dyDescent="0.2">
      <c r="A48" t="s">
        <v>40</v>
      </c>
      <c r="B48">
        <v>1</v>
      </c>
      <c r="C48">
        <v>17</v>
      </c>
      <c r="D48" t="s">
        <v>1055</v>
      </c>
      <c r="E48">
        <v>49.261884999999999</v>
      </c>
      <c r="F48">
        <v>-123.16835</v>
      </c>
      <c r="G48">
        <f>IF(route_map__2[[#This Row],[route_label]]&lt;&gt;A49,0,SQRT((E49-route_map__2[[#This Row],[stop_lat]])^2 + ((F49-route_map__2[[#This Row],[stop_lon]])*COS(RADIANS(route_map__2[[#This Row],[stop_lat]])))^2)*111.32)</f>
        <v>0.19233100507256715</v>
      </c>
    </row>
    <row r="49" spans="1:7" hidden="1" x14ac:dyDescent="0.2">
      <c r="A49" t="s">
        <v>40</v>
      </c>
      <c r="B49">
        <v>1</v>
      </c>
      <c r="C49">
        <v>18</v>
      </c>
      <c r="D49" t="s">
        <v>1056</v>
      </c>
      <c r="E49">
        <v>49.260157999999997</v>
      </c>
      <c r="F49">
        <v>-123.16842699999999</v>
      </c>
      <c r="G49">
        <f>IF(route_map__2[[#This Row],[route_label]]&lt;&gt;A50,0,SQRT((E50-route_map__2[[#This Row],[stop_lat]])^2 + ((F50-route_map__2[[#This Row],[stop_lon]])*COS(RADIANS(route_map__2[[#This Row],[stop_lat]])))^2)*111.32)</f>
        <v>0.24018071326381962</v>
      </c>
    </row>
    <row r="50" spans="1:7" hidden="1" x14ac:dyDescent="0.2">
      <c r="A50" t="s">
        <v>40</v>
      </c>
      <c r="B50">
        <v>1</v>
      </c>
      <c r="C50">
        <v>19</v>
      </c>
      <c r="D50" t="s">
        <v>1057</v>
      </c>
      <c r="E50">
        <v>49.258001</v>
      </c>
      <c r="F50">
        <v>-123.168503</v>
      </c>
      <c r="G50">
        <f>IF(route_map__2[[#This Row],[route_label]]&lt;&gt;A51,0,SQRT((E51-route_map__2[[#This Row],[stop_lat]])^2 + ((F51-route_map__2[[#This Row],[stop_lon]])*COS(RADIANS(route_map__2[[#This Row],[stop_lat]])))^2)*111.32)</f>
        <v>8.2377600968349465E-2</v>
      </c>
    </row>
    <row r="51" spans="1:7" hidden="1" x14ac:dyDescent="0.2">
      <c r="A51" t="s">
        <v>40</v>
      </c>
      <c r="B51">
        <v>1</v>
      </c>
      <c r="C51">
        <v>20</v>
      </c>
      <c r="D51" t="s">
        <v>1058</v>
      </c>
      <c r="E51">
        <v>49.257261</v>
      </c>
      <c r="F51">
        <v>-123.168508</v>
      </c>
      <c r="G51">
        <f>IF(route_map__2[[#This Row],[route_label]]&lt;&gt;A52,0,SQRT((E52-route_map__2[[#This Row],[stop_lat]])^2 + ((F52-route_map__2[[#This Row],[stop_lon]])*COS(RADIANS(route_map__2[[#This Row],[stop_lat]])))^2)*111.32)</f>
        <v>0.43506591225014746</v>
      </c>
    </row>
    <row r="52" spans="1:7" hidden="1" x14ac:dyDescent="0.2">
      <c r="A52" t="s">
        <v>40</v>
      </c>
      <c r="B52">
        <v>1</v>
      </c>
      <c r="C52">
        <v>21</v>
      </c>
      <c r="D52" t="s">
        <v>1059</v>
      </c>
      <c r="E52">
        <v>49.253374999999998</v>
      </c>
      <c r="F52">
        <v>-123.16786999999999</v>
      </c>
      <c r="G52">
        <f>IF(route_map__2[[#This Row],[route_label]]&lt;&gt;A53,0,SQRT((E53-route_map__2[[#This Row],[stop_lat]])^2 + ((F53-route_map__2[[#This Row],[stop_lon]])*COS(RADIANS(route_map__2[[#This Row],[stop_lat]])))^2)*111.32)</f>
        <v>0.39855106109258381</v>
      </c>
    </row>
    <row r="53" spans="1:7" hidden="1" x14ac:dyDescent="0.2">
      <c r="A53" t="s">
        <v>40</v>
      </c>
      <c r="B53">
        <v>1</v>
      </c>
      <c r="C53">
        <v>22</v>
      </c>
      <c r="D53" t="s">
        <v>1060</v>
      </c>
      <c r="E53">
        <v>49.249794999999999</v>
      </c>
      <c r="F53">
        <v>-123.16793199999999</v>
      </c>
      <c r="G53">
        <f>IF(route_map__2[[#This Row],[route_label]]&lt;&gt;A54,0,SQRT((E54-route_map__2[[#This Row],[stop_lat]])^2 + ((F54-route_map__2[[#This Row],[stop_lon]])*COS(RADIANS(route_map__2[[#This Row],[stop_lat]])))^2)*111.32)</f>
        <v>0.13786562939010746</v>
      </c>
    </row>
    <row r="54" spans="1:7" hidden="1" x14ac:dyDescent="0.2">
      <c r="A54" t="s">
        <v>40</v>
      </c>
      <c r="B54">
        <v>1</v>
      </c>
      <c r="C54">
        <v>23</v>
      </c>
      <c r="D54" t="s">
        <v>1061</v>
      </c>
      <c r="E54">
        <v>49.248646000000001</v>
      </c>
      <c r="F54">
        <v>-123.16864</v>
      </c>
      <c r="G54">
        <f>IF(route_map__2[[#This Row],[route_label]]&lt;&gt;A55,0,SQRT((E55-route_map__2[[#This Row],[stop_lat]])^2 + ((F55-route_map__2[[#This Row],[stop_lon]])*COS(RADIANS(route_map__2[[#This Row],[stop_lat]])))^2)*111.32)</f>
        <v>0.26067539334220341</v>
      </c>
    </row>
    <row r="55" spans="1:7" hidden="1" x14ac:dyDescent="0.2">
      <c r="A55" t="s">
        <v>40</v>
      </c>
      <c r="B55">
        <v>1</v>
      </c>
      <c r="C55">
        <v>24</v>
      </c>
      <c r="D55" t="s">
        <v>1062</v>
      </c>
      <c r="E55">
        <v>49.249603</v>
      </c>
      <c r="F55">
        <v>-123.171914</v>
      </c>
      <c r="G55">
        <f>IF(route_map__2[[#This Row],[route_label]]&lt;&gt;A56,0,SQRT((E56-route_map__2[[#This Row],[stop_lat]])^2 + ((F56-route_map__2[[#This Row],[stop_lon]])*COS(RADIANS(route_map__2[[#This Row],[stop_lat]])))^2)*111.32)</f>
        <v>0.43399159574157109</v>
      </c>
    </row>
    <row r="56" spans="1:7" hidden="1" x14ac:dyDescent="0.2">
      <c r="A56" t="s">
        <v>40</v>
      </c>
      <c r="B56">
        <v>1</v>
      </c>
      <c r="C56">
        <v>25</v>
      </c>
      <c r="D56" t="s">
        <v>1063</v>
      </c>
      <c r="E56">
        <v>49.245848000000002</v>
      </c>
      <c r="F56">
        <v>-123.17030800000001</v>
      </c>
      <c r="G56">
        <f>IF(route_map__2[[#This Row],[route_label]]&lt;&gt;A57,0,SQRT((E57-route_map__2[[#This Row],[stop_lat]])^2 + ((F57-route_map__2[[#This Row],[stop_lon]])*COS(RADIANS(route_map__2[[#This Row],[stop_lat]])))^2)*111.32)</f>
        <v>0.42536467062597738</v>
      </c>
    </row>
    <row r="57" spans="1:7" hidden="1" x14ac:dyDescent="0.2">
      <c r="A57" t="s">
        <v>40</v>
      </c>
      <c r="B57">
        <v>1</v>
      </c>
      <c r="C57">
        <v>26</v>
      </c>
      <c r="D57" t="s">
        <v>1064</v>
      </c>
      <c r="E57">
        <v>49.242027</v>
      </c>
      <c r="F57">
        <v>-123.17035</v>
      </c>
      <c r="G57">
        <f>IF(route_map__2[[#This Row],[route_label]]&lt;&gt;A58,0,SQRT((E58-route_map__2[[#This Row],[stop_lat]])^2 + ((F58-route_map__2[[#This Row],[stop_lon]])*COS(RADIANS(route_map__2[[#This Row],[stop_lat]])))^2)*111.32)</f>
        <v>0.42001494383076038</v>
      </c>
    </row>
    <row r="58" spans="1:7" hidden="1" x14ac:dyDescent="0.2">
      <c r="A58" t="s">
        <v>40</v>
      </c>
      <c r="B58">
        <v>1</v>
      </c>
      <c r="C58">
        <v>27</v>
      </c>
      <c r="D58" t="s">
        <v>1065</v>
      </c>
      <c r="E58">
        <v>49.238253999999998</v>
      </c>
      <c r="F58">
        <v>-123.170377</v>
      </c>
      <c r="G58">
        <f>IF(route_map__2[[#This Row],[route_label]]&lt;&gt;A59,0,SQRT((E59-route_map__2[[#This Row],[stop_lat]])^2 + ((F59-route_map__2[[#This Row],[stop_lon]])*COS(RADIANS(route_map__2[[#This Row],[stop_lat]])))^2)*111.32)</f>
        <v>0.38357443152585141</v>
      </c>
    </row>
    <row r="59" spans="1:7" hidden="1" x14ac:dyDescent="0.2">
      <c r="A59" t="s">
        <v>40</v>
      </c>
      <c r="B59">
        <v>1</v>
      </c>
      <c r="C59">
        <v>28</v>
      </c>
      <c r="D59" t="s">
        <v>1066</v>
      </c>
      <c r="E59">
        <v>49.234822000000001</v>
      </c>
      <c r="F59">
        <v>-123.17084699999999</v>
      </c>
      <c r="G59">
        <f>IF(route_map__2[[#This Row],[route_label]]&lt;&gt;A60,0,SQRT((E60-route_map__2[[#This Row],[stop_lat]])^2 + ((F60-route_map__2[[#This Row],[stop_lon]])*COS(RADIANS(route_map__2[[#This Row],[stop_lat]])))^2)*111.32)</f>
        <v>0.23994202624826821</v>
      </c>
    </row>
    <row r="60" spans="1:7" hidden="1" x14ac:dyDescent="0.2">
      <c r="A60" t="s">
        <v>40</v>
      </c>
      <c r="B60">
        <v>1</v>
      </c>
      <c r="C60">
        <v>29</v>
      </c>
      <c r="D60" t="s">
        <v>1067</v>
      </c>
      <c r="E60">
        <v>49.234825999999998</v>
      </c>
      <c r="F60">
        <v>-123.174148</v>
      </c>
      <c r="G60">
        <f>IF(route_map__2[[#This Row],[route_label]]&lt;&gt;A61,0,SQRT((E61-route_map__2[[#This Row],[stop_lat]])^2 + ((F61-route_map__2[[#This Row],[stop_lon]])*COS(RADIANS(route_map__2[[#This Row],[stop_lat]])))^2)*111.32)</f>
        <v>0.38771731100512741</v>
      </c>
    </row>
    <row r="61" spans="1:7" hidden="1" x14ac:dyDescent="0.2">
      <c r="A61" t="s">
        <v>40</v>
      </c>
      <c r="B61">
        <v>1</v>
      </c>
      <c r="C61">
        <v>30</v>
      </c>
      <c r="D61" t="s">
        <v>1068</v>
      </c>
      <c r="E61">
        <v>49.234836999999999</v>
      </c>
      <c r="F61">
        <v>-123.17948199999999</v>
      </c>
      <c r="G61">
        <f>IF(route_map__2[[#This Row],[route_label]]&lt;&gt;A62,0,SQRT((E62-route_map__2[[#This Row],[stop_lat]])^2 + ((F62-route_map__2[[#This Row],[stop_lon]])*COS(RADIANS(route_map__2[[#This Row],[stop_lat]])))^2)*111.32)</f>
        <v>0.23194657962513668</v>
      </c>
    </row>
    <row r="62" spans="1:7" hidden="1" x14ac:dyDescent="0.2">
      <c r="A62" t="s">
        <v>40</v>
      </c>
      <c r="B62">
        <v>1</v>
      </c>
      <c r="C62">
        <v>31</v>
      </c>
      <c r="D62" t="s">
        <v>1069</v>
      </c>
      <c r="E62">
        <v>49.234842</v>
      </c>
      <c r="F62">
        <v>-123.18267299999999</v>
      </c>
      <c r="G62">
        <f>IF(route_map__2[[#This Row],[route_label]]&lt;&gt;A63,0,SQRT((E63-route_map__2[[#This Row],[stop_lat]])^2 + ((F63-route_map__2[[#This Row],[stop_lon]])*COS(RADIANS(route_map__2[[#This Row],[stop_lat]])))^2)*111.32)</f>
        <v>0.22507202432724346</v>
      </c>
    </row>
    <row r="63" spans="1:7" hidden="1" x14ac:dyDescent="0.2">
      <c r="A63" t="s">
        <v>40</v>
      </c>
      <c r="B63">
        <v>1</v>
      </c>
      <c r="C63">
        <v>32</v>
      </c>
      <c r="D63" t="s">
        <v>1010</v>
      </c>
      <c r="E63">
        <v>49.234661000000003</v>
      </c>
      <c r="F63">
        <v>-123.185757</v>
      </c>
      <c r="G63">
        <f>IF(route_map__2[[#This Row],[route_label]]&lt;&gt;A64,0,SQRT((E64-route_map__2[[#This Row],[stop_lat]])^2 + ((F64-route_map__2[[#This Row],[stop_lon]])*COS(RADIANS(route_map__2[[#This Row],[stop_lat]])))^2)*111.32)</f>
        <v>0</v>
      </c>
    </row>
    <row r="64" spans="1:7" hidden="1" x14ac:dyDescent="0.2">
      <c r="A64" t="s">
        <v>80</v>
      </c>
      <c r="B64">
        <v>0</v>
      </c>
      <c r="C64">
        <v>1</v>
      </c>
      <c r="D64" t="s">
        <v>1070</v>
      </c>
      <c r="E64">
        <v>49.209086999999997</v>
      </c>
      <c r="F64">
        <v>-123.116823</v>
      </c>
      <c r="G64">
        <f>IF(route_map__2[[#This Row],[route_label]]&lt;&gt;A65,0,SQRT((E65-route_map__2[[#This Row],[stop_lat]])^2 + ((F65-route_map__2[[#This Row],[stop_lon]])*COS(RADIANS(route_map__2[[#This Row],[stop_lat]])))^2)*111.32)</f>
        <v>0.64892310239309225</v>
      </c>
    </row>
    <row r="65" spans="1:7" hidden="1" x14ac:dyDescent="0.2">
      <c r="A65" t="s">
        <v>80</v>
      </c>
      <c r="B65">
        <v>0</v>
      </c>
      <c r="C65">
        <v>2</v>
      </c>
      <c r="D65" t="s">
        <v>1071</v>
      </c>
      <c r="E65">
        <v>49.212198000000001</v>
      </c>
      <c r="F65">
        <v>-123.10927700000001</v>
      </c>
      <c r="G65">
        <f>IF(route_map__2[[#This Row],[route_label]]&lt;&gt;A66,0,SQRT((E66-route_map__2[[#This Row],[stop_lat]])^2 + ((F66-route_map__2[[#This Row],[stop_lon]])*COS(RADIANS(route_map__2[[#This Row],[stop_lat]])))^2)*111.32)</f>
        <v>0.23795747613769708</v>
      </c>
    </row>
    <row r="66" spans="1:7" hidden="1" x14ac:dyDescent="0.2">
      <c r="A66" t="s">
        <v>80</v>
      </c>
      <c r="B66">
        <v>0</v>
      </c>
      <c r="C66">
        <v>3</v>
      </c>
      <c r="D66" t="s">
        <v>1072</v>
      </c>
      <c r="E66">
        <v>49.212139999999998</v>
      </c>
      <c r="F66">
        <v>-123.10600599999999</v>
      </c>
      <c r="G66">
        <f>IF(route_map__2[[#This Row],[route_label]]&lt;&gt;A67,0,SQRT((E67-route_map__2[[#This Row],[stop_lat]])^2 + ((F67-route_map__2[[#This Row],[stop_lon]])*COS(RADIANS(route_map__2[[#This Row],[stop_lat]])))^2)*111.32)</f>
        <v>0.29578376059534928</v>
      </c>
    </row>
    <row r="67" spans="1:7" hidden="1" x14ac:dyDescent="0.2">
      <c r="A67" t="s">
        <v>80</v>
      </c>
      <c r="B67">
        <v>0</v>
      </c>
      <c r="C67">
        <v>4</v>
      </c>
      <c r="D67" t="s">
        <v>1073</v>
      </c>
      <c r="E67">
        <v>49.211565</v>
      </c>
      <c r="F67">
        <v>-123.102035</v>
      </c>
      <c r="G67">
        <f>IF(route_map__2[[#This Row],[route_label]]&lt;&gt;A68,0,SQRT((E68-route_map__2[[#This Row],[stop_lat]])^2 + ((F68-route_map__2[[#This Row],[stop_lon]])*COS(RADIANS(route_map__2[[#This Row],[stop_lat]])))^2)*111.32)</f>
        <v>0.34053985647637891</v>
      </c>
    </row>
    <row r="68" spans="1:7" hidden="1" x14ac:dyDescent="0.2">
      <c r="A68" t="s">
        <v>80</v>
      </c>
      <c r="B68">
        <v>0</v>
      </c>
      <c r="C68">
        <v>5</v>
      </c>
      <c r="D68" t="s">
        <v>1074</v>
      </c>
      <c r="E68">
        <v>49.214623000000003</v>
      </c>
      <c r="F68">
        <v>-123.10190900000001</v>
      </c>
      <c r="G68">
        <f>IF(route_map__2[[#This Row],[route_label]]&lt;&gt;A69,0,SQRT((E69-route_map__2[[#This Row],[stop_lat]])^2 + ((F69-route_map__2[[#This Row],[stop_lon]])*COS(RADIANS(route_map__2[[#This Row],[stop_lat]])))^2)*111.32)</f>
        <v>0.26635785373556953</v>
      </c>
    </row>
    <row r="69" spans="1:7" hidden="1" x14ac:dyDescent="0.2">
      <c r="A69" t="s">
        <v>80</v>
      </c>
      <c r="B69">
        <v>0</v>
      </c>
      <c r="C69">
        <v>6</v>
      </c>
      <c r="D69" t="s">
        <v>1075</v>
      </c>
      <c r="E69">
        <v>49.217015000000004</v>
      </c>
      <c r="F69">
        <v>-123.10181900000001</v>
      </c>
      <c r="G69">
        <f>IF(route_map__2[[#This Row],[route_label]]&lt;&gt;A70,0,SQRT((E70-route_map__2[[#This Row],[stop_lat]])^2 + ((F70-route_map__2[[#This Row],[stop_lon]])*COS(RADIANS(route_map__2[[#This Row],[stop_lat]])))^2)*111.32)</f>
        <v>0.1974539363572036</v>
      </c>
    </row>
    <row r="70" spans="1:7" hidden="1" x14ac:dyDescent="0.2">
      <c r="A70" t="s">
        <v>80</v>
      </c>
      <c r="B70">
        <v>0</v>
      </c>
      <c r="C70">
        <v>7</v>
      </c>
      <c r="D70" t="s">
        <v>1076</v>
      </c>
      <c r="E70">
        <v>49.218788000000004</v>
      </c>
      <c r="F70">
        <v>-123.10174000000001</v>
      </c>
      <c r="G70">
        <f>IF(route_map__2[[#This Row],[route_label]]&lt;&gt;A71,0,SQRT((E71-route_map__2[[#This Row],[stop_lat]])^2 + ((F71-route_map__2[[#This Row],[stop_lon]])*COS(RADIANS(route_map__2[[#This Row],[stop_lat]])))^2)*111.32)</f>
        <v>0.28416568456343949</v>
      </c>
    </row>
    <row r="71" spans="1:7" hidden="1" x14ac:dyDescent="0.2">
      <c r="A71" t="s">
        <v>80</v>
      </c>
      <c r="B71">
        <v>0</v>
      </c>
      <c r="C71">
        <v>8</v>
      </c>
      <c r="D71" t="s">
        <v>1077</v>
      </c>
      <c r="E71">
        <v>49.221339999999998</v>
      </c>
      <c r="F71">
        <v>-123.10164899999999</v>
      </c>
      <c r="G71">
        <f>IF(route_map__2[[#This Row],[route_label]]&lt;&gt;A72,0,SQRT((E72-route_map__2[[#This Row],[stop_lat]])^2 + ((F72-route_map__2[[#This Row],[stop_lon]])*COS(RADIANS(route_map__2[[#This Row],[stop_lat]])))^2)*111.32)</f>
        <v>0.25584576055533714</v>
      </c>
    </row>
    <row r="72" spans="1:7" hidden="1" x14ac:dyDescent="0.2">
      <c r="A72" t="s">
        <v>80</v>
      </c>
      <c r="B72">
        <v>0</v>
      </c>
      <c r="C72">
        <v>9</v>
      </c>
      <c r="D72" t="s">
        <v>1078</v>
      </c>
      <c r="E72">
        <v>49.223638000000001</v>
      </c>
      <c r="F72">
        <v>-123.10159299999999</v>
      </c>
      <c r="G72">
        <f>IF(route_map__2[[#This Row],[route_label]]&lt;&gt;A73,0,SQRT((E73-route_map__2[[#This Row],[stop_lat]])^2 + ((F73-route_map__2[[#This Row],[stop_lon]])*COS(RADIANS(route_map__2[[#This Row],[stop_lat]])))^2)*111.32)</f>
        <v>0.26030849150147517</v>
      </c>
    </row>
    <row r="73" spans="1:7" hidden="1" x14ac:dyDescent="0.2">
      <c r="A73" t="s">
        <v>80</v>
      </c>
      <c r="B73">
        <v>0</v>
      </c>
      <c r="C73">
        <v>10</v>
      </c>
      <c r="D73" t="s">
        <v>1079</v>
      </c>
      <c r="E73">
        <v>49.225974999999998</v>
      </c>
      <c r="F73">
        <v>-123.10147000000001</v>
      </c>
      <c r="G73">
        <f>IF(route_map__2[[#This Row],[route_label]]&lt;&gt;A74,0,SQRT((E74-route_map__2[[#This Row],[stop_lat]])^2 + ((F74-route_map__2[[#This Row],[stop_lon]])*COS(RADIANS(route_map__2[[#This Row],[stop_lat]])))^2)*111.32)</f>
        <v>0.30552311845421276</v>
      </c>
    </row>
    <row r="74" spans="1:7" hidden="1" x14ac:dyDescent="0.2">
      <c r="A74" t="s">
        <v>80</v>
      </c>
      <c r="B74">
        <v>0</v>
      </c>
      <c r="C74">
        <v>11</v>
      </c>
      <c r="D74" t="s">
        <v>1080</v>
      </c>
      <c r="E74">
        <v>49.228718999999998</v>
      </c>
      <c r="F74">
        <v>-123.10138600000001</v>
      </c>
      <c r="G74">
        <f>IF(route_map__2[[#This Row],[route_label]]&lt;&gt;A75,0,SQRT((E75-route_map__2[[#This Row],[stop_lat]])^2 + ((F75-route_map__2[[#This Row],[stop_lon]])*COS(RADIANS(route_map__2[[#This Row],[stop_lat]])))^2)*111.32)</f>
        <v>0.30451574017526595</v>
      </c>
    </row>
    <row r="75" spans="1:7" hidden="1" x14ac:dyDescent="0.2">
      <c r="A75" t="s">
        <v>80</v>
      </c>
      <c r="B75">
        <v>0</v>
      </c>
      <c r="C75">
        <v>12</v>
      </c>
      <c r="D75" t="s">
        <v>1081</v>
      </c>
      <c r="E75">
        <v>49.231453999999999</v>
      </c>
      <c r="F75">
        <v>-123.10130599999999</v>
      </c>
      <c r="G75">
        <f>IF(route_map__2[[#This Row],[route_label]]&lt;&gt;A76,0,SQRT((E76-route_map__2[[#This Row],[stop_lat]])^2 + ((F76-route_map__2[[#This Row],[stop_lon]])*COS(RADIANS(route_map__2[[#This Row],[stop_lat]])))^2)*111.32)</f>
        <v>0.22173041534496801</v>
      </c>
    </row>
    <row r="76" spans="1:7" hidden="1" x14ac:dyDescent="0.2">
      <c r="A76" t="s">
        <v>80</v>
      </c>
      <c r="B76">
        <v>0</v>
      </c>
      <c r="C76">
        <v>13</v>
      </c>
      <c r="D76" t="s">
        <v>1082</v>
      </c>
      <c r="E76">
        <v>49.233445000000003</v>
      </c>
      <c r="F76">
        <v>-123.101394</v>
      </c>
      <c r="G76">
        <f>IF(route_map__2[[#This Row],[route_label]]&lt;&gt;A77,0,SQRT((E77-route_map__2[[#This Row],[stop_lat]])^2 + ((F77-route_map__2[[#This Row],[stop_lon]])*COS(RADIANS(route_map__2[[#This Row],[stop_lat]])))^2)*111.32)</f>
        <v>0.25493919222236072</v>
      </c>
    </row>
    <row r="77" spans="1:7" hidden="1" x14ac:dyDescent="0.2">
      <c r="A77" t="s">
        <v>80</v>
      </c>
      <c r="B77">
        <v>0</v>
      </c>
      <c r="C77">
        <v>14</v>
      </c>
      <c r="D77" t="s">
        <v>1083</v>
      </c>
      <c r="E77">
        <v>49.235734000000001</v>
      </c>
      <c r="F77">
        <v>-123.101505</v>
      </c>
      <c r="G77">
        <f>IF(route_map__2[[#This Row],[route_label]]&lt;&gt;A78,0,SQRT((E78-route_map__2[[#This Row],[stop_lat]])^2 + ((F78-route_map__2[[#This Row],[stop_lon]])*COS(RADIANS(route_map__2[[#This Row],[stop_lat]])))^2)*111.32)</f>
        <v>0.25447761342563235</v>
      </c>
    </row>
    <row r="78" spans="1:7" hidden="1" x14ac:dyDescent="0.2">
      <c r="A78" t="s">
        <v>80</v>
      </c>
      <c r="B78">
        <v>0</v>
      </c>
      <c r="C78">
        <v>15</v>
      </c>
      <c r="D78" t="s">
        <v>1084</v>
      </c>
      <c r="E78">
        <v>49.238019999999999</v>
      </c>
      <c r="F78">
        <v>-123.101502</v>
      </c>
      <c r="G78">
        <f>IF(route_map__2[[#This Row],[route_label]]&lt;&gt;A79,0,SQRT((E79-route_map__2[[#This Row],[stop_lat]])^2 + ((F79-route_map__2[[#This Row],[stop_lon]])*COS(RADIANS(route_map__2[[#This Row],[stop_lat]])))^2)*111.32)</f>
        <v>0.3662751324855793</v>
      </c>
    </row>
    <row r="79" spans="1:7" hidden="1" x14ac:dyDescent="0.2">
      <c r="A79" t="s">
        <v>80</v>
      </c>
      <c r="B79">
        <v>0</v>
      </c>
      <c r="C79">
        <v>16</v>
      </c>
      <c r="D79" t="s">
        <v>1085</v>
      </c>
      <c r="E79">
        <v>49.241307999999997</v>
      </c>
      <c r="F79">
        <v>-123.101314</v>
      </c>
      <c r="G79">
        <f>IF(route_map__2[[#This Row],[route_label]]&lt;&gt;A80,0,SQRT((E80-route_map__2[[#This Row],[stop_lat]])^2 + ((F80-route_map__2[[#This Row],[stop_lon]])*COS(RADIANS(route_map__2[[#This Row],[stop_lat]])))^2)*111.32)</f>
        <v>0.25009573647721212</v>
      </c>
    </row>
    <row r="80" spans="1:7" hidden="1" x14ac:dyDescent="0.2">
      <c r="A80" t="s">
        <v>80</v>
      </c>
      <c r="B80">
        <v>0</v>
      </c>
      <c r="C80">
        <v>17</v>
      </c>
      <c r="D80" t="s">
        <v>1086</v>
      </c>
      <c r="E80">
        <v>49.243554000000003</v>
      </c>
      <c r="F80">
        <v>-123.101232</v>
      </c>
      <c r="G80">
        <f>IF(route_map__2[[#This Row],[route_label]]&lt;&gt;A81,0,SQRT((E81-route_map__2[[#This Row],[stop_lat]])^2 + ((F81-route_map__2[[#This Row],[stop_lon]])*COS(RADIANS(route_map__2[[#This Row],[stop_lat]])))^2)*111.32)</f>
        <v>0.26889507024845621</v>
      </c>
    </row>
    <row r="81" spans="1:7" hidden="1" x14ac:dyDescent="0.2">
      <c r="A81" t="s">
        <v>80</v>
      </c>
      <c r="B81">
        <v>0</v>
      </c>
      <c r="C81">
        <v>18</v>
      </c>
      <c r="D81" t="s">
        <v>1087</v>
      </c>
      <c r="E81">
        <v>49.245967999999998</v>
      </c>
      <c r="F81">
        <v>-123.101101</v>
      </c>
      <c r="G81">
        <f>IF(route_map__2[[#This Row],[route_label]]&lt;&gt;A82,0,SQRT((E82-route_map__2[[#This Row],[stop_lat]])^2 + ((F82-route_map__2[[#This Row],[stop_lon]])*COS(RADIANS(route_map__2[[#This Row],[stop_lat]])))^2)*111.32)</f>
        <v>0.35132357211099574</v>
      </c>
    </row>
    <row r="82" spans="1:7" hidden="1" x14ac:dyDescent="0.2">
      <c r="A82" t="s">
        <v>80</v>
      </c>
      <c r="B82">
        <v>0</v>
      </c>
      <c r="C82">
        <v>19</v>
      </c>
      <c r="D82" t="s">
        <v>1088</v>
      </c>
      <c r="E82">
        <v>49.249121000000002</v>
      </c>
      <c r="F82">
        <v>-123.100891</v>
      </c>
      <c r="G82">
        <f>IF(route_map__2[[#This Row],[route_label]]&lt;&gt;A83,0,SQRT((E83-route_map__2[[#This Row],[stop_lat]])^2 + ((F83-route_map__2[[#This Row],[stop_lon]])*COS(RADIANS(route_map__2[[#This Row],[stop_lat]])))^2)*111.32)</f>
        <v>0.25949327913160231</v>
      </c>
    </row>
    <row r="83" spans="1:7" hidden="1" x14ac:dyDescent="0.2">
      <c r="A83" t="s">
        <v>80</v>
      </c>
      <c r="B83">
        <v>0</v>
      </c>
      <c r="C83">
        <v>20</v>
      </c>
      <c r="D83" t="s">
        <v>1089</v>
      </c>
      <c r="E83">
        <v>49.251452</v>
      </c>
      <c r="F83">
        <v>-123.100866</v>
      </c>
      <c r="G83">
        <f>IF(route_map__2[[#This Row],[route_label]]&lt;&gt;A84,0,SQRT((E84-route_map__2[[#This Row],[stop_lat]])^2 + ((F84-route_map__2[[#This Row],[stop_lon]])*COS(RADIANS(route_map__2[[#This Row],[stop_lat]])))^2)*111.32)</f>
        <v>0.19762345164051548</v>
      </c>
    </row>
    <row r="84" spans="1:7" hidden="1" x14ac:dyDescent="0.2">
      <c r="A84" t="s">
        <v>80</v>
      </c>
      <c r="B84">
        <v>0</v>
      </c>
      <c r="C84">
        <v>21</v>
      </c>
      <c r="D84" t="s">
        <v>1090</v>
      </c>
      <c r="E84">
        <v>49.253225999999998</v>
      </c>
      <c r="F84">
        <v>-123.100763</v>
      </c>
      <c r="G84">
        <f>IF(route_map__2[[#This Row],[route_label]]&lt;&gt;A85,0,SQRT((E85-route_map__2[[#This Row],[stop_lat]])^2 + ((F85-route_map__2[[#This Row],[stop_lon]])*COS(RADIANS(route_map__2[[#This Row],[stop_lat]])))^2)*111.32)</f>
        <v>0.19879920061346801</v>
      </c>
    </row>
    <row r="85" spans="1:7" hidden="1" x14ac:dyDescent="0.2">
      <c r="A85" t="s">
        <v>80</v>
      </c>
      <c r="B85">
        <v>0</v>
      </c>
      <c r="C85">
        <v>22</v>
      </c>
      <c r="D85" t="s">
        <v>1091</v>
      </c>
      <c r="E85">
        <v>49.255006000000002</v>
      </c>
      <c r="F85">
        <v>-123.100984</v>
      </c>
      <c r="G85">
        <f>IF(route_map__2[[#This Row],[route_label]]&lt;&gt;A86,0,SQRT((E86-route_map__2[[#This Row],[stop_lat]])^2 + ((F86-route_map__2[[#This Row],[stop_lon]])*COS(RADIANS(route_map__2[[#This Row],[stop_lat]])))^2)*111.32)</f>
        <v>0.21571319825336324</v>
      </c>
    </row>
    <row r="86" spans="1:7" hidden="1" x14ac:dyDescent="0.2">
      <c r="A86" t="s">
        <v>80</v>
      </c>
      <c r="B86">
        <v>0</v>
      </c>
      <c r="C86">
        <v>23</v>
      </c>
      <c r="D86" t="s">
        <v>1092</v>
      </c>
      <c r="E86">
        <v>49.256943</v>
      </c>
      <c r="F86">
        <v>-123.101068</v>
      </c>
      <c r="G86">
        <f>IF(route_map__2[[#This Row],[route_label]]&lt;&gt;A87,0,SQRT((E87-route_map__2[[#This Row],[stop_lat]])^2 + ((F87-route_map__2[[#This Row],[stop_lon]])*COS(RADIANS(route_map__2[[#This Row],[stop_lat]])))^2)*111.32)</f>
        <v>0.39929642348261973</v>
      </c>
    </row>
    <row r="87" spans="1:7" hidden="1" x14ac:dyDescent="0.2">
      <c r="A87" t="s">
        <v>80</v>
      </c>
      <c r="B87">
        <v>0</v>
      </c>
      <c r="C87">
        <v>24</v>
      </c>
      <c r="D87" t="s">
        <v>1093</v>
      </c>
      <c r="E87">
        <v>49.260528000000001</v>
      </c>
      <c r="F87">
        <v>-123.100888</v>
      </c>
      <c r="G87">
        <f>IF(route_map__2[[#This Row],[route_label]]&lt;&gt;A88,0,SQRT((E88-route_map__2[[#This Row],[stop_lat]])^2 + ((F88-route_map__2[[#This Row],[stop_lon]])*COS(RADIANS(route_map__2[[#This Row],[stop_lat]])))^2)*111.32)</f>
        <v>0.30120135727240044</v>
      </c>
    </row>
    <row r="88" spans="1:7" hidden="1" x14ac:dyDescent="0.2">
      <c r="A88" t="s">
        <v>80</v>
      </c>
      <c r="B88">
        <v>0</v>
      </c>
      <c r="C88">
        <v>25</v>
      </c>
      <c r="D88" t="s">
        <v>1094</v>
      </c>
      <c r="E88">
        <v>49.263233</v>
      </c>
      <c r="F88">
        <v>-123.100792</v>
      </c>
      <c r="G88">
        <f>IF(route_map__2[[#This Row],[route_label]]&lt;&gt;A89,0,SQRT((E89-route_map__2[[#This Row],[stop_lat]])^2 + ((F89-route_map__2[[#This Row],[stop_lon]])*COS(RADIANS(route_map__2[[#This Row],[stop_lat]])))^2)*111.32)</f>
        <v>0.23456874701596367</v>
      </c>
    </row>
    <row r="89" spans="1:7" hidden="1" x14ac:dyDescent="0.2">
      <c r="A89" t="s">
        <v>80</v>
      </c>
      <c r="B89">
        <v>0</v>
      </c>
      <c r="C89">
        <v>26</v>
      </c>
      <c r="D89" t="s">
        <v>1095</v>
      </c>
      <c r="E89">
        <v>49.265338999999997</v>
      </c>
      <c r="F89">
        <v>-123.100685</v>
      </c>
      <c r="G89">
        <f>IF(route_map__2[[#This Row],[route_label]]&lt;&gt;A90,0,SQRT((E90-route_map__2[[#This Row],[stop_lat]])^2 + ((F90-route_map__2[[#This Row],[stop_lon]])*COS(RADIANS(route_map__2[[#This Row],[stop_lat]])))^2)*111.32)</f>
        <v>0.15363068539397312</v>
      </c>
    </row>
    <row r="90" spans="1:7" hidden="1" x14ac:dyDescent="0.2">
      <c r="A90" t="s">
        <v>80</v>
      </c>
      <c r="B90">
        <v>0</v>
      </c>
      <c r="C90">
        <v>27</v>
      </c>
      <c r="D90" t="s">
        <v>1096</v>
      </c>
      <c r="E90">
        <v>49.266719000000002</v>
      </c>
      <c r="F90">
        <v>-123.100662</v>
      </c>
      <c r="G90">
        <f>IF(route_map__2[[#This Row],[route_label]]&lt;&gt;A91,0,SQRT((E91-route_map__2[[#This Row],[stop_lat]])^2 + ((F91-route_map__2[[#This Row],[stop_lon]])*COS(RADIANS(route_map__2[[#This Row],[stop_lat]])))^2)*111.32)</f>
        <v>0.30478496538232819</v>
      </c>
    </row>
    <row r="91" spans="1:7" hidden="1" x14ac:dyDescent="0.2">
      <c r="A91" t="s">
        <v>80</v>
      </c>
      <c r="B91">
        <v>0</v>
      </c>
      <c r="C91">
        <v>28</v>
      </c>
      <c r="D91" t="s">
        <v>1097</v>
      </c>
      <c r="E91">
        <v>49.269455000000001</v>
      </c>
      <c r="F91">
        <v>-123.100505</v>
      </c>
      <c r="G91">
        <f>IF(route_map__2[[#This Row],[route_label]]&lt;&gt;A92,0,SQRT((E92-route_map__2[[#This Row],[stop_lat]])^2 + ((F92-route_map__2[[#This Row],[stop_lon]])*COS(RADIANS(route_map__2[[#This Row],[stop_lat]])))^2)*111.32)</f>
        <v>0.44132465910438295</v>
      </c>
    </row>
    <row r="92" spans="1:7" hidden="1" x14ac:dyDescent="0.2">
      <c r="A92" t="s">
        <v>80</v>
      </c>
      <c r="B92">
        <v>0</v>
      </c>
      <c r="C92">
        <v>29</v>
      </c>
      <c r="D92" t="s">
        <v>1098</v>
      </c>
      <c r="E92">
        <v>49.273395000000001</v>
      </c>
      <c r="F92">
        <v>-123.09983099999999</v>
      </c>
      <c r="G92">
        <f>IF(route_map__2[[#This Row],[route_label]]&lt;&gt;A93,0,SQRT((E93-route_map__2[[#This Row],[stop_lat]])^2 + ((F93-route_map__2[[#This Row],[stop_lon]])*COS(RADIANS(route_map__2[[#This Row],[stop_lat]])))^2)*111.32)</f>
        <v>0.21448705293613296</v>
      </c>
    </row>
    <row r="93" spans="1:7" hidden="1" x14ac:dyDescent="0.2">
      <c r="A93" t="s">
        <v>80</v>
      </c>
      <c r="B93">
        <v>0</v>
      </c>
      <c r="C93">
        <v>30</v>
      </c>
      <c r="D93" t="s">
        <v>1099</v>
      </c>
      <c r="E93">
        <v>49.275320999999998</v>
      </c>
      <c r="F93">
        <v>-123.09974800000001</v>
      </c>
      <c r="G93">
        <f>IF(route_map__2[[#This Row],[route_label]]&lt;&gt;A94,0,SQRT((E94-route_map__2[[#This Row],[stop_lat]])^2 + ((F94-route_map__2[[#This Row],[stop_lon]])*COS(RADIANS(route_map__2[[#This Row],[stop_lat]])))^2)*111.32)</f>
        <v>0.40611317312133666</v>
      </c>
    </row>
    <row r="94" spans="1:7" hidden="1" x14ac:dyDescent="0.2">
      <c r="A94" t="s">
        <v>80</v>
      </c>
      <c r="B94">
        <v>0</v>
      </c>
      <c r="C94">
        <v>31</v>
      </c>
      <c r="D94" t="s">
        <v>1100</v>
      </c>
      <c r="E94">
        <v>49.278967999999999</v>
      </c>
      <c r="F94">
        <v>-123.09960700000001</v>
      </c>
      <c r="G94">
        <f>IF(route_map__2[[#This Row],[route_label]]&lt;&gt;A95,0,SQRT((E95-route_map__2[[#This Row],[stop_lat]])^2 + ((F95-route_map__2[[#This Row],[stop_lon]])*COS(RADIANS(route_map__2[[#This Row],[stop_lat]])))^2)*111.32)</f>
        <v>0.27974730876601045</v>
      </c>
    </row>
    <row r="95" spans="1:7" hidden="1" x14ac:dyDescent="0.2">
      <c r="A95" t="s">
        <v>80</v>
      </c>
      <c r="B95">
        <v>0</v>
      </c>
      <c r="C95">
        <v>32</v>
      </c>
      <c r="D95" t="s">
        <v>1101</v>
      </c>
      <c r="E95">
        <v>49.281440000000003</v>
      </c>
      <c r="F95">
        <v>-123.1003</v>
      </c>
      <c r="G95">
        <f>IF(route_map__2[[#This Row],[route_label]]&lt;&gt;A96,0,SQRT((E96-route_map__2[[#This Row],[stop_lat]])^2 + ((F96-route_map__2[[#This Row],[stop_lon]])*COS(RADIANS(route_map__2[[#This Row],[stop_lat]])))^2)*111.32)</f>
        <v>0.36933055861964492</v>
      </c>
    </row>
    <row r="96" spans="1:7" hidden="1" x14ac:dyDescent="0.2">
      <c r="A96" t="s">
        <v>80</v>
      </c>
      <c r="B96">
        <v>0</v>
      </c>
      <c r="C96">
        <v>33</v>
      </c>
      <c r="D96" t="s">
        <v>1102</v>
      </c>
      <c r="E96">
        <v>49.281733000000003</v>
      </c>
      <c r="F96">
        <v>-123.105366</v>
      </c>
      <c r="G96">
        <f>IF(route_map__2[[#This Row],[route_label]]&lt;&gt;A97,0,SQRT((E97-route_map__2[[#This Row],[stop_lat]])^2 + ((F97-route_map__2[[#This Row],[stop_lon]])*COS(RADIANS(route_map__2[[#This Row],[stop_lat]])))^2)*111.32)</f>
        <v>0.2018473796901353</v>
      </c>
    </row>
    <row r="97" spans="1:7" hidden="1" x14ac:dyDescent="0.2">
      <c r="A97" t="s">
        <v>80</v>
      </c>
      <c r="B97">
        <v>0</v>
      </c>
      <c r="C97">
        <v>34</v>
      </c>
      <c r="D97" t="s">
        <v>1103</v>
      </c>
      <c r="E97">
        <v>49.282221</v>
      </c>
      <c r="F97">
        <v>-123.108043</v>
      </c>
      <c r="G97">
        <f>IF(route_map__2[[#This Row],[route_label]]&lt;&gt;A98,0,SQRT((E98-route_map__2[[#This Row],[stop_lat]])^2 + ((F98-route_map__2[[#This Row],[stop_lon]])*COS(RADIANS(route_map__2[[#This Row],[stop_lat]])))^2)*111.32)</f>
        <v>0.18872146331626077</v>
      </c>
    </row>
    <row r="98" spans="1:7" hidden="1" x14ac:dyDescent="0.2">
      <c r="A98" t="s">
        <v>80</v>
      </c>
      <c r="B98">
        <v>0</v>
      </c>
      <c r="C98">
        <v>35</v>
      </c>
      <c r="D98" t="s">
        <v>1104</v>
      </c>
      <c r="E98">
        <v>49.283085</v>
      </c>
      <c r="F98">
        <v>-123.11027900000001</v>
      </c>
      <c r="G98">
        <f>IF(route_map__2[[#This Row],[route_label]]&lt;&gt;A99,0,SQRT((E99-route_map__2[[#This Row],[stop_lat]])^2 + ((F99-route_map__2[[#This Row],[stop_lon]])*COS(RADIANS(route_map__2[[#This Row],[stop_lat]])))^2)*111.32)</f>
        <v>0.21348136745501148</v>
      </c>
    </row>
    <row r="99" spans="1:7" hidden="1" x14ac:dyDescent="0.2">
      <c r="A99" t="s">
        <v>80</v>
      </c>
      <c r="B99">
        <v>0</v>
      </c>
      <c r="C99">
        <v>36</v>
      </c>
      <c r="D99" t="s">
        <v>1105</v>
      </c>
      <c r="E99">
        <v>49.284435000000002</v>
      </c>
      <c r="F99">
        <v>-123.11236700000001</v>
      </c>
      <c r="G99">
        <f>IF(route_map__2[[#This Row],[route_label]]&lt;&gt;A100,0,SQRT((E100-route_map__2[[#This Row],[stop_lat]])^2 + ((F100-route_map__2[[#This Row],[stop_lon]])*COS(RADIANS(route_map__2[[#This Row],[stop_lat]])))^2)*111.32)</f>
        <v>9.39093959853258E-2</v>
      </c>
    </row>
    <row r="100" spans="1:7" hidden="1" x14ac:dyDescent="0.2">
      <c r="A100" t="s">
        <v>80</v>
      </c>
      <c r="B100">
        <v>0</v>
      </c>
      <c r="C100">
        <v>37</v>
      </c>
      <c r="D100" t="s">
        <v>1106</v>
      </c>
      <c r="E100">
        <v>49.284785999999997</v>
      </c>
      <c r="F100">
        <v>-123.11119100000001</v>
      </c>
      <c r="G100">
        <f>IF(route_map__2[[#This Row],[route_label]]&lt;&gt;A101,0,SQRT((E101-route_map__2[[#This Row],[stop_lat]])^2 + ((F101-route_map__2[[#This Row],[stop_lon]])*COS(RADIANS(route_map__2[[#This Row],[stop_lat]])))^2)*111.32)</f>
        <v>0</v>
      </c>
    </row>
    <row r="101" spans="1:7" hidden="1" x14ac:dyDescent="0.2">
      <c r="A101" t="s">
        <v>80</v>
      </c>
      <c r="B101">
        <v>1</v>
      </c>
      <c r="C101">
        <v>1</v>
      </c>
      <c r="D101" t="s">
        <v>1106</v>
      </c>
      <c r="E101">
        <v>49.284785999999997</v>
      </c>
      <c r="F101">
        <v>-123.11119100000001</v>
      </c>
      <c r="G101">
        <f>IF(route_map__2[[#This Row],[route_label]]&lt;&gt;A102,0,SQRT((E102-route_map__2[[#This Row],[stop_lat]])^2 + ((F102-route_map__2[[#This Row],[stop_lon]])*COS(RADIANS(route_map__2[[#This Row],[stop_lat]])))^2)*111.32)</f>
        <v>0.16620332941751442</v>
      </c>
    </row>
    <row r="102" spans="1:7" hidden="1" x14ac:dyDescent="0.2">
      <c r="A102" t="s">
        <v>80</v>
      </c>
      <c r="B102">
        <v>1</v>
      </c>
      <c r="C102">
        <v>2</v>
      </c>
      <c r="D102" t="s">
        <v>1107</v>
      </c>
      <c r="E102">
        <v>49.283718999999998</v>
      </c>
      <c r="F102">
        <v>-123.10959</v>
      </c>
      <c r="G102">
        <f>IF(route_map__2[[#This Row],[route_label]]&lt;&gt;A103,0,SQRT((E103-route_map__2[[#This Row],[stop_lat]])^2 + ((F103-route_map__2[[#This Row],[stop_lon]])*COS(RADIANS(route_map__2[[#This Row],[stop_lat]])))^2)*111.32)</f>
        <v>0.38694165069623687</v>
      </c>
    </row>
    <row r="103" spans="1:7" hidden="1" x14ac:dyDescent="0.2">
      <c r="A103" t="s">
        <v>80</v>
      </c>
      <c r="B103">
        <v>1</v>
      </c>
      <c r="C103">
        <v>3</v>
      </c>
      <c r="D103" t="s">
        <v>1108</v>
      </c>
      <c r="E103">
        <v>49.282442000000003</v>
      </c>
      <c r="F103">
        <v>-123.104634</v>
      </c>
      <c r="G103">
        <f>IF(route_map__2[[#This Row],[route_label]]&lt;&gt;A104,0,SQRT((E104-route_map__2[[#This Row],[stop_lat]])^2 + ((F104-route_map__2[[#This Row],[stop_lon]])*COS(RADIANS(route_map__2[[#This Row],[stop_lat]])))^2)*111.32)</f>
        <v>0.21802846889249908</v>
      </c>
    </row>
    <row r="104" spans="1:7" hidden="1" x14ac:dyDescent="0.2">
      <c r="A104" t="s">
        <v>80</v>
      </c>
      <c r="B104">
        <v>1</v>
      </c>
      <c r="C104">
        <v>4</v>
      </c>
      <c r="D104" t="s">
        <v>1109</v>
      </c>
      <c r="E104">
        <v>49.282263999999998</v>
      </c>
      <c r="F104">
        <v>-123.10164399999999</v>
      </c>
      <c r="G104">
        <f>IF(route_map__2[[#This Row],[route_label]]&lt;&gt;A105,0,SQRT((E105-route_map__2[[#This Row],[stop_lat]])^2 + ((F105-route_map__2[[#This Row],[stop_lon]])*COS(RADIANS(route_map__2[[#This Row],[stop_lat]])))^2)*111.32)</f>
        <v>0.20951589920251279</v>
      </c>
    </row>
    <row r="105" spans="1:7" hidden="1" x14ac:dyDescent="0.2">
      <c r="A105" t="s">
        <v>80</v>
      </c>
      <c r="B105">
        <v>1</v>
      </c>
      <c r="C105">
        <v>5</v>
      </c>
      <c r="D105" t="s">
        <v>1110</v>
      </c>
      <c r="E105">
        <v>49.280810000000002</v>
      </c>
      <c r="F105">
        <v>-123.099812</v>
      </c>
      <c r="G105">
        <f>IF(route_map__2[[#This Row],[route_label]]&lt;&gt;A106,0,SQRT((E106-route_map__2[[#This Row],[stop_lat]])^2 + ((F106-route_map__2[[#This Row],[stop_lon]])*COS(RADIANS(route_map__2[[#This Row],[stop_lat]])))^2)*111.32)</f>
        <v>0.19835474087722205</v>
      </c>
    </row>
    <row r="106" spans="1:7" hidden="1" x14ac:dyDescent="0.2">
      <c r="A106" t="s">
        <v>80</v>
      </c>
      <c r="B106">
        <v>1</v>
      </c>
      <c r="C106">
        <v>6</v>
      </c>
      <c r="D106" t="s">
        <v>1111</v>
      </c>
      <c r="E106">
        <v>49.279029000000001</v>
      </c>
      <c r="F106">
        <v>-123.099896</v>
      </c>
      <c r="G106">
        <f>IF(route_map__2[[#This Row],[route_label]]&lt;&gt;A107,0,SQRT((E107-route_map__2[[#This Row],[stop_lat]])^2 + ((F107-route_map__2[[#This Row],[stop_lon]])*COS(RADIANS(route_map__2[[#This Row],[stop_lat]])))^2)*111.32)</f>
        <v>0.50381463440499785</v>
      </c>
    </row>
    <row r="107" spans="1:7" hidden="1" x14ac:dyDescent="0.2">
      <c r="A107" t="s">
        <v>80</v>
      </c>
      <c r="B107">
        <v>1</v>
      </c>
      <c r="C107">
        <v>7</v>
      </c>
      <c r="D107" t="s">
        <v>1112</v>
      </c>
      <c r="E107">
        <v>49.274506000000002</v>
      </c>
      <c r="F107">
        <v>-123.10014099999999</v>
      </c>
      <c r="G107">
        <f>IF(route_map__2[[#This Row],[route_label]]&lt;&gt;A108,0,SQRT((E108-route_map__2[[#This Row],[stop_lat]])^2 + ((F108-route_map__2[[#This Row],[stop_lon]])*COS(RADIANS(route_map__2[[#This Row],[stop_lat]])))^2)*111.32)</f>
        <v>0.15967094274940752</v>
      </c>
    </row>
    <row r="108" spans="1:7" hidden="1" x14ac:dyDescent="0.2">
      <c r="A108" t="s">
        <v>80</v>
      </c>
      <c r="B108">
        <v>1</v>
      </c>
      <c r="C108">
        <v>8</v>
      </c>
      <c r="D108" t="s">
        <v>1113</v>
      </c>
      <c r="E108">
        <v>49.273071999999999</v>
      </c>
      <c r="F108">
        <v>-123.100189</v>
      </c>
      <c r="G108">
        <f>IF(route_map__2[[#This Row],[route_label]]&lt;&gt;A109,0,SQRT((E109-route_map__2[[#This Row],[stop_lat]])^2 + ((F109-route_map__2[[#This Row],[stop_lon]])*COS(RADIANS(route_map__2[[#This Row],[stop_lat]])))^2)*111.32)</f>
        <v>0.2766796875534544</v>
      </c>
    </row>
    <row r="109" spans="1:7" hidden="1" x14ac:dyDescent="0.2">
      <c r="A109" t="s">
        <v>80</v>
      </c>
      <c r="B109">
        <v>1</v>
      </c>
      <c r="C109">
        <v>9</v>
      </c>
      <c r="D109" t="s">
        <v>1114</v>
      </c>
      <c r="E109">
        <v>49.270620999999998</v>
      </c>
      <c r="F109">
        <v>-123.100821</v>
      </c>
      <c r="G109">
        <f>IF(route_map__2[[#This Row],[route_label]]&lt;&gt;A110,0,SQRT((E110-route_map__2[[#This Row],[stop_lat]])^2 + ((F110-route_map__2[[#This Row],[stop_lon]])*COS(RADIANS(route_map__2[[#This Row],[stop_lat]])))^2)*111.32)</f>
        <v>0.21525423135795077</v>
      </c>
    </row>
    <row r="110" spans="1:7" hidden="1" x14ac:dyDescent="0.2">
      <c r="A110" t="s">
        <v>80</v>
      </c>
      <c r="B110">
        <v>1</v>
      </c>
      <c r="C110">
        <v>10</v>
      </c>
      <c r="D110" t="s">
        <v>1115</v>
      </c>
      <c r="E110">
        <v>49.268687999999997</v>
      </c>
      <c r="F110">
        <v>-123.100898</v>
      </c>
      <c r="G110">
        <f>IF(route_map__2[[#This Row],[route_label]]&lt;&gt;A111,0,SQRT((E111-route_map__2[[#This Row],[stop_lat]])^2 + ((F111-route_map__2[[#This Row],[stop_lon]])*COS(RADIANS(route_map__2[[#This Row],[stop_lat]])))^2)*111.32)</f>
        <v>0.31610659796455115</v>
      </c>
    </row>
    <row r="111" spans="1:7" hidden="1" x14ac:dyDescent="0.2">
      <c r="A111" t="s">
        <v>80</v>
      </c>
      <c r="B111">
        <v>1</v>
      </c>
      <c r="C111">
        <v>11</v>
      </c>
      <c r="D111" t="s">
        <v>1116</v>
      </c>
      <c r="E111">
        <v>49.265849000000003</v>
      </c>
      <c r="F111">
        <v>-123.100989</v>
      </c>
      <c r="G111">
        <f>IF(route_map__2[[#This Row],[route_label]]&lt;&gt;A112,0,SQRT((E112-route_map__2[[#This Row],[stop_lat]])^2 + ((F112-route_map__2[[#This Row],[stop_lon]])*COS(RADIANS(route_map__2[[#This Row],[stop_lat]])))^2)*111.32)</f>
        <v>0.40129199535862686</v>
      </c>
    </row>
    <row r="112" spans="1:7" hidden="1" x14ac:dyDescent="0.2">
      <c r="A112" t="s">
        <v>80</v>
      </c>
      <c r="B112">
        <v>1</v>
      </c>
      <c r="C112">
        <v>12</v>
      </c>
      <c r="D112" t="s">
        <v>1117</v>
      </c>
      <c r="E112">
        <v>49.262245999999998</v>
      </c>
      <c r="F112">
        <v>-123.10116600000001</v>
      </c>
      <c r="G112">
        <f>IF(route_map__2[[#This Row],[route_label]]&lt;&gt;A113,0,SQRT((E113-route_map__2[[#This Row],[stop_lat]])^2 + ((F113-route_map__2[[#This Row],[stop_lon]])*COS(RADIANS(route_map__2[[#This Row],[stop_lat]])))^2)*111.32)</f>
        <v>0.26260126947492879</v>
      </c>
    </row>
    <row r="113" spans="1:7" hidden="1" x14ac:dyDescent="0.2">
      <c r="A113" t="s">
        <v>80</v>
      </c>
      <c r="B113">
        <v>1</v>
      </c>
      <c r="C113">
        <v>13</v>
      </c>
      <c r="D113" t="s">
        <v>1118</v>
      </c>
      <c r="E113">
        <v>49.259887999999997</v>
      </c>
      <c r="F113">
        <v>-123.10127</v>
      </c>
      <c r="G113">
        <f>IF(route_map__2[[#This Row],[route_label]]&lt;&gt;A114,0,SQRT((E114-route_map__2[[#This Row],[stop_lat]])^2 + ((F114-route_map__2[[#This Row],[stop_lon]])*COS(RADIANS(route_map__2[[#This Row],[stop_lat]])))^2)*111.32)</f>
        <v>0.20105999966152951</v>
      </c>
    </row>
    <row r="114" spans="1:7" hidden="1" x14ac:dyDescent="0.2">
      <c r="A114" t="s">
        <v>80</v>
      </c>
      <c r="B114">
        <v>1</v>
      </c>
      <c r="C114">
        <v>14</v>
      </c>
      <c r="D114" t="s">
        <v>1119</v>
      </c>
      <c r="E114">
        <v>49.258082000000002</v>
      </c>
      <c r="F114">
        <v>-123.101305</v>
      </c>
      <c r="G114">
        <f>IF(route_map__2[[#This Row],[route_label]]&lt;&gt;A115,0,SQRT((E115-route_map__2[[#This Row],[stop_lat]])^2 + ((F115-route_map__2[[#This Row],[stop_lon]])*COS(RADIANS(route_map__2[[#This Row],[stop_lat]])))^2)*111.32)</f>
        <v>0.20391185739625783</v>
      </c>
    </row>
    <row r="115" spans="1:7" hidden="1" x14ac:dyDescent="0.2">
      <c r="A115" t="s">
        <v>80</v>
      </c>
      <c r="B115">
        <v>1</v>
      </c>
      <c r="C115">
        <v>15</v>
      </c>
      <c r="D115" t="s">
        <v>1120</v>
      </c>
      <c r="E115">
        <v>49.256250999999999</v>
      </c>
      <c r="F115">
        <v>-123.10138600000001</v>
      </c>
      <c r="G115">
        <f>IF(route_map__2[[#This Row],[route_label]]&lt;&gt;A116,0,SQRT((E116-route_map__2[[#This Row],[stop_lat]])^2 + ((F116-route_map__2[[#This Row],[stop_lon]])*COS(RADIANS(route_map__2[[#This Row],[stop_lat]])))^2)*111.32)</f>
        <v>0.21509299415882174</v>
      </c>
    </row>
    <row r="116" spans="1:7" hidden="1" x14ac:dyDescent="0.2">
      <c r="A116" t="s">
        <v>80</v>
      </c>
      <c r="B116">
        <v>1</v>
      </c>
      <c r="C116">
        <v>16</v>
      </c>
      <c r="D116" t="s">
        <v>1121</v>
      </c>
      <c r="E116">
        <v>49.254339000000002</v>
      </c>
      <c r="F116">
        <v>-123.100959</v>
      </c>
      <c r="G116">
        <f>IF(route_map__2[[#This Row],[route_label]]&lt;&gt;A117,0,SQRT((E117-route_map__2[[#This Row],[stop_lat]])^2 + ((F117-route_map__2[[#This Row],[stop_lon]])*COS(RADIANS(route_map__2[[#This Row],[stop_lat]])))^2)*111.32)</f>
        <v>0.21663157086225518</v>
      </c>
    </row>
    <row r="117" spans="1:7" hidden="1" x14ac:dyDescent="0.2">
      <c r="A117" t="s">
        <v>80</v>
      </c>
      <c r="B117">
        <v>1</v>
      </c>
      <c r="C117">
        <v>17</v>
      </c>
      <c r="D117" t="s">
        <v>1122</v>
      </c>
      <c r="E117">
        <v>49.252395</v>
      </c>
      <c r="F117">
        <v>-123.101095</v>
      </c>
      <c r="G117">
        <f>IF(route_map__2[[#This Row],[route_label]]&lt;&gt;A118,0,SQRT((E118-route_map__2[[#This Row],[stop_lat]])^2 + ((F118-route_map__2[[#This Row],[stop_lon]])*COS(RADIANS(route_map__2[[#This Row],[stop_lat]])))^2)*111.32)</f>
        <v>0.19135957663119318</v>
      </c>
    </row>
    <row r="118" spans="1:7" hidden="1" x14ac:dyDescent="0.2">
      <c r="A118" t="s">
        <v>80</v>
      </c>
      <c r="B118">
        <v>1</v>
      </c>
      <c r="C118">
        <v>18</v>
      </c>
      <c r="D118" t="s">
        <v>1123</v>
      </c>
      <c r="E118">
        <v>49.250675999999999</v>
      </c>
      <c r="F118">
        <v>-123.101089</v>
      </c>
      <c r="G118">
        <f>IF(route_map__2[[#This Row],[route_label]]&lt;&gt;A119,0,SQRT((E119-route_map__2[[#This Row],[stop_lat]])^2 + ((F119-route_map__2[[#This Row],[stop_lon]])*COS(RADIANS(route_map__2[[#This Row],[stop_lat]])))^2)*111.32)</f>
        <v>0.24613548235993157</v>
      </c>
    </row>
    <row r="119" spans="1:7" hidden="1" x14ac:dyDescent="0.2">
      <c r="A119" t="s">
        <v>80</v>
      </c>
      <c r="B119">
        <v>1</v>
      </c>
      <c r="C119">
        <v>19</v>
      </c>
      <c r="D119" t="s">
        <v>1124</v>
      </c>
      <c r="E119">
        <v>49.248466000000001</v>
      </c>
      <c r="F119">
        <v>-123.10119400000001</v>
      </c>
      <c r="G119">
        <f>IF(route_map__2[[#This Row],[route_label]]&lt;&gt;A120,0,SQRT((E120-route_map__2[[#This Row],[stop_lat]])^2 + ((F120-route_map__2[[#This Row],[stop_lon]])*COS(RADIANS(route_map__2[[#This Row],[stop_lat]])))^2)*111.32)</f>
        <v>0.34123521878186769</v>
      </c>
    </row>
    <row r="120" spans="1:7" hidden="1" x14ac:dyDescent="0.2">
      <c r="A120" t="s">
        <v>80</v>
      </c>
      <c r="B120">
        <v>1</v>
      </c>
      <c r="C120">
        <v>20</v>
      </c>
      <c r="D120" t="s">
        <v>1125</v>
      </c>
      <c r="E120">
        <v>49.245403000000003</v>
      </c>
      <c r="F120">
        <v>-123.101378</v>
      </c>
      <c r="G120">
        <f>IF(route_map__2[[#This Row],[route_label]]&lt;&gt;A121,0,SQRT((E121-route_map__2[[#This Row],[stop_lat]])^2 + ((F121-route_map__2[[#This Row],[stop_lon]])*COS(RADIANS(route_map__2[[#This Row],[stop_lat]])))^2)*111.32)</f>
        <v>0.26731028739580376</v>
      </c>
    </row>
    <row r="121" spans="1:7" hidden="1" x14ac:dyDescent="0.2">
      <c r="A121" t="s">
        <v>80</v>
      </c>
      <c r="B121">
        <v>1</v>
      </c>
      <c r="C121">
        <v>21</v>
      </c>
      <c r="D121" t="s">
        <v>1126</v>
      </c>
      <c r="E121">
        <v>49.243003000000002</v>
      </c>
      <c r="F121">
        <v>-123.10149800000001</v>
      </c>
      <c r="G121">
        <f>IF(route_map__2[[#This Row],[route_label]]&lt;&gt;A122,0,SQRT((E122-route_map__2[[#This Row],[stop_lat]])^2 + ((F122-route_map__2[[#This Row],[stop_lon]])*COS(RADIANS(route_map__2[[#This Row],[stop_lat]])))^2)*111.32)</f>
        <v>0.3109512201412547</v>
      </c>
    </row>
    <row r="122" spans="1:7" hidden="1" x14ac:dyDescent="0.2">
      <c r="A122" t="s">
        <v>80</v>
      </c>
      <c r="B122">
        <v>1</v>
      </c>
      <c r="C122">
        <v>22</v>
      </c>
      <c r="D122" t="s">
        <v>1127</v>
      </c>
      <c r="E122">
        <v>49.240211000000002</v>
      </c>
      <c r="F122">
        <v>-123.101629</v>
      </c>
      <c r="G122">
        <f>IF(route_map__2[[#This Row],[route_label]]&lt;&gt;A123,0,SQRT((E123-route_map__2[[#This Row],[stop_lat]])^2 + ((F123-route_map__2[[#This Row],[stop_lon]])*COS(RADIANS(route_map__2[[#This Row],[stop_lat]])))^2)*111.32)</f>
        <v>0.25956218859079155</v>
      </c>
    </row>
    <row r="123" spans="1:7" hidden="1" x14ac:dyDescent="0.2">
      <c r="A123" t="s">
        <v>80</v>
      </c>
      <c r="B123">
        <v>1</v>
      </c>
      <c r="C123">
        <v>23</v>
      </c>
      <c r="D123" t="s">
        <v>1128</v>
      </c>
      <c r="E123">
        <v>49.237879999999997</v>
      </c>
      <c r="F123">
        <v>-123.101715</v>
      </c>
      <c r="G123">
        <f>IF(route_map__2[[#This Row],[route_label]]&lt;&gt;A124,0,SQRT((E124-route_map__2[[#This Row],[stop_lat]])^2 + ((F124-route_map__2[[#This Row],[stop_lon]])*COS(RADIANS(route_map__2[[#This Row],[stop_lat]])))^2)*111.32)</f>
        <v>0.30602117450485639</v>
      </c>
    </row>
    <row r="124" spans="1:7" hidden="1" x14ac:dyDescent="0.2">
      <c r="A124" t="s">
        <v>80</v>
      </c>
      <c r="B124">
        <v>1</v>
      </c>
      <c r="C124">
        <v>24</v>
      </c>
      <c r="D124" t="s">
        <v>1129</v>
      </c>
      <c r="E124">
        <v>49.235131000000003</v>
      </c>
      <c r="F124">
        <v>-123.101698</v>
      </c>
      <c r="G124">
        <f>IF(route_map__2[[#This Row],[route_label]]&lt;&gt;A125,0,SQRT((E125-route_map__2[[#This Row],[stop_lat]])^2 + ((F125-route_map__2[[#This Row],[stop_lon]])*COS(RADIANS(route_map__2[[#This Row],[stop_lat]])))^2)*111.32)</f>
        <v>0.2667607894893485</v>
      </c>
    </row>
    <row r="125" spans="1:7" hidden="1" x14ac:dyDescent="0.2">
      <c r="A125" t="s">
        <v>80</v>
      </c>
      <c r="B125">
        <v>1</v>
      </c>
      <c r="C125">
        <v>25</v>
      </c>
      <c r="D125" t="s">
        <v>1130</v>
      </c>
      <c r="E125">
        <v>49.232734999999998</v>
      </c>
      <c r="F125">
        <v>-123.101636</v>
      </c>
      <c r="G125">
        <f>IF(route_map__2[[#This Row],[route_label]]&lt;&gt;A126,0,SQRT((E126-route_map__2[[#This Row],[stop_lat]])^2 + ((F126-route_map__2[[#This Row],[stop_lon]])*COS(RADIANS(route_map__2[[#This Row],[stop_lat]])))^2)*111.32)</f>
        <v>0.23635499642467975</v>
      </c>
    </row>
    <row r="126" spans="1:7" hidden="1" x14ac:dyDescent="0.2">
      <c r="A126" t="s">
        <v>80</v>
      </c>
      <c r="B126">
        <v>1</v>
      </c>
      <c r="C126">
        <v>26</v>
      </c>
      <c r="D126" t="s">
        <v>1131</v>
      </c>
      <c r="E126">
        <v>49.230612000000001</v>
      </c>
      <c r="F126">
        <v>-123.101591</v>
      </c>
      <c r="G126">
        <f>IF(route_map__2[[#This Row],[route_label]]&lt;&gt;A127,0,SQRT((E127-route_map__2[[#This Row],[stop_lat]])^2 + ((F127-route_map__2[[#This Row],[stop_lon]])*COS(RADIANS(route_map__2[[#This Row],[stop_lat]])))^2)*111.32)</f>
        <v>0.2746375616912432</v>
      </c>
    </row>
    <row r="127" spans="1:7" hidden="1" x14ac:dyDescent="0.2">
      <c r="A127" t="s">
        <v>80</v>
      </c>
      <c r="B127">
        <v>1</v>
      </c>
      <c r="C127">
        <v>27</v>
      </c>
      <c r="D127" t="s">
        <v>1132</v>
      </c>
      <c r="E127">
        <v>49.228144999999998</v>
      </c>
      <c r="F127">
        <v>-123.101625</v>
      </c>
      <c r="G127">
        <f>IF(route_map__2[[#This Row],[route_label]]&lt;&gt;A128,0,SQRT((E128-route_map__2[[#This Row],[stop_lat]])^2 + ((F128-route_map__2[[#This Row],[stop_lon]])*COS(RADIANS(route_map__2[[#This Row],[stop_lat]])))^2)*111.32)</f>
        <v>0.31323458108482233</v>
      </c>
    </row>
    <row r="128" spans="1:7" hidden="1" x14ac:dyDescent="0.2">
      <c r="A128" t="s">
        <v>80</v>
      </c>
      <c r="B128">
        <v>1</v>
      </c>
      <c r="C128">
        <v>28</v>
      </c>
      <c r="D128" t="s">
        <v>1133</v>
      </c>
      <c r="E128">
        <v>49.225332999999999</v>
      </c>
      <c r="F128">
        <v>-123.10178000000001</v>
      </c>
      <c r="G128">
        <f>IF(route_map__2[[#This Row],[route_label]]&lt;&gt;A129,0,SQRT((E129-route_map__2[[#This Row],[stop_lat]])^2 + ((F129-route_map__2[[#This Row],[stop_lon]])*COS(RADIANS(route_map__2[[#This Row],[stop_lat]])))^2)*111.32)</f>
        <v>0.20316649264783088</v>
      </c>
    </row>
    <row r="129" spans="1:7" hidden="1" x14ac:dyDescent="0.2">
      <c r="A129" t="s">
        <v>80</v>
      </c>
      <c r="B129">
        <v>1</v>
      </c>
      <c r="C129">
        <v>29</v>
      </c>
      <c r="D129" t="s">
        <v>1134</v>
      </c>
      <c r="E129">
        <v>49.223508000000002</v>
      </c>
      <c r="F129">
        <v>-123.101804</v>
      </c>
      <c r="G129">
        <f>IF(route_map__2[[#This Row],[route_label]]&lt;&gt;A130,0,SQRT((E130-route_map__2[[#This Row],[stop_lat]])^2 + ((F130-route_map__2[[#This Row],[stop_lon]])*COS(RADIANS(route_map__2[[#This Row],[stop_lat]])))^2)*111.32)</f>
        <v>0.30720149792468204</v>
      </c>
    </row>
    <row r="130" spans="1:7" hidden="1" x14ac:dyDescent="0.2">
      <c r="A130" t="s">
        <v>80</v>
      </c>
      <c r="B130">
        <v>1</v>
      </c>
      <c r="C130">
        <v>30</v>
      </c>
      <c r="D130" t="s">
        <v>1135</v>
      </c>
      <c r="E130">
        <v>49.220750000000002</v>
      </c>
      <c r="F130">
        <v>-123.101949</v>
      </c>
      <c r="G130">
        <f>IF(route_map__2[[#This Row],[route_label]]&lt;&gt;A131,0,SQRT((E131-route_map__2[[#This Row],[stop_lat]])^2 + ((F131-route_map__2[[#This Row],[stop_lon]])*COS(RADIANS(route_map__2[[#This Row],[stop_lat]])))^2)*111.32)</f>
        <v>0.19829979275483378</v>
      </c>
    </row>
    <row r="131" spans="1:7" hidden="1" x14ac:dyDescent="0.2">
      <c r="A131" t="s">
        <v>80</v>
      </c>
      <c r="B131">
        <v>1</v>
      </c>
      <c r="C131">
        <v>31</v>
      </c>
      <c r="D131" t="s">
        <v>1136</v>
      </c>
      <c r="E131">
        <v>49.218969000000001</v>
      </c>
      <c r="F131">
        <v>-123.102003</v>
      </c>
      <c r="G131">
        <f>IF(route_map__2[[#This Row],[route_label]]&lt;&gt;A132,0,SQRT((E132-route_map__2[[#This Row],[stop_lat]])^2 + ((F132-route_map__2[[#This Row],[stop_lon]])*COS(RADIANS(route_map__2[[#This Row],[stop_lat]])))^2)*111.32)</f>
        <v>0.27590202223504173</v>
      </c>
    </row>
    <row r="132" spans="1:7" hidden="1" x14ac:dyDescent="0.2">
      <c r="A132" t="s">
        <v>80</v>
      </c>
      <c r="B132">
        <v>1</v>
      </c>
      <c r="C132">
        <v>32</v>
      </c>
      <c r="D132" t="s">
        <v>1137</v>
      </c>
      <c r="E132">
        <v>49.216490999999998</v>
      </c>
      <c r="F132">
        <v>-123.102076</v>
      </c>
      <c r="G132">
        <f>IF(route_map__2[[#This Row],[route_label]]&lt;&gt;A133,0,SQRT((E133-route_map__2[[#This Row],[stop_lat]])^2 + ((F133-route_map__2[[#This Row],[stop_lon]])*COS(RADIANS(route_map__2[[#This Row],[stop_lat]])))^2)*111.32)</f>
        <v>0.29506486215933481</v>
      </c>
    </row>
    <row r="133" spans="1:7" hidden="1" x14ac:dyDescent="0.2">
      <c r="A133" t="s">
        <v>80</v>
      </c>
      <c r="B133">
        <v>1</v>
      </c>
      <c r="C133">
        <v>33</v>
      </c>
      <c r="D133" t="s">
        <v>1138</v>
      </c>
      <c r="E133">
        <v>49.213842</v>
      </c>
      <c r="F133">
        <v>-123.102217</v>
      </c>
      <c r="G133">
        <f>IF(route_map__2[[#This Row],[route_label]]&lt;&gt;A134,0,SQRT((E134-route_map__2[[#This Row],[stop_lat]])^2 + ((F134-route_map__2[[#This Row],[stop_lon]])*COS(RADIANS(route_map__2[[#This Row],[stop_lat]])))^2)*111.32)</f>
        <v>0.24285010567414461</v>
      </c>
    </row>
    <row r="134" spans="1:7" hidden="1" x14ac:dyDescent="0.2">
      <c r="A134" t="s">
        <v>80</v>
      </c>
      <c r="B134">
        <v>1</v>
      </c>
      <c r="C134">
        <v>34</v>
      </c>
      <c r="D134" t="s">
        <v>1139</v>
      </c>
      <c r="E134">
        <v>49.211694999999999</v>
      </c>
      <c r="F134">
        <v>-123.101625</v>
      </c>
      <c r="G134">
        <f>IF(route_map__2[[#This Row],[route_label]]&lt;&gt;A135,0,SQRT((E135-route_map__2[[#This Row],[stop_lat]])^2 + ((F135-route_map__2[[#This Row],[stop_lon]])*COS(RADIANS(route_map__2[[#This Row],[stop_lat]])))^2)*111.32)</f>
        <v>0.10285059651603136</v>
      </c>
    </row>
    <row r="135" spans="1:7" hidden="1" x14ac:dyDescent="0.2">
      <c r="A135" t="s">
        <v>80</v>
      </c>
      <c r="B135">
        <v>1</v>
      </c>
      <c r="C135">
        <v>35</v>
      </c>
      <c r="D135" t="s">
        <v>1140</v>
      </c>
      <c r="E135">
        <v>49.211486999999998</v>
      </c>
      <c r="F135">
        <v>-123.103003</v>
      </c>
      <c r="G135">
        <f>IF(route_map__2[[#This Row],[route_label]]&lt;&gt;A136,0,SQRT((E136-route_map__2[[#This Row],[stop_lat]])^2 + ((F136-route_map__2[[#This Row],[stop_lon]])*COS(RADIANS(route_map__2[[#This Row],[stop_lat]])))^2)*111.32)</f>
        <v>0.31097372608491913</v>
      </c>
    </row>
    <row r="136" spans="1:7" hidden="1" x14ac:dyDescent="0.2">
      <c r="A136" t="s">
        <v>80</v>
      </c>
      <c r="B136">
        <v>1</v>
      </c>
      <c r="C136">
        <v>36</v>
      </c>
      <c r="D136" t="s">
        <v>1141</v>
      </c>
      <c r="E136">
        <v>49.212459000000003</v>
      </c>
      <c r="F136">
        <v>-123.107012</v>
      </c>
      <c r="G136">
        <f>IF(route_map__2[[#This Row],[route_label]]&lt;&gt;A137,0,SQRT((E137-route_map__2[[#This Row],[stop_lat]])^2 + ((F137-route_map__2[[#This Row],[stop_lon]])*COS(RADIANS(route_map__2[[#This Row],[stop_lat]])))^2)*111.32)</f>
        <v>0.2485569125612711</v>
      </c>
    </row>
    <row r="137" spans="1:7" hidden="1" x14ac:dyDescent="0.2">
      <c r="A137" t="s">
        <v>80</v>
      </c>
      <c r="B137">
        <v>1</v>
      </c>
      <c r="C137">
        <v>37</v>
      </c>
      <c r="D137" t="s">
        <v>1142</v>
      </c>
      <c r="E137">
        <v>49.212212000000001</v>
      </c>
      <c r="F137">
        <v>-123.110409</v>
      </c>
      <c r="G137">
        <f>IF(route_map__2[[#This Row],[route_label]]&lt;&gt;A138,0,SQRT((E138-route_map__2[[#This Row],[stop_lat]])^2 + ((F138-route_map__2[[#This Row],[stop_lon]])*COS(RADIANS(route_map__2[[#This Row],[stop_lat]])))^2)*111.32)</f>
        <v>0.52097697169907276</v>
      </c>
    </row>
    <row r="138" spans="1:7" hidden="1" x14ac:dyDescent="0.2">
      <c r="A138" t="s">
        <v>80</v>
      </c>
      <c r="B138">
        <v>1</v>
      </c>
      <c r="C138">
        <v>38</v>
      </c>
      <c r="D138" t="s">
        <v>1143</v>
      </c>
      <c r="E138">
        <v>49.209383000000003</v>
      </c>
      <c r="F138">
        <v>-123.11611600000001</v>
      </c>
      <c r="G138">
        <f>IF(route_map__2[[#This Row],[route_label]]&lt;&gt;A139,0,SQRT((E139-route_map__2[[#This Row],[stop_lat]])^2 + ((F139-route_map__2[[#This Row],[stop_lon]])*COS(RADIANS(route_map__2[[#This Row],[stop_lat]])))^2)*111.32)</f>
        <v>0</v>
      </c>
    </row>
    <row r="139" spans="1:7" hidden="1" x14ac:dyDescent="0.2">
      <c r="A139" t="s">
        <v>130</v>
      </c>
      <c r="B139">
        <v>0</v>
      </c>
      <c r="C139">
        <v>1</v>
      </c>
      <c r="D139" t="s">
        <v>1144</v>
      </c>
      <c r="E139">
        <v>49.265923000000001</v>
      </c>
      <c r="F139">
        <v>-123.247364</v>
      </c>
      <c r="G139">
        <f>IF(route_map__2[[#This Row],[route_label]]&lt;&gt;A140,0,SQRT((E140-route_map__2[[#This Row],[stop_lat]])^2 + ((F140-route_map__2[[#This Row],[stop_lon]])*COS(RADIANS(route_map__2[[#This Row],[stop_lat]])))^2)*111.32)</f>
        <v>0.41306531841944644</v>
      </c>
    </row>
    <row r="140" spans="1:7" hidden="1" x14ac:dyDescent="0.2">
      <c r="A140" t="s">
        <v>130</v>
      </c>
      <c r="B140">
        <v>0</v>
      </c>
      <c r="C140">
        <v>2</v>
      </c>
      <c r="D140" t="s">
        <v>1145</v>
      </c>
      <c r="E140">
        <v>49.266826999999999</v>
      </c>
      <c r="F140">
        <v>-123.241849</v>
      </c>
      <c r="G140">
        <f>IF(route_map__2[[#This Row],[route_label]]&lt;&gt;A141,0,SQRT((E141-route_map__2[[#This Row],[stop_lat]])^2 + ((F141-route_map__2[[#This Row],[stop_lon]])*COS(RADIANS(route_map__2[[#This Row],[stop_lat]])))^2)*111.32)</f>
        <v>0.29473823284681716</v>
      </c>
    </row>
    <row r="141" spans="1:7" hidden="1" x14ac:dyDescent="0.2">
      <c r="A141" t="s">
        <v>130</v>
      </c>
      <c r="B141">
        <v>0</v>
      </c>
      <c r="C141">
        <v>3</v>
      </c>
      <c r="D141" t="s">
        <v>1146</v>
      </c>
      <c r="E141">
        <v>49.266503</v>
      </c>
      <c r="F141">
        <v>-123.23782199999999</v>
      </c>
      <c r="G141">
        <f>IF(route_map__2[[#This Row],[route_label]]&lt;&gt;A142,0,SQRT((E142-route_map__2[[#This Row],[stop_lat]])^2 + ((F142-route_map__2[[#This Row],[stop_lon]])*COS(RADIANS(route_map__2[[#This Row],[stop_lat]])))^2)*111.32)</f>
        <v>0.15082645842064313</v>
      </c>
    </row>
    <row r="142" spans="1:7" hidden="1" x14ac:dyDescent="0.2">
      <c r="A142" t="s">
        <v>130</v>
      </c>
      <c r="B142">
        <v>0</v>
      </c>
      <c r="C142">
        <v>4</v>
      </c>
      <c r="D142" t="s">
        <v>1147</v>
      </c>
      <c r="E142">
        <v>49.265811999999997</v>
      </c>
      <c r="F142">
        <v>-123.236036</v>
      </c>
      <c r="G142">
        <f>IF(route_map__2[[#This Row],[route_label]]&lt;&gt;A143,0,SQRT((E143-route_map__2[[#This Row],[stop_lat]])^2 + ((F143-route_map__2[[#This Row],[stop_lon]])*COS(RADIANS(route_map__2[[#This Row],[stop_lat]])))^2)*111.32)</f>
        <v>0.56680712614307105</v>
      </c>
    </row>
    <row r="143" spans="1:7" hidden="1" x14ac:dyDescent="0.2">
      <c r="A143" t="s">
        <v>130</v>
      </c>
      <c r="B143">
        <v>0</v>
      </c>
      <c r="C143">
        <v>5</v>
      </c>
      <c r="D143" t="s">
        <v>1148</v>
      </c>
      <c r="E143">
        <v>49.263486</v>
      </c>
      <c r="F143">
        <v>-123.229095</v>
      </c>
      <c r="G143">
        <f>IF(route_map__2[[#This Row],[route_label]]&lt;&gt;A144,0,SQRT((E144-route_map__2[[#This Row],[stop_lat]])^2 + ((F144-route_map__2[[#This Row],[stop_lon]])*COS(RADIANS(route_map__2[[#This Row],[stop_lat]])))^2)*111.32)</f>
        <v>1.0229821742865912</v>
      </c>
    </row>
    <row r="144" spans="1:7" hidden="1" x14ac:dyDescent="0.2">
      <c r="A144" t="s">
        <v>130</v>
      </c>
      <c r="B144">
        <v>0</v>
      </c>
      <c r="C144">
        <v>6</v>
      </c>
      <c r="D144" t="s">
        <v>1149</v>
      </c>
      <c r="E144">
        <v>49.264288999999998</v>
      </c>
      <c r="F144">
        <v>-123.215067</v>
      </c>
      <c r="G144">
        <f>IF(route_map__2[[#This Row],[route_label]]&lt;&gt;A145,0,SQRT((E145-route_map__2[[#This Row],[stop_lat]])^2 + ((F145-route_map__2[[#This Row],[stop_lon]])*COS(RADIANS(route_map__2[[#This Row],[stop_lat]])))^2)*111.32)</f>
        <v>0.5285781831824381</v>
      </c>
    </row>
    <row r="145" spans="1:7" hidden="1" x14ac:dyDescent="0.2">
      <c r="A145" t="s">
        <v>130</v>
      </c>
      <c r="B145">
        <v>0</v>
      </c>
      <c r="C145">
        <v>7</v>
      </c>
      <c r="D145" t="s">
        <v>1150</v>
      </c>
      <c r="E145">
        <v>49.269015000000003</v>
      </c>
      <c r="F145">
        <v>-123.21436300000001</v>
      </c>
      <c r="G145">
        <f>IF(route_map__2[[#This Row],[route_label]]&lt;&gt;A146,0,SQRT((E146-route_map__2[[#This Row],[stop_lat]])^2 + ((F146-route_map__2[[#This Row],[stop_lon]])*COS(RADIANS(route_map__2[[#This Row],[stop_lat]])))^2)*111.32)</f>
        <v>0.20873664869298467</v>
      </c>
    </row>
    <row r="146" spans="1:7" hidden="1" x14ac:dyDescent="0.2">
      <c r="A146" t="s">
        <v>130</v>
      </c>
      <c r="B146">
        <v>0</v>
      </c>
      <c r="C146">
        <v>8</v>
      </c>
      <c r="D146" t="s">
        <v>1151</v>
      </c>
      <c r="E146">
        <v>49.268974</v>
      </c>
      <c r="F146">
        <v>-123.21149</v>
      </c>
      <c r="G146">
        <f>IF(route_map__2[[#This Row],[route_label]]&lt;&gt;A147,0,SQRT((E147-route_map__2[[#This Row],[stop_lat]])^2 + ((F147-route_map__2[[#This Row],[stop_lon]])*COS(RADIANS(route_map__2[[#This Row],[stop_lat]])))^2)*111.32)</f>
        <v>0.36979899918644071</v>
      </c>
    </row>
    <row r="147" spans="1:7" hidden="1" x14ac:dyDescent="0.2">
      <c r="A147" t="s">
        <v>130</v>
      </c>
      <c r="B147">
        <v>0</v>
      </c>
      <c r="C147">
        <v>9</v>
      </c>
      <c r="D147" t="s">
        <v>1152</v>
      </c>
      <c r="E147">
        <v>49.268906999999999</v>
      </c>
      <c r="F147">
        <v>-123.2064</v>
      </c>
      <c r="G147">
        <f>IF(route_map__2[[#This Row],[route_label]]&lt;&gt;A148,0,SQRT((E148-route_map__2[[#This Row],[stop_lat]])^2 + ((F148-route_map__2[[#This Row],[stop_lon]])*COS(RADIANS(route_map__2[[#This Row],[stop_lat]])))^2)*111.32)</f>
        <v>0.63847880910032584</v>
      </c>
    </row>
    <row r="148" spans="1:7" hidden="1" x14ac:dyDescent="0.2">
      <c r="A148" t="s">
        <v>130</v>
      </c>
      <c r="B148">
        <v>0</v>
      </c>
      <c r="C148">
        <v>10</v>
      </c>
      <c r="D148" t="s">
        <v>1153</v>
      </c>
      <c r="E148">
        <v>49.268678999999999</v>
      </c>
      <c r="F148">
        <v>-123.19761699999999</v>
      </c>
      <c r="G148">
        <f>IF(route_map__2[[#This Row],[route_label]]&lt;&gt;A149,0,SQRT((E149-route_map__2[[#This Row],[stop_lat]])^2 + ((F149-route_map__2[[#This Row],[stop_lon]])*COS(RADIANS(route_map__2[[#This Row],[stop_lat]])))^2)*111.32)</f>
        <v>0.54027880805637718</v>
      </c>
    </row>
    <row r="149" spans="1:7" hidden="1" x14ac:dyDescent="0.2">
      <c r="A149" t="s">
        <v>130</v>
      </c>
      <c r="B149">
        <v>0</v>
      </c>
      <c r="C149">
        <v>11</v>
      </c>
      <c r="D149" t="s">
        <v>1154</v>
      </c>
      <c r="E149">
        <v>49.268520000000002</v>
      </c>
      <c r="F149">
        <v>-123.190183</v>
      </c>
      <c r="G149">
        <f>IF(route_map__2[[#This Row],[route_label]]&lt;&gt;A150,0,SQRT((E150-route_map__2[[#This Row],[stop_lat]])^2 + ((F150-route_map__2[[#This Row],[stop_lon]])*COS(RADIANS(route_map__2[[#This Row],[stop_lat]])))^2)*111.32)</f>
        <v>0.36159728067941899</v>
      </c>
    </row>
    <row r="150" spans="1:7" hidden="1" x14ac:dyDescent="0.2">
      <c r="A150" t="s">
        <v>130</v>
      </c>
      <c r="B150">
        <v>0</v>
      </c>
      <c r="C150">
        <v>12</v>
      </c>
      <c r="D150" t="s">
        <v>1155</v>
      </c>
      <c r="E150">
        <v>49.268537999999999</v>
      </c>
      <c r="F150">
        <v>-123.185205</v>
      </c>
      <c r="G150">
        <f>IF(route_map__2[[#This Row],[route_label]]&lt;&gt;A151,0,SQRT((E151-route_map__2[[#This Row],[stop_lat]])^2 + ((F151-route_map__2[[#This Row],[stop_lon]])*COS(RADIANS(route_map__2[[#This Row],[stop_lat]])))^2)*111.32)</f>
        <v>0.28999389246712726</v>
      </c>
    </row>
    <row r="151" spans="1:7" hidden="1" x14ac:dyDescent="0.2">
      <c r="A151" t="s">
        <v>130</v>
      </c>
      <c r="B151">
        <v>0</v>
      </c>
      <c r="C151">
        <v>13</v>
      </c>
      <c r="D151" t="s">
        <v>1156</v>
      </c>
      <c r="E151">
        <v>49.268470999999998</v>
      </c>
      <c r="F151">
        <v>-123.181214</v>
      </c>
      <c r="G151">
        <f>IF(route_map__2[[#This Row],[route_label]]&lt;&gt;A152,0,SQRT((E152-route_map__2[[#This Row],[stop_lat]])^2 + ((F152-route_map__2[[#This Row],[stop_lon]])*COS(RADIANS(route_map__2[[#This Row],[stop_lat]])))^2)*111.32)</f>
        <v>0.28321163839474262</v>
      </c>
    </row>
    <row r="152" spans="1:7" hidden="1" x14ac:dyDescent="0.2">
      <c r="A152" t="s">
        <v>130</v>
      </c>
      <c r="B152">
        <v>0</v>
      </c>
      <c r="C152">
        <v>14</v>
      </c>
      <c r="D152" t="s">
        <v>1157</v>
      </c>
      <c r="E152">
        <v>49.268414999999997</v>
      </c>
      <c r="F152">
        <v>-123.177316</v>
      </c>
      <c r="G152">
        <f>IF(route_map__2[[#This Row],[route_label]]&lt;&gt;A153,0,SQRT((E153-route_map__2[[#This Row],[stop_lat]])^2 + ((F153-route_map__2[[#This Row],[stop_lon]])*COS(RADIANS(route_map__2[[#This Row],[stop_lat]])))^2)*111.32)</f>
        <v>0.288077553680335</v>
      </c>
    </row>
    <row r="153" spans="1:7" hidden="1" x14ac:dyDescent="0.2">
      <c r="A153" t="s">
        <v>130</v>
      </c>
      <c r="B153">
        <v>0</v>
      </c>
      <c r="C153">
        <v>15</v>
      </c>
      <c r="D153" t="s">
        <v>1158</v>
      </c>
      <c r="E153">
        <v>49.268358999999997</v>
      </c>
      <c r="F153">
        <v>-123.173351</v>
      </c>
      <c r="G153">
        <f>IF(route_map__2[[#This Row],[route_label]]&lt;&gt;A154,0,SQRT((E154-route_map__2[[#This Row],[stop_lat]])^2 + ((F154-route_map__2[[#This Row],[stop_lon]])*COS(RADIANS(route_map__2[[#This Row],[stop_lat]])))^2)*111.32)</f>
        <v>0.40485058426189624</v>
      </c>
    </row>
    <row r="154" spans="1:7" hidden="1" x14ac:dyDescent="0.2">
      <c r="A154" t="s">
        <v>130</v>
      </c>
      <c r="B154">
        <v>0</v>
      </c>
      <c r="C154">
        <v>16</v>
      </c>
      <c r="D154" t="s">
        <v>1159</v>
      </c>
      <c r="E154">
        <v>49.268273999999998</v>
      </c>
      <c r="F154">
        <v>-123.167779</v>
      </c>
      <c r="G154">
        <f>IF(route_map__2[[#This Row],[route_label]]&lt;&gt;A155,0,SQRT((E155-route_map__2[[#This Row],[stop_lat]])^2 + ((F155-route_map__2[[#This Row],[stop_lon]])*COS(RADIANS(route_map__2[[#This Row],[stop_lat]])))^2)*111.32)</f>
        <v>0.26559936808671764</v>
      </c>
    </row>
    <row r="155" spans="1:7" hidden="1" x14ac:dyDescent="0.2">
      <c r="A155" t="s">
        <v>130</v>
      </c>
      <c r="B155">
        <v>0</v>
      </c>
      <c r="C155">
        <v>17</v>
      </c>
      <c r="D155" t="s">
        <v>1160</v>
      </c>
      <c r="E155">
        <v>49.268236000000002</v>
      </c>
      <c r="F155">
        <v>-123.164123</v>
      </c>
      <c r="G155">
        <f>IF(route_map__2[[#This Row],[route_label]]&lt;&gt;A156,0,SQRT((E156-route_map__2[[#This Row],[stop_lat]])^2 + ((F156-route_map__2[[#This Row],[stop_lon]])*COS(RADIANS(route_map__2[[#This Row],[stop_lat]])))^2)*111.32)</f>
        <v>0.3499398297753139</v>
      </c>
    </row>
    <row r="156" spans="1:7" hidden="1" x14ac:dyDescent="0.2">
      <c r="A156" t="s">
        <v>130</v>
      </c>
      <c r="B156">
        <v>0</v>
      </c>
      <c r="C156">
        <v>18</v>
      </c>
      <c r="D156" t="s">
        <v>1161</v>
      </c>
      <c r="E156">
        <v>49.268188000000002</v>
      </c>
      <c r="F156">
        <v>-123.159306</v>
      </c>
      <c r="G156">
        <f>IF(route_map__2[[#This Row],[route_label]]&lt;&gt;A157,0,SQRT((E157-route_map__2[[#This Row],[stop_lat]])^2 + ((F157-route_map__2[[#This Row],[stop_lon]])*COS(RADIANS(route_map__2[[#This Row],[stop_lat]])))^2)*111.32)</f>
        <v>0.35123883327266286</v>
      </c>
    </row>
    <row r="157" spans="1:7" hidden="1" x14ac:dyDescent="0.2">
      <c r="A157" t="s">
        <v>130</v>
      </c>
      <c r="B157">
        <v>0</v>
      </c>
      <c r="C157">
        <v>19</v>
      </c>
      <c r="D157" t="s">
        <v>1162</v>
      </c>
      <c r="E157">
        <v>49.268110999999998</v>
      </c>
      <c r="F157">
        <v>-123.154472</v>
      </c>
      <c r="G157">
        <f>IF(route_map__2[[#This Row],[route_label]]&lt;&gt;A158,0,SQRT((E158-route_map__2[[#This Row],[stop_lat]])^2 + ((F158-route_map__2[[#This Row],[stop_lon]])*COS(RADIANS(route_map__2[[#This Row],[stop_lat]])))^2)*111.32)</f>
        <v>0.33977171262124711</v>
      </c>
    </row>
    <row r="158" spans="1:7" hidden="1" x14ac:dyDescent="0.2">
      <c r="A158" t="s">
        <v>130</v>
      </c>
      <c r="B158">
        <v>0</v>
      </c>
      <c r="C158">
        <v>20</v>
      </c>
      <c r="D158" t="s">
        <v>1163</v>
      </c>
      <c r="E158">
        <v>49.268031999999998</v>
      </c>
      <c r="F158">
        <v>-123.14979599999999</v>
      </c>
      <c r="G158">
        <f>IF(route_map__2[[#This Row],[route_label]]&lt;&gt;A159,0,SQRT((E159-route_map__2[[#This Row],[stop_lat]])^2 + ((F159-route_map__2[[#This Row],[stop_lon]])*COS(RADIANS(route_map__2[[#This Row],[stop_lat]])))^2)*111.32)</f>
        <v>0.35748999297470418</v>
      </c>
    </row>
    <row r="159" spans="1:7" hidden="1" x14ac:dyDescent="0.2">
      <c r="A159" t="s">
        <v>130</v>
      </c>
      <c r="B159">
        <v>0</v>
      </c>
      <c r="C159">
        <v>21</v>
      </c>
      <c r="D159" t="s">
        <v>1164</v>
      </c>
      <c r="E159">
        <v>49.26793</v>
      </c>
      <c r="F159">
        <v>-123.14487699999999</v>
      </c>
      <c r="G159">
        <f>IF(route_map__2[[#This Row],[route_label]]&lt;&gt;A160,0,SQRT((E160-route_map__2[[#This Row],[stop_lat]])^2 + ((F160-route_map__2[[#This Row],[stop_lon]])*COS(RADIANS(route_map__2[[#This Row],[stop_lat]])))^2)*111.32)</f>
        <v>0.34383376325349502</v>
      </c>
    </row>
    <row r="160" spans="1:7" hidden="1" x14ac:dyDescent="0.2">
      <c r="A160" t="s">
        <v>130</v>
      </c>
      <c r="B160">
        <v>0</v>
      </c>
      <c r="C160">
        <v>22</v>
      </c>
      <c r="D160" t="s">
        <v>1165</v>
      </c>
      <c r="E160">
        <v>49.267853000000002</v>
      </c>
      <c r="F160">
        <v>-123.140145</v>
      </c>
      <c r="G160">
        <f>IF(route_map__2[[#This Row],[route_label]]&lt;&gt;A161,0,SQRT((E161-route_map__2[[#This Row],[stop_lat]])^2 + ((F161-route_map__2[[#This Row],[stop_lon]])*COS(RADIANS(route_map__2[[#This Row],[stop_lat]])))^2)*111.32)</f>
        <v>0.19777806647773274</v>
      </c>
    </row>
    <row r="161" spans="1:7" hidden="1" x14ac:dyDescent="0.2">
      <c r="A161" t="s">
        <v>130</v>
      </c>
      <c r="B161">
        <v>0</v>
      </c>
      <c r="C161">
        <v>23</v>
      </c>
      <c r="D161" t="s">
        <v>1166</v>
      </c>
      <c r="E161">
        <v>49.266843000000001</v>
      </c>
      <c r="F161">
        <v>-123.137905</v>
      </c>
      <c r="G161">
        <f>IF(route_map__2[[#This Row],[route_label]]&lt;&gt;A162,0,SQRT((E162-route_map__2[[#This Row],[stop_lat]])^2 + ((F162-route_map__2[[#This Row],[stop_lon]])*COS(RADIANS(route_map__2[[#This Row],[stop_lat]])))^2)*111.32)</f>
        <v>1.3302261127834123</v>
      </c>
    </row>
    <row r="162" spans="1:7" hidden="1" x14ac:dyDescent="0.2">
      <c r="A162" t="s">
        <v>130</v>
      </c>
      <c r="B162">
        <v>0</v>
      </c>
      <c r="C162">
        <v>24</v>
      </c>
      <c r="D162" t="s">
        <v>1167</v>
      </c>
      <c r="E162">
        <v>49.276487000000003</v>
      </c>
      <c r="F162">
        <v>-123.127092</v>
      </c>
      <c r="G162">
        <f>IF(route_map__2[[#This Row],[route_label]]&lt;&gt;A163,0,SQRT((E163-route_map__2[[#This Row],[stop_lat]])^2 + ((F163-route_map__2[[#This Row],[stop_lon]])*COS(RADIANS(route_map__2[[#This Row],[stop_lat]])))^2)*111.32)</f>
        <v>0.17469143706702678</v>
      </c>
    </row>
    <row r="163" spans="1:7" hidden="1" x14ac:dyDescent="0.2">
      <c r="A163" t="s">
        <v>130</v>
      </c>
      <c r="B163">
        <v>0</v>
      </c>
      <c r="C163">
        <v>25</v>
      </c>
      <c r="D163" t="s">
        <v>1168</v>
      </c>
      <c r="E163">
        <v>49.277583999999997</v>
      </c>
      <c r="F163">
        <v>-123.125372</v>
      </c>
      <c r="G163">
        <f>IF(route_map__2[[#This Row],[route_label]]&lt;&gt;A164,0,SQRT((E164-route_map__2[[#This Row],[stop_lat]])^2 + ((F164-route_map__2[[#This Row],[stop_lon]])*COS(RADIANS(route_map__2[[#This Row],[stop_lat]])))^2)*111.32)</f>
        <v>0.50019478240315163</v>
      </c>
    </row>
    <row r="164" spans="1:7" hidden="1" x14ac:dyDescent="0.2">
      <c r="A164" t="s">
        <v>130</v>
      </c>
      <c r="B164">
        <v>0</v>
      </c>
      <c r="C164">
        <v>26</v>
      </c>
      <c r="D164" t="s">
        <v>1169</v>
      </c>
      <c r="E164">
        <v>49.280783999999997</v>
      </c>
      <c r="F164">
        <v>-123.120537</v>
      </c>
      <c r="G164">
        <f>IF(route_map__2[[#This Row],[route_label]]&lt;&gt;A165,0,SQRT((E165-route_map__2[[#This Row],[stop_lat]])^2 + ((F165-route_map__2[[#This Row],[stop_lon]])*COS(RADIANS(route_map__2[[#This Row],[stop_lat]])))^2)*111.32)</f>
        <v>0.23606279897655508</v>
      </c>
    </row>
    <row r="165" spans="1:7" hidden="1" x14ac:dyDescent="0.2">
      <c r="A165" t="s">
        <v>130</v>
      </c>
      <c r="B165">
        <v>0</v>
      </c>
      <c r="C165">
        <v>27</v>
      </c>
      <c r="D165" t="s">
        <v>1170</v>
      </c>
      <c r="E165">
        <v>49.282316999999999</v>
      </c>
      <c r="F165">
        <v>-123.118291</v>
      </c>
      <c r="G165">
        <f>IF(route_map__2[[#This Row],[route_label]]&lt;&gt;A166,0,SQRT((E166-route_map__2[[#This Row],[stop_lat]])^2 + ((F166-route_map__2[[#This Row],[stop_lon]])*COS(RADIANS(route_map__2[[#This Row],[stop_lat]])))^2)*111.32)</f>
        <v>0.17950006630936888</v>
      </c>
    </row>
    <row r="166" spans="1:7" hidden="1" x14ac:dyDescent="0.2">
      <c r="A166" t="s">
        <v>130</v>
      </c>
      <c r="B166">
        <v>0</v>
      </c>
      <c r="C166">
        <v>28</v>
      </c>
      <c r="D166" t="s">
        <v>1171</v>
      </c>
      <c r="E166">
        <v>49.283461000000003</v>
      </c>
      <c r="F166">
        <v>-123.11654900000001</v>
      </c>
      <c r="G166">
        <f>IF(route_map__2[[#This Row],[route_label]]&lt;&gt;A167,0,SQRT((E167-route_map__2[[#This Row],[stop_lat]])^2 + ((F167-route_map__2[[#This Row],[stop_lon]])*COS(RADIANS(route_map__2[[#This Row],[stop_lat]])))^2)*111.32)</f>
        <v>0.16108494700186707</v>
      </c>
    </row>
    <row r="167" spans="1:7" hidden="1" x14ac:dyDescent="0.2">
      <c r="A167" t="s">
        <v>130</v>
      </c>
      <c r="B167">
        <v>0</v>
      </c>
      <c r="C167">
        <v>29</v>
      </c>
      <c r="D167" t="s">
        <v>1172</v>
      </c>
      <c r="E167">
        <v>49.284492999999998</v>
      </c>
      <c r="F167">
        <v>-123.114994</v>
      </c>
      <c r="G167">
        <f>IF(route_map__2[[#This Row],[route_label]]&lt;&gt;A168,0,SQRT((E168-route_map__2[[#This Row],[stop_lat]])^2 + ((F168-route_map__2[[#This Row],[stop_lon]])*COS(RADIANS(route_map__2[[#This Row],[stop_lat]])))^2)*111.32)</f>
        <v>0.16785395041237475</v>
      </c>
    </row>
    <row r="168" spans="1:7" hidden="1" x14ac:dyDescent="0.2">
      <c r="A168" t="s">
        <v>130</v>
      </c>
      <c r="B168">
        <v>0</v>
      </c>
      <c r="C168">
        <v>30</v>
      </c>
      <c r="D168" t="s">
        <v>1173</v>
      </c>
      <c r="E168">
        <v>49.285553</v>
      </c>
      <c r="F168">
        <v>-123.11335</v>
      </c>
      <c r="G168">
        <f>IF(route_map__2[[#This Row],[route_label]]&lt;&gt;A169,0,SQRT((E169-route_map__2[[#This Row],[stop_lat]])^2 + ((F169-route_map__2[[#This Row],[stop_lon]])*COS(RADIANS(route_map__2[[#This Row],[stop_lat]])))^2)*111.32)</f>
        <v>0.17851433380569123</v>
      </c>
    </row>
    <row r="169" spans="1:7" hidden="1" x14ac:dyDescent="0.2">
      <c r="A169" t="s">
        <v>130</v>
      </c>
      <c r="B169">
        <v>0</v>
      </c>
      <c r="C169">
        <v>31</v>
      </c>
      <c r="D169" t="s">
        <v>1106</v>
      </c>
      <c r="E169">
        <v>49.284785999999997</v>
      </c>
      <c r="F169">
        <v>-123.11119100000001</v>
      </c>
      <c r="G169">
        <f>IF(route_map__2[[#This Row],[route_label]]&lt;&gt;A170,0,SQRT((E170-route_map__2[[#This Row],[stop_lat]])^2 + ((F170-route_map__2[[#This Row],[stop_lon]])*COS(RADIANS(route_map__2[[#This Row],[stop_lat]])))^2)*111.32)</f>
        <v>0.16620332941751442</v>
      </c>
    </row>
    <row r="170" spans="1:7" hidden="1" x14ac:dyDescent="0.2">
      <c r="A170" t="s">
        <v>130</v>
      </c>
      <c r="B170">
        <v>0</v>
      </c>
      <c r="C170">
        <v>32</v>
      </c>
      <c r="D170" t="s">
        <v>1107</v>
      </c>
      <c r="E170">
        <v>49.283718999999998</v>
      </c>
      <c r="F170">
        <v>-123.10959</v>
      </c>
      <c r="G170">
        <f>IF(route_map__2[[#This Row],[route_label]]&lt;&gt;A171,0,SQRT((E171-route_map__2[[#This Row],[stop_lat]])^2 + ((F171-route_map__2[[#This Row],[stop_lon]])*COS(RADIANS(route_map__2[[#This Row],[stop_lat]])))^2)*111.32)</f>
        <v>0.38694165069623687</v>
      </c>
    </row>
    <row r="171" spans="1:7" hidden="1" x14ac:dyDescent="0.2">
      <c r="A171" t="s">
        <v>130</v>
      </c>
      <c r="B171">
        <v>0</v>
      </c>
      <c r="C171">
        <v>33</v>
      </c>
      <c r="D171" t="s">
        <v>1108</v>
      </c>
      <c r="E171">
        <v>49.282442000000003</v>
      </c>
      <c r="F171">
        <v>-123.104634</v>
      </c>
      <c r="G171">
        <f>IF(route_map__2[[#This Row],[route_label]]&lt;&gt;A172,0,SQRT((E172-route_map__2[[#This Row],[stop_lat]])^2 + ((F172-route_map__2[[#This Row],[stop_lon]])*COS(RADIANS(route_map__2[[#This Row],[stop_lat]])))^2)*111.32)</f>
        <v>0.41412145394198491</v>
      </c>
    </row>
    <row r="172" spans="1:7" hidden="1" x14ac:dyDescent="0.2">
      <c r="A172" t="s">
        <v>130</v>
      </c>
      <c r="B172">
        <v>0</v>
      </c>
      <c r="C172">
        <v>34</v>
      </c>
      <c r="D172" t="s">
        <v>1174</v>
      </c>
      <c r="E172">
        <v>49.282203000000003</v>
      </c>
      <c r="F172">
        <v>-123.09894300000001</v>
      </c>
      <c r="G172">
        <f>IF(route_map__2[[#This Row],[route_label]]&lt;&gt;A173,0,SQRT((E173-route_map__2[[#This Row],[stop_lat]])^2 + ((F173-route_map__2[[#This Row],[stop_lon]])*COS(RADIANS(route_map__2[[#This Row],[stop_lat]])))^2)*111.32)</f>
        <v>0.29760862238945374</v>
      </c>
    </row>
    <row r="173" spans="1:7" hidden="1" x14ac:dyDescent="0.2">
      <c r="A173" t="s">
        <v>130</v>
      </c>
      <c r="B173">
        <v>0</v>
      </c>
      <c r="C173">
        <v>35</v>
      </c>
      <c r="D173" t="s">
        <v>1175</v>
      </c>
      <c r="E173">
        <v>49.282136000000001</v>
      </c>
      <c r="F173">
        <v>-123.094846</v>
      </c>
      <c r="G173">
        <f>IF(route_map__2[[#This Row],[route_label]]&lt;&gt;A174,0,SQRT((E174-route_map__2[[#This Row],[stop_lat]])^2 + ((F174-route_map__2[[#This Row],[stop_lon]])*COS(RADIANS(route_map__2[[#This Row],[stop_lat]])))^2)*111.32)</f>
        <v>0.29132067051387583</v>
      </c>
    </row>
    <row r="174" spans="1:7" hidden="1" x14ac:dyDescent="0.2">
      <c r="A174" t="s">
        <v>130</v>
      </c>
      <c r="B174">
        <v>0</v>
      </c>
      <c r="C174">
        <v>36</v>
      </c>
      <c r="D174" t="s">
        <v>1176</v>
      </c>
      <c r="E174">
        <v>49.282060000000001</v>
      </c>
      <c r="F174">
        <v>-123.090836</v>
      </c>
      <c r="G174">
        <f>IF(route_map__2[[#This Row],[route_label]]&lt;&gt;A175,0,SQRT((E175-route_map__2[[#This Row],[stop_lat]])^2 + ((F175-route_map__2[[#This Row],[stop_lon]])*COS(RADIANS(route_map__2[[#This Row],[stop_lat]])))^2)*111.32)</f>
        <v>0.30594701254521478</v>
      </c>
    </row>
    <row r="175" spans="1:7" hidden="1" x14ac:dyDescent="0.2">
      <c r="A175" t="s">
        <v>130</v>
      </c>
      <c r="B175">
        <v>0</v>
      </c>
      <c r="C175">
        <v>37</v>
      </c>
      <c r="D175" t="s">
        <v>1177</v>
      </c>
      <c r="E175">
        <v>49.282079000000003</v>
      </c>
      <c r="F175">
        <v>-123.086623</v>
      </c>
      <c r="G175">
        <f>IF(route_map__2[[#This Row],[route_label]]&lt;&gt;A176,0,SQRT((E176-route_map__2[[#This Row],[stop_lat]])^2 + ((F176-route_map__2[[#This Row],[stop_lon]])*COS(RADIANS(route_map__2[[#This Row],[stop_lat]])))^2)*111.32)</f>
        <v>0.3637561967736499</v>
      </c>
    </row>
    <row r="176" spans="1:7" hidden="1" x14ac:dyDescent="0.2">
      <c r="A176" t="s">
        <v>130</v>
      </c>
      <c r="B176">
        <v>0</v>
      </c>
      <c r="C176">
        <v>38</v>
      </c>
      <c r="D176" t="s">
        <v>1178</v>
      </c>
      <c r="E176">
        <v>49.282671999999998</v>
      </c>
      <c r="F176">
        <v>-123.08169700000001</v>
      </c>
      <c r="G176">
        <f>IF(route_map__2[[#This Row],[route_label]]&lt;&gt;A177,0,SQRT((E177-route_map__2[[#This Row],[stop_lat]])^2 + ((F177-route_map__2[[#This Row],[stop_lon]])*COS(RADIANS(route_map__2[[#This Row],[stop_lat]])))^2)*111.32)</f>
        <v>0.37045185019244398</v>
      </c>
    </row>
    <row r="177" spans="1:7" hidden="1" x14ac:dyDescent="0.2">
      <c r="A177" t="s">
        <v>130</v>
      </c>
      <c r="B177">
        <v>0</v>
      </c>
      <c r="C177">
        <v>39</v>
      </c>
      <c r="D177" t="s">
        <v>1179</v>
      </c>
      <c r="E177">
        <v>49.283028999999999</v>
      </c>
      <c r="F177">
        <v>-123.07662500000001</v>
      </c>
      <c r="G177">
        <f>IF(route_map__2[[#This Row],[route_label]]&lt;&gt;A178,0,SQRT((E178-route_map__2[[#This Row],[stop_lat]])^2 + ((F178-route_map__2[[#This Row],[stop_lon]])*COS(RADIANS(route_map__2[[#This Row],[stop_lat]])))^2)*111.32)</f>
        <v>0.50204748970707547</v>
      </c>
    </row>
    <row r="178" spans="1:7" hidden="1" x14ac:dyDescent="0.2">
      <c r="A178" t="s">
        <v>130</v>
      </c>
      <c r="B178">
        <v>0</v>
      </c>
      <c r="C178">
        <v>40</v>
      </c>
      <c r="D178" t="s">
        <v>1180</v>
      </c>
      <c r="E178">
        <v>49.283884999999998</v>
      </c>
      <c r="F178">
        <v>-123.06983700000001</v>
      </c>
      <c r="G178">
        <f>IF(route_map__2[[#This Row],[route_label]]&lt;&gt;A179,0,SQRT((E179-route_map__2[[#This Row],[stop_lat]])^2 + ((F179-route_map__2[[#This Row],[stop_lon]])*COS(RADIANS(route_map__2[[#This Row],[stop_lat]])))^2)*111.32)</f>
        <v>0.3602834072612478</v>
      </c>
    </row>
    <row r="179" spans="1:7" hidden="1" x14ac:dyDescent="0.2">
      <c r="A179" t="s">
        <v>130</v>
      </c>
      <c r="B179">
        <v>0</v>
      </c>
      <c r="C179">
        <v>41</v>
      </c>
      <c r="D179" t="s">
        <v>1181</v>
      </c>
      <c r="E179">
        <v>49.284770999999999</v>
      </c>
      <c r="F179">
        <v>-123.065065</v>
      </c>
      <c r="G179">
        <f>IF(route_map__2[[#This Row],[route_label]]&lt;&gt;A180,0,SQRT((E180-route_map__2[[#This Row],[stop_lat]])^2 + ((F180-route_map__2[[#This Row],[stop_lon]])*COS(RADIANS(route_map__2[[#This Row],[stop_lat]])))^2)*111.32)</f>
        <v>0.2773920261813147</v>
      </c>
    </row>
    <row r="180" spans="1:7" hidden="1" x14ac:dyDescent="0.2">
      <c r="A180" t="s">
        <v>130</v>
      </c>
      <c r="B180">
        <v>0</v>
      </c>
      <c r="C180">
        <v>42</v>
      </c>
      <c r="D180" t="s">
        <v>1182</v>
      </c>
      <c r="E180">
        <v>49.284754</v>
      </c>
      <c r="F180">
        <v>-123.061245</v>
      </c>
      <c r="G180">
        <f>IF(route_map__2[[#This Row],[route_label]]&lt;&gt;A181,0,SQRT((E181-route_map__2[[#This Row],[stop_lat]])^2 + ((F181-route_map__2[[#This Row],[stop_lon]])*COS(RADIANS(route_map__2[[#This Row],[stop_lat]])))^2)*111.32)</f>
        <v>0.14313337252770492</v>
      </c>
    </row>
    <row r="181" spans="1:7" hidden="1" x14ac:dyDescent="0.2">
      <c r="A181" t="s">
        <v>130</v>
      </c>
      <c r="B181">
        <v>0</v>
      </c>
      <c r="C181">
        <v>43</v>
      </c>
      <c r="D181" t="s">
        <v>1183</v>
      </c>
      <c r="E181">
        <v>49.284737999999997</v>
      </c>
      <c r="F181">
        <v>-123.059274</v>
      </c>
      <c r="G181">
        <f>IF(route_map__2[[#This Row],[route_label]]&lt;&gt;A182,0,SQRT((E182-route_map__2[[#This Row],[stop_lat]])^2 + ((F182-route_map__2[[#This Row],[stop_lon]])*COS(RADIANS(route_map__2[[#This Row],[stop_lat]])))^2)*111.32)</f>
        <v>0.21502016023145379</v>
      </c>
    </row>
    <row r="182" spans="1:7" hidden="1" x14ac:dyDescent="0.2">
      <c r="A182" t="s">
        <v>130</v>
      </c>
      <c r="B182">
        <v>0</v>
      </c>
      <c r="C182">
        <v>44</v>
      </c>
      <c r="D182" t="s">
        <v>1184</v>
      </c>
      <c r="E182">
        <v>49.285176</v>
      </c>
      <c r="F182">
        <v>-123.05638999999999</v>
      </c>
      <c r="G182">
        <f>IF(route_map__2[[#This Row],[route_label]]&lt;&gt;A183,0,SQRT((E183-route_map__2[[#This Row],[stop_lat]])^2 + ((F183-route_map__2[[#This Row],[stop_lon]])*COS(RADIANS(route_map__2[[#This Row],[stop_lat]])))^2)*111.32)</f>
        <v>0.3158192559482278</v>
      </c>
    </row>
    <row r="183" spans="1:7" hidden="1" x14ac:dyDescent="0.2">
      <c r="A183" t="s">
        <v>130</v>
      </c>
      <c r="B183">
        <v>0</v>
      </c>
      <c r="C183">
        <v>45</v>
      </c>
      <c r="D183" t="s">
        <v>1185</v>
      </c>
      <c r="E183">
        <v>49.288012999999999</v>
      </c>
      <c r="F183">
        <v>-123.05636699999999</v>
      </c>
      <c r="G183">
        <f>IF(route_map__2[[#This Row],[route_label]]&lt;&gt;A184,0,SQRT((E184-route_map__2[[#This Row],[stop_lat]])^2 + ((F184-route_map__2[[#This Row],[stop_lon]])*COS(RADIANS(route_map__2[[#This Row],[stop_lat]])))^2)*111.32)</f>
        <v>0.36557188501656579</v>
      </c>
    </row>
    <row r="184" spans="1:7" hidden="1" x14ac:dyDescent="0.2">
      <c r="A184" t="s">
        <v>130</v>
      </c>
      <c r="B184">
        <v>0</v>
      </c>
      <c r="C184">
        <v>46</v>
      </c>
      <c r="D184" t="s">
        <v>1186</v>
      </c>
      <c r="E184">
        <v>49.288626999999998</v>
      </c>
      <c r="F184">
        <v>-123.051421</v>
      </c>
      <c r="G184">
        <f>IF(route_map__2[[#This Row],[route_label]]&lt;&gt;A185,0,SQRT((E185-route_map__2[[#This Row],[stop_lat]])^2 + ((F185-route_map__2[[#This Row],[stop_lon]])*COS(RADIANS(route_map__2[[#This Row],[stop_lat]])))^2)*111.32)</f>
        <v>0.18863976515496622</v>
      </c>
    </row>
    <row r="185" spans="1:7" hidden="1" x14ac:dyDescent="0.2">
      <c r="A185" t="s">
        <v>130</v>
      </c>
      <c r="B185">
        <v>0</v>
      </c>
      <c r="C185">
        <v>47</v>
      </c>
      <c r="D185" t="s">
        <v>1187</v>
      </c>
      <c r="E185">
        <v>49.288617000000002</v>
      </c>
      <c r="F185">
        <v>-123.048823</v>
      </c>
      <c r="G185">
        <f>IF(route_map__2[[#This Row],[route_label]]&lt;&gt;A186,0,SQRT((E186-route_map__2[[#This Row],[stop_lat]])^2 + ((F186-route_map__2[[#This Row],[stop_lon]])*COS(RADIANS(route_map__2[[#This Row],[stop_lat]])))^2)*111.32)</f>
        <v>0.31490631575412253</v>
      </c>
    </row>
    <row r="186" spans="1:7" hidden="1" x14ac:dyDescent="0.2">
      <c r="A186" t="s">
        <v>130</v>
      </c>
      <c r="B186">
        <v>0</v>
      </c>
      <c r="C186">
        <v>48</v>
      </c>
      <c r="D186" t="s">
        <v>1188</v>
      </c>
      <c r="E186">
        <v>49.287773999999999</v>
      </c>
      <c r="F186">
        <v>-123.04468300000001</v>
      </c>
      <c r="G186">
        <f>IF(route_map__2[[#This Row],[route_label]]&lt;&gt;A187,0,SQRT((E187-route_map__2[[#This Row],[stop_lat]])^2 + ((F187-route_map__2[[#This Row],[stop_lon]])*COS(RADIANS(route_map__2[[#This Row],[stop_lat]])))^2)*111.32)</f>
        <v>0</v>
      </c>
    </row>
    <row r="187" spans="1:7" hidden="1" x14ac:dyDescent="0.2">
      <c r="A187" t="s">
        <v>130</v>
      </c>
      <c r="B187">
        <v>1</v>
      </c>
      <c r="C187">
        <v>1</v>
      </c>
      <c r="D187" t="s">
        <v>1188</v>
      </c>
      <c r="E187">
        <v>49.287773999999999</v>
      </c>
      <c r="F187">
        <v>-123.04468300000001</v>
      </c>
      <c r="G187">
        <f>IF(route_map__2[[#This Row],[route_label]]&lt;&gt;A188,0,SQRT((E188-route_map__2[[#This Row],[stop_lat]])^2 + ((F188-route_map__2[[#This Row],[stop_lon]])*COS(RADIANS(route_map__2[[#This Row],[stop_lat]])))^2)*111.32)</f>
        <v>0.23001928689086207</v>
      </c>
    </row>
    <row r="188" spans="1:7" hidden="1" x14ac:dyDescent="0.2">
      <c r="A188" t="s">
        <v>130</v>
      </c>
      <c r="B188">
        <v>1</v>
      </c>
      <c r="C188">
        <v>2</v>
      </c>
      <c r="D188" t="s">
        <v>1189</v>
      </c>
      <c r="E188">
        <v>49.288820000000001</v>
      </c>
      <c r="F188">
        <v>-123.047415</v>
      </c>
      <c r="G188">
        <f>IF(route_map__2[[#This Row],[route_label]]&lt;&gt;A189,0,SQRT((E189-route_map__2[[#This Row],[stop_lat]])^2 + ((F189-route_map__2[[#This Row],[stop_lon]])*COS(RADIANS(route_map__2[[#This Row],[stop_lat]])))^2)*111.32)</f>
        <v>0.36326428590618831</v>
      </c>
    </row>
    <row r="189" spans="1:7" hidden="1" x14ac:dyDescent="0.2">
      <c r="A189" t="s">
        <v>130</v>
      </c>
      <c r="B189">
        <v>1</v>
      </c>
      <c r="C189">
        <v>3</v>
      </c>
      <c r="D189" t="s">
        <v>1190</v>
      </c>
      <c r="E189">
        <v>49.288800999999999</v>
      </c>
      <c r="F189">
        <v>-123.052418</v>
      </c>
      <c r="G189">
        <f>IF(route_map__2[[#This Row],[route_label]]&lt;&gt;A190,0,SQRT((E190-route_map__2[[#This Row],[stop_lat]])^2 + ((F190-route_map__2[[#This Row],[stop_lon]])*COS(RADIANS(route_map__2[[#This Row],[stop_lat]])))^2)*111.32)</f>
        <v>0.31985808482204292</v>
      </c>
    </row>
    <row r="190" spans="1:7" hidden="1" x14ac:dyDescent="0.2">
      <c r="A190" t="s">
        <v>130</v>
      </c>
      <c r="B190">
        <v>1</v>
      </c>
      <c r="C190">
        <v>4</v>
      </c>
      <c r="D190" t="s">
        <v>1191</v>
      </c>
      <c r="E190">
        <v>49.288026000000002</v>
      </c>
      <c r="F190">
        <v>-123.05665999999999</v>
      </c>
      <c r="G190">
        <f>IF(route_map__2[[#This Row],[route_label]]&lt;&gt;A191,0,SQRT((E191-route_map__2[[#This Row],[stop_lat]])^2 + ((F191-route_map__2[[#This Row],[stop_lon]])*COS(RADIANS(route_map__2[[#This Row],[stop_lat]])))^2)*111.32)</f>
        <v>0.19481194851060904</v>
      </c>
    </row>
    <row r="191" spans="1:7" hidden="1" x14ac:dyDescent="0.2">
      <c r="A191" t="s">
        <v>130</v>
      </c>
      <c r="B191">
        <v>1</v>
      </c>
      <c r="C191">
        <v>5</v>
      </c>
      <c r="D191" t="s">
        <v>1192</v>
      </c>
      <c r="E191">
        <v>49.286276000000001</v>
      </c>
      <c r="F191">
        <v>-123.05667200000001</v>
      </c>
      <c r="G191">
        <f>IF(route_map__2[[#This Row],[route_label]]&lt;&gt;A192,0,SQRT((E192-route_map__2[[#This Row],[stop_lat]])^2 + ((F192-route_map__2[[#This Row],[stop_lon]])*COS(RADIANS(route_map__2[[#This Row],[stop_lat]])))^2)*111.32)</f>
        <v>0.16388023055276474</v>
      </c>
    </row>
    <row r="192" spans="1:7" hidden="1" x14ac:dyDescent="0.2">
      <c r="A192" t="s">
        <v>130</v>
      </c>
      <c r="B192">
        <v>1</v>
      </c>
      <c r="C192">
        <v>6</v>
      </c>
      <c r="D192" t="s">
        <v>1193</v>
      </c>
      <c r="E192">
        <v>49.284885000000003</v>
      </c>
      <c r="F192">
        <v>-123.057411</v>
      </c>
      <c r="G192">
        <f>IF(route_map__2[[#This Row],[route_label]]&lt;&gt;A193,0,SQRT((E193-route_map__2[[#This Row],[stop_lat]])^2 + ((F193-route_map__2[[#This Row],[stop_lon]])*COS(RADIANS(route_map__2[[#This Row],[stop_lat]])))^2)*111.32)</f>
        <v>0.19838717585843879</v>
      </c>
    </row>
    <row r="193" spans="1:7" hidden="1" x14ac:dyDescent="0.2">
      <c r="A193" t="s">
        <v>130</v>
      </c>
      <c r="B193">
        <v>1</v>
      </c>
      <c r="C193">
        <v>7</v>
      </c>
      <c r="D193" t="s">
        <v>1194</v>
      </c>
      <c r="E193">
        <v>49.284871000000003</v>
      </c>
      <c r="F193">
        <v>-123.060143</v>
      </c>
      <c r="G193">
        <f>IF(route_map__2[[#This Row],[route_label]]&lt;&gt;A194,0,SQRT((E194-route_map__2[[#This Row],[stop_lat]])^2 + ((F194-route_map__2[[#This Row],[stop_lon]])*COS(RADIANS(route_map__2[[#This Row],[stop_lat]])))^2)*111.32)</f>
        <v>0.22714408918975218</v>
      </c>
    </row>
    <row r="194" spans="1:7" hidden="1" x14ac:dyDescent="0.2">
      <c r="A194" t="s">
        <v>130</v>
      </c>
      <c r="B194">
        <v>1</v>
      </c>
      <c r="C194">
        <v>8</v>
      </c>
      <c r="D194" t="s">
        <v>1195</v>
      </c>
      <c r="E194">
        <v>49.284888000000002</v>
      </c>
      <c r="F194">
        <v>-123.063271</v>
      </c>
      <c r="G194">
        <f>IF(route_map__2[[#This Row],[route_label]]&lt;&gt;A195,0,SQRT((E195-route_map__2[[#This Row],[stop_lat]])^2 + ((F195-route_map__2[[#This Row],[stop_lon]])*COS(RADIANS(route_map__2[[#This Row],[stop_lat]])))^2)*111.32)</f>
        <v>0.19644702962831087</v>
      </c>
    </row>
    <row r="195" spans="1:7" hidden="1" x14ac:dyDescent="0.2">
      <c r="A195" t="s">
        <v>130</v>
      </c>
      <c r="B195">
        <v>1</v>
      </c>
      <c r="C195">
        <v>9</v>
      </c>
      <c r="D195" t="s">
        <v>1196</v>
      </c>
      <c r="E195">
        <v>49.284799999999997</v>
      </c>
      <c r="F195">
        <v>-123.065973</v>
      </c>
      <c r="G195">
        <f>IF(route_map__2[[#This Row],[route_label]]&lt;&gt;A196,0,SQRT((E196-route_map__2[[#This Row],[stop_lat]])^2 + ((F196-route_map__2[[#This Row],[stop_lon]])*COS(RADIANS(route_map__2[[#This Row],[stop_lat]])))^2)*111.32)</f>
        <v>0.37084230298096588</v>
      </c>
    </row>
    <row r="196" spans="1:7" hidden="1" x14ac:dyDescent="0.2">
      <c r="A196" t="s">
        <v>130</v>
      </c>
      <c r="B196">
        <v>1</v>
      </c>
      <c r="C196">
        <v>10</v>
      </c>
      <c r="D196" t="s">
        <v>1197</v>
      </c>
      <c r="E196">
        <v>49.283836999999998</v>
      </c>
      <c r="F196">
        <v>-123.07086200000001</v>
      </c>
      <c r="G196">
        <f>IF(route_map__2[[#This Row],[route_label]]&lt;&gt;A197,0,SQRT((E197-route_map__2[[#This Row],[stop_lat]])^2 + ((F197-route_map__2[[#This Row],[stop_lon]])*COS(RADIANS(route_map__2[[#This Row],[stop_lat]])))^2)*111.32)</f>
        <v>0.41362197153355501</v>
      </c>
    </row>
    <row r="197" spans="1:7" hidden="1" x14ac:dyDescent="0.2">
      <c r="A197" t="s">
        <v>130</v>
      </c>
      <c r="B197">
        <v>1</v>
      </c>
      <c r="C197">
        <v>11</v>
      </c>
      <c r="D197" t="s">
        <v>1198</v>
      </c>
      <c r="E197">
        <v>49.283161</v>
      </c>
      <c r="F197">
        <v>-123.076463</v>
      </c>
      <c r="G197">
        <f>IF(route_map__2[[#This Row],[route_label]]&lt;&gt;A198,0,SQRT((E198-route_map__2[[#This Row],[stop_lat]])^2 + ((F198-route_map__2[[#This Row],[stop_lon]])*COS(RADIANS(route_map__2[[#This Row],[stop_lat]])))^2)*111.32)</f>
        <v>0.37954416714861722</v>
      </c>
    </row>
    <row r="198" spans="1:7" hidden="1" x14ac:dyDescent="0.2">
      <c r="A198" t="s">
        <v>130</v>
      </c>
      <c r="B198">
        <v>1</v>
      </c>
      <c r="C198">
        <v>12</v>
      </c>
      <c r="D198" t="s">
        <v>1199</v>
      </c>
      <c r="E198">
        <v>49.282792000000001</v>
      </c>
      <c r="F198">
        <v>-123.081659</v>
      </c>
      <c r="G198">
        <f>IF(route_map__2[[#This Row],[route_label]]&lt;&gt;A199,0,SQRT((E199-route_map__2[[#This Row],[stop_lat]])^2 + ((F199-route_map__2[[#This Row],[stop_lon]])*COS(RADIANS(route_map__2[[#This Row],[stop_lat]])))^2)*111.32)</f>
        <v>0.42657666300401664</v>
      </c>
    </row>
    <row r="199" spans="1:7" hidden="1" x14ac:dyDescent="0.2">
      <c r="A199" t="s">
        <v>130</v>
      </c>
      <c r="B199">
        <v>1</v>
      </c>
      <c r="C199">
        <v>13</v>
      </c>
      <c r="D199" t="s">
        <v>1200</v>
      </c>
      <c r="E199">
        <v>49.283029999999997</v>
      </c>
      <c r="F199">
        <v>-123.08752200000001</v>
      </c>
      <c r="G199">
        <f>IF(route_map__2[[#This Row],[route_label]]&lt;&gt;A200,0,SQRT((E200-route_map__2[[#This Row],[stop_lat]])^2 + ((F200-route_map__2[[#This Row],[stop_lon]])*COS(RADIANS(route_map__2[[#This Row],[stop_lat]])))^2)*111.32)</f>
        <v>0.18228001821145023</v>
      </c>
    </row>
    <row r="200" spans="1:7" hidden="1" x14ac:dyDescent="0.2">
      <c r="A200" t="s">
        <v>130</v>
      </c>
      <c r="B200">
        <v>1</v>
      </c>
      <c r="C200">
        <v>14</v>
      </c>
      <c r="D200" t="s">
        <v>1201</v>
      </c>
      <c r="E200">
        <v>49.283079999999998</v>
      </c>
      <c r="F200">
        <v>-123.090031</v>
      </c>
      <c r="G200">
        <f>IF(route_map__2[[#This Row],[route_label]]&lt;&gt;A201,0,SQRT((E201-route_map__2[[#This Row],[stop_lat]])^2 + ((F201-route_map__2[[#This Row],[stop_lon]])*COS(RADIANS(route_map__2[[#This Row],[stop_lat]])))^2)*111.32)</f>
        <v>0.26834600086224397</v>
      </c>
    </row>
    <row r="201" spans="1:7" hidden="1" x14ac:dyDescent="0.2">
      <c r="A201" t="s">
        <v>130</v>
      </c>
      <c r="B201">
        <v>1</v>
      </c>
      <c r="C201">
        <v>15</v>
      </c>
      <c r="D201" t="s">
        <v>1202</v>
      </c>
      <c r="E201">
        <v>49.283146000000002</v>
      </c>
      <c r="F201">
        <v>-123.09372500000001</v>
      </c>
      <c r="G201">
        <f>IF(route_map__2[[#This Row],[route_label]]&lt;&gt;A202,0,SQRT((E202-route_map__2[[#This Row],[stop_lat]])^2 + ((F202-route_map__2[[#This Row],[stop_lon]])*COS(RADIANS(route_map__2[[#This Row],[stop_lat]])))^2)*111.32)</f>
        <v>0.32028050312955325</v>
      </c>
    </row>
    <row r="202" spans="1:7" hidden="1" x14ac:dyDescent="0.2">
      <c r="A202" t="s">
        <v>130</v>
      </c>
      <c r="B202">
        <v>1</v>
      </c>
      <c r="C202">
        <v>16</v>
      </c>
      <c r="D202" t="s">
        <v>1203</v>
      </c>
      <c r="E202">
        <v>49.283223</v>
      </c>
      <c r="F202">
        <v>-123.098134</v>
      </c>
      <c r="G202">
        <f>IF(route_map__2[[#This Row],[route_label]]&lt;&gt;A203,0,SQRT((E203-route_map__2[[#This Row],[stop_lat]])^2 + ((F203-route_map__2[[#This Row],[stop_lon]])*COS(RADIANS(route_map__2[[#This Row],[stop_lat]])))^2)*111.32)</f>
        <v>0.12977202749607553</v>
      </c>
    </row>
    <row r="203" spans="1:7" hidden="1" x14ac:dyDescent="0.2">
      <c r="A203" t="s">
        <v>130</v>
      </c>
      <c r="B203">
        <v>1</v>
      </c>
      <c r="C203">
        <v>17</v>
      </c>
      <c r="D203" t="s">
        <v>1204</v>
      </c>
      <c r="E203">
        <v>49.282713000000001</v>
      </c>
      <c r="F203">
        <v>-123.09974099999999</v>
      </c>
      <c r="G203">
        <f>IF(route_map__2[[#This Row],[route_label]]&lt;&gt;A204,0,SQRT((E204-route_map__2[[#This Row],[stop_lat]])^2 + ((F204-route_map__2[[#This Row],[stop_lon]])*COS(RADIANS(route_map__2[[#This Row],[stop_lat]])))^2)*111.32)</f>
        <v>0.21190469178910878</v>
      </c>
    </row>
    <row r="204" spans="1:7" hidden="1" x14ac:dyDescent="0.2">
      <c r="A204" t="s">
        <v>130</v>
      </c>
      <c r="B204">
        <v>1</v>
      </c>
      <c r="C204">
        <v>18</v>
      </c>
      <c r="D204" t="s">
        <v>1110</v>
      </c>
      <c r="E204">
        <v>49.280810000000002</v>
      </c>
      <c r="F204">
        <v>-123.099812</v>
      </c>
      <c r="G204">
        <f>IF(route_map__2[[#This Row],[route_label]]&lt;&gt;A205,0,SQRT((E205-route_map__2[[#This Row],[stop_lat]])^2 + ((F205-route_map__2[[#This Row],[stop_lon]])*COS(RADIANS(route_map__2[[#This Row],[stop_lat]])))^2)*111.32)</f>
        <v>7.4424411304139335E-2</v>
      </c>
    </row>
    <row r="205" spans="1:7" hidden="1" x14ac:dyDescent="0.2">
      <c r="A205" t="s">
        <v>130</v>
      </c>
      <c r="B205">
        <v>1</v>
      </c>
      <c r="C205">
        <v>19</v>
      </c>
      <c r="D205" t="s">
        <v>1205</v>
      </c>
      <c r="E205">
        <v>49.280462999999997</v>
      </c>
      <c r="F205">
        <v>-123.10068800000001</v>
      </c>
      <c r="G205">
        <f>IF(route_map__2[[#This Row],[route_label]]&lt;&gt;A206,0,SQRT((E206-route_map__2[[#This Row],[stop_lat]])^2 + ((F206-route_map__2[[#This Row],[stop_lon]])*COS(RADIANS(route_map__2[[#This Row],[stop_lat]])))^2)*111.32)</f>
        <v>0.31417015754887617</v>
      </c>
    </row>
    <row r="206" spans="1:7" hidden="1" x14ac:dyDescent="0.2">
      <c r="A206" t="s">
        <v>130</v>
      </c>
      <c r="B206">
        <v>1</v>
      </c>
      <c r="C206">
        <v>20</v>
      </c>
      <c r="D206" t="s">
        <v>1206</v>
      </c>
      <c r="E206">
        <v>49.280707</v>
      </c>
      <c r="F206">
        <v>-123.10499799999999</v>
      </c>
      <c r="G206">
        <f>IF(route_map__2[[#This Row],[route_label]]&lt;&gt;A207,0,SQRT((E207-route_map__2[[#This Row],[stop_lat]])^2 + ((F207-route_map__2[[#This Row],[stop_lon]])*COS(RADIANS(route_map__2[[#This Row],[stop_lat]])))^2)*111.32)</f>
        <v>0.2423257049976687</v>
      </c>
    </row>
    <row r="207" spans="1:7" hidden="1" x14ac:dyDescent="0.2">
      <c r="A207" t="s">
        <v>130</v>
      </c>
      <c r="B207">
        <v>1</v>
      </c>
      <c r="C207">
        <v>21</v>
      </c>
      <c r="D207" t="s">
        <v>1207</v>
      </c>
      <c r="E207">
        <v>49.281289999999998</v>
      </c>
      <c r="F207">
        <v>-123.10821300000001</v>
      </c>
      <c r="G207">
        <f>IF(route_map__2[[#This Row],[route_label]]&lt;&gt;A208,0,SQRT((E208-route_map__2[[#This Row],[stop_lat]])^2 + ((F208-route_map__2[[#This Row],[stop_lon]])*COS(RADIANS(route_map__2[[#This Row],[stop_lat]])))^2)*111.32)</f>
        <v>0.26433480853736929</v>
      </c>
    </row>
    <row r="208" spans="1:7" hidden="1" x14ac:dyDescent="0.2">
      <c r="A208" t="s">
        <v>130</v>
      </c>
      <c r="B208">
        <v>1</v>
      </c>
      <c r="C208">
        <v>22</v>
      </c>
      <c r="D208" t="s">
        <v>1208</v>
      </c>
      <c r="E208">
        <v>49.282471999999999</v>
      </c>
      <c r="F208">
        <v>-123.11136999999999</v>
      </c>
      <c r="G208">
        <f>IF(route_map__2[[#This Row],[route_label]]&lt;&gt;A209,0,SQRT((E209-route_map__2[[#This Row],[stop_lat]])^2 + ((F209-route_map__2[[#This Row],[stop_lon]])*COS(RADIANS(route_map__2[[#This Row],[stop_lat]])))^2)*111.32)</f>
        <v>0.21167675241226</v>
      </c>
    </row>
    <row r="209" spans="1:7" hidden="1" x14ac:dyDescent="0.2">
      <c r="A209" t="s">
        <v>130</v>
      </c>
      <c r="B209">
        <v>1</v>
      </c>
      <c r="C209">
        <v>23</v>
      </c>
      <c r="D209" t="s">
        <v>1209</v>
      </c>
      <c r="E209">
        <v>49.283817999999997</v>
      </c>
      <c r="F209">
        <v>-123.113429</v>
      </c>
      <c r="G209">
        <f>IF(route_map__2[[#This Row],[route_label]]&lt;&gt;A210,0,SQRT((E210-route_map__2[[#This Row],[stop_lat]])^2 + ((F210-route_map__2[[#This Row],[stop_lon]])*COS(RADIANS(route_map__2[[#This Row],[stop_lat]])))^2)*111.32)</f>
        <v>0.18391757281130663</v>
      </c>
    </row>
    <row r="210" spans="1:7" hidden="1" x14ac:dyDescent="0.2">
      <c r="A210" t="s">
        <v>130</v>
      </c>
      <c r="B210">
        <v>1</v>
      </c>
      <c r="C210">
        <v>24</v>
      </c>
      <c r="D210" t="s">
        <v>1210</v>
      </c>
      <c r="E210">
        <v>49.284039</v>
      </c>
      <c r="F210">
        <v>-123.115939</v>
      </c>
      <c r="G210">
        <f>IF(route_map__2[[#This Row],[route_label]]&lt;&gt;A211,0,SQRT((E211-route_map__2[[#This Row],[stop_lat]])^2 + ((F211-route_map__2[[#This Row],[stop_lon]])*COS(RADIANS(route_map__2[[#This Row],[stop_lat]])))^2)*111.32)</f>
        <v>0.21192234216578137</v>
      </c>
    </row>
    <row r="211" spans="1:7" hidden="1" x14ac:dyDescent="0.2">
      <c r="A211" t="s">
        <v>130</v>
      </c>
      <c r="B211">
        <v>1</v>
      </c>
      <c r="C211">
        <v>25</v>
      </c>
      <c r="D211" t="s">
        <v>1211</v>
      </c>
      <c r="E211">
        <v>49.28266</v>
      </c>
      <c r="F211">
        <v>-123.11795100000001</v>
      </c>
      <c r="G211">
        <f>IF(route_map__2[[#This Row],[route_label]]&lt;&gt;A212,0,SQRT((E212-route_map__2[[#This Row],[stop_lat]])^2 + ((F212-route_map__2[[#This Row],[stop_lon]])*COS(RADIANS(route_map__2[[#This Row],[stop_lat]])))^2)*111.32)</f>
        <v>0.1470124052042284</v>
      </c>
    </row>
    <row r="212" spans="1:7" hidden="1" x14ac:dyDescent="0.2">
      <c r="A212" t="s">
        <v>130</v>
      </c>
      <c r="B212">
        <v>1</v>
      </c>
      <c r="C212">
        <v>26</v>
      </c>
      <c r="D212" t="s">
        <v>1212</v>
      </c>
      <c r="E212">
        <v>49.28172</v>
      </c>
      <c r="F212">
        <v>-123.119373</v>
      </c>
      <c r="G212">
        <f>IF(route_map__2[[#This Row],[route_label]]&lt;&gt;A213,0,SQRT((E213-route_map__2[[#This Row],[stop_lat]])^2 + ((F213-route_map__2[[#This Row],[stop_lon]])*COS(RADIANS(route_map__2[[#This Row],[stop_lat]])))^2)*111.32)</f>
        <v>0.44659169769788942</v>
      </c>
    </row>
    <row r="213" spans="1:7" hidden="1" x14ac:dyDescent="0.2">
      <c r="A213" t="s">
        <v>130</v>
      </c>
      <c r="B213">
        <v>1</v>
      </c>
      <c r="C213">
        <v>27</v>
      </c>
      <c r="D213" t="s">
        <v>1213</v>
      </c>
      <c r="E213">
        <v>49.278877000000001</v>
      </c>
      <c r="F213">
        <v>-123.123712</v>
      </c>
      <c r="G213">
        <f>IF(route_map__2[[#This Row],[route_label]]&lt;&gt;A214,0,SQRT((E214-route_map__2[[#This Row],[stop_lat]])^2 + ((F214-route_map__2[[#This Row],[stop_lon]])*COS(RADIANS(route_map__2[[#This Row],[stop_lat]])))^2)*111.32)</f>
        <v>0.32856088205819634</v>
      </c>
    </row>
    <row r="214" spans="1:7" hidden="1" x14ac:dyDescent="0.2">
      <c r="A214" t="s">
        <v>130</v>
      </c>
      <c r="B214">
        <v>1</v>
      </c>
      <c r="C214">
        <v>28</v>
      </c>
      <c r="D214" t="s">
        <v>1214</v>
      </c>
      <c r="E214">
        <v>49.276786000000001</v>
      </c>
      <c r="F214">
        <v>-123.12690499999999</v>
      </c>
      <c r="G214">
        <f>IF(route_map__2[[#This Row],[route_label]]&lt;&gt;A215,0,SQRT((E215-route_map__2[[#This Row],[stop_lat]])^2 + ((F215-route_map__2[[#This Row],[stop_lon]])*COS(RADIANS(route_map__2[[#This Row],[stop_lat]])))^2)*111.32)</f>
        <v>0.14886835957502878</v>
      </c>
    </row>
    <row r="215" spans="1:7" hidden="1" x14ac:dyDescent="0.2">
      <c r="A215" t="s">
        <v>130</v>
      </c>
      <c r="B215">
        <v>1</v>
      </c>
      <c r="C215">
        <v>29</v>
      </c>
      <c r="D215" t="s">
        <v>1215</v>
      </c>
      <c r="E215">
        <v>49.275854000000002</v>
      </c>
      <c r="F215">
        <v>-123.12837500000001</v>
      </c>
      <c r="G215">
        <f>IF(route_map__2[[#This Row],[route_label]]&lt;&gt;A216,0,SQRT((E216-route_map__2[[#This Row],[stop_lat]])^2 + ((F216-route_map__2[[#This Row],[stop_lon]])*COS(RADIANS(route_map__2[[#This Row],[stop_lat]])))^2)*111.32)</f>
        <v>1.2893022263453593</v>
      </c>
    </row>
    <row r="216" spans="1:7" hidden="1" x14ac:dyDescent="0.2">
      <c r="A216" t="s">
        <v>130</v>
      </c>
      <c r="B216">
        <v>1</v>
      </c>
      <c r="C216">
        <v>30</v>
      </c>
      <c r="D216" t="s">
        <v>1216</v>
      </c>
      <c r="E216">
        <v>49.266914999999997</v>
      </c>
      <c r="F216">
        <v>-123.139663</v>
      </c>
      <c r="G216">
        <f>IF(route_map__2[[#This Row],[route_label]]&lt;&gt;A217,0,SQRT((E217-route_map__2[[#This Row],[stop_lat]])^2 + ((F217-route_map__2[[#This Row],[stop_lon]])*COS(RADIANS(route_map__2[[#This Row],[stop_lat]])))^2)*111.32)</f>
        <v>0.18661461340710239</v>
      </c>
    </row>
    <row r="217" spans="1:7" hidden="1" x14ac:dyDescent="0.2">
      <c r="A217" t="s">
        <v>130</v>
      </c>
      <c r="B217">
        <v>1</v>
      </c>
      <c r="C217">
        <v>31</v>
      </c>
      <c r="D217" t="s">
        <v>1217</v>
      </c>
      <c r="E217">
        <v>49.268039000000002</v>
      </c>
      <c r="F217">
        <v>-123.141569</v>
      </c>
      <c r="G217">
        <f>IF(route_map__2[[#This Row],[route_label]]&lt;&gt;A218,0,SQRT((E218-route_map__2[[#This Row],[stop_lat]])^2 + ((F218-route_map__2[[#This Row],[stop_lon]])*COS(RADIANS(route_map__2[[#This Row],[stop_lat]])))^2)*111.32)</f>
        <v>0.35460026003199874</v>
      </c>
    </row>
    <row r="218" spans="1:7" hidden="1" x14ac:dyDescent="0.2">
      <c r="A218" t="s">
        <v>130</v>
      </c>
      <c r="B218">
        <v>1</v>
      </c>
      <c r="C218">
        <v>32</v>
      </c>
      <c r="D218" t="s">
        <v>1218</v>
      </c>
      <c r="E218">
        <v>49.268093</v>
      </c>
      <c r="F218">
        <v>-123.14645</v>
      </c>
      <c r="G218">
        <f>IF(route_map__2[[#This Row],[route_label]]&lt;&gt;A219,0,SQRT((E219-route_map__2[[#This Row],[stop_lat]])^2 + ((F219-route_map__2[[#This Row],[stop_lon]])*COS(RADIANS(route_map__2[[#This Row],[stop_lat]])))^2)*111.32)</f>
        <v>0.32654739994985393</v>
      </c>
    </row>
    <row r="219" spans="1:7" hidden="1" x14ac:dyDescent="0.2">
      <c r="A219" t="s">
        <v>130</v>
      </c>
      <c r="B219">
        <v>1</v>
      </c>
      <c r="C219">
        <v>33</v>
      </c>
      <c r="D219" t="s">
        <v>1219</v>
      </c>
      <c r="E219">
        <v>49.268169</v>
      </c>
      <c r="F219">
        <v>-123.150944</v>
      </c>
      <c r="G219">
        <f>IF(route_map__2[[#This Row],[route_label]]&lt;&gt;A220,0,SQRT((E220-route_map__2[[#This Row],[stop_lat]])^2 + ((F220-route_map__2[[#This Row],[stop_lon]])*COS(RADIANS(route_map__2[[#This Row],[stop_lat]])))^2)*111.32)</f>
        <v>0.35623911549380055</v>
      </c>
    </row>
    <row r="220" spans="1:7" hidden="1" x14ac:dyDescent="0.2">
      <c r="A220" t="s">
        <v>130</v>
      </c>
      <c r="B220">
        <v>1</v>
      </c>
      <c r="C220">
        <v>34</v>
      </c>
      <c r="D220" t="s">
        <v>1220</v>
      </c>
      <c r="E220">
        <v>49.268242000000001</v>
      </c>
      <c r="F220">
        <v>-123.15584699999999</v>
      </c>
      <c r="G220">
        <f>IF(route_map__2[[#This Row],[route_label]]&lt;&gt;A221,0,SQRT((E221-route_map__2[[#This Row],[stop_lat]])^2 + ((F221-route_map__2[[#This Row],[stop_lon]])*COS(RADIANS(route_map__2[[#This Row],[stop_lat]])))^2)*111.32)</f>
        <v>0.31968628196437887</v>
      </c>
    </row>
    <row r="221" spans="1:7" hidden="1" x14ac:dyDescent="0.2">
      <c r="A221" t="s">
        <v>130</v>
      </c>
      <c r="B221">
        <v>1</v>
      </c>
      <c r="C221">
        <v>35</v>
      </c>
      <c r="D221" t="s">
        <v>1221</v>
      </c>
      <c r="E221">
        <v>49.268329999999999</v>
      </c>
      <c r="F221">
        <v>-123.160246</v>
      </c>
      <c r="G221">
        <f>IF(route_map__2[[#This Row],[route_label]]&lt;&gt;A222,0,SQRT((E222-route_map__2[[#This Row],[stop_lat]])^2 + ((F222-route_map__2[[#This Row],[stop_lon]])*COS(RADIANS(route_map__2[[#This Row],[stop_lat]])))^2)*111.32)</f>
        <v>0.342653071109145</v>
      </c>
    </row>
    <row r="222" spans="1:7" hidden="1" x14ac:dyDescent="0.2">
      <c r="A222" t="s">
        <v>130</v>
      </c>
      <c r="B222">
        <v>1</v>
      </c>
      <c r="C222">
        <v>36</v>
      </c>
      <c r="D222" t="s">
        <v>1222</v>
      </c>
      <c r="E222">
        <v>49.268400999999997</v>
      </c>
      <c r="F222">
        <v>-123.164962</v>
      </c>
      <c r="G222">
        <f>IF(route_map__2[[#This Row],[route_label]]&lt;&gt;A223,0,SQRT((E223-route_map__2[[#This Row],[stop_lat]])^2 + ((F223-route_map__2[[#This Row],[stop_lon]])*COS(RADIANS(route_map__2[[#This Row],[stop_lat]])))^2)*111.32)</f>
        <v>0.28343488592457855</v>
      </c>
    </row>
    <row r="223" spans="1:7" hidden="1" x14ac:dyDescent="0.2">
      <c r="A223" t="s">
        <v>130</v>
      </c>
      <c r="B223">
        <v>1</v>
      </c>
      <c r="C223">
        <v>37</v>
      </c>
      <c r="D223" t="s">
        <v>1223</v>
      </c>
      <c r="E223">
        <v>49.268459</v>
      </c>
      <c r="F223">
        <v>-123.168863</v>
      </c>
      <c r="G223">
        <f>IF(route_map__2[[#This Row],[route_label]]&lt;&gt;A224,0,SQRT((E224-route_map__2[[#This Row],[stop_lat]])^2 + ((F224-route_map__2[[#This Row],[stop_lon]])*COS(RADIANS(route_map__2[[#This Row],[stop_lat]])))^2)*111.32)</f>
        <v>0.38897992536400439</v>
      </c>
    </row>
    <row r="224" spans="1:7" hidden="1" x14ac:dyDescent="0.2">
      <c r="A224" t="s">
        <v>130</v>
      </c>
      <c r="B224">
        <v>1</v>
      </c>
      <c r="C224">
        <v>38</v>
      </c>
      <c r="D224" t="s">
        <v>1224</v>
      </c>
      <c r="E224">
        <v>49.268528000000003</v>
      </c>
      <c r="F224">
        <v>-123.174217</v>
      </c>
      <c r="G224">
        <f>IF(route_map__2[[#This Row],[route_label]]&lt;&gt;A225,0,SQRT((E225-route_map__2[[#This Row],[stop_lat]])^2 + ((F225-route_map__2[[#This Row],[stop_lon]])*COS(RADIANS(route_map__2[[#This Row],[stop_lat]])))^2)*111.32)</f>
        <v>0.28029244607416975</v>
      </c>
    </row>
    <row r="225" spans="1:7" hidden="1" x14ac:dyDescent="0.2">
      <c r="A225" t="s">
        <v>130</v>
      </c>
      <c r="B225">
        <v>1</v>
      </c>
      <c r="C225">
        <v>39</v>
      </c>
      <c r="D225" t="s">
        <v>1225</v>
      </c>
      <c r="E225">
        <v>49.268577999999998</v>
      </c>
      <c r="F225">
        <v>-123.17807500000001</v>
      </c>
      <c r="G225">
        <f>IF(route_map__2[[#This Row],[route_label]]&lt;&gt;A226,0,SQRT((E226-route_map__2[[#This Row],[stop_lat]])^2 + ((F226-route_map__2[[#This Row],[stop_lon]])*COS(RADIANS(route_map__2[[#This Row],[stop_lat]])))^2)*111.32)</f>
        <v>0.29218378404278905</v>
      </c>
    </row>
    <row r="226" spans="1:7" hidden="1" x14ac:dyDescent="0.2">
      <c r="A226" t="s">
        <v>130</v>
      </c>
      <c r="B226">
        <v>1</v>
      </c>
      <c r="C226">
        <v>40</v>
      </c>
      <c r="D226" t="s">
        <v>1226</v>
      </c>
      <c r="E226">
        <v>49.268649000000003</v>
      </c>
      <c r="F226">
        <v>-123.182096</v>
      </c>
      <c r="G226">
        <f>IF(route_map__2[[#This Row],[route_label]]&lt;&gt;A227,0,SQRT((E227-route_map__2[[#This Row],[stop_lat]])^2 + ((F227-route_map__2[[#This Row],[stop_lon]])*COS(RADIANS(route_map__2[[#This Row],[stop_lat]])))^2)*111.32)</f>
        <v>0.30210414414813919</v>
      </c>
    </row>
    <row r="227" spans="1:7" hidden="1" x14ac:dyDescent="0.2">
      <c r="A227" t="s">
        <v>130</v>
      </c>
      <c r="B227">
        <v>1</v>
      </c>
      <c r="C227">
        <v>41</v>
      </c>
      <c r="D227" t="s">
        <v>1227</v>
      </c>
      <c r="E227">
        <v>49.268709999999999</v>
      </c>
      <c r="F227">
        <v>-123.18625400000001</v>
      </c>
      <c r="G227">
        <f>IF(route_map__2[[#This Row],[route_label]]&lt;&gt;A228,0,SQRT((E228-route_map__2[[#This Row],[stop_lat]])^2 + ((F228-route_map__2[[#This Row],[stop_lon]])*COS(RADIANS(route_map__2[[#This Row],[stop_lat]])))^2)*111.32)</f>
        <v>0.34893142367181756</v>
      </c>
    </row>
    <row r="228" spans="1:7" hidden="1" x14ac:dyDescent="0.2">
      <c r="A228" t="s">
        <v>130</v>
      </c>
      <c r="B228">
        <v>1</v>
      </c>
      <c r="C228">
        <v>42</v>
      </c>
      <c r="D228" t="s">
        <v>1228</v>
      </c>
      <c r="E228">
        <v>49.268794</v>
      </c>
      <c r="F228">
        <v>-123.191056</v>
      </c>
      <c r="G228">
        <f>IF(route_map__2[[#This Row],[route_label]]&lt;&gt;A229,0,SQRT((E229-route_map__2[[#This Row],[stop_lat]])^2 + ((F229-route_map__2[[#This Row],[stop_lon]])*COS(RADIANS(route_map__2[[#This Row],[stop_lat]])))^2)*111.32)</f>
        <v>0.49267289029022476</v>
      </c>
    </row>
    <row r="229" spans="1:7" hidden="1" x14ac:dyDescent="0.2">
      <c r="A229" t="s">
        <v>130</v>
      </c>
      <c r="B229">
        <v>1</v>
      </c>
      <c r="C229">
        <v>43</v>
      </c>
      <c r="D229" t="s">
        <v>1229</v>
      </c>
      <c r="E229">
        <v>49.268917000000002</v>
      </c>
      <c r="F229">
        <v>-123.197836</v>
      </c>
      <c r="G229">
        <f>IF(route_map__2[[#This Row],[route_label]]&lt;&gt;A230,0,SQRT((E230-route_map__2[[#This Row],[stop_lat]])^2 + ((F230-route_map__2[[#This Row],[stop_lon]])*COS(RADIANS(route_map__2[[#This Row],[stop_lat]])))^2)*111.32)</f>
        <v>0.20262575120301907</v>
      </c>
    </row>
    <row r="230" spans="1:7" hidden="1" x14ac:dyDescent="0.2">
      <c r="A230" t="s">
        <v>130</v>
      </c>
      <c r="B230">
        <v>1</v>
      </c>
      <c r="C230">
        <v>44</v>
      </c>
      <c r="D230" t="s">
        <v>1230</v>
      </c>
      <c r="E230">
        <v>49.268604000000003</v>
      </c>
      <c r="F230">
        <v>-123.20058400000001</v>
      </c>
      <c r="G230">
        <f>IF(route_map__2[[#This Row],[route_label]]&lt;&gt;A231,0,SQRT((E231-route_map__2[[#This Row],[stop_lat]])^2 + ((F231-route_map__2[[#This Row],[stop_lon]])*COS(RADIANS(route_map__2[[#This Row],[stop_lat]])))^2)*111.32)</f>
        <v>0.4269670946375741</v>
      </c>
    </row>
    <row r="231" spans="1:7" hidden="1" x14ac:dyDescent="0.2">
      <c r="A231" t="s">
        <v>130</v>
      </c>
      <c r="B231">
        <v>1</v>
      </c>
      <c r="C231">
        <v>45</v>
      </c>
      <c r="D231" t="s">
        <v>1231</v>
      </c>
      <c r="E231">
        <v>49.269027999999999</v>
      </c>
      <c r="F231">
        <v>-123.20642599999999</v>
      </c>
      <c r="G231">
        <f>IF(route_map__2[[#This Row],[route_label]]&lt;&gt;A232,0,SQRT((E232-route_map__2[[#This Row],[stop_lat]])^2 + ((F232-route_map__2[[#This Row],[stop_lon]])*COS(RADIANS(route_map__2[[#This Row],[stop_lat]])))^2)*111.32)</f>
        <v>0.21603718613537953</v>
      </c>
    </row>
    <row r="232" spans="1:7" hidden="1" x14ac:dyDescent="0.2">
      <c r="A232" t="s">
        <v>130</v>
      </c>
      <c r="B232">
        <v>1</v>
      </c>
      <c r="C232">
        <v>46</v>
      </c>
      <c r="D232" t="s">
        <v>1232</v>
      </c>
      <c r="E232">
        <v>49.269083000000002</v>
      </c>
      <c r="F232">
        <v>-123.209399</v>
      </c>
      <c r="G232">
        <f>IF(route_map__2[[#This Row],[route_label]]&lt;&gt;A233,0,SQRT((E233-route_map__2[[#This Row],[stop_lat]])^2 + ((F233-route_map__2[[#This Row],[stop_lon]])*COS(RADIANS(route_map__2[[#This Row],[stop_lat]])))^2)*111.32)</f>
        <v>0.42237031980635692</v>
      </c>
    </row>
    <row r="233" spans="1:7" hidden="1" x14ac:dyDescent="0.2">
      <c r="A233" t="s">
        <v>130</v>
      </c>
      <c r="B233">
        <v>1</v>
      </c>
      <c r="C233">
        <v>47</v>
      </c>
      <c r="D233" t="s">
        <v>1233</v>
      </c>
      <c r="E233">
        <v>49.268692999999999</v>
      </c>
      <c r="F233">
        <v>-123.215183</v>
      </c>
      <c r="G233">
        <f>IF(route_map__2[[#This Row],[route_label]]&lt;&gt;A234,0,SQRT((E234-route_map__2[[#This Row],[stop_lat]])^2 + ((F234-route_map__2[[#This Row],[stop_lon]])*COS(RADIANS(route_map__2[[#This Row],[stop_lat]])))^2)*111.32)</f>
        <v>0.39494664229271847</v>
      </c>
    </row>
    <row r="234" spans="1:7" hidden="1" x14ac:dyDescent="0.2">
      <c r="A234" t="s">
        <v>130</v>
      </c>
      <c r="B234">
        <v>1</v>
      </c>
      <c r="C234">
        <v>48</v>
      </c>
      <c r="D234" t="s">
        <v>1234</v>
      </c>
      <c r="E234">
        <v>49.265146000000001</v>
      </c>
      <c r="F234">
        <v>-123.21530199999999</v>
      </c>
      <c r="G234">
        <f>IF(route_map__2[[#This Row],[route_label]]&lt;&gt;A235,0,SQRT((E235-route_map__2[[#This Row],[stop_lat]])^2 + ((F235-route_map__2[[#This Row],[stop_lon]])*COS(RADIANS(route_map__2[[#This Row],[stop_lat]])))^2)*111.32)</f>
        <v>0.13344083831334685</v>
      </c>
    </row>
    <row r="235" spans="1:7" hidden="1" x14ac:dyDescent="0.2">
      <c r="A235" t="s">
        <v>130</v>
      </c>
      <c r="B235">
        <v>1</v>
      </c>
      <c r="C235">
        <v>49</v>
      </c>
      <c r="D235" t="s">
        <v>1235</v>
      </c>
      <c r="E235">
        <v>49.264015999999998</v>
      </c>
      <c r="F235">
        <v>-123.215915</v>
      </c>
      <c r="G235">
        <f>IF(route_map__2[[#This Row],[route_label]]&lt;&gt;A236,0,SQRT((E236-route_map__2[[#This Row],[stop_lat]])^2 + ((F236-route_map__2[[#This Row],[stop_lon]])*COS(RADIANS(route_map__2[[#This Row],[stop_lat]])))^2)*111.32)</f>
        <v>1.0119968626038018</v>
      </c>
    </row>
    <row r="236" spans="1:7" hidden="1" x14ac:dyDescent="0.2">
      <c r="A236" t="s">
        <v>130</v>
      </c>
      <c r="B236">
        <v>1</v>
      </c>
      <c r="C236">
        <v>50</v>
      </c>
      <c r="D236" t="s">
        <v>1236</v>
      </c>
      <c r="E236">
        <v>49.263693000000004</v>
      </c>
      <c r="F236">
        <v>-123.229837</v>
      </c>
      <c r="G236">
        <f>IF(route_map__2[[#This Row],[route_label]]&lt;&gt;A237,0,SQRT((E237-route_map__2[[#This Row],[stop_lat]])^2 + ((F237-route_map__2[[#This Row],[stop_lon]])*COS(RADIANS(route_map__2[[#This Row],[stop_lat]])))^2)*111.32)</f>
        <v>0.47697037287655347</v>
      </c>
    </row>
    <row r="237" spans="1:7" hidden="1" x14ac:dyDescent="0.2">
      <c r="A237" t="s">
        <v>130</v>
      </c>
      <c r="B237">
        <v>1</v>
      </c>
      <c r="C237">
        <v>51</v>
      </c>
      <c r="D237" t="s">
        <v>1237</v>
      </c>
      <c r="E237">
        <v>49.265815000000003</v>
      </c>
      <c r="F237">
        <v>-123.235541</v>
      </c>
      <c r="G237">
        <f>IF(route_map__2[[#This Row],[route_label]]&lt;&gt;A238,0,SQRT((E238-route_map__2[[#This Row],[stop_lat]])^2 + ((F238-route_map__2[[#This Row],[stop_lon]])*COS(RADIANS(route_map__2[[#This Row],[stop_lat]])))^2)*111.32)</f>
        <v>0.30514375482888151</v>
      </c>
    </row>
    <row r="238" spans="1:7" hidden="1" x14ac:dyDescent="0.2">
      <c r="A238" t="s">
        <v>130</v>
      </c>
      <c r="B238">
        <v>1</v>
      </c>
      <c r="C238">
        <v>52</v>
      </c>
      <c r="D238" t="s">
        <v>1238</v>
      </c>
      <c r="E238">
        <v>49.267023999999999</v>
      </c>
      <c r="F238">
        <v>-123.239311</v>
      </c>
      <c r="G238">
        <f>IF(route_map__2[[#This Row],[route_label]]&lt;&gt;A239,0,SQRT((E239-route_map__2[[#This Row],[stop_lat]])^2 + ((F239-route_map__2[[#This Row],[stop_lon]])*COS(RADIANS(route_map__2[[#This Row],[stop_lat]])))^2)*111.32)</f>
        <v>0.29116301222437935</v>
      </c>
    </row>
    <row r="239" spans="1:7" hidden="1" x14ac:dyDescent="0.2">
      <c r="A239" t="s">
        <v>130</v>
      </c>
      <c r="B239">
        <v>1</v>
      </c>
      <c r="C239">
        <v>53</v>
      </c>
      <c r="D239" t="s">
        <v>1239</v>
      </c>
      <c r="E239">
        <v>49.266846000000001</v>
      </c>
      <c r="F239">
        <v>-123.24330999999999</v>
      </c>
      <c r="G239">
        <f>IF(route_map__2[[#This Row],[route_label]]&lt;&gt;A240,0,SQRT((E240-route_map__2[[#This Row],[stop_lat]])^2 + ((F240-route_map__2[[#This Row],[stop_lon]])*COS(RADIANS(route_map__2[[#This Row],[stop_lat]])))^2)*111.32)</f>
        <v>0.31189453355360908</v>
      </c>
    </row>
    <row r="240" spans="1:7" hidden="1" x14ac:dyDescent="0.2">
      <c r="A240" t="s">
        <v>130</v>
      </c>
      <c r="B240">
        <v>1</v>
      </c>
      <c r="C240">
        <v>54</v>
      </c>
      <c r="D240" t="s">
        <v>1144</v>
      </c>
      <c r="E240">
        <v>49.265923000000001</v>
      </c>
      <c r="F240">
        <v>-123.247364</v>
      </c>
      <c r="G240">
        <f>IF(route_map__2[[#This Row],[route_label]]&lt;&gt;A241,0,SQRT((E241-route_map__2[[#This Row],[stop_lat]])^2 + ((F241-route_map__2[[#This Row],[stop_lon]])*COS(RADIANS(route_map__2[[#This Row],[stop_lat]])))^2)*111.32)</f>
        <v>0</v>
      </c>
    </row>
    <row r="241" spans="1:7" x14ac:dyDescent="0.2">
      <c r="A241" t="s">
        <v>19</v>
      </c>
      <c r="B241">
        <v>0</v>
      </c>
      <c r="C241">
        <v>1</v>
      </c>
      <c r="D241" t="s">
        <v>1240</v>
      </c>
      <c r="E241">
        <v>49.287084</v>
      </c>
      <c r="F241">
        <v>-123.14141100000001</v>
      </c>
      <c r="G241">
        <f>IF(route_map__2[[#This Row],[route_label]]&lt;&gt;A242,0,SQRT((E242-route_map__2[[#This Row],[stop_lat]])^2 + ((F242-route_map__2[[#This Row],[stop_lon]])*COS(RADIANS(route_map__2[[#This Row],[stop_lat]])))^2)*111.32)</f>
        <v>0.24394015623893903</v>
      </c>
    </row>
    <row r="242" spans="1:7" x14ac:dyDescent="0.2">
      <c r="A242" t="s">
        <v>19</v>
      </c>
      <c r="B242">
        <v>0</v>
      </c>
      <c r="C242">
        <v>2</v>
      </c>
      <c r="D242" t="s">
        <v>1241</v>
      </c>
      <c r="E242">
        <v>49.288812</v>
      </c>
      <c r="F242">
        <v>-123.13934500000001</v>
      </c>
      <c r="G242">
        <f>IF(route_map__2[[#This Row],[route_label]]&lt;&gt;A243,0,SQRT((E243-route_map__2[[#This Row],[stop_lat]])^2 + ((F243-route_map__2[[#This Row],[stop_lon]])*COS(RADIANS(route_map__2[[#This Row],[stop_lat]])))^2)*111.32)</f>
        <v>0.32859744480006109</v>
      </c>
    </row>
    <row r="243" spans="1:7" x14ac:dyDescent="0.2">
      <c r="A243" t="s">
        <v>19</v>
      </c>
      <c r="B243">
        <v>0</v>
      </c>
      <c r="C243">
        <v>3</v>
      </c>
      <c r="D243" t="s">
        <v>1242</v>
      </c>
      <c r="E243">
        <v>49.290911000000001</v>
      </c>
      <c r="F243">
        <v>-123.136163</v>
      </c>
      <c r="G243">
        <f>IF(route_map__2[[#This Row],[route_label]]&lt;&gt;A244,0,SQRT((E244-route_map__2[[#This Row],[stop_lat]])^2 + ((F244-route_map__2[[#This Row],[stop_lon]])*COS(RADIANS(route_map__2[[#This Row],[stop_lat]])))^2)*111.32)</f>
        <v>0.19798095102218707</v>
      </c>
    </row>
    <row r="244" spans="1:7" x14ac:dyDescent="0.2">
      <c r="A244" t="s">
        <v>19</v>
      </c>
      <c r="B244">
        <v>0</v>
      </c>
      <c r="C244">
        <v>4</v>
      </c>
      <c r="D244" t="s">
        <v>1243</v>
      </c>
      <c r="E244">
        <v>49.290230000000001</v>
      </c>
      <c r="F244">
        <v>-123.133644</v>
      </c>
      <c r="G244">
        <f>IF(route_map__2[[#This Row],[route_label]]&lt;&gt;A245,0,SQRT((E245-route_map__2[[#This Row],[stop_lat]])^2 + ((F245-route_map__2[[#This Row],[stop_lon]])*COS(RADIANS(route_map__2[[#This Row],[stop_lat]])))^2)*111.32)</f>
        <v>0.16312104907070052</v>
      </c>
    </row>
    <row r="245" spans="1:7" x14ac:dyDescent="0.2">
      <c r="A245" t="s">
        <v>19</v>
      </c>
      <c r="B245">
        <v>0</v>
      </c>
      <c r="C245">
        <v>5</v>
      </c>
      <c r="D245" t="s">
        <v>1244</v>
      </c>
      <c r="E245">
        <v>49.289200000000001</v>
      </c>
      <c r="F245">
        <v>-123.132046</v>
      </c>
      <c r="G245">
        <f>IF(route_map__2[[#This Row],[route_label]]&lt;&gt;A246,0,SQRT((E246-route_map__2[[#This Row],[stop_lat]])^2 + ((F246-route_map__2[[#This Row],[stop_lon]])*COS(RADIANS(route_map__2[[#This Row],[stop_lat]])))^2)*111.32)</f>
        <v>0.23971036406369181</v>
      </c>
    </row>
    <row r="246" spans="1:7" x14ac:dyDescent="0.2">
      <c r="A246" t="s">
        <v>19</v>
      </c>
      <c r="B246">
        <v>0</v>
      </c>
      <c r="C246">
        <v>6</v>
      </c>
      <c r="D246" t="s">
        <v>1245</v>
      </c>
      <c r="E246">
        <v>49.287678999999997</v>
      </c>
      <c r="F246">
        <v>-123.12970900000001</v>
      </c>
      <c r="G246">
        <f>IF(route_map__2[[#This Row],[route_label]]&lt;&gt;A247,0,SQRT((E247-route_map__2[[#This Row],[stop_lat]])^2 + ((F247-route_map__2[[#This Row],[stop_lon]])*COS(RADIANS(route_map__2[[#This Row],[stop_lat]])))^2)*111.32)</f>
        <v>0.24315451177127539</v>
      </c>
    </row>
    <row r="247" spans="1:7" x14ac:dyDescent="0.2">
      <c r="A247" t="s">
        <v>19</v>
      </c>
      <c r="B247">
        <v>0</v>
      </c>
      <c r="C247">
        <v>7</v>
      </c>
      <c r="D247" t="s">
        <v>1246</v>
      </c>
      <c r="E247">
        <v>49.286155000000001</v>
      </c>
      <c r="F247">
        <v>-123.12730999999999</v>
      </c>
      <c r="G247">
        <f>IF(route_map__2[[#This Row],[route_label]]&lt;&gt;A248,0,SQRT((E248-route_map__2[[#This Row],[stop_lat]])^2 + ((F248-route_map__2[[#This Row],[stop_lon]])*COS(RADIANS(route_map__2[[#This Row],[stop_lat]])))^2)*111.32)</f>
        <v>0.47145331357513709</v>
      </c>
    </row>
    <row r="248" spans="1:7" x14ac:dyDescent="0.2">
      <c r="A248" t="s">
        <v>19</v>
      </c>
      <c r="B248">
        <v>0</v>
      </c>
      <c r="C248">
        <v>8</v>
      </c>
      <c r="D248" t="s">
        <v>1037</v>
      </c>
      <c r="E248">
        <v>49.283593000000003</v>
      </c>
      <c r="F248">
        <v>-123.12214</v>
      </c>
      <c r="G248">
        <f>IF(route_map__2[[#This Row],[route_label]]&lt;&gt;A249,0,SQRT((E249-route_map__2[[#This Row],[stop_lat]])^2 + ((F249-route_map__2[[#This Row],[stop_lon]])*COS(RADIANS(route_map__2[[#This Row],[stop_lat]])))^2)*111.32)</f>
        <v>0.17026168135453554</v>
      </c>
    </row>
    <row r="249" spans="1:7" x14ac:dyDescent="0.2">
      <c r="A249" t="s">
        <v>19</v>
      </c>
      <c r="B249">
        <v>0</v>
      </c>
      <c r="C249">
        <v>9</v>
      </c>
      <c r="D249" t="s">
        <v>1038</v>
      </c>
      <c r="E249">
        <v>49.284688000000003</v>
      </c>
      <c r="F249">
        <v>-123.120503</v>
      </c>
      <c r="G249">
        <f>IF(route_map__2[[#This Row],[route_label]]&lt;&gt;A250,0,SQRT((E250-route_map__2[[#This Row],[stop_lat]])^2 + ((F250-route_map__2[[#This Row],[stop_lon]])*COS(RADIANS(route_map__2[[#This Row],[stop_lat]])))^2)*111.32)</f>
        <v>0.28533445614086622</v>
      </c>
    </row>
    <row r="250" spans="1:7" x14ac:dyDescent="0.2">
      <c r="A250" t="s">
        <v>19</v>
      </c>
      <c r="B250">
        <v>0</v>
      </c>
      <c r="C250">
        <v>10</v>
      </c>
      <c r="D250" t="s">
        <v>1247</v>
      </c>
      <c r="E250">
        <v>49.286121000000001</v>
      </c>
      <c r="F250">
        <v>-123.117245</v>
      </c>
      <c r="G250">
        <f>IF(route_map__2[[#This Row],[route_label]]&lt;&gt;A251,0,SQRT((E251-route_map__2[[#This Row],[stop_lat]])^2 + ((F251-route_map__2[[#This Row],[stop_lon]])*COS(RADIANS(route_map__2[[#This Row],[stop_lat]])))^2)*111.32)</f>
        <v>0.20810282417868461</v>
      </c>
    </row>
    <row r="251" spans="1:7" x14ac:dyDescent="0.2">
      <c r="A251" t="s">
        <v>19</v>
      </c>
      <c r="B251">
        <v>0</v>
      </c>
      <c r="C251">
        <v>11</v>
      </c>
      <c r="D251" t="s">
        <v>1248</v>
      </c>
      <c r="E251">
        <v>49.284790999999998</v>
      </c>
      <c r="F251">
        <v>-123.11523099999999</v>
      </c>
      <c r="G251">
        <f>IF(route_map__2[[#This Row],[route_label]]&lt;&gt;A252,0,SQRT((E252-route_map__2[[#This Row],[stop_lat]])^2 + ((F252-route_map__2[[#This Row],[stop_lon]])*COS(RADIANS(route_map__2[[#This Row],[stop_lat]])))^2)*111.32)</f>
        <v>0.16603659807579083</v>
      </c>
    </row>
    <row r="252" spans="1:7" x14ac:dyDescent="0.2">
      <c r="A252" t="s">
        <v>19</v>
      </c>
      <c r="B252">
        <v>0</v>
      </c>
      <c r="C252">
        <v>12</v>
      </c>
      <c r="D252" t="s">
        <v>1249</v>
      </c>
      <c r="E252">
        <v>49.283752999999997</v>
      </c>
      <c r="F252">
        <v>-123.113589</v>
      </c>
      <c r="G252">
        <f>IF(route_map__2[[#This Row],[route_label]]&lt;&gt;A253,0,SQRT((E253-route_map__2[[#This Row],[stop_lat]])^2 + ((F253-route_map__2[[#This Row],[stop_lon]])*COS(RADIANS(route_map__2[[#This Row],[stop_lat]])))^2)*111.32)</f>
        <v>0.30636366429429568</v>
      </c>
    </row>
    <row r="253" spans="1:7" x14ac:dyDescent="0.2">
      <c r="A253" t="s">
        <v>19</v>
      </c>
      <c r="B253">
        <v>0</v>
      </c>
      <c r="C253">
        <v>13</v>
      </c>
      <c r="D253" t="s">
        <v>1250</v>
      </c>
      <c r="E253">
        <v>49.281798999999999</v>
      </c>
      <c r="F253">
        <v>-123.110618</v>
      </c>
      <c r="G253">
        <f>IF(route_map__2[[#This Row],[route_label]]&lt;&gt;A254,0,SQRT((E254-route_map__2[[#This Row],[stop_lat]])^2 + ((F254-route_map__2[[#This Row],[stop_lon]])*COS(RADIANS(route_map__2[[#This Row],[stop_lat]])))^2)*111.32)</f>
        <v>0.11679142128803316</v>
      </c>
    </row>
    <row r="254" spans="1:7" x14ac:dyDescent="0.2">
      <c r="A254" t="s">
        <v>19</v>
      </c>
      <c r="B254">
        <v>0</v>
      </c>
      <c r="C254">
        <v>14</v>
      </c>
      <c r="D254" t="s">
        <v>1251</v>
      </c>
      <c r="E254">
        <v>49.280808</v>
      </c>
      <c r="F254">
        <v>-123.11114600000001</v>
      </c>
      <c r="G254">
        <f>IF(route_map__2[[#This Row],[route_label]]&lt;&gt;A255,0,SQRT((E255-route_map__2[[#This Row],[stop_lat]])^2 + ((F255-route_map__2[[#This Row],[stop_lon]])*COS(RADIANS(route_map__2[[#This Row],[stop_lat]])))^2)*111.32)</f>
        <v>0.34525115040181953</v>
      </c>
    </row>
    <row r="255" spans="1:7" x14ac:dyDescent="0.2">
      <c r="A255" t="s">
        <v>19</v>
      </c>
      <c r="B255">
        <v>1</v>
      </c>
      <c r="C255">
        <v>1</v>
      </c>
      <c r="D255" t="s">
        <v>1252</v>
      </c>
      <c r="E255">
        <v>49.283796000000002</v>
      </c>
      <c r="F255">
        <v>-123.11242</v>
      </c>
      <c r="G255">
        <f>IF(route_map__2[[#This Row],[route_label]]&lt;&gt;A256,0,SQRT((E256-route_map__2[[#This Row],[stop_lat]])^2 + ((F256-route_map__2[[#This Row],[stop_lon]])*COS(RADIANS(route_map__2[[#This Row],[stop_lat]])))^2)*111.32)</f>
        <v>7.3309917259796284E-2</v>
      </c>
    </row>
    <row r="256" spans="1:7" x14ac:dyDescent="0.2">
      <c r="A256" t="s">
        <v>19</v>
      </c>
      <c r="B256">
        <v>1</v>
      </c>
      <c r="C256">
        <v>2</v>
      </c>
      <c r="D256" t="s">
        <v>1209</v>
      </c>
      <c r="E256">
        <v>49.283817999999997</v>
      </c>
      <c r="F256">
        <v>-123.113429</v>
      </c>
      <c r="G256">
        <f>IF(route_map__2[[#This Row],[route_label]]&lt;&gt;A257,0,SQRT((E257-route_map__2[[#This Row],[stop_lat]])^2 + ((F257-route_map__2[[#This Row],[stop_lon]])*COS(RADIANS(route_map__2[[#This Row],[stop_lat]])))^2)*111.32)</f>
        <v>0.22343109648041101</v>
      </c>
    </row>
    <row r="257" spans="1:7" x14ac:dyDescent="0.2">
      <c r="A257" t="s">
        <v>19</v>
      </c>
      <c r="B257">
        <v>1</v>
      </c>
      <c r="C257">
        <v>3</v>
      </c>
      <c r="D257" t="s">
        <v>1253</v>
      </c>
      <c r="E257">
        <v>49.285238999999997</v>
      </c>
      <c r="F257">
        <v>-123.115602</v>
      </c>
      <c r="G257">
        <f>IF(route_map__2[[#This Row],[route_label]]&lt;&gt;A258,0,SQRT((E258-route_map__2[[#This Row],[stop_lat]])^2 + ((F258-route_map__2[[#This Row],[stop_lon]])*COS(RADIANS(route_map__2[[#This Row],[stop_lat]])))^2)*111.32)</f>
        <v>0.31813384650060778</v>
      </c>
    </row>
    <row r="258" spans="1:7" x14ac:dyDescent="0.2">
      <c r="A258" t="s">
        <v>19</v>
      </c>
      <c r="B258">
        <v>1</v>
      </c>
      <c r="C258">
        <v>4</v>
      </c>
      <c r="D258" t="s">
        <v>1040</v>
      </c>
      <c r="E258">
        <v>49.285305999999999</v>
      </c>
      <c r="F258">
        <v>-123.11998199999999</v>
      </c>
      <c r="G258">
        <f>IF(route_map__2[[#This Row],[route_label]]&lt;&gt;A259,0,SQRT((E259-route_map__2[[#This Row],[stop_lat]])^2 + ((F259-route_map__2[[#This Row],[stop_lon]])*COS(RADIANS(route_map__2[[#This Row],[stop_lat]])))^2)*111.32)</f>
        <v>0.29791317065576833</v>
      </c>
    </row>
    <row r="259" spans="1:7" x14ac:dyDescent="0.2">
      <c r="A259" t="s">
        <v>19</v>
      </c>
      <c r="B259">
        <v>1</v>
      </c>
      <c r="C259">
        <v>5</v>
      </c>
      <c r="D259" t="s">
        <v>1254</v>
      </c>
      <c r="E259">
        <v>49.283555999999997</v>
      </c>
      <c r="F259">
        <v>-123.123086</v>
      </c>
      <c r="G259">
        <f>IF(route_map__2[[#This Row],[route_label]]&lt;&gt;A260,0,SQRT((E260-route_map__2[[#This Row],[stop_lat]])^2 + ((F260-route_map__2[[#This Row],[stop_lon]])*COS(RADIANS(route_map__2[[#This Row],[stop_lat]])))^2)*111.32)</f>
        <v>0.36560446368383626</v>
      </c>
    </row>
    <row r="260" spans="1:7" x14ac:dyDescent="0.2">
      <c r="A260" t="s">
        <v>19</v>
      </c>
      <c r="B260">
        <v>1</v>
      </c>
      <c r="C260">
        <v>6</v>
      </c>
      <c r="D260" t="s">
        <v>1255</v>
      </c>
      <c r="E260">
        <v>49.28586</v>
      </c>
      <c r="F260">
        <v>-123.12667399999999</v>
      </c>
      <c r="G260">
        <f>IF(route_map__2[[#This Row],[route_label]]&lt;&gt;A261,0,SQRT((E261-route_map__2[[#This Row],[stop_lat]])^2 + ((F261-route_map__2[[#This Row],[stop_lon]])*COS(RADIANS(route_map__2[[#This Row],[stop_lat]])))^2)*111.32)</f>
        <v>0.35899676334732628</v>
      </c>
    </row>
    <row r="261" spans="1:7" x14ac:dyDescent="0.2">
      <c r="A261" t="s">
        <v>19</v>
      </c>
      <c r="B261">
        <v>1</v>
      </c>
      <c r="C261">
        <v>7</v>
      </c>
      <c r="D261" t="s">
        <v>1256</v>
      </c>
      <c r="E261">
        <v>49.288151999999997</v>
      </c>
      <c r="F261">
        <v>-123.130152</v>
      </c>
      <c r="G261">
        <f>IF(route_map__2[[#This Row],[route_label]]&lt;&gt;A262,0,SQRT((E262-route_map__2[[#This Row],[stop_lat]])^2 + ((F262-route_map__2[[#This Row],[stop_lon]])*COS(RADIANS(route_map__2[[#This Row],[stop_lat]])))^2)*111.32)</f>
        <v>0.24401228525185747</v>
      </c>
    </row>
    <row r="262" spans="1:7" x14ac:dyDescent="0.2">
      <c r="A262" t="s">
        <v>19</v>
      </c>
      <c r="B262">
        <v>1</v>
      </c>
      <c r="C262">
        <v>8</v>
      </c>
      <c r="D262" t="s">
        <v>1257</v>
      </c>
      <c r="E262">
        <v>49.289693</v>
      </c>
      <c r="F262">
        <v>-123.132542</v>
      </c>
      <c r="G262">
        <f>IF(route_map__2[[#This Row],[route_label]]&lt;&gt;A263,0,SQRT((E263-route_map__2[[#This Row],[stop_lat]])^2 + ((F263-route_map__2[[#This Row],[stop_lon]])*COS(RADIANS(route_map__2[[#This Row],[stop_lat]])))^2)*111.32)</f>
        <v>0.30004354491896468</v>
      </c>
    </row>
    <row r="263" spans="1:7" x14ac:dyDescent="0.2">
      <c r="A263" t="s">
        <v>19</v>
      </c>
      <c r="B263">
        <v>1</v>
      </c>
      <c r="C263">
        <v>9</v>
      </c>
      <c r="D263" t="s">
        <v>1258</v>
      </c>
      <c r="E263">
        <v>49.291240000000002</v>
      </c>
      <c r="F263">
        <v>-123.135926</v>
      </c>
      <c r="G263">
        <f>IF(route_map__2[[#This Row],[route_label]]&lt;&gt;A264,0,SQRT((E264-route_map__2[[#This Row],[stop_lat]])^2 + ((F264-route_map__2[[#This Row],[stop_lon]])*COS(RADIANS(route_map__2[[#This Row],[stop_lat]])))^2)*111.32)</f>
        <v>0.2053514649983145</v>
      </c>
    </row>
    <row r="264" spans="1:7" x14ac:dyDescent="0.2">
      <c r="A264" t="s">
        <v>19</v>
      </c>
      <c r="B264">
        <v>1</v>
      </c>
      <c r="C264">
        <v>10</v>
      </c>
      <c r="D264" t="s">
        <v>1259</v>
      </c>
      <c r="E264">
        <v>49.289923999999999</v>
      </c>
      <c r="F264">
        <v>-123.137908</v>
      </c>
      <c r="G264">
        <f>IF(route_map__2[[#This Row],[route_label]]&lt;&gt;A265,0,SQRT((E265-route_map__2[[#This Row],[stop_lat]])^2 + ((F265-route_map__2[[#This Row],[stop_lon]])*COS(RADIANS(route_map__2[[#This Row],[stop_lat]])))^2)*111.32)</f>
        <v>0.21884913154350441</v>
      </c>
    </row>
    <row r="265" spans="1:7" x14ac:dyDescent="0.2">
      <c r="A265" t="s">
        <v>19</v>
      </c>
      <c r="B265">
        <v>1</v>
      </c>
      <c r="C265">
        <v>11</v>
      </c>
      <c r="D265" t="s">
        <v>1260</v>
      </c>
      <c r="E265">
        <v>49.288522</v>
      </c>
      <c r="F265">
        <v>-123.140021</v>
      </c>
      <c r="G265">
        <f>IF(route_map__2[[#This Row],[route_label]]&lt;&gt;A266,0,SQRT((E266-route_map__2[[#This Row],[stop_lat]])^2 + ((F266-route_map__2[[#This Row],[stop_lon]])*COS(RADIANS(route_map__2[[#This Row],[stop_lat]])))^2)*111.32)</f>
        <v>0.1177443014138928</v>
      </c>
    </row>
    <row r="266" spans="1:7" x14ac:dyDescent="0.2">
      <c r="A266" t="s">
        <v>19</v>
      </c>
      <c r="B266">
        <v>1</v>
      </c>
      <c r="C266">
        <v>12</v>
      </c>
      <c r="D266" t="s">
        <v>1261</v>
      </c>
      <c r="E266">
        <v>49.287773000000001</v>
      </c>
      <c r="F266">
        <v>-123.141166</v>
      </c>
      <c r="G266">
        <f>IF(route_map__2[[#This Row],[route_label]]&lt;&gt;A267,0,SQRT((E267-route_map__2[[#This Row],[stop_lat]])^2 + ((F267-route_map__2[[#This Row],[stop_lon]])*COS(RADIANS(route_map__2[[#This Row],[stop_lat]])))^2)*111.32)</f>
        <v>0.11892886577000929</v>
      </c>
    </row>
    <row r="267" spans="1:7" x14ac:dyDescent="0.2">
      <c r="A267" t="s">
        <v>19</v>
      </c>
      <c r="B267">
        <v>1</v>
      </c>
      <c r="C267">
        <v>13</v>
      </c>
      <c r="D267" t="s">
        <v>1262</v>
      </c>
      <c r="E267">
        <v>49.286704999999998</v>
      </c>
      <c r="F267">
        <v>-123.141124</v>
      </c>
      <c r="G267">
        <f>IF(route_map__2[[#This Row],[route_label]]&lt;&gt;A268,0,SQRT((E268-route_map__2[[#This Row],[stop_lat]])^2 + ((F268-route_map__2[[#This Row],[stop_lon]])*COS(RADIANS(route_map__2[[#This Row],[stop_lat]])))^2)*111.32)</f>
        <v>0</v>
      </c>
    </row>
    <row r="268" spans="1:7" hidden="1" x14ac:dyDescent="0.2">
      <c r="A268" t="s">
        <v>21</v>
      </c>
      <c r="B268">
        <v>0</v>
      </c>
      <c r="C268">
        <v>1</v>
      </c>
      <c r="D268" t="s">
        <v>1262</v>
      </c>
      <c r="E268">
        <v>49.286704999999998</v>
      </c>
      <c r="F268">
        <v>-123.141124</v>
      </c>
      <c r="G268">
        <f>IF(route_map__2[[#This Row],[route_label]]&lt;&gt;A269,0,SQRT((E269-route_map__2[[#This Row],[stop_lat]])^2 + ((F269-route_map__2[[#This Row],[stop_lon]])*COS(RADIANS(route_map__2[[#This Row],[stop_lat]])))^2)*111.32)</f>
        <v>0.26978162268662648</v>
      </c>
    </row>
    <row r="269" spans="1:7" hidden="1" x14ac:dyDescent="0.2">
      <c r="A269" t="s">
        <v>21</v>
      </c>
      <c r="B269">
        <v>0</v>
      </c>
      <c r="C269">
        <v>2</v>
      </c>
      <c r="D269" t="s">
        <v>1263</v>
      </c>
      <c r="E269">
        <v>49.285009000000002</v>
      </c>
      <c r="F269">
        <v>-123.13847</v>
      </c>
      <c r="G269">
        <f>IF(route_map__2[[#This Row],[route_label]]&lt;&gt;A270,0,SQRT((E270-route_map__2[[#This Row],[stop_lat]])^2 + ((F270-route_map__2[[#This Row],[stop_lon]])*COS(RADIANS(route_map__2[[#This Row],[stop_lat]])))^2)*111.32)</f>
        <v>0.12431316432589481</v>
      </c>
    </row>
    <row r="270" spans="1:7" hidden="1" x14ac:dyDescent="0.2">
      <c r="A270" t="s">
        <v>21</v>
      </c>
      <c r="B270">
        <v>0</v>
      </c>
      <c r="C270">
        <v>3</v>
      </c>
      <c r="D270" t="s">
        <v>1264</v>
      </c>
      <c r="E270">
        <v>49.284219</v>
      </c>
      <c r="F270">
        <v>-123.13726</v>
      </c>
      <c r="G270">
        <f>IF(route_map__2[[#This Row],[route_label]]&lt;&gt;A271,0,SQRT((E271-route_map__2[[#This Row],[stop_lat]])^2 + ((F271-route_map__2[[#This Row],[stop_lon]])*COS(RADIANS(route_map__2[[#This Row],[stop_lat]])))^2)*111.32)</f>
        <v>0.11758535006526398</v>
      </c>
    </row>
    <row r="271" spans="1:7" hidden="1" x14ac:dyDescent="0.2">
      <c r="A271" t="s">
        <v>21</v>
      </c>
      <c r="B271">
        <v>0</v>
      </c>
      <c r="C271">
        <v>4</v>
      </c>
      <c r="D271" t="s">
        <v>1265</v>
      </c>
      <c r="E271">
        <v>49.283478000000002</v>
      </c>
      <c r="F271">
        <v>-123.136106</v>
      </c>
      <c r="G271">
        <f>IF(route_map__2[[#This Row],[route_label]]&lt;&gt;A272,0,SQRT((E272-route_map__2[[#This Row],[stop_lat]])^2 + ((F272-route_map__2[[#This Row],[stop_lon]])*COS(RADIANS(route_map__2[[#This Row],[stop_lat]])))^2)*111.32)</f>
        <v>0.13938159401072683</v>
      </c>
    </row>
    <row r="272" spans="1:7" hidden="1" x14ac:dyDescent="0.2">
      <c r="A272" t="s">
        <v>21</v>
      </c>
      <c r="B272">
        <v>0</v>
      </c>
      <c r="C272">
        <v>5</v>
      </c>
      <c r="D272" t="s">
        <v>1266</v>
      </c>
      <c r="E272">
        <v>49.282578999999998</v>
      </c>
      <c r="F272">
        <v>-123.13477</v>
      </c>
      <c r="G272">
        <f>IF(route_map__2[[#This Row],[route_label]]&lt;&gt;A273,0,SQRT((E273-route_map__2[[#This Row],[stop_lat]])^2 + ((F273-route_map__2[[#This Row],[stop_lon]])*COS(RADIANS(route_map__2[[#This Row],[stop_lat]])))^2)*111.32)</f>
        <v>0.1819479655671446</v>
      </c>
    </row>
    <row r="273" spans="1:7" hidden="1" x14ac:dyDescent="0.2">
      <c r="A273" t="s">
        <v>21</v>
      </c>
      <c r="B273">
        <v>0</v>
      </c>
      <c r="C273">
        <v>6</v>
      </c>
      <c r="D273" t="s">
        <v>1267</v>
      </c>
      <c r="E273">
        <v>49.281440000000003</v>
      </c>
      <c r="F273">
        <v>-123.13297300000001</v>
      </c>
      <c r="G273">
        <f>IF(route_map__2[[#This Row],[route_label]]&lt;&gt;A274,0,SQRT((E274-route_map__2[[#This Row],[stop_lat]])^2 + ((F274-route_map__2[[#This Row],[stop_lon]])*COS(RADIANS(route_map__2[[#This Row],[stop_lat]])))^2)*111.32)</f>
        <v>0.20515101745550501</v>
      </c>
    </row>
    <row r="274" spans="1:7" hidden="1" x14ac:dyDescent="0.2">
      <c r="A274" t="s">
        <v>21</v>
      </c>
      <c r="B274">
        <v>0</v>
      </c>
      <c r="C274">
        <v>7</v>
      </c>
      <c r="D274" t="s">
        <v>1268</v>
      </c>
      <c r="E274">
        <v>49.280146999999999</v>
      </c>
      <c r="F274">
        <v>-123.13096</v>
      </c>
      <c r="G274">
        <f>IF(route_map__2[[#This Row],[route_label]]&lt;&gt;A275,0,SQRT((E275-route_map__2[[#This Row],[stop_lat]])^2 + ((F275-route_map__2[[#This Row],[stop_lon]])*COS(RADIANS(route_map__2[[#This Row],[stop_lat]])))^2)*111.32)</f>
        <v>0.2123130374916882</v>
      </c>
    </row>
    <row r="275" spans="1:7" hidden="1" x14ac:dyDescent="0.2">
      <c r="A275" t="s">
        <v>21</v>
      </c>
      <c r="B275">
        <v>0</v>
      </c>
      <c r="C275">
        <v>8</v>
      </c>
      <c r="D275" t="s">
        <v>1269</v>
      </c>
      <c r="E275">
        <v>49.278793</v>
      </c>
      <c r="F275">
        <v>-123.128901</v>
      </c>
      <c r="G275">
        <f>IF(route_map__2[[#This Row],[route_label]]&lt;&gt;A276,0,SQRT((E276-route_map__2[[#This Row],[stop_lat]])^2 + ((F276-route_map__2[[#This Row],[stop_lon]])*COS(RADIANS(route_map__2[[#This Row],[stop_lat]])))^2)*111.32)</f>
        <v>0.19695651575527615</v>
      </c>
    </row>
    <row r="276" spans="1:7" hidden="1" x14ac:dyDescent="0.2">
      <c r="A276" t="s">
        <v>21</v>
      </c>
      <c r="B276">
        <v>0</v>
      </c>
      <c r="C276">
        <v>9</v>
      </c>
      <c r="D276" t="s">
        <v>1270</v>
      </c>
      <c r="E276">
        <v>49.277549999999998</v>
      </c>
      <c r="F276">
        <v>-123.126971</v>
      </c>
      <c r="G276">
        <f>IF(route_map__2[[#This Row],[route_label]]&lt;&gt;A277,0,SQRT((E277-route_map__2[[#This Row],[stop_lat]])^2 + ((F277-route_map__2[[#This Row],[stop_lon]])*COS(RADIANS(route_map__2[[#This Row],[stop_lat]])))^2)*111.32)</f>
        <v>0.10085359864642875</v>
      </c>
    </row>
    <row r="277" spans="1:7" hidden="1" x14ac:dyDescent="0.2">
      <c r="A277" t="s">
        <v>21</v>
      </c>
      <c r="B277">
        <v>0</v>
      </c>
      <c r="C277">
        <v>10</v>
      </c>
      <c r="D277" t="s">
        <v>1271</v>
      </c>
      <c r="E277">
        <v>49.276918000000002</v>
      </c>
      <c r="F277">
        <v>-123.12597599999999</v>
      </c>
      <c r="G277">
        <f>IF(route_map__2[[#This Row],[route_label]]&lt;&gt;A278,0,SQRT((E278-route_map__2[[#This Row],[stop_lat]])^2 + ((F278-route_map__2[[#This Row],[stop_lon]])*COS(RADIANS(route_map__2[[#This Row],[stop_lat]])))^2)*111.32)</f>
        <v>0.14798801199843115</v>
      </c>
    </row>
    <row r="278" spans="1:7" hidden="1" x14ac:dyDescent="0.2">
      <c r="A278" t="s">
        <v>21</v>
      </c>
      <c r="B278">
        <v>0</v>
      </c>
      <c r="C278">
        <v>11</v>
      </c>
      <c r="D278" t="s">
        <v>1272</v>
      </c>
      <c r="E278">
        <v>49.275981999999999</v>
      </c>
      <c r="F278">
        <v>-123.124529</v>
      </c>
      <c r="G278">
        <f>IF(route_map__2[[#This Row],[route_label]]&lt;&gt;A279,0,SQRT((E279-route_map__2[[#This Row],[stop_lat]])^2 + ((F279-route_map__2[[#This Row],[stop_lon]])*COS(RADIANS(route_map__2[[#This Row],[stop_lat]])))^2)*111.32)</f>
        <v>0.27038371118734056</v>
      </c>
    </row>
    <row r="279" spans="1:7" hidden="1" x14ac:dyDescent="0.2">
      <c r="A279" t="s">
        <v>21</v>
      </c>
      <c r="B279">
        <v>0</v>
      </c>
      <c r="C279">
        <v>12</v>
      </c>
      <c r="D279" t="s">
        <v>1273</v>
      </c>
      <c r="E279">
        <v>49.274278000000002</v>
      </c>
      <c r="F279">
        <v>-123.121876</v>
      </c>
      <c r="G279">
        <f>IF(route_map__2[[#This Row],[route_label]]&lt;&gt;A280,0,SQRT((E280-route_map__2[[#This Row],[stop_lat]])^2 + ((F280-route_map__2[[#This Row],[stop_lon]])*COS(RADIANS(route_map__2[[#This Row],[stop_lat]])))^2)*111.32)</f>
        <v>0.37198491490136848</v>
      </c>
    </row>
    <row r="280" spans="1:7" hidden="1" x14ac:dyDescent="0.2">
      <c r="A280" t="s">
        <v>21</v>
      </c>
      <c r="B280">
        <v>0</v>
      </c>
      <c r="C280">
        <v>13</v>
      </c>
      <c r="D280" t="s">
        <v>1274</v>
      </c>
      <c r="E280">
        <v>49.276255999999997</v>
      </c>
      <c r="F280">
        <v>-123.11774800000001</v>
      </c>
      <c r="G280">
        <f>IF(route_map__2[[#This Row],[route_label]]&lt;&gt;A281,0,SQRT((E281-route_map__2[[#This Row],[stop_lat]])^2 + ((F281-route_map__2[[#This Row],[stop_lon]])*COS(RADIANS(route_map__2[[#This Row],[stop_lat]])))^2)*111.32)</f>
        <v>0.32116953673114279</v>
      </c>
    </row>
    <row r="281" spans="1:7" hidden="1" x14ac:dyDescent="0.2">
      <c r="A281" t="s">
        <v>21</v>
      </c>
      <c r="B281">
        <v>0</v>
      </c>
      <c r="C281">
        <v>14</v>
      </c>
      <c r="D281" t="s">
        <v>1275</v>
      </c>
      <c r="E281">
        <v>49.278317999999999</v>
      </c>
      <c r="F281">
        <v>-123.114655</v>
      </c>
      <c r="G281">
        <f>IF(route_map__2[[#This Row],[route_label]]&lt;&gt;A282,0,SQRT((E282-route_map__2[[#This Row],[stop_lat]])^2 + ((F282-route_map__2[[#This Row],[stop_lon]])*COS(RADIANS(route_map__2[[#This Row],[stop_lat]])))^2)*111.32)</f>
        <v>0.29118867572562118</v>
      </c>
    </row>
    <row r="282" spans="1:7" hidden="1" x14ac:dyDescent="0.2">
      <c r="A282" t="s">
        <v>21</v>
      </c>
      <c r="B282">
        <v>0</v>
      </c>
      <c r="C282">
        <v>15</v>
      </c>
      <c r="D282" t="s">
        <v>1276</v>
      </c>
      <c r="E282">
        <v>49.280182000000003</v>
      </c>
      <c r="F282">
        <v>-123.111842</v>
      </c>
      <c r="G282">
        <f>IF(route_map__2[[#This Row],[route_label]]&lt;&gt;A283,0,SQRT((E283-route_map__2[[#This Row],[stop_lat]])^2 + ((F283-route_map__2[[#This Row],[stop_lon]])*COS(RADIANS(route_map__2[[#This Row],[stop_lat]])))^2)*111.32)</f>
        <v>1.16058205986589</v>
      </c>
    </row>
    <row r="283" spans="1:7" hidden="1" x14ac:dyDescent="0.2">
      <c r="A283" t="s">
        <v>21</v>
      </c>
      <c r="B283">
        <v>1</v>
      </c>
      <c r="C283">
        <v>1</v>
      </c>
      <c r="D283" t="s">
        <v>1277</v>
      </c>
      <c r="E283">
        <v>49.278072999999999</v>
      </c>
      <c r="F283">
        <v>-123.127493</v>
      </c>
      <c r="G283">
        <f>IF(route_map__2[[#This Row],[route_label]]&lt;&gt;A284,0,SQRT((E284-route_map__2[[#This Row],[stop_lat]])^2 + ((F284-route_map__2[[#This Row],[stop_lon]])*COS(RADIANS(route_map__2[[#This Row],[stop_lat]])))^2)*111.32)</f>
        <v>0.21738678659209668</v>
      </c>
    </row>
    <row r="284" spans="1:7" hidden="1" x14ac:dyDescent="0.2">
      <c r="A284" t="s">
        <v>21</v>
      </c>
      <c r="B284">
        <v>1</v>
      </c>
      <c r="C284">
        <v>2</v>
      </c>
      <c r="D284" t="s">
        <v>1278</v>
      </c>
      <c r="E284">
        <v>49.279449</v>
      </c>
      <c r="F284">
        <v>-123.129617</v>
      </c>
      <c r="G284">
        <f>IF(route_map__2[[#This Row],[route_label]]&lt;&gt;A285,0,SQRT((E285-route_map__2[[#This Row],[stop_lat]])^2 + ((F285-route_map__2[[#This Row],[stop_lon]])*COS(RADIANS(route_map__2[[#This Row],[stop_lat]])))^2)*111.32)</f>
        <v>0.2066638330050049</v>
      </c>
    </row>
    <row r="285" spans="1:7" hidden="1" x14ac:dyDescent="0.2">
      <c r="A285" t="s">
        <v>21</v>
      </c>
      <c r="B285">
        <v>1</v>
      </c>
      <c r="C285">
        <v>3</v>
      </c>
      <c r="D285" t="s">
        <v>1279</v>
      </c>
      <c r="E285">
        <v>49.280755999999997</v>
      </c>
      <c r="F285">
        <v>-123.131638</v>
      </c>
      <c r="G285">
        <f>IF(route_map__2[[#This Row],[route_label]]&lt;&gt;A286,0,SQRT((E286-route_map__2[[#This Row],[stop_lat]])^2 + ((F286-route_map__2[[#This Row],[stop_lon]])*COS(RADIANS(route_map__2[[#This Row],[stop_lat]])))^2)*111.32)</f>
        <v>0.19804529994557088</v>
      </c>
    </row>
    <row r="286" spans="1:7" hidden="1" x14ac:dyDescent="0.2">
      <c r="A286" t="s">
        <v>21</v>
      </c>
      <c r="B286">
        <v>1</v>
      </c>
      <c r="C286">
        <v>4</v>
      </c>
      <c r="D286" t="s">
        <v>1280</v>
      </c>
      <c r="E286">
        <v>49.282009000000002</v>
      </c>
      <c r="F286">
        <v>-123.133574</v>
      </c>
      <c r="G286">
        <f>IF(route_map__2[[#This Row],[route_label]]&lt;&gt;A287,0,SQRT((E287-route_map__2[[#This Row],[stop_lat]])^2 + ((F287-route_map__2[[#This Row],[stop_lon]])*COS(RADIANS(route_map__2[[#This Row],[stop_lat]])))^2)*111.32)</f>
        <v>0.15791839246468783</v>
      </c>
    </row>
    <row r="287" spans="1:7" hidden="1" x14ac:dyDescent="0.2">
      <c r="A287" t="s">
        <v>21</v>
      </c>
      <c r="B287">
        <v>1</v>
      </c>
      <c r="C287">
        <v>5</v>
      </c>
      <c r="D287" t="s">
        <v>1281</v>
      </c>
      <c r="E287">
        <v>49.283006</v>
      </c>
      <c r="F287">
        <v>-123.135121</v>
      </c>
      <c r="G287">
        <f>IF(route_map__2[[#This Row],[route_label]]&lt;&gt;A288,0,SQRT((E288-route_map__2[[#This Row],[stop_lat]])^2 + ((F288-route_map__2[[#This Row],[stop_lon]])*COS(RADIANS(route_map__2[[#This Row],[stop_lat]])))^2)*111.32)</f>
        <v>0.14138503319289075</v>
      </c>
    </row>
    <row r="288" spans="1:7" hidden="1" x14ac:dyDescent="0.2">
      <c r="A288" t="s">
        <v>21</v>
      </c>
      <c r="B288">
        <v>1</v>
      </c>
      <c r="C288">
        <v>6</v>
      </c>
      <c r="D288" t="s">
        <v>1282</v>
      </c>
      <c r="E288">
        <v>49.283898000000001</v>
      </c>
      <c r="F288">
        <v>-123.13650699999999</v>
      </c>
      <c r="G288">
        <f>IF(route_map__2[[#This Row],[route_label]]&lt;&gt;A289,0,SQRT((E289-route_map__2[[#This Row],[stop_lat]])^2 + ((F289-route_map__2[[#This Row],[stop_lon]])*COS(RADIANS(route_map__2[[#This Row],[stop_lat]])))^2)*111.32)</f>
        <v>0.24628828429321223</v>
      </c>
    </row>
    <row r="289" spans="1:7" hidden="1" x14ac:dyDescent="0.2">
      <c r="A289" t="s">
        <v>21</v>
      </c>
      <c r="B289">
        <v>1</v>
      </c>
      <c r="C289">
        <v>7</v>
      </c>
      <c r="D289" t="s">
        <v>1283</v>
      </c>
      <c r="E289">
        <v>49.28546</v>
      </c>
      <c r="F289">
        <v>-123.138909</v>
      </c>
      <c r="G289">
        <f>IF(route_map__2[[#This Row],[route_label]]&lt;&gt;A290,0,SQRT((E290-route_map__2[[#This Row],[stop_lat]])^2 + ((F290-route_map__2[[#This Row],[stop_lon]])*COS(RADIANS(route_map__2[[#This Row],[stop_lat]])))^2)*111.32)</f>
        <v>0.25629971391337325</v>
      </c>
    </row>
    <row r="290" spans="1:7" hidden="1" x14ac:dyDescent="0.2">
      <c r="A290" t="s">
        <v>21</v>
      </c>
      <c r="B290">
        <v>1</v>
      </c>
      <c r="C290">
        <v>8</v>
      </c>
      <c r="D290" t="s">
        <v>1240</v>
      </c>
      <c r="E290">
        <v>49.287084</v>
      </c>
      <c r="F290">
        <v>-123.14141100000001</v>
      </c>
      <c r="G290">
        <f>IF(route_map__2[[#This Row],[route_label]]&lt;&gt;A291,0,SQRT((E291-route_map__2[[#This Row],[stop_lat]])^2 + ((F291-route_map__2[[#This Row],[stop_lon]])*COS(RADIANS(route_map__2[[#This Row],[stop_lat]])))^2)*111.32)</f>
        <v>0</v>
      </c>
    </row>
    <row r="291" spans="1:7" hidden="1" x14ac:dyDescent="0.2">
      <c r="A291" t="s">
        <v>140</v>
      </c>
      <c r="B291">
        <v>0</v>
      </c>
      <c r="C291">
        <v>1</v>
      </c>
      <c r="D291" t="s">
        <v>1010</v>
      </c>
      <c r="E291">
        <v>49.234661000000003</v>
      </c>
      <c r="F291">
        <v>-123.185757</v>
      </c>
      <c r="G291">
        <f>IF(route_map__2[[#This Row],[route_label]]&lt;&gt;A292,0,SQRT((E292-route_map__2[[#This Row],[stop_lat]])^2 + ((F292-route_map__2[[#This Row],[stop_lon]])*COS(RADIANS(route_map__2[[#This Row],[stop_lat]])))^2)*111.32)</f>
        <v>6.4493186656190984E-2</v>
      </c>
    </row>
    <row r="292" spans="1:7" hidden="1" x14ac:dyDescent="0.2">
      <c r="A292" t="s">
        <v>140</v>
      </c>
      <c r="B292">
        <v>0</v>
      </c>
      <c r="C292">
        <v>2</v>
      </c>
      <c r="D292" t="s">
        <v>1284</v>
      </c>
      <c r="E292">
        <v>49.235129000000001</v>
      </c>
      <c r="F292">
        <v>-123.18523399999999</v>
      </c>
      <c r="G292">
        <f>IF(route_map__2[[#This Row],[route_label]]&lt;&gt;A293,0,SQRT((E293-route_map__2[[#This Row],[stop_lat]])^2 + ((F293-route_map__2[[#This Row],[stop_lon]])*COS(RADIANS(route_map__2[[#This Row],[stop_lat]])))^2)*111.32)</f>
        <v>0.18012051195454359</v>
      </c>
    </row>
    <row r="293" spans="1:7" hidden="1" x14ac:dyDescent="0.2">
      <c r="A293" t="s">
        <v>140</v>
      </c>
      <c r="B293">
        <v>0</v>
      </c>
      <c r="C293">
        <v>3</v>
      </c>
      <c r="D293" t="s">
        <v>1285</v>
      </c>
      <c r="E293">
        <v>49.236747000000001</v>
      </c>
      <c r="F293">
        <v>-123.185216</v>
      </c>
      <c r="G293">
        <f>IF(route_map__2[[#This Row],[route_label]]&lt;&gt;A294,0,SQRT((E294-route_map__2[[#This Row],[stop_lat]])^2 + ((F294-route_map__2[[#This Row],[stop_lon]])*COS(RADIANS(route_map__2[[#This Row],[stop_lat]])))^2)*111.32)</f>
        <v>0.17366017350257174</v>
      </c>
    </row>
    <row r="294" spans="1:7" hidden="1" x14ac:dyDescent="0.2">
      <c r="A294" t="s">
        <v>140</v>
      </c>
      <c r="B294">
        <v>0</v>
      </c>
      <c r="C294">
        <v>4</v>
      </c>
      <c r="D294" t="s">
        <v>1286</v>
      </c>
      <c r="E294">
        <v>49.238306999999999</v>
      </c>
      <c r="F294">
        <v>-123.185208</v>
      </c>
      <c r="G294">
        <f>IF(route_map__2[[#This Row],[route_label]]&lt;&gt;A295,0,SQRT((E295-route_map__2[[#This Row],[stop_lat]])^2 + ((F295-route_map__2[[#This Row],[stop_lon]])*COS(RADIANS(route_map__2[[#This Row],[stop_lat]])))^2)*111.32)</f>
        <v>0.17191804669079003</v>
      </c>
    </row>
    <row r="295" spans="1:7" hidden="1" x14ac:dyDescent="0.2">
      <c r="A295" t="s">
        <v>140</v>
      </c>
      <c r="B295">
        <v>0</v>
      </c>
      <c r="C295">
        <v>5</v>
      </c>
      <c r="D295" t="s">
        <v>1287</v>
      </c>
      <c r="E295">
        <v>49.239851000000002</v>
      </c>
      <c r="F295">
        <v>-123.185157</v>
      </c>
      <c r="G295">
        <f>IF(route_map__2[[#This Row],[route_label]]&lt;&gt;A296,0,SQRT((E296-route_map__2[[#This Row],[stop_lat]])^2 + ((F296-route_map__2[[#This Row],[stop_lon]])*COS(RADIANS(route_map__2[[#This Row],[stop_lat]])))^2)*111.32)</f>
        <v>0.20605620404107705</v>
      </c>
    </row>
    <row r="296" spans="1:7" hidden="1" x14ac:dyDescent="0.2">
      <c r="A296" t="s">
        <v>140</v>
      </c>
      <c r="B296">
        <v>0</v>
      </c>
      <c r="C296">
        <v>6</v>
      </c>
      <c r="D296" t="s">
        <v>1288</v>
      </c>
      <c r="E296">
        <v>49.241701999999997</v>
      </c>
      <c r="F296">
        <v>-123.18517199999999</v>
      </c>
      <c r="G296">
        <f>IF(route_map__2[[#This Row],[route_label]]&lt;&gt;A297,0,SQRT((E297-route_map__2[[#This Row],[stop_lat]])^2 + ((F297-route_map__2[[#This Row],[stop_lon]])*COS(RADIANS(route_map__2[[#This Row],[stop_lat]])))^2)*111.32)</f>
        <v>0.32228261871827951</v>
      </c>
    </row>
    <row r="297" spans="1:7" hidden="1" x14ac:dyDescent="0.2">
      <c r="A297" t="s">
        <v>140</v>
      </c>
      <c r="B297">
        <v>0</v>
      </c>
      <c r="C297">
        <v>7</v>
      </c>
      <c r="D297" t="s">
        <v>1289</v>
      </c>
      <c r="E297">
        <v>49.244596999999999</v>
      </c>
      <c r="F297">
        <v>-123.185135</v>
      </c>
      <c r="G297">
        <f>IF(route_map__2[[#This Row],[route_label]]&lt;&gt;A298,0,SQRT((E298-route_map__2[[#This Row],[stop_lat]])^2 + ((F298-route_map__2[[#This Row],[stop_lon]])*COS(RADIANS(route_map__2[[#This Row],[stop_lat]])))^2)*111.32)</f>
        <v>0.10408673704432649</v>
      </c>
    </row>
    <row r="298" spans="1:7" hidden="1" x14ac:dyDescent="0.2">
      <c r="A298" t="s">
        <v>140</v>
      </c>
      <c r="B298">
        <v>0</v>
      </c>
      <c r="C298">
        <v>8</v>
      </c>
      <c r="D298" t="s">
        <v>1290</v>
      </c>
      <c r="E298">
        <v>49.245531999999997</v>
      </c>
      <c r="F298">
        <v>-123.185125</v>
      </c>
      <c r="G298">
        <f>IF(route_map__2[[#This Row],[route_label]]&lt;&gt;A299,0,SQRT((E299-route_map__2[[#This Row],[stop_lat]])^2 + ((F299-route_map__2[[#This Row],[stop_lon]])*COS(RADIANS(route_map__2[[#This Row],[stop_lat]])))^2)*111.32)</f>
        <v>0.20595432160345775</v>
      </c>
    </row>
    <row r="299" spans="1:7" hidden="1" x14ac:dyDescent="0.2">
      <c r="A299" t="s">
        <v>140</v>
      </c>
      <c r="B299">
        <v>0</v>
      </c>
      <c r="C299">
        <v>9</v>
      </c>
      <c r="D299" t="s">
        <v>1291</v>
      </c>
      <c r="E299">
        <v>49.247382000000002</v>
      </c>
      <c r="F299">
        <v>-123.18509400000001</v>
      </c>
      <c r="G299">
        <f>IF(route_map__2[[#This Row],[route_label]]&lt;&gt;A300,0,SQRT((E300-route_map__2[[#This Row],[stop_lat]])^2 + ((F300-route_map__2[[#This Row],[stop_lon]])*COS(RADIANS(route_map__2[[#This Row],[stop_lat]])))^2)*111.32)</f>
        <v>0.34643564461500309</v>
      </c>
    </row>
    <row r="300" spans="1:7" hidden="1" x14ac:dyDescent="0.2">
      <c r="A300" t="s">
        <v>140</v>
      </c>
      <c r="B300">
        <v>0</v>
      </c>
      <c r="C300">
        <v>10</v>
      </c>
      <c r="D300" t="s">
        <v>1292</v>
      </c>
      <c r="E300">
        <v>49.250494000000003</v>
      </c>
      <c r="F300">
        <v>-123.185062</v>
      </c>
      <c r="G300">
        <f>IF(route_map__2[[#This Row],[route_label]]&lt;&gt;A301,0,SQRT((E301-route_map__2[[#This Row],[stop_lat]])^2 + ((F301-route_map__2[[#This Row],[stop_lon]])*COS(RADIANS(route_map__2[[#This Row],[stop_lat]])))^2)*111.32)</f>
        <v>0.29867583821690646</v>
      </c>
    </row>
    <row r="301" spans="1:7" hidden="1" x14ac:dyDescent="0.2">
      <c r="A301" t="s">
        <v>140</v>
      </c>
      <c r="B301">
        <v>0</v>
      </c>
      <c r="C301">
        <v>11</v>
      </c>
      <c r="D301" t="s">
        <v>1293</v>
      </c>
      <c r="E301">
        <v>49.253177000000001</v>
      </c>
      <c r="F301">
        <v>-123.18504</v>
      </c>
      <c r="G301">
        <f>IF(route_map__2[[#This Row],[route_label]]&lt;&gt;A302,0,SQRT((E302-route_map__2[[#This Row],[stop_lat]])^2 + ((F302-route_map__2[[#This Row],[stop_lon]])*COS(RADIANS(route_map__2[[#This Row],[stop_lat]])))^2)*111.32)</f>
        <v>0.40799251677391907</v>
      </c>
    </row>
    <row r="302" spans="1:7" hidden="1" x14ac:dyDescent="0.2">
      <c r="A302" t="s">
        <v>140</v>
      </c>
      <c r="B302">
        <v>0</v>
      </c>
      <c r="C302">
        <v>12</v>
      </c>
      <c r="D302" t="s">
        <v>1294</v>
      </c>
      <c r="E302">
        <v>49.256841999999999</v>
      </c>
      <c r="F302">
        <v>-123.185013</v>
      </c>
      <c r="G302">
        <f>IF(route_map__2[[#This Row],[route_label]]&lt;&gt;A303,0,SQRT((E303-route_map__2[[#This Row],[stop_lat]])^2 + ((F303-route_map__2[[#This Row],[stop_lon]])*COS(RADIANS(route_map__2[[#This Row],[stop_lat]])))^2)*111.32)</f>
        <v>0.37016672690516911</v>
      </c>
    </row>
    <row r="303" spans="1:7" hidden="1" x14ac:dyDescent="0.2">
      <c r="A303" t="s">
        <v>140</v>
      </c>
      <c r="B303">
        <v>0</v>
      </c>
      <c r="C303">
        <v>13</v>
      </c>
      <c r="D303" t="s">
        <v>1295</v>
      </c>
      <c r="E303">
        <v>49.260126</v>
      </c>
      <c r="F303">
        <v>-123.184213</v>
      </c>
      <c r="G303">
        <f>IF(route_map__2[[#This Row],[route_label]]&lt;&gt;A304,0,SQRT((E304-route_map__2[[#This Row],[stop_lat]])^2 + ((F304-route_map__2[[#This Row],[stop_lon]])*COS(RADIANS(route_map__2[[#This Row],[stop_lat]])))^2)*111.32)</f>
        <v>0.23172439481022558</v>
      </c>
    </row>
    <row r="304" spans="1:7" hidden="1" x14ac:dyDescent="0.2">
      <c r="A304" t="s">
        <v>140</v>
      </c>
      <c r="B304">
        <v>0</v>
      </c>
      <c r="C304">
        <v>14</v>
      </c>
      <c r="D304" t="s">
        <v>1296</v>
      </c>
      <c r="E304">
        <v>49.261926000000003</v>
      </c>
      <c r="F304">
        <v>-123.18581500000001</v>
      </c>
      <c r="G304">
        <f>IF(route_map__2[[#This Row],[route_label]]&lt;&gt;A305,0,SQRT((E305-route_map__2[[#This Row],[stop_lat]])^2 + ((F305-route_map__2[[#This Row],[stop_lon]])*COS(RADIANS(route_map__2[[#This Row],[stop_lat]])))^2)*111.32)</f>
        <v>0.21669011774087452</v>
      </c>
    </row>
    <row r="305" spans="1:7" hidden="1" x14ac:dyDescent="0.2">
      <c r="A305" t="s">
        <v>140</v>
      </c>
      <c r="B305">
        <v>0</v>
      </c>
      <c r="C305">
        <v>15</v>
      </c>
      <c r="D305" t="s">
        <v>1297</v>
      </c>
      <c r="E305">
        <v>49.263871999999999</v>
      </c>
      <c r="F305">
        <v>-123.185744</v>
      </c>
      <c r="G305">
        <f>IF(route_map__2[[#This Row],[route_label]]&lt;&gt;A306,0,SQRT((E306-route_map__2[[#This Row],[stop_lat]])^2 + ((F306-route_map__2[[#This Row],[stop_lon]])*COS(RADIANS(route_map__2[[#This Row],[stop_lat]])))^2)*111.32)</f>
        <v>0.27981529939837152</v>
      </c>
    </row>
    <row r="306" spans="1:7" hidden="1" x14ac:dyDescent="0.2">
      <c r="A306" t="s">
        <v>140</v>
      </c>
      <c r="B306">
        <v>0</v>
      </c>
      <c r="C306">
        <v>16</v>
      </c>
      <c r="D306" t="s">
        <v>1298</v>
      </c>
      <c r="E306">
        <v>49.266385</v>
      </c>
      <c r="F306">
        <v>-123.185659</v>
      </c>
      <c r="G306">
        <f>IF(route_map__2[[#This Row],[route_label]]&lt;&gt;A307,0,SQRT((E307-route_map__2[[#This Row],[stop_lat]])^2 + ((F307-route_map__2[[#This Row],[stop_lon]])*COS(RADIANS(route_map__2[[#This Row],[stop_lat]])))^2)*111.32)</f>
        <v>0.24193029295689253</v>
      </c>
    </row>
    <row r="307" spans="1:7" hidden="1" x14ac:dyDescent="0.2">
      <c r="A307" t="s">
        <v>140</v>
      </c>
      <c r="B307">
        <v>0</v>
      </c>
      <c r="C307">
        <v>17</v>
      </c>
      <c r="D307" t="s">
        <v>1155</v>
      </c>
      <c r="E307">
        <v>49.268537999999999</v>
      </c>
      <c r="F307">
        <v>-123.185205</v>
      </c>
      <c r="G307">
        <f>IF(route_map__2[[#This Row],[route_label]]&lt;&gt;A308,0,SQRT((E308-route_map__2[[#This Row],[stop_lat]])^2 + ((F308-route_map__2[[#This Row],[stop_lon]])*COS(RADIANS(route_map__2[[#This Row],[stop_lat]])))^2)*111.32)</f>
        <v>0.28999389246712726</v>
      </c>
    </row>
    <row r="308" spans="1:7" hidden="1" x14ac:dyDescent="0.2">
      <c r="A308" t="s">
        <v>140</v>
      </c>
      <c r="B308">
        <v>0</v>
      </c>
      <c r="C308">
        <v>18</v>
      </c>
      <c r="D308" t="s">
        <v>1156</v>
      </c>
      <c r="E308">
        <v>49.268470999999998</v>
      </c>
      <c r="F308">
        <v>-123.181214</v>
      </c>
      <c r="G308">
        <f>IF(route_map__2[[#This Row],[route_label]]&lt;&gt;A309,0,SQRT((E309-route_map__2[[#This Row],[stop_lat]])^2 + ((F309-route_map__2[[#This Row],[stop_lon]])*COS(RADIANS(route_map__2[[#This Row],[stop_lat]])))^2)*111.32)</f>
        <v>0.28321163839474262</v>
      </c>
    </row>
    <row r="309" spans="1:7" hidden="1" x14ac:dyDescent="0.2">
      <c r="A309" t="s">
        <v>140</v>
      </c>
      <c r="B309">
        <v>0</v>
      </c>
      <c r="C309">
        <v>19</v>
      </c>
      <c r="D309" t="s">
        <v>1157</v>
      </c>
      <c r="E309">
        <v>49.268414999999997</v>
      </c>
      <c r="F309">
        <v>-123.177316</v>
      </c>
      <c r="G309">
        <f>IF(route_map__2[[#This Row],[route_label]]&lt;&gt;A310,0,SQRT((E310-route_map__2[[#This Row],[stop_lat]])^2 + ((F310-route_map__2[[#This Row],[stop_lon]])*COS(RADIANS(route_map__2[[#This Row],[stop_lat]])))^2)*111.32)</f>
        <v>0.288077553680335</v>
      </c>
    </row>
    <row r="310" spans="1:7" hidden="1" x14ac:dyDescent="0.2">
      <c r="A310" t="s">
        <v>140</v>
      </c>
      <c r="B310">
        <v>0</v>
      </c>
      <c r="C310">
        <v>20</v>
      </c>
      <c r="D310" t="s">
        <v>1158</v>
      </c>
      <c r="E310">
        <v>49.268358999999997</v>
      </c>
      <c r="F310">
        <v>-123.173351</v>
      </c>
      <c r="G310">
        <f>IF(route_map__2[[#This Row],[route_label]]&lt;&gt;A311,0,SQRT((E311-route_map__2[[#This Row],[stop_lat]])^2 + ((F311-route_map__2[[#This Row],[stop_lon]])*COS(RADIANS(route_map__2[[#This Row],[stop_lat]])))^2)*111.32)</f>
        <v>0.40485058426189624</v>
      </c>
    </row>
    <row r="311" spans="1:7" hidden="1" x14ac:dyDescent="0.2">
      <c r="A311" t="s">
        <v>140</v>
      </c>
      <c r="B311">
        <v>0</v>
      </c>
      <c r="C311">
        <v>21</v>
      </c>
      <c r="D311" t="s">
        <v>1159</v>
      </c>
      <c r="E311">
        <v>49.268273999999998</v>
      </c>
      <c r="F311">
        <v>-123.167779</v>
      </c>
      <c r="G311">
        <f>IF(route_map__2[[#This Row],[route_label]]&lt;&gt;A312,0,SQRT((E312-route_map__2[[#This Row],[stop_lat]])^2 + ((F312-route_map__2[[#This Row],[stop_lon]])*COS(RADIANS(route_map__2[[#This Row],[stop_lat]])))^2)*111.32)</f>
        <v>0.26559936808671764</v>
      </c>
    </row>
    <row r="312" spans="1:7" hidden="1" x14ac:dyDescent="0.2">
      <c r="A312" t="s">
        <v>140</v>
      </c>
      <c r="B312">
        <v>0</v>
      </c>
      <c r="C312">
        <v>22</v>
      </c>
      <c r="D312" t="s">
        <v>1160</v>
      </c>
      <c r="E312">
        <v>49.268236000000002</v>
      </c>
      <c r="F312">
        <v>-123.164123</v>
      </c>
      <c r="G312">
        <f>IF(route_map__2[[#This Row],[route_label]]&lt;&gt;A313,0,SQRT((E313-route_map__2[[#This Row],[stop_lat]])^2 + ((F313-route_map__2[[#This Row],[stop_lon]])*COS(RADIANS(route_map__2[[#This Row],[stop_lat]])))^2)*111.32)</f>
        <v>0.3499398297753139</v>
      </c>
    </row>
    <row r="313" spans="1:7" hidden="1" x14ac:dyDescent="0.2">
      <c r="A313" t="s">
        <v>140</v>
      </c>
      <c r="B313">
        <v>0</v>
      </c>
      <c r="C313">
        <v>23</v>
      </c>
      <c r="D313" t="s">
        <v>1161</v>
      </c>
      <c r="E313">
        <v>49.268188000000002</v>
      </c>
      <c r="F313">
        <v>-123.159306</v>
      </c>
      <c r="G313">
        <f>IF(route_map__2[[#This Row],[route_label]]&lt;&gt;A314,0,SQRT((E314-route_map__2[[#This Row],[stop_lat]])^2 + ((F314-route_map__2[[#This Row],[stop_lon]])*COS(RADIANS(route_map__2[[#This Row],[stop_lat]])))^2)*111.32)</f>
        <v>0.35123883327266286</v>
      </c>
    </row>
    <row r="314" spans="1:7" hidden="1" x14ac:dyDescent="0.2">
      <c r="A314" t="s">
        <v>140</v>
      </c>
      <c r="B314">
        <v>0</v>
      </c>
      <c r="C314">
        <v>24</v>
      </c>
      <c r="D314" t="s">
        <v>1162</v>
      </c>
      <c r="E314">
        <v>49.268110999999998</v>
      </c>
      <c r="F314">
        <v>-123.154472</v>
      </c>
      <c r="G314">
        <f>IF(route_map__2[[#This Row],[route_label]]&lt;&gt;A315,0,SQRT((E315-route_map__2[[#This Row],[stop_lat]])^2 + ((F315-route_map__2[[#This Row],[stop_lon]])*COS(RADIANS(route_map__2[[#This Row],[stop_lat]])))^2)*111.32)</f>
        <v>0.33977171262124711</v>
      </c>
    </row>
    <row r="315" spans="1:7" hidden="1" x14ac:dyDescent="0.2">
      <c r="A315" t="s">
        <v>140</v>
      </c>
      <c r="B315">
        <v>0</v>
      </c>
      <c r="C315">
        <v>25</v>
      </c>
      <c r="D315" t="s">
        <v>1163</v>
      </c>
      <c r="E315">
        <v>49.268031999999998</v>
      </c>
      <c r="F315">
        <v>-123.14979599999999</v>
      </c>
      <c r="G315">
        <f>IF(route_map__2[[#This Row],[route_label]]&lt;&gt;A316,0,SQRT((E316-route_map__2[[#This Row],[stop_lat]])^2 + ((F316-route_map__2[[#This Row],[stop_lon]])*COS(RADIANS(route_map__2[[#This Row],[stop_lat]])))^2)*111.32)</f>
        <v>0.35748999297470418</v>
      </c>
    </row>
    <row r="316" spans="1:7" hidden="1" x14ac:dyDescent="0.2">
      <c r="A316" t="s">
        <v>140</v>
      </c>
      <c r="B316">
        <v>0</v>
      </c>
      <c r="C316">
        <v>26</v>
      </c>
      <c r="D316" t="s">
        <v>1164</v>
      </c>
      <c r="E316">
        <v>49.26793</v>
      </c>
      <c r="F316">
        <v>-123.14487699999999</v>
      </c>
      <c r="G316">
        <f>IF(route_map__2[[#This Row],[route_label]]&lt;&gt;A317,0,SQRT((E317-route_map__2[[#This Row],[stop_lat]])^2 + ((F317-route_map__2[[#This Row],[stop_lon]])*COS(RADIANS(route_map__2[[#This Row],[stop_lat]])))^2)*111.32)</f>
        <v>0.34383376325349502</v>
      </c>
    </row>
    <row r="317" spans="1:7" hidden="1" x14ac:dyDescent="0.2">
      <c r="A317" t="s">
        <v>140</v>
      </c>
      <c r="B317">
        <v>0</v>
      </c>
      <c r="C317">
        <v>27</v>
      </c>
      <c r="D317" t="s">
        <v>1165</v>
      </c>
      <c r="E317">
        <v>49.267853000000002</v>
      </c>
      <c r="F317">
        <v>-123.140145</v>
      </c>
      <c r="G317">
        <f>IF(route_map__2[[#This Row],[route_label]]&lt;&gt;A318,0,SQRT((E318-route_map__2[[#This Row],[stop_lat]])^2 + ((F318-route_map__2[[#This Row],[stop_lon]])*COS(RADIANS(route_map__2[[#This Row],[stop_lat]])))^2)*111.32)</f>
        <v>0.19777806647773274</v>
      </c>
    </row>
    <row r="318" spans="1:7" hidden="1" x14ac:dyDescent="0.2">
      <c r="A318" t="s">
        <v>140</v>
      </c>
      <c r="B318">
        <v>0</v>
      </c>
      <c r="C318">
        <v>28</v>
      </c>
      <c r="D318" t="s">
        <v>1166</v>
      </c>
      <c r="E318">
        <v>49.266843000000001</v>
      </c>
      <c r="F318">
        <v>-123.137905</v>
      </c>
      <c r="G318">
        <f>IF(route_map__2[[#This Row],[route_label]]&lt;&gt;A319,0,SQRT((E319-route_map__2[[#This Row],[stop_lat]])^2 + ((F319-route_map__2[[#This Row],[stop_lon]])*COS(RADIANS(route_map__2[[#This Row],[stop_lat]])))^2)*111.32)</f>
        <v>1.3302261127834123</v>
      </c>
    </row>
    <row r="319" spans="1:7" hidden="1" x14ac:dyDescent="0.2">
      <c r="A319" t="s">
        <v>140</v>
      </c>
      <c r="B319">
        <v>0</v>
      </c>
      <c r="C319">
        <v>29</v>
      </c>
      <c r="D319" t="s">
        <v>1167</v>
      </c>
      <c r="E319">
        <v>49.276487000000003</v>
      </c>
      <c r="F319">
        <v>-123.127092</v>
      </c>
      <c r="G319">
        <f>IF(route_map__2[[#This Row],[route_label]]&lt;&gt;A320,0,SQRT((E320-route_map__2[[#This Row],[stop_lat]])^2 + ((F320-route_map__2[[#This Row],[stop_lon]])*COS(RADIANS(route_map__2[[#This Row],[stop_lat]])))^2)*111.32)</f>
        <v>0.17469143706702678</v>
      </c>
    </row>
    <row r="320" spans="1:7" hidden="1" x14ac:dyDescent="0.2">
      <c r="A320" t="s">
        <v>140</v>
      </c>
      <c r="B320">
        <v>0</v>
      </c>
      <c r="C320">
        <v>30</v>
      </c>
      <c r="D320" t="s">
        <v>1168</v>
      </c>
      <c r="E320">
        <v>49.277583999999997</v>
      </c>
      <c r="F320">
        <v>-123.125372</v>
      </c>
      <c r="G320">
        <f>IF(route_map__2[[#This Row],[route_label]]&lt;&gt;A321,0,SQRT((E321-route_map__2[[#This Row],[stop_lat]])^2 + ((F321-route_map__2[[#This Row],[stop_lon]])*COS(RADIANS(route_map__2[[#This Row],[stop_lat]])))^2)*111.32)</f>
        <v>0.50019478240315163</v>
      </c>
    </row>
    <row r="321" spans="1:7" hidden="1" x14ac:dyDescent="0.2">
      <c r="A321" t="s">
        <v>140</v>
      </c>
      <c r="B321">
        <v>0</v>
      </c>
      <c r="C321">
        <v>31</v>
      </c>
      <c r="D321" t="s">
        <v>1169</v>
      </c>
      <c r="E321">
        <v>49.280783999999997</v>
      </c>
      <c r="F321">
        <v>-123.120537</v>
      </c>
      <c r="G321">
        <f>IF(route_map__2[[#This Row],[route_label]]&lt;&gt;A322,0,SQRT((E322-route_map__2[[#This Row],[stop_lat]])^2 + ((F322-route_map__2[[#This Row],[stop_lon]])*COS(RADIANS(route_map__2[[#This Row],[stop_lat]])))^2)*111.32)</f>
        <v>0.23606279897655508</v>
      </c>
    </row>
    <row r="322" spans="1:7" hidden="1" x14ac:dyDescent="0.2">
      <c r="A322" t="s">
        <v>140</v>
      </c>
      <c r="B322">
        <v>0</v>
      </c>
      <c r="C322">
        <v>32</v>
      </c>
      <c r="D322" t="s">
        <v>1170</v>
      </c>
      <c r="E322">
        <v>49.282316999999999</v>
      </c>
      <c r="F322">
        <v>-123.118291</v>
      </c>
      <c r="G322">
        <f>IF(route_map__2[[#This Row],[route_label]]&lt;&gt;A323,0,SQRT((E323-route_map__2[[#This Row],[stop_lat]])^2 + ((F323-route_map__2[[#This Row],[stop_lon]])*COS(RADIANS(route_map__2[[#This Row],[stop_lat]])))^2)*111.32)</f>
        <v>0.17950006630936888</v>
      </c>
    </row>
    <row r="323" spans="1:7" hidden="1" x14ac:dyDescent="0.2">
      <c r="A323" t="s">
        <v>140</v>
      </c>
      <c r="B323">
        <v>0</v>
      </c>
      <c r="C323">
        <v>33</v>
      </c>
      <c r="D323" t="s">
        <v>1171</v>
      </c>
      <c r="E323">
        <v>49.283461000000003</v>
      </c>
      <c r="F323">
        <v>-123.11654900000001</v>
      </c>
      <c r="G323">
        <f>IF(route_map__2[[#This Row],[route_label]]&lt;&gt;A324,0,SQRT((E324-route_map__2[[#This Row],[stop_lat]])^2 + ((F324-route_map__2[[#This Row],[stop_lon]])*COS(RADIANS(route_map__2[[#This Row],[stop_lat]])))^2)*111.32)</f>
        <v>0.16108494700186707</v>
      </c>
    </row>
    <row r="324" spans="1:7" hidden="1" x14ac:dyDescent="0.2">
      <c r="A324" t="s">
        <v>140</v>
      </c>
      <c r="B324">
        <v>0</v>
      </c>
      <c r="C324">
        <v>34</v>
      </c>
      <c r="D324" t="s">
        <v>1172</v>
      </c>
      <c r="E324">
        <v>49.284492999999998</v>
      </c>
      <c r="F324">
        <v>-123.114994</v>
      </c>
      <c r="G324">
        <f>IF(route_map__2[[#This Row],[route_label]]&lt;&gt;A325,0,SQRT((E325-route_map__2[[#This Row],[stop_lat]])^2 + ((F325-route_map__2[[#This Row],[stop_lon]])*COS(RADIANS(route_map__2[[#This Row],[stop_lat]])))^2)*111.32)</f>
        <v>0.16785395041237475</v>
      </c>
    </row>
    <row r="325" spans="1:7" hidden="1" x14ac:dyDescent="0.2">
      <c r="A325" t="s">
        <v>140</v>
      </c>
      <c r="B325">
        <v>0</v>
      </c>
      <c r="C325">
        <v>35</v>
      </c>
      <c r="D325" t="s">
        <v>1173</v>
      </c>
      <c r="E325">
        <v>49.285553</v>
      </c>
      <c r="F325">
        <v>-123.11335</v>
      </c>
      <c r="G325">
        <f>IF(route_map__2[[#This Row],[route_label]]&lt;&gt;A326,0,SQRT((E326-route_map__2[[#This Row],[stop_lat]])^2 + ((F326-route_map__2[[#This Row],[stop_lon]])*COS(RADIANS(route_map__2[[#This Row],[stop_lat]])))^2)*111.32)</f>
        <v>0.17851433380569123</v>
      </c>
    </row>
    <row r="326" spans="1:7" hidden="1" x14ac:dyDescent="0.2">
      <c r="A326" t="s">
        <v>140</v>
      </c>
      <c r="B326">
        <v>0</v>
      </c>
      <c r="C326">
        <v>36</v>
      </c>
      <c r="D326" t="s">
        <v>1106</v>
      </c>
      <c r="E326">
        <v>49.284785999999997</v>
      </c>
      <c r="F326">
        <v>-123.11119100000001</v>
      </c>
      <c r="G326">
        <f>IF(route_map__2[[#This Row],[route_label]]&lt;&gt;A327,0,SQRT((E327-route_map__2[[#This Row],[stop_lat]])^2 + ((F327-route_map__2[[#This Row],[stop_lon]])*COS(RADIANS(route_map__2[[#This Row],[stop_lat]])))^2)*111.32)</f>
        <v>0.16620332941751442</v>
      </c>
    </row>
    <row r="327" spans="1:7" hidden="1" x14ac:dyDescent="0.2">
      <c r="A327" t="s">
        <v>140</v>
      </c>
      <c r="B327">
        <v>0</v>
      </c>
      <c r="C327">
        <v>37</v>
      </c>
      <c r="D327" t="s">
        <v>1107</v>
      </c>
      <c r="E327">
        <v>49.283718999999998</v>
      </c>
      <c r="F327">
        <v>-123.10959</v>
      </c>
      <c r="G327">
        <f>IF(route_map__2[[#This Row],[route_label]]&lt;&gt;A328,0,SQRT((E328-route_map__2[[#This Row],[stop_lat]])^2 + ((F328-route_map__2[[#This Row],[stop_lon]])*COS(RADIANS(route_map__2[[#This Row],[stop_lat]])))^2)*111.32)</f>
        <v>0.38694165069623687</v>
      </c>
    </row>
    <row r="328" spans="1:7" hidden="1" x14ac:dyDescent="0.2">
      <c r="A328" t="s">
        <v>140</v>
      </c>
      <c r="B328">
        <v>0</v>
      </c>
      <c r="C328">
        <v>38</v>
      </c>
      <c r="D328" t="s">
        <v>1108</v>
      </c>
      <c r="E328">
        <v>49.282442000000003</v>
      </c>
      <c r="F328">
        <v>-123.104634</v>
      </c>
      <c r="G328">
        <f>IF(route_map__2[[#This Row],[route_label]]&lt;&gt;A329,0,SQRT((E329-route_map__2[[#This Row],[stop_lat]])^2 + ((F329-route_map__2[[#This Row],[stop_lon]])*COS(RADIANS(route_map__2[[#This Row],[stop_lat]])))^2)*111.32)</f>
        <v>0.41412145394198491</v>
      </c>
    </row>
    <row r="329" spans="1:7" hidden="1" x14ac:dyDescent="0.2">
      <c r="A329" t="s">
        <v>140</v>
      </c>
      <c r="B329">
        <v>0</v>
      </c>
      <c r="C329">
        <v>39</v>
      </c>
      <c r="D329" t="s">
        <v>1174</v>
      </c>
      <c r="E329">
        <v>49.282203000000003</v>
      </c>
      <c r="F329">
        <v>-123.09894300000001</v>
      </c>
      <c r="G329">
        <f>IF(route_map__2[[#This Row],[route_label]]&lt;&gt;A330,0,SQRT((E330-route_map__2[[#This Row],[stop_lat]])^2 + ((F330-route_map__2[[#This Row],[stop_lon]])*COS(RADIANS(route_map__2[[#This Row],[stop_lat]])))^2)*111.32)</f>
        <v>0.29760862238945374</v>
      </c>
    </row>
    <row r="330" spans="1:7" hidden="1" x14ac:dyDescent="0.2">
      <c r="A330" t="s">
        <v>140</v>
      </c>
      <c r="B330">
        <v>0</v>
      </c>
      <c r="C330">
        <v>40</v>
      </c>
      <c r="D330" t="s">
        <v>1175</v>
      </c>
      <c r="E330">
        <v>49.282136000000001</v>
      </c>
      <c r="F330">
        <v>-123.094846</v>
      </c>
      <c r="G330">
        <f>IF(route_map__2[[#This Row],[route_label]]&lt;&gt;A331,0,SQRT((E331-route_map__2[[#This Row],[stop_lat]])^2 + ((F331-route_map__2[[#This Row],[stop_lon]])*COS(RADIANS(route_map__2[[#This Row],[stop_lat]])))^2)*111.32)</f>
        <v>0.29132067051387583</v>
      </c>
    </row>
    <row r="331" spans="1:7" hidden="1" x14ac:dyDescent="0.2">
      <c r="A331" t="s">
        <v>140</v>
      </c>
      <c r="B331">
        <v>0</v>
      </c>
      <c r="C331">
        <v>41</v>
      </c>
      <c r="D331" t="s">
        <v>1176</v>
      </c>
      <c r="E331">
        <v>49.282060000000001</v>
      </c>
      <c r="F331">
        <v>-123.090836</v>
      </c>
      <c r="G331">
        <f>IF(route_map__2[[#This Row],[route_label]]&lt;&gt;A332,0,SQRT((E332-route_map__2[[#This Row],[stop_lat]])^2 + ((F332-route_map__2[[#This Row],[stop_lon]])*COS(RADIANS(route_map__2[[#This Row],[stop_lat]])))^2)*111.32)</f>
        <v>0.30594701254521478</v>
      </c>
    </row>
    <row r="332" spans="1:7" hidden="1" x14ac:dyDescent="0.2">
      <c r="A332" t="s">
        <v>140</v>
      </c>
      <c r="B332">
        <v>0</v>
      </c>
      <c r="C332">
        <v>42</v>
      </c>
      <c r="D332" t="s">
        <v>1177</v>
      </c>
      <c r="E332">
        <v>49.282079000000003</v>
      </c>
      <c r="F332">
        <v>-123.086623</v>
      </c>
      <c r="G332">
        <f>IF(route_map__2[[#This Row],[route_label]]&lt;&gt;A333,0,SQRT((E333-route_map__2[[#This Row],[stop_lat]])^2 + ((F333-route_map__2[[#This Row],[stop_lon]])*COS(RADIANS(route_map__2[[#This Row],[stop_lat]])))^2)*111.32)</f>
        <v>0.3637561967736499</v>
      </c>
    </row>
    <row r="333" spans="1:7" hidden="1" x14ac:dyDescent="0.2">
      <c r="A333" t="s">
        <v>140</v>
      </c>
      <c r="B333">
        <v>0</v>
      </c>
      <c r="C333">
        <v>43</v>
      </c>
      <c r="D333" t="s">
        <v>1178</v>
      </c>
      <c r="E333">
        <v>49.282671999999998</v>
      </c>
      <c r="F333">
        <v>-123.08169700000001</v>
      </c>
      <c r="G333">
        <f>IF(route_map__2[[#This Row],[route_label]]&lt;&gt;A334,0,SQRT((E334-route_map__2[[#This Row],[stop_lat]])^2 + ((F334-route_map__2[[#This Row],[stop_lon]])*COS(RADIANS(route_map__2[[#This Row],[stop_lat]])))^2)*111.32)</f>
        <v>0.37045185019244398</v>
      </c>
    </row>
    <row r="334" spans="1:7" hidden="1" x14ac:dyDescent="0.2">
      <c r="A334" t="s">
        <v>140</v>
      </c>
      <c r="B334">
        <v>0</v>
      </c>
      <c r="C334">
        <v>44</v>
      </c>
      <c r="D334" t="s">
        <v>1179</v>
      </c>
      <c r="E334">
        <v>49.283028999999999</v>
      </c>
      <c r="F334">
        <v>-123.07662500000001</v>
      </c>
      <c r="G334">
        <f>IF(route_map__2[[#This Row],[route_label]]&lt;&gt;A335,0,SQRT((E335-route_map__2[[#This Row],[stop_lat]])^2 + ((F335-route_map__2[[#This Row],[stop_lon]])*COS(RADIANS(route_map__2[[#This Row],[stop_lat]])))^2)*111.32)</f>
        <v>0.50204748970707547</v>
      </c>
    </row>
    <row r="335" spans="1:7" hidden="1" x14ac:dyDescent="0.2">
      <c r="A335" t="s">
        <v>140</v>
      </c>
      <c r="B335">
        <v>0</v>
      </c>
      <c r="C335">
        <v>45</v>
      </c>
      <c r="D335" t="s">
        <v>1180</v>
      </c>
      <c r="E335">
        <v>49.283884999999998</v>
      </c>
      <c r="F335">
        <v>-123.06983700000001</v>
      </c>
      <c r="G335">
        <f>IF(route_map__2[[#This Row],[route_label]]&lt;&gt;A336,0,SQRT((E336-route_map__2[[#This Row],[stop_lat]])^2 + ((F336-route_map__2[[#This Row],[stop_lon]])*COS(RADIANS(route_map__2[[#This Row],[stop_lat]])))^2)*111.32)</f>
        <v>0.3602834072612478</v>
      </c>
    </row>
    <row r="336" spans="1:7" hidden="1" x14ac:dyDescent="0.2">
      <c r="A336" t="s">
        <v>140</v>
      </c>
      <c r="B336">
        <v>0</v>
      </c>
      <c r="C336">
        <v>46</v>
      </c>
      <c r="D336" t="s">
        <v>1181</v>
      </c>
      <c r="E336">
        <v>49.284770999999999</v>
      </c>
      <c r="F336">
        <v>-123.065065</v>
      </c>
      <c r="G336">
        <f>IF(route_map__2[[#This Row],[route_label]]&lt;&gt;A337,0,SQRT((E337-route_map__2[[#This Row],[stop_lat]])^2 + ((F337-route_map__2[[#This Row],[stop_lon]])*COS(RADIANS(route_map__2[[#This Row],[stop_lat]])))^2)*111.32)</f>
        <v>0.2773920261813147</v>
      </c>
    </row>
    <row r="337" spans="1:7" hidden="1" x14ac:dyDescent="0.2">
      <c r="A337" t="s">
        <v>140</v>
      </c>
      <c r="B337">
        <v>0</v>
      </c>
      <c r="C337">
        <v>47</v>
      </c>
      <c r="D337" t="s">
        <v>1182</v>
      </c>
      <c r="E337">
        <v>49.284754</v>
      </c>
      <c r="F337">
        <v>-123.061245</v>
      </c>
      <c r="G337">
        <f>IF(route_map__2[[#This Row],[route_label]]&lt;&gt;A338,0,SQRT((E338-route_map__2[[#This Row],[stop_lat]])^2 + ((F338-route_map__2[[#This Row],[stop_lon]])*COS(RADIANS(route_map__2[[#This Row],[stop_lat]])))^2)*111.32)</f>
        <v>0.14313337252770492</v>
      </c>
    </row>
    <row r="338" spans="1:7" hidden="1" x14ac:dyDescent="0.2">
      <c r="A338" t="s">
        <v>140</v>
      </c>
      <c r="B338">
        <v>0</v>
      </c>
      <c r="C338">
        <v>48</v>
      </c>
      <c r="D338" t="s">
        <v>1183</v>
      </c>
      <c r="E338">
        <v>49.284737999999997</v>
      </c>
      <c r="F338">
        <v>-123.059274</v>
      </c>
      <c r="G338">
        <f>IF(route_map__2[[#This Row],[route_label]]&lt;&gt;A339,0,SQRT((E339-route_map__2[[#This Row],[stop_lat]])^2 + ((F339-route_map__2[[#This Row],[stop_lon]])*COS(RADIANS(route_map__2[[#This Row],[stop_lat]])))^2)*111.32)</f>
        <v>0.19234829731761419</v>
      </c>
    </row>
    <row r="339" spans="1:7" hidden="1" x14ac:dyDescent="0.2">
      <c r="A339" t="s">
        <v>140</v>
      </c>
      <c r="B339">
        <v>0</v>
      </c>
      <c r="C339">
        <v>49</v>
      </c>
      <c r="D339" t="s">
        <v>1299</v>
      </c>
      <c r="E339">
        <v>49.284388</v>
      </c>
      <c r="F339">
        <v>-123.05668</v>
      </c>
      <c r="G339">
        <f>IF(route_map__2[[#This Row],[route_label]]&lt;&gt;A340,0,SQRT((E340-route_map__2[[#This Row],[stop_lat]])^2 + ((F340-route_map__2[[#This Row],[stop_lon]])*COS(RADIANS(route_map__2[[#This Row],[stop_lat]])))^2)*111.32)</f>
        <v>0.40143321954128652</v>
      </c>
    </row>
    <row r="340" spans="1:7" hidden="1" x14ac:dyDescent="0.2">
      <c r="A340" t="s">
        <v>140</v>
      </c>
      <c r="B340">
        <v>0</v>
      </c>
      <c r="C340">
        <v>50</v>
      </c>
      <c r="D340" t="s">
        <v>1300</v>
      </c>
      <c r="E340">
        <v>49.280782000000002</v>
      </c>
      <c r="F340">
        <v>-123.056725</v>
      </c>
      <c r="G340">
        <f>IF(route_map__2[[#This Row],[route_label]]&lt;&gt;A341,0,SQRT((E341-route_map__2[[#This Row],[stop_lat]])^2 + ((F341-route_map__2[[#This Row],[stop_lon]])*COS(RADIANS(route_map__2[[#This Row],[stop_lat]])))^2)*111.32)</f>
        <v>0.40442683790358142</v>
      </c>
    </row>
    <row r="341" spans="1:7" hidden="1" x14ac:dyDescent="0.2">
      <c r="A341" t="s">
        <v>140</v>
      </c>
      <c r="B341">
        <v>0</v>
      </c>
      <c r="C341">
        <v>51</v>
      </c>
      <c r="D341" t="s">
        <v>1301</v>
      </c>
      <c r="E341">
        <v>49.277149000000001</v>
      </c>
      <c r="F341">
        <v>-123.05671100000001</v>
      </c>
      <c r="G341">
        <f>IF(route_map__2[[#This Row],[route_label]]&lt;&gt;A342,0,SQRT((E342-route_map__2[[#This Row],[stop_lat]])^2 + ((F342-route_map__2[[#This Row],[stop_lon]])*COS(RADIANS(route_map__2[[#This Row],[stop_lat]])))^2)*111.32)</f>
        <v>0.39284941450520294</v>
      </c>
    </row>
    <row r="342" spans="1:7" hidden="1" x14ac:dyDescent="0.2">
      <c r="A342" t="s">
        <v>140</v>
      </c>
      <c r="B342">
        <v>0</v>
      </c>
      <c r="C342">
        <v>52</v>
      </c>
      <c r="D342" t="s">
        <v>1302</v>
      </c>
      <c r="E342">
        <v>49.273620000000001</v>
      </c>
      <c r="F342">
        <v>-123.056724</v>
      </c>
      <c r="G342">
        <f>IF(route_map__2[[#This Row],[route_label]]&lt;&gt;A343,0,SQRT((E343-route_map__2[[#This Row],[stop_lat]])^2 + ((F343-route_map__2[[#This Row],[stop_lon]])*COS(RADIANS(route_map__2[[#This Row],[stop_lat]])))^2)*111.32)</f>
        <v>0.49893643031171642</v>
      </c>
    </row>
    <row r="343" spans="1:7" hidden="1" x14ac:dyDescent="0.2">
      <c r="A343" t="s">
        <v>140</v>
      </c>
      <c r="B343">
        <v>0</v>
      </c>
      <c r="C343">
        <v>53</v>
      </c>
      <c r="D343" t="s">
        <v>1303</v>
      </c>
      <c r="E343">
        <v>49.269137999999998</v>
      </c>
      <c r="F343">
        <v>-123.05673</v>
      </c>
      <c r="G343">
        <f>IF(route_map__2[[#This Row],[route_label]]&lt;&gt;A344,0,SQRT((E344-route_map__2[[#This Row],[stop_lat]])^2 + ((F344-route_map__2[[#This Row],[stop_lon]])*COS(RADIANS(route_map__2[[#This Row],[stop_lat]])))^2)*111.32)</f>
        <v>0.19770693531103412</v>
      </c>
    </row>
    <row r="344" spans="1:7" hidden="1" x14ac:dyDescent="0.2">
      <c r="A344" t="s">
        <v>140</v>
      </c>
      <c r="B344">
        <v>0</v>
      </c>
      <c r="C344">
        <v>54</v>
      </c>
      <c r="D344" t="s">
        <v>1304</v>
      </c>
      <c r="E344">
        <v>49.267361999999999</v>
      </c>
      <c r="F344">
        <v>-123.05674399999999</v>
      </c>
      <c r="G344">
        <f>IF(route_map__2[[#This Row],[route_label]]&lt;&gt;A345,0,SQRT((E345-route_map__2[[#This Row],[stop_lat]])^2 + ((F345-route_map__2[[#This Row],[stop_lon]])*COS(RADIANS(route_map__2[[#This Row],[stop_lat]])))^2)*111.32)</f>
        <v>0.20338165297182081</v>
      </c>
    </row>
    <row r="345" spans="1:7" hidden="1" x14ac:dyDescent="0.2">
      <c r="A345" t="s">
        <v>140</v>
      </c>
      <c r="B345">
        <v>0</v>
      </c>
      <c r="C345">
        <v>55</v>
      </c>
      <c r="D345" t="s">
        <v>1305</v>
      </c>
      <c r="E345">
        <v>49.265535</v>
      </c>
      <c r="F345">
        <v>-123.056743</v>
      </c>
      <c r="G345">
        <f>IF(route_map__2[[#This Row],[route_label]]&lt;&gt;A346,0,SQRT((E346-route_map__2[[#This Row],[stop_lat]])^2 + ((F346-route_map__2[[#This Row],[stop_lon]])*COS(RADIANS(route_map__2[[#This Row],[stop_lat]])))^2)*111.32)</f>
        <v>0.41233210190673109</v>
      </c>
    </row>
    <row r="346" spans="1:7" hidden="1" x14ac:dyDescent="0.2">
      <c r="A346" t="s">
        <v>140</v>
      </c>
      <c r="B346">
        <v>0</v>
      </c>
      <c r="C346">
        <v>56</v>
      </c>
      <c r="D346" t="s">
        <v>1306</v>
      </c>
      <c r="E346">
        <v>49.261831000000001</v>
      </c>
      <c r="F346">
        <v>-123.056764</v>
      </c>
      <c r="G346">
        <f>IF(route_map__2[[#This Row],[route_label]]&lt;&gt;A347,0,SQRT((E347-route_map__2[[#This Row],[stop_lat]])^2 + ((F347-route_map__2[[#This Row],[stop_lon]])*COS(RADIANS(route_map__2[[#This Row],[stop_lat]])))^2)*111.32)</f>
        <v>0.50205408828372555</v>
      </c>
    </row>
    <row r="347" spans="1:7" hidden="1" x14ac:dyDescent="0.2">
      <c r="A347" t="s">
        <v>140</v>
      </c>
      <c r="B347">
        <v>0</v>
      </c>
      <c r="C347">
        <v>57</v>
      </c>
      <c r="D347" t="s">
        <v>1307</v>
      </c>
      <c r="E347">
        <v>49.257320999999997</v>
      </c>
      <c r="F347">
        <v>-123.05675100000001</v>
      </c>
      <c r="G347">
        <f>IF(route_map__2[[#This Row],[route_label]]&lt;&gt;A348,0,SQRT((E348-route_map__2[[#This Row],[stop_lat]])^2 + ((F348-route_map__2[[#This Row],[stop_lon]])*COS(RADIANS(route_map__2[[#This Row],[stop_lat]])))^2)*111.32)</f>
        <v>0.28553691845403895</v>
      </c>
    </row>
    <row r="348" spans="1:7" hidden="1" x14ac:dyDescent="0.2">
      <c r="A348" t="s">
        <v>140</v>
      </c>
      <c r="B348">
        <v>0</v>
      </c>
      <c r="C348">
        <v>58</v>
      </c>
      <c r="D348" t="s">
        <v>1308</v>
      </c>
      <c r="E348">
        <v>49.254756</v>
      </c>
      <c r="F348">
        <v>-123.05676200000001</v>
      </c>
      <c r="G348">
        <f>IF(route_map__2[[#This Row],[route_label]]&lt;&gt;A349,0,SQRT((E349-route_map__2[[#This Row],[stop_lat]])^2 + ((F349-route_map__2[[#This Row],[stop_lon]])*COS(RADIANS(route_map__2[[#This Row],[stop_lat]])))^2)*111.32)</f>
        <v>0.30390391268412847</v>
      </c>
    </row>
    <row r="349" spans="1:7" hidden="1" x14ac:dyDescent="0.2">
      <c r="A349" t="s">
        <v>140</v>
      </c>
      <c r="B349">
        <v>0</v>
      </c>
      <c r="C349">
        <v>59</v>
      </c>
      <c r="D349" t="s">
        <v>1309</v>
      </c>
      <c r="E349">
        <v>49.252026000000001</v>
      </c>
      <c r="F349">
        <v>-123.05676800000001</v>
      </c>
      <c r="G349">
        <f>IF(route_map__2[[#This Row],[route_label]]&lt;&gt;A350,0,SQRT((E350-route_map__2[[#This Row],[stop_lat]])^2 + ((F350-route_map__2[[#This Row],[stop_lon]])*COS(RADIANS(route_map__2[[#This Row],[stop_lat]])))^2)*111.32)</f>
        <v>0.2026105435582605</v>
      </c>
    </row>
    <row r="350" spans="1:7" hidden="1" x14ac:dyDescent="0.2">
      <c r="A350" t="s">
        <v>140</v>
      </c>
      <c r="B350">
        <v>0</v>
      </c>
      <c r="C350">
        <v>60</v>
      </c>
      <c r="D350" t="s">
        <v>1310</v>
      </c>
      <c r="E350">
        <v>49.250205999999999</v>
      </c>
      <c r="F350">
        <v>-123.056793</v>
      </c>
      <c r="G350">
        <f>IF(route_map__2[[#This Row],[route_label]]&lt;&gt;A351,0,SQRT((E351-route_map__2[[#This Row],[stop_lat]])^2 + ((F351-route_map__2[[#This Row],[stop_lon]])*COS(RADIANS(route_map__2[[#This Row],[stop_lat]])))^2)*111.32)</f>
        <v>0.2214537148527754</v>
      </c>
    </row>
    <row r="351" spans="1:7" hidden="1" x14ac:dyDescent="0.2">
      <c r="A351" t="s">
        <v>140</v>
      </c>
      <c r="B351">
        <v>0</v>
      </c>
      <c r="C351">
        <v>61</v>
      </c>
      <c r="D351" t="s">
        <v>1311</v>
      </c>
      <c r="E351">
        <v>49.248412000000002</v>
      </c>
      <c r="F351">
        <v>-123.055476</v>
      </c>
      <c r="G351">
        <f>IF(route_map__2[[#This Row],[route_label]]&lt;&gt;A352,0,SQRT((E352-route_map__2[[#This Row],[stop_lat]])^2 + ((F352-route_map__2[[#This Row],[stop_lon]])*COS(RADIANS(route_map__2[[#This Row],[stop_lat]])))^2)*111.32)</f>
        <v>0</v>
      </c>
    </row>
    <row r="352" spans="1:7" hidden="1" x14ac:dyDescent="0.2">
      <c r="A352" t="s">
        <v>140</v>
      </c>
      <c r="B352">
        <v>1</v>
      </c>
      <c r="C352">
        <v>1</v>
      </c>
      <c r="D352" t="s">
        <v>1311</v>
      </c>
      <c r="E352">
        <v>49.248412000000002</v>
      </c>
      <c r="F352">
        <v>-123.055476</v>
      </c>
      <c r="G352">
        <f>IF(route_map__2[[#This Row],[route_label]]&lt;&gt;A353,0,SQRT((E353-route_map__2[[#This Row],[stop_lat]])^2 + ((F353-route_map__2[[#This Row],[stop_lon]])*COS(RADIANS(route_map__2[[#This Row],[stop_lat]])))^2)*111.32)</f>
        <v>0.30285577115902879</v>
      </c>
    </row>
    <row r="353" spans="1:7" hidden="1" x14ac:dyDescent="0.2">
      <c r="A353" t="s">
        <v>140</v>
      </c>
      <c r="B353">
        <v>1</v>
      </c>
      <c r="C353">
        <v>2</v>
      </c>
      <c r="D353" t="s">
        <v>1312</v>
      </c>
      <c r="E353">
        <v>49.251050999999997</v>
      </c>
      <c r="F353">
        <v>-123.056489</v>
      </c>
      <c r="G353">
        <f>IF(route_map__2[[#This Row],[route_label]]&lt;&gt;A354,0,SQRT((E354-route_map__2[[#This Row],[stop_lat]])^2 + ((F354-route_map__2[[#This Row],[stop_lon]])*COS(RADIANS(route_map__2[[#This Row],[stop_lat]])))^2)*111.32)</f>
        <v>0.1825655085703323</v>
      </c>
    </row>
    <row r="354" spans="1:7" hidden="1" x14ac:dyDescent="0.2">
      <c r="A354" t="s">
        <v>140</v>
      </c>
      <c r="B354">
        <v>1</v>
      </c>
      <c r="C354">
        <v>3</v>
      </c>
      <c r="D354" t="s">
        <v>1313</v>
      </c>
      <c r="E354">
        <v>49.252690999999999</v>
      </c>
      <c r="F354">
        <v>-123.056482</v>
      </c>
      <c r="G354">
        <f>IF(route_map__2[[#This Row],[route_label]]&lt;&gt;A355,0,SQRT((E355-route_map__2[[#This Row],[stop_lat]])^2 + ((F355-route_map__2[[#This Row],[stop_lon]])*COS(RADIANS(route_map__2[[#This Row],[stop_lat]])))^2)*111.32)</f>
        <v>0.29666783559310156</v>
      </c>
    </row>
    <row r="355" spans="1:7" hidden="1" x14ac:dyDescent="0.2">
      <c r="A355" t="s">
        <v>140</v>
      </c>
      <c r="B355">
        <v>1</v>
      </c>
      <c r="C355">
        <v>4</v>
      </c>
      <c r="D355" t="s">
        <v>1314</v>
      </c>
      <c r="E355">
        <v>49.255355999999999</v>
      </c>
      <c r="F355">
        <v>-123.056484</v>
      </c>
      <c r="G355">
        <f>IF(route_map__2[[#This Row],[route_label]]&lt;&gt;A356,0,SQRT((E356-route_map__2[[#This Row],[stop_lat]])^2 + ((F356-route_map__2[[#This Row],[stop_lon]])*COS(RADIANS(route_map__2[[#This Row],[stop_lat]])))^2)*111.32)</f>
        <v>0.22553573612076361</v>
      </c>
    </row>
    <row r="356" spans="1:7" hidden="1" x14ac:dyDescent="0.2">
      <c r="A356" t="s">
        <v>140</v>
      </c>
      <c r="B356">
        <v>1</v>
      </c>
      <c r="C356">
        <v>5</v>
      </c>
      <c r="D356" t="s">
        <v>1315</v>
      </c>
      <c r="E356">
        <v>49.257382</v>
      </c>
      <c r="F356">
        <v>-123.056473</v>
      </c>
      <c r="G356">
        <f>IF(route_map__2[[#This Row],[route_label]]&lt;&gt;A357,0,SQRT((E357-route_map__2[[#This Row],[stop_lat]])^2 + ((F357-route_map__2[[#This Row],[stop_lon]])*COS(RADIANS(route_map__2[[#This Row],[stop_lat]])))^2)*111.32)</f>
        <v>0.3291732720724288</v>
      </c>
    </row>
    <row r="357" spans="1:7" hidden="1" x14ac:dyDescent="0.2">
      <c r="A357" t="s">
        <v>140</v>
      </c>
      <c r="B357">
        <v>1</v>
      </c>
      <c r="C357">
        <v>6</v>
      </c>
      <c r="D357" t="s">
        <v>1316</v>
      </c>
      <c r="E357">
        <v>49.260339000000002</v>
      </c>
      <c r="F357">
        <v>-123.056471</v>
      </c>
      <c r="G357">
        <f>IF(route_map__2[[#This Row],[route_label]]&lt;&gt;A358,0,SQRT((E358-route_map__2[[#This Row],[stop_lat]])^2 + ((F358-route_map__2[[#This Row],[stop_lon]])*COS(RADIANS(route_map__2[[#This Row],[stop_lat]])))^2)*111.32)</f>
        <v>0.23801817079420087</v>
      </c>
    </row>
    <row r="358" spans="1:7" hidden="1" x14ac:dyDescent="0.2">
      <c r="A358" t="s">
        <v>140</v>
      </c>
      <c r="B358">
        <v>1</v>
      </c>
      <c r="C358">
        <v>7</v>
      </c>
      <c r="D358" t="s">
        <v>1317</v>
      </c>
      <c r="E358">
        <v>49.262476999999997</v>
      </c>
      <c r="F358">
        <v>-123.056433</v>
      </c>
      <c r="G358">
        <f>IF(route_map__2[[#This Row],[route_label]]&lt;&gt;A359,0,SQRT((E359-route_map__2[[#This Row],[stop_lat]])^2 + ((F359-route_map__2[[#This Row],[stop_lon]])*COS(RADIANS(route_map__2[[#This Row],[stop_lat]])))^2)*111.32)</f>
        <v>0.29456025409362724</v>
      </c>
    </row>
    <row r="359" spans="1:7" hidden="1" x14ac:dyDescent="0.2">
      <c r="A359" t="s">
        <v>140</v>
      </c>
      <c r="B359">
        <v>1</v>
      </c>
      <c r="C359">
        <v>8</v>
      </c>
      <c r="D359" t="s">
        <v>1318</v>
      </c>
      <c r="E359">
        <v>49.265123000000003</v>
      </c>
      <c r="F359">
        <v>-123.056462</v>
      </c>
      <c r="G359">
        <f>IF(route_map__2[[#This Row],[route_label]]&lt;&gt;A360,0,SQRT((E360-route_map__2[[#This Row],[stop_lat]])^2 + ((F360-route_map__2[[#This Row],[stop_lon]])*COS(RADIANS(route_map__2[[#This Row],[stop_lat]])))^2)*111.32)</f>
        <v>0.20538572116371825</v>
      </c>
    </row>
    <row r="360" spans="1:7" hidden="1" x14ac:dyDescent="0.2">
      <c r="A360" t="s">
        <v>140</v>
      </c>
      <c r="B360">
        <v>1</v>
      </c>
      <c r="C360">
        <v>9</v>
      </c>
      <c r="D360" t="s">
        <v>1319</v>
      </c>
      <c r="E360">
        <v>49.266967999999999</v>
      </c>
      <c r="F360">
        <v>-123.05645699999999</v>
      </c>
      <c r="G360">
        <f>IF(route_map__2[[#This Row],[route_label]]&lt;&gt;A361,0,SQRT((E361-route_map__2[[#This Row],[stop_lat]])^2 + ((F361-route_map__2[[#This Row],[stop_lon]])*COS(RADIANS(route_map__2[[#This Row],[stop_lat]])))^2)*111.32)</f>
        <v>0.32627899277470995</v>
      </c>
    </row>
    <row r="361" spans="1:7" hidden="1" x14ac:dyDescent="0.2">
      <c r="A361" t="s">
        <v>140</v>
      </c>
      <c r="B361">
        <v>1</v>
      </c>
      <c r="C361">
        <v>10</v>
      </c>
      <c r="D361" t="s">
        <v>1320</v>
      </c>
      <c r="E361">
        <v>49.269899000000002</v>
      </c>
      <c r="F361">
        <v>-123.05646</v>
      </c>
      <c r="G361">
        <f>IF(route_map__2[[#This Row],[route_label]]&lt;&gt;A362,0,SQRT((E362-route_map__2[[#This Row],[stop_lat]])^2 + ((F362-route_map__2[[#This Row],[stop_lon]])*COS(RADIANS(route_map__2[[#This Row],[stop_lat]])))^2)*111.32)</f>
        <v>0.41377850562251556</v>
      </c>
    </row>
    <row r="362" spans="1:7" hidden="1" x14ac:dyDescent="0.2">
      <c r="A362" t="s">
        <v>140</v>
      </c>
      <c r="B362">
        <v>1</v>
      </c>
      <c r="C362">
        <v>11</v>
      </c>
      <c r="D362" t="s">
        <v>1321</v>
      </c>
      <c r="E362">
        <v>49.273615999999997</v>
      </c>
      <c r="F362">
        <v>-123.056442</v>
      </c>
      <c r="G362">
        <f>IF(route_map__2[[#This Row],[route_label]]&lt;&gt;A363,0,SQRT((E363-route_map__2[[#This Row],[stop_lat]])^2 + ((F363-route_map__2[[#This Row],[stop_lon]])*COS(RADIANS(route_map__2[[#This Row],[stop_lat]])))^2)*111.32)</f>
        <v>0.46587530967129182</v>
      </c>
    </row>
    <row r="363" spans="1:7" hidden="1" x14ac:dyDescent="0.2">
      <c r="A363" t="s">
        <v>140</v>
      </c>
      <c r="B363">
        <v>1</v>
      </c>
      <c r="C363">
        <v>12</v>
      </c>
      <c r="D363" t="s">
        <v>1322</v>
      </c>
      <c r="E363">
        <v>49.277800999999997</v>
      </c>
      <c r="F363">
        <v>-123.056428</v>
      </c>
      <c r="G363">
        <f>IF(route_map__2[[#This Row],[route_label]]&lt;&gt;A364,0,SQRT((E364-route_map__2[[#This Row],[stop_lat]])^2 + ((F364-route_map__2[[#This Row],[stop_lon]])*COS(RADIANS(route_map__2[[#This Row],[stop_lat]])))^2)*111.32)</f>
        <v>0.40210423622994956</v>
      </c>
    </row>
    <row r="364" spans="1:7" hidden="1" x14ac:dyDescent="0.2">
      <c r="A364" t="s">
        <v>140</v>
      </c>
      <c r="B364">
        <v>1</v>
      </c>
      <c r="C364">
        <v>13</v>
      </c>
      <c r="D364" t="s">
        <v>1323</v>
      </c>
      <c r="E364">
        <v>49.281413000000001</v>
      </c>
      <c r="F364">
        <v>-123.056378</v>
      </c>
      <c r="G364">
        <f>IF(route_map__2[[#This Row],[route_label]]&lt;&gt;A365,0,SQRT((E365-route_map__2[[#This Row],[stop_lat]])^2 + ((F365-route_map__2[[#This Row],[stop_lon]])*COS(RADIANS(route_map__2[[#This Row],[stop_lat]])))^2)*111.32)</f>
        <v>0.39371551833372109</v>
      </c>
    </row>
    <row r="365" spans="1:7" hidden="1" x14ac:dyDescent="0.2">
      <c r="A365" t="s">
        <v>140</v>
      </c>
      <c r="B365">
        <v>1</v>
      </c>
      <c r="C365">
        <v>14</v>
      </c>
      <c r="D365" t="s">
        <v>1193</v>
      </c>
      <c r="E365">
        <v>49.284885000000003</v>
      </c>
      <c r="F365">
        <v>-123.057411</v>
      </c>
      <c r="G365">
        <f>IF(route_map__2[[#This Row],[route_label]]&lt;&gt;A366,0,SQRT((E366-route_map__2[[#This Row],[stop_lat]])^2 + ((F366-route_map__2[[#This Row],[stop_lon]])*COS(RADIANS(route_map__2[[#This Row],[stop_lat]])))^2)*111.32)</f>
        <v>0.19838717585843879</v>
      </c>
    </row>
    <row r="366" spans="1:7" hidden="1" x14ac:dyDescent="0.2">
      <c r="A366" t="s">
        <v>140</v>
      </c>
      <c r="B366">
        <v>1</v>
      </c>
      <c r="C366">
        <v>15</v>
      </c>
      <c r="D366" t="s">
        <v>1194</v>
      </c>
      <c r="E366">
        <v>49.284871000000003</v>
      </c>
      <c r="F366">
        <v>-123.060143</v>
      </c>
      <c r="G366">
        <f>IF(route_map__2[[#This Row],[route_label]]&lt;&gt;A367,0,SQRT((E367-route_map__2[[#This Row],[stop_lat]])^2 + ((F367-route_map__2[[#This Row],[stop_lon]])*COS(RADIANS(route_map__2[[#This Row],[stop_lat]])))^2)*111.32)</f>
        <v>0.22714408918975218</v>
      </c>
    </row>
    <row r="367" spans="1:7" hidden="1" x14ac:dyDescent="0.2">
      <c r="A367" t="s">
        <v>140</v>
      </c>
      <c r="B367">
        <v>1</v>
      </c>
      <c r="C367">
        <v>16</v>
      </c>
      <c r="D367" t="s">
        <v>1195</v>
      </c>
      <c r="E367">
        <v>49.284888000000002</v>
      </c>
      <c r="F367">
        <v>-123.063271</v>
      </c>
      <c r="G367">
        <f>IF(route_map__2[[#This Row],[route_label]]&lt;&gt;A368,0,SQRT((E368-route_map__2[[#This Row],[stop_lat]])^2 + ((F368-route_map__2[[#This Row],[stop_lon]])*COS(RADIANS(route_map__2[[#This Row],[stop_lat]])))^2)*111.32)</f>
        <v>0.19644702962831087</v>
      </c>
    </row>
    <row r="368" spans="1:7" hidden="1" x14ac:dyDescent="0.2">
      <c r="A368" t="s">
        <v>140</v>
      </c>
      <c r="B368">
        <v>1</v>
      </c>
      <c r="C368">
        <v>17</v>
      </c>
      <c r="D368" t="s">
        <v>1196</v>
      </c>
      <c r="E368">
        <v>49.284799999999997</v>
      </c>
      <c r="F368">
        <v>-123.065973</v>
      </c>
      <c r="G368">
        <f>IF(route_map__2[[#This Row],[route_label]]&lt;&gt;A369,0,SQRT((E369-route_map__2[[#This Row],[stop_lat]])^2 + ((F369-route_map__2[[#This Row],[stop_lon]])*COS(RADIANS(route_map__2[[#This Row],[stop_lat]])))^2)*111.32)</f>
        <v>0.37084230298096588</v>
      </c>
    </row>
    <row r="369" spans="1:7" hidden="1" x14ac:dyDescent="0.2">
      <c r="A369" t="s">
        <v>140</v>
      </c>
      <c r="B369">
        <v>1</v>
      </c>
      <c r="C369">
        <v>18</v>
      </c>
      <c r="D369" t="s">
        <v>1197</v>
      </c>
      <c r="E369">
        <v>49.283836999999998</v>
      </c>
      <c r="F369">
        <v>-123.07086200000001</v>
      </c>
      <c r="G369">
        <f>IF(route_map__2[[#This Row],[route_label]]&lt;&gt;A370,0,SQRT((E370-route_map__2[[#This Row],[stop_lat]])^2 + ((F370-route_map__2[[#This Row],[stop_lon]])*COS(RADIANS(route_map__2[[#This Row],[stop_lat]])))^2)*111.32)</f>
        <v>0.41362197153355501</v>
      </c>
    </row>
    <row r="370" spans="1:7" hidden="1" x14ac:dyDescent="0.2">
      <c r="A370" t="s">
        <v>140</v>
      </c>
      <c r="B370">
        <v>1</v>
      </c>
      <c r="C370">
        <v>19</v>
      </c>
      <c r="D370" t="s">
        <v>1198</v>
      </c>
      <c r="E370">
        <v>49.283161</v>
      </c>
      <c r="F370">
        <v>-123.076463</v>
      </c>
      <c r="G370">
        <f>IF(route_map__2[[#This Row],[route_label]]&lt;&gt;A371,0,SQRT((E371-route_map__2[[#This Row],[stop_lat]])^2 + ((F371-route_map__2[[#This Row],[stop_lon]])*COS(RADIANS(route_map__2[[#This Row],[stop_lat]])))^2)*111.32)</f>
        <v>0.37954416714861722</v>
      </c>
    </row>
    <row r="371" spans="1:7" hidden="1" x14ac:dyDescent="0.2">
      <c r="A371" t="s">
        <v>140</v>
      </c>
      <c r="B371">
        <v>1</v>
      </c>
      <c r="C371">
        <v>20</v>
      </c>
      <c r="D371" t="s">
        <v>1199</v>
      </c>
      <c r="E371">
        <v>49.282792000000001</v>
      </c>
      <c r="F371">
        <v>-123.081659</v>
      </c>
      <c r="G371">
        <f>IF(route_map__2[[#This Row],[route_label]]&lt;&gt;A372,0,SQRT((E372-route_map__2[[#This Row],[stop_lat]])^2 + ((F372-route_map__2[[#This Row],[stop_lon]])*COS(RADIANS(route_map__2[[#This Row],[stop_lat]])))^2)*111.32)</f>
        <v>0.42657666300401664</v>
      </c>
    </row>
    <row r="372" spans="1:7" hidden="1" x14ac:dyDescent="0.2">
      <c r="A372" t="s">
        <v>140</v>
      </c>
      <c r="B372">
        <v>1</v>
      </c>
      <c r="C372">
        <v>21</v>
      </c>
      <c r="D372" t="s">
        <v>1200</v>
      </c>
      <c r="E372">
        <v>49.283029999999997</v>
      </c>
      <c r="F372">
        <v>-123.08752200000001</v>
      </c>
      <c r="G372">
        <f>IF(route_map__2[[#This Row],[route_label]]&lt;&gt;A373,0,SQRT((E373-route_map__2[[#This Row],[stop_lat]])^2 + ((F373-route_map__2[[#This Row],[stop_lon]])*COS(RADIANS(route_map__2[[#This Row],[stop_lat]])))^2)*111.32)</f>
        <v>0.18228001821145023</v>
      </c>
    </row>
    <row r="373" spans="1:7" hidden="1" x14ac:dyDescent="0.2">
      <c r="A373" t="s">
        <v>140</v>
      </c>
      <c r="B373">
        <v>1</v>
      </c>
      <c r="C373">
        <v>22</v>
      </c>
      <c r="D373" t="s">
        <v>1201</v>
      </c>
      <c r="E373">
        <v>49.283079999999998</v>
      </c>
      <c r="F373">
        <v>-123.090031</v>
      </c>
      <c r="G373">
        <f>IF(route_map__2[[#This Row],[route_label]]&lt;&gt;A374,0,SQRT((E374-route_map__2[[#This Row],[stop_lat]])^2 + ((F374-route_map__2[[#This Row],[stop_lon]])*COS(RADIANS(route_map__2[[#This Row],[stop_lat]])))^2)*111.32)</f>
        <v>0.26834600086224397</v>
      </c>
    </row>
    <row r="374" spans="1:7" hidden="1" x14ac:dyDescent="0.2">
      <c r="A374" t="s">
        <v>140</v>
      </c>
      <c r="B374">
        <v>1</v>
      </c>
      <c r="C374">
        <v>23</v>
      </c>
      <c r="D374" t="s">
        <v>1202</v>
      </c>
      <c r="E374">
        <v>49.283146000000002</v>
      </c>
      <c r="F374">
        <v>-123.09372500000001</v>
      </c>
      <c r="G374">
        <f>IF(route_map__2[[#This Row],[route_label]]&lt;&gt;A375,0,SQRT((E375-route_map__2[[#This Row],[stop_lat]])^2 + ((F375-route_map__2[[#This Row],[stop_lon]])*COS(RADIANS(route_map__2[[#This Row],[stop_lat]])))^2)*111.32)</f>
        <v>0.32028050312955325</v>
      </c>
    </row>
    <row r="375" spans="1:7" hidden="1" x14ac:dyDescent="0.2">
      <c r="A375" t="s">
        <v>140</v>
      </c>
      <c r="B375">
        <v>1</v>
      </c>
      <c r="C375">
        <v>24</v>
      </c>
      <c r="D375" t="s">
        <v>1203</v>
      </c>
      <c r="E375">
        <v>49.283223</v>
      </c>
      <c r="F375">
        <v>-123.098134</v>
      </c>
      <c r="G375">
        <f>IF(route_map__2[[#This Row],[route_label]]&lt;&gt;A376,0,SQRT((E376-route_map__2[[#This Row],[stop_lat]])^2 + ((F376-route_map__2[[#This Row],[stop_lon]])*COS(RADIANS(route_map__2[[#This Row],[stop_lat]])))^2)*111.32)</f>
        <v>0.12977202749607553</v>
      </c>
    </row>
    <row r="376" spans="1:7" hidden="1" x14ac:dyDescent="0.2">
      <c r="A376" t="s">
        <v>140</v>
      </c>
      <c r="B376">
        <v>1</v>
      </c>
      <c r="C376">
        <v>25</v>
      </c>
      <c r="D376" t="s">
        <v>1204</v>
      </c>
      <c r="E376">
        <v>49.282713000000001</v>
      </c>
      <c r="F376">
        <v>-123.09974099999999</v>
      </c>
      <c r="G376">
        <f>IF(route_map__2[[#This Row],[route_label]]&lt;&gt;A377,0,SQRT((E377-route_map__2[[#This Row],[stop_lat]])^2 + ((F377-route_map__2[[#This Row],[stop_lon]])*COS(RADIANS(route_map__2[[#This Row],[stop_lat]])))^2)*111.32)</f>
        <v>0.21190469178910878</v>
      </c>
    </row>
    <row r="377" spans="1:7" hidden="1" x14ac:dyDescent="0.2">
      <c r="A377" t="s">
        <v>140</v>
      </c>
      <c r="B377">
        <v>1</v>
      </c>
      <c r="C377">
        <v>26</v>
      </c>
      <c r="D377" t="s">
        <v>1110</v>
      </c>
      <c r="E377">
        <v>49.280810000000002</v>
      </c>
      <c r="F377">
        <v>-123.099812</v>
      </c>
      <c r="G377">
        <f>IF(route_map__2[[#This Row],[route_label]]&lt;&gt;A378,0,SQRT((E378-route_map__2[[#This Row],[stop_lat]])^2 + ((F378-route_map__2[[#This Row],[stop_lon]])*COS(RADIANS(route_map__2[[#This Row],[stop_lat]])))^2)*111.32)</f>
        <v>7.4424411304139335E-2</v>
      </c>
    </row>
    <row r="378" spans="1:7" hidden="1" x14ac:dyDescent="0.2">
      <c r="A378" t="s">
        <v>140</v>
      </c>
      <c r="B378">
        <v>1</v>
      </c>
      <c r="C378">
        <v>27</v>
      </c>
      <c r="D378" t="s">
        <v>1205</v>
      </c>
      <c r="E378">
        <v>49.280462999999997</v>
      </c>
      <c r="F378">
        <v>-123.10068800000001</v>
      </c>
      <c r="G378">
        <f>IF(route_map__2[[#This Row],[route_label]]&lt;&gt;A379,0,SQRT((E379-route_map__2[[#This Row],[stop_lat]])^2 + ((F379-route_map__2[[#This Row],[stop_lon]])*COS(RADIANS(route_map__2[[#This Row],[stop_lat]])))^2)*111.32)</f>
        <v>0.31417015754887617</v>
      </c>
    </row>
    <row r="379" spans="1:7" hidden="1" x14ac:dyDescent="0.2">
      <c r="A379" t="s">
        <v>140</v>
      </c>
      <c r="B379">
        <v>1</v>
      </c>
      <c r="C379">
        <v>28</v>
      </c>
      <c r="D379" t="s">
        <v>1206</v>
      </c>
      <c r="E379">
        <v>49.280707</v>
      </c>
      <c r="F379">
        <v>-123.10499799999999</v>
      </c>
      <c r="G379">
        <f>IF(route_map__2[[#This Row],[route_label]]&lt;&gt;A380,0,SQRT((E380-route_map__2[[#This Row],[stop_lat]])^2 + ((F380-route_map__2[[#This Row],[stop_lon]])*COS(RADIANS(route_map__2[[#This Row],[stop_lat]])))^2)*111.32)</f>
        <v>0.2423257049976687</v>
      </c>
    </row>
    <row r="380" spans="1:7" hidden="1" x14ac:dyDescent="0.2">
      <c r="A380" t="s">
        <v>140</v>
      </c>
      <c r="B380">
        <v>1</v>
      </c>
      <c r="C380">
        <v>29</v>
      </c>
      <c r="D380" t="s">
        <v>1207</v>
      </c>
      <c r="E380">
        <v>49.281289999999998</v>
      </c>
      <c r="F380">
        <v>-123.10821300000001</v>
      </c>
      <c r="G380">
        <f>IF(route_map__2[[#This Row],[route_label]]&lt;&gt;A381,0,SQRT((E381-route_map__2[[#This Row],[stop_lat]])^2 + ((F381-route_map__2[[#This Row],[stop_lon]])*COS(RADIANS(route_map__2[[#This Row],[stop_lat]])))^2)*111.32)</f>
        <v>0.26433480853736929</v>
      </c>
    </row>
    <row r="381" spans="1:7" hidden="1" x14ac:dyDescent="0.2">
      <c r="A381" t="s">
        <v>140</v>
      </c>
      <c r="B381">
        <v>1</v>
      </c>
      <c r="C381">
        <v>30</v>
      </c>
      <c r="D381" t="s">
        <v>1208</v>
      </c>
      <c r="E381">
        <v>49.282471999999999</v>
      </c>
      <c r="F381">
        <v>-123.11136999999999</v>
      </c>
      <c r="G381">
        <f>IF(route_map__2[[#This Row],[route_label]]&lt;&gt;A382,0,SQRT((E382-route_map__2[[#This Row],[stop_lat]])^2 + ((F382-route_map__2[[#This Row],[stop_lon]])*COS(RADIANS(route_map__2[[#This Row],[stop_lat]])))^2)*111.32)</f>
        <v>0.21167675241226</v>
      </c>
    </row>
    <row r="382" spans="1:7" hidden="1" x14ac:dyDescent="0.2">
      <c r="A382" t="s">
        <v>140</v>
      </c>
      <c r="B382">
        <v>1</v>
      </c>
      <c r="C382">
        <v>31</v>
      </c>
      <c r="D382" t="s">
        <v>1209</v>
      </c>
      <c r="E382">
        <v>49.283817999999997</v>
      </c>
      <c r="F382">
        <v>-123.113429</v>
      </c>
      <c r="G382">
        <f>IF(route_map__2[[#This Row],[route_label]]&lt;&gt;A383,0,SQRT((E383-route_map__2[[#This Row],[stop_lat]])^2 + ((F383-route_map__2[[#This Row],[stop_lon]])*COS(RADIANS(route_map__2[[#This Row],[stop_lat]])))^2)*111.32)</f>
        <v>0.18391757281130663</v>
      </c>
    </row>
    <row r="383" spans="1:7" hidden="1" x14ac:dyDescent="0.2">
      <c r="A383" t="s">
        <v>140</v>
      </c>
      <c r="B383">
        <v>1</v>
      </c>
      <c r="C383">
        <v>32</v>
      </c>
      <c r="D383" t="s">
        <v>1210</v>
      </c>
      <c r="E383">
        <v>49.284039</v>
      </c>
      <c r="F383">
        <v>-123.115939</v>
      </c>
      <c r="G383">
        <f>IF(route_map__2[[#This Row],[route_label]]&lt;&gt;A384,0,SQRT((E384-route_map__2[[#This Row],[stop_lat]])^2 + ((F384-route_map__2[[#This Row],[stop_lon]])*COS(RADIANS(route_map__2[[#This Row],[stop_lat]])))^2)*111.32)</f>
        <v>0.21192234216578137</v>
      </c>
    </row>
    <row r="384" spans="1:7" hidden="1" x14ac:dyDescent="0.2">
      <c r="A384" t="s">
        <v>140</v>
      </c>
      <c r="B384">
        <v>1</v>
      </c>
      <c r="C384">
        <v>33</v>
      </c>
      <c r="D384" t="s">
        <v>1211</v>
      </c>
      <c r="E384">
        <v>49.28266</v>
      </c>
      <c r="F384">
        <v>-123.11795100000001</v>
      </c>
      <c r="G384">
        <f>IF(route_map__2[[#This Row],[route_label]]&lt;&gt;A385,0,SQRT((E385-route_map__2[[#This Row],[stop_lat]])^2 + ((F385-route_map__2[[#This Row],[stop_lon]])*COS(RADIANS(route_map__2[[#This Row],[stop_lat]])))^2)*111.32)</f>
        <v>0.1470124052042284</v>
      </c>
    </row>
    <row r="385" spans="1:7" hidden="1" x14ac:dyDescent="0.2">
      <c r="A385" t="s">
        <v>140</v>
      </c>
      <c r="B385">
        <v>1</v>
      </c>
      <c r="C385">
        <v>34</v>
      </c>
      <c r="D385" t="s">
        <v>1212</v>
      </c>
      <c r="E385">
        <v>49.28172</v>
      </c>
      <c r="F385">
        <v>-123.119373</v>
      </c>
      <c r="G385">
        <f>IF(route_map__2[[#This Row],[route_label]]&lt;&gt;A386,0,SQRT((E386-route_map__2[[#This Row],[stop_lat]])^2 + ((F386-route_map__2[[#This Row],[stop_lon]])*COS(RADIANS(route_map__2[[#This Row],[stop_lat]])))^2)*111.32)</f>
        <v>0.44659169769788942</v>
      </c>
    </row>
    <row r="386" spans="1:7" hidden="1" x14ac:dyDescent="0.2">
      <c r="A386" t="s">
        <v>140</v>
      </c>
      <c r="B386">
        <v>1</v>
      </c>
      <c r="C386">
        <v>35</v>
      </c>
      <c r="D386" t="s">
        <v>1213</v>
      </c>
      <c r="E386">
        <v>49.278877000000001</v>
      </c>
      <c r="F386">
        <v>-123.123712</v>
      </c>
      <c r="G386">
        <f>IF(route_map__2[[#This Row],[route_label]]&lt;&gt;A387,0,SQRT((E387-route_map__2[[#This Row],[stop_lat]])^2 + ((F387-route_map__2[[#This Row],[stop_lon]])*COS(RADIANS(route_map__2[[#This Row],[stop_lat]])))^2)*111.32)</f>
        <v>0.32856088205819634</v>
      </c>
    </row>
    <row r="387" spans="1:7" hidden="1" x14ac:dyDescent="0.2">
      <c r="A387" t="s">
        <v>140</v>
      </c>
      <c r="B387">
        <v>1</v>
      </c>
      <c r="C387">
        <v>36</v>
      </c>
      <c r="D387" t="s">
        <v>1214</v>
      </c>
      <c r="E387">
        <v>49.276786000000001</v>
      </c>
      <c r="F387">
        <v>-123.12690499999999</v>
      </c>
      <c r="G387">
        <f>IF(route_map__2[[#This Row],[route_label]]&lt;&gt;A388,0,SQRT((E388-route_map__2[[#This Row],[stop_lat]])^2 + ((F388-route_map__2[[#This Row],[stop_lon]])*COS(RADIANS(route_map__2[[#This Row],[stop_lat]])))^2)*111.32)</f>
        <v>0.14886835957502878</v>
      </c>
    </row>
    <row r="388" spans="1:7" hidden="1" x14ac:dyDescent="0.2">
      <c r="A388" t="s">
        <v>140</v>
      </c>
      <c r="B388">
        <v>1</v>
      </c>
      <c r="C388">
        <v>37</v>
      </c>
      <c r="D388" t="s">
        <v>1215</v>
      </c>
      <c r="E388">
        <v>49.275854000000002</v>
      </c>
      <c r="F388">
        <v>-123.12837500000001</v>
      </c>
      <c r="G388">
        <f>IF(route_map__2[[#This Row],[route_label]]&lt;&gt;A389,0,SQRT((E389-route_map__2[[#This Row],[stop_lat]])^2 + ((F389-route_map__2[[#This Row],[stop_lon]])*COS(RADIANS(route_map__2[[#This Row],[stop_lat]])))^2)*111.32)</f>
        <v>1.2893022263453593</v>
      </c>
    </row>
    <row r="389" spans="1:7" hidden="1" x14ac:dyDescent="0.2">
      <c r="A389" t="s">
        <v>140</v>
      </c>
      <c r="B389">
        <v>1</v>
      </c>
      <c r="C389">
        <v>38</v>
      </c>
      <c r="D389" t="s">
        <v>1216</v>
      </c>
      <c r="E389">
        <v>49.266914999999997</v>
      </c>
      <c r="F389">
        <v>-123.139663</v>
      </c>
      <c r="G389">
        <f>IF(route_map__2[[#This Row],[route_label]]&lt;&gt;A390,0,SQRT((E390-route_map__2[[#This Row],[stop_lat]])^2 + ((F390-route_map__2[[#This Row],[stop_lon]])*COS(RADIANS(route_map__2[[#This Row],[stop_lat]])))^2)*111.32)</f>
        <v>0.18661461340710239</v>
      </c>
    </row>
    <row r="390" spans="1:7" hidden="1" x14ac:dyDescent="0.2">
      <c r="A390" t="s">
        <v>140</v>
      </c>
      <c r="B390">
        <v>1</v>
      </c>
      <c r="C390">
        <v>39</v>
      </c>
      <c r="D390" t="s">
        <v>1217</v>
      </c>
      <c r="E390">
        <v>49.268039000000002</v>
      </c>
      <c r="F390">
        <v>-123.141569</v>
      </c>
      <c r="G390">
        <f>IF(route_map__2[[#This Row],[route_label]]&lt;&gt;A391,0,SQRT((E391-route_map__2[[#This Row],[stop_lat]])^2 + ((F391-route_map__2[[#This Row],[stop_lon]])*COS(RADIANS(route_map__2[[#This Row],[stop_lat]])))^2)*111.32)</f>
        <v>0.35460026003199874</v>
      </c>
    </row>
    <row r="391" spans="1:7" hidden="1" x14ac:dyDescent="0.2">
      <c r="A391" t="s">
        <v>140</v>
      </c>
      <c r="B391">
        <v>1</v>
      </c>
      <c r="C391">
        <v>40</v>
      </c>
      <c r="D391" t="s">
        <v>1218</v>
      </c>
      <c r="E391">
        <v>49.268093</v>
      </c>
      <c r="F391">
        <v>-123.14645</v>
      </c>
      <c r="G391">
        <f>IF(route_map__2[[#This Row],[route_label]]&lt;&gt;A392,0,SQRT((E392-route_map__2[[#This Row],[stop_lat]])^2 + ((F392-route_map__2[[#This Row],[stop_lon]])*COS(RADIANS(route_map__2[[#This Row],[stop_lat]])))^2)*111.32)</f>
        <v>0.32654739994985393</v>
      </c>
    </row>
    <row r="392" spans="1:7" hidden="1" x14ac:dyDescent="0.2">
      <c r="A392" t="s">
        <v>140</v>
      </c>
      <c r="B392">
        <v>1</v>
      </c>
      <c r="C392">
        <v>41</v>
      </c>
      <c r="D392" t="s">
        <v>1219</v>
      </c>
      <c r="E392">
        <v>49.268169</v>
      </c>
      <c r="F392">
        <v>-123.150944</v>
      </c>
      <c r="G392">
        <f>IF(route_map__2[[#This Row],[route_label]]&lt;&gt;A393,0,SQRT((E393-route_map__2[[#This Row],[stop_lat]])^2 + ((F393-route_map__2[[#This Row],[stop_lon]])*COS(RADIANS(route_map__2[[#This Row],[stop_lat]])))^2)*111.32)</f>
        <v>0.35623911549380055</v>
      </c>
    </row>
    <row r="393" spans="1:7" hidden="1" x14ac:dyDescent="0.2">
      <c r="A393" t="s">
        <v>140</v>
      </c>
      <c r="B393">
        <v>1</v>
      </c>
      <c r="C393">
        <v>42</v>
      </c>
      <c r="D393" t="s">
        <v>1220</v>
      </c>
      <c r="E393">
        <v>49.268242000000001</v>
      </c>
      <c r="F393">
        <v>-123.15584699999999</v>
      </c>
      <c r="G393">
        <f>IF(route_map__2[[#This Row],[route_label]]&lt;&gt;A394,0,SQRT((E394-route_map__2[[#This Row],[stop_lat]])^2 + ((F394-route_map__2[[#This Row],[stop_lon]])*COS(RADIANS(route_map__2[[#This Row],[stop_lat]])))^2)*111.32)</f>
        <v>0.31968628196437887</v>
      </c>
    </row>
    <row r="394" spans="1:7" hidden="1" x14ac:dyDescent="0.2">
      <c r="A394" t="s">
        <v>140</v>
      </c>
      <c r="B394">
        <v>1</v>
      </c>
      <c r="C394">
        <v>43</v>
      </c>
      <c r="D394" t="s">
        <v>1221</v>
      </c>
      <c r="E394">
        <v>49.268329999999999</v>
      </c>
      <c r="F394">
        <v>-123.160246</v>
      </c>
      <c r="G394">
        <f>IF(route_map__2[[#This Row],[route_label]]&lt;&gt;A395,0,SQRT((E395-route_map__2[[#This Row],[stop_lat]])^2 + ((F395-route_map__2[[#This Row],[stop_lon]])*COS(RADIANS(route_map__2[[#This Row],[stop_lat]])))^2)*111.32)</f>
        <v>0.342653071109145</v>
      </c>
    </row>
    <row r="395" spans="1:7" hidden="1" x14ac:dyDescent="0.2">
      <c r="A395" t="s">
        <v>140</v>
      </c>
      <c r="B395">
        <v>1</v>
      </c>
      <c r="C395">
        <v>44</v>
      </c>
      <c r="D395" t="s">
        <v>1222</v>
      </c>
      <c r="E395">
        <v>49.268400999999997</v>
      </c>
      <c r="F395">
        <v>-123.164962</v>
      </c>
      <c r="G395">
        <f>IF(route_map__2[[#This Row],[route_label]]&lt;&gt;A396,0,SQRT((E396-route_map__2[[#This Row],[stop_lat]])^2 + ((F396-route_map__2[[#This Row],[stop_lon]])*COS(RADIANS(route_map__2[[#This Row],[stop_lat]])))^2)*111.32)</f>
        <v>0.28343488592457855</v>
      </c>
    </row>
    <row r="396" spans="1:7" hidden="1" x14ac:dyDescent="0.2">
      <c r="A396" t="s">
        <v>140</v>
      </c>
      <c r="B396">
        <v>1</v>
      </c>
      <c r="C396">
        <v>45</v>
      </c>
      <c r="D396" t="s">
        <v>1223</v>
      </c>
      <c r="E396">
        <v>49.268459</v>
      </c>
      <c r="F396">
        <v>-123.168863</v>
      </c>
      <c r="G396">
        <f>IF(route_map__2[[#This Row],[route_label]]&lt;&gt;A397,0,SQRT((E397-route_map__2[[#This Row],[stop_lat]])^2 + ((F397-route_map__2[[#This Row],[stop_lon]])*COS(RADIANS(route_map__2[[#This Row],[stop_lat]])))^2)*111.32)</f>
        <v>0.38897992536400439</v>
      </c>
    </row>
    <row r="397" spans="1:7" hidden="1" x14ac:dyDescent="0.2">
      <c r="A397" t="s">
        <v>140</v>
      </c>
      <c r="B397">
        <v>1</v>
      </c>
      <c r="C397">
        <v>46</v>
      </c>
      <c r="D397" t="s">
        <v>1224</v>
      </c>
      <c r="E397">
        <v>49.268528000000003</v>
      </c>
      <c r="F397">
        <v>-123.174217</v>
      </c>
      <c r="G397">
        <f>IF(route_map__2[[#This Row],[route_label]]&lt;&gt;A398,0,SQRT((E398-route_map__2[[#This Row],[stop_lat]])^2 + ((F398-route_map__2[[#This Row],[stop_lon]])*COS(RADIANS(route_map__2[[#This Row],[stop_lat]])))^2)*111.32)</f>
        <v>0.28029244607416975</v>
      </c>
    </row>
    <row r="398" spans="1:7" hidden="1" x14ac:dyDescent="0.2">
      <c r="A398" t="s">
        <v>140</v>
      </c>
      <c r="B398">
        <v>1</v>
      </c>
      <c r="C398">
        <v>47</v>
      </c>
      <c r="D398" t="s">
        <v>1225</v>
      </c>
      <c r="E398">
        <v>49.268577999999998</v>
      </c>
      <c r="F398">
        <v>-123.17807500000001</v>
      </c>
      <c r="G398">
        <f>IF(route_map__2[[#This Row],[route_label]]&lt;&gt;A399,0,SQRT((E399-route_map__2[[#This Row],[stop_lat]])^2 + ((F399-route_map__2[[#This Row],[stop_lon]])*COS(RADIANS(route_map__2[[#This Row],[stop_lat]])))^2)*111.32)</f>
        <v>0.29218378404278905</v>
      </c>
    </row>
    <row r="399" spans="1:7" hidden="1" x14ac:dyDescent="0.2">
      <c r="A399" t="s">
        <v>140</v>
      </c>
      <c r="B399">
        <v>1</v>
      </c>
      <c r="C399">
        <v>48</v>
      </c>
      <c r="D399" t="s">
        <v>1226</v>
      </c>
      <c r="E399">
        <v>49.268649000000003</v>
      </c>
      <c r="F399">
        <v>-123.182096</v>
      </c>
      <c r="G399">
        <f>IF(route_map__2[[#This Row],[route_label]]&lt;&gt;A400,0,SQRT((E400-route_map__2[[#This Row],[stop_lat]])^2 + ((F400-route_map__2[[#This Row],[stop_lon]])*COS(RADIANS(route_map__2[[#This Row],[stop_lat]])))^2)*111.32)</f>
        <v>0.27694848696471702</v>
      </c>
    </row>
    <row r="400" spans="1:7" hidden="1" x14ac:dyDescent="0.2">
      <c r="A400" t="s">
        <v>140</v>
      </c>
      <c r="B400">
        <v>1</v>
      </c>
      <c r="C400">
        <v>49</v>
      </c>
      <c r="D400" t="s">
        <v>1324</v>
      </c>
      <c r="E400">
        <v>49.268214</v>
      </c>
      <c r="F400">
        <v>-123.18585</v>
      </c>
      <c r="G400">
        <f>IF(route_map__2[[#This Row],[route_label]]&lt;&gt;A401,0,SQRT((E401-route_map__2[[#This Row],[stop_lat]])^2 + ((F401-route_map__2[[#This Row],[stop_lon]])*COS(RADIANS(route_map__2[[#This Row],[stop_lat]])))^2)*111.32)</f>
        <v>0.17502833900411863</v>
      </c>
    </row>
    <row r="401" spans="1:7" hidden="1" x14ac:dyDescent="0.2">
      <c r="A401" t="s">
        <v>140</v>
      </c>
      <c r="B401">
        <v>1</v>
      </c>
      <c r="C401">
        <v>50</v>
      </c>
      <c r="D401" t="s">
        <v>1325</v>
      </c>
      <c r="E401">
        <v>49.266641999999997</v>
      </c>
      <c r="F401">
        <v>-123.185897</v>
      </c>
      <c r="G401">
        <f>IF(route_map__2[[#This Row],[route_label]]&lt;&gt;A402,0,SQRT((E402-route_map__2[[#This Row],[stop_lat]])^2 + ((F402-route_map__2[[#This Row],[stop_lon]])*COS(RADIANS(route_map__2[[#This Row],[stop_lat]])))^2)*111.32)</f>
        <v>0.38140854866410562</v>
      </c>
    </row>
    <row r="402" spans="1:7" hidden="1" x14ac:dyDescent="0.2">
      <c r="A402" t="s">
        <v>140</v>
      </c>
      <c r="B402">
        <v>1</v>
      </c>
      <c r="C402">
        <v>51</v>
      </c>
      <c r="D402" t="s">
        <v>1326</v>
      </c>
      <c r="E402">
        <v>49.263216999999997</v>
      </c>
      <c r="F402">
        <v>-123.186038</v>
      </c>
      <c r="G402">
        <f>IF(route_map__2[[#This Row],[route_label]]&lt;&gt;A403,0,SQRT((E403-route_map__2[[#This Row],[stop_lat]])^2 + ((F403-route_map__2[[#This Row],[stop_lon]])*COS(RADIANS(route_map__2[[#This Row],[stop_lat]])))^2)*111.32)</f>
        <v>0.22242002932703392</v>
      </c>
    </row>
    <row r="403" spans="1:7" hidden="1" x14ac:dyDescent="0.2">
      <c r="A403" t="s">
        <v>140</v>
      </c>
      <c r="B403">
        <v>1</v>
      </c>
      <c r="C403">
        <v>52</v>
      </c>
      <c r="D403" t="s">
        <v>1327</v>
      </c>
      <c r="E403">
        <v>49.261218999999997</v>
      </c>
      <c r="F403">
        <v>-123.186053</v>
      </c>
      <c r="G403">
        <f>IF(route_map__2[[#This Row],[route_label]]&lt;&gt;A404,0,SQRT((E404-route_map__2[[#This Row],[stop_lat]])^2 + ((F404-route_map__2[[#This Row],[stop_lon]])*COS(RADIANS(route_map__2[[#This Row],[stop_lat]])))^2)*111.32)</f>
        <v>0.18404122519881536</v>
      </c>
    </row>
    <row r="404" spans="1:7" hidden="1" x14ac:dyDescent="0.2">
      <c r="A404" t="s">
        <v>140</v>
      </c>
      <c r="B404">
        <v>1</v>
      </c>
      <c r="C404">
        <v>53</v>
      </c>
      <c r="D404" t="s">
        <v>1328</v>
      </c>
      <c r="E404">
        <v>49.259981000000003</v>
      </c>
      <c r="F404">
        <v>-123.18437400000001</v>
      </c>
      <c r="G404">
        <f>IF(route_map__2[[#This Row],[route_label]]&lt;&gt;A405,0,SQRT((E405-route_map__2[[#This Row],[stop_lat]])^2 + ((F405-route_map__2[[#This Row],[stop_lon]])*COS(RADIANS(route_map__2[[#This Row],[stop_lat]])))^2)*111.32)</f>
        <v>0.14857476088295557</v>
      </c>
    </row>
    <row r="405" spans="1:7" hidden="1" x14ac:dyDescent="0.2">
      <c r="A405" t="s">
        <v>140</v>
      </c>
      <c r="B405">
        <v>1</v>
      </c>
      <c r="C405">
        <v>54</v>
      </c>
      <c r="D405" t="s">
        <v>1329</v>
      </c>
      <c r="E405">
        <v>49.258656999999999</v>
      </c>
      <c r="F405">
        <v>-123.184116</v>
      </c>
      <c r="G405">
        <f>IF(route_map__2[[#This Row],[route_label]]&lt;&gt;A406,0,SQRT((E406-route_map__2[[#This Row],[stop_lat]])^2 + ((F406-route_map__2[[#This Row],[stop_lon]])*COS(RADIANS(route_map__2[[#This Row],[stop_lat]])))^2)*111.32)</f>
        <v>0.19508105254884067</v>
      </c>
    </row>
    <row r="406" spans="1:7" hidden="1" x14ac:dyDescent="0.2">
      <c r="A406" t="s">
        <v>140</v>
      </c>
      <c r="B406">
        <v>1</v>
      </c>
      <c r="C406">
        <v>55</v>
      </c>
      <c r="D406" t="s">
        <v>1330</v>
      </c>
      <c r="E406">
        <v>49.257066999999999</v>
      </c>
      <c r="F406">
        <v>-123.18524499999999</v>
      </c>
      <c r="G406">
        <f>IF(route_map__2[[#This Row],[route_label]]&lt;&gt;A407,0,SQRT((E407-route_map__2[[#This Row],[stop_lat]])^2 + ((F407-route_map__2[[#This Row],[stop_lon]])*COS(RADIANS(route_map__2[[#This Row],[stop_lat]])))^2)*111.32)</f>
        <v>0.40309119325821985</v>
      </c>
    </row>
    <row r="407" spans="1:7" hidden="1" x14ac:dyDescent="0.2">
      <c r="A407" t="s">
        <v>140</v>
      </c>
      <c r="B407">
        <v>1</v>
      </c>
      <c r="C407">
        <v>56</v>
      </c>
      <c r="D407" t="s">
        <v>1331</v>
      </c>
      <c r="E407">
        <v>49.253445999999997</v>
      </c>
      <c r="F407">
        <v>-123.18526</v>
      </c>
      <c r="G407">
        <f>IF(route_map__2[[#This Row],[route_label]]&lt;&gt;A408,0,SQRT((E408-route_map__2[[#This Row],[stop_lat]])^2 + ((F408-route_map__2[[#This Row],[stop_lon]])*COS(RADIANS(route_map__2[[#This Row],[stop_lat]])))^2)*111.32)</f>
        <v>0.41879695893802465</v>
      </c>
    </row>
    <row r="408" spans="1:7" hidden="1" x14ac:dyDescent="0.2">
      <c r="A408" t="s">
        <v>140</v>
      </c>
      <c r="B408">
        <v>1</v>
      </c>
      <c r="C408">
        <v>57</v>
      </c>
      <c r="D408" t="s">
        <v>1332</v>
      </c>
      <c r="E408">
        <v>49.249684000000002</v>
      </c>
      <c r="F408">
        <v>-123.18530199999999</v>
      </c>
      <c r="G408">
        <f>IF(route_map__2[[#This Row],[route_label]]&lt;&gt;A409,0,SQRT((E409-route_map__2[[#This Row],[stop_lat]])^2 + ((F409-route_map__2[[#This Row],[stop_lon]])*COS(RADIANS(route_map__2[[#This Row],[stop_lat]])))^2)*111.32)</f>
        <v>0.20828479033237957</v>
      </c>
    </row>
    <row r="409" spans="1:7" hidden="1" x14ac:dyDescent="0.2">
      <c r="A409" t="s">
        <v>140</v>
      </c>
      <c r="B409">
        <v>1</v>
      </c>
      <c r="C409">
        <v>58</v>
      </c>
      <c r="D409" t="s">
        <v>1333</v>
      </c>
      <c r="E409">
        <v>49.247813000000001</v>
      </c>
      <c r="F409">
        <v>-123.185322</v>
      </c>
      <c r="G409">
        <f>IF(route_map__2[[#This Row],[route_label]]&lt;&gt;A410,0,SQRT((E410-route_map__2[[#This Row],[stop_lat]])^2 + ((F410-route_map__2[[#This Row],[stop_lon]])*COS(RADIANS(route_map__2[[#This Row],[stop_lat]])))^2)*111.32)</f>
        <v>0.20983945827571934</v>
      </c>
    </row>
    <row r="410" spans="1:7" hidden="1" x14ac:dyDescent="0.2">
      <c r="A410" t="s">
        <v>140</v>
      </c>
      <c r="B410">
        <v>1</v>
      </c>
      <c r="C410">
        <v>59</v>
      </c>
      <c r="D410" t="s">
        <v>1334</v>
      </c>
      <c r="E410">
        <v>49.245927999999999</v>
      </c>
      <c r="F410">
        <v>-123.185332</v>
      </c>
      <c r="G410">
        <f>IF(route_map__2[[#This Row],[route_label]]&lt;&gt;A411,0,SQRT((E411-route_map__2[[#This Row],[stop_lat]])^2 + ((F411-route_map__2[[#This Row],[stop_lon]])*COS(RADIANS(route_map__2[[#This Row],[stop_lat]])))^2)*111.32)</f>
        <v>0.21885947552888246</v>
      </c>
    </row>
    <row r="411" spans="1:7" hidden="1" x14ac:dyDescent="0.2">
      <c r="A411" t="s">
        <v>140</v>
      </c>
      <c r="B411">
        <v>1</v>
      </c>
      <c r="C411">
        <v>60</v>
      </c>
      <c r="D411" t="s">
        <v>1335</v>
      </c>
      <c r="E411">
        <v>49.243962000000003</v>
      </c>
      <c r="F411">
        <v>-123.185351</v>
      </c>
      <c r="G411">
        <f>IF(route_map__2[[#This Row],[route_label]]&lt;&gt;A412,0,SQRT((E412-route_map__2[[#This Row],[stop_lat]])^2 + ((F412-route_map__2[[#This Row],[stop_lon]])*COS(RADIANS(route_map__2[[#This Row],[stop_lat]])))^2)*111.32)</f>
        <v>0.21217951689281414</v>
      </c>
    </row>
    <row r="412" spans="1:7" hidden="1" x14ac:dyDescent="0.2">
      <c r="A412" t="s">
        <v>140</v>
      </c>
      <c r="B412">
        <v>1</v>
      </c>
      <c r="C412">
        <v>61</v>
      </c>
      <c r="D412" t="s">
        <v>1336</v>
      </c>
      <c r="E412">
        <v>49.242055999999998</v>
      </c>
      <c r="F412">
        <v>-123.185368</v>
      </c>
      <c r="G412">
        <f>IF(route_map__2[[#This Row],[route_label]]&lt;&gt;A413,0,SQRT((E413-route_map__2[[#This Row],[stop_lat]])^2 + ((F413-route_map__2[[#This Row],[stop_lon]])*COS(RADIANS(route_map__2[[#This Row],[stop_lat]])))^2)*111.32)</f>
        <v>0.21229770223007155</v>
      </c>
    </row>
    <row r="413" spans="1:7" hidden="1" x14ac:dyDescent="0.2">
      <c r="A413" t="s">
        <v>140</v>
      </c>
      <c r="B413">
        <v>1</v>
      </c>
      <c r="C413">
        <v>62</v>
      </c>
      <c r="D413" t="s">
        <v>1337</v>
      </c>
      <c r="E413">
        <v>49.240149000000002</v>
      </c>
      <c r="F413">
        <v>-123.18539699999999</v>
      </c>
      <c r="G413">
        <f>IF(route_map__2[[#This Row],[route_label]]&lt;&gt;A414,0,SQRT((E414-route_map__2[[#This Row],[stop_lat]])^2 + ((F414-route_map__2[[#This Row],[stop_lon]])*COS(RADIANS(route_map__2[[#This Row],[stop_lat]])))^2)*111.32)</f>
        <v>0.20038633369403672</v>
      </c>
    </row>
    <row r="414" spans="1:7" hidden="1" x14ac:dyDescent="0.2">
      <c r="A414" t="s">
        <v>140</v>
      </c>
      <c r="B414">
        <v>1</v>
      </c>
      <c r="C414">
        <v>63</v>
      </c>
      <c r="D414" t="s">
        <v>1338</v>
      </c>
      <c r="E414">
        <v>49.238348999999999</v>
      </c>
      <c r="F414">
        <v>-123.185425</v>
      </c>
      <c r="G414">
        <f>IF(route_map__2[[#This Row],[route_label]]&lt;&gt;A415,0,SQRT((E415-route_map__2[[#This Row],[stop_lat]])^2 + ((F415-route_map__2[[#This Row],[stop_lon]])*COS(RADIANS(route_map__2[[#This Row],[stop_lat]])))^2)*111.32)</f>
        <v>0.24980234434514992</v>
      </c>
    </row>
    <row r="415" spans="1:7" hidden="1" x14ac:dyDescent="0.2">
      <c r="A415" t="s">
        <v>140</v>
      </c>
      <c r="B415">
        <v>1</v>
      </c>
      <c r="C415">
        <v>64</v>
      </c>
      <c r="D415" t="s">
        <v>1339</v>
      </c>
      <c r="E415">
        <v>49.236105000000002</v>
      </c>
      <c r="F415">
        <v>-123.18543</v>
      </c>
      <c r="G415">
        <f>IF(route_map__2[[#This Row],[route_label]]&lt;&gt;A416,0,SQRT((E416-route_map__2[[#This Row],[stop_lat]])^2 + ((F416-route_map__2[[#This Row],[stop_lon]])*COS(RADIANS(route_map__2[[#This Row],[stop_lat]])))^2)*111.32)</f>
        <v>0.18715038994557906</v>
      </c>
    </row>
    <row r="416" spans="1:7" hidden="1" x14ac:dyDescent="0.2">
      <c r="A416" t="s">
        <v>140</v>
      </c>
      <c r="B416">
        <v>1</v>
      </c>
      <c r="C416">
        <v>65</v>
      </c>
      <c r="D416" t="s">
        <v>1340</v>
      </c>
      <c r="E416">
        <v>49.234423999999997</v>
      </c>
      <c r="F416">
        <v>-123.185469</v>
      </c>
      <c r="G416">
        <f>IF(route_map__2[[#This Row],[route_label]]&lt;&gt;A417,0,SQRT((E417-route_map__2[[#This Row],[stop_lat]])^2 + ((F417-route_map__2[[#This Row],[stop_lon]])*COS(RADIANS(route_map__2[[#This Row],[stop_lat]])))^2)*111.32)</f>
        <v>3.3679286006022865E-2</v>
      </c>
    </row>
    <row r="417" spans="1:7" hidden="1" x14ac:dyDescent="0.2">
      <c r="A417" t="s">
        <v>140</v>
      </c>
      <c r="B417">
        <v>1</v>
      </c>
      <c r="C417">
        <v>66</v>
      </c>
      <c r="D417" t="s">
        <v>1010</v>
      </c>
      <c r="E417">
        <v>49.234661000000003</v>
      </c>
      <c r="F417">
        <v>-123.185757</v>
      </c>
      <c r="G417">
        <f>IF(route_map__2[[#This Row],[route_label]]&lt;&gt;A418,0,SQRT((E418-route_map__2[[#This Row],[stop_lat]])^2 + ((F418-route_map__2[[#This Row],[stop_lon]])*COS(RADIANS(route_map__2[[#This Row],[stop_lat]])))^2)*111.32)</f>
        <v>0</v>
      </c>
    </row>
    <row r="418" spans="1:7" hidden="1" x14ac:dyDescent="0.2">
      <c r="A418" t="s">
        <v>76</v>
      </c>
      <c r="B418">
        <v>0</v>
      </c>
      <c r="C418">
        <v>1</v>
      </c>
      <c r="D418" t="s">
        <v>1106</v>
      </c>
      <c r="E418">
        <v>49.284785999999997</v>
      </c>
      <c r="F418">
        <v>-123.11119100000001</v>
      </c>
      <c r="G418">
        <f>IF(route_map__2[[#This Row],[route_label]]&lt;&gt;A419,0,SQRT((E419-route_map__2[[#This Row],[stop_lat]])^2 + ((F419-route_map__2[[#This Row],[stop_lon]])*COS(RADIANS(route_map__2[[#This Row],[stop_lat]])))^2)*111.32)</f>
        <v>0.16620332941751442</v>
      </c>
    </row>
    <row r="419" spans="1:7" hidden="1" x14ac:dyDescent="0.2">
      <c r="A419" t="s">
        <v>76</v>
      </c>
      <c r="B419">
        <v>0</v>
      </c>
      <c r="C419">
        <v>2</v>
      </c>
      <c r="D419" t="s">
        <v>1107</v>
      </c>
      <c r="E419">
        <v>49.283718999999998</v>
      </c>
      <c r="F419">
        <v>-123.10959</v>
      </c>
      <c r="G419">
        <f>IF(route_map__2[[#This Row],[route_label]]&lt;&gt;A420,0,SQRT((E420-route_map__2[[#This Row],[stop_lat]])^2 + ((F420-route_map__2[[#This Row],[stop_lon]])*COS(RADIANS(route_map__2[[#This Row],[stop_lat]])))^2)*111.32)</f>
        <v>0.38694165069623687</v>
      </c>
    </row>
    <row r="420" spans="1:7" hidden="1" x14ac:dyDescent="0.2">
      <c r="A420" t="s">
        <v>76</v>
      </c>
      <c r="B420">
        <v>0</v>
      </c>
      <c r="C420">
        <v>3</v>
      </c>
      <c r="D420" t="s">
        <v>1108</v>
      </c>
      <c r="E420">
        <v>49.282442000000003</v>
      </c>
      <c r="F420">
        <v>-123.104634</v>
      </c>
      <c r="G420">
        <f>IF(route_map__2[[#This Row],[route_label]]&lt;&gt;A421,0,SQRT((E421-route_map__2[[#This Row],[stop_lat]])^2 + ((F421-route_map__2[[#This Row],[stop_lon]])*COS(RADIANS(route_map__2[[#This Row],[stop_lat]])))^2)*111.32)</f>
        <v>0.21802846889249908</v>
      </c>
    </row>
    <row r="421" spans="1:7" hidden="1" x14ac:dyDescent="0.2">
      <c r="A421" t="s">
        <v>76</v>
      </c>
      <c r="B421">
        <v>0</v>
      </c>
      <c r="C421">
        <v>4</v>
      </c>
      <c r="D421" t="s">
        <v>1109</v>
      </c>
      <c r="E421">
        <v>49.282263999999998</v>
      </c>
      <c r="F421">
        <v>-123.10164399999999</v>
      </c>
      <c r="G421">
        <f>IF(route_map__2[[#This Row],[route_label]]&lt;&gt;A422,0,SQRT((E422-route_map__2[[#This Row],[stop_lat]])^2 + ((F422-route_map__2[[#This Row],[stop_lon]])*COS(RADIANS(route_map__2[[#This Row],[stop_lat]])))^2)*111.32)</f>
        <v>0.20951589920251279</v>
      </c>
    </row>
    <row r="422" spans="1:7" hidden="1" x14ac:dyDescent="0.2">
      <c r="A422" t="s">
        <v>76</v>
      </c>
      <c r="B422">
        <v>0</v>
      </c>
      <c r="C422">
        <v>5</v>
      </c>
      <c r="D422" t="s">
        <v>1110</v>
      </c>
      <c r="E422">
        <v>49.280810000000002</v>
      </c>
      <c r="F422">
        <v>-123.099812</v>
      </c>
      <c r="G422">
        <f>IF(route_map__2[[#This Row],[route_label]]&lt;&gt;A423,0,SQRT((E423-route_map__2[[#This Row],[stop_lat]])^2 + ((F423-route_map__2[[#This Row],[stop_lon]])*COS(RADIANS(route_map__2[[#This Row],[stop_lat]])))^2)*111.32)</f>
        <v>0.19835474087722205</v>
      </c>
    </row>
    <row r="423" spans="1:7" hidden="1" x14ac:dyDescent="0.2">
      <c r="A423" t="s">
        <v>76</v>
      </c>
      <c r="B423">
        <v>0</v>
      </c>
      <c r="C423">
        <v>6</v>
      </c>
      <c r="D423" t="s">
        <v>1111</v>
      </c>
      <c r="E423">
        <v>49.279029000000001</v>
      </c>
      <c r="F423">
        <v>-123.099896</v>
      </c>
      <c r="G423">
        <f>IF(route_map__2[[#This Row],[route_label]]&lt;&gt;A424,0,SQRT((E424-route_map__2[[#This Row],[stop_lat]])^2 + ((F424-route_map__2[[#This Row],[stop_lon]])*COS(RADIANS(route_map__2[[#This Row],[stop_lat]])))^2)*111.32)</f>
        <v>0.50381463440499785</v>
      </c>
    </row>
    <row r="424" spans="1:7" hidden="1" x14ac:dyDescent="0.2">
      <c r="A424" t="s">
        <v>76</v>
      </c>
      <c r="B424">
        <v>0</v>
      </c>
      <c r="C424">
        <v>7</v>
      </c>
      <c r="D424" t="s">
        <v>1112</v>
      </c>
      <c r="E424">
        <v>49.274506000000002</v>
      </c>
      <c r="F424">
        <v>-123.10014099999999</v>
      </c>
      <c r="G424">
        <f>IF(route_map__2[[#This Row],[route_label]]&lt;&gt;A425,0,SQRT((E425-route_map__2[[#This Row],[stop_lat]])^2 + ((F425-route_map__2[[#This Row],[stop_lon]])*COS(RADIANS(route_map__2[[#This Row],[stop_lat]])))^2)*111.32)</f>
        <v>0.15967094274940752</v>
      </c>
    </row>
    <row r="425" spans="1:7" hidden="1" x14ac:dyDescent="0.2">
      <c r="A425" t="s">
        <v>76</v>
      </c>
      <c r="B425">
        <v>0</v>
      </c>
      <c r="C425">
        <v>8</v>
      </c>
      <c r="D425" t="s">
        <v>1113</v>
      </c>
      <c r="E425">
        <v>49.273071999999999</v>
      </c>
      <c r="F425">
        <v>-123.100189</v>
      </c>
      <c r="G425">
        <f>IF(route_map__2[[#This Row],[route_label]]&lt;&gt;A426,0,SQRT((E426-route_map__2[[#This Row],[stop_lat]])^2 + ((F426-route_map__2[[#This Row],[stop_lon]])*COS(RADIANS(route_map__2[[#This Row],[stop_lat]])))^2)*111.32)</f>
        <v>0.2766796875534544</v>
      </c>
    </row>
    <row r="426" spans="1:7" hidden="1" x14ac:dyDescent="0.2">
      <c r="A426" t="s">
        <v>76</v>
      </c>
      <c r="B426">
        <v>0</v>
      </c>
      <c r="C426">
        <v>9</v>
      </c>
      <c r="D426" t="s">
        <v>1114</v>
      </c>
      <c r="E426">
        <v>49.270620999999998</v>
      </c>
      <c r="F426">
        <v>-123.100821</v>
      </c>
      <c r="G426">
        <f>IF(route_map__2[[#This Row],[route_label]]&lt;&gt;A427,0,SQRT((E427-route_map__2[[#This Row],[stop_lat]])^2 + ((F427-route_map__2[[#This Row],[stop_lon]])*COS(RADIANS(route_map__2[[#This Row],[stop_lat]])))^2)*111.32)</f>
        <v>0.21525423135795077</v>
      </c>
    </row>
    <row r="427" spans="1:7" hidden="1" x14ac:dyDescent="0.2">
      <c r="A427" t="s">
        <v>76</v>
      </c>
      <c r="B427">
        <v>0</v>
      </c>
      <c r="C427">
        <v>10</v>
      </c>
      <c r="D427" t="s">
        <v>1115</v>
      </c>
      <c r="E427">
        <v>49.268687999999997</v>
      </c>
      <c r="F427">
        <v>-123.100898</v>
      </c>
      <c r="G427">
        <f>IF(route_map__2[[#This Row],[route_label]]&lt;&gt;A428,0,SQRT((E428-route_map__2[[#This Row],[stop_lat]])^2 + ((F428-route_map__2[[#This Row],[stop_lon]])*COS(RADIANS(route_map__2[[#This Row],[stop_lat]])))^2)*111.32)</f>
        <v>0.28747986360469879</v>
      </c>
    </row>
    <row r="428" spans="1:7" hidden="1" x14ac:dyDescent="0.2">
      <c r="A428" t="s">
        <v>76</v>
      </c>
      <c r="B428">
        <v>0</v>
      </c>
      <c r="C428">
        <v>11</v>
      </c>
      <c r="D428" t="s">
        <v>1116</v>
      </c>
      <c r="E428">
        <v>49.266106000000001</v>
      </c>
      <c r="F428">
        <v>-123.100973</v>
      </c>
      <c r="G428">
        <f>IF(route_map__2[[#This Row],[route_label]]&lt;&gt;A429,0,SQRT((E429-route_map__2[[#This Row],[stop_lat]])^2 + ((F429-route_map__2[[#This Row],[stop_lon]])*COS(RADIANS(route_map__2[[#This Row],[stop_lat]])))^2)*111.32)</f>
        <v>0.25979027615525135</v>
      </c>
    </row>
    <row r="429" spans="1:7" hidden="1" x14ac:dyDescent="0.2">
      <c r="A429" t="s">
        <v>76</v>
      </c>
      <c r="B429">
        <v>0</v>
      </c>
      <c r="C429">
        <v>12</v>
      </c>
      <c r="D429" t="s">
        <v>1341</v>
      </c>
      <c r="E429">
        <v>49.263792000000002</v>
      </c>
      <c r="F429">
        <v>-123.100509</v>
      </c>
      <c r="G429">
        <f>IF(route_map__2[[#This Row],[route_label]]&lt;&gt;A430,0,SQRT((E430-route_map__2[[#This Row],[stop_lat]])^2 + ((F430-route_map__2[[#This Row],[stop_lon]])*COS(RADIANS(route_map__2[[#This Row],[stop_lat]])))^2)*111.32)</f>
        <v>0.21458761853570973</v>
      </c>
    </row>
    <row r="430" spans="1:7" hidden="1" x14ac:dyDescent="0.2">
      <c r="A430" t="s">
        <v>76</v>
      </c>
      <c r="B430">
        <v>0</v>
      </c>
      <c r="C430">
        <v>13</v>
      </c>
      <c r="D430" t="s">
        <v>1342</v>
      </c>
      <c r="E430">
        <v>49.262718999999997</v>
      </c>
      <c r="F430">
        <v>-123.098055</v>
      </c>
      <c r="G430">
        <f>IF(route_map__2[[#This Row],[route_label]]&lt;&gt;A431,0,SQRT((E431-route_map__2[[#This Row],[stop_lat]])^2 + ((F431-route_map__2[[#This Row],[stop_lon]])*COS(RADIANS(route_map__2[[#This Row],[stop_lat]])))^2)*111.32)</f>
        <v>0.18621971000269663</v>
      </c>
    </row>
    <row r="431" spans="1:7" hidden="1" x14ac:dyDescent="0.2">
      <c r="A431" t="s">
        <v>76</v>
      </c>
      <c r="B431">
        <v>0</v>
      </c>
      <c r="C431">
        <v>14</v>
      </c>
      <c r="D431" t="s">
        <v>1343</v>
      </c>
      <c r="E431">
        <v>49.262453999999998</v>
      </c>
      <c r="F431">
        <v>-123.095524</v>
      </c>
      <c r="G431">
        <f>IF(route_map__2[[#This Row],[route_label]]&lt;&gt;A432,0,SQRT((E432-route_map__2[[#This Row],[stop_lat]])^2 + ((F432-route_map__2[[#This Row],[stop_lon]])*COS(RADIANS(route_map__2[[#This Row],[stop_lat]])))^2)*111.32)</f>
        <v>0.21874372461394012</v>
      </c>
    </row>
    <row r="432" spans="1:7" hidden="1" x14ac:dyDescent="0.2">
      <c r="A432" t="s">
        <v>76</v>
      </c>
      <c r="B432">
        <v>0</v>
      </c>
      <c r="C432">
        <v>15</v>
      </c>
      <c r="D432" t="s">
        <v>1344</v>
      </c>
      <c r="E432">
        <v>49.262402000000002</v>
      </c>
      <c r="F432">
        <v>-123.09251399999999</v>
      </c>
      <c r="G432">
        <f>IF(route_map__2[[#This Row],[route_label]]&lt;&gt;A433,0,SQRT((E433-route_map__2[[#This Row],[stop_lat]])^2 + ((F433-route_map__2[[#This Row],[stop_lon]])*COS(RADIANS(route_map__2[[#This Row],[stop_lat]])))^2)*111.32)</f>
        <v>0.24217027819142858</v>
      </c>
    </row>
    <row r="433" spans="1:7" hidden="1" x14ac:dyDescent="0.2">
      <c r="A433" t="s">
        <v>76</v>
      </c>
      <c r="B433">
        <v>0</v>
      </c>
      <c r="C433">
        <v>16</v>
      </c>
      <c r="D433" t="s">
        <v>1345</v>
      </c>
      <c r="E433">
        <v>49.262020999999997</v>
      </c>
      <c r="F433">
        <v>-123.089232</v>
      </c>
      <c r="G433">
        <f>IF(route_map__2[[#This Row],[route_label]]&lt;&gt;A434,0,SQRT((E434-route_map__2[[#This Row],[stop_lat]])^2 + ((F434-route_map__2[[#This Row],[stop_lon]])*COS(RADIANS(route_map__2[[#This Row],[stop_lat]])))^2)*111.32)</f>
        <v>0.18938108567038775</v>
      </c>
    </row>
    <row r="434" spans="1:7" hidden="1" x14ac:dyDescent="0.2">
      <c r="A434" t="s">
        <v>76</v>
      </c>
      <c r="B434">
        <v>0</v>
      </c>
      <c r="C434">
        <v>17</v>
      </c>
      <c r="D434" t="s">
        <v>1346</v>
      </c>
      <c r="E434">
        <v>49.26032</v>
      </c>
      <c r="F434">
        <v>-123.089275</v>
      </c>
      <c r="G434">
        <f>IF(route_map__2[[#This Row],[route_label]]&lt;&gt;A435,0,SQRT((E435-route_map__2[[#This Row],[stop_lat]])^2 + ((F435-route_map__2[[#This Row],[stop_lon]])*COS(RADIANS(route_map__2[[#This Row],[stop_lat]])))^2)*111.32)</f>
        <v>0.20494116303387422</v>
      </c>
    </row>
    <row r="435" spans="1:7" hidden="1" x14ac:dyDescent="0.2">
      <c r="A435" t="s">
        <v>76</v>
      </c>
      <c r="B435">
        <v>0</v>
      </c>
      <c r="C435">
        <v>18</v>
      </c>
      <c r="D435" t="s">
        <v>1347</v>
      </c>
      <c r="E435">
        <v>49.258479000000001</v>
      </c>
      <c r="F435">
        <v>-123.08928400000001</v>
      </c>
      <c r="G435">
        <f>IF(route_map__2[[#This Row],[route_label]]&lt;&gt;A436,0,SQRT((E436-route_map__2[[#This Row],[stop_lat]])^2 + ((F436-route_map__2[[#This Row],[stop_lon]])*COS(RADIANS(route_map__2[[#This Row],[stop_lat]])))^2)*111.32)</f>
        <v>0.26908631920924769</v>
      </c>
    </row>
    <row r="436" spans="1:7" hidden="1" x14ac:dyDescent="0.2">
      <c r="A436" t="s">
        <v>76</v>
      </c>
      <c r="B436">
        <v>0</v>
      </c>
      <c r="C436">
        <v>19</v>
      </c>
      <c r="D436" t="s">
        <v>1348</v>
      </c>
      <c r="E436">
        <v>49.256115000000001</v>
      </c>
      <c r="F436">
        <v>-123.090057</v>
      </c>
      <c r="G436">
        <f>IF(route_map__2[[#This Row],[route_label]]&lt;&gt;A437,0,SQRT((E437-route_map__2[[#This Row],[stop_lat]])^2 + ((F437-route_map__2[[#This Row],[stop_lon]])*COS(RADIANS(route_map__2[[#This Row],[stop_lat]])))^2)*111.32)</f>
        <v>0.25059422303155254</v>
      </c>
    </row>
    <row r="437" spans="1:7" hidden="1" x14ac:dyDescent="0.2">
      <c r="A437" t="s">
        <v>76</v>
      </c>
      <c r="B437">
        <v>0</v>
      </c>
      <c r="C437">
        <v>20</v>
      </c>
      <c r="D437" t="s">
        <v>1349</v>
      </c>
      <c r="E437">
        <v>49.253864</v>
      </c>
      <c r="F437">
        <v>-123.090092</v>
      </c>
      <c r="G437">
        <f>IF(route_map__2[[#This Row],[route_label]]&lt;&gt;A438,0,SQRT((E438-route_map__2[[#This Row],[stop_lat]])^2 + ((F438-route_map__2[[#This Row],[stop_lon]])*COS(RADIANS(route_map__2[[#This Row],[stop_lat]])))^2)*111.32)</f>
        <v>0.24989543415742635</v>
      </c>
    </row>
    <row r="438" spans="1:7" hidden="1" x14ac:dyDescent="0.2">
      <c r="A438" t="s">
        <v>76</v>
      </c>
      <c r="B438">
        <v>0</v>
      </c>
      <c r="C438">
        <v>21</v>
      </c>
      <c r="D438" t="s">
        <v>1350</v>
      </c>
      <c r="E438">
        <v>49.251620000000003</v>
      </c>
      <c r="F438">
        <v>-123.090186</v>
      </c>
      <c r="G438">
        <f>IF(route_map__2[[#This Row],[route_label]]&lt;&gt;A439,0,SQRT((E439-route_map__2[[#This Row],[stop_lat]])^2 + ((F439-route_map__2[[#This Row],[stop_lon]])*COS(RADIANS(route_map__2[[#This Row],[stop_lat]])))^2)*111.32)</f>
        <v>0.20175895020928455</v>
      </c>
    </row>
    <row r="439" spans="1:7" hidden="1" x14ac:dyDescent="0.2">
      <c r="A439" t="s">
        <v>76</v>
      </c>
      <c r="B439">
        <v>0</v>
      </c>
      <c r="C439">
        <v>22</v>
      </c>
      <c r="D439" t="s">
        <v>1351</v>
      </c>
      <c r="E439">
        <v>49.249808000000002</v>
      </c>
      <c r="F439">
        <v>-123.09024599999999</v>
      </c>
      <c r="G439">
        <f>IF(route_map__2[[#This Row],[route_label]]&lt;&gt;A440,0,SQRT((E440-route_map__2[[#This Row],[stop_lat]])^2 + ((F440-route_map__2[[#This Row],[stop_lon]])*COS(RADIANS(route_map__2[[#This Row],[stop_lat]])))^2)*111.32)</f>
        <v>0.16721415054730854</v>
      </c>
    </row>
    <row r="440" spans="1:7" hidden="1" x14ac:dyDescent="0.2">
      <c r="A440" t="s">
        <v>76</v>
      </c>
      <c r="B440">
        <v>0</v>
      </c>
      <c r="C440">
        <v>23</v>
      </c>
      <c r="D440" t="s">
        <v>1352</v>
      </c>
      <c r="E440">
        <v>49.248305999999999</v>
      </c>
      <c r="F440">
        <v>-123.090273</v>
      </c>
      <c r="G440">
        <f>IF(route_map__2[[#This Row],[route_label]]&lt;&gt;A441,0,SQRT((E441-route_map__2[[#This Row],[stop_lat]])^2 + ((F441-route_map__2[[#This Row],[stop_lon]])*COS(RADIANS(route_map__2[[#This Row],[stop_lat]])))^2)*111.32)</f>
        <v>0.22276583959787694</v>
      </c>
    </row>
    <row r="441" spans="1:7" hidden="1" x14ac:dyDescent="0.2">
      <c r="A441" t="s">
        <v>76</v>
      </c>
      <c r="B441">
        <v>0</v>
      </c>
      <c r="C441">
        <v>24</v>
      </c>
      <c r="D441" t="s">
        <v>1353</v>
      </c>
      <c r="E441">
        <v>49.246305</v>
      </c>
      <c r="F441">
        <v>-123.09030799999999</v>
      </c>
      <c r="G441">
        <f>IF(route_map__2[[#This Row],[route_label]]&lt;&gt;A442,0,SQRT((E442-route_map__2[[#This Row],[stop_lat]])^2 + ((F442-route_map__2[[#This Row],[stop_lon]])*COS(RADIANS(route_map__2[[#This Row],[stop_lat]])))^2)*111.32)</f>
        <v>0.22917031299255483</v>
      </c>
    </row>
    <row r="442" spans="1:7" hidden="1" x14ac:dyDescent="0.2">
      <c r="A442" t="s">
        <v>76</v>
      </c>
      <c r="B442">
        <v>0</v>
      </c>
      <c r="C442">
        <v>25</v>
      </c>
      <c r="D442" t="s">
        <v>1354</v>
      </c>
      <c r="E442">
        <v>49.244247000000001</v>
      </c>
      <c r="F442">
        <v>-123.090388</v>
      </c>
      <c r="G442">
        <f>IF(route_map__2[[#This Row],[route_label]]&lt;&gt;A443,0,SQRT((E443-route_map__2[[#This Row],[stop_lat]])^2 + ((F443-route_map__2[[#This Row],[stop_lon]])*COS(RADIANS(route_map__2[[#This Row],[stop_lat]])))^2)*111.32)</f>
        <v>0.2210915651873897</v>
      </c>
    </row>
    <row r="443" spans="1:7" hidden="1" x14ac:dyDescent="0.2">
      <c r="A443" t="s">
        <v>76</v>
      </c>
      <c r="B443">
        <v>0</v>
      </c>
      <c r="C443">
        <v>26</v>
      </c>
      <c r="D443" t="s">
        <v>1355</v>
      </c>
      <c r="E443">
        <v>49.242260999999999</v>
      </c>
      <c r="F443">
        <v>-123.090417</v>
      </c>
      <c r="G443">
        <f>IF(route_map__2[[#This Row],[route_label]]&lt;&gt;A444,0,SQRT((E444-route_map__2[[#This Row],[stop_lat]])^2 + ((F444-route_map__2[[#This Row],[stop_lon]])*COS(RADIANS(route_map__2[[#This Row],[stop_lat]])))^2)*111.32)</f>
        <v>0.25440233874354712</v>
      </c>
    </row>
    <row r="444" spans="1:7" hidden="1" x14ac:dyDescent="0.2">
      <c r="A444" t="s">
        <v>76</v>
      </c>
      <c r="B444">
        <v>0</v>
      </c>
      <c r="C444">
        <v>27</v>
      </c>
      <c r="D444" t="s">
        <v>1356</v>
      </c>
      <c r="E444">
        <v>49.239975999999999</v>
      </c>
      <c r="F444">
        <v>-123.090476</v>
      </c>
      <c r="G444">
        <f>IF(route_map__2[[#This Row],[route_label]]&lt;&gt;A445,0,SQRT((E445-route_map__2[[#This Row],[stop_lat]])^2 + ((F445-route_map__2[[#This Row],[stop_lon]])*COS(RADIANS(route_map__2[[#This Row],[stop_lat]])))^2)*111.32)</f>
        <v>0.21497666161961307</v>
      </c>
    </row>
    <row r="445" spans="1:7" hidden="1" x14ac:dyDescent="0.2">
      <c r="A445" t="s">
        <v>76</v>
      </c>
      <c r="B445">
        <v>0</v>
      </c>
      <c r="C445">
        <v>28</v>
      </c>
      <c r="D445" t="s">
        <v>1357</v>
      </c>
      <c r="E445">
        <v>49.238045</v>
      </c>
      <c r="F445">
        <v>-123.090514</v>
      </c>
      <c r="G445">
        <f>IF(route_map__2[[#This Row],[route_label]]&lt;&gt;A446,0,SQRT((E446-route_map__2[[#This Row],[stop_lat]])^2 + ((F446-route_map__2[[#This Row],[stop_lon]])*COS(RADIANS(route_map__2[[#This Row],[stop_lat]])))^2)*111.32)</f>
        <v>0.22231120131373019</v>
      </c>
    </row>
    <row r="446" spans="1:7" hidden="1" x14ac:dyDescent="0.2">
      <c r="A446" t="s">
        <v>76</v>
      </c>
      <c r="B446">
        <v>0</v>
      </c>
      <c r="C446">
        <v>29</v>
      </c>
      <c r="D446" t="s">
        <v>1358</v>
      </c>
      <c r="E446">
        <v>49.236049000000001</v>
      </c>
      <c r="F446">
        <v>-123.090613</v>
      </c>
      <c r="G446">
        <f>IF(route_map__2[[#This Row],[route_label]]&lt;&gt;A447,0,SQRT((E447-route_map__2[[#This Row],[stop_lat]])^2 + ((F447-route_map__2[[#This Row],[stop_lon]])*COS(RADIANS(route_map__2[[#This Row],[stop_lat]])))^2)*111.32)</f>
        <v>0.17011938386881684</v>
      </c>
    </row>
    <row r="447" spans="1:7" hidden="1" x14ac:dyDescent="0.2">
      <c r="A447" t="s">
        <v>76</v>
      </c>
      <c r="B447">
        <v>0</v>
      </c>
      <c r="C447">
        <v>30</v>
      </c>
      <c r="D447" t="s">
        <v>1359</v>
      </c>
      <c r="E447">
        <v>49.234521000000001</v>
      </c>
      <c r="F447">
        <v>-123.09065099999999</v>
      </c>
      <c r="G447">
        <f>IF(route_map__2[[#This Row],[route_label]]&lt;&gt;A448,0,SQRT((E448-route_map__2[[#This Row],[stop_lat]])^2 + ((F448-route_map__2[[#This Row],[stop_lon]])*COS(RADIANS(route_map__2[[#This Row],[stop_lat]])))^2)*111.32)</f>
        <v>0.22769994387691897</v>
      </c>
    </row>
    <row r="448" spans="1:7" hidden="1" x14ac:dyDescent="0.2">
      <c r="A448" t="s">
        <v>76</v>
      </c>
      <c r="B448">
        <v>0</v>
      </c>
      <c r="C448">
        <v>31</v>
      </c>
      <c r="D448" t="s">
        <v>1360</v>
      </c>
      <c r="E448">
        <v>49.232475999999998</v>
      </c>
      <c r="F448">
        <v>-123.090717</v>
      </c>
      <c r="G448">
        <f>IF(route_map__2[[#This Row],[route_label]]&lt;&gt;A449,0,SQRT((E449-route_map__2[[#This Row],[stop_lat]])^2 + ((F449-route_map__2[[#This Row],[stop_lon]])*COS(RADIANS(route_map__2[[#This Row],[stop_lat]])))^2)*111.32)</f>
        <v>0.19558945612531775</v>
      </c>
    </row>
    <row r="449" spans="1:7" hidden="1" x14ac:dyDescent="0.2">
      <c r="A449" t="s">
        <v>76</v>
      </c>
      <c r="B449">
        <v>0</v>
      </c>
      <c r="C449">
        <v>32</v>
      </c>
      <c r="D449" t="s">
        <v>1361</v>
      </c>
      <c r="E449">
        <v>49.230719000000001</v>
      </c>
      <c r="F449">
        <v>-123.09071299999999</v>
      </c>
      <c r="G449">
        <f>IF(route_map__2[[#This Row],[route_label]]&lt;&gt;A450,0,SQRT((E450-route_map__2[[#This Row],[stop_lat]])^2 + ((F450-route_map__2[[#This Row],[stop_lon]])*COS(RADIANS(route_map__2[[#This Row],[stop_lat]])))^2)*111.32)</f>
        <v>0.20285631514633073</v>
      </c>
    </row>
    <row r="450" spans="1:7" hidden="1" x14ac:dyDescent="0.2">
      <c r="A450" t="s">
        <v>76</v>
      </c>
      <c r="B450">
        <v>0</v>
      </c>
      <c r="C450">
        <v>33</v>
      </c>
      <c r="D450" t="s">
        <v>1362</v>
      </c>
      <c r="E450">
        <v>49.228897000000003</v>
      </c>
      <c r="F450">
        <v>-123.090762</v>
      </c>
      <c r="G450">
        <f>IF(route_map__2[[#This Row],[route_label]]&lt;&gt;A451,0,SQRT((E451-route_map__2[[#This Row],[stop_lat]])^2 + ((F451-route_map__2[[#This Row],[stop_lon]])*COS(RADIANS(route_map__2[[#This Row],[stop_lat]])))^2)*111.32)</f>
        <v>0.20018769479827994</v>
      </c>
    </row>
    <row r="451" spans="1:7" hidden="1" x14ac:dyDescent="0.2">
      <c r="A451" t="s">
        <v>76</v>
      </c>
      <c r="B451">
        <v>0</v>
      </c>
      <c r="C451">
        <v>34</v>
      </c>
      <c r="D451" t="s">
        <v>1363</v>
      </c>
      <c r="E451">
        <v>49.227099000000003</v>
      </c>
      <c r="F451">
        <v>-123.090813</v>
      </c>
      <c r="G451">
        <f>IF(route_map__2[[#This Row],[route_label]]&lt;&gt;A452,0,SQRT((E452-route_map__2[[#This Row],[stop_lat]])^2 + ((F452-route_map__2[[#This Row],[stop_lon]])*COS(RADIANS(route_map__2[[#This Row],[stop_lat]])))^2)*111.32)</f>
        <v>0.21898820090790816</v>
      </c>
    </row>
    <row r="452" spans="1:7" hidden="1" x14ac:dyDescent="0.2">
      <c r="A452" t="s">
        <v>76</v>
      </c>
      <c r="B452">
        <v>0</v>
      </c>
      <c r="C452">
        <v>35</v>
      </c>
      <c r="D452" t="s">
        <v>1364</v>
      </c>
      <c r="E452">
        <v>49.225133</v>
      </c>
      <c r="F452">
        <v>-123.090918</v>
      </c>
      <c r="G452">
        <f>IF(route_map__2[[#This Row],[route_label]]&lt;&gt;A453,0,SQRT((E453-route_map__2[[#This Row],[stop_lat]])^2 + ((F453-route_map__2[[#This Row],[stop_lon]])*COS(RADIANS(route_map__2[[#This Row],[stop_lat]])))^2)*111.32)</f>
        <v>0.20496075153701221</v>
      </c>
    </row>
    <row r="453" spans="1:7" hidden="1" x14ac:dyDescent="0.2">
      <c r="A453" t="s">
        <v>76</v>
      </c>
      <c r="B453">
        <v>0</v>
      </c>
      <c r="C453">
        <v>36</v>
      </c>
      <c r="D453" t="s">
        <v>1365</v>
      </c>
      <c r="E453">
        <v>49.223292000000001</v>
      </c>
      <c r="F453">
        <v>-123.090958</v>
      </c>
      <c r="G453">
        <f>IF(route_map__2[[#This Row],[route_label]]&lt;&gt;A454,0,SQRT((E454-route_map__2[[#This Row],[stop_lat]])^2 + ((F454-route_map__2[[#This Row],[stop_lon]])*COS(RADIANS(route_map__2[[#This Row],[stop_lat]])))^2)*111.32)</f>
        <v>0.20173495187192123</v>
      </c>
    </row>
    <row r="454" spans="1:7" hidden="1" x14ac:dyDescent="0.2">
      <c r="A454" t="s">
        <v>76</v>
      </c>
      <c r="B454">
        <v>0</v>
      </c>
      <c r="C454">
        <v>37</v>
      </c>
      <c r="D454" t="s">
        <v>1366</v>
      </c>
      <c r="E454">
        <v>49.22148</v>
      </c>
      <c r="F454">
        <v>-123.09099999999999</v>
      </c>
      <c r="G454">
        <f>IF(route_map__2[[#This Row],[route_label]]&lt;&gt;A455,0,SQRT((E455-route_map__2[[#This Row],[stop_lat]])^2 + ((F455-route_map__2[[#This Row],[stop_lon]])*COS(RADIANS(route_map__2[[#This Row],[stop_lat]])))^2)*111.32)</f>
        <v>0.2046466678337375</v>
      </c>
    </row>
    <row r="455" spans="1:7" hidden="1" x14ac:dyDescent="0.2">
      <c r="A455" t="s">
        <v>76</v>
      </c>
      <c r="B455">
        <v>0</v>
      </c>
      <c r="C455">
        <v>38</v>
      </c>
      <c r="D455" t="s">
        <v>1367</v>
      </c>
      <c r="E455">
        <v>49.219642</v>
      </c>
      <c r="F455">
        <v>-123.09105599999999</v>
      </c>
      <c r="G455">
        <f>IF(route_map__2[[#This Row],[route_label]]&lt;&gt;A456,0,SQRT((E456-route_map__2[[#This Row],[stop_lat]])^2 + ((F456-route_map__2[[#This Row],[stop_lon]])*COS(RADIANS(route_map__2[[#This Row],[stop_lat]])))^2)*111.32)</f>
        <v>0.18981864860905262</v>
      </c>
    </row>
    <row r="456" spans="1:7" hidden="1" x14ac:dyDescent="0.2">
      <c r="A456" t="s">
        <v>76</v>
      </c>
      <c r="B456">
        <v>0</v>
      </c>
      <c r="C456">
        <v>39</v>
      </c>
      <c r="D456" t="s">
        <v>1368</v>
      </c>
      <c r="E456">
        <v>49.217936999999999</v>
      </c>
      <c r="F456">
        <v>-123.091092</v>
      </c>
      <c r="G456">
        <f>IF(route_map__2[[#This Row],[route_label]]&lt;&gt;A457,0,SQRT((E457-route_map__2[[#This Row],[stop_lat]])^2 + ((F457-route_map__2[[#This Row],[stop_lon]])*COS(RADIANS(route_map__2[[#This Row],[stop_lat]])))^2)*111.32)</f>
        <v>0.18959223850309423</v>
      </c>
    </row>
    <row r="457" spans="1:7" hidden="1" x14ac:dyDescent="0.2">
      <c r="A457" t="s">
        <v>76</v>
      </c>
      <c r="B457">
        <v>0</v>
      </c>
      <c r="C457">
        <v>40</v>
      </c>
      <c r="D457" t="s">
        <v>1369</v>
      </c>
      <c r="E457">
        <v>49.216234</v>
      </c>
      <c r="F457">
        <v>-123.09112399999999</v>
      </c>
      <c r="G457">
        <f>IF(route_map__2[[#This Row],[route_label]]&lt;&gt;A458,0,SQRT((E458-route_map__2[[#This Row],[stop_lat]])^2 + ((F458-route_map__2[[#This Row],[stop_lon]])*COS(RADIANS(route_map__2[[#This Row],[stop_lat]])))^2)*111.32)</f>
        <v>0.18513888330452621</v>
      </c>
    </row>
    <row r="458" spans="1:7" hidden="1" x14ac:dyDescent="0.2">
      <c r="A458" t="s">
        <v>76</v>
      </c>
      <c r="B458">
        <v>0</v>
      </c>
      <c r="C458">
        <v>41</v>
      </c>
      <c r="D458" t="s">
        <v>1370</v>
      </c>
      <c r="E458">
        <v>49.214570999999999</v>
      </c>
      <c r="F458">
        <v>-123.091155</v>
      </c>
      <c r="G458">
        <f>IF(route_map__2[[#This Row],[route_label]]&lt;&gt;A459,0,SQRT((E459-route_map__2[[#This Row],[stop_lat]])^2 + ((F459-route_map__2[[#This Row],[stop_lon]])*COS(RADIANS(route_map__2[[#This Row],[stop_lat]])))^2)*111.32)</f>
        <v>0.20283385174159535</v>
      </c>
    </row>
    <row r="459" spans="1:7" hidden="1" x14ac:dyDescent="0.2">
      <c r="A459" t="s">
        <v>76</v>
      </c>
      <c r="B459">
        <v>0</v>
      </c>
      <c r="C459">
        <v>42</v>
      </c>
      <c r="D459" t="s">
        <v>1371</v>
      </c>
      <c r="E459">
        <v>49.212749000000002</v>
      </c>
      <c r="F459">
        <v>-123.09118100000001</v>
      </c>
      <c r="G459">
        <f>IF(route_map__2[[#This Row],[route_label]]&lt;&gt;A460,0,SQRT((E460-route_map__2[[#This Row],[stop_lat]])^2 + ((F460-route_map__2[[#This Row],[stop_lon]])*COS(RADIANS(route_map__2[[#This Row],[stop_lat]])))^2)*111.32)</f>
        <v>0.13817431964345231</v>
      </c>
    </row>
    <row r="460" spans="1:7" hidden="1" x14ac:dyDescent="0.2">
      <c r="A460" t="s">
        <v>76</v>
      </c>
      <c r="B460">
        <v>0</v>
      </c>
      <c r="C460">
        <v>43</v>
      </c>
      <c r="D460" t="s">
        <v>1372</v>
      </c>
      <c r="E460">
        <v>49.211508000000002</v>
      </c>
      <c r="F460">
        <v>-123.091218</v>
      </c>
      <c r="G460">
        <f>IF(route_map__2[[#This Row],[route_label]]&lt;&gt;A461,0,SQRT((E461-route_map__2[[#This Row],[stop_lat]])^2 + ((F461-route_map__2[[#This Row],[stop_lon]])*COS(RADIANS(route_map__2[[#This Row],[stop_lat]])))^2)*111.32)</f>
        <v>2.28216428106989E-2</v>
      </c>
    </row>
    <row r="461" spans="1:7" hidden="1" x14ac:dyDescent="0.2">
      <c r="A461" t="s">
        <v>76</v>
      </c>
      <c r="B461">
        <v>1</v>
      </c>
      <c r="C461">
        <v>1</v>
      </c>
      <c r="D461" t="s">
        <v>1373</v>
      </c>
      <c r="E461">
        <v>49.211303000000001</v>
      </c>
      <c r="F461">
        <v>-123.091221</v>
      </c>
      <c r="G461">
        <f>IF(route_map__2[[#This Row],[route_label]]&lt;&gt;A462,0,SQRT((E462-route_map__2[[#This Row],[stop_lat]])^2 + ((F462-route_map__2[[#This Row],[stop_lon]])*COS(RADIANS(route_map__2[[#This Row],[stop_lat]])))^2)*111.32)</f>
        <v>9.6260165632508207E-2</v>
      </c>
    </row>
    <row r="462" spans="1:7" hidden="1" x14ac:dyDescent="0.2">
      <c r="A462" t="s">
        <v>76</v>
      </c>
      <c r="B462">
        <v>1</v>
      </c>
      <c r="C462">
        <v>2</v>
      </c>
      <c r="D462" t="s">
        <v>1374</v>
      </c>
      <c r="E462">
        <v>49.212147000000002</v>
      </c>
      <c r="F462">
        <v>-123.09093300000001</v>
      </c>
      <c r="G462">
        <f>IF(route_map__2[[#This Row],[route_label]]&lt;&gt;A463,0,SQRT((E463-route_map__2[[#This Row],[stop_lat]])^2 + ((F463-route_map__2[[#This Row],[stop_lon]])*COS(RADIANS(route_map__2[[#This Row],[stop_lat]])))^2)*111.32)</f>
        <v>0.23311428873174522</v>
      </c>
    </row>
    <row r="463" spans="1:7" hidden="1" x14ac:dyDescent="0.2">
      <c r="A463" t="s">
        <v>76</v>
      </c>
      <c r="B463">
        <v>1</v>
      </c>
      <c r="C463">
        <v>3</v>
      </c>
      <c r="D463" t="s">
        <v>1375</v>
      </c>
      <c r="E463">
        <v>49.214241000000001</v>
      </c>
      <c r="F463">
        <v>-123.090903</v>
      </c>
      <c r="G463">
        <f>IF(route_map__2[[#This Row],[route_label]]&lt;&gt;A464,0,SQRT((E464-route_map__2[[#This Row],[stop_lat]])^2 + ((F464-route_map__2[[#This Row],[stop_lon]])*COS(RADIANS(route_map__2[[#This Row],[stop_lat]])))^2)*111.32)</f>
        <v>0.18991865809762143</v>
      </c>
    </row>
    <row r="464" spans="1:7" hidden="1" x14ac:dyDescent="0.2">
      <c r="A464" t="s">
        <v>76</v>
      </c>
      <c r="B464">
        <v>1</v>
      </c>
      <c r="C464">
        <v>4</v>
      </c>
      <c r="D464" t="s">
        <v>1376</v>
      </c>
      <c r="E464">
        <v>49.215947</v>
      </c>
      <c r="F464">
        <v>-123.090881</v>
      </c>
      <c r="G464">
        <f>IF(route_map__2[[#This Row],[route_label]]&lt;&gt;A465,0,SQRT((E465-route_map__2[[#This Row],[stop_lat]])^2 + ((F465-route_map__2[[#This Row],[stop_lon]])*COS(RADIANS(route_map__2[[#This Row],[stop_lat]])))^2)*111.32)</f>
        <v>0.38753463774802799</v>
      </c>
    </row>
    <row r="465" spans="1:7" hidden="1" x14ac:dyDescent="0.2">
      <c r="A465" t="s">
        <v>76</v>
      </c>
      <c r="B465">
        <v>1</v>
      </c>
      <c r="C465">
        <v>5</v>
      </c>
      <c r="D465" t="s">
        <v>1377</v>
      </c>
      <c r="E465">
        <v>49.219428000000001</v>
      </c>
      <c r="F465">
        <v>-123.09081500000001</v>
      </c>
      <c r="G465">
        <f>IF(route_map__2[[#This Row],[route_label]]&lt;&gt;A466,0,SQRT((E466-route_map__2[[#This Row],[stop_lat]])^2 + ((F466-route_map__2[[#This Row],[stop_lon]])*COS(RADIANS(route_map__2[[#This Row],[stop_lat]])))^2)*111.32)</f>
        <v>0.20398335469713055</v>
      </c>
    </row>
    <row r="466" spans="1:7" hidden="1" x14ac:dyDescent="0.2">
      <c r="A466" t="s">
        <v>76</v>
      </c>
      <c r="B466">
        <v>1</v>
      </c>
      <c r="C466">
        <v>6</v>
      </c>
      <c r="D466" t="s">
        <v>1378</v>
      </c>
      <c r="E466">
        <v>49.221260000000001</v>
      </c>
      <c r="F466">
        <v>-123.090756</v>
      </c>
      <c r="G466">
        <f>IF(route_map__2[[#This Row],[route_label]]&lt;&gt;A467,0,SQRT((E467-route_map__2[[#This Row],[stop_lat]])^2 + ((F467-route_map__2[[#This Row],[stop_lon]])*COS(RADIANS(route_map__2[[#This Row],[stop_lat]])))^2)*111.32)</f>
        <v>0.19740251165851774</v>
      </c>
    </row>
    <row r="467" spans="1:7" hidden="1" x14ac:dyDescent="0.2">
      <c r="A467" t="s">
        <v>76</v>
      </c>
      <c r="B467">
        <v>1</v>
      </c>
      <c r="C467">
        <v>7</v>
      </c>
      <c r="D467" t="s">
        <v>1379</v>
      </c>
      <c r="E467">
        <v>49.223033000000001</v>
      </c>
      <c r="F467">
        <v>-123.09070699999999</v>
      </c>
      <c r="G467">
        <f>IF(route_map__2[[#This Row],[route_label]]&lt;&gt;A468,0,SQRT((E468-route_map__2[[#This Row],[stop_lat]])^2 + ((F468-route_map__2[[#This Row],[stop_lon]])*COS(RADIANS(route_map__2[[#This Row],[stop_lat]])))^2)*111.32)</f>
        <v>0.30427314107662412</v>
      </c>
    </row>
    <row r="468" spans="1:7" hidden="1" x14ac:dyDescent="0.2">
      <c r="A468" t="s">
        <v>76</v>
      </c>
      <c r="B468">
        <v>1</v>
      </c>
      <c r="C468">
        <v>8</v>
      </c>
      <c r="D468" t="s">
        <v>1380</v>
      </c>
      <c r="E468">
        <v>49.225766</v>
      </c>
      <c r="F468">
        <v>-123.090643</v>
      </c>
      <c r="G468">
        <f>IF(route_map__2[[#This Row],[route_label]]&lt;&gt;A469,0,SQRT((E469-route_map__2[[#This Row],[stop_lat]])^2 + ((F469-route_map__2[[#This Row],[stop_lon]])*COS(RADIANS(route_map__2[[#This Row],[stop_lat]])))^2)*111.32)</f>
        <v>0.20775122158558176</v>
      </c>
    </row>
    <row r="469" spans="1:7" hidden="1" x14ac:dyDescent="0.2">
      <c r="A469" t="s">
        <v>76</v>
      </c>
      <c r="B469">
        <v>1</v>
      </c>
      <c r="C469">
        <v>9</v>
      </c>
      <c r="D469" t="s">
        <v>1381</v>
      </c>
      <c r="E469">
        <v>49.227632</v>
      </c>
      <c r="F469">
        <v>-123.09059600000001</v>
      </c>
      <c r="G469">
        <f>IF(route_map__2[[#This Row],[route_label]]&lt;&gt;A470,0,SQRT((E470-route_map__2[[#This Row],[stop_lat]])^2 + ((F470-route_map__2[[#This Row],[stop_lon]])*COS(RADIANS(route_map__2[[#This Row],[stop_lat]])))^2)*111.32)</f>
        <v>0.20151018273589383</v>
      </c>
    </row>
    <row r="470" spans="1:7" hidden="1" x14ac:dyDescent="0.2">
      <c r="A470" t="s">
        <v>76</v>
      </c>
      <c r="B470">
        <v>1</v>
      </c>
      <c r="C470">
        <v>10</v>
      </c>
      <c r="D470" t="s">
        <v>1382</v>
      </c>
      <c r="E470">
        <v>49.229441999999999</v>
      </c>
      <c r="F470">
        <v>-123.09055600000001</v>
      </c>
      <c r="G470">
        <f>IF(route_map__2[[#This Row],[route_label]]&lt;&gt;A471,0,SQRT((E471-route_map__2[[#This Row],[stop_lat]])^2 + ((F471-route_map__2[[#This Row],[stop_lon]])*COS(RADIANS(route_map__2[[#This Row],[stop_lat]])))^2)*111.32)</f>
        <v>0.20297718791516364</v>
      </c>
    </row>
    <row r="471" spans="1:7" hidden="1" x14ac:dyDescent="0.2">
      <c r="A471" t="s">
        <v>76</v>
      </c>
      <c r="B471">
        <v>1</v>
      </c>
      <c r="C471">
        <v>11</v>
      </c>
      <c r="D471" t="s">
        <v>1383</v>
      </c>
      <c r="E471">
        <v>49.231265</v>
      </c>
      <c r="F471">
        <v>-123.09050000000001</v>
      </c>
      <c r="G471">
        <f>IF(route_map__2[[#This Row],[route_label]]&lt;&gt;A472,0,SQRT((E472-route_map__2[[#This Row],[stop_lat]])^2 + ((F472-route_map__2[[#This Row],[stop_lon]])*COS(RADIANS(route_map__2[[#This Row],[stop_lat]])))^2)*111.32)</f>
        <v>0.12926478064285751</v>
      </c>
    </row>
    <row r="472" spans="1:7" hidden="1" x14ac:dyDescent="0.2">
      <c r="A472" t="s">
        <v>76</v>
      </c>
      <c r="B472">
        <v>1</v>
      </c>
      <c r="C472">
        <v>12</v>
      </c>
      <c r="D472" t="s">
        <v>1384</v>
      </c>
      <c r="E472">
        <v>49.232425999999997</v>
      </c>
      <c r="F472">
        <v>-123.090467</v>
      </c>
      <c r="G472">
        <f>IF(route_map__2[[#This Row],[route_label]]&lt;&gt;A473,0,SQRT((E473-route_map__2[[#This Row],[stop_lat]])^2 + ((F473-route_map__2[[#This Row],[stop_lon]])*COS(RADIANS(route_map__2[[#This Row],[stop_lat]])))^2)*111.32)</f>
        <v>0.2979863959920464</v>
      </c>
    </row>
    <row r="473" spans="1:7" hidden="1" x14ac:dyDescent="0.2">
      <c r="A473" t="s">
        <v>76</v>
      </c>
      <c r="B473">
        <v>1</v>
      </c>
      <c r="C473">
        <v>13</v>
      </c>
      <c r="D473" t="s">
        <v>1385</v>
      </c>
      <c r="E473">
        <v>49.235101999999998</v>
      </c>
      <c r="F473">
        <v>-123.09036399999999</v>
      </c>
      <c r="G473">
        <f>IF(route_map__2[[#This Row],[route_label]]&lt;&gt;A474,0,SQRT((E474-route_map__2[[#This Row],[stop_lat]])^2 + ((F474-route_map__2[[#This Row],[stop_lon]])*COS(RADIANS(route_map__2[[#This Row],[stop_lat]])))^2)*111.32)</f>
        <v>0.18592713468539199</v>
      </c>
    </row>
    <row r="474" spans="1:7" hidden="1" x14ac:dyDescent="0.2">
      <c r="A474" t="s">
        <v>76</v>
      </c>
      <c r="B474">
        <v>1</v>
      </c>
      <c r="C474">
        <v>14</v>
      </c>
      <c r="D474" t="s">
        <v>1386</v>
      </c>
      <c r="E474">
        <v>49.236772000000002</v>
      </c>
      <c r="F474">
        <v>-123.090324</v>
      </c>
      <c r="G474">
        <f>IF(route_map__2[[#This Row],[route_label]]&lt;&gt;A475,0,SQRT((E475-route_map__2[[#This Row],[stop_lat]])^2 + ((F475-route_map__2[[#This Row],[stop_lon]])*COS(RADIANS(route_map__2[[#This Row],[stop_lat]])))^2)*111.32)</f>
        <v>0.20575145865021952</v>
      </c>
    </row>
    <row r="475" spans="1:7" hidden="1" x14ac:dyDescent="0.2">
      <c r="A475" t="s">
        <v>76</v>
      </c>
      <c r="B475">
        <v>1</v>
      </c>
      <c r="C475">
        <v>15</v>
      </c>
      <c r="D475" t="s">
        <v>1387</v>
      </c>
      <c r="E475">
        <v>49.238619999999997</v>
      </c>
      <c r="F475">
        <v>-123.09027399999999</v>
      </c>
      <c r="G475">
        <f>IF(route_map__2[[#This Row],[route_label]]&lt;&gt;A476,0,SQRT((E476-route_map__2[[#This Row],[stop_lat]])^2 + ((F476-route_map__2[[#This Row],[stop_lon]])*COS(RADIANS(route_map__2[[#This Row],[stop_lat]])))^2)*111.32)</f>
        <v>0.22345371122919525</v>
      </c>
    </row>
    <row r="476" spans="1:7" hidden="1" x14ac:dyDescent="0.2">
      <c r="A476" t="s">
        <v>76</v>
      </c>
      <c r="B476">
        <v>1</v>
      </c>
      <c r="C476">
        <v>16</v>
      </c>
      <c r="D476" t="s">
        <v>1388</v>
      </c>
      <c r="E476">
        <v>49.240627000000003</v>
      </c>
      <c r="F476">
        <v>-123.09022</v>
      </c>
      <c r="G476">
        <f>IF(route_map__2[[#This Row],[route_label]]&lt;&gt;A477,0,SQRT((E477-route_map__2[[#This Row],[stop_lat]])^2 + ((F477-route_map__2[[#This Row],[stop_lon]])*COS(RADIANS(route_map__2[[#This Row],[stop_lat]])))^2)*111.32)</f>
        <v>0.2499194871727613</v>
      </c>
    </row>
    <row r="477" spans="1:7" hidden="1" x14ac:dyDescent="0.2">
      <c r="A477" t="s">
        <v>76</v>
      </c>
      <c r="B477">
        <v>1</v>
      </c>
      <c r="C477">
        <v>17</v>
      </c>
      <c r="D477" t="s">
        <v>1389</v>
      </c>
      <c r="E477">
        <v>49.242871999999998</v>
      </c>
      <c r="F477">
        <v>-123.09019600000001</v>
      </c>
      <c r="G477">
        <f>IF(route_map__2[[#This Row],[route_label]]&lt;&gt;A478,0,SQRT((E478-route_map__2[[#This Row],[stop_lat]])^2 + ((F478-route_map__2[[#This Row],[stop_lon]])*COS(RADIANS(route_map__2[[#This Row],[stop_lat]])))^2)*111.32)</f>
        <v>0.33368873426271456</v>
      </c>
    </row>
    <row r="478" spans="1:7" hidden="1" x14ac:dyDescent="0.2">
      <c r="A478" t="s">
        <v>76</v>
      </c>
      <c r="B478">
        <v>1</v>
      </c>
      <c r="C478">
        <v>18</v>
      </c>
      <c r="D478" t="s">
        <v>1390</v>
      </c>
      <c r="E478">
        <v>49.245868999999999</v>
      </c>
      <c r="F478">
        <v>-123.090107</v>
      </c>
      <c r="G478">
        <f>IF(route_map__2[[#This Row],[route_label]]&lt;&gt;A479,0,SQRT((E479-route_map__2[[#This Row],[stop_lat]])^2 + ((F479-route_map__2[[#This Row],[stop_lon]])*COS(RADIANS(route_map__2[[#This Row],[stop_lat]])))^2)*111.32)</f>
        <v>0.34562806139494695</v>
      </c>
    </row>
    <row r="479" spans="1:7" hidden="1" x14ac:dyDescent="0.2">
      <c r="A479" t="s">
        <v>76</v>
      </c>
      <c r="B479">
        <v>1</v>
      </c>
      <c r="C479">
        <v>19</v>
      </c>
      <c r="D479" t="s">
        <v>1391</v>
      </c>
      <c r="E479">
        <v>49.248972999999999</v>
      </c>
      <c r="F479">
        <v>-123.08999799999999</v>
      </c>
      <c r="G479">
        <f>IF(route_map__2[[#This Row],[route_label]]&lt;&gt;A480,0,SQRT((E480-route_map__2[[#This Row],[stop_lat]])^2 + ((F480-route_map__2[[#This Row],[stop_lon]])*COS(RADIANS(route_map__2[[#This Row],[stop_lat]])))^2)*111.32)</f>
        <v>0.2570941219030598</v>
      </c>
    </row>
    <row r="480" spans="1:7" hidden="1" x14ac:dyDescent="0.2">
      <c r="A480" t="s">
        <v>76</v>
      </c>
      <c r="B480">
        <v>1</v>
      </c>
      <c r="C480">
        <v>20</v>
      </c>
      <c r="D480" t="s">
        <v>1392</v>
      </c>
      <c r="E480">
        <v>49.251282000000003</v>
      </c>
      <c r="F480">
        <v>-123.089924</v>
      </c>
      <c r="G480">
        <f>IF(route_map__2[[#This Row],[route_label]]&lt;&gt;A481,0,SQRT((E481-route_map__2[[#This Row],[stop_lat]])^2 + ((F481-route_map__2[[#This Row],[stop_lon]])*COS(RADIANS(route_map__2[[#This Row],[stop_lat]])))^2)*111.32)</f>
        <v>0.24717415179842486</v>
      </c>
    </row>
    <row r="481" spans="1:7" hidden="1" x14ac:dyDescent="0.2">
      <c r="A481" t="s">
        <v>76</v>
      </c>
      <c r="B481">
        <v>1</v>
      </c>
      <c r="C481">
        <v>21</v>
      </c>
      <c r="D481" t="s">
        <v>1393</v>
      </c>
      <c r="E481">
        <v>49.253501999999997</v>
      </c>
      <c r="F481">
        <v>-123.08986</v>
      </c>
      <c r="G481">
        <f>IF(route_map__2[[#This Row],[route_label]]&lt;&gt;A482,0,SQRT((E482-route_map__2[[#This Row],[stop_lat]])^2 + ((F482-route_map__2[[#This Row],[stop_lon]])*COS(RADIANS(route_map__2[[#This Row],[stop_lat]])))^2)*111.32)</f>
        <v>0.25307689368111647</v>
      </c>
    </row>
    <row r="482" spans="1:7" hidden="1" x14ac:dyDescent="0.2">
      <c r="A482" t="s">
        <v>76</v>
      </c>
      <c r="B482">
        <v>1</v>
      </c>
      <c r="C482">
        <v>22</v>
      </c>
      <c r="D482" t="s">
        <v>1394</v>
      </c>
      <c r="E482">
        <v>49.255774000000002</v>
      </c>
      <c r="F482">
        <v>-123.089737</v>
      </c>
      <c r="G482">
        <f>IF(route_map__2[[#This Row],[route_label]]&lt;&gt;A483,0,SQRT((E483-route_map__2[[#This Row],[stop_lat]])^2 + ((F483-route_map__2[[#This Row],[stop_lon]])*COS(RADIANS(route_map__2[[#This Row],[stop_lat]])))^2)*111.32)</f>
        <v>0.28414650806169467</v>
      </c>
    </row>
    <row r="483" spans="1:7" hidden="1" x14ac:dyDescent="0.2">
      <c r="A483" t="s">
        <v>76</v>
      </c>
      <c r="B483">
        <v>1</v>
      </c>
      <c r="C483">
        <v>23</v>
      </c>
      <c r="D483" t="s">
        <v>1395</v>
      </c>
      <c r="E483">
        <v>49.258291999999997</v>
      </c>
      <c r="F483">
        <v>-123.089096</v>
      </c>
      <c r="G483">
        <f>IF(route_map__2[[#This Row],[route_label]]&lt;&gt;A484,0,SQRT((E484-route_map__2[[#This Row],[stop_lat]])^2 + ((F484-route_map__2[[#This Row],[stop_lon]])*COS(RADIANS(route_map__2[[#This Row],[stop_lat]])))^2)*111.32)</f>
        <v>0.19872852590839957</v>
      </c>
    </row>
    <row r="484" spans="1:7" hidden="1" x14ac:dyDescent="0.2">
      <c r="A484" t="s">
        <v>76</v>
      </c>
      <c r="B484">
        <v>1</v>
      </c>
      <c r="C484">
        <v>24</v>
      </c>
      <c r="D484" t="s">
        <v>1396</v>
      </c>
      <c r="E484">
        <v>49.260077000000003</v>
      </c>
      <c r="F484">
        <v>-123.089055</v>
      </c>
      <c r="G484">
        <f>IF(route_map__2[[#This Row],[route_label]]&lt;&gt;A485,0,SQRT((E485-route_map__2[[#This Row],[stop_lat]])^2 + ((F485-route_map__2[[#This Row],[stop_lon]])*COS(RADIANS(route_map__2[[#This Row],[stop_lat]])))^2)*111.32)</f>
        <v>0.19593161842060913</v>
      </c>
    </row>
    <row r="485" spans="1:7" hidden="1" x14ac:dyDescent="0.2">
      <c r="A485" t="s">
        <v>76</v>
      </c>
      <c r="B485">
        <v>1</v>
      </c>
      <c r="C485">
        <v>25</v>
      </c>
      <c r="D485" t="s">
        <v>1397</v>
      </c>
      <c r="E485">
        <v>49.261837</v>
      </c>
      <c r="F485">
        <v>-123.08902999999999</v>
      </c>
      <c r="G485">
        <f>IF(route_map__2[[#This Row],[route_label]]&lt;&gt;A486,0,SQRT((E486-route_map__2[[#This Row],[stop_lat]])^2 + ((F486-route_map__2[[#This Row],[stop_lon]])*COS(RADIANS(route_map__2[[#This Row],[stop_lat]])))^2)*111.32)</f>
        <v>0.11407270064422256</v>
      </c>
    </row>
    <row r="486" spans="1:7" hidden="1" x14ac:dyDescent="0.2">
      <c r="A486" t="s">
        <v>76</v>
      </c>
      <c r="B486">
        <v>1</v>
      </c>
      <c r="C486">
        <v>26</v>
      </c>
      <c r="D486" t="s">
        <v>1398</v>
      </c>
      <c r="E486">
        <v>49.262593000000003</v>
      </c>
      <c r="F486">
        <v>-123.09009</v>
      </c>
      <c r="G486">
        <f>IF(route_map__2[[#This Row],[route_label]]&lt;&gt;A487,0,SQRT((E487-route_map__2[[#This Row],[stop_lat]])^2 + ((F487-route_map__2[[#This Row],[stop_lon]])*COS(RADIANS(route_map__2[[#This Row],[stop_lat]])))^2)*111.32)</f>
        <v>0.25026842667680338</v>
      </c>
    </row>
    <row r="487" spans="1:7" hidden="1" x14ac:dyDescent="0.2">
      <c r="A487" t="s">
        <v>76</v>
      </c>
      <c r="B487">
        <v>1</v>
      </c>
      <c r="C487">
        <v>27</v>
      </c>
      <c r="D487" t="s">
        <v>1399</v>
      </c>
      <c r="E487">
        <v>49.262597999999997</v>
      </c>
      <c r="F487">
        <v>-123.093535</v>
      </c>
      <c r="G487">
        <f>IF(route_map__2[[#This Row],[route_label]]&lt;&gt;A488,0,SQRT((E488-route_map__2[[#This Row],[stop_lat]])^2 + ((F488-route_map__2[[#This Row],[stop_lon]])*COS(RADIANS(route_map__2[[#This Row],[stop_lat]])))^2)*111.32)</f>
        <v>0.21794454113631803</v>
      </c>
    </row>
    <row r="488" spans="1:7" hidden="1" x14ac:dyDescent="0.2">
      <c r="A488" t="s">
        <v>76</v>
      </c>
      <c r="B488">
        <v>1</v>
      </c>
      <c r="C488">
        <v>28</v>
      </c>
      <c r="D488" t="s">
        <v>1400</v>
      </c>
      <c r="E488">
        <v>49.262835000000003</v>
      </c>
      <c r="F488">
        <v>-123.096513</v>
      </c>
      <c r="G488">
        <f>IF(route_map__2[[#This Row],[route_label]]&lt;&gt;A489,0,SQRT((E489-route_map__2[[#This Row],[stop_lat]])^2 + ((F489-route_map__2[[#This Row],[stop_lon]])*COS(RADIANS(route_map__2[[#This Row],[stop_lat]])))^2)*111.32)</f>
        <v>0.23579576692654</v>
      </c>
    </row>
    <row r="489" spans="1:7" hidden="1" x14ac:dyDescent="0.2">
      <c r="A489" t="s">
        <v>76</v>
      </c>
      <c r="B489">
        <v>1</v>
      </c>
      <c r="C489">
        <v>29</v>
      </c>
      <c r="D489" t="s">
        <v>1401</v>
      </c>
      <c r="E489">
        <v>49.263295999999997</v>
      </c>
      <c r="F489">
        <v>-123.099681</v>
      </c>
      <c r="G489">
        <f>IF(route_map__2[[#This Row],[route_label]]&lt;&gt;A490,0,SQRT((E490-route_map__2[[#This Row],[stop_lat]])^2 + ((F490-route_map__2[[#This Row],[stop_lon]])*COS(RADIANS(route_map__2[[#This Row],[stop_lat]])))^2)*111.32)</f>
        <v>0.23883597773632301</v>
      </c>
    </row>
    <row r="490" spans="1:7" hidden="1" x14ac:dyDescent="0.2">
      <c r="A490" t="s">
        <v>76</v>
      </c>
      <c r="B490">
        <v>1</v>
      </c>
      <c r="C490">
        <v>30</v>
      </c>
      <c r="D490" t="s">
        <v>1095</v>
      </c>
      <c r="E490">
        <v>49.265338999999997</v>
      </c>
      <c r="F490">
        <v>-123.100685</v>
      </c>
      <c r="G490">
        <f>IF(route_map__2[[#This Row],[route_label]]&lt;&gt;A491,0,SQRT((E491-route_map__2[[#This Row],[stop_lat]])^2 + ((F491-route_map__2[[#This Row],[stop_lon]])*COS(RADIANS(route_map__2[[#This Row],[stop_lat]])))^2)*111.32)</f>
        <v>0.15363068539397312</v>
      </c>
    </row>
    <row r="491" spans="1:7" hidden="1" x14ac:dyDescent="0.2">
      <c r="A491" t="s">
        <v>76</v>
      </c>
      <c r="B491">
        <v>1</v>
      </c>
      <c r="C491">
        <v>31</v>
      </c>
      <c r="D491" t="s">
        <v>1096</v>
      </c>
      <c r="E491">
        <v>49.266719000000002</v>
      </c>
      <c r="F491">
        <v>-123.100662</v>
      </c>
      <c r="G491">
        <f>IF(route_map__2[[#This Row],[route_label]]&lt;&gt;A492,0,SQRT((E492-route_map__2[[#This Row],[stop_lat]])^2 + ((F492-route_map__2[[#This Row],[stop_lon]])*COS(RADIANS(route_map__2[[#This Row],[stop_lat]])))^2)*111.32)</f>
        <v>0.30478496538232819</v>
      </c>
    </row>
    <row r="492" spans="1:7" hidden="1" x14ac:dyDescent="0.2">
      <c r="A492" t="s">
        <v>76</v>
      </c>
      <c r="B492">
        <v>1</v>
      </c>
      <c r="C492">
        <v>32</v>
      </c>
      <c r="D492" t="s">
        <v>1097</v>
      </c>
      <c r="E492">
        <v>49.269455000000001</v>
      </c>
      <c r="F492">
        <v>-123.100505</v>
      </c>
      <c r="G492">
        <f>IF(route_map__2[[#This Row],[route_label]]&lt;&gt;A493,0,SQRT((E493-route_map__2[[#This Row],[stop_lat]])^2 + ((F493-route_map__2[[#This Row],[stop_lon]])*COS(RADIANS(route_map__2[[#This Row],[stop_lat]])))^2)*111.32)</f>
        <v>0.44132465910438295</v>
      </c>
    </row>
    <row r="493" spans="1:7" hidden="1" x14ac:dyDescent="0.2">
      <c r="A493" t="s">
        <v>76</v>
      </c>
      <c r="B493">
        <v>1</v>
      </c>
      <c r="C493">
        <v>33</v>
      </c>
      <c r="D493" t="s">
        <v>1098</v>
      </c>
      <c r="E493">
        <v>49.273395000000001</v>
      </c>
      <c r="F493">
        <v>-123.09983099999999</v>
      </c>
      <c r="G493">
        <f>IF(route_map__2[[#This Row],[route_label]]&lt;&gt;A494,0,SQRT((E494-route_map__2[[#This Row],[stop_lat]])^2 + ((F494-route_map__2[[#This Row],[stop_lon]])*COS(RADIANS(route_map__2[[#This Row],[stop_lat]])))^2)*111.32)</f>
        <v>0.21448705293613296</v>
      </c>
    </row>
    <row r="494" spans="1:7" hidden="1" x14ac:dyDescent="0.2">
      <c r="A494" t="s">
        <v>76</v>
      </c>
      <c r="B494">
        <v>1</v>
      </c>
      <c r="C494">
        <v>34</v>
      </c>
      <c r="D494" t="s">
        <v>1099</v>
      </c>
      <c r="E494">
        <v>49.275320999999998</v>
      </c>
      <c r="F494">
        <v>-123.09974800000001</v>
      </c>
      <c r="G494">
        <f>IF(route_map__2[[#This Row],[route_label]]&lt;&gt;A495,0,SQRT((E495-route_map__2[[#This Row],[stop_lat]])^2 + ((F495-route_map__2[[#This Row],[stop_lon]])*COS(RADIANS(route_map__2[[#This Row],[stop_lat]])))^2)*111.32)</f>
        <v>0.40611317312133666</v>
      </c>
    </row>
    <row r="495" spans="1:7" hidden="1" x14ac:dyDescent="0.2">
      <c r="A495" t="s">
        <v>76</v>
      </c>
      <c r="B495">
        <v>1</v>
      </c>
      <c r="C495">
        <v>35</v>
      </c>
      <c r="D495" t="s">
        <v>1100</v>
      </c>
      <c r="E495">
        <v>49.278967999999999</v>
      </c>
      <c r="F495">
        <v>-123.09960700000001</v>
      </c>
      <c r="G495">
        <f>IF(route_map__2[[#This Row],[route_label]]&lt;&gt;A496,0,SQRT((E496-route_map__2[[#This Row],[stop_lat]])^2 + ((F496-route_map__2[[#This Row],[stop_lon]])*COS(RADIANS(route_map__2[[#This Row],[stop_lat]])))^2)*111.32)</f>
        <v>0.27974730876601045</v>
      </c>
    </row>
    <row r="496" spans="1:7" hidden="1" x14ac:dyDescent="0.2">
      <c r="A496" t="s">
        <v>76</v>
      </c>
      <c r="B496">
        <v>1</v>
      </c>
      <c r="C496">
        <v>36</v>
      </c>
      <c r="D496" t="s">
        <v>1101</v>
      </c>
      <c r="E496">
        <v>49.281440000000003</v>
      </c>
      <c r="F496">
        <v>-123.1003</v>
      </c>
      <c r="G496">
        <f>IF(route_map__2[[#This Row],[route_label]]&lt;&gt;A497,0,SQRT((E497-route_map__2[[#This Row],[stop_lat]])^2 + ((F497-route_map__2[[#This Row],[stop_lon]])*COS(RADIANS(route_map__2[[#This Row],[stop_lat]])))^2)*111.32)</f>
        <v>0.36933055861964492</v>
      </c>
    </row>
    <row r="497" spans="1:7" hidden="1" x14ac:dyDescent="0.2">
      <c r="A497" t="s">
        <v>76</v>
      </c>
      <c r="B497">
        <v>1</v>
      </c>
      <c r="C497">
        <v>37</v>
      </c>
      <c r="D497" t="s">
        <v>1102</v>
      </c>
      <c r="E497">
        <v>49.281733000000003</v>
      </c>
      <c r="F497">
        <v>-123.105366</v>
      </c>
      <c r="G497">
        <f>IF(route_map__2[[#This Row],[route_label]]&lt;&gt;A498,0,SQRT((E498-route_map__2[[#This Row],[stop_lat]])^2 + ((F498-route_map__2[[#This Row],[stop_lon]])*COS(RADIANS(route_map__2[[#This Row],[stop_lat]])))^2)*111.32)</f>
        <v>0.2018473796901353</v>
      </c>
    </row>
    <row r="498" spans="1:7" hidden="1" x14ac:dyDescent="0.2">
      <c r="A498" t="s">
        <v>76</v>
      </c>
      <c r="B498">
        <v>1</v>
      </c>
      <c r="C498">
        <v>38</v>
      </c>
      <c r="D498" t="s">
        <v>1103</v>
      </c>
      <c r="E498">
        <v>49.282221</v>
      </c>
      <c r="F498">
        <v>-123.108043</v>
      </c>
      <c r="G498">
        <f>IF(route_map__2[[#This Row],[route_label]]&lt;&gt;A499,0,SQRT((E499-route_map__2[[#This Row],[stop_lat]])^2 + ((F499-route_map__2[[#This Row],[stop_lon]])*COS(RADIANS(route_map__2[[#This Row],[stop_lat]])))^2)*111.32)</f>
        <v>0.18872146331626077</v>
      </c>
    </row>
    <row r="499" spans="1:7" hidden="1" x14ac:dyDescent="0.2">
      <c r="A499" t="s">
        <v>76</v>
      </c>
      <c r="B499">
        <v>1</v>
      </c>
      <c r="C499">
        <v>39</v>
      </c>
      <c r="D499" t="s">
        <v>1104</v>
      </c>
      <c r="E499">
        <v>49.283085</v>
      </c>
      <c r="F499">
        <v>-123.11027900000001</v>
      </c>
      <c r="G499">
        <f>IF(route_map__2[[#This Row],[route_label]]&lt;&gt;A500,0,SQRT((E500-route_map__2[[#This Row],[stop_lat]])^2 + ((F500-route_map__2[[#This Row],[stop_lon]])*COS(RADIANS(route_map__2[[#This Row],[stop_lat]])))^2)*111.32)</f>
        <v>0.21348136745501148</v>
      </c>
    </row>
    <row r="500" spans="1:7" hidden="1" x14ac:dyDescent="0.2">
      <c r="A500" t="s">
        <v>76</v>
      </c>
      <c r="B500">
        <v>1</v>
      </c>
      <c r="C500">
        <v>40</v>
      </c>
      <c r="D500" t="s">
        <v>1105</v>
      </c>
      <c r="E500">
        <v>49.284435000000002</v>
      </c>
      <c r="F500">
        <v>-123.11236700000001</v>
      </c>
      <c r="G500">
        <f>IF(route_map__2[[#This Row],[route_label]]&lt;&gt;A501,0,SQRT((E501-route_map__2[[#This Row],[stop_lat]])^2 + ((F501-route_map__2[[#This Row],[stop_lon]])*COS(RADIANS(route_map__2[[#This Row],[stop_lat]])))^2)*111.32)</f>
        <v>9.39093959853258E-2</v>
      </c>
    </row>
    <row r="501" spans="1:7" hidden="1" x14ac:dyDescent="0.2">
      <c r="A501" t="s">
        <v>76</v>
      </c>
      <c r="B501">
        <v>1</v>
      </c>
      <c r="C501">
        <v>41</v>
      </c>
      <c r="D501" t="s">
        <v>1106</v>
      </c>
      <c r="E501">
        <v>49.284785999999997</v>
      </c>
      <c r="F501">
        <v>-123.11119100000001</v>
      </c>
      <c r="G501">
        <f>IF(route_map__2[[#This Row],[route_label]]&lt;&gt;A502,0,SQRT((E502-route_map__2[[#This Row],[stop_lat]])^2 + ((F502-route_map__2[[#This Row],[stop_lon]])*COS(RADIANS(route_map__2[[#This Row],[stop_lat]])))^2)*111.32)</f>
        <v>0</v>
      </c>
    </row>
    <row r="502" spans="1:7" hidden="1" x14ac:dyDescent="0.2">
      <c r="A502" t="s">
        <v>27</v>
      </c>
      <c r="B502">
        <v>0</v>
      </c>
      <c r="C502">
        <v>1</v>
      </c>
      <c r="D502" t="s">
        <v>1402</v>
      </c>
      <c r="E502">
        <v>49.262723999999999</v>
      </c>
      <c r="F502">
        <v>-123.14033999999999</v>
      </c>
      <c r="G502">
        <f>IF(route_map__2[[#This Row],[route_label]]&lt;&gt;A503,0,SQRT((E503-route_map__2[[#This Row],[stop_lat]])^2 + ((F503-route_map__2[[#This Row],[stop_lon]])*COS(RADIANS(route_map__2[[#This Row],[stop_lat]])))^2)*111.32)</f>
        <v>9.007933816558869E-2</v>
      </c>
    </row>
    <row r="503" spans="1:7" hidden="1" x14ac:dyDescent="0.2">
      <c r="A503" t="s">
        <v>27</v>
      </c>
      <c r="B503">
        <v>0</v>
      </c>
      <c r="C503">
        <v>2</v>
      </c>
      <c r="D503" t="s">
        <v>1403</v>
      </c>
      <c r="E503">
        <v>49.263525000000001</v>
      </c>
      <c r="F503">
        <v>-123.14051600000001</v>
      </c>
      <c r="G503">
        <f>IF(route_map__2[[#This Row],[route_label]]&lt;&gt;A504,0,SQRT((E504-route_map__2[[#This Row],[stop_lat]])^2 + ((F504-route_map__2[[#This Row],[stop_lon]])*COS(RADIANS(route_map__2[[#This Row],[stop_lat]])))^2)*111.32)</f>
        <v>0.43806908435936376</v>
      </c>
    </row>
    <row r="504" spans="1:7" hidden="1" x14ac:dyDescent="0.2">
      <c r="A504" t="s">
        <v>27</v>
      </c>
      <c r="B504">
        <v>0</v>
      </c>
      <c r="C504">
        <v>3</v>
      </c>
      <c r="D504" t="s">
        <v>1404</v>
      </c>
      <c r="E504">
        <v>49.263444999999997</v>
      </c>
      <c r="F504">
        <v>-123.13448699999999</v>
      </c>
      <c r="G504">
        <f>IF(route_map__2[[#This Row],[route_label]]&lt;&gt;A505,0,SQRT((E505-route_map__2[[#This Row],[stop_lat]])^2 + ((F505-route_map__2[[#This Row],[stop_lon]])*COS(RADIANS(route_map__2[[#This Row],[stop_lat]])))^2)*111.32)</f>
        <v>0.25493971735407395</v>
      </c>
    </row>
    <row r="505" spans="1:7" hidden="1" x14ac:dyDescent="0.2">
      <c r="A505" t="s">
        <v>27</v>
      </c>
      <c r="B505">
        <v>0</v>
      </c>
      <c r="C505">
        <v>4</v>
      </c>
      <c r="D505" t="s">
        <v>1405</v>
      </c>
      <c r="E505">
        <v>49.263381000000003</v>
      </c>
      <c r="F505">
        <v>-123.130979</v>
      </c>
      <c r="G505">
        <f>IF(route_map__2[[#This Row],[route_label]]&lt;&gt;A506,0,SQRT((E506-route_map__2[[#This Row],[stop_lat]])^2 + ((F506-route_map__2[[#This Row],[stop_lon]])*COS(RADIANS(route_map__2[[#This Row],[stop_lat]])))^2)*111.32)</f>
        <v>0.19361372465968718</v>
      </c>
    </row>
    <row r="506" spans="1:7" hidden="1" x14ac:dyDescent="0.2">
      <c r="A506" t="s">
        <v>27</v>
      </c>
      <c r="B506">
        <v>0</v>
      </c>
      <c r="C506">
        <v>5</v>
      </c>
      <c r="D506" t="s">
        <v>1406</v>
      </c>
      <c r="E506">
        <v>49.263295999999997</v>
      </c>
      <c r="F506">
        <v>-123.128317</v>
      </c>
      <c r="G506">
        <f>IF(route_map__2[[#This Row],[route_label]]&lt;&gt;A507,0,SQRT((E507-route_map__2[[#This Row],[stop_lat]])^2 + ((F507-route_map__2[[#This Row],[stop_lon]])*COS(RADIANS(route_map__2[[#This Row],[stop_lat]])))^2)*111.32)</f>
        <v>0.5103158927799637</v>
      </c>
    </row>
    <row r="507" spans="1:7" hidden="1" x14ac:dyDescent="0.2">
      <c r="A507" t="s">
        <v>27</v>
      </c>
      <c r="B507">
        <v>0</v>
      </c>
      <c r="C507">
        <v>6</v>
      </c>
      <c r="D507" t="s">
        <v>1407</v>
      </c>
      <c r="E507">
        <v>49.26323</v>
      </c>
      <c r="F507">
        <v>-123.12129299999999</v>
      </c>
      <c r="G507">
        <f>IF(route_map__2[[#This Row],[route_label]]&lt;&gt;A508,0,SQRT((E508-route_map__2[[#This Row],[stop_lat]])^2 + ((F508-route_map__2[[#This Row],[stop_lon]])*COS(RADIANS(route_map__2[[#This Row],[stop_lat]])))^2)*111.32)</f>
        <v>0.4072018791625247</v>
      </c>
    </row>
    <row r="508" spans="1:7" hidden="1" x14ac:dyDescent="0.2">
      <c r="A508" t="s">
        <v>27</v>
      </c>
      <c r="B508">
        <v>0</v>
      </c>
      <c r="C508">
        <v>7</v>
      </c>
      <c r="D508" t="s">
        <v>1408</v>
      </c>
      <c r="E508">
        <v>49.263125000000002</v>
      </c>
      <c r="F508">
        <v>-123.11569</v>
      </c>
      <c r="G508">
        <f>IF(route_map__2[[#This Row],[route_label]]&lt;&gt;A509,0,SQRT((E509-route_map__2[[#This Row],[stop_lat]])^2 + ((F509-route_map__2[[#This Row],[stop_lon]])*COS(RADIANS(route_map__2[[#This Row],[stop_lat]])))^2)*111.32)</f>
        <v>0.48251034181534508</v>
      </c>
    </row>
    <row r="509" spans="1:7" hidden="1" x14ac:dyDescent="0.2">
      <c r="A509" t="s">
        <v>27</v>
      </c>
      <c r="B509">
        <v>0</v>
      </c>
      <c r="C509">
        <v>8</v>
      </c>
      <c r="D509" t="s">
        <v>1409</v>
      </c>
      <c r="E509">
        <v>49.263019999999997</v>
      </c>
      <c r="F509">
        <v>-123.10905</v>
      </c>
      <c r="G509">
        <f>IF(route_map__2[[#This Row],[route_label]]&lt;&gt;A510,0,SQRT((E510-route_map__2[[#This Row],[stop_lat]])^2 + ((F510-route_map__2[[#This Row],[stop_lon]])*COS(RADIANS(route_map__2[[#This Row],[stop_lat]])))^2)*111.32)</f>
        <v>0.24104282112616757</v>
      </c>
    </row>
    <row r="510" spans="1:7" hidden="1" x14ac:dyDescent="0.2">
      <c r="A510" t="s">
        <v>27</v>
      </c>
      <c r="B510">
        <v>0</v>
      </c>
      <c r="C510">
        <v>9</v>
      </c>
      <c r="D510" t="s">
        <v>1410</v>
      </c>
      <c r="E510">
        <v>49.262943999999997</v>
      </c>
      <c r="F510">
        <v>-123.105734</v>
      </c>
      <c r="G510">
        <f>IF(route_map__2[[#This Row],[route_label]]&lt;&gt;A511,0,SQRT((E511-route_map__2[[#This Row],[stop_lat]])^2 + ((F511-route_map__2[[#This Row],[stop_lon]])*COS(RADIANS(route_map__2[[#This Row],[stop_lat]])))^2)*111.32)</f>
        <v>0.38636977656825072</v>
      </c>
    </row>
    <row r="511" spans="1:7" hidden="1" x14ac:dyDescent="0.2">
      <c r="A511" t="s">
        <v>27</v>
      </c>
      <c r="B511">
        <v>0</v>
      </c>
      <c r="C511">
        <v>10</v>
      </c>
      <c r="D511" t="s">
        <v>1411</v>
      </c>
      <c r="E511">
        <v>49.262801000000003</v>
      </c>
      <c r="F511">
        <v>-123.10042</v>
      </c>
      <c r="G511">
        <f>IF(route_map__2[[#This Row],[route_label]]&lt;&gt;A512,0,SQRT((E512-route_map__2[[#This Row],[stop_lat]])^2 + ((F512-route_map__2[[#This Row],[stop_lon]])*COS(RADIANS(route_map__2[[#This Row],[stop_lat]])))^2)*111.32)</f>
        <v>0.1720509926888894</v>
      </c>
    </row>
    <row r="512" spans="1:7" hidden="1" x14ac:dyDescent="0.2">
      <c r="A512" t="s">
        <v>27</v>
      </c>
      <c r="B512">
        <v>0</v>
      </c>
      <c r="C512">
        <v>11</v>
      </c>
      <c r="D512" t="s">
        <v>1342</v>
      </c>
      <c r="E512">
        <v>49.262718999999997</v>
      </c>
      <c r="F512">
        <v>-123.098055</v>
      </c>
      <c r="G512">
        <f>IF(route_map__2[[#This Row],[route_label]]&lt;&gt;A513,0,SQRT((E513-route_map__2[[#This Row],[stop_lat]])^2 + ((F513-route_map__2[[#This Row],[stop_lon]])*COS(RADIANS(route_map__2[[#This Row],[stop_lat]])))^2)*111.32)</f>
        <v>0.18621971000269663</v>
      </c>
    </row>
    <row r="513" spans="1:7" hidden="1" x14ac:dyDescent="0.2">
      <c r="A513" t="s">
        <v>27</v>
      </c>
      <c r="B513">
        <v>0</v>
      </c>
      <c r="C513">
        <v>12</v>
      </c>
      <c r="D513" t="s">
        <v>1343</v>
      </c>
      <c r="E513">
        <v>49.262453999999998</v>
      </c>
      <c r="F513">
        <v>-123.095524</v>
      </c>
      <c r="G513">
        <f>IF(route_map__2[[#This Row],[route_label]]&lt;&gt;A514,0,SQRT((E514-route_map__2[[#This Row],[stop_lat]])^2 + ((F514-route_map__2[[#This Row],[stop_lon]])*COS(RADIANS(route_map__2[[#This Row],[stop_lat]])))^2)*111.32)</f>
        <v>0.21874372461394012</v>
      </c>
    </row>
    <row r="514" spans="1:7" hidden="1" x14ac:dyDescent="0.2">
      <c r="A514" t="s">
        <v>27</v>
      </c>
      <c r="B514">
        <v>0</v>
      </c>
      <c r="C514">
        <v>13</v>
      </c>
      <c r="D514" t="s">
        <v>1344</v>
      </c>
      <c r="E514">
        <v>49.262402000000002</v>
      </c>
      <c r="F514">
        <v>-123.09251399999999</v>
      </c>
      <c r="G514">
        <f>IF(route_map__2[[#This Row],[route_label]]&lt;&gt;A515,0,SQRT((E515-route_map__2[[#This Row],[stop_lat]])^2 + ((F515-route_map__2[[#This Row],[stop_lon]])*COS(RADIANS(route_map__2[[#This Row],[stop_lat]])))^2)*111.32)</f>
        <v>0.30043156140699928</v>
      </c>
    </row>
    <row r="515" spans="1:7" hidden="1" x14ac:dyDescent="0.2">
      <c r="A515" t="s">
        <v>27</v>
      </c>
      <c r="B515">
        <v>0</v>
      </c>
      <c r="C515">
        <v>14</v>
      </c>
      <c r="D515" t="s">
        <v>1412</v>
      </c>
      <c r="E515">
        <v>49.262360000000001</v>
      </c>
      <c r="F515">
        <v>-123.088379</v>
      </c>
      <c r="G515">
        <f>IF(route_map__2[[#This Row],[route_label]]&lt;&gt;A516,0,SQRT((E516-route_map__2[[#This Row],[stop_lat]])^2 + ((F516-route_map__2[[#This Row],[stop_lon]])*COS(RADIANS(route_map__2[[#This Row],[stop_lat]])))^2)*111.32)</f>
        <v>0.26407382405242807</v>
      </c>
    </row>
    <row r="516" spans="1:7" hidden="1" x14ac:dyDescent="0.2">
      <c r="A516" t="s">
        <v>27</v>
      </c>
      <c r="B516">
        <v>0</v>
      </c>
      <c r="C516">
        <v>15</v>
      </c>
      <c r="D516" t="s">
        <v>1413</v>
      </c>
      <c r="E516">
        <v>49.262351000000002</v>
      </c>
      <c r="F516">
        <v>-123.084744</v>
      </c>
      <c r="G516">
        <f>IF(route_map__2[[#This Row],[route_label]]&lt;&gt;A517,0,SQRT((E517-route_map__2[[#This Row],[stop_lat]])^2 + ((F517-route_map__2[[#This Row],[stop_lon]])*COS(RADIANS(route_map__2[[#This Row],[stop_lat]])))^2)*111.32)</f>
        <v>0.2815257701232533</v>
      </c>
    </row>
    <row r="517" spans="1:7" hidden="1" x14ac:dyDescent="0.2">
      <c r="A517" t="s">
        <v>27</v>
      </c>
      <c r="B517">
        <v>0</v>
      </c>
      <c r="C517">
        <v>16</v>
      </c>
      <c r="D517" t="s">
        <v>1414</v>
      </c>
      <c r="E517">
        <v>49.262321999999998</v>
      </c>
      <c r="F517">
        <v>-123.08086900000001</v>
      </c>
      <c r="G517">
        <f>IF(route_map__2[[#This Row],[route_label]]&lt;&gt;A518,0,SQRT((E518-route_map__2[[#This Row],[stop_lat]])^2 + ((F518-route_map__2[[#This Row],[stop_lon]])*COS(RADIANS(route_map__2[[#This Row],[stop_lat]])))^2)*111.32)</f>
        <v>0.29587772976843657</v>
      </c>
    </row>
    <row r="518" spans="1:7" hidden="1" x14ac:dyDescent="0.2">
      <c r="A518" t="s">
        <v>27</v>
      </c>
      <c r="B518">
        <v>0</v>
      </c>
      <c r="C518">
        <v>17</v>
      </c>
      <c r="D518" t="s">
        <v>1415</v>
      </c>
      <c r="E518">
        <v>49.262269000000003</v>
      </c>
      <c r="F518">
        <v>-123.076797</v>
      </c>
      <c r="G518">
        <f>IF(route_map__2[[#This Row],[route_label]]&lt;&gt;A519,0,SQRT((E519-route_map__2[[#This Row],[stop_lat]])^2 + ((F519-route_map__2[[#This Row],[stop_lon]])*COS(RADIANS(route_map__2[[#This Row],[stop_lat]])))^2)*111.32)</f>
        <v>0.26175056578209355</v>
      </c>
    </row>
    <row r="519" spans="1:7" hidden="1" x14ac:dyDescent="0.2">
      <c r="A519" t="s">
        <v>27</v>
      </c>
      <c r="B519">
        <v>0</v>
      </c>
      <c r="C519">
        <v>18</v>
      </c>
      <c r="D519" t="s">
        <v>1416</v>
      </c>
      <c r="E519">
        <v>49.262258000000003</v>
      </c>
      <c r="F519">
        <v>-123.073194</v>
      </c>
      <c r="G519">
        <f>IF(route_map__2[[#This Row],[route_label]]&lt;&gt;A520,0,SQRT((E520-route_map__2[[#This Row],[stop_lat]])^2 + ((F520-route_map__2[[#This Row],[stop_lon]])*COS(RADIANS(route_map__2[[#This Row],[stop_lat]])))^2)*111.32)</f>
        <v>0.30741100162317503</v>
      </c>
    </row>
    <row r="520" spans="1:7" hidden="1" x14ac:dyDescent="0.2">
      <c r="A520" t="s">
        <v>27</v>
      </c>
      <c r="B520">
        <v>0</v>
      </c>
      <c r="C520">
        <v>19</v>
      </c>
      <c r="D520" t="s">
        <v>1417</v>
      </c>
      <c r="E520">
        <v>49.262213000000003</v>
      </c>
      <c r="F520">
        <v>-123.068963</v>
      </c>
      <c r="G520">
        <f>IF(route_map__2[[#This Row],[route_label]]&lt;&gt;A521,0,SQRT((E521-route_map__2[[#This Row],[stop_lat]])^2 + ((F521-route_map__2[[#This Row],[stop_lon]])*COS(RADIANS(route_map__2[[#This Row],[stop_lat]])))^2)*111.32)</f>
        <v>0.25902960236574679</v>
      </c>
    </row>
    <row r="521" spans="1:7" hidden="1" x14ac:dyDescent="0.2">
      <c r="A521" t="s">
        <v>27</v>
      </c>
      <c r="B521">
        <v>0</v>
      </c>
      <c r="C521">
        <v>20</v>
      </c>
      <c r="D521" t="s">
        <v>1418</v>
      </c>
      <c r="E521">
        <v>49.262171000000002</v>
      </c>
      <c r="F521">
        <v>-123.065398</v>
      </c>
      <c r="G521">
        <f>IF(route_map__2[[#This Row],[route_label]]&lt;&gt;A522,0,SQRT((E522-route_map__2[[#This Row],[stop_lat]])^2 + ((F522-route_map__2[[#This Row],[stop_lon]])*COS(RADIANS(route_map__2[[#This Row],[stop_lat]])))^2)*111.32)</f>
        <v>0.27526061906935934</v>
      </c>
    </row>
    <row r="522" spans="1:7" hidden="1" x14ac:dyDescent="0.2">
      <c r="A522" t="s">
        <v>27</v>
      </c>
      <c r="B522">
        <v>0</v>
      </c>
      <c r="C522">
        <v>21</v>
      </c>
      <c r="D522" t="s">
        <v>1419</v>
      </c>
      <c r="E522">
        <v>49.262171000000002</v>
      </c>
      <c r="F522">
        <v>-123.061609</v>
      </c>
      <c r="G522">
        <f>IF(route_map__2[[#This Row],[route_label]]&lt;&gt;A523,0,SQRT((E523-route_map__2[[#This Row],[stop_lat]])^2 + ((F523-route_map__2[[#This Row],[stop_lon]])*COS(RADIANS(route_map__2[[#This Row],[stop_lat]])))^2)*111.32)</f>
        <v>0.44070828871980822</v>
      </c>
    </row>
    <row r="523" spans="1:7" hidden="1" x14ac:dyDescent="0.2">
      <c r="A523" t="s">
        <v>27</v>
      </c>
      <c r="B523">
        <v>0</v>
      </c>
      <c r="C523">
        <v>22</v>
      </c>
      <c r="D523" t="s">
        <v>1420</v>
      </c>
      <c r="E523">
        <v>49.261888999999996</v>
      </c>
      <c r="F523">
        <v>-123.055558</v>
      </c>
      <c r="G523">
        <f>IF(route_map__2[[#This Row],[route_label]]&lt;&gt;A524,0,SQRT((E524-route_map__2[[#This Row],[stop_lat]])^2 + ((F524-route_map__2[[#This Row],[stop_lon]])*COS(RADIANS(route_map__2[[#This Row],[stop_lat]])))^2)*111.32)</f>
        <v>0.30695131161097605</v>
      </c>
    </row>
    <row r="524" spans="1:7" hidden="1" x14ac:dyDescent="0.2">
      <c r="A524" t="s">
        <v>27</v>
      </c>
      <c r="B524">
        <v>0</v>
      </c>
      <c r="C524">
        <v>23</v>
      </c>
      <c r="D524" t="s">
        <v>1421</v>
      </c>
      <c r="E524">
        <v>49.261915999999999</v>
      </c>
      <c r="F524">
        <v>-123.051333</v>
      </c>
      <c r="G524">
        <f>IF(route_map__2[[#This Row],[route_label]]&lt;&gt;A525,0,SQRT((E525-route_map__2[[#This Row],[stop_lat]])^2 + ((F525-route_map__2[[#This Row],[stop_lon]])*COS(RADIANS(route_map__2[[#This Row],[stop_lat]])))^2)*111.32)</f>
        <v>0.15851726643834807</v>
      </c>
    </row>
    <row r="525" spans="1:7" hidden="1" x14ac:dyDescent="0.2">
      <c r="A525" t="s">
        <v>27</v>
      </c>
      <c r="B525">
        <v>0</v>
      </c>
      <c r="C525">
        <v>24</v>
      </c>
      <c r="D525" t="s">
        <v>1422</v>
      </c>
      <c r="E525">
        <v>49.261916999999997</v>
      </c>
      <c r="F525">
        <v>-123.04915099999999</v>
      </c>
      <c r="G525">
        <f>IF(route_map__2[[#This Row],[route_label]]&lt;&gt;A526,0,SQRT((E526-route_map__2[[#This Row],[stop_lat]])^2 + ((F526-route_map__2[[#This Row],[stop_lon]])*COS(RADIANS(route_map__2[[#This Row],[stop_lat]])))^2)*111.32)</f>
        <v>0.18961438249049384</v>
      </c>
    </row>
    <row r="526" spans="1:7" hidden="1" x14ac:dyDescent="0.2">
      <c r="A526" t="s">
        <v>27</v>
      </c>
      <c r="B526">
        <v>0</v>
      </c>
      <c r="C526">
        <v>25</v>
      </c>
      <c r="D526" t="s">
        <v>1423</v>
      </c>
      <c r="E526">
        <v>49.261906000000003</v>
      </c>
      <c r="F526">
        <v>-123.046541</v>
      </c>
      <c r="G526">
        <f>IF(route_map__2[[#This Row],[route_label]]&lt;&gt;A527,0,SQRT((E527-route_map__2[[#This Row],[stop_lat]])^2 + ((F527-route_map__2[[#This Row],[stop_lon]])*COS(RADIANS(route_map__2[[#This Row],[stop_lat]])))^2)*111.32)</f>
        <v>0.20310209086960329</v>
      </c>
    </row>
    <row r="527" spans="1:7" hidden="1" x14ac:dyDescent="0.2">
      <c r="A527" t="s">
        <v>27</v>
      </c>
      <c r="B527">
        <v>0</v>
      </c>
      <c r="C527">
        <v>26</v>
      </c>
      <c r="D527" t="s">
        <v>1424</v>
      </c>
      <c r="E527">
        <v>49.261811999999999</v>
      </c>
      <c r="F527">
        <v>-123.04374900000001</v>
      </c>
      <c r="G527">
        <f>IF(route_map__2[[#This Row],[route_label]]&lt;&gt;A528,0,SQRT((E528-route_map__2[[#This Row],[stop_lat]])^2 + ((F528-route_map__2[[#This Row],[stop_lon]])*COS(RADIANS(route_map__2[[#This Row],[stop_lat]])))^2)*111.32)</f>
        <v>0.2901631351625254</v>
      </c>
    </row>
    <row r="528" spans="1:7" hidden="1" x14ac:dyDescent="0.2">
      <c r="A528" t="s">
        <v>27</v>
      </c>
      <c r="B528">
        <v>0</v>
      </c>
      <c r="C528">
        <v>27</v>
      </c>
      <c r="D528" t="s">
        <v>1425</v>
      </c>
      <c r="E528">
        <v>49.261792999999997</v>
      </c>
      <c r="F528">
        <v>-123.039755</v>
      </c>
      <c r="G528">
        <f>IF(route_map__2[[#This Row],[route_label]]&lt;&gt;A529,0,SQRT((E529-route_map__2[[#This Row],[stop_lat]])^2 + ((F529-route_map__2[[#This Row],[stop_lon]])*COS(RADIANS(route_map__2[[#This Row],[stop_lat]])))^2)*111.32)</f>
        <v>0.17059986768235025</v>
      </c>
    </row>
    <row r="529" spans="1:7" hidden="1" x14ac:dyDescent="0.2">
      <c r="A529" t="s">
        <v>27</v>
      </c>
      <c r="B529">
        <v>0</v>
      </c>
      <c r="C529">
        <v>28</v>
      </c>
      <c r="D529" t="s">
        <v>1426</v>
      </c>
      <c r="E529">
        <v>49.261817999999998</v>
      </c>
      <c r="F529">
        <v>-123.037407</v>
      </c>
      <c r="G529">
        <f>IF(route_map__2[[#This Row],[route_label]]&lt;&gt;A530,0,SQRT((E530-route_map__2[[#This Row],[stop_lat]])^2 + ((F530-route_map__2[[#This Row],[stop_lon]])*COS(RADIANS(route_map__2[[#This Row],[stop_lat]])))^2)*111.32)</f>
        <v>0.30623825920429781</v>
      </c>
    </row>
    <row r="530" spans="1:7" hidden="1" x14ac:dyDescent="0.2">
      <c r="A530" t="s">
        <v>27</v>
      </c>
      <c r="B530">
        <v>0</v>
      </c>
      <c r="C530">
        <v>29</v>
      </c>
      <c r="D530" t="s">
        <v>1427</v>
      </c>
      <c r="E530">
        <v>49.261780999999999</v>
      </c>
      <c r="F530">
        <v>-123.033192</v>
      </c>
      <c r="G530">
        <f>IF(route_map__2[[#This Row],[route_label]]&lt;&gt;A531,0,SQRT((E531-route_map__2[[#This Row],[stop_lat]])^2 + ((F531-route_map__2[[#This Row],[stop_lon]])*COS(RADIANS(route_map__2[[#This Row],[stop_lat]])))^2)*111.32)</f>
        <v>0.44759027254971961</v>
      </c>
    </row>
    <row r="531" spans="1:7" hidden="1" x14ac:dyDescent="0.2">
      <c r="A531" t="s">
        <v>27</v>
      </c>
      <c r="B531">
        <v>0</v>
      </c>
      <c r="C531">
        <v>30</v>
      </c>
      <c r="D531" t="s">
        <v>1428</v>
      </c>
      <c r="E531">
        <v>49.263759</v>
      </c>
      <c r="F531">
        <v>-123.027828</v>
      </c>
      <c r="G531">
        <f>IF(route_map__2[[#This Row],[route_label]]&lt;&gt;A532,0,SQRT((E532-route_map__2[[#This Row],[stop_lat]])^2 + ((F532-route_map__2[[#This Row],[stop_lon]])*COS(RADIANS(route_map__2[[#This Row],[stop_lat]])))^2)*111.32)</f>
        <v>0.28839728976317835</v>
      </c>
    </row>
    <row r="532" spans="1:7" hidden="1" x14ac:dyDescent="0.2">
      <c r="A532" t="s">
        <v>27</v>
      </c>
      <c r="B532">
        <v>0</v>
      </c>
      <c r="C532">
        <v>31</v>
      </c>
      <c r="D532" t="s">
        <v>1429</v>
      </c>
      <c r="E532">
        <v>49.265467000000001</v>
      </c>
      <c r="F532">
        <v>-123.024843</v>
      </c>
      <c r="G532">
        <f>IF(route_map__2[[#This Row],[route_label]]&lt;&gt;A533,0,SQRT((E533-route_map__2[[#This Row],[stop_lat]])^2 + ((F533-route_map__2[[#This Row],[stop_lon]])*COS(RADIANS(route_map__2[[#This Row],[stop_lat]])))^2)*111.32)</f>
        <v>0</v>
      </c>
    </row>
    <row r="533" spans="1:7" hidden="1" x14ac:dyDescent="0.2">
      <c r="A533" t="s">
        <v>27</v>
      </c>
      <c r="B533">
        <v>1</v>
      </c>
      <c r="C533">
        <v>1</v>
      </c>
      <c r="D533" t="s">
        <v>1429</v>
      </c>
      <c r="E533">
        <v>49.265467000000001</v>
      </c>
      <c r="F533">
        <v>-123.024843</v>
      </c>
      <c r="G533">
        <f>IF(route_map__2[[#This Row],[route_label]]&lt;&gt;A534,0,SQRT((E534-route_map__2[[#This Row],[stop_lat]])^2 + ((F534-route_map__2[[#This Row],[stop_lon]])*COS(RADIANS(route_map__2[[#This Row],[stop_lat]])))^2)*111.32)</f>
        <v>0.3782616908057046</v>
      </c>
    </row>
    <row r="534" spans="1:7" hidden="1" x14ac:dyDescent="0.2">
      <c r="A534" t="s">
        <v>27</v>
      </c>
      <c r="B534">
        <v>1</v>
      </c>
      <c r="C534">
        <v>2</v>
      </c>
      <c r="D534" t="s">
        <v>1430</v>
      </c>
      <c r="E534">
        <v>49.263328000000001</v>
      </c>
      <c r="F534">
        <v>-123.02888900000001</v>
      </c>
      <c r="G534">
        <f>IF(route_map__2[[#This Row],[route_label]]&lt;&gt;A535,0,SQRT((E535-route_map__2[[#This Row],[stop_lat]])^2 + ((F535-route_map__2[[#This Row],[stop_lon]])*COS(RADIANS(route_map__2[[#This Row],[stop_lat]])))^2)*111.32)</f>
        <v>0.23970305611018042</v>
      </c>
    </row>
    <row r="535" spans="1:7" hidden="1" x14ac:dyDescent="0.2">
      <c r="A535" t="s">
        <v>27</v>
      </c>
      <c r="B535">
        <v>1</v>
      </c>
      <c r="C535">
        <v>3</v>
      </c>
      <c r="D535" t="s">
        <v>1431</v>
      </c>
      <c r="E535">
        <v>49.262053000000002</v>
      </c>
      <c r="F535">
        <v>-123.031548</v>
      </c>
      <c r="G535">
        <f>IF(route_map__2[[#This Row],[route_label]]&lt;&gt;A536,0,SQRT((E536-route_map__2[[#This Row],[stop_lat]])^2 + ((F536-route_map__2[[#This Row],[stop_lon]])*COS(RADIANS(route_map__2[[#This Row],[stop_lat]])))^2)*111.32)</f>
        <v>0.20085734772007346</v>
      </c>
    </row>
    <row r="536" spans="1:7" hidden="1" x14ac:dyDescent="0.2">
      <c r="A536" t="s">
        <v>27</v>
      </c>
      <c r="B536">
        <v>1</v>
      </c>
      <c r="C536">
        <v>4</v>
      </c>
      <c r="D536" t="s">
        <v>1432</v>
      </c>
      <c r="E536">
        <v>49.262008999999999</v>
      </c>
      <c r="F536">
        <v>-123.034312</v>
      </c>
      <c r="G536">
        <f>IF(route_map__2[[#This Row],[route_label]]&lt;&gt;A537,0,SQRT((E537-route_map__2[[#This Row],[stop_lat]])^2 + ((F537-route_map__2[[#This Row],[stop_lon]])*COS(RADIANS(route_map__2[[#This Row],[stop_lat]])))^2)*111.32)</f>
        <v>0.20436965283995293</v>
      </c>
    </row>
    <row r="537" spans="1:7" hidden="1" x14ac:dyDescent="0.2">
      <c r="A537" t="s">
        <v>27</v>
      </c>
      <c r="B537">
        <v>1</v>
      </c>
      <c r="C537">
        <v>5</v>
      </c>
      <c r="D537" t="s">
        <v>1433</v>
      </c>
      <c r="E537">
        <v>49.261989</v>
      </c>
      <c r="F537">
        <v>-123.037125</v>
      </c>
      <c r="G537">
        <f>IF(route_map__2[[#This Row],[route_label]]&lt;&gt;A538,0,SQRT((E538-route_map__2[[#This Row],[stop_lat]])^2 + ((F538-route_map__2[[#This Row],[stop_lon]])*COS(RADIANS(route_map__2[[#This Row],[stop_lat]])))^2)*111.32)</f>
        <v>0.17283662998745147</v>
      </c>
    </row>
    <row r="538" spans="1:7" hidden="1" x14ac:dyDescent="0.2">
      <c r="A538" t="s">
        <v>27</v>
      </c>
      <c r="B538">
        <v>1</v>
      </c>
      <c r="C538">
        <v>6</v>
      </c>
      <c r="D538" t="s">
        <v>1434</v>
      </c>
      <c r="E538">
        <v>49.262003999999997</v>
      </c>
      <c r="F538">
        <v>-123.03950399999999</v>
      </c>
      <c r="G538">
        <f>IF(route_map__2[[#This Row],[route_label]]&lt;&gt;A539,0,SQRT((E539-route_map__2[[#This Row],[stop_lat]])^2 + ((F539-route_map__2[[#This Row],[stop_lon]])*COS(RADIANS(route_map__2[[#This Row],[stop_lat]])))^2)*111.32)</f>
        <v>0.39664543496414012</v>
      </c>
    </row>
    <row r="539" spans="1:7" hidden="1" x14ac:dyDescent="0.2">
      <c r="A539" t="s">
        <v>27</v>
      </c>
      <c r="B539">
        <v>1</v>
      </c>
      <c r="C539">
        <v>7</v>
      </c>
      <c r="D539" t="s">
        <v>1435</v>
      </c>
      <c r="E539">
        <v>49.262096999999997</v>
      </c>
      <c r="F539">
        <v>-123.044962</v>
      </c>
      <c r="G539">
        <f>IF(route_map__2[[#This Row],[route_label]]&lt;&gt;A540,0,SQRT((E540-route_map__2[[#This Row],[stop_lat]])^2 + ((F540-route_map__2[[#This Row],[stop_lon]])*COS(RADIANS(route_map__2[[#This Row],[stop_lat]])))^2)*111.32)</f>
        <v>0.36927006753431696</v>
      </c>
    </row>
    <row r="540" spans="1:7" hidden="1" x14ac:dyDescent="0.2">
      <c r="A540" t="s">
        <v>27</v>
      </c>
      <c r="B540">
        <v>1</v>
      </c>
      <c r="C540">
        <v>8</v>
      </c>
      <c r="D540" t="s">
        <v>1436</v>
      </c>
      <c r="E540">
        <v>49.262110999999997</v>
      </c>
      <c r="F540">
        <v>-123.050045</v>
      </c>
      <c r="G540">
        <f>IF(route_map__2[[#This Row],[route_label]]&lt;&gt;A541,0,SQRT((E541-route_map__2[[#This Row],[stop_lat]])^2 + ((F541-route_map__2[[#This Row],[stop_lon]])*COS(RADIANS(route_map__2[[#This Row],[stop_lat]])))^2)*111.32)</f>
        <v>0.13396178377137333</v>
      </c>
    </row>
    <row r="541" spans="1:7" hidden="1" x14ac:dyDescent="0.2">
      <c r="A541" t="s">
        <v>27</v>
      </c>
      <c r="B541">
        <v>1</v>
      </c>
      <c r="C541">
        <v>9</v>
      </c>
      <c r="D541" t="s">
        <v>1437</v>
      </c>
      <c r="E541">
        <v>49.262110999999997</v>
      </c>
      <c r="F541">
        <v>-123.051889</v>
      </c>
      <c r="G541">
        <f>IF(route_map__2[[#This Row],[route_label]]&lt;&gt;A542,0,SQRT((E542-route_map__2[[#This Row],[stop_lat]])^2 + ((F542-route_map__2[[#This Row],[stop_lon]])*COS(RADIANS(route_map__2[[#This Row],[stop_lat]])))^2)*111.32)</f>
        <v>0.23959770648985684</v>
      </c>
    </row>
    <row r="542" spans="1:7" hidden="1" x14ac:dyDescent="0.2">
      <c r="A542" t="s">
        <v>27</v>
      </c>
      <c r="B542">
        <v>1</v>
      </c>
      <c r="C542">
        <v>10</v>
      </c>
      <c r="D542" t="s">
        <v>1438</v>
      </c>
      <c r="E542">
        <v>49.262127</v>
      </c>
      <c r="F542">
        <v>-123.055187</v>
      </c>
      <c r="G542">
        <f>IF(route_map__2[[#This Row],[route_label]]&lt;&gt;A543,0,SQRT((E543-route_map__2[[#This Row],[stop_lat]])^2 + ((F543-route_map__2[[#This Row],[stop_lon]])*COS(RADIANS(route_map__2[[#This Row],[stop_lat]])))^2)*111.32)</f>
        <v>0.15790952952641354</v>
      </c>
    </row>
    <row r="543" spans="1:7" hidden="1" x14ac:dyDescent="0.2">
      <c r="A543" t="s">
        <v>27</v>
      </c>
      <c r="B543">
        <v>1</v>
      </c>
      <c r="C543">
        <v>11</v>
      </c>
      <c r="D543" t="s">
        <v>1439</v>
      </c>
      <c r="E543">
        <v>49.262340000000002</v>
      </c>
      <c r="F543">
        <v>-123.05733600000001</v>
      </c>
      <c r="G543">
        <f>IF(route_map__2[[#This Row],[route_label]]&lt;&gt;A544,0,SQRT((E544-route_map__2[[#This Row],[stop_lat]])^2 + ((F544-route_map__2[[#This Row],[stop_lon]])*COS(RADIANS(route_map__2[[#This Row],[stop_lat]])))^2)*111.32)</f>
        <v>0.36745310091655314</v>
      </c>
    </row>
    <row r="544" spans="1:7" hidden="1" x14ac:dyDescent="0.2">
      <c r="A544" t="s">
        <v>27</v>
      </c>
      <c r="B544">
        <v>1</v>
      </c>
      <c r="C544">
        <v>12</v>
      </c>
      <c r="D544" t="s">
        <v>1440</v>
      </c>
      <c r="E544">
        <v>49.262355999999997</v>
      </c>
      <c r="F544">
        <v>-123.062394</v>
      </c>
      <c r="G544">
        <f>IF(route_map__2[[#This Row],[route_label]]&lt;&gt;A545,0,SQRT((E545-route_map__2[[#This Row],[stop_lat]])^2 + ((F545-route_map__2[[#This Row],[stop_lon]])*COS(RADIANS(route_map__2[[#This Row],[stop_lat]])))^2)*111.32)</f>
        <v>0.14387488188845071</v>
      </c>
    </row>
    <row r="545" spans="1:7" hidden="1" x14ac:dyDescent="0.2">
      <c r="A545" t="s">
        <v>27</v>
      </c>
      <c r="B545">
        <v>1</v>
      </c>
      <c r="C545">
        <v>13</v>
      </c>
      <c r="D545" t="s">
        <v>1441</v>
      </c>
      <c r="E545">
        <v>49.262383999999997</v>
      </c>
      <c r="F545">
        <v>-123.064374</v>
      </c>
      <c r="G545">
        <f>IF(route_map__2[[#This Row],[route_label]]&lt;&gt;A546,0,SQRT((E546-route_map__2[[#This Row],[stop_lat]])^2 + ((F546-route_map__2[[#This Row],[stop_lon]])*COS(RADIANS(route_map__2[[#This Row],[stop_lat]])))^2)*111.32)</f>
        <v>0.36747820064712922</v>
      </c>
    </row>
    <row r="546" spans="1:7" hidden="1" x14ac:dyDescent="0.2">
      <c r="A546" t="s">
        <v>27</v>
      </c>
      <c r="B546">
        <v>1</v>
      </c>
      <c r="C546">
        <v>14</v>
      </c>
      <c r="D546" t="s">
        <v>1442</v>
      </c>
      <c r="E546">
        <v>49.262425999999998</v>
      </c>
      <c r="F546">
        <v>-123.06943200000001</v>
      </c>
      <c r="G546">
        <f>IF(route_map__2[[#This Row],[route_label]]&lt;&gt;A547,0,SQRT((E547-route_map__2[[#This Row],[stop_lat]])^2 + ((F547-route_map__2[[#This Row],[stop_lon]])*COS(RADIANS(route_map__2[[#This Row],[stop_lat]])))^2)*111.32)</f>
        <v>0.33672660965534684</v>
      </c>
    </row>
    <row r="547" spans="1:7" hidden="1" x14ac:dyDescent="0.2">
      <c r="A547" t="s">
        <v>27</v>
      </c>
      <c r="B547">
        <v>1</v>
      </c>
      <c r="C547">
        <v>15</v>
      </c>
      <c r="D547" t="s">
        <v>1443</v>
      </c>
      <c r="E547">
        <v>49.262447000000002</v>
      </c>
      <c r="F547">
        <v>-123.074067</v>
      </c>
      <c r="G547">
        <f>IF(route_map__2[[#This Row],[route_label]]&lt;&gt;A548,0,SQRT((E548-route_map__2[[#This Row],[stop_lat]])^2 + ((F548-route_map__2[[#This Row],[stop_lon]])*COS(RADIANS(route_map__2[[#This Row],[stop_lat]])))^2)*111.32)</f>
        <v>0.14557984178069944</v>
      </c>
    </row>
    <row r="548" spans="1:7" hidden="1" x14ac:dyDescent="0.2">
      <c r="A548" t="s">
        <v>27</v>
      </c>
      <c r="B548">
        <v>1</v>
      </c>
      <c r="C548">
        <v>16</v>
      </c>
      <c r="D548" t="s">
        <v>1444</v>
      </c>
      <c r="E548">
        <v>49.262487</v>
      </c>
      <c r="F548">
        <v>-123.07607</v>
      </c>
      <c r="G548">
        <f>IF(route_map__2[[#This Row],[route_label]]&lt;&gt;A549,0,SQRT((E549-route_map__2[[#This Row],[stop_lat]])^2 + ((F549-route_map__2[[#This Row],[stop_lon]])*COS(RADIANS(route_map__2[[#This Row],[stop_lat]])))^2)*111.32)</f>
        <v>0.18045968153214839</v>
      </c>
    </row>
    <row r="549" spans="1:7" hidden="1" x14ac:dyDescent="0.2">
      <c r="A549" t="s">
        <v>27</v>
      </c>
      <c r="B549">
        <v>1</v>
      </c>
      <c r="C549">
        <v>17</v>
      </c>
      <c r="D549" t="s">
        <v>1445</v>
      </c>
      <c r="E549">
        <v>49.262498999999998</v>
      </c>
      <c r="F549">
        <v>-123.078554</v>
      </c>
      <c r="G549">
        <f>IF(route_map__2[[#This Row],[route_label]]&lt;&gt;A550,0,SQRT((E550-route_map__2[[#This Row],[stop_lat]])^2 + ((F550-route_map__2[[#This Row],[stop_lon]])*COS(RADIANS(route_map__2[[#This Row],[stop_lat]])))^2)*111.32)</f>
        <v>0.16033167963317263</v>
      </c>
    </row>
    <row r="550" spans="1:7" hidden="1" x14ac:dyDescent="0.2">
      <c r="A550" t="s">
        <v>27</v>
      </c>
      <c r="B550">
        <v>1</v>
      </c>
      <c r="C550">
        <v>18</v>
      </c>
      <c r="D550" t="s">
        <v>1446</v>
      </c>
      <c r="E550">
        <v>49.262497000000003</v>
      </c>
      <c r="F550">
        <v>-123.080761</v>
      </c>
      <c r="G550">
        <f>IF(route_map__2[[#This Row],[route_label]]&lt;&gt;A551,0,SQRT((E551-route_map__2[[#This Row],[stop_lat]])^2 + ((F551-route_map__2[[#This Row],[stop_lon]])*COS(RADIANS(route_map__2[[#This Row],[stop_lat]])))^2)*111.32)</f>
        <v>0.21528778629747528</v>
      </c>
    </row>
    <row r="551" spans="1:7" hidden="1" x14ac:dyDescent="0.2">
      <c r="A551" t="s">
        <v>27</v>
      </c>
      <c r="B551">
        <v>1</v>
      </c>
      <c r="C551">
        <v>19</v>
      </c>
      <c r="D551" t="s">
        <v>1447</v>
      </c>
      <c r="E551">
        <v>49.262532</v>
      </c>
      <c r="F551">
        <v>-123.083724</v>
      </c>
      <c r="G551">
        <f>IF(route_map__2[[#This Row],[route_label]]&lt;&gt;A552,0,SQRT((E552-route_map__2[[#This Row],[stop_lat]])^2 + ((F552-route_map__2[[#This Row],[stop_lon]])*COS(RADIANS(route_map__2[[#This Row],[stop_lat]])))^2)*111.32)</f>
        <v>0.28475075639580733</v>
      </c>
    </row>
    <row r="552" spans="1:7" hidden="1" x14ac:dyDescent="0.2">
      <c r="A552" t="s">
        <v>27</v>
      </c>
      <c r="B552">
        <v>1</v>
      </c>
      <c r="C552">
        <v>20</v>
      </c>
      <c r="D552" t="s">
        <v>1448</v>
      </c>
      <c r="E552">
        <v>49.262579000000002</v>
      </c>
      <c r="F552">
        <v>-123.087643</v>
      </c>
      <c r="G552">
        <f>IF(route_map__2[[#This Row],[route_label]]&lt;&gt;A553,0,SQRT((E553-route_map__2[[#This Row],[stop_lat]])^2 + ((F553-route_map__2[[#This Row],[stop_lon]])*COS(RADIANS(route_map__2[[#This Row],[stop_lat]])))^2)*111.32)</f>
        <v>0.17777330440822697</v>
      </c>
    </row>
    <row r="553" spans="1:7" hidden="1" x14ac:dyDescent="0.2">
      <c r="A553" t="s">
        <v>27</v>
      </c>
      <c r="B553">
        <v>1</v>
      </c>
      <c r="C553">
        <v>21</v>
      </c>
      <c r="D553" t="s">
        <v>1398</v>
      </c>
      <c r="E553">
        <v>49.262593000000003</v>
      </c>
      <c r="F553">
        <v>-123.09009</v>
      </c>
      <c r="G553">
        <f>IF(route_map__2[[#This Row],[route_label]]&lt;&gt;A554,0,SQRT((E554-route_map__2[[#This Row],[stop_lat]])^2 + ((F554-route_map__2[[#This Row],[stop_lon]])*COS(RADIANS(route_map__2[[#This Row],[stop_lat]])))^2)*111.32)</f>
        <v>0.25026842667680338</v>
      </c>
    </row>
    <row r="554" spans="1:7" hidden="1" x14ac:dyDescent="0.2">
      <c r="A554" t="s">
        <v>27</v>
      </c>
      <c r="B554">
        <v>1</v>
      </c>
      <c r="C554">
        <v>22</v>
      </c>
      <c r="D554" t="s">
        <v>1399</v>
      </c>
      <c r="E554">
        <v>49.262597999999997</v>
      </c>
      <c r="F554">
        <v>-123.093535</v>
      </c>
      <c r="G554">
        <f>IF(route_map__2[[#This Row],[route_label]]&lt;&gt;A555,0,SQRT((E555-route_map__2[[#This Row],[stop_lat]])^2 + ((F555-route_map__2[[#This Row],[stop_lon]])*COS(RADIANS(route_map__2[[#This Row],[stop_lat]])))^2)*111.32)</f>
        <v>0.21794454113631803</v>
      </c>
    </row>
    <row r="555" spans="1:7" hidden="1" x14ac:dyDescent="0.2">
      <c r="A555" t="s">
        <v>27</v>
      </c>
      <c r="B555">
        <v>1</v>
      </c>
      <c r="C555">
        <v>23</v>
      </c>
      <c r="D555" t="s">
        <v>1400</v>
      </c>
      <c r="E555">
        <v>49.262835000000003</v>
      </c>
      <c r="F555">
        <v>-123.096513</v>
      </c>
      <c r="G555">
        <f>IF(route_map__2[[#This Row],[route_label]]&lt;&gt;A556,0,SQRT((E556-route_map__2[[#This Row],[stop_lat]])^2 + ((F556-route_map__2[[#This Row],[stop_lon]])*COS(RADIANS(route_map__2[[#This Row],[stop_lat]])))^2)*111.32)</f>
        <v>0.63837654363352636</v>
      </c>
    </row>
    <row r="556" spans="1:7" hidden="1" x14ac:dyDescent="0.2">
      <c r="A556" t="s">
        <v>27</v>
      </c>
      <c r="B556">
        <v>1</v>
      </c>
      <c r="C556">
        <v>24</v>
      </c>
      <c r="D556" t="s">
        <v>1449</v>
      </c>
      <c r="E556">
        <v>49.263100999999999</v>
      </c>
      <c r="F556">
        <v>-123.10529099999999</v>
      </c>
      <c r="G556">
        <f>IF(route_map__2[[#This Row],[route_label]]&lt;&gt;A557,0,SQRT((E557-route_map__2[[#This Row],[stop_lat]])^2 + ((F557-route_map__2[[#This Row],[stop_lon]])*COS(RADIANS(route_map__2[[#This Row],[stop_lat]])))^2)*111.32)</f>
        <v>0.33272994482559237</v>
      </c>
    </row>
    <row r="557" spans="1:7" hidden="1" x14ac:dyDescent="0.2">
      <c r="A557" t="s">
        <v>27</v>
      </c>
      <c r="B557">
        <v>1</v>
      </c>
      <c r="C557">
        <v>25</v>
      </c>
      <c r="D557" t="s">
        <v>1450</v>
      </c>
      <c r="E557">
        <v>49.263212000000003</v>
      </c>
      <c r="F557">
        <v>-123.10986800000001</v>
      </c>
      <c r="G557">
        <f>IF(route_map__2[[#This Row],[route_label]]&lt;&gt;A558,0,SQRT((E558-route_map__2[[#This Row],[stop_lat]])^2 + ((F558-route_map__2[[#This Row],[stop_lon]])*COS(RADIANS(route_map__2[[#This Row],[stop_lat]])))^2)*111.32)</f>
        <v>0.59810162397169542</v>
      </c>
    </row>
    <row r="558" spans="1:7" hidden="1" x14ac:dyDescent="0.2">
      <c r="A558" t="s">
        <v>27</v>
      </c>
      <c r="B558">
        <v>1</v>
      </c>
      <c r="C558">
        <v>26</v>
      </c>
      <c r="D558" t="s">
        <v>1451</v>
      </c>
      <c r="E558">
        <v>49.263359999999999</v>
      </c>
      <c r="F558">
        <v>-123.118098</v>
      </c>
      <c r="G558">
        <f>IF(route_map__2[[#This Row],[route_label]]&lt;&gt;A559,0,SQRT((E559-route_map__2[[#This Row],[stop_lat]])^2 + ((F559-route_map__2[[#This Row],[stop_lon]])*COS(RADIANS(route_map__2[[#This Row],[stop_lat]])))^2)*111.32)</f>
        <v>0.15472970418488183</v>
      </c>
    </row>
    <row r="559" spans="1:7" hidden="1" x14ac:dyDescent="0.2">
      <c r="A559" t="s">
        <v>27</v>
      </c>
      <c r="B559">
        <v>1</v>
      </c>
      <c r="C559">
        <v>27</v>
      </c>
      <c r="D559" t="s">
        <v>1452</v>
      </c>
      <c r="E559">
        <v>49.263401000000002</v>
      </c>
      <c r="F559">
        <v>-123.120227</v>
      </c>
      <c r="G559">
        <f>IF(route_map__2[[#This Row],[route_label]]&lt;&gt;A560,0,SQRT((E560-route_map__2[[#This Row],[stop_lat]])^2 + ((F560-route_map__2[[#This Row],[stop_lon]])*COS(RADIANS(route_map__2[[#This Row],[stop_lat]])))^2)*111.32)</f>
        <v>0.19131755002568798</v>
      </c>
    </row>
    <row r="560" spans="1:7" hidden="1" x14ac:dyDescent="0.2">
      <c r="A560" t="s">
        <v>27</v>
      </c>
      <c r="B560">
        <v>1</v>
      </c>
      <c r="C560">
        <v>28</v>
      </c>
      <c r="D560" t="s">
        <v>1453</v>
      </c>
      <c r="E560">
        <v>49.263437000000003</v>
      </c>
      <c r="F560">
        <v>-123.12286</v>
      </c>
      <c r="G560">
        <f>IF(route_map__2[[#This Row],[route_label]]&lt;&gt;A561,0,SQRT((E561-route_map__2[[#This Row],[stop_lat]])^2 + ((F561-route_map__2[[#This Row],[stop_lon]])*COS(RADIANS(route_map__2[[#This Row],[stop_lat]])))^2)*111.32)</f>
        <v>0.47298814014083868</v>
      </c>
    </row>
    <row r="561" spans="1:7" hidden="1" x14ac:dyDescent="0.2">
      <c r="A561" t="s">
        <v>27</v>
      </c>
      <c r="B561">
        <v>1</v>
      </c>
      <c r="C561">
        <v>29</v>
      </c>
      <c r="D561" t="s">
        <v>1454</v>
      </c>
      <c r="E561">
        <v>49.263539999999999</v>
      </c>
      <c r="F561">
        <v>-123.129369</v>
      </c>
      <c r="G561">
        <f>IF(route_map__2[[#This Row],[route_label]]&lt;&gt;A562,0,SQRT((E562-route_map__2[[#This Row],[stop_lat]])^2 + ((F562-route_map__2[[#This Row],[stop_lon]])*COS(RADIANS(route_map__2[[#This Row],[stop_lat]])))^2)*111.32)</f>
        <v>0.17243383550355093</v>
      </c>
    </row>
    <row r="562" spans="1:7" hidden="1" x14ac:dyDescent="0.2">
      <c r="A562" t="s">
        <v>27</v>
      </c>
      <c r="B562">
        <v>1</v>
      </c>
      <c r="C562">
        <v>30</v>
      </c>
      <c r="D562" t="s">
        <v>1455</v>
      </c>
      <c r="E562">
        <v>49.263576</v>
      </c>
      <c r="F562">
        <v>-123.131742</v>
      </c>
      <c r="G562">
        <f>IF(route_map__2[[#This Row],[route_label]]&lt;&gt;A563,0,SQRT((E563-route_map__2[[#This Row],[stop_lat]])^2 + ((F563-route_map__2[[#This Row],[stop_lon]])*COS(RADIANS(route_map__2[[#This Row],[stop_lat]])))^2)*111.32)</f>
        <v>0.22840805771000738</v>
      </c>
    </row>
    <row r="563" spans="1:7" hidden="1" x14ac:dyDescent="0.2">
      <c r="A563" t="s">
        <v>27</v>
      </c>
      <c r="B563">
        <v>1</v>
      </c>
      <c r="C563">
        <v>31</v>
      </c>
      <c r="D563" t="s">
        <v>1456</v>
      </c>
      <c r="E563">
        <v>49.263652</v>
      </c>
      <c r="F563">
        <v>-123.134884</v>
      </c>
      <c r="G563">
        <f>IF(route_map__2[[#This Row],[route_label]]&lt;&gt;A564,0,SQRT((E564-route_map__2[[#This Row],[stop_lat]])^2 + ((F564-route_map__2[[#This Row],[stop_lon]])*COS(RADIANS(route_map__2[[#This Row],[stop_lat]])))^2)*111.32)</f>
        <v>0.38323384886716089</v>
      </c>
    </row>
    <row r="564" spans="1:7" hidden="1" x14ac:dyDescent="0.2">
      <c r="A564" t="s">
        <v>27</v>
      </c>
      <c r="B564">
        <v>1</v>
      </c>
      <c r="C564">
        <v>32</v>
      </c>
      <c r="D564" t="s">
        <v>1457</v>
      </c>
      <c r="E564">
        <v>49.263731999999997</v>
      </c>
      <c r="F564">
        <v>-123.140158</v>
      </c>
      <c r="G564">
        <f>IF(route_map__2[[#This Row],[route_label]]&lt;&gt;A565,0,SQRT((E565-route_map__2[[#This Row],[stop_lat]])^2 + ((F565-route_map__2[[#This Row],[stop_lon]])*COS(RADIANS(route_map__2[[#This Row],[stop_lat]])))^2)*111.32)</f>
        <v>0.26322506844056071</v>
      </c>
    </row>
    <row r="565" spans="1:7" hidden="1" x14ac:dyDescent="0.2">
      <c r="A565" t="s">
        <v>27</v>
      </c>
      <c r="B565">
        <v>1</v>
      </c>
      <c r="C565">
        <v>33</v>
      </c>
      <c r="D565" t="s">
        <v>1458</v>
      </c>
      <c r="E565">
        <v>49.263769000000003</v>
      </c>
      <c r="F565">
        <v>-123.143781</v>
      </c>
      <c r="G565">
        <f>IF(route_map__2[[#This Row],[route_label]]&lt;&gt;A566,0,SQRT((E566-route_map__2[[#This Row],[stop_lat]])^2 + ((F566-route_map__2[[#This Row],[stop_lon]])*COS(RADIANS(route_map__2[[#This Row],[stop_lat]])))^2)*111.32)</f>
        <v>0.18325966985797471</v>
      </c>
    </row>
    <row r="566" spans="1:7" hidden="1" x14ac:dyDescent="0.2">
      <c r="A566" t="s">
        <v>27</v>
      </c>
      <c r="B566">
        <v>1</v>
      </c>
      <c r="C566">
        <v>34</v>
      </c>
      <c r="D566" t="s">
        <v>1459</v>
      </c>
      <c r="E566">
        <v>49.263829000000001</v>
      </c>
      <c r="F566">
        <v>-123.14630200000001</v>
      </c>
      <c r="G566">
        <f>IF(route_map__2[[#This Row],[route_label]]&lt;&gt;A567,0,SQRT((E567-route_map__2[[#This Row],[stop_lat]])^2 + ((F567-route_map__2[[#This Row],[stop_lon]])*COS(RADIANS(route_map__2[[#This Row],[stop_lat]])))^2)*111.32)</f>
        <v>0.68461997231007687</v>
      </c>
    </row>
    <row r="567" spans="1:7" hidden="1" x14ac:dyDescent="0.2">
      <c r="A567" t="s">
        <v>27</v>
      </c>
      <c r="B567">
        <v>1</v>
      </c>
      <c r="C567">
        <v>35</v>
      </c>
      <c r="D567" t="s">
        <v>1460</v>
      </c>
      <c r="E567">
        <v>49.263961999999999</v>
      </c>
      <c r="F567">
        <v>-123.15572400000001</v>
      </c>
      <c r="G567">
        <f>IF(route_map__2[[#This Row],[route_label]]&lt;&gt;A568,0,SQRT((E568-route_map__2[[#This Row],[stop_lat]])^2 + ((F568-route_map__2[[#This Row],[stop_lon]])*COS(RADIANS(route_map__2[[#This Row],[stop_lat]])))^2)*111.32)</f>
        <v>0.34614834608785694</v>
      </c>
    </row>
    <row r="568" spans="1:7" hidden="1" x14ac:dyDescent="0.2">
      <c r="A568" t="s">
        <v>27</v>
      </c>
      <c r="B568">
        <v>1</v>
      </c>
      <c r="C568">
        <v>36</v>
      </c>
      <c r="D568" t="s">
        <v>1461</v>
      </c>
      <c r="E568">
        <v>49.264051000000002</v>
      </c>
      <c r="F568">
        <v>-123.160487</v>
      </c>
      <c r="G568">
        <f>IF(route_map__2[[#This Row],[route_label]]&lt;&gt;A569,0,SQRT((E569-route_map__2[[#This Row],[stop_lat]])^2 + ((F569-route_map__2[[#This Row],[stop_lon]])*COS(RADIANS(route_map__2[[#This Row],[stop_lat]])))^2)*111.32)</f>
        <v>0.34331479717577207</v>
      </c>
    </row>
    <row r="569" spans="1:7" hidden="1" x14ac:dyDescent="0.2">
      <c r="A569" t="s">
        <v>27</v>
      </c>
      <c r="B569">
        <v>1</v>
      </c>
      <c r="C569">
        <v>37</v>
      </c>
      <c r="D569" t="s">
        <v>1462</v>
      </c>
      <c r="E569">
        <v>49.264113000000002</v>
      </c>
      <c r="F569">
        <v>-123.165212</v>
      </c>
      <c r="G569">
        <f>IF(route_map__2[[#This Row],[route_label]]&lt;&gt;A570,0,SQRT((E570-route_map__2[[#This Row],[stop_lat]])^2 + ((F570-route_map__2[[#This Row],[stop_lon]])*COS(RADIANS(route_map__2[[#This Row],[stop_lat]])))^2)*111.32)</f>
        <v>0.26770825613792759</v>
      </c>
    </row>
    <row r="570" spans="1:7" hidden="1" x14ac:dyDescent="0.2">
      <c r="A570" t="s">
        <v>27</v>
      </c>
      <c r="B570">
        <v>1</v>
      </c>
      <c r="C570">
        <v>38</v>
      </c>
      <c r="D570" t="s">
        <v>1463</v>
      </c>
      <c r="E570">
        <v>49.264173999999997</v>
      </c>
      <c r="F570">
        <v>-123.168896</v>
      </c>
      <c r="G570">
        <f>IF(route_map__2[[#This Row],[route_label]]&lt;&gt;A571,0,SQRT((E571-route_map__2[[#This Row],[stop_lat]])^2 + ((F571-route_map__2[[#This Row],[stop_lon]])*COS(RADIANS(route_map__2[[#This Row],[stop_lat]])))^2)*111.32)</f>
        <v>0.20456076906233064</v>
      </c>
    </row>
    <row r="571" spans="1:7" hidden="1" x14ac:dyDescent="0.2">
      <c r="A571" t="s">
        <v>27</v>
      </c>
      <c r="B571">
        <v>1</v>
      </c>
      <c r="C571">
        <v>39</v>
      </c>
      <c r="D571" t="s">
        <v>1464</v>
      </c>
      <c r="E571">
        <v>49.264220999999999</v>
      </c>
      <c r="F571">
        <v>-123.171711</v>
      </c>
      <c r="G571">
        <f>IF(route_map__2[[#This Row],[route_label]]&lt;&gt;A572,0,SQRT((E572-route_map__2[[#This Row],[stop_lat]])^2 + ((F572-route_map__2[[#This Row],[stop_lon]])*COS(RADIANS(route_map__2[[#This Row],[stop_lat]])))^2)*111.32)</f>
        <v>0.19593427796218277</v>
      </c>
    </row>
    <row r="572" spans="1:7" hidden="1" x14ac:dyDescent="0.2">
      <c r="A572" t="s">
        <v>27</v>
      </c>
      <c r="B572">
        <v>1</v>
      </c>
      <c r="C572">
        <v>40</v>
      </c>
      <c r="D572" t="s">
        <v>1465</v>
      </c>
      <c r="E572">
        <v>49.264240999999998</v>
      </c>
      <c r="F572">
        <v>-123.174408</v>
      </c>
      <c r="G572">
        <f>IF(route_map__2[[#This Row],[route_label]]&lt;&gt;A573,0,SQRT((E573-route_map__2[[#This Row],[stop_lat]])^2 + ((F573-route_map__2[[#This Row],[stop_lon]])*COS(RADIANS(route_map__2[[#This Row],[stop_lat]])))^2)*111.32)</f>
        <v>0.27869966660205231</v>
      </c>
    </row>
    <row r="573" spans="1:7" hidden="1" x14ac:dyDescent="0.2">
      <c r="A573" t="s">
        <v>27</v>
      </c>
      <c r="B573">
        <v>1</v>
      </c>
      <c r="C573">
        <v>41</v>
      </c>
      <c r="D573" t="s">
        <v>1466</v>
      </c>
      <c r="E573">
        <v>49.264310999999999</v>
      </c>
      <c r="F573">
        <v>-123.17824299999999</v>
      </c>
      <c r="G573">
        <f>IF(route_map__2[[#This Row],[route_label]]&lt;&gt;A574,0,SQRT((E574-route_map__2[[#This Row],[stop_lat]])^2 + ((F574-route_map__2[[#This Row],[stop_lon]])*COS(RADIANS(route_map__2[[#This Row],[stop_lat]])))^2)*111.32)</f>
        <v>0.29168616161691363</v>
      </c>
    </row>
    <row r="574" spans="1:7" hidden="1" x14ac:dyDescent="0.2">
      <c r="A574" t="s">
        <v>27</v>
      </c>
      <c r="B574">
        <v>1</v>
      </c>
      <c r="C574">
        <v>42</v>
      </c>
      <c r="D574" t="s">
        <v>1467</v>
      </c>
      <c r="E574">
        <v>49.264377000000003</v>
      </c>
      <c r="F574">
        <v>-123.18225700000001</v>
      </c>
      <c r="G574">
        <f>IF(route_map__2[[#This Row],[route_label]]&lt;&gt;A575,0,SQRT((E575-route_map__2[[#This Row],[stop_lat]])^2 + ((F575-route_map__2[[#This Row],[stop_lon]])*COS(RADIANS(route_map__2[[#This Row],[stop_lat]])))^2)*111.32)</f>
        <v>0.28502231244506937</v>
      </c>
    </row>
    <row r="575" spans="1:7" hidden="1" x14ac:dyDescent="0.2">
      <c r="A575" t="s">
        <v>27</v>
      </c>
      <c r="B575">
        <v>1</v>
      </c>
      <c r="C575">
        <v>43</v>
      </c>
      <c r="D575" t="s">
        <v>1326</v>
      </c>
      <c r="E575">
        <v>49.263669999999998</v>
      </c>
      <c r="F575">
        <v>-123.18602799999999</v>
      </c>
      <c r="G575">
        <f>IF(route_map__2[[#This Row],[route_label]]&lt;&gt;A576,0,SQRT((E576-route_map__2[[#This Row],[stop_lat]])^2 + ((F576-route_map__2[[#This Row],[stop_lon]])*COS(RADIANS(route_map__2[[#This Row],[stop_lat]])))^2)*111.32)</f>
        <v>0</v>
      </c>
    </row>
    <row r="576" spans="1:7" hidden="1" x14ac:dyDescent="0.2">
      <c r="A576" t="s">
        <v>90</v>
      </c>
      <c r="B576">
        <v>0</v>
      </c>
      <c r="C576">
        <v>1</v>
      </c>
      <c r="D576" t="s">
        <v>1070</v>
      </c>
      <c r="E576">
        <v>49.209086999999997</v>
      </c>
      <c r="F576">
        <v>-123.116823</v>
      </c>
      <c r="G576">
        <f>IF(route_map__2[[#This Row],[route_label]]&lt;&gt;A577,0,SQRT((E577-route_map__2[[#This Row],[stop_lat]])^2 + ((F577-route_map__2[[#This Row],[stop_lon]])*COS(RADIANS(route_map__2[[#This Row],[stop_lat]])))^2)*111.32)</f>
        <v>0.21287945688118839</v>
      </c>
    </row>
    <row r="577" spans="1:7" hidden="1" x14ac:dyDescent="0.2">
      <c r="A577" t="s">
        <v>90</v>
      </c>
      <c r="B577">
        <v>0</v>
      </c>
      <c r="C577">
        <v>2</v>
      </c>
      <c r="D577" t="s">
        <v>1468</v>
      </c>
      <c r="E577">
        <v>49.209141000000002</v>
      </c>
      <c r="F577">
        <v>-123.119749</v>
      </c>
      <c r="G577">
        <f>IF(route_map__2[[#This Row],[route_label]]&lt;&gt;A578,0,SQRT((E578-route_map__2[[#This Row],[stop_lat]])^2 + ((F578-route_map__2[[#This Row],[stop_lon]])*COS(RADIANS(route_map__2[[#This Row],[stop_lat]])))^2)*111.32)</f>
        <v>0.36041969247294381</v>
      </c>
    </row>
    <row r="578" spans="1:7" hidden="1" x14ac:dyDescent="0.2">
      <c r="A578" t="s">
        <v>90</v>
      </c>
      <c r="B578">
        <v>0</v>
      </c>
      <c r="C578">
        <v>3</v>
      </c>
      <c r="D578" t="s">
        <v>1469</v>
      </c>
      <c r="E578">
        <v>49.207414</v>
      </c>
      <c r="F578">
        <v>-123.123941</v>
      </c>
      <c r="G578">
        <f>IF(route_map__2[[#This Row],[route_label]]&lt;&gt;A579,0,SQRT((E579-route_map__2[[#This Row],[stop_lat]])^2 + ((F579-route_map__2[[#This Row],[stop_lon]])*COS(RADIANS(route_map__2[[#This Row],[stop_lat]])))^2)*111.32)</f>
        <v>0.24975310437395212</v>
      </c>
    </row>
    <row r="579" spans="1:7" hidden="1" x14ac:dyDescent="0.2">
      <c r="A579" t="s">
        <v>90</v>
      </c>
      <c r="B579">
        <v>0</v>
      </c>
      <c r="C579">
        <v>4</v>
      </c>
      <c r="D579" t="s">
        <v>1470</v>
      </c>
      <c r="E579">
        <v>49.206184</v>
      </c>
      <c r="F579">
        <v>-123.126813</v>
      </c>
      <c r="G579">
        <f>IF(route_map__2[[#This Row],[route_label]]&lt;&gt;A580,0,SQRT((E580-route_map__2[[#This Row],[stop_lat]])^2 + ((F580-route_map__2[[#This Row],[stop_lon]])*COS(RADIANS(route_map__2[[#This Row],[stop_lat]])))^2)*111.32)</f>
        <v>0.35978453654706116</v>
      </c>
    </row>
    <row r="580" spans="1:7" hidden="1" x14ac:dyDescent="0.2">
      <c r="A580" t="s">
        <v>90</v>
      </c>
      <c r="B580">
        <v>0</v>
      </c>
      <c r="C580">
        <v>5</v>
      </c>
      <c r="D580" t="s">
        <v>1471</v>
      </c>
      <c r="E580">
        <v>49.204529999999998</v>
      </c>
      <c r="F580">
        <v>-123.131063</v>
      </c>
      <c r="G580">
        <f>IF(route_map__2[[#This Row],[route_label]]&lt;&gt;A581,0,SQRT((E581-route_map__2[[#This Row],[stop_lat]])^2 + ((F581-route_map__2[[#This Row],[stop_lon]])*COS(RADIANS(route_map__2[[#This Row],[stop_lat]])))^2)*111.32)</f>
        <v>0.36103729065227946</v>
      </c>
    </row>
    <row r="581" spans="1:7" hidden="1" x14ac:dyDescent="0.2">
      <c r="A581" t="s">
        <v>90</v>
      </c>
      <c r="B581">
        <v>0</v>
      </c>
      <c r="C581">
        <v>6</v>
      </c>
      <c r="D581" t="s">
        <v>1472</v>
      </c>
      <c r="E581">
        <v>49.203659999999999</v>
      </c>
      <c r="F581">
        <v>-123.135845</v>
      </c>
      <c r="G581">
        <f>IF(route_map__2[[#This Row],[route_label]]&lt;&gt;A582,0,SQRT((E582-route_map__2[[#This Row],[stop_lat]])^2 + ((F582-route_map__2[[#This Row],[stop_lon]])*COS(RADIANS(route_map__2[[#This Row],[stop_lat]])))^2)*111.32)</f>
        <v>0.33090894649560276</v>
      </c>
    </row>
    <row r="582" spans="1:7" hidden="1" x14ac:dyDescent="0.2">
      <c r="A582" t="s">
        <v>90</v>
      </c>
      <c r="B582">
        <v>0</v>
      </c>
      <c r="C582">
        <v>7</v>
      </c>
      <c r="D582" t="s">
        <v>1473</v>
      </c>
      <c r="E582">
        <v>49.205047</v>
      </c>
      <c r="F582">
        <v>-123.139869</v>
      </c>
      <c r="G582">
        <f>IF(route_map__2[[#This Row],[route_label]]&lt;&gt;A583,0,SQRT((E583-route_map__2[[#This Row],[stop_lat]])^2 + ((F583-route_map__2[[#This Row],[stop_lon]])*COS(RADIANS(route_map__2[[#This Row],[stop_lat]])))^2)*111.32)</f>
        <v>0.26818226565398018</v>
      </c>
    </row>
    <row r="583" spans="1:7" hidden="1" x14ac:dyDescent="0.2">
      <c r="A583" t="s">
        <v>90</v>
      </c>
      <c r="B583">
        <v>0</v>
      </c>
      <c r="C583">
        <v>8</v>
      </c>
      <c r="D583" t="s">
        <v>1474</v>
      </c>
      <c r="E583">
        <v>49.207431</v>
      </c>
      <c r="F583">
        <v>-123.1404</v>
      </c>
      <c r="G583">
        <f>IF(route_map__2[[#This Row],[route_label]]&lt;&gt;A584,0,SQRT((E584-route_map__2[[#This Row],[stop_lat]])^2 + ((F584-route_map__2[[#This Row],[stop_lon]])*COS(RADIANS(route_map__2[[#This Row],[stop_lat]])))^2)*111.32)</f>
        <v>0.16190012314159719</v>
      </c>
    </row>
    <row r="584" spans="1:7" hidden="1" x14ac:dyDescent="0.2">
      <c r="A584" t="s">
        <v>90</v>
      </c>
      <c r="B584">
        <v>0</v>
      </c>
      <c r="C584">
        <v>9</v>
      </c>
      <c r="D584" t="s">
        <v>1475</v>
      </c>
      <c r="E584">
        <v>49.208885000000002</v>
      </c>
      <c r="F584">
        <v>-123.14035</v>
      </c>
      <c r="G584">
        <f>IF(route_map__2[[#This Row],[route_label]]&lt;&gt;A585,0,SQRT((E585-route_map__2[[#This Row],[stop_lat]])^2 + ((F585-route_map__2[[#This Row],[stop_lon]])*COS(RADIANS(route_map__2[[#This Row],[stop_lat]])))^2)*111.32)</f>
        <v>0.25415489143892339</v>
      </c>
    </row>
    <row r="585" spans="1:7" hidden="1" x14ac:dyDescent="0.2">
      <c r="A585" t="s">
        <v>90</v>
      </c>
      <c r="B585">
        <v>0</v>
      </c>
      <c r="C585">
        <v>10</v>
      </c>
      <c r="D585" t="s">
        <v>1476</v>
      </c>
      <c r="E585">
        <v>49.211168000000001</v>
      </c>
      <c r="F585">
        <v>-123.140317</v>
      </c>
      <c r="G585">
        <f>IF(route_map__2[[#This Row],[route_label]]&lt;&gt;A586,0,SQRT((E586-route_map__2[[#This Row],[stop_lat]])^2 + ((F586-route_map__2[[#This Row],[stop_lon]])*COS(RADIANS(route_map__2[[#This Row],[stop_lat]])))^2)*111.32)</f>
        <v>0.25532984445660306</v>
      </c>
    </row>
    <row r="586" spans="1:7" hidden="1" x14ac:dyDescent="0.2">
      <c r="A586" t="s">
        <v>90</v>
      </c>
      <c r="B586">
        <v>0</v>
      </c>
      <c r="C586">
        <v>11</v>
      </c>
      <c r="D586" t="s">
        <v>1477</v>
      </c>
      <c r="E586">
        <v>49.213461000000002</v>
      </c>
      <c r="F586">
        <v>-123.14023299999999</v>
      </c>
      <c r="G586">
        <f>IF(route_map__2[[#This Row],[route_label]]&lt;&gt;A587,0,SQRT((E587-route_map__2[[#This Row],[stop_lat]])^2 + ((F587-route_map__2[[#This Row],[stop_lon]])*COS(RADIANS(route_map__2[[#This Row],[stop_lat]])))^2)*111.32)</f>
        <v>0.20466590496334164</v>
      </c>
    </row>
    <row r="587" spans="1:7" hidden="1" x14ac:dyDescent="0.2">
      <c r="A587" t="s">
        <v>90</v>
      </c>
      <c r="B587">
        <v>0</v>
      </c>
      <c r="C587">
        <v>12</v>
      </c>
      <c r="D587" t="s">
        <v>1478</v>
      </c>
      <c r="E587">
        <v>49.215299000000002</v>
      </c>
      <c r="F587">
        <v>-123.140165</v>
      </c>
      <c r="G587">
        <f>IF(route_map__2[[#This Row],[route_label]]&lt;&gt;A588,0,SQRT((E588-route_map__2[[#This Row],[stop_lat]])^2 + ((F588-route_map__2[[#This Row],[stop_lon]])*COS(RADIANS(route_map__2[[#This Row],[stop_lat]])))^2)*111.32)</f>
        <v>0.26566255859484833</v>
      </c>
    </row>
    <row r="588" spans="1:7" hidden="1" x14ac:dyDescent="0.2">
      <c r="A588" t="s">
        <v>90</v>
      </c>
      <c r="B588">
        <v>0</v>
      </c>
      <c r="C588">
        <v>13</v>
      </c>
      <c r="D588" t="s">
        <v>1479</v>
      </c>
      <c r="E588">
        <v>49.217685000000003</v>
      </c>
      <c r="F588">
        <v>-123.140092</v>
      </c>
      <c r="G588">
        <f>IF(route_map__2[[#This Row],[route_label]]&lt;&gt;A589,0,SQRT((E589-route_map__2[[#This Row],[stop_lat]])^2 + ((F589-route_map__2[[#This Row],[stop_lon]])*COS(RADIANS(route_map__2[[#This Row],[stop_lat]])))^2)*111.32)</f>
        <v>0.22374190688895004</v>
      </c>
    </row>
    <row r="589" spans="1:7" hidden="1" x14ac:dyDescent="0.2">
      <c r="A589" t="s">
        <v>90</v>
      </c>
      <c r="B589">
        <v>0</v>
      </c>
      <c r="C589">
        <v>14</v>
      </c>
      <c r="D589" t="s">
        <v>1480</v>
      </c>
      <c r="E589">
        <v>49.219693999999997</v>
      </c>
      <c r="F589">
        <v>-123.14</v>
      </c>
      <c r="G589">
        <f>IF(route_map__2[[#This Row],[route_label]]&lt;&gt;A590,0,SQRT((E590-route_map__2[[#This Row],[stop_lat]])^2 + ((F590-route_map__2[[#This Row],[stop_lon]])*COS(RADIANS(route_map__2[[#This Row],[stop_lat]])))^2)*111.32)</f>
        <v>0.36244139485295129</v>
      </c>
    </row>
    <row r="590" spans="1:7" hidden="1" x14ac:dyDescent="0.2">
      <c r="A590" t="s">
        <v>90</v>
      </c>
      <c r="B590">
        <v>0</v>
      </c>
      <c r="C590">
        <v>15</v>
      </c>
      <c r="D590" t="s">
        <v>1481</v>
      </c>
      <c r="E590">
        <v>49.222949</v>
      </c>
      <c r="F590">
        <v>-123.139886</v>
      </c>
      <c r="G590">
        <f>IF(route_map__2[[#This Row],[route_label]]&lt;&gt;A591,0,SQRT((E591-route_map__2[[#This Row],[stop_lat]])^2 + ((F591-route_map__2[[#This Row],[stop_lon]])*COS(RADIANS(route_map__2[[#This Row],[stop_lat]])))^2)*111.32)</f>
        <v>0.49811208618683994</v>
      </c>
    </row>
    <row r="591" spans="1:7" hidden="1" x14ac:dyDescent="0.2">
      <c r="A591" t="s">
        <v>90</v>
      </c>
      <c r="B591">
        <v>0</v>
      </c>
      <c r="C591">
        <v>16</v>
      </c>
      <c r="D591" t="s">
        <v>1482</v>
      </c>
      <c r="E591">
        <v>49.227421999999997</v>
      </c>
      <c r="F591">
        <v>-123.139703</v>
      </c>
      <c r="G591">
        <f>IF(route_map__2[[#This Row],[route_label]]&lt;&gt;A592,0,SQRT((E592-route_map__2[[#This Row],[stop_lat]])^2 + ((F592-route_map__2[[#This Row],[stop_lon]])*COS(RADIANS(route_map__2[[#This Row],[stop_lat]])))^2)*111.32)</f>
        <v>0.39059094883372508</v>
      </c>
    </row>
    <row r="592" spans="1:7" hidden="1" x14ac:dyDescent="0.2">
      <c r="A592" t="s">
        <v>90</v>
      </c>
      <c r="B592">
        <v>0</v>
      </c>
      <c r="C592">
        <v>17</v>
      </c>
      <c r="D592" t="s">
        <v>1483</v>
      </c>
      <c r="E592">
        <v>49.230930000000001</v>
      </c>
      <c r="F592">
        <v>-123.139594</v>
      </c>
      <c r="G592">
        <f>IF(route_map__2[[#This Row],[route_label]]&lt;&gt;A593,0,SQRT((E593-route_map__2[[#This Row],[stop_lat]])^2 + ((F593-route_map__2[[#This Row],[stop_lon]])*COS(RADIANS(route_map__2[[#This Row],[stop_lat]])))^2)*111.32)</f>
        <v>0.44070745669637307</v>
      </c>
    </row>
    <row r="593" spans="1:7" hidden="1" x14ac:dyDescent="0.2">
      <c r="A593" t="s">
        <v>90</v>
      </c>
      <c r="B593">
        <v>0</v>
      </c>
      <c r="C593">
        <v>18</v>
      </c>
      <c r="D593" t="s">
        <v>1484</v>
      </c>
      <c r="E593">
        <v>49.234887999999998</v>
      </c>
      <c r="F593">
        <v>-123.13946300000001</v>
      </c>
      <c r="G593">
        <f>IF(route_map__2[[#This Row],[route_label]]&lt;&gt;A594,0,SQRT((E594-route_map__2[[#This Row],[stop_lat]])^2 + ((F594-route_map__2[[#This Row],[stop_lon]])*COS(RADIANS(route_map__2[[#This Row],[stop_lat]])))^2)*111.32)</f>
        <v>0.38117656755269896</v>
      </c>
    </row>
    <row r="594" spans="1:7" hidden="1" x14ac:dyDescent="0.2">
      <c r="A594" t="s">
        <v>90</v>
      </c>
      <c r="B594">
        <v>0</v>
      </c>
      <c r="C594">
        <v>19</v>
      </c>
      <c r="D594" t="s">
        <v>1485</v>
      </c>
      <c r="E594">
        <v>49.238311000000003</v>
      </c>
      <c r="F594">
        <v>-123.13932699999999</v>
      </c>
      <c r="G594">
        <f>IF(route_map__2[[#This Row],[route_label]]&lt;&gt;A595,0,SQRT((E595-route_map__2[[#This Row],[stop_lat]])^2 + ((F595-route_map__2[[#This Row],[stop_lon]])*COS(RADIANS(route_map__2[[#This Row],[stop_lat]])))^2)*111.32)</f>
        <v>0.43424766921365571</v>
      </c>
    </row>
    <row r="595" spans="1:7" hidden="1" x14ac:dyDescent="0.2">
      <c r="A595" t="s">
        <v>90</v>
      </c>
      <c r="B595">
        <v>0</v>
      </c>
      <c r="C595">
        <v>20</v>
      </c>
      <c r="D595" t="s">
        <v>1486</v>
      </c>
      <c r="E595">
        <v>49.242210999999998</v>
      </c>
      <c r="F595">
        <v>-123.139199</v>
      </c>
      <c r="G595">
        <f>IF(route_map__2[[#This Row],[route_label]]&lt;&gt;A596,0,SQRT((E596-route_map__2[[#This Row],[stop_lat]])^2 + ((F596-route_map__2[[#This Row],[stop_lon]])*COS(RADIANS(route_map__2[[#This Row],[stop_lat]])))^2)*111.32)</f>
        <v>0.39093859362579625</v>
      </c>
    </row>
    <row r="596" spans="1:7" hidden="1" x14ac:dyDescent="0.2">
      <c r="A596" t="s">
        <v>90</v>
      </c>
      <c r="B596">
        <v>0</v>
      </c>
      <c r="C596">
        <v>21</v>
      </c>
      <c r="D596" t="s">
        <v>1487</v>
      </c>
      <c r="E596">
        <v>49.245722000000001</v>
      </c>
      <c r="F596">
        <v>-123.139081</v>
      </c>
      <c r="G596">
        <f>IF(route_map__2[[#This Row],[route_label]]&lt;&gt;A597,0,SQRT((E597-route_map__2[[#This Row],[stop_lat]])^2 + ((F597-route_map__2[[#This Row],[stop_lon]])*COS(RADIANS(route_map__2[[#This Row],[stop_lat]])))^2)*111.32)</f>
        <v>0.21911830300242252</v>
      </c>
    </row>
    <row r="597" spans="1:7" hidden="1" x14ac:dyDescent="0.2">
      <c r="A597" t="s">
        <v>90</v>
      </c>
      <c r="B597">
        <v>0</v>
      </c>
      <c r="C597">
        <v>22</v>
      </c>
      <c r="D597" t="s">
        <v>1488</v>
      </c>
      <c r="E597">
        <v>49.247689999999999</v>
      </c>
      <c r="F597">
        <v>-123.13902299999999</v>
      </c>
      <c r="G597">
        <f>IF(route_map__2[[#This Row],[route_label]]&lt;&gt;A598,0,SQRT((E598-route_map__2[[#This Row],[stop_lat]])^2 + ((F598-route_map__2[[#This Row],[stop_lon]])*COS(RADIANS(route_map__2[[#This Row],[stop_lat]])))^2)*111.32)</f>
        <v>0.27138221380433963</v>
      </c>
    </row>
    <row r="598" spans="1:7" hidden="1" x14ac:dyDescent="0.2">
      <c r="A598" t="s">
        <v>90</v>
      </c>
      <c r="B598">
        <v>0</v>
      </c>
      <c r="C598">
        <v>23</v>
      </c>
      <c r="D598" t="s">
        <v>1489</v>
      </c>
      <c r="E598">
        <v>49.250126999999999</v>
      </c>
      <c r="F598">
        <v>-123.138924</v>
      </c>
      <c r="G598">
        <f>IF(route_map__2[[#This Row],[route_label]]&lt;&gt;A599,0,SQRT((E599-route_map__2[[#This Row],[stop_lat]])^2 + ((F599-route_map__2[[#This Row],[stop_lon]])*COS(RADIANS(route_map__2[[#This Row],[stop_lat]])))^2)*111.32)</f>
        <v>0.2378694385650752</v>
      </c>
    </row>
    <row r="599" spans="1:7" hidden="1" x14ac:dyDescent="0.2">
      <c r="A599" t="s">
        <v>90</v>
      </c>
      <c r="B599">
        <v>0</v>
      </c>
      <c r="C599">
        <v>24</v>
      </c>
      <c r="D599" t="s">
        <v>1490</v>
      </c>
      <c r="E599">
        <v>49.252262999999999</v>
      </c>
      <c r="F599">
        <v>-123.138834</v>
      </c>
      <c r="G599">
        <f>IF(route_map__2[[#This Row],[route_label]]&lt;&gt;A600,0,SQRT((E600-route_map__2[[#This Row],[stop_lat]])^2 + ((F600-route_map__2[[#This Row],[stop_lon]])*COS(RADIANS(route_map__2[[#This Row],[stop_lat]])))^2)*111.32)</f>
        <v>0.1340470054566866</v>
      </c>
    </row>
    <row r="600" spans="1:7" hidden="1" x14ac:dyDescent="0.2">
      <c r="A600" t="s">
        <v>90</v>
      </c>
      <c r="B600">
        <v>0</v>
      </c>
      <c r="C600">
        <v>25</v>
      </c>
      <c r="D600" t="s">
        <v>1491</v>
      </c>
      <c r="E600">
        <v>49.253467000000001</v>
      </c>
      <c r="F600">
        <v>-123.13880399999999</v>
      </c>
      <c r="G600">
        <f>IF(route_map__2[[#This Row],[route_label]]&lt;&gt;A601,0,SQRT((E601-route_map__2[[#This Row],[stop_lat]])^2 + ((F601-route_map__2[[#This Row],[stop_lon]])*COS(RADIANS(route_map__2[[#This Row],[stop_lat]])))^2)*111.32)</f>
        <v>0.43426886543206633</v>
      </c>
    </row>
    <row r="601" spans="1:7" hidden="1" x14ac:dyDescent="0.2">
      <c r="A601" t="s">
        <v>90</v>
      </c>
      <c r="B601">
        <v>0</v>
      </c>
      <c r="C601">
        <v>26</v>
      </c>
      <c r="D601" t="s">
        <v>1492</v>
      </c>
      <c r="E601">
        <v>49.257367000000002</v>
      </c>
      <c r="F601">
        <v>-123.13866299999999</v>
      </c>
      <c r="G601">
        <f>IF(route_map__2[[#This Row],[route_label]]&lt;&gt;A602,0,SQRT((E602-route_map__2[[#This Row],[stop_lat]])^2 + ((F602-route_map__2[[#This Row],[stop_lon]])*COS(RADIANS(route_map__2[[#This Row],[stop_lat]])))^2)*111.32)</f>
        <v>0.31198565708545783</v>
      </c>
    </row>
    <row r="602" spans="1:7" hidden="1" x14ac:dyDescent="0.2">
      <c r="A602" t="s">
        <v>90</v>
      </c>
      <c r="B602">
        <v>0</v>
      </c>
      <c r="C602">
        <v>27</v>
      </c>
      <c r="D602" t="s">
        <v>1493</v>
      </c>
      <c r="E602">
        <v>49.260168999999998</v>
      </c>
      <c r="F602">
        <v>-123.13857400000001</v>
      </c>
      <c r="G602">
        <f>IF(route_map__2[[#This Row],[route_label]]&lt;&gt;A603,0,SQRT((E603-route_map__2[[#This Row],[stop_lat]])^2 + ((F603-route_map__2[[#This Row],[stop_lon]])*COS(RADIANS(route_map__2[[#This Row],[stop_lat]])))^2)*111.32)</f>
        <v>0.32638773750000249</v>
      </c>
    </row>
    <row r="603" spans="1:7" hidden="1" x14ac:dyDescent="0.2">
      <c r="A603" t="s">
        <v>90</v>
      </c>
      <c r="B603">
        <v>0</v>
      </c>
      <c r="C603">
        <v>28</v>
      </c>
      <c r="D603" t="s">
        <v>1494</v>
      </c>
      <c r="E603">
        <v>49.263100000000001</v>
      </c>
      <c r="F603">
        <v>-123.138458</v>
      </c>
      <c r="G603">
        <f>IF(route_map__2[[#This Row],[route_label]]&lt;&gt;A604,0,SQRT((E604-route_map__2[[#This Row],[stop_lat]])^2 + ((F604-route_map__2[[#This Row],[stop_lon]])*COS(RADIANS(route_map__2[[#This Row],[stop_lat]])))^2)*111.32)</f>
        <v>0.28408769673715545</v>
      </c>
    </row>
    <row r="604" spans="1:7" hidden="1" x14ac:dyDescent="0.2">
      <c r="A604" t="s">
        <v>90</v>
      </c>
      <c r="B604">
        <v>0</v>
      </c>
      <c r="C604">
        <v>29</v>
      </c>
      <c r="D604" t="s">
        <v>1495</v>
      </c>
      <c r="E604">
        <v>49.265650999999998</v>
      </c>
      <c r="F604">
        <v>-123.13834900000001</v>
      </c>
      <c r="G604">
        <f>IF(route_map__2[[#This Row],[route_label]]&lt;&gt;A605,0,SQRT((E605-route_map__2[[#This Row],[stop_lat]])^2 + ((F605-route_map__2[[#This Row],[stop_lon]])*COS(RADIANS(route_map__2[[#This Row],[stop_lat]])))^2)*111.32)</f>
        <v>0.19911671096515829</v>
      </c>
    </row>
    <row r="605" spans="1:7" hidden="1" x14ac:dyDescent="0.2">
      <c r="A605" t="s">
        <v>90</v>
      </c>
      <c r="B605">
        <v>0</v>
      </c>
      <c r="C605">
        <v>30</v>
      </c>
      <c r="D605" t="s">
        <v>1496</v>
      </c>
      <c r="E605">
        <v>49.267439000000003</v>
      </c>
      <c r="F605">
        <v>-123.138273</v>
      </c>
      <c r="G605">
        <f>IF(route_map__2[[#This Row],[route_label]]&lt;&gt;A606,0,SQRT((E606-route_map__2[[#This Row],[stop_lat]])^2 + ((F606-route_map__2[[#This Row],[stop_lon]])*COS(RADIANS(route_map__2[[#This Row],[stop_lat]])))^2)*111.32)</f>
        <v>1.2938855078858862</v>
      </c>
    </row>
    <row r="606" spans="1:7" hidden="1" x14ac:dyDescent="0.2">
      <c r="A606" t="s">
        <v>90</v>
      </c>
      <c r="B606">
        <v>0</v>
      </c>
      <c r="C606">
        <v>31</v>
      </c>
      <c r="D606" t="s">
        <v>1167</v>
      </c>
      <c r="E606">
        <v>49.276487000000003</v>
      </c>
      <c r="F606">
        <v>-123.127092</v>
      </c>
      <c r="G606">
        <f>IF(route_map__2[[#This Row],[route_label]]&lt;&gt;A607,0,SQRT((E607-route_map__2[[#This Row],[stop_lat]])^2 + ((F607-route_map__2[[#This Row],[stop_lon]])*COS(RADIANS(route_map__2[[#This Row],[stop_lat]])))^2)*111.32)</f>
        <v>0.17469143706702678</v>
      </c>
    </row>
    <row r="607" spans="1:7" hidden="1" x14ac:dyDescent="0.2">
      <c r="A607" t="s">
        <v>90</v>
      </c>
      <c r="B607">
        <v>0</v>
      </c>
      <c r="C607">
        <v>32</v>
      </c>
      <c r="D607" t="s">
        <v>1168</v>
      </c>
      <c r="E607">
        <v>49.277583999999997</v>
      </c>
      <c r="F607">
        <v>-123.125372</v>
      </c>
      <c r="G607">
        <f>IF(route_map__2[[#This Row],[route_label]]&lt;&gt;A608,0,SQRT((E608-route_map__2[[#This Row],[stop_lat]])^2 + ((F608-route_map__2[[#This Row],[stop_lon]])*COS(RADIANS(route_map__2[[#This Row],[stop_lat]])))^2)*111.32)</f>
        <v>0.50019478240315163</v>
      </c>
    </row>
    <row r="608" spans="1:7" hidden="1" x14ac:dyDescent="0.2">
      <c r="A608" t="s">
        <v>90</v>
      </c>
      <c r="B608">
        <v>0</v>
      </c>
      <c r="C608">
        <v>33</v>
      </c>
      <c r="D608" t="s">
        <v>1169</v>
      </c>
      <c r="E608">
        <v>49.280783999999997</v>
      </c>
      <c r="F608">
        <v>-123.120537</v>
      </c>
      <c r="G608">
        <f>IF(route_map__2[[#This Row],[route_label]]&lt;&gt;A609,0,SQRT((E609-route_map__2[[#This Row],[stop_lat]])^2 + ((F609-route_map__2[[#This Row],[stop_lon]])*COS(RADIANS(route_map__2[[#This Row],[stop_lat]])))^2)*111.32)</f>
        <v>0.23606279897655508</v>
      </c>
    </row>
    <row r="609" spans="1:7" hidden="1" x14ac:dyDescent="0.2">
      <c r="A609" t="s">
        <v>90</v>
      </c>
      <c r="B609">
        <v>0</v>
      </c>
      <c r="C609">
        <v>34</v>
      </c>
      <c r="D609" t="s">
        <v>1170</v>
      </c>
      <c r="E609">
        <v>49.282316999999999</v>
      </c>
      <c r="F609">
        <v>-123.118291</v>
      </c>
      <c r="G609">
        <f>IF(route_map__2[[#This Row],[route_label]]&lt;&gt;A610,0,SQRT((E610-route_map__2[[#This Row],[stop_lat]])^2 + ((F610-route_map__2[[#This Row],[stop_lon]])*COS(RADIANS(route_map__2[[#This Row],[stop_lat]])))^2)*111.32)</f>
        <v>0.17950006630936888</v>
      </c>
    </row>
    <row r="610" spans="1:7" hidden="1" x14ac:dyDescent="0.2">
      <c r="A610" t="s">
        <v>90</v>
      </c>
      <c r="B610">
        <v>0</v>
      </c>
      <c r="C610">
        <v>35</v>
      </c>
      <c r="D610" t="s">
        <v>1171</v>
      </c>
      <c r="E610">
        <v>49.283461000000003</v>
      </c>
      <c r="F610">
        <v>-123.11654900000001</v>
      </c>
      <c r="G610">
        <f>IF(route_map__2[[#This Row],[route_label]]&lt;&gt;A611,0,SQRT((E611-route_map__2[[#This Row],[stop_lat]])^2 + ((F611-route_map__2[[#This Row],[stop_lon]])*COS(RADIANS(route_map__2[[#This Row],[stop_lat]])))^2)*111.32)</f>
        <v>0.16108494700186707</v>
      </c>
    </row>
    <row r="611" spans="1:7" hidden="1" x14ac:dyDescent="0.2">
      <c r="A611" t="s">
        <v>90</v>
      </c>
      <c r="B611">
        <v>0</v>
      </c>
      <c r="C611">
        <v>36</v>
      </c>
      <c r="D611" t="s">
        <v>1172</v>
      </c>
      <c r="E611">
        <v>49.284492999999998</v>
      </c>
      <c r="F611">
        <v>-123.114994</v>
      </c>
      <c r="G611">
        <f>IF(route_map__2[[#This Row],[route_label]]&lt;&gt;A612,0,SQRT((E612-route_map__2[[#This Row],[stop_lat]])^2 + ((F612-route_map__2[[#This Row],[stop_lon]])*COS(RADIANS(route_map__2[[#This Row],[stop_lat]])))^2)*111.32)</f>
        <v>0.16785395041237475</v>
      </c>
    </row>
    <row r="612" spans="1:7" hidden="1" x14ac:dyDescent="0.2">
      <c r="A612" t="s">
        <v>90</v>
      </c>
      <c r="B612">
        <v>0</v>
      </c>
      <c r="C612">
        <v>37</v>
      </c>
      <c r="D612" t="s">
        <v>1173</v>
      </c>
      <c r="E612">
        <v>49.285553</v>
      </c>
      <c r="F612">
        <v>-123.11335</v>
      </c>
      <c r="G612">
        <f>IF(route_map__2[[#This Row],[route_label]]&lt;&gt;A613,0,SQRT((E613-route_map__2[[#This Row],[stop_lat]])^2 + ((F613-route_map__2[[#This Row],[stop_lon]])*COS(RADIANS(route_map__2[[#This Row],[stop_lat]])))^2)*111.32)</f>
        <v>0.17851433380569123</v>
      </c>
    </row>
    <row r="613" spans="1:7" hidden="1" x14ac:dyDescent="0.2">
      <c r="A613" t="s">
        <v>90</v>
      </c>
      <c r="B613">
        <v>0</v>
      </c>
      <c r="C613">
        <v>38</v>
      </c>
      <c r="D613" t="s">
        <v>1106</v>
      </c>
      <c r="E613">
        <v>49.284785999999997</v>
      </c>
      <c r="F613">
        <v>-123.11119100000001</v>
      </c>
      <c r="G613">
        <f>IF(route_map__2[[#This Row],[route_label]]&lt;&gt;A614,0,SQRT((E614-route_map__2[[#This Row],[stop_lat]])^2 + ((F614-route_map__2[[#This Row],[stop_lon]])*COS(RADIANS(route_map__2[[#This Row],[stop_lat]])))^2)*111.32)</f>
        <v>0.14180896254218661</v>
      </c>
    </row>
    <row r="614" spans="1:7" hidden="1" x14ac:dyDescent="0.2">
      <c r="A614" t="s">
        <v>90</v>
      </c>
      <c r="B614">
        <v>0</v>
      </c>
      <c r="C614">
        <v>39</v>
      </c>
      <c r="D614" t="s">
        <v>1252</v>
      </c>
      <c r="E614">
        <v>49.283796000000002</v>
      </c>
      <c r="F614">
        <v>-123.11242</v>
      </c>
      <c r="G614">
        <f>IF(route_map__2[[#This Row],[route_label]]&lt;&gt;A615,0,SQRT((E615-route_map__2[[#This Row],[stop_lat]])^2 + ((F615-route_map__2[[#This Row],[stop_lon]])*COS(RADIANS(route_map__2[[#This Row],[stop_lat]])))^2)*111.32)</f>
        <v>0</v>
      </c>
    </row>
    <row r="615" spans="1:7" hidden="1" x14ac:dyDescent="0.2">
      <c r="A615" t="s">
        <v>90</v>
      </c>
      <c r="B615">
        <v>1</v>
      </c>
      <c r="C615">
        <v>1</v>
      </c>
      <c r="D615" t="s">
        <v>1252</v>
      </c>
      <c r="E615">
        <v>49.283796000000002</v>
      </c>
      <c r="F615">
        <v>-123.11242</v>
      </c>
      <c r="G615">
        <f>IF(route_map__2[[#This Row],[route_label]]&lt;&gt;A616,0,SQRT((E616-route_map__2[[#This Row],[stop_lat]])^2 + ((F616-route_map__2[[#This Row],[stop_lon]])*COS(RADIANS(route_map__2[[#This Row],[stop_lat]])))^2)*111.32)</f>
        <v>7.3309917259796284E-2</v>
      </c>
    </row>
    <row r="616" spans="1:7" hidden="1" x14ac:dyDescent="0.2">
      <c r="A616" t="s">
        <v>90</v>
      </c>
      <c r="B616">
        <v>1</v>
      </c>
      <c r="C616">
        <v>2</v>
      </c>
      <c r="D616" t="s">
        <v>1209</v>
      </c>
      <c r="E616">
        <v>49.283817999999997</v>
      </c>
      <c r="F616">
        <v>-123.113429</v>
      </c>
      <c r="G616">
        <f>IF(route_map__2[[#This Row],[route_label]]&lt;&gt;A617,0,SQRT((E617-route_map__2[[#This Row],[stop_lat]])^2 + ((F617-route_map__2[[#This Row],[stop_lon]])*COS(RADIANS(route_map__2[[#This Row],[stop_lat]])))^2)*111.32)</f>
        <v>0.18391757281130663</v>
      </c>
    </row>
    <row r="617" spans="1:7" hidden="1" x14ac:dyDescent="0.2">
      <c r="A617" t="s">
        <v>90</v>
      </c>
      <c r="B617">
        <v>1</v>
      </c>
      <c r="C617">
        <v>3</v>
      </c>
      <c r="D617" t="s">
        <v>1210</v>
      </c>
      <c r="E617">
        <v>49.284039</v>
      </c>
      <c r="F617">
        <v>-123.115939</v>
      </c>
      <c r="G617">
        <f>IF(route_map__2[[#This Row],[route_label]]&lt;&gt;A618,0,SQRT((E618-route_map__2[[#This Row],[stop_lat]])^2 + ((F618-route_map__2[[#This Row],[stop_lon]])*COS(RADIANS(route_map__2[[#This Row],[stop_lat]])))^2)*111.32)</f>
        <v>0.21192234216578137</v>
      </c>
    </row>
    <row r="618" spans="1:7" hidden="1" x14ac:dyDescent="0.2">
      <c r="A618" t="s">
        <v>90</v>
      </c>
      <c r="B618">
        <v>1</v>
      </c>
      <c r="C618">
        <v>4</v>
      </c>
      <c r="D618" t="s">
        <v>1211</v>
      </c>
      <c r="E618">
        <v>49.28266</v>
      </c>
      <c r="F618">
        <v>-123.11795100000001</v>
      </c>
      <c r="G618">
        <f>IF(route_map__2[[#This Row],[route_label]]&lt;&gt;A619,0,SQRT((E619-route_map__2[[#This Row],[stop_lat]])^2 + ((F619-route_map__2[[#This Row],[stop_lon]])*COS(RADIANS(route_map__2[[#This Row],[stop_lat]])))^2)*111.32)</f>
        <v>0.1470124052042284</v>
      </c>
    </row>
    <row r="619" spans="1:7" hidden="1" x14ac:dyDescent="0.2">
      <c r="A619" t="s">
        <v>90</v>
      </c>
      <c r="B619">
        <v>1</v>
      </c>
      <c r="C619">
        <v>5</v>
      </c>
      <c r="D619" t="s">
        <v>1212</v>
      </c>
      <c r="E619">
        <v>49.28172</v>
      </c>
      <c r="F619">
        <v>-123.119373</v>
      </c>
      <c r="G619">
        <f>IF(route_map__2[[#This Row],[route_label]]&lt;&gt;A620,0,SQRT((E620-route_map__2[[#This Row],[stop_lat]])^2 + ((F620-route_map__2[[#This Row],[stop_lon]])*COS(RADIANS(route_map__2[[#This Row],[stop_lat]])))^2)*111.32)</f>
        <v>0.44659169769788942</v>
      </c>
    </row>
    <row r="620" spans="1:7" hidden="1" x14ac:dyDescent="0.2">
      <c r="A620" t="s">
        <v>90</v>
      </c>
      <c r="B620">
        <v>1</v>
      </c>
      <c r="C620">
        <v>6</v>
      </c>
      <c r="D620" t="s">
        <v>1213</v>
      </c>
      <c r="E620">
        <v>49.278877000000001</v>
      </c>
      <c r="F620">
        <v>-123.123712</v>
      </c>
      <c r="G620">
        <f>IF(route_map__2[[#This Row],[route_label]]&lt;&gt;A621,0,SQRT((E621-route_map__2[[#This Row],[stop_lat]])^2 + ((F621-route_map__2[[#This Row],[stop_lon]])*COS(RADIANS(route_map__2[[#This Row],[stop_lat]])))^2)*111.32)</f>
        <v>0.32856088205819634</v>
      </c>
    </row>
    <row r="621" spans="1:7" hidden="1" x14ac:dyDescent="0.2">
      <c r="A621" t="s">
        <v>90</v>
      </c>
      <c r="B621">
        <v>1</v>
      </c>
      <c r="C621">
        <v>7</v>
      </c>
      <c r="D621" t="s">
        <v>1214</v>
      </c>
      <c r="E621">
        <v>49.276786000000001</v>
      </c>
      <c r="F621">
        <v>-123.12690499999999</v>
      </c>
      <c r="G621">
        <f>IF(route_map__2[[#This Row],[route_label]]&lt;&gt;A622,0,SQRT((E622-route_map__2[[#This Row],[stop_lat]])^2 + ((F622-route_map__2[[#This Row],[stop_lon]])*COS(RADIANS(route_map__2[[#This Row],[stop_lat]])))^2)*111.32)</f>
        <v>0.14886835957502878</v>
      </c>
    </row>
    <row r="622" spans="1:7" hidden="1" x14ac:dyDescent="0.2">
      <c r="A622" t="s">
        <v>90</v>
      </c>
      <c r="B622">
        <v>1</v>
      </c>
      <c r="C622">
        <v>8</v>
      </c>
      <c r="D622" t="s">
        <v>1215</v>
      </c>
      <c r="E622">
        <v>49.275854000000002</v>
      </c>
      <c r="F622">
        <v>-123.12837500000001</v>
      </c>
      <c r="G622">
        <f>IF(route_map__2[[#This Row],[route_label]]&lt;&gt;A623,0,SQRT((E623-route_map__2[[#This Row],[stop_lat]])^2 + ((F623-route_map__2[[#This Row],[stop_lon]])*COS(RADIANS(route_map__2[[#This Row],[stop_lat]])))^2)*111.32)</f>
        <v>1.2593484570134486</v>
      </c>
    </row>
    <row r="623" spans="1:7" hidden="1" x14ac:dyDescent="0.2">
      <c r="A623" t="s">
        <v>90</v>
      </c>
      <c r="B623">
        <v>1</v>
      </c>
      <c r="C623">
        <v>9</v>
      </c>
      <c r="D623" t="s">
        <v>1497</v>
      </c>
      <c r="E623">
        <v>49.266703999999997</v>
      </c>
      <c r="F623">
        <v>-123.138572</v>
      </c>
      <c r="G623">
        <f>IF(route_map__2[[#This Row],[route_label]]&lt;&gt;A624,0,SQRT((E624-route_map__2[[#This Row],[stop_lat]])^2 + ((F624-route_map__2[[#This Row],[stop_lon]])*COS(RADIANS(route_map__2[[#This Row],[stop_lat]])))^2)*111.32)</f>
        <v>0.4111436842157245</v>
      </c>
    </row>
    <row r="624" spans="1:7" hidden="1" x14ac:dyDescent="0.2">
      <c r="A624" t="s">
        <v>90</v>
      </c>
      <c r="B624">
        <v>1</v>
      </c>
      <c r="C624">
        <v>10</v>
      </c>
      <c r="D624" t="s">
        <v>1498</v>
      </c>
      <c r="E624">
        <v>49.263012000000003</v>
      </c>
      <c r="F624">
        <v>-123.13872499999999</v>
      </c>
      <c r="G624">
        <f>IF(route_map__2[[#This Row],[route_label]]&lt;&gt;A625,0,SQRT((E625-route_map__2[[#This Row],[stop_lat]])^2 + ((F625-route_map__2[[#This Row],[stop_lon]])*COS(RADIANS(route_map__2[[#This Row],[stop_lat]])))^2)*111.32)</f>
        <v>0.38836489323079898</v>
      </c>
    </row>
    <row r="625" spans="1:7" hidden="1" x14ac:dyDescent="0.2">
      <c r="A625" t="s">
        <v>90</v>
      </c>
      <c r="B625">
        <v>1</v>
      </c>
      <c r="C625">
        <v>11</v>
      </c>
      <c r="D625" t="s">
        <v>1499</v>
      </c>
      <c r="E625">
        <v>49.259523999999999</v>
      </c>
      <c r="F625">
        <v>-123.138834</v>
      </c>
      <c r="G625">
        <f>IF(route_map__2[[#This Row],[route_label]]&lt;&gt;A626,0,SQRT((E626-route_map__2[[#This Row],[stop_lat]])^2 + ((F626-route_map__2[[#This Row],[stop_lon]])*COS(RADIANS(route_map__2[[#This Row],[stop_lat]])))^2)*111.32)</f>
        <v>0.23991641782776799</v>
      </c>
    </row>
    <row r="626" spans="1:7" hidden="1" x14ac:dyDescent="0.2">
      <c r="A626" t="s">
        <v>90</v>
      </c>
      <c r="B626">
        <v>1</v>
      </c>
      <c r="C626">
        <v>12</v>
      </c>
      <c r="D626" t="s">
        <v>1500</v>
      </c>
      <c r="E626">
        <v>49.257370000000002</v>
      </c>
      <c r="F626">
        <v>-123.138944</v>
      </c>
      <c r="G626">
        <f>IF(route_map__2[[#This Row],[route_label]]&lt;&gt;A627,0,SQRT((E627-route_map__2[[#This Row],[stop_lat]])^2 + ((F627-route_map__2[[#This Row],[stop_lon]])*COS(RADIANS(route_map__2[[#This Row],[stop_lat]])))^2)*111.32)</f>
        <v>0.35538837140512403</v>
      </c>
    </row>
    <row r="627" spans="1:7" hidden="1" x14ac:dyDescent="0.2">
      <c r="A627" t="s">
        <v>90</v>
      </c>
      <c r="B627">
        <v>1</v>
      </c>
      <c r="C627">
        <v>13</v>
      </c>
      <c r="D627" t="s">
        <v>1501</v>
      </c>
      <c r="E627">
        <v>49.254178000000003</v>
      </c>
      <c r="F627">
        <v>-123.13903000000001</v>
      </c>
      <c r="G627">
        <f>IF(route_map__2[[#This Row],[route_label]]&lt;&gt;A628,0,SQRT((E628-route_map__2[[#This Row],[stop_lat]])^2 + ((F628-route_map__2[[#This Row],[stop_lon]])*COS(RADIANS(route_map__2[[#This Row],[stop_lat]])))^2)*111.32)</f>
        <v>0.28632566879651766</v>
      </c>
    </row>
    <row r="628" spans="1:7" hidden="1" x14ac:dyDescent="0.2">
      <c r="A628" t="s">
        <v>90</v>
      </c>
      <c r="B628">
        <v>1</v>
      </c>
      <c r="C628">
        <v>14</v>
      </c>
      <c r="D628" t="s">
        <v>1502</v>
      </c>
      <c r="E628">
        <v>49.251607</v>
      </c>
      <c r="F628">
        <v>-123.139145</v>
      </c>
      <c r="G628">
        <f>IF(route_map__2[[#This Row],[route_label]]&lt;&gt;A629,0,SQRT((E629-route_map__2[[#This Row],[stop_lat]])^2 + ((F629-route_map__2[[#This Row],[stop_lon]])*COS(RADIANS(route_map__2[[#This Row],[stop_lat]])))^2)*111.32)</f>
        <v>0.30829852600457597</v>
      </c>
    </row>
    <row r="629" spans="1:7" hidden="1" x14ac:dyDescent="0.2">
      <c r="A629" t="s">
        <v>90</v>
      </c>
      <c r="B629">
        <v>1</v>
      </c>
      <c r="C629">
        <v>15</v>
      </c>
      <c r="D629" t="s">
        <v>1503</v>
      </c>
      <c r="E629">
        <v>49.248837999999999</v>
      </c>
      <c r="F629">
        <v>-123.139224</v>
      </c>
      <c r="G629">
        <f>IF(route_map__2[[#This Row],[route_label]]&lt;&gt;A630,0,SQRT((E630-route_map__2[[#This Row],[stop_lat]])^2 + ((F630-route_map__2[[#This Row],[stop_lon]])*COS(RADIANS(route_map__2[[#This Row],[stop_lat]])))^2)*111.32)</f>
        <v>0.19230765485862567</v>
      </c>
    </row>
    <row r="630" spans="1:7" hidden="1" x14ac:dyDescent="0.2">
      <c r="A630" t="s">
        <v>90</v>
      </c>
      <c r="B630">
        <v>1</v>
      </c>
      <c r="C630">
        <v>16</v>
      </c>
      <c r="D630" t="s">
        <v>1504</v>
      </c>
      <c r="E630">
        <v>49.247110999999997</v>
      </c>
      <c r="F630">
        <v>-123.13928900000001</v>
      </c>
      <c r="G630">
        <f>IF(route_map__2[[#This Row],[route_label]]&lt;&gt;A631,0,SQRT((E631-route_map__2[[#This Row],[stop_lat]])^2 + ((F631-route_map__2[[#This Row],[stop_lon]])*COS(RADIANS(route_map__2[[#This Row],[stop_lat]])))^2)*111.32)</f>
        <v>0.2580870713502636</v>
      </c>
    </row>
    <row r="631" spans="1:7" hidden="1" x14ac:dyDescent="0.2">
      <c r="A631" t="s">
        <v>90</v>
      </c>
      <c r="B631">
        <v>1</v>
      </c>
      <c r="C631">
        <v>17</v>
      </c>
      <c r="D631" t="s">
        <v>1505</v>
      </c>
      <c r="E631">
        <v>49.244793000000001</v>
      </c>
      <c r="F631">
        <v>-123.139357</v>
      </c>
      <c r="G631">
        <f>IF(route_map__2[[#This Row],[route_label]]&lt;&gt;A632,0,SQRT((E632-route_map__2[[#This Row],[stop_lat]])^2 + ((F632-route_map__2[[#This Row],[stop_lon]])*COS(RADIANS(route_map__2[[#This Row],[stop_lat]])))^2)*111.32)</f>
        <v>0.36386205080014367</v>
      </c>
    </row>
    <row r="632" spans="1:7" hidden="1" x14ac:dyDescent="0.2">
      <c r="A632" t="s">
        <v>90</v>
      </c>
      <c r="B632">
        <v>1</v>
      </c>
      <c r="C632">
        <v>18</v>
      </c>
      <c r="D632" t="s">
        <v>1506</v>
      </c>
      <c r="E632">
        <v>49.241525000000003</v>
      </c>
      <c r="F632">
        <v>-123.139454</v>
      </c>
      <c r="G632">
        <f>IF(route_map__2[[#This Row],[route_label]]&lt;&gt;A633,0,SQRT((E633-route_map__2[[#This Row],[stop_lat]])^2 + ((F633-route_map__2[[#This Row],[stop_lon]])*COS(RADIANS(route_map__2[[#This Row],[stop_lat]])))^2)*111.32)</f>
        <v>0.42525109006552408</v>
      </c>
    </row>
    <row r="633" spans="1:7" hidden="1" x14ac:dyDescent="0.2">
      <c r="A633" t="s">
        <v>90</v>
      </c>
      <c r="B633">
        <v>1</v>
      </c>
      <c r="C633">
        <v>19</v>
      </c>
      <c r="D633" t="s">
        <v>1507</v>
      </c>
      <c r="E633">
        <v>49.237706000000003</v>
      </c>
      <c r="F633">
        <v>-123.139593</v>
      </c>
      <c r="G633">
        <f>IF(route_map__2[[#This Row],[route_label]]&lt;&gt;A634,0,SQRT((E634-route_map__2[[#This Row],[stop_lat]])^2 + ((F634-route_map__2[[#This Row],[stop_lon]])*COS(RADIANS(route_map__2[[#This Row],[stop_lat]])))^2)*111.32)</f>
        <v>0.4351283645809515</v>
      </c>
    </row>
    <row r="634" spans="1:7" hidden="1" x14ac:dyDescent="0.2">
      <c r="A634" t="s">
        <v>90</v>
      </c>
      <c r="B634">
        <v>1</v>
      </c>
      <c r="C634">
        <v>20</v>
      </c>
      <c r="D634" t="s">
        <v>1508</v>
      </c>
      <c r="E634">
        <v>49.233798999999998</v>
      </c>
      <c r="F634">
        <v>-123.139775</v>
      </c>
      <c r="G634">
        <f>IF(route_map__2[[#This Row],[route_label]]&lt;&gt;A635,0,SQRT((E635-route_map__2[[#This Row],[stop_lat]])^2 + ((F635-route_map__2[[#This Row],[stop_lon]])*COS(RADIANS(route_map__2[[#This Row],[stop_lat]])))^2)*111.32)</f>
        <v>0.3145225463101719</v>
      </c>
    </row>
    <row r="635" spans="1:7" hidden="1" x14ac:dyDescent="0.2">
      <c r="A635" t="s">
        <v>90</v>
      </c>
      <c r="B635">
        <v>1</v>
      </c>
      <c r="C635">
        <v>21</v>
      </c>
      <c r="D635" t="s">
        <v>1509</v>
      </c>
      <c r="E635">
        <v>49.230974000000003</v>
      </c>
      <c r="F635">
        <v>-123.139847</v>
      </c>
      <c r="G635">
        <f>IF(route_map__2[[#This Row],[route_label]]&lt;&gt;A636,0,SQRT((E636-route_map__2[[#This Row],[stop_lat]])^2 + ((F636-route_map__2[[#This Row],[stop_lon]])*COS(RADIANS(route_map__2[[#This Row],[stop_lat]])))^2)*111.32)</f>
        <v>0.50761582282387641</v>
      </c>
    </row>
    <row r="636" spans="1:7" hidden="1" x14ac:dyDescent="0.2">
      <c r="A636" t="s">
        <v>90</v>
      </c>
      <c r="B636">
        <v>1</v>
      </c>
      <c r="C636">
        <v>22</v>
      </c>
      <c r="D636" t="s">
        <v>1510</v>
      </c>
      <c r="E636">
        <v>49.226415000000003</v>
      </c>
      <c r="F636">
        <v>-123.13999099999999</v>
      </c>
      <c r="G636">
        <f>IF(route_map__2[[#This Row],[route_label]]&lt;&gt;A637,0,SQRT((E637-route_map__2[[#This Row],[stop_lat]])^2 + ((F637-route_map__2[[#This Row],[stop_lon]])*COS(RADIANS(route_map__2[[#This Row],[stop_lat]])))^2)*111.32)</f>
        <v>0.28875560816989981</v>
      </c>
    </row>
    <row r="637" spans="1:7" hidden="1" x14ac:dyDescent="0.2">
      <c r="A637" t="s">
        <v>90</v>
      </c>
      <c r="B637">
        <v>1</v>
      </c>
      <c r="C637">
        <v>23</v>
      </c>
      <c r="D637" t="s">
        <v>1511</v>
      </c>
      <c r="E637">
        <v>49.223821999999998</v>
      </c>
      <c r="F637">
        <v>-123.140097</v>
      </c>
      <c r="G637">
        <f>IF(route_map__2[[#This Row],[route_label]]&lt;&gt;A638,0,SQRT((E638-route_map__2[[#This Row],[stop_lat]])^2 + ((F638-route_map__2[[#This Row],[stop_lon]])*COS(RADIANS(route_map__2[[#This Row],[stop_lat]])))^2)*111.32)</f>
        <v>0.27171423249220583</v>
      </c>
    </row>
    <row r="638" spans="1:7" hidden="1" x14ac:dyDescent="0.2">
      <c r="A638" t="s">
        <v>90</v>
      </c>
      <c r="B638">
        <v>1</v>
      </c>
      <c r="C638">
        <v>24</v>
      </c>
      <c r="D638" t="s">
        <v>1512</v>
      </c>
      <c r="E638">
        <v>49.221381999999998</v>
      </c>
      <c r="F638">
        <v>-123.14019500000001</v>
      </c>
      <c r="G638">
        <f>IF(route_map__2[[#This Row],[route_label]]&lt;&gt;A639,0,SQRT((E639-route_map__2[[#This Row],[stop_lat]])^2 + ((F639-route_map__2[[#This Row],[stop_lon]])*COS(RADIANS(route_map__2[[#This Row],[stop_lat]])))^2)*111.32)</f>
        <v>0.26893414487640871</v>
      </c>
    </row>
    <row r="639" spans="1:7" hidden="1" x14ac:dyDescent="0.2">
      <c r="A639" t="s">
        <v>90</v>
      </c>
      <c r="B639">
        <v>1</v>
      </c>
      <c r="C639">
        <v>25</v>
      </c>
      <c r="D639" t="s">
        <v>1513</v>
      </c>
      <c r="E639">
        <v>49.218966999999999</v>
      </c>
      <c r="F639">
        <v>-123.140294</v>
      </c>
      <c r="G639">
        <f>IF(route_map__2[[#This Row],[route_label]]&lt;&gt;A640,0,SQRT((E640-route_map__2[[#This Row],[stop_lat]])^2 + ((F640-route_map__2[[#This Row],[stop_lon]])*COS(RADIANS(route_map__2[[#This Row],[stop_lat]])))^2)*111.32)</f>
        <v>0.21156409627757772</v>
      </c>
    </row>
    <row r="640" spans="1:7" hidden="1" x14ac:dyDescent="0.2">
      <c r="A640" t="s">
        <v>90</v>
      </c>
      <c r="B640">
        <v>1</v>
      </c>
      <c r="C640">
        <v>26</v>
      </c>
      <c r="D640" t="s">
        <v>1514</v>
      </c>
      <c r="E640">
        <v>49.217067</v>
      </c>
      <c r="F640">
        <v>-123.140361</v>
      </c>
      <c r="G640">
        <f>IF(route_map__2[[#This Row],[route_label]]&lt;&gt;A641,0,SQRT((E641-route_map__2[[#This Row],[stop_lat]])^2 + ((F641-route_map__2[[#This Row],[stop_lon]])*COS(RADIANS(route_map__2[[#This Row],[stop_lat]])))^2)*111.32)</f>
        <v>0.39373077311775984</v>
      </c>
    </row>
    <row r="641" spans="1:7" hidden="1" x14ac:dyDescent="0.2">
      <c r="A641" t="s">
        <v>90</v>
      </c>
      <c r="B641">
        <v>1</v>
      </c>
      <c r="C641">
        <v>27</v>
      </c>
      <c r="D641" t="s">
        <v>1515</v>
      </c>
      <c r="E641">
        <v>49.213531000000003</v>
      </c>
      <c r="F641">
        <v>-123.140485</v>
      </c>
      <c r="G641">
        <f>IF(route_map__2[[#This Row],[route_label]]&lt;&gt;A642,0,SQRT((E642-route_map__2[[#This Row],[stop_lat]])^2 + ((F642-route_map__2[[#This Row],[stop_lon]])*COS(RADIANS(route_map__2[[#This Row],[stop_lat]])))^2)*111.32)</f>
        <v>0.37103501173789022</v>
      </c>
    </row>
    <row r="642" spans="1:7" hidden="1" x14ac:dyDescent="0.2">
      <c r="A642" t="s">
        <v>90</v>
      </c>
      <c r="B642">
        <v>1</v>
      </c>
      <c r="C642">
        <v>28</v>
      </c>
      <c r="D642" t="s">
        <v>1516</v>
      </c>
      <c r="E642">
        <v>49.210199000000003</v>
      </c>
      <c r="F642">
        <v>-123.140613</v>
      </c>
      <c r="G642">
        <f>IF(route_map__2[[#This Row],[route_label]]&lt;&gt;A643,0,SQRT((E643-route_map__2[[#This Row],[stop_lat]])^2 + ((F643-route_map__2[[#This Row],[stop_lon]])*COS(RADIANS(route_map__2[[#This Row],[stop_lat]])))^2)*111.32)</f>
        <v>0.23265666462042733</v>
      </c>
    </row>
    <row r="643" spans="1:7" hidden="1" x14ac:dyDescent="0.2">
      <c r="A643" t="s">
        <v>90</v>
      </c>
      <c r="B643">
        <v>1</v>
      </c>
      <c r="C643">
        <v>29</v>
      </c>
      <c r="D643" t="s">
        <v>1517</v>
      </c>
      <c r="E643">
        <v>49.208109999999998</v>
      </c>
      <c r="F643">
        <v>-123.140711</v>
      </c>
      <c r="G643">
        <f>IF(route_map__2[[#This Row],[route_label]]&lt;&gt;A644,0,SQRT((E644-route_map__2[[#This Row],[stop_lat]])^2 + ((F644-route_map__2[[#This Row],[stop_lon]])*COS(RADIANS(route_map__2[[#This Row],[stop_lat]])))^2)*111.32)</f>
        <v>0.26463571281156184</v>
      </c>
    </row>
    <row r="644" spans="1:7" hidden="1" x14ac:dyDescent="0.2">
      <c r="A644" t="s">
        <v>90</v>
      </c>
      <c r="B644">
        <v>1</v>
      </c>
      <c r="C644">
        <v>30</v>
      </c>
      <c r="D644" t="s">
        <v>1518</v>
      </c>
      <c r="E644">
        <v>49.205733000000002</v>
      </c>
      <c r="F644">
        <v>-123.140764</v>
      </c>
      <c r="G644">
        <f>IF(route_map__2[[#This Row],[route_label]]&lt;&gt;A645,0,SQRT((E645-route_map__2[[#This Row],[stop_lat]])^2 + ((F645-route_map__2[[#This Row],[stop_lon]])*COS(RADIANS(route_map__2[[#This Row],[stop_lat]])))^2)*111.32)</f>
        <v>0.47421264189756474</v>
      </c>
    </row>
    <row r="645" spans="1:7" hidden="1" x14ac:dyDescent="0.2">
      <c r="A645" t="s">
        <v>90</v>
      </c>
      <c r="B645">
        <v>1</v>
      </c>
      <c r="C645">
        <v>31</v>
      </c>
      <c r="D645" t="s">
        <v>1519</v>
      </c>
      <c r="E645">
        <v>49.20317</v>
      </c>
      <c r="F645">
        <v>-123.13555599999999</v>
      </c>
      <c r="G645">
        <f>IF(route_map__2[[#This Row],[route_label]]&lt;&gt;A646,0,SQRT((E646-route_map__2[[#This Row],[stop_lat]])^2 + ((F646-route_map__2[[#This Row],[stop_lon]])*COS(RADIANS(route_map__2[[#This Row],[stop_lat]])))^2)*111.32)</f>
        <v>0.19549405968687195</v>
      </c>
    </row>
    <row r="646" spans="1:7" hidden="1" x14ac:dyDescent="0.2">
      <c r="A646" t="s">
        <v>90</v>
      </c>
      <c r="B646">
        <v>1</v>
      </c>
      <c r="C646">
        <v>32</v>
      </c>
      <c r="D646" t="s">
        <v>1520</v>
      </c>
      <c r="E646">
        <v>49.203249999999997</v>
      </c>
      <c r="F646">
        <v>-123.13287099999999</v>
      </c>
      <c r="G646">
        <f>IF(route_map__2[[#This Row],[route_label]]&lt;&gt;A647,0,SQRT((E647-route_map__2[[#This Row],[stop_lat]])^2 + ((F647-route_map__2[[#This Row],[stop_lon]])*COS(RADIANS(route_map__2[[#This Row],[stop_lat]])))^2)*111.32)</f>
        <v>0.20135727883964188</v>
      </c>
    </row>
    <row r="647" spans="1:7" hidden="1" x14ac:dyDescent="0.2">
      <c r="A647" t="s">
        <v>90</v>
      </c>
      <c r="B647">
        <v>1</v>
      </c>
      <c r="C647">
        <v>33</v>
      </c>
      <c r="D647" t="s">
        <v>1521</v>
      </c>
      <c r="E647">
        <v>49.204348000000003</v>
      </c>
      <c r="F647">
        <v>-123.13067100000001</v>
      </c>
      <c r="G647">
        <f>IF(route_map__2[[#This Row],[route_label]]&lt;&gt;A648,0,SQRT((E648-route_map__2[[#This Row],[stop_lat]])^2 + ((F648-route_map__2[[#This Row],[stop_lon]])*COS(RADIANS(route_map__2[[#This Row],[stop_lat]])))^2)*111.32)</f>
        <v>0.58706656569688831</v>
      </c>
    </row>
    <row r="648" spans="1:7" hidden="1" x14ac:dyDescent="0.2">
      <c r="A648" t="s">
        <v>90</v>
      </c>
      <c r="B648">
        <v>1</v>
      </c>
      <c r="C648">
        <v>34</v>
      </c>
      <c r="D648" t="s">
        <v>1522</v>
      </c>
      <c r="E648">
        <v>49.207178999999996</v>
      </c>
      <c r="F648">
        <v>-123.12386100000001</v>
      </c>
      <c r="G648">
        <f>IF(route_map__2[[#This Row],[route_label]]&lt;&gt;A649,0,SQRT((E649-route_map__2[[#This Row],[stop_lat]])^2 + ((F649-route_map__2[[#This Row],[stop_lon]])*COS(RADIANS(route_map__2[[#This Row],[stop_lat]])))^2)*111.32)</f>
        <v>0.45598634230598017</v>
      </c>
    </row>
    <row r="649" spans="1:7" hidden="1" x14ac:dyDescent="0.2">
      <c r="A649" t="s">
        <v>90</v>
      </c>
      <c r="B649">
        <v>1</v>
      </c>
      <c r="C649">
        <v>35</v>
      </c>
      <c r="D649" t="s">
        <v>1523</v>
      </c>
      <c r="E649">
        <v>49.209394000000003</v>
      </c>
      <c r="F649">
        <v>-123.11858700000001</v>
      </c>
      <c r="G649">
        <f>IF(route_map__2[[#This Row],[route_label]]&lt;&gt;A650,0,SQRT((E650-route_map__2[[#This Row],[stop_lat]])^2 + ((F650-route_map__2[[#This Row],[stop_lon]])*COS(RADIANS(route_map__2[[#This Row],[stop_lat]])))^2)*111.32)</f>
        <v>0.17970755870380536</v>
      </c>
    </row>
    <row r="650" spans="1:7" hidden="1" x14ac:dyDescent="0.2">
      <c r="A650" t="s">
        <v>90</v>
      </c>
      <c r="B650">
        <v>1</v>
      </c>
      <c r="C650">
        <v>36</v>
      </c>
      <c r="D650" t="s">
        <v>1143</v>
      </c>
      <c r="E650">
        <v>49.209383000000003</v>
      </c>
      <c r="F650">
        <v>-123.11611600000001</v>
      </c>
      <c r="G650">
        <f>IF(route_map__2[[#This Row],[route_label]]&lt;&gt;A651,0,SQRT((E651-route_map__2[[#This Row],[stop_lat]])^2 + ((F651-route_map__2[[#This Row],[stop_lon]])*COS(RADIANS(route_map__2[[#This Row],[stop_lat]])))^2)*111.32)</f>
        <v>0</v>
      </c>
    </row>
    <row r="651" spans="1:7" hidden="1" x14ac:dyDescent="0.2">
      <c r="A651" t="s">
        <v>98</v>
      </c>
      <c r="B651">
        <v>0</v>
      </c>
      <c r="C651">
        <v>1</v>
      </c>
      <c r="D651" t="s">
        <v>1524</v>
      </c>
      <c r="E651">
        <v>49.265810000000002</v>
      </c>
      <c r="F651">
        <v>-123.24812900000001</v>
      </c>
      <c r="G651">
        <f>IF(route_map__2[[#This Row],[route_label]]&lt;&gt;A652,0,SQRT((E652-route_map__2[[#This Row],[stop_lat]])^2 + ((F652-route_map__2[[#This Row],[stop_lon]])*COS(RADIANS(route_map__2[[#This Row],[stop_lat]])))^2)*111.32)</f>
        <v>0.47002941327358061</v>
      </c>
    </row>
    <row r="652" spans="1:7" hidden="1" x14ac:dyDescent="0.2">
      <c r="A652" t="s">
        <v>98</v>
      </c>
      <c r="B652">
        <v>0</v>
      </c>
      <c r="C652">
        <v>2</v>
      </c>
      <c r="D652" t="s">
        <v>1145</v>
      </c>
      <c r="E652">
        <v>49.266826999999999</v>
      </c>
      <c r="F652">
        <v>-123.241849</v>
      </c>
      <c r="G652">
        <f>IF(route_map__2[[#This Row],[route_label]]&lt;&gt;A653,0,SQRT((E653-route_map__2[[#This Row],[stop_lat]])^2 + ((F653-route_map__2[[#This Row],[stop_lon]])*COS(RADIANS(route_map__2[[#This Row],[stop_lat]])))^2)*111.32)</f>
        <v>0.29473823284681716</v>
      </c>
    </row>
    <row r="653" spans="1:7" hidden="1" x14ac:dyDescent="0.2">
      <c r="A653" t="s">
        <v>98</v>
      </c>
      <c r="B653">
        <v>0</v>
      </c>
      <c r="C653">
        <v>3</v>
      </c>
      <c r="D653" t="s">
        <v>1146</v>
      </c>
      <c r="E653">
        <v>49.266503</v>
      </c>
      <c r="F653">
        <v>-123.23782199999999</v>
      </c>
      <c r="G653">
        <f>IF(route_map__2[[#This Row],[route_label]]&lt;&gt;A654,0,SQRT((E654-route_map__2[[#This Row],[stop_lat]])^2 + ((F654-route_map__2[[#This Row],[stop_lon]])*COS(RADIANS(route_map__2[[#This Row],[stop_lat]])))^2)*111.32)</f>
        <v>0.15082645842064313</v>
      </c>
    </row>
    <row r="654" spans="1:7" hidden="1" x14ac:dyDescent="0.2">
      <c r="A654" t="s">
        <v>98</v>
      </c>
      <c r="B654">
        <v>0</v>
      </c>
      <c r="C654">
        <v>4</v>
      </c>
      <c r="D654" t="s">
        <v>1147</v>
      </c>
      <c r="E654">
        <v>49.265811999999997</v>
      </c>
      <c r="F654">
        <v>-123.236036</v>
      </c>
      <c r="G654">
        <f>IF(route_map__2[[#This Row],[route_label]]&lt;&gt;A655,0,SQRT((E655-route_map__2[[#This Row],[stop_lat]])^2 + ((F655-route_map__2[[#This Row],[stop_lon]])*COS(RADIANS(route_map__2[[#This Row],[stop_lat]])))^2)*111.32)</f>
        <v>0.56680712614307105</v>
      </c>
    </row>
    <row r="655" spans="1:7" hidden="1" x14ac:dyDescent="0.2">
      <c r="A655" t="s">
        <v>98</v>
      </c>
      <c r="B655">
        <v>0</v>
      </c>
      <c r="C655">
        <v>5</v>
      </c>
      <c r="D655" t="s">
        <v>1148</v>
      </c>
      <c r="E655">
        <v>49.263486</v>
      </c>
      <c r="F655">
        <v>-123.229095</v>
      </c>
      <c r="G655">
        <f>IF(route_map__2[[#This Row],[route_label]]&lt;&gt;A656,0,SQRT((E656-route_map__2[[#This Row],[stop_lat]])^2 + ((F656-route_map__2[[#This Row],[stop_lon]])*COS(RADIANS(route_map__2[[#This Row],[stop_lat]])))^2)*111.32)</f>
        <v>1.0507387057319986</v>
      </c>
    </row>
    <row r="656" spans="1:7" hidden="1" x14ac:dyDescent="0.2">
      <c r="A656" t="s">
        <v>98</v>
      </c>
      <c r="B656">
        <v>0</v>
      </c>
      <c r="C656">
        <v>6</v>
      </c>
      <c r="D656" t="s">
        <v>1525</v>
      </c>
      <c r="E656">
        <v>49.263835999999998</v>
      </c>
      <c r="F656">
        <v>-123.214641</v>
      </c>
      <c r="G656">
        <f>IF(route_map__2[[#This Row],[route_label]]&lt;&gt;A657,0,SQRT((E657-route_map__2[[#This Row],[stop_lat]])^2 + ((F657-route_map__2[[#This Row],[stop_lon]])*COS(RADIANS(route_map__2[[#This Row],[stop_lat]])))^2)*111.32)</f>
        <v>0.24441583217735099</v>
      </c>
    </row>
    <row r="657" spans="1:7" hidden="1" x14ac:dyDescent="0.2">
      <c r="A657" t="s">
        <v>98</v>
      </c>
      <c r="B657">
        <v>0</v>
      </c>
      <c r="C657">
        <v>7</v>
      </c>
      <c r="D657" t="s">
        <v>1526</v>
      </c>
      <c r="E657">
        <v>49.263796999999997</v>
      </c>
      <c r="F657">
        <v>-123.211277</v>
      </c>
      <c r="G657">
        <f>IF(route_map__2[[#This Row],[route_label]]&lt;&gt;A658,0,SQRT((E658-route_map__2[[#This Row],[stop_lat]])^2 + ((F658-route_map__2[[#This Row],[stop_lon]])*COS(RADIANS(route_map__2[[#This Row],[stop_lat]])))^2)*111.32)</f>
        <v>0.19995253005307062</v>
      </c>
    </row>
    <row r="658" spans="1:7" hidden="1" x14ac:dyDescent="0.2">
      <c r="A658" t="s">
        <v>98</v>
      </c>
      <c r="B658">
        <v>0</v>
      </c>
      <c r="C658">
        <v>8</v>
      </c>
      <c r="D658" t="s">
        <v>1527</v>
      </c>
      <c r="E658">
        <v>49.263764000000002</v>
      </c>
      <c r="F658">
        <v>-123.20852499999999</v>
      </c>
      <c r="G658">
        <f>IF(route_map__2[[#This Row],[route_label]]&lt;&gt;A659,0,SQRT((E659-route_map__2[[#This Row],[stop_lat]])^2 + ((F659-route_map__2[[#This Row],[stop_lon]])*COS(RADIANS(route_map__2[[#This Row],[stop_lat]])))^2)*111.32)</f>
        <v>0.21402965003810379</v>
      </c>
    </row>
    <row r="659" spans="1:7" hidden="1" x14ac:dyDescent="0.2">
      <c r="A659" t="s">
        <v>98</v>
      </c>
      <c r="B659">
        <v>0</v>
      </c>
      <c r="C659">
        <v>9</v>
      </c>
      <c r="D659" t="s">
        <v>1528</v>
      </c>
      <c r="E659">
        <v>49.263688999999999</v>
      </c>
      <c r="F659">
        <v>-123.205581</v>
      </c>
      <c r="G659">
        <f>IF(route_map__2[[#This Row],[route_label]]&lt;&gt;A660,0,SQRT((E660-route_map__2[[#This Row],[stop_lat]])^2 + ((F660-route_map__2[[#This Row],[stop_lon]])*COS(RADIANS(route_map__2[[#This Row],[stop_lat]])))^2)*111.32)</f>
        <v>0.21694741203645487</v>
      </c>
    </row>
    <row r="660" spans="1:7" hidden="1" x14ac:dyDescent="0.2">
      <c r="A660" t="s">
        <v>98</v>
      </c>
      <c r="B660">
        <v>0</v>
      </c>
      <c r="C660">
        <v>10</v>
      </c>
      <c r="D660" t="s">
        <v>1529</v>
      </c>
      <c r="E660">
        <v>49.263657000000002</v>
      </c>
      <c r="F660">
        <v>-123.202595</v>
      </c>
      <c r="G660">
        <f>IF(route_map__2[[#This Row],[route_label]]&lt;&gt;A661,0,SQRT((E661-route_map__2[[#This Row],[stop_lat]])^2 + ((F661-route_map__2[[#This Row],[stop_lon]])*COS(RADIANS(route_map__2[[#This Row],[stop_lat]])))^2)*111.32)</f>
        <v>0.2295589052762059</v>
      </c>
    </row>
    <row r="661" spans="1:7" hidden="1" x14ac:dyDescent="0.2">
      <c r="A661" t="s">
        <v>98</v>
      </c>
      <c r="B661">
        <v>0</v>
      </c>
      <c r="C661">
        <v>11</v>
      </c>
      <c r="D661" t="s">
        <v>1530</v>
      </c>
      <c r="E661">
        <v>49.263604999999998</v>
      </c>
      <c r="F661">
        <v>-123.19943600000001</v>
      </c>
      <c r="G661">
        <f>IF(route_map__2[[#This Row],[route_label]]&lt;&gt;A662,0,SQRT((E662-route_map__2[[#This Row],[stop_lat]])^2 + ((F662-route_map__2[[#This Row],[stop_lon]])*COS(RADIANS(route_map__2[[#This Row],[stop_lat]])))^2)*111.32)</f>
        <v>0.21101099436900322</v>
      </c>
    </row>
    <row r="662" spans="1:7" hidden="1" x14ac:dyDescent="0.2">
      <c r="A662" t="s">
        <v>98</v>
      </c>
      <c r="B662">
        <v>0</v>
      </c>
      <c r="C662">
        <v>12</v>
      </c>
      <c r="D662" t="s">
        <v>1531</v>
      </c>
      <c r="E662">
        <v>49.263564000000002</v>
      </c>
      <c r="F662">
        <v>-123.196532</v>
      </c>
      <c r="G662">
        <f>IF(route_map__2[[#This Row],[route_label]]&lt;&gt;A663,0,SQRT((E663-route_map__2[[#This Row],[stop_lat]])^2 + ((F663-route_map__2[[#This Row],[stop_lon]])*COS(RADIANS(route_map__2[[#This Row],[stop_lat]])))^2)*111.32)</f>
        <v>0.22596632318158189</v>
      </c>
    </row>
    <row r="663" spans="1:7" hidden="1" x14ac:dyDescent="0.2">
      <c r="A663" t="s">
        <v>98</v>
      </c>
      <c r="B663">
        <v>0</v>
      </c>
      <c r="C663">
        <v>13</v>
      </c>
      <c r="D663" t="s">
        <v>1532</v>
      </c>
      <c r="E663">
        <v>49.263525999999999</v>
      </c>
      <c r="F663">
        <v>-123.193422</v>
      </c>
      <c r="G663">
        <f>IF(route_map__2[[#This Row],[route_label]]&lt;&gt;A664,0,SQRT((E664-route_map__2[[#This Row],[stop_lat]])^2 + ((F664-route_map__2[[#This Row],[stop_lon]])*COS(RADIANS(route_map__2[[#This Row],[stop_lat]])))^2)*111.32)</f>
        <v>0.19942933489280876</v>
      </c>
    </row>
    <row r="664" spans="1:7" hidden="1" x14ac:dyDescent="0.2">
      <c r="A664" t="s">
        <v>98</v>
      </c>
      <c r="B664">
        <v>0</v>
      </c>
      <c r="C664">
        <v>14</v>
      </c>
      <c r="D664" t="s">
        <v>1533</v>
      </c>
      <c r="E664">
        <v>49.263472</v>
      </c>
      <c r="F664">
        <v>-123.19067800000001</v>
      </c>
      <c r="G664">
        <f>IF(route_map__2[[#This Row],[route_label]]&lt;&gt;A665,0,SQRT((E665-route_map__2[[#This Row],[stop_lat]])^2 + ((F665-route_map__2[[#This Row],[stop_lon]])*COS(RADIANS(route_map__2[[#This Row],[stop_lat]])))^2)*111.32)</f>
        <v>0.23410165114602641</v>
      </c>
    </row>
    <row r="665" spans="1:7" hidden="1" x14ac:dyDescent="0.2">
      <c r="A665" t="s">
        <v>98</v>
      </c>
      <c r="B665">
        <v>0</v>
      </c>
      <c r="C665">
        <v>15</v>
      </c>
      <c r="D665" t="s">
        <v>1534</v>
      </c>
      <c r="E665">
        <v>49.263433999999997</v>
      </c>
      <c r="F665">
        <v>-123.187456</v>
      </c>
      <c r="G665">
        <f>IF(route_map__2[[#This Row],[route_label]]&lt;&gt;A666,0,SQRT((E666-route_map__2[[#This Row],[stop_lat]])^2 + ((F666-route_map__2[[#This Row],[stop_lon]])*COS(RADIANS(route_map__2[[#This Row],[stop_lat]])))^2)*111.32)</f>
        <v>0.13358519704224173</v>
      </c>
    </row>
    <row r="666" spans="1:7" hidden="1" x14ac:dyDescent="0.2">
      <c r="A666" t="s">
        <v>98</v>
      </c>
      <c r="B666">
        <v>0</v>
      </c>
      <c r="C666">
        <v>16</v>
      </c>
      <c r="D666" t="s">
        <v>1297</v>
      </c>
      <c r="E666">
        <v>49.263871999999999</v>
      </c>
      <c r="F666">
        <v>-123.185744</v>
      </c>
      <c r="G666">
        <f>IF(route_map__2[[#This Row],[route_label]]&lt;&gt;A667,0,SQRT((E667-route_map__2[[#This Row],[stop_lat]])^2 + ((F667-route_map__2[[#This Row],[stop_lon]])*COS(RADIANS(route_map__2[[#This Row],[stop_lat]])))^2)*111.32)</f>
        <v>5.8210875556898141E-2</v>
      </c>
    </row>
    <row r="667" spans="1:7" hidden="1" x14ac:dyDescent="0.2">
      <c r="A667" t="s">
        <v>98</v>
      </c>
      <c r="B667">
        <v>0</v>
      </c>
      <c r="C667">
        <v>17</v>
      </c>
      <c r="D667" t="s">
        <v>1535</v>
      </c>
      <c r="E667">
        <v>49.264277999999997</v>
      </c>
      <c r="F667">
        <v>-123.185239</v>
      </c>
      <c r="G667">
        <f>IF(route_map__2[[#This Row],[route_label]]&lt;&gt;A668,0,SQRT((E668-route_map__2[[#This Row],[stop_lat]])^2 + ((F668-route_map__2[[#This Row],[stop_lon]])*COS(RADIANS(route_map__2[[#This Row],[stop_lat]])))^2)*111.32)</f>
        <v>0.27683727146024645</v>
      </c>
    </row>
    <row r="668" spans="1:7" hidden="1" x14ac:dyDescent="0.2">
      <c r="A668" t="s">
        <v>98</v>
      </c>
      <c r="B668">
        <v>0</v>
      </c>
      <c r="C668">
        <v>18</v>
      </c>
      <c r="D668" t="s">
        <v>1536</v>
      </c>
      <c r="E668">
        <v>49.264225000000003</v>
      </c>
      <c r="F668">
        <v>-123.18142899999999</v>
      </c>
      <c r="G668">
        <f>IF(route_map__2[[#This Row],[route_label]]&lt;&gt;A669,0,SQRT((E669-route_map__2[[#This Row],[stop_lat]])^2 + ((F669-route_map__2[[#This Row],[stop_lon]])*COS(RADIANS(route_map__2[[#This Row],[stop_lat]])))^2)*111.32)</f>
        <v>0.29133513360470309</v>
      </c>
    </row>
    <row r="669" spans="1:7" hidden="1" x14ac:dyDescent="0.2">
      <c r="A669" t="s">
        <v>98</v>
      </c>
      <c r="B669">
        <v>0</v>
      </c>
      <c r="C669">
        <v>19</v>
      </c>
      <c r="D669" t="s">
        <v>1537</v>
      </c>
      <c r="E669">
        <v>49.264155000000002</v>
      </c>
      <c r="F669">
        <v>-123.17742</v>
      </c>
      <c r="G669">
        <f>IF(route_map__2[[#This Row],[route_label]]&lt;&gt;A670,0,SQRT((E670-route_map__2[[#This Row],[stop_lat]])^2 + ((F670-route_map__2[[#This Row],[stop_lon]])*COS(RADIANS(route_map__2[[#This Row],[stop_lat]])))^2)*111.32)</f>
        <v>0.27961535536105225</v>
      </c>
    </row>
    <row r="670" spans="1:7" hidden="1" x14ac:dyDescent="0.2">
      <c r="A670" t="s">
        <v>98</v>
      </c>
      <c r="B670">
        <v>0</v>
      </c>
      <c r="C670">
        <v>20</v>
      </c>
      <c r="D670" t="s">
        <v>1538</v>
      </c>
      <c r="E670">
        <v>49.264094999999998</v>
      </c>
      <c r="F670">
        <v>-123.17357199999999</v>
      </c>
      <c r="G670">
        <f>IF(route_map__2[[#This Row],[route_label]]&lt;&gt;A671,0,SQRT((E671-route_map__2[[#This Row],[stop_lat]])^2 + ((F671-route_map__2[[#This Row],[stop_lon]])*COS(RADIANS(route_map__2[[#This Row],[stop_lat]])))^2)*111.32)</f>
        <v>0.20147866166463327</v>
      </c>
    </row>
    <row r="671" spans="1:7" hidden="1" x14ac:dyDescent="0.2">
      <c r="A671" t="s">
        <v>98</v>
      </c>
      <c r="B671">
        <v>0</v>
      </c>
      <c r="C671">
        <v>21</v>
      </c>
      <c r="D671" t="s">
        <v>1539</v>
      </c>
      <c r="E671">
        <v>49.264060999999998</v>
      </c>
      <c r="F671">
        <v>-123.170799</v>
      </c>
      <c r="G671">
        <f>IF(route_map__2[[#This Row],[route_label]]&lt;&gt;A672,0,SQRT((E672-route_map__2[[#This Row],[stop_lat]])^2 + ((F672-route_map__2[[#This Row],[stop_lon]])*COS(RADIANS(route_map__2[[#This Row],[stop_lat]])))^2)*111.32)</f>
        <v>0.19423414056905211</v>
      </c>
    </row>
    <row r="672" spans="1:7" hidden="1" x14ac:dyDescent="0.2">
      <c r="A672" t="s">
        <v>98</v>
      </c>
      <c r="B672">
        <v>0</v>
      </c>
      <c r="C672">
        <v>22</v>
      </c>
      <c r="D672" t="s">
        <v>1540</v>
      </c>
      <c r="E672">
        <v>49.264484000000003</v>
      </c>
      <c r="F672">
        <v>-123.168205</v>
      </c>
      <c r="G672">
        <f>IF(route_map__2[[#This Row],[route_label]]&lt;&gt;A673,0,SQRT((E673-route_map__2[[#This Row],[stop_lat]])^2 + ((F673-route_map__2[[#This Row],[stop_lon]])*COS(RADIANS(route_map__2[[#This Row],[stop_lat]])))^2)*111.32)</f>
        <v>0.1801849549915126</v>
      </c>
    </row>
    <row r="673" spans="1:7" hidden="1" x14ac:dyDescent="0.2">
      <c r="A673" t="s">
        <v>98</v>
      </c>
      <c r="B673">
        <v>0</v>
      </c>
      <c r="C673">
        <v>23</v>
      </c>
      <c r="D673" t="s">
        <v>1025</v>
      </c>
      <c r="E673">
        <v>49.266100999999999</v>
      </c>
      <c r="F673">
        <v>-123.168316</v>
      </c>
      <c r="G673">
        <f>IF(route_map__2[[#This Row],[route_label]]&lt;&gt;A674,0,SQRT((E674-route_map__2[[#This Row],[stop_lat]])^2 + ((F674-route_map__2[[#This Row],[stop_lon]])*COS(RADIANS(route_map__2[[#This Row],[stop_lat]])))^2)*111.32)</f>
        <v>0.24502342562325805</v>
      </c>
    </row>
    <row r="674" spans="1:7" hidden="1" x14ac:dyDescent="0.2">
      <c r="A674" t="s">
        <v>98</v>
      </c>
      <c r="B674">
        <v>0</v>
      </c>
      <c r="C674">
        <v>24</v>
      </c>
      <c r="D674" t="s">
        <v>1159</v>
      </c>
      <c r="E674">
        <v>49.268273999999998</v>
      </c>
      <c r="F674">
        <v>-123.167779</v>
      </c>
      <c r="G674">
        <f>IF(route_map__2[[#This Row],[route_label]]&lt;&gt;A675,0,SQRT((E675-route_map__2[[#This Row],[stop_lat]])^2 + ((F675-route_map__2[[#This Row],[stop_lon]])*COS(RADIANS(route_map__2[[#This Row],[stop_lat]])))^2)*111.32)</f>
        <v>0.26559936808671764</v>
      </c>
    </row>
    <row r="675" spans="1:7" hidden="1" x14ac:dyDescent="0.2">
      <c r="A675" t="s">
        <v>98</v>
      </c>
      <c r="B675">
        <v>0</v>
      </c>
      <c r="C675">
        <v>25</v>
      </c>
      <c r="D675" t="s">
        <v>1160</v>
      </c>
      <c r="E675">
        <v>49.268236000000002</v>
      </c>
      <c r="F675">
        <v>-123.164123</v>
      </c>
      <c r="G675">
        <f>IF(route_map__2[[#This Row],[route_label]]&lt;&gt;A676,0,SQRT((E676-route_map__2[[#This Row],[stop_lat]])^2 + ((F676-route_map__2[[#This Row],[stop_lon]])*COS(RADIANS(route_map__2[[#This Row],[stop_lat]])))^2)*111.32)</f>
        <v>0.3499398297753139</v>
      </c>
    </row>
    <row r="676" spans="1:7" hidden="1" x14ac:dyDescent="0.2">
      <c r="A676" t="s">
        <v>98</v>
      </c>
      <c r="B676">
        <v>0</v>
      </c>
      <c r="C676">
        <v>26</v>
      </c>
      <c r="D676" t="s">
        <v>1161</v>
      </c>
      <c r="E676">
        <v>49.268188000000002</v>
      </c>
      <c r="F676">
        <v>-123.159306</v>
      </c>
      <c r="G676">
        <f>IF(route_map__2[[#This Row],[route_label]]&lt;&gt;A677,0,SQRT((E677-route_map__2[[#This Row],[stop_lat]])^2 + ((F677-route_map__2[[#This Row],[stop_lon]])*COS(RADIANS(route_map__2[[#This Row],[stop_lat]])))^2)*111.32)</f>
        <v>0.35123883327266286</v>
      </c>
    </row>
    <row r="677" spans="1:7" hidden="1" x14ac:dyDescent="0.2">
      <c r="A677" t="s">
        <v>98</v>
      </c>
      <c r="B677">
        <v>0</v>
      </c>
      <c r="C677">
        <v>27</v>
      </c>
      <c r="D677" t="s">
        <v>1162</v>
      </c>
      <c r="E677">
        <v>49.268110999999998</v>
      </c>
      <c r="F677">
        <v>-123.154472</v>
      </c>
      <c r="G677">
        <f>IF(route_map__2[[#This Row],[route_label]]&lt;&gt;A678,0,SQRT((E678-route_map__2[[#This Row],[stop_lat]])^2 + ((F678-route_map__2[[#This Row],[stop_lon]])*COS(RADIANS(route_map__2[[#This Row],[stop_lat]])))^2)*111.32)</f>
        <v>0.33977171262124711</v>
      </c>
    </row>
    <row r="678" spans="1:7" hidden="1" x14ac:dyDescent="0.2">
      <c r="A678" t="s">
        <v>98</v>
      </c>
      <c r="B678">
        <v>0</v>
      </c>
      <c r="C678">
        <v>28</v>
      </c>
      <c r="D678" t="s">
        <v>1163</v>
      </c>
      <c r="E678">
        <v>49.268031999999998</v>
      </c>
      <c r="F678">
        <v>-123.14979599999999</v>
      </c>
      <c r="G678">
        <f>IF(route_map__2[[#This Row],[route_label]]&lt;&gt;A679,0,SQRT((E679-route_map__2[[#This Row],[stop_lat]])^2 + ((F679-route_map__2[[#This Row],[stop_lon]])*COS(RADIANS(route_map__2[[#This Row],[stop_lat]])))^2)*111.32)</f>
        <v>0.35748999297470418</v>
      </c>
    </row>
    <row r="679" spans="1:7" hidden="1" x14ac:dyDescent="0.2">
      <c r="A679" t="s">
        <v>98</v>
      </c>
      <c r="B679">
        <v>0</v>
      </c>
      <c r="C679">
        <v>29</v>
      </c>
      <c r="D679" t="s">
        <v>1164</v>
      </c>
      <c r="E679">
        <v>49.26793</v>
      </c>
      <c r="F679">
        <v>-123.14487699999999</v>
      </c>
      <c r="G679">
        <f>IF(route_map__2[[#This Row],[route_label]]&lt;&gt;A680,0,SQRT((E680-route_map__2[[#This Row],[stop_lat]])^2 + ((F680-route_map__2[[#This Row],[stop_lon]])*COS(RADIANS(route_map__2[[#This Row],[stop_lat]])))^2)*111.32)</f>
        <v>0.34383376325349502</v>
      </c>
    </row>
    <row r="680" spans="1:7" hidden="1" x14ac:dyDescent="0.2">
      <c r="A680" t="s">
        <v>98</v>
      </c>
      <c r="B680">
        <v>0</v>
      </c>
      <c r="C680">
        <v>30</v>
      </c>
      <c r="D680" t="s">
        <v>1165</v>
      </c>
      <c r="E680">
        <v>49.267853000000002</v>
      </c>
      <c r="F680">
        <v>-123.140145</v>
      </c>
      <c r="G680">
        <f>IF(route_map__2[[#This Row],[route_label]]&lt;&gt;A681,0,SQRT((E681-route_map__2[[#This Row],[stop_lat]])^2 + ((F681-route_map__2[[#This Row],[stop_lon]])*COS(RADIANS(route_map__2[[#This Row],[stop_lat]])))^2)*111.32)</f>
        <v>0.19777806647773274</v>
      </c>
    </row>
    <row r="681" spans="1:7" hidden="1" x14ac:dyDescent="0.2">
      <c r="A681" t="s">
        <v>98</v>
      </c>
      <c r="B681">
        <v>0</v>
      </c>
      <c r="C681">
        <v>31</v>
      </c>
      <c r="D681" t="s">
        <v>1166</v>
      </c>
      <c r="E681">
        <v>49.266843000000001</v>
      </c>
      <c r="F681">
        <v>-123.137905</v>
      </c>
      <c r="G681">
        <f>IF(route_map__2[[#This Row],[route_label]]&lt;&gt;A682,0,SQRT((E682-route_map__2[[#This Row],[stop_lat]])^2 + ((F682-route_map__2[[#This Row],[stop_lon]])*COS(RADIANS(route_map__2[[#This Row],[stop_lat]])))^2)*111.32)</f>
        <v>1.3302261127834123</v>
      </c>
    </row>
    <row r="682" spans="1:7" hidden="1" x14ac:dyDescent="0.2">
      <c r="A682" t="s">
        <v>98</v>
      </c>
      <c r="B682">
        <v>0</v>
      </c>
      <c r="C682">
        <v>32</v>
      </c>
      <c r="D682" t="s">
        <v>1167</v>
      </c>
      <c r="E682">
        <v>49.276487000000003</v>
      </c>
      <c r="F682">
        <v>-123.127092</v>
      </c>
      <c r="G682">
        <f>IF(route_map__2[[#This Row],[route_label]]&lt;&gt;A683,0,SQRT((E683-route_map__2[[#This Row],[stop_lat]])^2 + ((F683-route_map__2[[#This Row],[stop_lon]])*COS(RADIANS(route_map__2[[#This Row],[stop_lat]])))^2)*111.32)</f>
        <v>0.17469143706702678</v>
      </c>
    </row>
    <row r="683" spans="1:7" hidden="1" x14ac:dyDescent="0.2">
      <c r="A683" t="s">
        <v>98</v>
      </c>
      <c r="B683">
        <v>0</v>
      </c>
      <c r="C683">
        <v>33</v>
      </c>
      <c r="D683" t="s">
        <v>1168</v>
      </c>
      <c r="E683">
        <v>49.277583999999997</v>
      </c>
      <c r="F683">
        <v>-123.125372</v>
      </c>
      <c r="G683">
        <f>IF(route_map__2[[#This Row],[route_label]]&lt;&gt;A684,0,SQRT((E684-route_map__2[[#This Row],[stop_lat]])^2 + ((F684-route_map__2[[#This Row],[stop_lon]])*COS(RADIANS(route_map__2[[#This Row],[stop_lat]])))^2)*111.32)</f>
        <v>0.50019478240315163</v>
      </c>
    </row>
    <row r="684" spans="1:7" hidden="1" x14ac:dyDescent="0.2">
      <c r="A684" t="s">
        <v>98</v>
      </c>
      <c r="B684">
        <v>0</v>
      </c>
      <c r="C684">
        <v>34</v>
      </c>
      <c r="D684" t="s">
        <v>1169</v>
      </c>
      <c r="E684">
        <v>49.280783999999997</v>
      </c>
      <c r="F684">
        <v>-123.120537</v>
      </c>
      <c r="G684">
        <f>IF(route_map__2[[#This Row],[route_label]]&lt;&gt;A685,0,SQRT((E685-route_map__2[[#This Row],[stop_lat]])^2 + ((F685-route_map__2[[#This Row],[stop_lon]])*COS(RADIANS(route_map__2[[#This Row],[stop_lat]])))^2)*111.32)</f>
        <v>0.23606279897655508</v>
      </c>
    </row>
    <row r="685" spans="1:7" hidden="1" x14ac:dyDescent="0.2">
      <c r="A685" t="s">
        <v>98</v>
      </c>
      <c r="B685">
        <v>0</v>
      </c>
      <c r="C685">
        <v>35</v>
      </c>
      <c r="D685" t="s">
        <v>1170</v>
      </c>
      <c r="E685">
        <v>49.282316999999999</v>
      </c>
      <c r="F685">
        <v>-123.118291</v>
      </c>
      <c r="G685">
        <f>IF(route_map__2[[#This Row],[route_label]]&lt;&gt;A686,0,SQRT((E686-route_map__2[[#This Row],[stop_lat]])^2 + ((F686-route_map__2[[#This Row],[stop_lon]])*COS(RADIANS(route_map__2[[#This Row],[stop_lat]])))^2)*111.32)</f>
        <v>0.17950006630936888</v>
      </c>
    </row>
    <row r="686" spans="1:7" hidden="1" x14ac:dyDescent="0.2">
      <c r="A686" t="s">
        <v>98</v>
      </c>
      <c r="B686">
        <v>0</v>
      </c>
      <c r="C686">
        <v>36</v>
      </c>
      <c r="D686" t="s">
        <v>1171</v>
      </c>
      <c r="E686">
        <v>49.283461000000003</v>
      </c>
      <c r="F686">
        <v>-123.11654900000001</v>
      </c>
      <c r="G686">
        <f>IF(route_map__2[[#This Row],[route_label]]&lt;&gt;A687,0,SQRT((E687-route_map__2[[#This Row],[stop_lat]])^2 + ((F687-route_map__2[[#This Row],[stop_lon]])*COS(RADIANS(route_map__2[[#This Row],[stop_lat]])))^2)*111.32)</f>
        <v>0.16108494700186707</v>
      </c>
    </row>
    <row r="687" spans="1:7" hidden="1" x14ac:dyDescent="0.2">
      <c r="A687" t="s">
        <v>98</v>
      </c>
      <c r="B687">
        <v>0</v>
      </c>
      <c r="C687">
        <v>37</v>
      </c>
      <c r="D687" t="s">
        <v>1172</v>
      </c>
      <c r="E687">
        <v>49.284492999999998</v>
      </c>
      <c r="F687">
        <v>-123.114994</v>
      </c>
      <c r="G687">
        <f>IF(route_map__2[[#This Row],[route_label]]&lt;&gt;A688,0,SQRT((E688-route_map__2[[#This Row],[stop_lat]])^2 + ((F688-route_map__2[[#This Row],[stop_lon]])*COS(RADIANS(route_map__2[[#This Row],[stop_lat]])))^2)*111.32)</f>
        <v>0.1782778806091504</v>
      </c>
    </row>
    <row r="688" spans="1:7" hidden="1" x14ac:dyDescent="0.2">
      <c r="A688" t="s">
        <v>98</v>
      </c>
      <c r="B688">
        <v>0</v>
      </c>
      <c r="C688">
        <v>38</v>
      </c>
      <c r="D688" t="s">
        <v>1541</v>
      </c>
      <c r="E688">
        <v>49.284334000000001</v>
      </c>
      <c r="F688">
        <v>-123.112551</v>
      </c>
      <c r="G688">
        <f>IF(route_map__2[[#This Row],[route_label]]&lt;&gt;A689,0,SQRT((E689-route_map__2[[#This Row],[stop_lat]])^2 + ((F689-route_map__2[[#This Row],[stop_lon]])*COS(RADIANS(route_map__2[[#This Row],[stop_lat]])))^2)*111.32)</f>
        <v>0.20371655641187009</v>
      </c>
    </row>
    <row r="689" spans="1:7" hidden="1" x14ac:dyDescent="0.2">
      <c r="A689" t="s">
        <v>98</v>
      </c>
      <c r="B689">
        <v>0</v>
      </c>
      <c r="C689">
        <v>39</v>
      </c>
      <c r="D689" t="s">
        <v>1542</v>
      </c>
      <c r="E689">
        <v>49.283054</v>
      </c>
      <c r="F689">
        <v>-123.110546</v>
      </c>
      <c r="G689">
        <f>IF(route_map__2[[#This Row],[route_label]]&lt;&gt;A690,0,SQRT((E690-route_map__2[[#This Row],[stop_lat]])^2 + ((F690-route_map__2[[#This Row],[stop_lon]])*COS(RADIANS(route_map__2[[#This Row],[stop_lat]])))^2)*111.32)</f>
        <v>0.32406065847123233</v>
      </c>
    </row>
    <row r="690" spans="1:7" hidden="1" x14ac:dyDescent="0.2">
      <c r="A690" t="s">
        <v>98</v>
      </c>
      <c r="B690">
        <v>0</v>
      </c>
      <c r="C690">
        <v>40</v>
      </c>
      <c r="D690" t="s">
        <v>1543</v>
      </c>
      <c r="E690">
        <v>49.281790000000001</v>
      </c>
      <c r="F690">
        <v>-123.106526</v>
      </c>
      <c r="G690">
        <f>IF(route_map__2[[#This Row],[route_label]]&lt;&gt;A691,0,SQRT((E691-route_map__2[[#This Row],[stop_lat]])^2 + ((F691-route_map__2[[#This Row],[stop_lon]])*COS(RADIANS(route_map__2[[#This Row],[stop_lat]])))^2)*111.32)</f>
        <v>0.13068286308025931</v>
      </c>
    </row>
    <row r="691" spans="1:7" hidden="1" x14ac:dyDescent="0.2">
      <c r="A691" t="s">
        <v>98</v>
      </c>
      <c r="B691">
        <v>0</v>
      </c>
      <c r="C691">
        <v>41</v>
      </c>
      <c r="D691" t="s">
        <v>1544</v>
      </c>
      <c r="E691">
        <v>49.281469000000001</v>
      </c>
      <c r="F691">
        <v>-123.104795</v>
      </c>
      <c r="G691">
        <f>IF(route_map__2[[#This Row],[route_label]]&lt;&gt;A692,0,SQRT((E692-route_map__2[[#This Row],[stop_lat]])^2 + ((F692-route_map__2[[#This Row],[stop_lon]])*COS(RADIANS(route_map__2[[#This Row],[stop_lat]])))^2)*111.32)</f>
        <v>0.41923823306078589</v>
      </c>
    </row>
    <row r="692" spans="1:7" hidden="1" x14ac:dyDescent="0.2">
      <c r="A692" t="s">
        <v>98</v>
      </c>
      <c r="B692">
        <v>0</v>
      </c>
      <c r="C692">
        <v>42</v>
      </c>
      <c r="D692" t="s">
        <v>1545</v>
      </c>
      <c r="E692">
        <v>49.281224999999999</v>
      </c>
      <c r="F692">
        <v>-123.099034</v>
      </c>
      <c r="G692">
        <f>IF(route_map__2[[#This Row],[route_label]]&lt;&gt;A693,0,SQRT((E693-route_map__2[[#This Row],[stop_lat]])^2 + ((F693-route_map__2[[#This Row],[stop_lon]])*COS(RADIANS(route_map__2[[#This Row],[stop_lat]])))^2)*111.32)</f>
        <v>0.31212621937361545</v>
      </c>
    </row>
    <row r="693" spans="1:7" hidden="1" x14ac:dyDescent="0.2">
      <c r="A693" t="s">
        <v>98</v>
      </c>
      <c r="B693">
        <v>0</v>
      </c>
      <c r="C693">
        <v>43</v>
      </c>
      <c r="D693" t="s">
        <v>1546</v>
      </c>
      <c r="E693">
        <v>49.281160999999997</v>
      </c>
      <c r="F693">
        <v>-123.09473699999999</v>
      </c>
      <c r="G693">
        <f>IF(route_map__2[[#This Row],[route_label]]&lt;&gt;A694,0,SQRT((E694-route_map__2[[#This Row],[stop_lat]])^2 + ((F694-route_map__2[[#This Row],[stop_lon]])*COS(RADIANS(route_map__2[[#This Row],[stop_lat]])))^2)*111.32)</f>
        <v>0.12952257307753476</v>
      </c>
    </row>
    <row r="694" spans="1:7" hidden="1" x14ac:dyDescent="0.2">
      <c r="A694" t="s">
        <v>98</v>
      </c>
      <c r="B694">
        <v>0</v>
      </c>
      <c r="C694">
        <v>44</v>
      </c>
      <c r="D694" t="s">
        <v>1547</v>
      </c>
      <c r="E694">
        <v>49.281112</v>
      </c>
      <c r="F694">
        <v>-123.092955</v>
      </c>
      <c r="G694">
        <f>IF(route_map__2[[#This Row],[route_label]]&lt;&gt;A695,0,SQRT((E695-route_map__2[[#This Row],[stop_lat]])^2 + ((F695-route_map__2[[#This Row],[stop_lon]])*COS(RADIANS(route_map__2[[#This Row],[stop_lat]])))^2)*111.32)</f>
        <v>0.14411823559434037</v>
      </c>
    </row>
    <row r="695" spans="1:7" hidden="1" x14ac:dyDescent="0.2">
      <c r="A695" t="s">
        <v>98</v>
      </c>
      <c r="B695">
        <v>0</v>
      </c>
      <c r="C695">
        <v>45</v>
      </c>
      <c r="D695" t="s">
        <v>1548</v>
      </c>
      <c r="E695">
        <v>49.281081</v>
      </c>
      <c r="F695">
        <v>-123.090971</v>
      </c>
      <c r="G695">
        <f>IF(route_map__2[[#This Row],[route_label]]&lt;&gt;A696,0,SQRT((E696-route_map__2[[#This Row],[stop_lat]])^2 + ((F696-route_map__2[[#This Row],[stop_lon]])*COS(RADIANS(route_map__2[[#This Row],[stop_lat]])))^2)*111.32)</f>
        <v>0.3136123365038917</v>
      </c>
    </row>
    <row r="696" spans="1:7" hidden="1" x14ac:dyDescent="0.2">
      <c r="A696" t="s">
        <v>98</v>
      </c>
      <c r="B696">
        <v>0</v>
      </c>
      <c r="C696">
        <v>46</v>
      </c>
      <c r="D696" t="s">
        <v>1549</v>
      </c>
      <c r="E696">
        <v>49.281005</v>
      </c>
      <c r="F696">
        <v>-123.086654</v>
      </c>
      <c r="G696">
        <f>IF(route_map__2[[#This Row],[route_label]]&lt;&gt;A697,0,SQRT((E697-route_map__2[[#This Row],[stop_lat]])^2 + ((F697-route_map__2[[#This Row],[stop_lon]])*COS(RADIANS(route_map__2[[#This Row],[stop_lat]])))^2)*111.32)</f>
        <v>0.17603833030360569</v>
      </c>
    </row>
    <row r="697" spans="1:7" hidden="1" x14ac:dyDescent="0.2">
      <c r="A697" t="s">
        <v>98</v>
      </c>
      <c r="B697">
        <v>0</v>
      </c>
      <c r="C697">
        <v>47</v>
      </c>
      <c r="D697" t="s">
        <v>1550</v>
      </c>
      <c r="E697">
        <v>49.280957000000001</v>
      </c>
      <c r="F697">
        <v>-123.084231</v>
      </c>
      <c r="G697">
        <f>IF(route_map__2[[#This Row],[route_label]]&lt;&gt;A698,0,SQRT((E698-route_map__2[[#This Row],[stop_lat]])^2 + ((F698-route_map__2[[#This Row],[stop_lon]])*COS(RADIANS(route_map__2[[#This Row],[stop_lat]])))^2)*111.32)</f>
        <v>0.24487189463577902</v>
      </c>
    </row>
    <row r="698" spans="1:7" hidden="1" x14ac:dyDescent="0.2">
      <c r="A698" t="s">
        <v>98</v>
      </c>
      <c r="B698">
        <v>0</v>
      </c>
      <c r="C698">
        <v>48</v>
      </c>
      <c r="D698" t="s">
        <v>1551</v>
      </c>
      <c r="E698">
        <v>49.280904</v>
      </c>
      <c r="F698">
        <v>-123.08086</v>
      </c>
      <c r="G698">
        <f>IF(route_map__2[[#This Row],[route_label]]&lt;&gt;A699,0,SQRT((E699-route_map__2[[#This Row],[stop_lat]])^2 + ((F699-route_map__2[[#This Row],[stop_lon]])*COS(RADIANS(route_map__2[[#This Row],[stop_lat]])))^2)*111.32)</f>
        <v>0.32138139464334203</v>
      </c>
    </row>
    <row r="699" spans="1:7" hidden="1" x14ac:dyDescent="0.2">
      <c r="A699" t="s">
        <v>98</v>
      </c>
      <c r="B699">
        <v>0</v>
      </c>
      <c r="C699">
        <v>49</v>
      </c>
      <c r="D699" t="s">
        <v>1552</v>
      </c>
      <c r="E699">
        <v>49.281194999999997</v>
      </c>
      <c r="F699">
        <v>-123.076457</v>
      </c>
      <c r="G699">
        <f>IF(route_map__2[[#This Row],[route_label]]&lt;&gt;A700,0,SQRT((E700-route_map__2[[#This Row],[stop_lat]])^2 + ((F700-route_map__2[[#This Row],[stop_lon]])*COS(RADIANS(route_map__2[[#This Row],[stop_lat]])))^2)*111.32)</f>
        <v>0.22047261344702274</v>
      </c>
    </row>
    <row r="700" spans="1:7" hidden="1" x14ac:dyDescent="0.2">
      <c r="A700" t="s">
        <v>98</v>
      </c>
      <c r="B700">
        <v>0</v>
      </c>
      <c r="C700">
        <v>50</v>
      </c>
      <c r="D700" t="s">
        <v>1553</v>
      </c>
      <c r="E700">
        <v>49.281191</v>
      </c>
      <c r="F700">
        <v>-123.073421</v>
      </c>
      <c r="G700">
        <f>IF(route_map__2[[#This Row],[route_label]]&lt;&gt;A701,0,SQRT((E701-route_map__2[[#This Row],[stop_lat]])^2 + ((F701-route_map__2[[#This Row],[stop_lon]])*COS(RADIANS(route_map__2[[#This Row],[stop_lat]])))^2)*111.32)</f>
        <v>0.27051195914457887</v>
      </c>
    </row>
    <row r="701" spans="1:7" hidden="1" x14ac:dyDescent="0.2">
      <c r="A701" t="s">
        <v>98</v>
      </c>
      <c r="B701">
        <v>0</v>
      </c>
      <c r="C701">
        <v>51</v>
      </c>
      <c r="D701" t="s">
        <v>1554</v>
      </c>
      <c r="E701">
        <v>49.281109999999998</v>
      </c>
      <c r="F701">
        <v>-123.069698</v>
      </c>
      <c r="G701">
        <f>IF(route_map__2[[#This Row],[route_label]]&lt;&gt;A702,0,SQRT((E702-route_map__2[[#This Row],[stop_lat]])^2 + ((F702-route_map__2[[#This Row],[stop_lon]])*COS(RADIANS(route_map__2[[#This Row],[stop_lat]])))^2)*111.32)</f>
        <v>0.3427072913501169</v>
      </c>
    </row>
    <row r="702" spans="1:7" hidden="1" x14ac:dyDescent="0.2">
      <c r="A702" t="s">
        <v>98</v>
      </c>
      <c r="B702">
        <v>0</v>
      </c>
      <c r="C702">
        <v>52</v>
      </c>
      <c r="D702" t="s">
        <v>1555</v>
      </c>
      <c r="E702">
        <v>49.281080000000003</v>
      </c>
      <c r="F702">
        <v>-123.06497899999999</v>
      </c>
      <c r="G702">
        <f>IF(route_map__2[[#This Row],[route_label]]&lt;&gt;A703,0,SQRT((E703-route_map__2[[#This Row],[stop_lat]])^2 + ((F703-route_map__2[[#This Row],[stop_lon]])*COS(RADIANS(route_map__2[[#This Row],[stop_lat]])))^2)*111.32)</f>
        <v>0.41320958085283371</v>
      </c>
    </row>
    <row r="703" spans="1:7" hidden="1" x14ac:dyDescent="0.2">
      <c r="A703" t="s">
        <v>98</v>
      </c>
      <c r="B703">
        <v>0</v>
      </c>
      <c r="C703">
        <v>53</v>
      </c>
      <c r="D703" t="s">
        <v>1556</v>
      </c>
      <c r="E703">
        <v>49.281098</v>
      </c>
      <c r="F703">
        <v>-123.05928900000001</v>
      </c>
      <c r="G703">
        <f>IF(route_map__2[[#This Row],[route_label]]&lt;&gt;A704,0,SQRT((E704-route_map__2[[#This Row],[stop_lat]])^2 + ((F704-route_map__2[[#This Row],[stop_lon]])*COS(RADIANS(route_map__2[[#This Row],[stop_lat]])))^2)*111.32)</f>
        <v>0.25137335005238548</v>
      </c>
    </row>
    <row r="704" spans="1:7" hidden="1" x14ac:dyDescent="0.2">
      <c r="A704" t="s">
        <v>98</v>
      </c>
      <c r="B704">
        <v>0</v>
      </c>
      <c r="C704">
        <v>54</v>
      </c>
      <c r="D704" t="s">
        <v>1557</v>
      </c>
      <c r="E704">
        <v>49.281058999999999</v>
      </c>
      <c r="F704">
        <v>-123.05582800000001</v>
      </c>
      <c r="G704">
        <f>IF(route_map__2[[#This Row],[route_label]]&lt;&gt;A705,0,SQRT((E705-route_map__2[[#This Row],[stop_lat]])^2 + ((F705-route_map__2[[#This Row],[stop_lon]])*COS(RADIANS(route_map__2[[#This Row],[stop_lat]])))^2)*111.32)</f>
        <v>0.12566012251251504</v>
      </c>
    </row>
    <row r="705" spans="1:7" hidden="1" x14ac:dyDescent="0.2">
      <c r="A705" t="s">
        <v>98</v>
      </c>
      <c r="B705">
        <v>0</v>
      </c>
      <c r="C705">
        <v>55</v>
      </c>
      <c r="D705" t="s">
        <v>1558</v>
      </c>
      <c r="E705">
        <v>49.281035000000003</v>
      </c>
      <c r="F705">
        <v>-123.054098</v>
      </c>
      <c r="G705">
        <f>IF(route_map__2[[#This Row],[route_label]]&lt;&gt;A706,0,SQRT((E706-route_map__2[[#This Row],[stop_lat]])^2 + ((F706-route_map__2[[#This Row],[stop_lon]])*COS(RADIANS(route_map__2[[#This Row],[stop_lat]])))^2)*111.32)</f>
        <v>0.39120836805237941</v>
      </c>
    </row>
    <row r="706" spans="1:7" hidden="1" x14ac:dyDescent="0.2">
      <c r="A706" t="s">
        <v>98</v>
      </c>
      <c r="B706">
        <v>0</v>
      </c>
      <c r="C706">
        <v>56</v>
      </c>
      <c r="D706" t="s">
        <v>1559</v>
      </c>
      <c r="E706">
        <v>49.281056</v>
      </c>
      <c r="F706">
        <v>-123.048711</v>
      </c>
      <c r="G706">
        <f>IF(route_map__2[[#This Row],[route_label]]&lt;&gt;A707,0,SQRT((E707-route_map__2[[#This Row],[stop_lat]])^2 + ((F707-route_map__2[[#This Row],[stop_lon]])*COS(RADIANS(route_map__2[[#This Row],[stop_lat]])))^2)*111.32)</f>
        <v>0.17924015773138441</v>
      </c>
    </row>
    <row r="707" spans="1:7" hidden="1" x14ac:dyDescent="0.2">
      <c r="A707" t="s">
        <v>98</v>
      </c>
      <c r="B707">
        <v>0</v>
      </c>
      <c r="C707">
        <v>57</v>
      </c>
      <c r="D707" t="s">
        <v>1560</v>
      </c>
      <c r="E707">
        <v>49.281035000000003</v>
      </c>
      <c r="F707">
        <v>-123.046243</v>
      </c>
      <c r="G707">
        <f>IF(route_map__2[[#This Row],[route_label]]&lt;&gt;A708,0,SQRT((E708-route_map__2[[#This Row],[stop_lat]])^2 + ((F708-route_map__2[[#This Row],[stop_lon]])*COS(RADIANS(route_map__2[[#This Row],[stop_lat]])))^2)*111.32)</f>
        <v>0.21380721358043059</v>
      </c>
    </row>
    <row r="708" spans="1:7" hidden="1" x14ac:dyDescent="0.2">
      <c r="A708" t="s">
        <v>98</v>
      </c>
      <c r="B708">
        <v>0</v>
      </c>
      <c r="C708">
        <v>58</v>
      </c>
      <c r="D708" t="s">
        <v>1561</v>
      </c>
      <c r="E708">
        <v>49.281011999999997</v>
      </c>
      <c r="F708">
        <v>-123.043299</v>
      </c>
      <c r="G708">
        <f>IF(route_map__2[[#This Row],[route_label]]&lt;&gt;A709,0,SQRT((E709-route_map__2[[#This Row],[stop_lat]])^2 + ((F709-route_map__2[[#This Row],[stop_lon]])*COS(RADIANS(route_map__2[[#This Row],[stop_lat]])))^2)*111.32)</f>
        <v>0.36296691388008573</v>
      </c>
    </row>
    <row r="709" spans="1:7" hidden="1" x14ac:dyDescent="0.2">
      <c r="A709" t="s">
        <v>98</v>
      </c>
      <c r="B709">
        <v>0</v>
      </c>
      <c r="C709">
        <v>59</v>
      </c>
      <c r="D709" t="s">
        <v>1562</v>
      </c>
      <c r="E709">
        <v>49.281041000000002</v>
      </c>
      <c r="F709">
        <v>-123.038301</v>
      </c>
      <c r="G709">
        <f>IF(route_map__2[[#This Row],[route_label]]&lt;&gt;A710,0,SQRT((E710-route_map__2[[#This Row],[stop_lat]])^2 + ((F710-route_map__2[[#This Row],[stop_lon]])*COS(RADIANS(route_map__2[[#This Row],[stop_lat]])))^2)*111.32)</f>
        <v>0.20602746307013833</v>
      </c>
    </row>
    <row r="710" spans="1:7" hidden="1" x14ac:dyDescent="0.2">
      <c r="A710" t="s">
        <v>98</v>
      </c>
      <c r="B710">
        <v>0</v>
      </c>
      <c r="C710">
        <v>60</v>
      </c>
      <c r="D710" t="s">
        <v>1563</v>
      </c>
      <c r="E710">
        <v>49.281027000000002</v>
      </c>
      <c r="F710">
        <v>-123.035464</v>
      </c>
      <c r="G710">
        <f>IF(route_map__2[[#This Row],[route_label]]&lt;&gt;A711,0,SQRT((E711-route_map__2[[#This Row],[stop_lat]])^2 + ((F711-route_map__2[[#This Row],[stop_lon]])*COS(RADIANS(route_map__2[[#This Row],[stop_lat]])))^2)*111.32)</f>
        <v>0.3990469808825805</v>
      </c>
    </row>
    <row r="711" spans="1:7" hidden="1" x14ac:dyDescent="0.2">
      <c r="A711" t="s">
        <v>98</v>
      </c>
      <c r="B711">
        <v>0</v>
      </c>
      <c r="C711">
        <v>61</v>
      </c>
      <c r="D711" t="s">
        <v>1564</v>
      </c>
      <c r="E711">
        <v>49.281013999999999</v>
      </c>
      <c r="F711">
        <v>-123.02996899999999</v>
      </c>
      <c r="G711">
        <f>IF(route_map__2[[#This Row],[route_label]]&lt;&gt;A712,0,SQRT((E712-route_map__2[[#This Row],[stop_lat]])^2 + ((F712-route_map__2[[#This Row],[stop_lon]])*COS(RADIANS(route_map__2[[#This Row],[stop_lat]])))^2)*111.32)</f>
        <v>0.2651028700730409</v>
      </c>
    </row>
    <row r="712" spans="1:7" hidden="1" x14ac:dyDescent="0.2">
      <c r="A712" t="s">
        <v>98</v>
      </c>
      <c r="B712">
        <v>0</v>
      </c>
      <c r="C712">
        <v>62</v>
      </c>
      <c r="D712" t="s">
        <v>1565</v>
      </c>
      <c r="E712">
        <v>49.281385</v>
      </c>
      <c r="F712">
        <v>-123.026363</v>
      </c>
      <c r="G712">
        <f>IF(route_map__2[[#This Row],[route_label]]&lt;&gt;A713,0,SQRT((E713-route_map__2[[#This Row],[stop_lat]])^2 + ((F713-route_map__2[[#This Row],[stop_lon]])*COS(RADIANS(route_map__2[[#This Row],[stop_lat]])))^2)*111.32)</f>
        <v>6.1808341557036268</v>
      </c>
    </row>
    <row r="713" spans="1:7" hidden="1" x14ac:dyDescent="0.2">
      <c r="A713" t="s">
        <v>98</v>
      </c>
      <c r="B713">
        <v>1</v>
      </c>
      <c r="C713">
        <v>1</v>
      </c>
      <c r="D713" t="s">
        <v>1566</v>
      </c>
      <c r="E713">
        <v>49.282980999999999</v>
      </c>
      <c r="F713">
        <v>-123.111441</v>
      </c>
      <c r="G713">
        <f>IF(route_map__2[[#This Row],[route_label]]&lt;&gt;A714,0,SQRT((E714-route_map__2[[#This Row],[stop_lat]])^2 + ((F714-route_map__2[[#This Row],[stop_lon]])*COS(RADIANS(route_map__2[[#This Row],[stop_lat]])))^2)*111.32)</f>
        <v>0.1752713644408469</v>
      </c>
    </row>
    <row r="714" spans="1:7" hidden="1" x14ac:dyDescent="0.2">
      <c r="A714" t="s">
        <v>98</v>
      </c>
      <c r="B714">
        <v>1</v>
      </c>
      <c r="C714">
        <v>2</v>
      </c>
      <c r="D714" t="s">
        <v>1105</v>
      </c>
      <c r="E714">
        <v>49.284435000000002</v>
      </c>
      <c r="F714">
        <v>-123.11236700000001</v>
      </c>
      <c r="G714">
        <f>IF(route_map__2[[#This Row],[route_label]]&lt;&gt;A715,0,SQRT((E715-route_map__2[[#This Row],[stop_lat]])^2 + ((F715-route_map__2[[#This Row],[stop_lon]])*COS(RADIANS(route_map__2[[#This Row],[stop_lat]])))^2)*111.32)</f>
        <v>0.26309842859275157</v>
      </c>
    </row>
    <row r="715" spans="1:7" hidden="1" x14ac:dyDescent="0.2">
      <c r="A715" t="s">
        <v>98</v>
      </c>
      <c r="B715">
        <v>1</v>
      </c>
      <c r="C715">
        <v>3</v>
      </c>
      <c r="D715" t="s">
        <v>1210</v>
      </c>
      <c r="E715">
        <v>49.284039</v>
      </c>
      <c r="F715">
        <v>-123.115939</v>
      </c>
      <c r="G715">
        <f>IF(route_map__2[[#This Row],[route_label]]&lt;&gt;A716,0,SQRT((E716-route_map__2[[#This Row],[stop_lat]])^2 + ((F716-route_map__2[[#This Row],[stop_lon]])*COS(RADIANS(route_map__2[[#This Row],[stop_lat]])))^2)*111.32)</f>
        <v>0.21192234216578137</v>
      </c>
    </row>
    <row r="716" spans="1:7" hidden="1" x14ac:dyDescent="0.2">
      <c r="A716" t="s">
        <v>98</v>
      </c>
      <c r="B716">
        <v>1</v>
      </c>
      <c r="C716">
        <v>4</v>
      </c>
      <c r="D716" t="s">
        <v>1211</v>
      </c>
      <c r="E716">
        <v>49.28266</v>
      </c>
      <c r="F716">
        <v>-123.11795100000001</v>
      </c>
      <c r="G716">
        <f>IF(route_map__2[[#This Row],[route_label]]&lt;&gt;A717,0,SQRT((E717-route_map__2[[#This Row],[stop_lat]])^2 + ((F717-route_map__2[[#This Row],[stop_lon]])*COS(RADIANS(route_map__2[[#This Row],[stop_lat]])))^2)*111.32)</f>
        <v>0.1470124052042284</v>
      </c>
    </row>
    <row r="717" spans="1:7" hidden="1" x14ac:dyDescent="0.2">
      <c r="A717" t="s">
        <v>98</v>
      </c>
      <c r="B717">
        <v>1</v>
      </c>
      <c r="C717">
        <v>5</v>
      </c>
      <c r="D717" t="s">
        <v>1212</v>
      </c>
      <c r="E717">
        <v>49.28172</v>
      </c>
      <c r="F717">
        <v>-123.119373</v>
      </c>
      <c r="G717">
        <f>IF(route_map__2[[#This Row],[route_label]]&lt;&gt;A718,0,SQRT((E718-route_map__2[[#This Row],[stop_lat]])^2 + ((F718-route_map__2[[#This Row],[stop_lon]])*COS(RADIANS(route_map__2[[#This Row],[stop_lat]])))^2)*111.32)</f>
        <v>0.44659169769788942</v>
      </c>
    </row>
    <row r="718" spans="1:7" hidden="1" x14ac:dyDescent="0.2">
      <c r="A718" t="s">
        <v>98</v>
      </c>
      <c r="B718">
        <v>1</v>
      </c>
      <c r="C718">
        <v>6</v>
      </c>
      <c r="D718" t="s">
        <v>1213</v>
      </c>
      <c r="E718">
        <v>49.278877000000001</v>
      </c>
      <c r="F718">
        <v>-123.123712</v>
      </c>
      <c r="G718">
        <f>IF(route_map__2[[#This Row],[route_label]]&lt;&gt;A719,0,SQRT((E719-route_map__2[[#This Row],[stop_lat]])^2 + ((F719-route_map__2[[#This Row],[stop_lon]])*COS(RADIANS(route_map__2[[#This Row],[stop_lat]])))^2)*111.32)</f>
        <v>0.32856088205819634</v>
      </c>
    </row>
    <row r="719" spans="1:7" hidden="1" x14ac:dyDescent="0.2">
      <c r="A719" t="s">
        <v>98</v>
      </c>
      <c r="B719">
        <v>1</v>
      </c>
      <c r="C719">
        <v>7</v>
      </c>
      <c r="D719" t="s">
        <v>1214</v>
      </c>
      <c r="E719">
        <v>49.276786000000001</v>
      </c>
      <c r="F719">
        <v>-123.12690499999999</v>
      </c>
      <c r="G719">
        <f>IF(route_map__2[[#This Row],[route_label]]&lt;&gt;A720,0,SQRT((E720-route_map__2[[#This Row],[stop_lat]])^2 + ((F720-route_map__2[[#This Row],[stop_lon]])*COS(RADIANS(route_map__2[[#This Row],[stop_lat]])))^2)*111.32)</f>
        <v>0.14886835957502878</v>
      </c>
    </row>
    <row r="720" spans="1:7" hidden="1" x14ac:dyDescent="0.2">
      <c r="A720" t="s">
        <v>98</v>
      </c>
      <c r="B720">
        <v>1</v>
      </c>
      <c r="C720">
        <v>8</v>
      </c>
      <c r="D720" t="s">
        <v>1215</v>
      </c>
      <c r="E720">
        <v>49.275854000000002</v>
      </c>
      <c r="F720">
        <v>-123.12837500000001</v>
      </c>
      <c r="G720">
        <f>IF(route_map__2[[#This Row],[route_label]]&lt;&gt;A721,0,SQRT((E721-route_map__2[[#This Row],[stop_lat]])^2 + ((F721-route_map__2[[#This Row],[stop_lon]])*COS(RADIANS(route_map__2[[#This Row],[stop_lat]])))^2)*111.32)</f>
        <v>1.2893022263453593</v>
      </c>
    </row>
    <row r="721" spans="1:7" hidden="1" x14ac:dyDescent="0.2">
      <c r="A721" t="s">
        <v>98</v>
      </c>
      <c r="B721">
        <v>1</v>
      </c>
      <c r="C721">
        <v>9</v>
      </c>
      <c r="D721" t="s">
        <v>1216</v>
      </c>
      <c r="E721">
        <v>49.266914999999997</v>
      </c>
      <c r="F721">
        <v>-123.139663</v>
      </c>
      <c r="G721">
        <f>IF(route_map__2[[#This Row],[route_label]]&lt;&gt;A722,0,SQRT((E722-route_map__2[[#This Row],[stop_lat]])^2 + ((F722-route_map__2[[#This Row],[stop_lon]])*COS(RADIANS(route_map__2[[#This Row],[stop_lat]])))^2)*111.32)</f>
        <v>0.18661461340710239</v>
      </c>
    </row>
    <row r="722" spans="1:7" hidden="1" x14ac:dyDescent="0.2">
      <c r="A722" t="s">
        <v>98</v>
      </c>
      <c r="B722">
        <v>1</v>
      </c>
      <c r="C722">
        <v>10</v>
      </c>
      <c r="D722" t="s">
        <v>1217</v>
      </c>
      <c r="E722">
        <v>49.268039000000002</v>
      </c>
      <c r="F722">
        <v>-123.141569</v>
      </c>
      <c r="G722">
        <f>IF(route_map__2[[#This Row],[route_label]]&lt;&gt;A723,0,SQRT((E723-route_map__2[[#This Row],[stop_lat]])^2 + ((F723-route_map__2[[#This Row],[stop_lon]])*COS(RADIANS(route_map__2[[#This Row],[stop_lat]])))^2)*111.32)</f>
        <v>0.35460026003199874</v>
      </c>
    </row>
    <row r="723" spans="1:7" hidden="1" x14ac:dyDescent="0.2">
      <c r="A723" t="s">
        <v>98</v>
      </c>
      <c r="B723">
        <v>1</v>
      </c>
      <c r="C723">
        <v>11</v>
      </c>
      <c r="D723" t="s">
        <v>1218</v>
      </c>
      <c r="E723">
        <v>49.268093</v>
      </c>
      <c r="F723">
        <v>-123.14645</v>
      </c>
      <c r="G723">
        <f>IF(route_map__2[[#This Row],[route_label]]&lt;&gt;A724,0,SQRT((E724-route_map__2[[#This Row],[stop_lat]])^2 + ((F724-route_map__2[[#This Row],[stop_lon]])*COS(RADIANS(route_map__2[[#This Row],[stop_lat]])))^2)*111.32)</f>
        <v>0.32654739994985393</v>
      </c>
    </row>
    <row r="724" spans="1:7" hidden="1" x14ac:dyDescent="0.2">
      <c r="A724" t="s">
        <v>98</v>
      </c>
      <c r="B724">
        <v>1</v>
      </c>
      <c r="C724">
        <v>12</v>
      </c>
      <c r="D724" t="s">
        <v>1219</v>
      </c>
      <c r="E724">
        <v>49.268169</v>
      </c>
      <c r="F724">
        <v>-123.150944</v>
      </c>
      <c r="G724">
        <f>IF(route_map__2[[#This Row],[route_label]]&lt;&gt;A725,0,SQRT((E725-route_map__2[[#This Row],[stop_lat]])^2 + ((F725-route_map__2[[#This Row],[stop_lon]])*COS(RADIANS(route_map__2[[#This Row],[stop_lat]])))^2)*111.32)</f>
        <v>0.35623911549380055</v>
      </c>
    </row>
    <row r="725" spans="1:7" hidden="1" x14ac:dyDescent="0.2">
      <c r="A725" t="s">
        <v>98</v>
      </c>
      <c r="B725">
        <v>1</v>
      </c>
      <c r="C725">
        <v>13</v>
      </c>
      <c r="D725" t="s">
        <v>1220</v>
      </c>
      <c r="E725">
        <v>49.268242000000001</v>
      </c>
      <c r="F725">
        <v>-123.15584699999999</v>
      </c>
      <c r="G725">
        <f>IF(route_map__2[[#This Row],[route_label]]&lt;&gt;A726,0,SQRT((E726-route_map__2[[#This Row],[stop_lat]])^2 + ((F726-route_map__2[[#This Row],[stop_lon]])*COS(RADIANS(route_map__2[[#This Row],[stop_lat]])))^2)*111.32)</f>
        <v>0.31968628196437887</v>
      </c>
    </row>
    <row r="726" spans="1:7" hidden="1" x14ac:dyDescent="0.2">
      <c r="A726" t="s">
        <v>98</v>
      </c>
      <c r="B726">
        <v>1</v>
      </c>
      <c r="C726">
        <v>14</v>
      </c>
      <c r="D726" t="s">
        <v>1221</v>
      </c>
      <c r="E726">
        <v>49.268329999999999</v>
      </c>
      <c r="F726">
        <v>-123.160246</v>
      </c>
      <c r="G726">
        <f>IF(route_map__2[[#This Row],[route_label]]&lt;&gt;A727,0,SQRT((E727-route_map__2[[#This Row],[stop_lat]])^2 + ((F727-route_map__2[[#This Row],[stop_lon]])*COS(RADIANS(route_map__2[[#This Row],[stop_lat]])))^2)*111.32)</f>
        <v>0.342653071109145</v>
      </c>
    </row>
    <row r="727" spans="1:7" hidden="1" x14ac:dyDescent="0.2">
      <c r="A727" t="s">
        <v>98</v>
      </c>
      <c r="B727">
        <v>1</v>
      </c>
      <c r="C727">
        <v>15</v>
      </c>
      <c r="D727" t="s">
        <v>1222</v>
      </c>
      <c r="E727">
        <v>49.268400999999997</v>
      </c>
      <c r="F727">
        <v>-123.164962</v>
      </c>
      <c r="G727">
        <f>IF(route_map__2[[#This Row],[route_label]]&lt;&gt;A728,0,SQRT((E728-route_map__2[[#This Row],[stop_lat]])^2 + ((F728-route_map__2[[#This Row],[stop_lon]])*COS(RADIANS(route_map__2[[#This Row],[stop_lat]])))^2)*111.32)</f>
        <v>0.25332211631998541</v>
      </c>
    </row>
    <row r="728" spans="1:7" hidden="1" x14ac:dyDescent="0.2">
      <c r="A728" t="s">
        <v>98</v>
      </c>
      <c r="B728">
        <v>1</v>
      </c>
      <c r="C728">
        <v>16</v>
      </c>
      <c r="D728" t="s">
        <v>1052</v>
      </c>
      <c r="E728">
        <v>49.268064000000003</v>
      </c>
      <c r="F728">
        <v>-123.16841100000001</v>
      </c>
      <c r="G728">
        <f>IF(route_map__2[[#This Row],[route_label]]&lt;&gt;A729,0,SQRT((E729-route_map__2[[#This Row],[stop_lat]])^2 + ((F729-route_map__2[[#This Row],[stop_lon]])*COS(RADIANS(route_map__2[[#This Row],[stop_lat]])))^2)*111.32)</f>
        <v>0.19933142292275777</v>
      </c>
    </row>
    <row r="729" spans="1:7" hidden="1" x14ac:dyDescent="0.2">
      <c r="A729" t="s">
        <v>98</v>
      </c>
      <c r="B729">
        <v>1</v>
      </c>
      <c r="C729">
        <v>17</v>
      </c>
      <c r="D729" t="s">
        <v>1053</v>
      </c>
      <c r="E729">
        <v>49.266274000000003</v>
      </c>
      <c r="F729">
        <v>-123.16848299999999</v>
      </c>
      <c r="G729">
        <f>IF(route_map__2[[#This Row],[route_label]]&lt;&gt;A730,0,SQRT((E730-route_map__2[[#This Row],[stop_lat]])^2 + ((F730-route_map__2[[#This Row],[stop_lon]])*COS(RADIANS(route_map__2[[#This Row],[stop_lat]])))^2)*111.32)</f>
        <v>0.23568919872175856</v>
      </c>
    </row>
    <row r="730" spans="1:7" hidden="1" x14ac:dyDescent="0.2">
      <c r="A730" t="s">
        <v>98</v>
      </c>
      <c r="B730">
        <v>1</v>
      </c>
      <c r="C730">
        <v>18</v>
      </c>
      <c r="D730" t="s">
        <v>1463</v>
      </c>
      <c r="E730">
        <v>49.264173999999997</v>
      </c>
      <c r="F730">
        <v>-123.168896</v>
      </c>
      <c r="G730">
        <f>IF(route_map__2[[#This Row],[route_label]]&lt;&gt;A731,0,SQRT((E731-route_map__2[[#This Row],[stop_lat]])^2 + ((F731-route_map__2[[#This Row],[stop_lon]])*COS(RADIANS(route_map__2[[#This Row],[stop_lat]])))^2)*111.32)</f>
        <v>0.20456076906233064</v>
      </c>
    </row>
    <row r="731" spans="1:7" hidden="1" x14ac:dyDescent="0.2">
      <c r="A731" t="s">
        <v>98</v>
      </c>
      <c r="B731">
        <v>1</v>
      </c>
      <c r="C731">
        <v>19</v>
      </c>
      <c r="D731" t="s">
        <v>1464</v>
      </c>
      <c r="E731">
        <v>49.264220999999999</v>
      </c>
      <c r="F731">
        <v>-123.171711</v>
      </c>
      <c r="G731">
        <f>IF(route_map__2[[#This Row],[route_label]]&lt;&gt;A732,0,SQRT((E732-route_map__2[[#This Row],[stop_lat]])^2 + ((F732-route_map__2[[#This Row],[stop_lon]])*COS(RADIANS(route_map__2[[#This Row],[stop_lat]])))^2)*111.32)</f>
        <v>0.19593427796218277</v>
      </c>
    </row>
    <row r="732" spans="1:7" hidden="1" x14ac:dyDescent="0.2">
      <c r="A732" t="s">
        <v>98</v>
      </c>
      <c r="B732">
        <v>1</v>
      </c>
      <c r="C732">
        <v>20</v>
      </c>
      <c r="D732" t="s">
        <v>1465</v>
      </c>
      <c r="E732">
        <v>49.264240999999998</v>
      </c>
      <c r="F732">
        <v>-123.174408</v>
      </c>
      <c r="G732">
        <f>IF(route_map__2[[#This Row],[route_label]]&lt;&gt;A733,0,SQRT((E733-route_map__2[[#This Row],[stop_lat]])^2 + ((F733-route_map__2[[#This Row],[stop_lon]])*COS(RADIANS(route_map__2[[#This Row],[stop_lat]])))^2)*111.32)</f>
        <v>0.27869966660205231</v>
      </c>
    </row>
    <row r="733" spans="1:7" hidden="1" x14ac:dyDescent="0.2">
      <c r="A733" t="s">
        <v>98</v>
      </c>
      <c r="B733">
        <v>1</v>
      </c>
      <c r="C733">
        <v>21</v>
      </c>
      <c r="D733" t="s">
        <v>1466</v>
      </c>
      <c r="E733">
        <v>49.264310999999999</v>
      </c>
      <c r="F733">
        <v>-123.17824299999999</v>
      </c>
      <c r="G733">
        <f>IF(route_map__2[[#This Row],[route_label]]&lt;&gt;A734,0,SQRT((E734-route_map__2[[#This Row],[stop_lat]])^2 + ((F734-route_map__2[[#This Row],[stop_lon]])*COS(RADIANS(route_map__2[[#This Row],[stop_lat]])))^2)*111.32)</f>
        <v>0.29168616161691363</v>
      </c>
    </row>
    <row r="734" spans="1:7" hidden="1" x14ac:dyDescent="0.2">
      <c r="A734" t="s">
        <v>98</v>
      </c>
      <c r="B734">
        <v>1</v>
      </c>
      <c r="C734">
        <v>22</v>
      </c>
      <c r="D734" t="s">
        <v>1467</v>
      </c>
      <c r="E734">
        <v>49.264377000000003</v>
      </c>
      <c r="F734">
        <v>-123.18225700000001</v>
      </c>
      <c r="G734">
        <f>IF(route_map__2[[#This Row],[route_label]]&lt;&gt;A735,0,SQRT((E735-route_map__2[[#This Row],[stop_lat]])^2 + ((F735-route_map__2[[#This Row],[stop_lon]])*COS(RADIANS(route_map__2[[#This Row],[stop_lat]])))^2)*111.32)</f>
        <v>0.28502231244506937</v>
      </c>
    </row>
    <row r="735" spans="1:7" hidden="1" x14ac:dyDescent="0.2">
      <c r="A735" t="s">
        <v>98</v>
      </c>
      <c r="B735">
        <v>1</v>
      </c>
      <c r="C735">
        <v>23</v>
      </c>
      <c r="D735" t="s">
        <v>1326</v>
      </c>
      <c r="E735">
        <v>49.263669999999998</v>
      </c>
      <c r="F735">
        <v>-123.18602799999999</v>
      </c>
      <c r="G735">
        <f>IF(route_map__2[[#This Row],[route_label]]&lt;&gt;A736,0,SQRT((E736-route_map__2[[#This Row],[stop_lat]])^2 + ((F736-route_map__2[[#This Row],[stop_lon]])*COS(RADIANS(route_map__2[[#This Row],[stop_lat]])))^2)*111.32)</f>
        <v>0.39149510552496003</v>
      </c>
    </row>
    <row r="736" spans="1:7" hidden="1" x14ac:dyDescent="0.2">
      <c r="A736" t="s">
        <v>98</v>
      </c>
      <c r="B736">
        <v>1</v>
      </c>
      <c r="C736">
        <v>24</v>
      </c>
      <c r="D736" t="s">
        <v>1567</v>
      </c>
      <c r="E736">
        <v>49.263643999999999</v>
      </c>
      <c r="F736">
        <v>-123.191417</v>
      </c>
      <c r="G736">
        <f>IF(route_map__2[[#This Row],[route_label]]&lt;&gt;A737,0,SQRT((E737-route_map__2[[#This Row],[stop_lat]])^2 + ((F737-route_map__2[[#This Row],[stop_lon]])*COS(RADIANS(route_map__2[[#This Row],[stop_lat]])))^2)*111.32)</f>
        <v>0.22168281200653864</v>
      </c>
    </row>
    <row r="737" spans="1:7" hidden="1" x14ac:dyDescent="0.2">
      <c r="A737" t="s">
        <v>98</v>
      </c>
      <c r="B737">
        <v>1</v>
      </c>
      <c r="C737">
        <v>25</v>
      </c>
      <c r="D737" t="s">
        <v>1568</v>
      </c>
      <c r="E737">
        <v>49.263683</v>
      </c>
      <c r="F737">
        <v>-123.194468</v>
      </c>
      <c r="G737">
        <f>IF(route_map__2[[#This Row],[route_label]]&lt;&gt;A738,0,SQRT((E738-route_map__2[[#This Row],[stop_lat]])^2 + ((F738-route_map__2[[#This Row],[stop_lon]])*COS(RADIANS(route_map__2[[#This Row],[stop_lat]])))^2)*111.32)</f>
        <v>0.20810801853534244</v>
      </c>
    </row>
    <row r="738" spans="1:7" hidden="1" x14ac:dyDescent="0.2">
      <c r="A738" t="s">
        <v>98</v>
      </c>
      <c r="B738">
        <v>1</v>
      </c>
      <c r="C738">
        <v>26</v>
      </c>
      <c r="D738" t="s">
        <v>1569</v>
      </c>
      <c r="E738">
        <v>49.263725000000001</v>
      </c>
      <c r="F738">
        <v>-123.197332</v>
      </c>
      <c r="G738">
        <f>IF(route_map__2[[#This Row],[route_label]]&lt;&gt;A739,0,SQRT((E739-route_map__2[[#This Row],[stop_lat]])^2 + ((F739-route_map__2[[#This Row],[stop_lon]])*COS(RADIANS(route_map__2[[#This Row],[stop_lat]])))^2)*111.32)</f>
        <v>0.24656334548826558</v>
      </c>
    </row>
    <row r="739" spans="1:7" hidden="1" x14ac:dyDescent="0.2">
      <c r="A739" t="s">
        <v>98</v>
      </c>
      <c r="B739">
        <v>1</v>
      </c>
      <c r="C739">
        <v>27</v>
      </c>
      <c r="D739" t="s">
        <v>1570</v>
      </c>
      <c r="E739">
        <v>49.263781000000002</v>
      </c>
      <c r="F739">
        <v>-123.20072500000001</v>
      </c>
      <c r="G739">
        <f>IF(route_map__2[[#This Row],[route_label]]&lt;&gt;A740,0,SQRT((E740-route_map__2[[#This Row],[stop_lat]])^2 + ((F740-route_map__2[[#This Row],[stop_lon]])*COS(RADIANS(route_map__2[[#This Row],[stop_lat]])))^2)*111.32)</f>
        <v>0.19715512948635625</v>
      </c>
    </row>
    <row r="740" spans="1:7" hidden="1" x14ac:dyDescent="0.2">
      <c r="A740" t="s">
        <v>98</v>
      </c>
      <c r="B740">
        <v>1</v>
      </c>
      <c r="C740">
        <v>28</v>
      </c>
      <c r="D740" t="s">
        <v>1571</v>
      </c>
      <c r="E740">
        <v>49.263827999999997</v>
      </c>
      <c r="F740">
        <v>-123.20343800000001</v>
      </c>
      <c r="G740">
        <f>IF(route_map__2[[#This Row],[route_label]]&lt;&gt;A741,0,SQRT((E741-route_map__2[[#This Row],[stop_lat]])^2 + ((F741-route_map__2[[#This Row],[stop_lon]])*COS(RADIANS(route_map__2[[#This Row],[stop_lat]])))^2)*111.32)</f>
        <v>0.21963997330117208</v>
      </c>
    </row>
    <row r="741" spans="1:7" hidden="1" x14ac:dyDescent="0.2">
      <c r="A741" t="s">
        <v>98</v>
      </c>
      <c r="B741">
        <v>1</v>
      </c>
      <c r="C741">
        <v>29</v>
      </c>
      <c r="D741" t="s">
        <v>1572</v>
      </c>
      <c r="E741">
        <v>49.263863000000001</v>
      </c>
      <c r="F741">
        <v>-123.206461</v>
      </c>
      <c r="G741">
        <f>IF(route_map__2[[#This Row],[route_label]]&lt;&gt;A742,0,SQRT((E742-route_map__2[[#This Row],[stop_lat]])^2 + ((F742-route_map__2[[#This Row],[stop_lon]])*COS(RADIANS(route_map__2[[#This Row],[stop_lat]])))^2)*111.32)</f>
        <v>0.23490720035682758</v>
      </c>
    </row>
    <row r="742" spans="1:7" hidden="1" x14ac:dyDescent="0.2">
      <c r="A742" t="s">
        <v>98</v>
      </c>
      <c r="B742">
        <v>1</v>
      </c>
      <c r="C742">
        <v>30</v>
      </c>
      <c r="D742" t="s">
        <v>1573</v>
      </c>
      <c r="E742">
        <v>49.263905000000001</v>
      </c>
      <c r="F742">
        <v>-123.209694</v>
      </c>
      <c r="G742">
        <f>IF(route_map__2[[#This Row],[route_label]]&lt;&gt;A743,0,SQRT((E743-route_map__2[[#This Row],[stop_lat]])^2 + ((F743-route_map__2[[#This Row],[stop_lon]])*COS(RADIANS(route_map__2[[#This Row],[stop_lat]])))^2)*111.32)</f>
        <v>0.20438986198277714</v>
      </c>
    </row>
    <row r="743" spans="1:7" hidden="1" x14ac:dyDescent="0.2">
      <c r="A743" t="s">
        <v>98</v>
      </c>
      <c r="B743">
        <v>1</v>
      </c>
      <c r="C743">
        <v>31</v>
      </c>
      <c r="D743" t="s">
        <v>1574</v>
      </c>
      <c r="E743">
        <v>49.263966000000003</v>
      </c>
      <c r="F743">
        <v>-123.212506</v>
      </c>
      <c r="G743">
        <f>IF(route_map__2[[#This Row],[route_label]]&lt;&gt;A744,0,SQRT((E744-route_map__2[[#This Row],[stop_lat]])^2 + ((F744-route_map__2[[#This Row],[stop_lon]])*COS(RADIANS(route_map__2[[#This Row],[stop_lat]])))^2)*111.32)</f>
        <v>0.24770817861489158</v>
      </c>
    </row>
    <row r="744" spans="1:7" hidden="1" x14ac:dyDescent="0.2">
      <c r="A744" t="s">
        <v>98</v>
      </c>
      <c r="B744">
        <v>1</v>
      </c>
      <c r="C744">
        <v>32</v>
      </c>
      <c r="D744" t="s">
        <v>1235</v>
      </c>
      <c r="E744">
        <v>49.264015999999998</v>
      </c>
      <c r="F744">
        <v>-123.215915</v>
      </c>
      <c r="G744">
        <f>IF(route_map__2[[#This Row],[route_label]]&lt;&gt;A745,0,SQRT((E745-route_map__2[[#This Row],[stop_lat]])^2 + ((F745-route_map__2[[#This Row],[stop_lon]])*COS(RADIANS(route_map__2[[#This Row],[stop_lat]])))^2)*111.32)</f>
        <v>1.0119968626038018</v>
      </c>
    </row>
    <row r="745" spans="1:7" hidden="1" x14ac:dyDescent="0.2">
      <c r="A745" t="s">
        <v>98</v>
      </c>
      <c r="B745">
        <v>1</v>
      </c>
      <c r="C745">
        <v>33</v>
      </c>
      <c r="D745" t="s">
        <v>1236</v>
      </c>
      <c r="E745">
        <v>49.263693000000004</v>
      </c>
      <c r="F745">
        <v>-123.229837</v>
      </c>
      <c r="G745">
        <f>IF(route_map__2[[#This Row],[route_label]]&lt;&gt;A746,0,SQRT((E746-route_map__2[[#This Row],[stop_lat]])^2 + ((F746-route_map__2[[#This Row],[stop_lon]])*COS(RADIANS(route_map__2[[#This Row],[stop_lat]])))^2)*111.32)</f>
        <v>0.47697037287655347</v>
      </c>
    </row>
    <row r="746" spans="1:7" hidden="1" x14ac:dyDescent="0.2">
      <c r="A746" t="s">
        <v>98</v>
      </c>
      <c r="B746">
        <v>1</v>
      </c>
      <c r="C746">
        <v>34</v>
      </c>
      <c r="D746" t="s">
        <v>1237</v>
      </c>
      <c r="E746">
        <v>49.265815000000003</v>
      </c>
      <c r="F746">
        <v>-123.235541</v>
      </c>
      <c r="G746">
        <f>IF(route_map__2[[#This Row],[route_label]]&lt;&gt;A747,0,SQRT((E747-route_map__2[[#This Row],[stop_lat]])^2 + ((F747-route_map__2[[#This Row],[stop_lon]])*COS(RADIANS(route_map__2[[#This Row],[stop_lat]])))^2)*111.32)</f>
        <v>0.30514375482888151</v>
      </c>
    </row>
    <row r="747" spans="1:7" hidden="1" x14ac:dyDescent="0.2">
      <c r="A747" t="s">
        <v>98</v>
      </c>
      <c r="B747">
        <v>1</v>
      </c>
      <c r="C747">
        <v>35</v>
      </c>
      <c r="D747" t="s">
        <v>1238</v>
      </c>
      <c r="E747">
        <v>49.267023999999999</v>
      </c>
      <c r="F747">
        <v>-123.239311</v>
      </c>
      <c r="G747">
        <f>IF(route_map__2[[#This Row],[route_label]]&lt;&gt;A748,0,SQRT((E748-route_map__2[[#This Row],[stop_lat]])^2 + ((F748-route_map__2[[#This Row],[stop_lon]])*COS(RADIANS(route_map__2[[#This Row],[stop_lat]])))^2)*111.32)</f>
        <v>0.29116301222437935</v>
      </c>
    </row>
    <row r="748" spans="1:7" hidden="1" x14ac:dyDescent="0.2">
      <c r="A748" t="s">
        <v>98</v>
      </c>
      <c r="B748">
        <v>1</v>
      </c>
      <c r="C748">
        <v>36</v>
      </c>
      <c r="D748" t="s">
        <v>1239</v>
      </c>
      <c r="E748">
        <v>49.266846000000001</v>
      </c>
      <c r="F748">
        <v>-123.24330999999999</v>
      </c>
      <c r="G748">
        <f>IF(route_map__2[[#This Row],[route_label]]&lt;&gt;A749,0,SQRT((E749-route_map__2[[#This Row],[stop_lat]])^2 + ((F749-route_map__2[[#This Row],[stop_lon]])*COS(RADIANS(route_map__2[[#This Row],[stop_lat]])))^2)*111.32)</f>
        <v>0.36856255854942943</v>
      </c>
    </row>
    <row r="749" spans="1:7" hidden="1" x14ac:dyDescent="0.2">
      <c r="A749" t="s">
        <v>98</v>
      </c>
      <c r="B749">
        <v>1</v>
      </c>
      <c r="C749">
        <v>37</v>
      </c>
      <c r="D749" t="s">
        <v>1524</v>
      </c>
      <c r="E749">
        <v>49.265810000000002</v>
      </c>
      <c r="F749">
        <v>-123.24812900000001</v>
      </c>
      <c r="G749">
        <f>IF(route_map__2[[#This Row],[route_label]]&lt;&gt;A750,0,SQRT((E750-route_map__2[[#This Row],[stop_lat]])^2 + ((F750-route_map__2[[#This Row],[stop_lon]])*COS(RADIANS(route_map__2[[#This Row],[stop_lat]])))^2)*111.32)</f>
        <v>0</v>
      </c>
    </row>
    <row r="750" spans="1:7" hidden="1" x14ac:dyDescent="0.2">
      <c r="A750" t="s">
        <v>110</v>
      </c>
      <c r="B750">
        <v>0</v>
      </c>
      <c r="C750">
        <v>1</v>
      </c>
      <c r="D750" t="s">
        <v>1070</v>
      </c>
      <c r="E750">
        <v>49.209086999999997</v>
      </c>
      <c r="F750">
        <v>-123.116823</v>
      </c>
      <c r="G750">
        <f>IF(route_map__2[[#This Row],[route_label]]&lt;&gt;A751,0,SQRT((E751-route_map__2[[#This Row],[stop_lat]])^2 + ((F751-route_map__2[[#This Row],[stop_lon]])*COS(RADIANS(route_map__2[[#This Row],[stop_lat]])))^2)*111.32)</f>
        <v>0.39485258249180072</v>
      </c>
    </row>
    <row r="751" spans="1:7" hidden="1" x14ac:dyDescent="0.2">
      <c r="A751" t="s">
        <v>110</v>
      </c>
      <c r="B751">
        <v>0</v>
      </c>
      <c r="C751">
        <v>2</v>
      </c>
      <c r="D751" t="s">
        <v>1575</v>
      </c>
      <c r="E751">
        <v>49.212634000000001</v>
      </c>
      <c r="F751">
        <v>-123.116832</v>
      </c>
      <c r="G751">
        <f>IF(route_map__2[[#This Row],[route_label]]&lt;&gt;A752,0,SQRT((E752-route_map__2[[#This Row],[stop_lat]])^2 + ((F752-route_map__2[[#This Row],[stop_lon]])*COS(RADIANS(route_map__2[[#This Row],[stop_lat]])))^2)*111.32)</f>
        <v>0.30943672406791584</v>
      </c>
    </row>
    <row r="752" spans="1:7" hidden="1" x14ac:dyDescent="0.2">
      <c r="A752" t="s">
        <v>110</v>
      </c>
      <c r="B752">
        <v>0</v>
      </c>
      <c r="C752">
        <v>3</v>
      </c>
      <c r="D752" t="s">
        <v>1576</v>
      </c>
      <c r="E752">
        <v>49.215412000000001</v>
      </c>
      <c r="F752">
        <v>-123.11668299999999</v>
      </c>
      <c r="G752">
        <f>IF(route_map__2[[#This Row],[route_label]]&lt;&gt;A753,0,SQRT((E753-route_map__2[[#This Row],[stop_lat]])^2 + ((F753-route_map__2[[#This Row],[stop_lon]])*COS(RADIANS(route_map__2[[#This Row],[stop_lat]])))^2)*111.32)</f>
        <v>0.20901880105993539</v>
      </c>
    </row>
    <row r="753" spans="1:7" hidden="1" x14ac:dyDescent="0.2">
      <c r="A753" t="s">
        <v>110</v>
      </c>
      <c r="B753">
        <v>0</v>
      </c>
      <c r="C753">
        <v>4</v>
      </c>
      <c r="D753" t="s">
        <v>1577</v>
      </c>
      <c r="E753">
        <v>49.217289000000001</v>
      </c>
      <c r="F753">
        <v>-123.116608</v>
      </c>
      <c r="G753">
        <f>IF(route_map__2[[#This Row],[route_label]]&lt;&gt;A754,0,SQRT((E754-route_map__2[[#This Row],[stop_lat]])^2 + ((F754-route_map__2[[#This Row],[stop_lon]])*COS(RADIANS(route_map__2[[#This Row],[stop_lat]])))^2)*111.32)</f>
        <v>0.22705600750289062</v>
      </c>
    </row>
    <row r="754" spans="1:7" hidden="1" x14ac:dyDescent="0.2">
      <c r="A754" t="s">
        <v>110</v>
      </c>
      <c r="B754">
        <v>0</v>
      </c>
      <c r="C754">
        <v>5</v>
      </c>
      <c r="D754" t="s">
        <v>1578</v>
      </c>
      <c r="E754">
        <v>49.219327999999997</v>
      </c>
      <c r="F754">
        <v>-123.116528</v>
      </c>
      <c r="G754">
        <f>IF(route_map__2[[#This Row],[route_label]]&lt;&gt;A755,0,SQRT((E755-route_map__2[[#This Row],[stop_lat]])^2 + ((F755-route_map__2[[#This Row],[stop_lon]])*COS(RADIANS(route_map__2[[#This Row],[stop_lat]])))^2)*111.32)</f>
        <v>0.30199271680146866</v>
      </c>
    </row>
    <row r="755" spans="1:7" hidden="1" x14ac:dyDescent="0.2">
      <c r="A755" t="s">
        <v>110</v>
      </c>
      <c r="B755">
        <v>0</v>
      </c>
      <c r="C755">
        <v>6</v>
      </c>
      <c r="D755" t="s">
        <v>1579</v>
      </c>
      <c r="E755">
        <v>49.22204</v>
      </c>
      <c r="F755">
        <v>-123.11642500000001</v>
      </c>
      <c r="G755">
        <f>IF(route_map__2[[#This Row],[route_label]]&lt;&gt;A756,0,SQRT((E756-route_map__2[[#This Row],[stop_lat]])^2 + ((F756-route_map__2[[#This Row],[stop_lon]])*COS(RADIANS(route_map__2[[#This Row],[stop_lat]])))^2)*111.32)</f>
        <v>0.49366286081744309</v>
      </c>
    </row>
    <row r="756" spans="1:7" hidden="1" x14ac:dyDescent="0.2">
      <c r="A756" t="s">
        <v>110</v>
      </c>
      <c r="B756">
        <v>0</v>
      </c>
      <c r="C756">
        <v>7</v>
      </c>
      <c r="D756" t="s">
        <v>1580</v>
      </c>
      <c r="E756">
        <v>49.226472999999999</v>
      </c>
      <c r="F756">
        <v>-123.116241</v>
      </c>
      <c r="G756">
        <f>IF(route_map__2[[#This Row],[route_label]]&lt;&gt;A757,0,SQRT((E757-route_map__2[[#This Row],[stop_lat]])^2 + ((F757-route_map__2[[#This Row],[stop_lon]])*COS(RADIANS(route_map__2[[#This Row],[stop_lat]])))^2)*111.32)</f>
        <v>0.40011164875580879</v>
      </c>
    </row>
    <row r="757" spans="1:7" hidden="1" x14ac:dyDescent="0.2">
      <c r="A757" t="s">
        <v>110</v>
      </c>
      <c r="B757">
        <v>0</v>
      </c>
      <c r="C757">
        <v>8</v>
      </c>
      <c r="D757" t="s">
        <v>1581</v>
      </c>
      <c r="E757">
        <v>49.230066000000001</v>
      </c>
      <c r="F757">
        <v>-123.116096</v>
      </c>
      <c r="G757">
        <f>IF(route_map__2[[#This Row],[route_label]]&lt;&gt;A758,0,SQRT((E758-route_map__2[[#This Row],[stop_lat]])^2 + ((F758-route_map__2[[#This Row],[stop_lon]])*COS(RADIANS(route_map__2[[#This Row],[stop_lat]])))^2)*111.32)</f>
        <v>0.52923989923393544</v>
      </c>
    </row>
    <row r="758" spans="1:7" hidden="1" x14ac:dyDescent="0.2">
      <c r="A758" t="s">
        <v>110</v>
      </c>
      <c r="B758">
        <v>0</v>
      </c>
      <c r="C758">
        <v>9</v>
      </c>
      <c r="D758" t="s">
        <v>1582</v>
      </c>
      <c r="E758">
        <v>49.234819000000002</v>
      </c>
      <c r="F758">
        <v>-123.115931</v>
      </c>
      <c r="G758">
        <f>IF(route_map__2[[#This Row],[route_label]]&lt;&gt;A759,0,SQRT((E759-route_map__2[[#This Row],[stop_lat]])^2 + ((F759-route_map__2[[#This Row],[stop_lon]])*COS(RADIANS(route_map__2[[#This Row],[stop_lat]])))^2)*111.32)</f>
        <v>0.29804446670425788</v>
      </c>
    </row>
    <row r="759" spans="1:7" hidden="1" x14ac:dyDescent="0.2">
      <c r="A759" t="s">
        <v>110</v>
      </c>
      <c r="B759">
        <v>0</v>
      </c>
      <c r="C759">
        <v>10</v>
      </c>
      <c r="D759" t="s">
        <v>1583</v>
      </c>
      <c r="E759">
        <v>49.237495000000003</v>
      </c>
      <c r="F759">
        <v>-123.11579999999999</v>
      </c>
      <c r="G759">
        <f>IF(route_map__2[[#This Row],[route_label]]&lt;&gt;A760,0,SQRT((E760-route_map__2[[#This Row],[stop_lat]])^2 + ((F760-route_map__2[[#This Row],[stop_lon]])*COS(RADIANS(route_map__2[[#This Row],[stop_lat]])))^2)*111.32)</f>
        <v>0.46879061853311593</v>
      </c>
    </row>
    <row r="760" spans="1:7" hidden="1" x14ac:dyDescent="0.2">
      <c r="A760" t="s">
        <v>110</v>
      </c>
      <c r="B760">
        <v>0</v>
      </c>
      <c r="C760">
        <v>11</v>
      </c>
      <c r="D760" t="s">
        <v>1584</v>
      </c>
      <c r="E760">
        <v>49.241408999999997</v>
      </c>
      <c r="F760">
        <v>-123.11818</v>
      </c>
      <c r="G760">
        <f>IF(route_map__2[[#This Row],[route_label]]&lt;&gt;A761,0,SQRT((E761-route_map__2[[#This Row],[stop_lat]])^2 + ((F761-route_map__2[[#This Row],[stop_lon]])*COS(RADIANS(route_map__2[[#This Row],[stop_lat]])))^2)*111.32)</f>
        <v>0.50647104447405689</v>
      </c>
    </row>
    <row r="761" spans="1:7" hidden="1" x14ac:dyDescent="0.2">
      <c r="A761" t="s">
        <v>110</v>
      </c>
      <c r="B761">
        <v>0</v>
      </c>
      <c r="C761">
        <v>12</v>
      </c>
      <c r="D761" t="s">
        <v>1585</v>
      </c>
      <c r="E761">
        <v>49.245536999999999</v>
      </c>
      <c r="F761">
        <v>-123.11525</v>
      </c>
      <c r="G761">
        <f>IF(route_map__2[[#This Row],[route_label]]&lt;&gt;A762,0,SQRT((E762-route_map__2[[#This Row],[stop_lat]])^2 + ((F762-route_map__2[[#This Row],[stop_lon]])*COS(RADIANS(route_map__2[[#This Row],[stop_lat]])))^2)*111.32)</f>
        <v>0.43169911291872465</v>
      </c>
    </row>
    <row r="762" spans="1:7" hidden="1" x14ac:dyDescent="0.2">
      <c r="A762" t="s">
        <v>110</v>
      </c>
      <c r="B762">
        <v>0</v>
      </c>
      <c r="C762">
        <v>13</v>
      </c>
      <c r="D762" t="s">
        <v>1586</v>
      </c>
      <c r="E762">
        <v>49.249414999999999</v>
      </c>
      <c r="F762">
        <v>-123.115245</v>
      </c>
      <c r="G762">
        <f>IF(route_map__2[[#This Row],[route_label]]&lt;&gt;A763,0,SQRT((E763-route_map__2[[#This Row],[stop_lat]])^2 + ((F763-route_map__2[[#This Row],[stop_lon]])*COS(RADIANS(route_map__2[[#This Row],[stop_lat]])))^2)*111.32)</f>
        <v>0.22906087525226745</v>
      </c>
    </row>
    <row r="763" spans="1:7" hidden="1" x14ac:dyDescent="0.2">
      <c r="A763" t="s">
        <v>110</v>
      </c>
      <c r="B763">
        <v>0</v>
      </c>
      <c r="C763">
        <v>14</v>
      </c>
      <c r="D763" t="s">
        <v>1587</v>
      </c>
      <c r="E763">
        <v>49.251472</v>
      </c>
      <c r="F763">
        <v>-123.11516399999999</v>
      </c>
      <c r="G763">
        <f>IF(route_map__2[[#This Row],[route_label]]&lt;&gt;A764,0,SQRT((E764-route_map__2[[#This Row],[stop_lat]])^2 + ((F764-route_map__2[[#This Row],[stop_lon]])*COS(RADIANS(route_map__2[[#This Row],[stop_lat]])))^2)*111.32)</f>
        <v>0.1971991873932698</v>
      </c>
    </row>
    <row r="764" spans="1:7" hidden="1" x14ac:dyDescent="0.2">
      <c r="A764" t="s">
        <v>110</v>
      </c>
      <c r="B764">
        <v>0</v>
      </c>
      <c r="C764">
        <v>15</v>
      </c>
      <c r="D764" t="s">
        <v>1588</v>
      </c>
      <c r="E764">
        <v>49.253242999999998</v>
      </c>
      <c r="F764">
        <v>-123.11510199999999</v>
      </c>
      <c r="G764">
        <f>IF(route_map__2[[#This Row],[route_label]]&lt;&gt;A765,0,SQRT((E765-route_map__2[[#This Row],[stop_lat]])^2 + ((F765-route_map__2[[#This Row],[stop_lon]])*COS(RADIANS(route_map__2[[#This Row],[stop_lat]])))^2)*111.32)</f>
        <v>0.20959102396858839</v>
      </c>
    </row>
    <row r="765" spans="1:7" hidden="1" x14ac:dyDescent="0.2">
      <c r="A765" t="s">
        <v>110</v>
      </c>
      <c r="B765">
        <v>0</v>
      </c>
      <c r="C765">
        <v>16</v>
      </c>
      <c r="D765" t="s">
        <v>1589</v>
      </c>
      <c r="E765">
        <v>49.255125</v>
      </c>
      <c r="F765">
        <v>-123.115019</v>
      </c>
      <c r="G765">
        <f>IF(route_map__2[[#This Row],[route_label]]&lt;&gt;A766,0,SQRT((E766-route_map__2[[#This Row],[stop_lat]])^2 + ((F766-route_map__2[[#This Row],[stop_lon]])*COS(RADIANS(route_map__2[[#This Row],[stop_lat]])))^2)*111.32)</f>
        <v>0.22645721823431586</v>
      </c>
    </row>
    <row r="766" spans="1:7" hidden="1" x14ac:dyDescent="0.2">
      <c r="A766" t="s">
        <v>110</v>
      </c>
      <c r="B766">
        <v>0</v>
      </c>
      <c r="C766">
        <v>17</v>
      </c>
      <c r="D766" t="s">
        <v>1590</v>
      </c>
      <c r="E766">
        <v>49.257157999999997</v>
      </c>
      <c r="F766">
        <v>-123.114908</v>
      </c>
      <c r="G766">
        <f>IF(route_map__2[[#This Row],[route_label]]&lt;&gt;A767,0,SQRT((E767-route_map__2[[#This Row],[stop_lat]])^2 + ((F767-route_map__2[[#This Row],[stop_lon]])*COS(RADIANS(route_map__2[[#This Row],[stop_lat]])))^2)*111.32)</f>
        <v>0.20371851509288821</v>
      </c>
    </row>
    <row r="767" spans="1:7" hidden="1" x14ac:dyDescent="0.2">
      <c r="A767" t="s">
        <v>110</v>
      </c>
      <c r="B767">
        <v>0</v>
      </c>
      <c r="C767">
        <v>18</v>
      </c>
      <c r="D767" t="s">
        <v>1591</v>
      </c>
      <c r="E767">
        <v>49.258988000000002</v>
      </c>
      <c r="F767">
        <v>-123.114893</v>
      </c>
      <c r="G767">
        <f>IF(route_map__2[[#This Row],[route_label]]&lt;&gt;A768,0,SQRT((E768-route_map__2[[#This Row],[stop_lat]])^2 + ((F768-route_map__2[[#This Row],[stop_lon]])*COS(RADIANS(route_map__2[[#This Row],[stop_lat]])))^2)*111.32)</f>
        <v>0.19708788078540837</v>
      </c>
    </row>
    <row r="768" spans="1:7" hidden="1" x14ac:dyDescent="0.2">
      <c r="A768" t="s">
        <v>110</v>
      </c>
      <c r="B768">
        <v>0</v>
      </c>
      <c r="C768">
        <v>19</v>
      </c>
      <c r="D768" t="s">
        <v>1592</v>
      </c>
      <c r="E768">
        <v>49.260758000000003</v>
      </c>
      <c r="F768">
        <v>-123.114831</v>
      </c>
      <c r="G768">
        <f>IF(route_map__2[[#This Row],[route_label]]&lt;&gt;A769,0,SQRT((E769-route_map__2[[#This Row],[stop_lat]])^2 + ((F769-route_map__2[[#This Row],[stop_lon]])*COS(RADIANS(route_map__2[[#This Row],[stop_lat]])))^2)*111.32)</f>
        <v>0.23062757391756447</v>
      </c>
    </row>
    <row r="769" spans="1:7" hidden="1" x14ac:dyDescent="0.2">
      <c r="A769" t="s">
        <v>110</v>
      </c>
      <c r="B769">
        <v>0</v>
      </c>
      <c r="C769">
        <v>20</v>
      </c>
      <c r="D769" t="s">
        <v>1593</v>
      </c>
      <c r="E769">
        <v>49.262825999999997</v>
      </c>
      <c r="F769">
        <v>-123.11463999999999</v>
      </c>
      <c r="G769">
        <f>IF(route_map__2[[#This Row],[route_label]]&lt;&gt;A770,0,SQRT((E770-route_map__2[[#This Row],[stop_lat]])^2 + ((F770-route_map__2[[#This Row],[stop_lon]])*COS(RADIANS(route_map__2[[#This Row],[stop_lat]])))^2)*111.32)</f>
        <v>0.20282925518271427</v>
      </c>
    </row>
    <row r="770" spans="1:7" hidden="1" x14ac:dyDescent="0.2">
      <c r="A770" t="s">
        <v>110</v>
      </c>
      <c r="B770">
        <v>0</v>
      </c>
      <c r="C770">
        <v>21</v>
      </c>
      <c r="D770" t="s">
        <v>1594</v>
      </c>
      <c r="E770">
        <v>49.264648000000001</v>
      </c>
      <c r="F770">
        <v>-123.114622</v>
      </c>
      <c r="G770">
        <f>IF(route_map__2[[#This Row],[route_label]]&lt;&gt;A771,0,SQRT((E771-route_map__2[[#This Row],[stop_lat]])^2 + ((F771-route_map__2[[#This Row],[stop_lon]])*COS(RADIANS(route_map__2[[#This Row],[stop_lat]])))^2)*111.32)</f>
        <v>0.20205874237936677</v>
      </c>
    </row>
    <row r="771" spans="1:7" hidden="1" x14ac:dyDescent="0.2">
      <c r="A771" t="s">
        <v>110</v>
      </c>
      <c r="B771">
        <v>0</v>
      </c>
      <c r="C771">
        <v>22</v>
      </c>
      <c r="D771" t="s">
        <v>1595</v>
      </c>
      <c r="E771">
        <v>49.266244999999998</v>
      </c>
      <c r="F771">
        <v>-123.115944</v>
      </c>
      <c r="G771">
        <f>IF(route_map__2[[#This Row],[route_label]]&lt;&gt;A772,0,SQRT((E772-route_map__2[[#This Row],[stop_lat]])^2 + ((F772-route_map__2[[#This Row],[stop_lon]])*COS(RADIANS(route_map__2[[#This Row],[stop_lat]])))^2)*111.32)</f>
        <v>3.5188938142957996E-2</v>
      </c>
    </row>
    <row r="772" spans="1:7" hidden="1" x14ac:dyDescent="0.2">
      <c r="A772" t="s">
        <v>110</v>
      </c>
      <c r="B772">
        <v>1</v>
      </c>
      <c r="C772">
        <v>1</v>
      </c>
      <c r="D772" t="s">
        <v>1596</v>
      </c>
      <c r="E772">
        <v>49.265937000000001</v>
      </c>
      <c r="F772">
        <v>-123.11605299999999</v>
      </c>
      <c r="G772">
        <f>IF(route_map__2[[#This Row],[route_label]]&lt;&gt;A773,0,SQRT((E773-route_map__2[[#This Row],[stop_lat]])^2 + ((F773-route_map__2[[#This Row],[stop_lon]])*COS(RADIANS(route_map__2[[#This Row],[stop_lat]])))^2)*111.32)</f>
        <v>0.18018830419500342</v>
      </c>
    </row>
    <row r="773" spans="1:7" hidden="1" x14ac:dyDescent="0.2">
      <c r="A773" t="s">
        <v>110</v>
      </c>
      <c r="B773">
        <v>1</v>
      </c>
      <c r="C773">
        <v>2</v>
      </c>
      <c r="D773" t="s">
        <v>1597</v>
      </c>
      <c r="E773">
        <v>49.264476999999999</v>
      </c>
      <c r="F773">
        <v>-123.114982</v>
      </c>
      <c r="G773">
        <f>IF(route_map__2[[#This Row],[route_label]]&lt;&gt;A774,0,SQRT((E774-route_map__2[[#This Row],[stop_lat]])^2 + ((F774-route_map__2[[#This Row],[stop_lon]])*COS(RADIANS(route_map__2[[#This Row],[stop_lat]])))^2)*111.32)</f>
        <v>0.31872868114285763</v>
      </c>
    </row>
    <row r="774" spans="1:7" hidden="1" x14ac:dyDescent="0.2">
      <c r="A774" t="s">
        <v>110</v>
      </c>
      <c r="B774">
        <v>1</v>
      </c>
      <c r="C774">
        <v>3</v>
      </c>
      <c r="D774" t="s">
        <v>1598</v>
      </c>
      <c r="E774">
        <v>49.261615999999997</v>
      </c>
      <c r="F774">
        <v>-123.11515300000001</v>
      </c>
      <c r="G774">
        <f>IF(route_map__2[[#This Row],[route_label]]&lt;&gt;A775,0,SQRT((E775-route_map__2[[#This Row],[stop_lat]])^2 + ((F775-route_map__2[[#This Row],[stop_lon]])*COS(RADIANS(route_map__2[[#This Row],[stop_lat]])))^2)*111.32)</f>
        <v>0.16731523752643226</v>
      </c>
    </row>
    <row r="775" spans="1:7" hidden="1" x14ac:dyDescent="0.2">
      <c r="A775" t="s">
        <v>110</v>
      </c>
      <c r="B775">
        <v>1</v>
      </c>
      <c r="C775">
        <v>4</v>
      </c>
      <c r="D775" t="s">
        <v>1599</v>
      </c>
      <c r="E775">
        <v>49.260112999999997</v>
      </c>
      <c r="F775">
        <v>-123.115144</v>
      </c>
      <c r="G775">
        <f>IF(route_map__2[[#This Row],[route_label]]&lt;&gt;A776,0,SQRT((E776-route_map__2[[#This Row],[stop_lat]])^2 + ((F776-route_map__2[[#This Row],[stop_lon]])*COS(RADIANS(route_map__2[[#This Row],[stop_lat]])))^2)*111.32)</f>
        <v>0.18404639108088622</v>
      </c>
    </row>
    <row r="776" spans="1:7" hidden="1" x14ac:dyDescent="0.2">
      <c r="A776" t="s">
        <v>110</v>
      </c>
      <c r="B776">
        <v>1</v>
      </c>
      <c r="C776">
        <v>5</v>
      </c>
      <c r="D776" t="s">
        <v>1600</v>
      </c>
      <c r="E776">
        <v>49.258459999999999</v>
      </c>
      <c r="F776">
        <v>-123.115193</v>
      </c>
      <c r="G776">
        <f>IF(route_map__2[[#This Row],[route_label]]&lt;&gt;A777,0,SQRT((E777-route_map__2[[#This Row],[stop_lat]])^2 + ((F777-route_map__2[[#This Row],[stop_lon]])*COS(RADIANS(route_map__2[[#This Row],[stop_lat]])))^2)*111.32)</f>
        <v>0.21210791773749188</v>
      </c>
    </row>
    <row r="777" spans="1:7" hidden="1" x14ac:dyDescent="0.2">
      <c r="A777" t="s">
        <v>110</v>
      </c>
      <c r="B777">
        <v>1</v>
      </c>
      <c r="C777">
        <v>6</v>
      </c>
      <c r="D777" t="s">
        <v>1601</v>
      </c>
      <c r="E777">
        <v>49.256554999999999</v>
      </c>
      <c r="F777">
        <v>-123.115252</v>
      </c>
      <c r="G777">
        <f>IF(route_map__2[[#This Row],[route_label]]&lt;&gt;A778,0,SQRT((E778-route_map__2[[#This Row],[stop_lat]])^2 + ((F778-route_map__2[[#This Row],[stop_lon]])*COS(RADIANS(route_map__2[[#This Row],[stop_lat]])))^2)*111.32)</f>
        <v>0.20940426426957309</v>
      </c>
    </row>
    <row r="778" spans="1:7" hidden="1" x14ac:dyDescent="0.2">
      <c r="A778" t="s">
        <v>110</v>
      </c>
      <c r="B778">
        <v>1</v>
      </c>
      <c r="C778">
        <v>7</v>
      </c>
      <c r="D778" t="s">
        <v>1602</v>
      </c>
      <c r="E778">
        <v>49.254674000000001</v>
      </c>
      <c r="F778">
        <v>-123.11528199999999</v>
      </c>
      <c r="G778">
        <f>IF(route_map__2[[#This Row],[route_label]]&lt;&gt;A779,0,SQRT((E779-route_map__2[[#This Row],[stop_lat]])^2 + ((F779-route_map__2[[#This Row],[stop_lon]])*COS(RADIANS(route_map__2[[#This Row],[stop_lat]])))^2)*111.32)</f>
        <v>0.21251545967445745</v>
      </c>
    </row>
    <row r="779" spans="1:7" hidden="1" x14ac:dyDescent="0.2">
      <c r="A779" t="s">
        <v>110</v>
      </c>
      <c r="B779">
        <v>1</v>
      </c>
      <c r="C779">
        <v>8</v>
      </c>
      <c r="D779" t="s">
        <v>1603</v>
      </c>
      <c r="E779">
        <v>49.252766000000001</v>
      </c>
      <c r="F779">
        <v>-123.115379</v>
      </c>
      <c r="G779">
        <f>IF(route_map__2[[#This Row],[route_label]]&lt;&gt;A780,0,SQRT((E780-route_map__2[[#This Row],[stop_lat]])^2 + ((F780-route_map__2[[#This Row],[stop_lon]])*COS(RADIANS(route_map__2[[#This Row],[stop_lat]])))^2)*111.32)</f>
        <v>0.1983224784623232</v>
      </c>
    </row>
    <row r="780" spans="1:7" hidden="1" x14ac:dyDescent="0.2">
      <c r="A780" t="s">
        <v>110</v>
      </c>
      <c r="B780">
        <v>1</v>
      </c>
      <c r="C780">
        <v>9</v>
      </c>
      <c r="D780" t="s">
        <v>1604</v>
      </c>
      <c r="E780">
        <v>49.250985</v>
      </c>
      <c r="F780">
        <v>-123.115447</v>
      </c>
      <c r="G780">
        <f>IF(route_map__2[[#This Row],[route_label]]&lt;&gt;A781,0,SQRT((E781-route_map__2[[#This Row],[stop_lat]])^2 + ((F781-route_map__2[[#This Row],[stop_lon]])*COS(RADIANS(route_map__2[[#This Row],[stop_lat]])))^2)*111.32)</f>
        <v>0.26247507232972966</v>
      </c>
    </row>
    <row r="781" spans="1:7" hidden="1" x14ac:dyDescent="0.2">
      <c r="A781" t="s">
        <v>110</v>
      </c>
      <c r="B781">
        <v>1</v>
      </c>
      <c r="C781">
        <v>10</v>
      </c>
      <c r="D781" t="s">
        <v>1605</v>
      </c>
      <c r="E781">
        <v>49.248634000000003</v>
      </c>
      <c r="F781">
        <v>-123.11572200000001</v>
      </c>
      <c r="G781">
        <f>IF(route_map__2[[#This Row],[route_label]]&lt;&gt;A782,0,SQRT((E782-route_map__2[[#This Row],[stop_lat]])^2 + ((F782-route_map__2[[#This Row],[stop_lon]])*COS(RADIANS(route_map__2[[#This Row],[stop_lat]])))^2)*111.32)</f>
        <v>0.36205679817592573</v>
      </c>
    </row>
    <row r="782" spans="1:7" hidden="1" x14ac:dyDescent="0.2">
      <c r="A782" t="s">
        <v>110</v>
      </c>
      <c r="B782">
        <v>1</v>
      </c>
      <c r="C782">
        <v>11</v>
      </c>
      <c r="D782" t="s">
        <v>1606</v>
      </c>
      <c r="E782">
        <v>49.245382999999997</v>
      </c>
      <c r="F782">
        <v>-123.11586800000001</v>
      </c>
      <c r="G782">
        <f>IF(route_map__2[[#This Row],[route_label]]&lt;&gt;A783,0,SQRT((E783-route_map__2[[#This Row],[stop_lat]])^2 + ((F783-route_map__2[[#This Row],[stop_lon]])*COS(RADIANS(route_map__2[[#This Row],[stop_lat]])))^2)*111.32)</f>
        <v>0.32867381150399538</v>
      </c>
    </row>
    <row r="783" spans="1:7" hidden="1" x14ac:dyDescent="0.2">
      <c r="A783" t="s">
        <v>110</v>
      </c>
      <c r="B783">
        <v>1</v>
      </c>
      <c r="C783">
        <v>12</v>
      </c>
      <c r="D783" t="s">
        <v>1607</v>
      </c>
      <c r="E783">
        <v>49.242949000000003</v>
      </c>
      <c r="F783">
        <v>-123.11842799999999</v>
      </c>
      <c r="G783">
        <f>IF(route_map__2[[#This Row],[route_label]]&lt;&gt;A784,0,SQRT((E784-route_map__2[[#This Row],[stop_lat]])^2 + ((F784-route_map__2[[#This Row],[stop_lon]])*COS(RADIANS(route_map__2[[#This Row],[stop_lat]])))^2)*111.32)</f>
        <v>0.24532857950650214</v>
      </c>
    </row>
    <row r="784" spans="1:7" hidden="1" x14ac:dyDescent="0.2">
      <c r="A784" t="s">
        <v>110</v>
      </c>
      <c r="B784">
        <v>1</v>
      </c>
      <c r="C784">
        <v>13</v>
      </c>
      <c r="D784" t="s">
        <v>1608</v>
      </c>
      <c r="E784">
        <v>49.240749999999998</v>
      </c>
      <c r="F784">
        <v>-123.118651</v>
      </c>
      <c r="G784">
        <f>IF(route_map__2[[#This Row],[route_label]]&lt;&gt;A785,0,SQRT((E785-route_map__2[[#This Row],[stop_lat]])^2 + ((F785-route_map__2[[#This Row],[stop_lon]])*COS(RADIANS(route_map__2[[#This Row],[stop_lat]])))^2)*111.32)</f>
        <v>0.26370011772271212</v>
      </c>
    </row>
    <row r="785" spans="1:7" hidden="1" x14ac:dyDescent="0.2">
      <c r="A785" t="s">
        <v>110</v>
      </c>
      <c r="B785">
        <v>1</v>
      </c>
      <c r="C785">
        <v>14</v>
      </c>
      <c r="D785" t="s">
        <v>1609</v>
      </c>
      <c r="E785">
        <v>49.238762000000001</v>
      </c>
      <c r="F785">
        <v>-123.11667799999999</v>
      </c>
      <c r="G785">
        <f>IF(route_map__2[[#This Row],[route_label]]&lt;&gt;A786,0,SQRT((E786-route_map__2[[#This Row],[stop_lat]])^2 + ((F786-route_map__2[[#This Row],[stop_lon]])*COS(RADIANS(route_map__2[[#This Row],[stop_lat]])))^2)*111.32)</f>
        <v>0.19739143289517247</v>
      </c>
    </row>
    <row r="786" spans="1:7" hidden="1" x14ac:dyDescent="0.2">
      <c r="A786" t="s">
        <v>110</v>
      </c>
      <c r="B786">
        <v>1</v>
      </c>
      <c r="C786">
        <v>15</v>
      </c>
      <c r="D786" t="s">
        <v>1610</v>
      </c>
      <c r="E786">
        <v>49.237006999999998</v>
      </c>
      <c r="F786">
        <v>-123.11629000000001</v>
      </c>
      <c r="G786">
        <f>IF(route_map__2[[#This Row],[route_label]]&lt;&gt;A787,0,SQRT((E787-route_map__2[[#This Row],[stop_lat]])^2 + ((F787-route_map__2[[#This Row],[stop_lon]])*COS(RADIANS(route_map__2[[#This Row],[stop_lat]])))^2)*111.32)</f>
        <v>0.26984468804358858</v>
      </c>
    </row>
    <row r="787" spans="1:7" hidden="1" x14ac:dyDescent="0.2">
      <c r="A787" t="s">
        <v>110</v>
      </c>
      <c r="B787">
        <v>1</v>
      </c>
      <c r="C787">
        <v>16</v>
      </c>
      <c r="D787" t="s">
        <v>1611</v>
      </c>
      <c r="E787">
        <v>49.234583999999998</v>
      </c>
      <c r="F787">
        <v>-123.116399</v>
      </c>
      <c r="G787">
        <f>IF(route_map__2[[#This Row],[route_label]]&lt;&gt;A788,0,SQRT((E788-route_map__2[[#This Row],[stop_lat]])^2 + ((F788-route_map__2[[#This Row],[stop_lon]])*COS(RADIANS(route_map__2[[#This Row],[stop_lat]])))^2)*111.32)</f>
        <v>0.57382735859125078</v>
      </c>
    </row>
    <row r="788" spans="1:7" hidden="1" x14ac:dyDescent="0.2">
      <c r="A788" t="s">
        <v>110</v>
      </c>
      <c r="B788">
        <v>1</v>
      </c>
      <c r="C788">
        <v>17</v>
      </c>
      <c r="D788" t="s">
        <v>1612</v>
      </c>
      <c r="E788">
        <v>49.229430999999998</v>
      </c>
      <c r="F788">
        <v>-123.11660500000001</v>
      </c>
      <c r="G788">
        <f>IF(route_map__2[[#This Row],[route_label]]&lt;&gt;A789,0,SQRT((E789-route_map__2[[#This Row],[stop_lat]])^2 + ((F789-route_map__2[[#This Row],[stop_lon]])*COS(RADIANS(route_map__2[[#This Row],[stop_lat]])))^2)*111.32)</f>
        <v>0.40757709330967695</v>
      </c>
    </row>
    <row r="789" spans="1:7" hidden="1" x14ac:dyDescent="0.2">
      <c r="A789" t="s">
        <v>110</v>
      </c>
      <c r="B789">
        <v>1</v>
      </c>
      <c r="C789">
        <v>18</v>
      </c>
      <c r="D789" t="s">
        <v>1613</v>
      </c>
      <c r="E789">
        <v>49.225771000000002</v>
      </c>
      <c r="F789">
        <v>-123.116755</v>
      </c>
      <c r="G789">
        <f>IF(route_map__2[[#This Row],[route_label]]&lt;&gt;A790,0,SQRT((E790-route_map__2[[#This Row],[stop_lat]])^2 + ((F790-route_map__2[[#This Row],[stop_lon]])*COS(RADIANS(route_map__2[[#This Row],[stop_lat]])))^2)*111.32)</f>
        <v>0.47493500973702513</v>
      </c>
    </row>
    <row r="790" spans="1:7" hidden="1" x14ac:dyDescent="0.2">
      <c r="A790" t="s">
        <v>110</v>
      </c>
      <c r="B790">
        <v>1</v>
      </c>
      <c r="C790">
        <v>19</v>
      </c>
      <c r="D790" t="s">
        <v>1614</v>
      </c>
      <c r="E790">
        <v>49.221505999999998</v>
      </c>
      <c r="F790">
        <v>-123.116922</v>
      </c>
      <c r="G790">
        <f>IF(route_map__2[[#This Row],[route_label]]&lt;&gt;A791,0,SQRT((E791-route_map__2[[#This Row],[stop_lat]])^2 + ((F791-route_map__2[[#This Row],[stop_lon]])*COS(RADIANS(route_map__2[[#This Row],[stop_lat]])))^2)*111.32)</f>
        <v>0.30274824274051904</v>
      </c>
    </row>
    <row r="791" spans="1:7" hidden="1" x14ac:dyDescent="0.2">
      <c r="A791" t="s">
        <v>110</v>
      </c>
      <c r="B791">
        <v>1</v>
      </c>
      <c r="C791">
        <v>20</v>
      </c>
      <c r="D791" t="s">
        <v>1615</v>
      </c>
      <c r="E791">
        <v>49.218786999999999</v>
      </c>
      <c r="F791">
        <v>-123.11701100000001</v>
      </c>
      <c r="G791">
        <f>IF(route_map__2[[#This Row],[route_label]]&lt;&gt;A792,0,SQRT((E792-route_map__2[[#This Row],[stop_lat]])^2 + ((F792-route_map__2[[#This Row],[stop_lon]])*COS(RADIANS(route_map__2[[#This Row],[stop_lat]])))^2)*111.32)</f>
        <v>0.25656661493468863</v>
      </c>
    </row>
    <row r="792" spans="1:7" hidden="1" x14ac:dyDescent="0.2">
      <c r="A792" t="s">
        <v>110</v>
      </c>
      <c r="B792">
        <v>1</v>
      </c>
      <c r="C792">
        <v>21</v>
      </c>
      <c r="D792" t="s">
        <v>1616</v>
      </c>
      <c r="E792">
        <v>49.216482999999997</v>
      </c>
      <c r="F792">
        <v>-123.117102</v>
      </c>
      <c r="G792">
        <f>IF(route_map__2[[#This Row],[route_label]]&lt;&gt;A793,0,SQRT((E793-route_map__2[[#This Row],[stop_lat]])^2 + ((F793-route_map__2[[#This Row],[stop_lon]])*COS(RADIANS(route_map__2[[#This Row],[stop_lat]])))^2)*111.32)</f>
        <v>0.2959815029477505</v>
      </c>
    </row>
    <row r="793" spans="1:7" hidden="1" x14ac:dyDescent="0.2">
      <c r="A793" t="s">
        <v>110</v>
      </c>
      <c r="B793">
        <v>1</v>
      </c>
      <c r="C793">
        <v>22</v>
      </c>
      <c r="D793" t="s">
        <v>1617</v>
      </c>
      <c r="E793">
        <v>49.213825</v>
      </c>
      <c r="F793">
        <v>-123.117204</v>
      </c>
      <c r="G793">
        <f>IF(route_map__2[[#This Row],[route_label]]&lt;&gt;A794,0,SQRT((E794-route_map__2[[#This Row],[stop_lat]])^2 + ((F794-route_map__2[[#This Row],[stop_lon]])*COS(RADIANS(route_map__2[[#This Row],[stop_lat]])))^2)*111.32)</f>
        <v>0.50077288070713832</v>
      </c>
    </row>
    <row r="794" spans="1:7" hidden="1" x14ac:dyDescent="0.2">
      <c r="A794" t="s">
        <v>110</v>
      </c>
      <c r="B794">
        <v>1</v>
      </c>
      <c r="C794">
        <v>23</v>
      </c>
      <c r="D794" t="s">
        <v>1143</v>
      </c>
      <c r="E794">
        <v>49.209383000000003</v>
      </c>
      <c r="F794">
        <v>-123.11611600000001</v>
      </c>
      <c r="G794">
        <f>IF(route_map__2[[#This Row],[route_label]]&lt;&gt;A795,0,SQRT((E795-route_map__2[[#This Row],[stop_lat]])^2 + ((F795-route_map__2[[#This Row],[stop_lon]])*COS(RADIANS(route_map__2[[#This Row],[stop_lat]])))^2)*111.32)</f>
        <v>0</v>
      </c>
    </row>
    <row r="795" spans="1:7" hidden="1" x14ac:dyDescent="0.2">
      <c r="A795" t="s">
        <v>74</v>
      </c>
      <c r="B795">
        <v>0</v>
      </c>
      <c r="C795">
        <v>1</v>
      </c>
      <c r="D795" t="s">
        <v>1557</v>
      </c>
      <c r="E795">
        <v>49.281058999999999</v>
      </c>
      <c r="F795">
        <v>-123.05582800000001</v>
      </c>
      <c r="G795">
        <f>IF(route_map__2[[#This Row],[route_label]]&lt;&gt;A796,0,SQRT((E796-route_map__2[[#This Row],[stop_lat]])^2 + ((F796-route_map__2[[#This Row],[stop_lon]])*COS(RADIANS(route_map__2[[#This Row],[stop_lat]])))^2)*111.32)</f>
        <v>0.12566012251251504</v>
      </c>
    </row>
    <row r="796" spans="1:7" hidden="1" x14ac:dyDescent="0.2">
      <c r="A796" t="s">
        <v>74</v>
      </c>
      <c r="B796">
        <v>0</v>
      </c>
      <c r="C796">
        <v>2</v>
      </c>
      <c r="D796" t="s">
        <v>1558</v>
      </c>
      <c r="E796">
        <v>49.281035000000003</v>
      </c>
      <c r="F796">
        <v>-123.054098</v>
      </c>
      <c r="G796">
        <f>IF(route_map__2[[#This Row],[route_label]]&lt;&gt;A797,0,SQRT((E797-route_map__2[[#This Row],[stop_lat]])^2 + ((F797-route_map__2[[#This Row],[stop_lon]])*COS(RADIANS(route_map__2[[#This Row],[stop_lat]])))^2)*111.32)</f>
        <v>0.39120836805237941</v>
      </c>
    </row>
    <row r="797" spans="1:7" hidden="1" x14ac:dyDescent="0.2">
      <c r="A797" t="s">
        <v>74</v>
      </c>
      <c r="B797">
        <v>0</v>
      </c>
      <c r="C797">
        <v>3</v>
      </c>
      <c r="D797" t="s">
        <v>1559</v>
      </c>
      <c r="E797">
        <v>49.281056</v>
      </c>
      <c r="F797">
        <v>-123.048711</v>
      </c>
      <c r="G797">
        <f>IF(route_map__2[[#This Row],[route_label]]&lt;&gt;A798,0,SQRT((E798-route_map__2[[#This Row],[stop_lat]])^2 + ((F798-route_map__2[[#This Row],[stop_lon]])*COS(RADIANS(route_map__2[[#This Row],[stop_lat]])))^2)*111.32)</f>
        <v>0.17924015773138441</v>
      </c>
    </row>
    <row r="798" spans="1:7" hidden="1" x14ac:dyDescent="0.2">
      <c r="A798" t="s">
        <v>74</v>
      </c>
      <c r="B798">
        <v>0</v>
      </c>
      <c r="C798">
        <v>4</v>
      </c>
      <c r="D798" t="s">
        <v>1560</v>
      </c>
      <c r="E798">
        <v>49.281035000000003</v>
      </c>
      <c r="F798">
        <v>-123.046243</v>
      </c>
      <c r="G798">
        <f>IF(route_map__2[[#This Row],[route_label]]&lt;&gt;A799,0,SQRT((E799-route_map__2[[#This Row],[stop_lat]])^2 + ((F799-route_map__2[[#This Row],[stop_lon]])*COS(RADIANS(route_map__2[[#This Row],[stop_lat]])))^2)*111.32)</f>
        <v>0.14978304955838312</v>
      </c>
    </row>
    <row r="799" spans="1:7" hidden="1" x14ac:dyDescent="0.2">
      <c r="A799" t="s">
        <v>74</v>
      </c>
      <c r="B799">
        <v>0</v>
      </c>
      <c r="C799">
        <v>5</v>
      </c>
      <c r="D799" t="s">
        <v>1618</v>
      </c>
      <c r="E799">
        <v>49.280776000000003</v>
      </c>
      <c r="F799">
        <v>-123.044219</v>
      </c>
      <c r="G799">
        <f>IF(route_map__2[[#This Row],[route_label]]&lt;&gt;A800,0,SQRT((E800-route_map__2[[#This Row],[stop_lat]])^2 + ((F800-route_map__2[[#This Row],[stop_lon]])*COS(RADIANS(route_map__2[[#This Row],[stop_lat]])))^2)*111.32)</f>
        <v>0.3126984196803485</v>
      </c>
    </row>
    <row r="800" spans="1:7" hidden="1" x14ac:dyDescent="0.2">
      <c r="A800" t="s">
        <v>74</v>
      </c>
      <c r="B800">
        <v>0</v>
      </c>
      <c r="C800">
        <v>6</v>
      </c>
      <c r="D800" t="s">
        <v>1619</v>
      </c>
      <c r="E800">
        <v>49.277966999999997</v>
      </c>
      <c r="F800">
        <v>-123.04422700000001</v>
      </c>
      <c r="G800">
        <f>IF(route_map__2[[#This Row],[route_label]]&lt;&gt;A801,0,SQRT((E801-route_map__2[[#This Row],[stop_lat]])^2 + ((F801-route_map__2[[#This Row],[stop_lon]])*COS(RADIANS(route_map__2[[#This Row],[stop_lat]])))^2)*111.32)</f>
        <v>0.20327452336720828</v>
      </c>
    </row>
    <row r="801" spans="1:7" hidden="1" x14ac:dyDescent="0.2">
      <c r="A801" t="s">
        <v>74</v>
      </c>
      <c r="B801">
        <v>0</v>
      </c>
      <c r="C801">
        <v>7</v>
      </c>
      <c r="D801" t="s">
        <v>1620</v>
      </c>
      <c r="E801">
        <v>49.276141000000003</v>
      </c>
      <c r="F801">
        <v>-123.044245</v>
      </c>
      <c r="G801">
        <f>IF(route_map__2[[#This Row],[route_label]]&lt;&gt;A802,0,SQRT((E802-route_map__2[[#This Row],[stop_lat]])^2 + ((F802-route_map__2[[#This Row],[stop_lon]])*COS(RADIANS(route_map__2[[#This Row],[stop_lat]])))^2)*111.32)</f>
        <v>0.25082250860051847</v>
      </c>
    </row>
    <row r="802" spans="1:7" hidden="1" x14ac:dyDescent="0.2">
      <c r="A802" t="s">
        <v>74</v>
      </c>
      <c r="B802">
        <v>0</v>
      </c>
      <c r="C802">
        <v>8</v>
      </c>
      <c r="D802" t="s">
        <v>1621</v>
      </c>
      <c r="E802">
        <v>49.273887999999999</v>
      </c>
      <c r="F802">
        <v>-123.044287</v>
      </c>
      <c r="G802">
        <f>IF(route_map__2[[#This Row],[route_label]]&lt;&gt;A803,0,SQRT((E803-route_map__2[[#This Row],[stop_lat]])^2 + ((F803-route_map__2[[#This Row],[stop_lon]])*COS(RADIANS(route_map__2[[#This Row],[stop_lat]])))^2)*111.32)</f>
        <v>0.21051274806552953</v>
      </c>
    </row>
    <row r="803" spans="1:7" hidden="1" x14ac:dyDescent="0.2">
      <c r="A803" t="s">
        <v>74</v>
      </c>
      <c r="B803">
        <v>0</v>
      </c>
      <c r="C803">
        <v>9</v>
      </c>
      <c r="D803" t="s">
        <v>1622</v>
      </c>
      <c r="E803">
        <v>49.271996999999999</v>
      </c>
      <c r="F803">
        <v>-123.04431</v>
      </c>
      <c r="G803">
        <f>IF(route_map__2[[#This Row],[route_label]]&lt;&gt;A804,0,SQRT((E804-route_map__2[[#This Row],[stop_lat]])^2 + ((F804-route_map__2[[#This Row],[stop_lon]])*COS(RADIANS(route_map__2[[#This Row],[stop_lat]])))^2)*111.32)</f>
        <v>0.31598934957900915</v>
      </c>
    </row>
    <row r="804" spans="1:7" hidden="1" x14ac:dyDescent="0.2">
      <c r="A804" t="s">
        <v>74</v>
      </c>
      <c r="B804">
        <v>0</v>
      </c>
      <c r="C804">
        <v>10</v>
      </c>
      <c r="D804" t="s">
        <v>1623</v>
      </c>
      <c r="E804">
        <v>49.269159000000002</v>
      </c>
      <c r="F804">
        <v>-123.044397</v>
      </c>
      <c r="G804">
        <f>IF(route_map__2[[#This Row],[route_label]]&lt;&gt;A805,0,SQRT((E805-route_map__2[[#This Row],[stop_lat]])^2 + ((F805-route_map__2[[#This Row],[stop_lon]])*COS(RADIANS(route_map__2[[#This Row],[stop_lat]])))^2)*111.32)</f>
        <v>0.30434943474595616</v>
      </c>
    </row>
    <row r="805" spans="1:7" hidden="1" x14ac:dyDescent="0.2">
      <c r="A805" t="s">
        <v>74</v>
      </c>
      <c r="B805">
        <v>0</v>
      </c>
      <c r="C805">
        <v>11</v>
      </c>
      <c r="D805" t="s">
        <v>1624</v>
      </c>
      <c r="E805">
        <v>49.266424999999998</v>
      </c>
      <c r="F805">
        <v>-123.044405</v>
      </c>
      <c r="G805">
        <f>IF(route_map__2[[#This Row],[route_label]]&lt;&gt;A806,0,SQRT((E806-route_map__2[[#This Row],[stop_lat]])^2 + ((F806-route_map__2[[#This Row],[stop_lon]])*COS(RADIANS(route_map__2[[#This Row],[stop_lat]])))^2)*111.32)</f>
        <v>0.10653809394796129</v>
      </c>
    </row>
    <row r="806" spans="1:7" hidden="1" x14ac:dyDescent="0.2">
      <c r="A806" t="s">
        <v>74</v>
      </c>
      <c r="B806">
        <v>0</v>
      </c>
      <c r="C806">
        <v>12</v>
      </c>
      <c r="D806" t="s">
        <v>1625</v>
      </c>
      <c r="E806">
        <v>49.265467999999998</v>
      </c>
      <c r="F806">
        <v>-123.044419</v>
      </c>
      <c r="G806">
        <f>IF(route_map__2[[#This Row],[route_label]]&lt;&gt;A807,0,SQRT((E807-route_map__2[[#This Row],[stop_lat]])^2 + ((F807-route_map__2[[#This Row],[stop_lon]])*COS(RADIANS(route_map__2[[#This Row],[stop_lat]])))^2)*111.32)</f>
        <v>0.3143811083832978</v>
      </c>
    </row>
    <row r="807" spans="1:7" hidden="1" x14ac:dyDescent="0.2">
      <c r="A807" t="s">
        <v>74</v>
      </c>
      <c r="B807">
        <v>0</v>
      </c>
      <c r="C807">
        <v>13</v>
      </c>
      <c r="D807" t="s">
        <v>1626</v>
      </c>
      <c r="E807">
        <v>49.262644000000002</v>
      </c>
      <c r="F807">
        <v>-123.044459</v>
      </c>
      <c r="G807">
        <f>IF(route_map__2[[#This Row],[route_label]]&lt;&gt;A808,0,SQRT((E808-route_map__2[[#This Row],[stop_lat]])^2 + ((F808-route_map__2[[#This Row],[stop_lon]])*COS(RADIANS(route_map__2[[#This Row],[stop_lat]])))^2)*111.32)</f>
        <v>0.40487136792144779</v>
      </c>
    </row>
    <row r="808" spans="1:7" hidden="1" x14ac:dyDescent="0.2">
      <c r="A808" t="s">
        <v>74</v>
      </c>
      <c r="B808">
        <v>0</v>
      </c>
      <c r="C808">
        <v>14</v>
      </c>
      <c r="D808" t="s">
        <v>1627</v>
      </c>
      <c r="E808">
        <v>49.259006999999997</v>
      </c>
      <c r="F808">
        <v>-123.04446799999999</v>
      </c>
      <c r="G808">
        <f>IF(route_map__2[[#This Row],[route_label]]&lt;&gt;A809,0,SQRT((E809-route_map__2[[#This Row],[stop_lat]])^2 + ((F809-route_map__2[[#This Row],[stop_lon]])*COS(RADIANS(route_map__2[[#This Row],[stop_lat]])))^2)*111.32)</f>
        <v>0.1273502665119681</v>
      </c>
    </row>
    <row r="809" spans="1:7" hidden="1" x14ac:dyDescent="0.2">
      <c r="A809" t="s">
        <v>74</v>
      </c>
      <c r="B809">
        <v>0</v>
      </c>
      <c r="C809">
        <v>15</v>
      </c>
      <c r="D809" t="s">
        <v>1628</v>
      </c>
      <c r="E809">
        <v>49.257863</v>
      </c>
      <c r="F809">
        <v>-123.044471</v>
      </c>
      <c r="G809">
        <f>IF(route_map__2[[#This Row],[route_label]]&lt;&gt;A810,0,SQRT((E810-route_map__2[[#This Row],[stop_lat]])^2 + ((F810-route_map__2[[#This Row],[stop_lon]])*COS(RADIANS(route_map__2[[#This Row],[stop_lat]])))^2)*111.32)</f>
        <v>0.4103348079215437</v>
      </c>
    </row>
    <row r="810" spans="1:7" hidden="1" x14ac:dyDescent="0.2">
      <c r="A810" t="s">
        <v>74</v>
      </c>
      <c r="B810">
        <v>0</v>
      </c>
      <c r="C810">
        <v>16</v>
      </c>
      <c r="D810" t="s">
        <v>1629</v>
      </c>
      <c r="E810">
        <v>49.254176999999999</v>
      </c>
      <c r="F810">
        <v>-123.044433</v>
      </c>
      <c r="G810">
        <f>IF(route_map__2[[#This Row],[route_label]]&lt;&gt;A811,0,SQRT((E811-route_map__2[[#This Row],[stop_lat]])^2 + ((F811-route_map__2[[#This Row],[stop_lon]])*COS(RADIANS(route_map__2[[#This Row],[stop_lat]])))^2)*111.32)</f>
        <v>0.23778539253356176</v>
      </c>
    </row>
    <row r="811" spans="1:7" hidden="1" x14ac:dyDescent="0.2">
      <c r="A811" t="s">
        <v>74</v>
      </c>
      <c r="B811">
        <v>0</v>
      </c>
      <c r="C811">
        <v>17</v>
      </c>
      <c r="D811" t="s">
        <v>1630</v>
      </c>
      <c r="E811">
        <v>49.252040999999998</v>
      </c>
      <c r="F811">
        <v>-123.044456</v>
      </c>
      <c r="G811">
        <f>IF(route_map__2[[#This Row],[route_label]]&lt;&gt;A812,0,SQRT((E812-route_map__2[[#This Row],[stop_lat]])^2 + ((F812-route_map__2[[#This Row],[stop_lon]])*COS(RADIANS(route_map__2[[#This Row],[stop_lat]])))^2)*111.32)</f>
        <v>0.19363266983498642</v>
      </c>
    </row>
    <row r="812" spans="1:7" hidden="1" x14ac:dyDescent="0.2">
      <c r="A812" t="s">
        <v>74</v>
      </c>
      <c r="B812">
        <v>0</v>
      </c>
      <c r="C812">
        <v>18</v>
      </c>
      <c r="D812" t="s">
        <v>1631</v>
      </c>
      <c r="E812">
        <v>49.250326000000001</v>
      </c>
      <c r="F812">
        <v>-123.044011</v>
      </c>
      <c r="G812">
        <f>IF(route_map__2[[#This Row],[route_label]]&lt;&gt;A813,0,SQRT((E813-route_map__2[[#This Row],[stop_lat]])^2 + ((F813-route_map__2[[#This Row],[stop_lon]])*COS(RADIANS(route_map__2[[#This Row],[stop_lat]])))^2)*111.32)</f>
        <v>0.34418038870985895</v>
      </c>
    </row>
    <row r="813" spans="1:7" hidden="1" x14ac:dyDescent="0.2">
      <c r="A813" t="s">
        <v>74</v>
      </c>
      <c r="B813">
        <v>0</v>
      </c>
      <c r="C813">
        <v>19</v>
      </c>
      <c r="D813" t="s">
        <v>1632</v>
      </c>
      <c r="E813">
        <v>49.247621000000002</v>
      </c>
      <c r="F813">
        <v>-123.04171700000001</v>
      </c>
      <c r="G813">
        <f>IF(route_map__2[[#This Row],[route_label]]&lt;&gt;A814,0,SQRT((E814-route_map__2[[#This Row],[stop_lat]])^2 + ((F814-route_map__2[[#This Row],[stop_lon]])*COS(RADIANS(route_map__2[[#This Row],[stop_lat]])))^2)*111.32)</f>
        <v>0.18768642035363761</v>
      </c>
    </row>
    <row r="814" spans="1:7" hidden="1" x14ac:dyDescent="0.2">
      <c r="A814" t="s">
        <v>74</v>
      </c>
      <c r="B814">
        <v>0</v>
      </c>
      <c r="C814">
        <v>20</v>
      </c>
      <c r="D814" t="s">
        <v>1633</v>
      </c>
      <c r="E814">
        <v>49.245935000000003</v>
      </c>
      <c r="F814">
        <v>-123.041725</v>
      </c>
      <c r="G814">
        <f>IF(route_map__2[[#This Row],[route_label]]&lt;&gt;A815,0,SQRT((E815-route_map__2[[#This Row],[stop_lat]])^2 + ((F815-route_map__2[[#This Row],[stop_lon]])*COS(RADIANS(route_map__2[[#This Row],[stop_lat]])))^2)*111.32)</f>
        <v>0.16405023209158817</v>
      </c>
    </row>
    <row r="815" spans="1:7" hidden="1" x14ac:dyDescent="0.2">
      <c r="A815" t="s">
        <v>74</v>
      </c>
      <c r="B815">
        <v>0</v>
      </c>
      <c r="C815">
        <v>21</v>
      </c>
      <c r="D815" t="s">
        <v>1634</v>
      </c>
      <c r="E815">
        <v>49.244624999999999</v>
      </c>
      <c r="F815">
        <v>-123.042759</v>
      </c>
      <c r="G815">
        <f>IF(route_map__2[[#This Row],[route_label]]&lt;&gt;A816,0,SQRT((E816-route_map__2[[#This Row],[stop_lat]])^2 + ((F816-route_map__2[[#This Row],[stop_lon]])*COS(RADIANS(route_map__2[[#This Row],[stop_lat]])))^2)*111.32)</f>
        <v>0.15514771505107844</v>
      </c>
    </row>
    <row r="816" spans="1:7" hidden="1" x14ac:dyDescent="0.2">
      <c r="A816" t="s">
        <v>74</v>
      </c>
      <c r="B816">
        <v>0</v>
      </c>
      <c r="C816">
        <v>22</v>
      </c>
      <c r="D816" t="s">
        <v>1635</v>
      </c>
      <c r="E816">
        <v>49.244134000000003</v>
      </c>
      <c r="F816">
        <v>-123.044757</v>
      </c>
      <c r="G816">
        <f>IF(route_map__2[[#This Row],[route_label]]&lt;&gt;A817,0,SQRT((E817-route_map__2[[#This Row],[stop_lat]])^2 + ((F817-route_map__2[[#This Row],[stop_lon]])*COS(RADIANS(route_map__2[[#This Row],[stop_lat]])))^2)*111.32)</f>
        <v>0.73192165130862596</v>
      </c>
    </row>
    <row r="817" spans="1:7" hidden="1" x14ac:dyDescent="0.2">
      <c r="A817" t="s">
        <v>74</v>
      </c>
      <c r="B817">
        <v>1</v>
      </c>
      <c r="C817">
        <v>1</v>
      </c>
      <c r="D817" t="s">
        <v>1636</v>
      </c>
      <c r="E817">
        <v>49.238002000000002</v>
      </c>
      <c r="F817">
        <v>-123.048391</v>
      </c>
      <c r="G817">
        <f>IF(route_map__2[[#This Row],[route_label]]&lt;&gt;A818,0,SQRT((E818-route_map__2[[#This Row],[stop_lat]])^2 + ((F818-route_map__2[[#This Row],[stop_lon]])*COS(RADIANS(route_map__2[[#This Row],[stop_lat]])))^2)*111.32)</f>
        <v>0.26217376743765264</v>
      </c>
    </row>
    <row r="818" spans="1:7" hidden="1" x14ac:dyDescent="0.2">
      <c r="A818" t="s">
        <v>74</v>
      </c>
      <c r="B818">
        <v>1</v>
      </c>
      <c r="C818">
        <v>2</v>
      </c>
      <c r="D818" t="s">
        <v>1637</v>
      </c>
      <c r="E818">
        <v>49.239989999999999</v>
      </c>
      <c r="F818">
        <v>-123.046457</v>
      </c>
      <c r="G818">
        <f>IF(route_map__2[[#This Row],[route_label]]&lt;&gt;A819,0,SQRT((E819-route_map__2[[#This Row],[stop_lat]])^2 + ((F819-route_map__2[[#This Row],[stop_lon]])*COS(RADIANS(route_map__2[[#This Row],[stop_lat]])))^2)*111.32)</f>
        <v>0.18191516947570494</v>
      </c>
    </row>
    <row r="819" spans="1:7" hidden="1" x14ac:dyDescent="0.2">
      <c r="A819" t="s">
        <v>74</v>
      </c>
      <c r="B819">
        <v>1</v>
      </c>
      <c r="C819">
        <v>3</v>
      </c>
      <c r="D819" t="s">
        <v>1638</v>
      </c>
      <c r="E819">
        <v>49.241376000000002</v>
      </c>
      <c r="F819">
        <v>-123.045131</v>
      </c>
      <c r="G819">
        <f>IF(route_map__2[[#This Row],[route_label]]&lt;&gt;A820,0,SQRT((E820-route_map__2[[#This Row],[stop_lat]])^2 + ((F820-route_map__2[[#This Row],[stop_lon]])*COS(RADIANS(route_map__2[[#This Row],[stop_lat]])))^2)*111.32)</f>
        <v>0.25601117199750079</v>
      </c>
    </row>
    <row r="820" spans="1:7" hidden="1" x14ac:dyDescent="0.2">
      <c r="A820" t="s">
        <v>74</v>
      </c>
      <c r="B820">
        <v>1</v>
      </c>
      <c r="C820">
        <v>4</v>
      </c>
      <c r="D820" t="s">
        <v>1639</v>
      </c>
      <c r="E820">
        <v>49.243327000000001</v>
      </c>
      <c r="F820">
        <v>-123.043266</v>
      </c>
      <c r="G820">
        <f>IF(route_map__2[[#This Row],[route_label]]&lt;&gt;A821,0,SQRT((E821-route_map__2[[#This Row],[stop_lat]])^2 + ((F821-route_map__2[[#This Row],[stop_lon]])*COS(RADIANS(route_map__2[[#This Row],[stop_lat]])))^2)*111.32)</f>
        <v>0.14911732549164855</v>
      </c>
    </row>
    <row r="821" spans="1:7" hidden="1" x14ac:dyDescent="0.2">
      <c r="A821" t="s">
        <v>74</v>
      </c>
      <c r="B821">
        <v>1</v>
      </c>
      <c r="C821">
        <v>5</v>
      </c>
      <c r="D821" t="s">
        <v>1634</v>
      </c>
      <c r="E821">
        <v>49.244624999999999</v>
      </c>
      <c r="F821">
        <v>-123.042759</v>
      </c>
      <c r="G821">
        <f>IF(route_map__2[[#This Row],[route_label]]&lt;&gt;A822,0,SQRT((E822-route_map__2[[#This Row],[stop_lat]])^2 + ((F822-route_map__2[[#This Row],[stop_lon]])*COS(RADIANS(route_map__2[[#This Row],[stop_lat]])))^2)*111.32)</f>
        <v>0.15514771505107844</v>
      </c>
    </row>
    <row r="822" spans="1:7" hidden="1" x14ac:dyDescent="0.2">
      <c r="A822" t="s">
        <v>74</v>
      </c>
      <c r="B822">
        <v>1</v>
      </c>
      <c r="C822">
        <v>6</v>
      </c>
      <c r="D822" t="s">
        <v>1635</v>
      </c>
      <c r="E822">
        <v>49.244134000000003</v>
      </c>
      <c r="F822">
        <v>-123.044757</v>
      </c>
      <c r="G822">
        <f>IF(route_map__2[[#This Row],[route_label]]&lt;&gt;A823,0,SQRT((E823-route_map__2[[#This Row],[stop_lat]])^2 + ((F823-route_map__2[[#This Row],[stop_lon]])*COS(RADIANS(route_map__2[[#This Row],[stop_lat]])))^2)*111.32)</f>
        <v>0.23806757920011598</v>
      </c>
    </row>
    <row r="823" spans="1:7" hidden="1" x14ac:dyDescent="0.2">
      <c r="A823" t="s">
        <v>74</v>
      </c>
      <c r="B823">
        <v>1</v>
      </c>
      <c r="C823">
        <v>7</v>
      </c>
      <c r="D823" t="s">
        <v>1640</v>
      </c>
      <c r="E823">
        <v>49.244934000000001</v>
      </c>
      <c r="F823">
        <v>-123.041719</v>
      </c>
      <c r="G823">
        <f>IF(route_map__2[[#This Row],[route_label]]&lt;&gt;A824,0,SQRT((E824-route_map__2[[#This Row],[stop_lat]])^2 + ((F824-route_map__2[[#This Row],[stop_lon]])*COS(RADIANS(route_map__2[[#This Row],[stop_lat]])))^2)*111.32)</f>
        <v>0.27063004725773104</v>
      </c>
    </row>
    <row r="824" spans="1:7" hidden="1" x14ac:dyDescent="0.2">
      <c r="A824" t="s">
        <v>74</v>
      </c>
      <c r="B824">
        <v>1</v>
      </c>
      <c r="C824">
        <v>8</v>
      </c>
      <c r="D824" t="s">
        <v>1641</v>
      </c>
      <c r="E824">
        <v>49.247362000000003</v>
      </c>
      <c r="F824">
        <v>-123.04153100000001</v>
      </c>
      <c r="G824">
        <f>IF(route_map__2[[#This Row],[route_label]]&lt;&gt;A825,0,SQRT((E825-route_map__2[[#This Row],[stop_lat]])^2 + ((F825-route_map__2[[#This Row],[stop_lon]])*COS(RADIANS(route_map__2[[#This Row],[stop_lat]])))^2)*111.32)</f>
        <v>0.53927472657836917</v>
      </c>
    </row>
    <row r="825" spans="1:7" hidden="1" x14ac:dyDescent="0.2">
      <c r="A825" t="s">
        <v>74</v>
      </c>
      <c r="B825">
        <v>1</v>
      </c>
      <c r="C825">
        <v>9</v>
      </c>
      <c r="D825" t="s">
        <v>1642</v>
      </c>
      <c r="E825">
        <v>49.251869999999997</v>
      </c>
      <c r="F825">
        <v>-123.044248</v>
      </c>
      <c r="G825">
        <f>IF(route_map__2[[#This Row],[route_label]]&lt;&gt;A826,0,SQRT((E826-route_map__2[[#This Row],[stop_lat]])^2 + ((F826-route_map__2[[#This Row],[stop_lon]])*COS(RADIANS(route_map__2[[#This Row],[stop_lat]])))^2)*111.32)</f>
        <v>0.30902773708064157</v>
      </c>
    </row>
    <row r="826" spans="1:7" hidden="1" x14ac:dyDescent="0.2">
      <c r="A826" t="s">
        <v>74</v>
      </c>
      <c r="B826">
        <v>1</v>
      </c>
      <c r="C826">
        <v>10</v>
      </c>
      <c r="D826" t="s">
        <v>1643</v>
      </c>
      <c r="E826">
        <v>49.254646000000001</v>
      </c>
      <c r="F826">
        <v>-123.044228</v>
      </c>
      <c r="G826">
        <f>IF(route_map__2[[#This Row],[route_label]]&lt;&gt;A827,0,SQRT((E827-route_map__2[[#This Row],[stop_lat]])^2 + ((F827-route_map__2[[#This Row],[stop_lon]])*COS(RADIANS(route_map__2[[#This Row],[stop_lat]])))^2)*111.32)</f>
        <v>0.321345231728147</v>
      </c>
    </row>
    <row r="827" spans="1:7" hidden="1" x14ac:dyDescent="0.2">
      <c r="A827" t="s">
        <v>74</v>
      </c>
      <c r="B827">
        <v>1</v>
      </c>
      <c r="C827">
        <v>11</v>
      </c>
      <c r="D827" t="s">
        <v>1644</v>
      </c>
      <c r="E827">
        <v>49.257531999999998</v>
      </c>
      <c r="F827">
        <v>-123.044132</v>
      </c>
      <c r="G827">
        <f>IF(route_map__2[[#This Row],[route_label]]&lt;&gt;A828,0,SQRT((E828-route_map__2[[#This Row],[stop_lat]])^2 + ((F828-route_map__2[[#This Row],[stop_lon]])*COS(RADIANS(route_map__2[[#This Row],[stop_lat]])))^2)*111.32)</f>
        <v>0.22653736506954281</v>
      </c>
    </row>
    <row r="828" spans="1:7" hidden="1" x14ac:dyDescent="0.2">
      <c r="A828" t="s">
        <v>74</v>
      </c>
      <c r="B828">
        <v>1</v>
      </c>
      <c r="C828">
        <v>12</v>
      </c>
      <c r="D828" t="s">
        <v>1645</v>
      </c>
      <c r="E828">
        <v>49.259566999999997</v>
      </c>
      <c r="F828">
        <v>-123.044122</v>
      </c>
      <c r="G828">
        <f>IF(route_map__2[[#This Row],[route_label]]&lt;&gt;A829,0,SQRT((E829-route_map__2[[#This Row],[stop_lat]])^2 + ((F829-route_map__2[[#This Row],[stop_lon]])*COS(RADIANS(route_map__2[[#This Row],[stop_lat]])))^2)*111.32)</f>
        <v>0.29900807077207392</v>
      </c>
    </row>
    <row r="829" spans="1:7" hidden="1" x14ac:dyDescent="0.2">
      <c r="A829" t="s">
        <v>74</v>
      </c>
      <c r="B829">
        <v>1</v>
      </c>
      <c r="C829">
        <v>13</v>
      </c>
      <c r="D829" t="s">
        <v>1646</v>
      </c>
      <c r="E829">
        <v>49.262253000000001</v>
      </c>
      <c r="F829">
        <v>-123.044105</v>
      </c>
      <c r="G829">
        <f>IF(route_map__2[[#This Row],[route_label]]&lt;&gt;A830,0,SQRT((E830-route_map__2[[#This Row],[stop_lat]])^2 + ((F830-route_map__2[[#This Row],[stop_lon]])*COS(RADIANS(route_map__2[[#This Row],[stop_lat]])))^2)*111.32)</f>
        <v>0.21386083567964401</v>
      </c>
    </row>
    <row r="830" spans="1:7" hidden="1" x14ac:dyDescent="0.2">
      <c r="A830" t="s">
        <v>74</v>
      </c>
      <c r="B830">
        <v>1</v>
      </c>
      <c r="C830">
        <v>14</v>
      </c>
      <c r="D830" t="s">
        <v>1647</v>
      </c>
      <c r="E830">
        <v>49.264173999999997</v>
      </c>
      <c r="F830">
        <v>-123.04414</v>
      </c>
      <c r="G830">
        <f>IF(route_map__2[[#This Row],[route_label]]&lt;&gt;A831,0,SQRT((E831-route_map__2[[#This Row],[stop_lat]])^2 + ((F831-route_map__2[[#This Row],[stop_lon]])*COS(RADIANS(route_map__2[[#This Row],[stop_lat]])))^2)*111.32)</f>
        <v>0.21061764044737893</v>
      </c>
    </row>
    <row r="831" spans="1:7" hidden="1" x14ac:dyDescent="0.2">
      <c r="A831" t="s">
        <v>74</v>
      </c>
      <c r="B831">
        <v>1</v>
      </c>
      <c r="C831">
        <v>15</v>
      </c>
      <c r="D831" t="s">
        <v>1648</v>
      </c>
      <c r="E831">
        <v>49.266066000000002</v>
      </c>
      <c r="F831">
        <v>-123.04413599999999</v>
      </c>
      <c r="G831">
        <f>IF(route_map__2[[#This Row],[route_label]]&lt;&gt;A832,0,SQRT((E832-route_map__2[[#This Row],[stop_lat]])^2 + ((F832-route_map__2[[#This Row],[stop_lon]])*COS(RADIANS(route_map__2[[#This Row],[stop_lat]])))^2)*111.32)</f>
        <v>0.2086243161031564</v>
      </c>
    </row>
    <row r="832" spans="1:7" hidden="1" x14ac:dyDescent="0.2">
      <c r="A832" t="s">
        <v>74</v>
      </c>
      <c r="B832">
        <v>1</v>
      </c>
      <c r="C832">
        <v>16</v>
      </c>
      <c r="D832" t="s">
        <v>1649</v>
      </c>
      <c r="E832">
        <v>49.267940000000003</v>
      </c>
      <c r="F832">
        <v>-123.044107</v>
      </c>
      <c r="G832">
        <f>IF(route_map__2[[#This Row],[route_label]]&lt;&gt;A833,0,SQRT((E833-route_map__2[[#This Row],[stop_lat]])^2 + ((F833-route_map__2[[#This Row],[stop_lon]])*COS(RADIANS(route_map__2[[#This Row],[stop_lat]])))^2)*111.32)</f>
        <v>0.21067880855370077</v>
      </c>
    </row>
    <row r="833" spans="1:7" hidden="1" x14ac:dyDescent="0.2">
      <c r="A833" t="s">
        <v>74</v>
      </c>
      <c r="B833">
        <v>1</v>
      </c>
      <c r="C833">
        <v>17</v>
      </c>
      <c r="D833" t="s">
        <v>1650</v>
      </c>
      <c r="E833">
        <v>49.269832000000001</v>
      </c>
      <c r="F833">
        <v>-123.044037</v>
      </c>
      <c r="G833">
        <f>IF(route_map__2[[#This Row],[route_label]]&lt;&gt;A834,0,SQRT((E834-route_map__2[[#This Row],[stop_lat]])^2 + ((F834-route_map__2[[#This Row],[stop_lon]])*COS(RADIANS(route_map__2[[#This Row],[stop_lat]])))^2)*111.32)</f>
        <v>0.20594205123735632</v>
      </c>
    </row>
    <row r="834" spans="1:7" hidden="1" x14ac:dyDescent="0.2">
      <c r="A834" t="s">
        <v>74</v>
      </c>
      <c r="B834">
        <v>1</v>
      </c>
      <c r="C834">
        <v>18</v>
      </c>
      <c r="D834" t="s">
        <v>1651</v>
      </c>
      <c r="E834">
        <v>49.271681999999998</v>
      </c>
      <c r="F834">
        <v>-123.044039</v>
      </c>
      <c r="G834">
        <f>IF(route_map__2[[#This Row],[route_label]]&lt;&gt;A835,0,SQRT((E835-route_map__2[[#This Row],[stop_lat]])^2 + ((F835-route_map__2[[#This Row],[stop_lon]])*COS(RADIANS(route_map__2[[#This Row],[stop_lat]])))^2)*111.32)</f>
        <v>0.21752878715039295</v>
      </c>
    </row>
    <row r="835" spans="1:7" hidden="1" x14ac:dyDescent="0.2">
      <c r="A835" t="s">
        <v>74</v>
      </c>
      <c r="B835">
        <v>1</v>
      </c>
      <c r="C835">
        <v>19</v>
      </c>
      <c r="D835" t="s">
        <v>1652</v>
      </c>
      <c r="E835">
        <v>49.273636000000003</v>
      </c>
      <c r="F835">
        <v>-123.044011</v>
      </c>
      <c r="G835">
        <f>IF(route_map__2[[#This Row],[route_label]]&lt;&gt;A836,0,SQRT((E836-route_map__2[[#This Row],[stop_lat]])^2 + ((F836-route_map__2[[#This Row],[stop_lon]])*COS(RADIANS(route_map__2[[#This Row],[stop_lat]])))^2)*111.32)</f>
        <v>0.29512291387917139</v>
      </c>
    </row>
    <row r="836" spans="1:7" hidden="1" x14ac:dyDescent="0.2">
      <c r="A836" t="s">
        <v>74</v>
      </c>
      <c r="B836">
        <v>1</v>
      </c>
      <c r="C836">
        <v>20</v>
      </c>
      <c r="D836" t="s">
        <v>1653</v>
      </c>
      <c r="E836">
        <v>49.276287000000004</v>
      </c>
      <c r="F836">
        <v>-123.043972</v>
      </c>
      <c r="G836">
        <f>IF(route_map__2[[#This Row],[route_label]]&lt;&gt;A837,0,SQRT((E837-route_map__2[[#This Row],[stop_lat]])^2 + ((F837-route_map__2[[#This Row],[stop_lon]])*COS(RADIANS(route_map__2[[#This Row],[stop_lat]])))^2)*111.32)</f>
        <v>0.25805694015391212</v>
      </c>
    </row>
    <row r="837" spans="1:7" hidden="1" x14ac:dyDescent="0.2">
      <c r="A837" t="s">
        <v>74</v>
      </c>
      <c r="B837">
        <v>1</v>
      </c>
      <c r="C837">
        <v>21</v>
      </c>
      <c r="D837" t="s">
        <v>1654</v>
      </c>
      <c r="E837">
        <v>49.278604999999999</v>
      </c>
      <c r="F837">
        <v>-123.043931</v>
      </c>
      <c r="G837">
        <f>IF(route_map__2[[#This Row],[route_label]]&lt;&gt;A838,0,SQRT((E838-route_map__2[[#This Row],[stop_lat]])^2 + ((F838-route_map__2[[#This Row],[stop_lon]])*COS(RADIANS(route_map__2[[#This Row],[stop_lat]])))^2)*111.32)</f>
        <v>0.1622069130235832</v>
      </c>
    </row>
    <row r="838" spans="1:7" hidden="1" x14ac:dyDescent="0.2">
      <c r="A838" t="s">
        <v>74</v>
      </c>
      <c r="B838">
        <v>1</v>
      </c>
      <c r="C838">
        <v>22</v>
      </c>
      <c r="D838" t="s">
        <v>1655</v>
      </c>
      <c r="E838">
        <v>49.280062000000001</v>
      </c>
      <c r="F838">
        <v>-123.04396</v>
      </c>
      <c r="G838">
        <f>IF(route_map__2[[#This Row],[route_label]]&lt;&gt;A839,0,SQRT((E839-route_map__2[[#This Row],[stop_lat]])^2 + ((F839-route_map__2[[#This Row],[stop_lon]])*COS(RADIANS(route_map__2[[#This Row],[stop_lat]])))^2)*111.32)</f>
        <v>0.28290539511989982</v>
      </c>
    </row>
    <row r="839" spans="1:7" hidden="1" x14ac:dyDescent="0.2">
      <c r="A839" t="s">
        <v>74</v>
      </c>
      <c r="B839">
        <v>1</v>
      </c>
      <c r="C839">
        <v>23</v>
      </c>
      <c r="D839" t="s">
        <v>1656</v>
      </c>
      <c r="E839">
        <v>49.281225999999997</v>
      </c>
      <c r="F839">
        <v>-123.04742299999999</v>
      </c>
      <c r="G839">
        <f>IF(route_map__2[[#This Row],[route_label]]&lt;&gt;A840,0,SQRT((E840-route_map__2[[#This Row],[stop_lat]])^2 + ((F840-route_map__2[[#This Row],[stop_lon]])*COS(RADIANS(route_map__2[[#This Row],[stop_lat]])))^2)*111.32)</f>
        <v>0.28525623238092546</v>
      </c>
    </row>
    <row r="840" spans="1:7" hidden="1" x14ac:dyDescent="0.2">
      <c r="A840" t="s">
        <v>74</v>
      </c>
      <c r="B840">
        <v>1</v>
      </c>
      <c r="C840">
        <v>24</v>
      </c>
      <c r="D840" t="s">
        <v>1657</v>
      </c>
      <c r="E840">
        <v>49.281244999999998</v>
      </c>
      <c r="F840">
        <v>-123.051351</v>
      </c>
      <c r="G840">
        <f>IF(route_map__2[[#This Row],[route_label]]&lt;&gt;A841,0,SQRT((E841-route_map__2[[#This Row],[stop_lat]])^2 + ((F841-route_map__2[[#This Row],[stop_lon]])*COS(RADIANS(route_map__2[[#This Row],[stop_lat]])))^2)*111.32)</f>
        <v>0.39364448083357528</v>
      </c>
    </row>
    <row r="841" spans="1:7" hidden="1" x14ac:dyDescent="0.2">
      <c r="A841" t="s">
        <v>74</v>
      </c>
      <c r="B841">
        <v>1</v>
      </c>
      <c r="C841">
        <v>25</v>
      </c>
      <c r="D841" t="s">
        <v>1300</v>
      </c>
      <c r="E841">
        <v>49.280782000000002</v>
      </c>
      <c r="F841">
        <v>-123.056725</v>
      </c>
      <c r="G841">
        <f>IF(route_map__2[[#This Row],[route_label]]&lt;&gt;A842,0,SQRT((E842-route_map__2[[#This Row],[stop_lat]])^2 + ((F842-route_map__2[[#This Row],[stop_lon]])*COS(RADIANS(route_map__2[[#This Row],[stop_lat]])))^2)*111.32)</f>
        <v>0</v>
      </c>
    </row>
    <row r="842" spans="1:7" hidden="1" x14ac:dyDescent="0.2">
      <c r="A842" t="s">
        <v>118</v>
      </c>
      <c r="B842">
        <v>0</v>
      </c>
      <c r="C842">
        <v>1</v>
      </c>
      <c r="D842" t="s">
        <v>1070</v>
      </c>
      <c r="E842">
        <v>49.209086999999997</v>
      </c>
      <c r="F842">
        <v>-123.116823</v>
      </c>
      <c r="G842">
        <f>IF(route_map__2[[#This Row],[route_label]]&lt;&gt;A843,0,SQRT((E843-route_map__2[[#This Row],[stop_lat]])^2 + ((F843-route_map__2[[#This Row],[stop_lon]])*COS(RADIANS(route_map__2[[#This Row],[stop_lat]])))^2)*111.32)</f>
        <v>0.21287945688118839</v>
      </c>
    </row>
    <row r="843" spans="1:7" hidden="1" x14ac:dyDescent="0.2">
      <c r="A843" t="s">
        <v>118</v>
      </c>
      <c r="B843">
        <v>0</v>
      </c>
      <c r="C843">
        <v>2</v>
      </c>
      <c r="D843" t="s">
        <v>1468</v>
      </c>
      <c r="E843">
        <v>49.209141000000002</v>
      </c>
      <c r="F843">
        <v>-123.119749</v>
      </c>
      <c r="G843">
        <f>IF(route_map__2[[#This Row],[route_label]]&lt;&gt;A844,0,SQRT((E844-route_map__2[[#This Row],[stop_lat]])^2 + ((F844-route_map__2[[#This Row],[stop_lon]])*COS(RADIANS(route_map__2[[#This Row],[stop_lat]])))^2)*111.32)</f>
        <v>0.36041969247294381</v>
      </c>
    </row>
    <row r="844" spans="1:7" hidden="1" x14ac:dyDescent="0.2">
      <c r="A844" t="s">
        <v>118</v>
      </c>
      <c r="B844">
        <v>0</v>
      </c>
      <c r="C844">
        <v>3</v>
      </c>
      <c r="D844" t="s">
        <v>1469</v>
      </c>
      <c r="E844">
        <v>49.207414</v>
      </c>
      <c r="F844">
        <v>-123.123941</v>
      </c>
      <c r="G844">
        <f>IF(route_map__2[[#This Row],[route_label]]&lt;&gt;A845,0,SQRT((E845-route_map__2[[#This Row],[stop_lat]])^2 + ((F845-route_map__2[[#This Row],[stop_lon]])*COS(RADIANS(route_map__2[[#This Row],[stop_lat]])))^2)*111.32)</f>
        <v>0.24975310437395212</v>
      </c>
    </row>
    <row r="845" spans="1:7" hidden="1" x14ac:dyDescent="0.2">
      <c r="A845" t="s">
        <v>118</v>
      </c>
      <c r="B845">
        <v>0</v>
      </c>
      <c r="C845">
        <v>4</v>
      </c>
      <c r="D845" t="s">
        <v>1470</v>
      </c>
      <c r="E845">
        <v>49.206184</v>
      </c>
      <c r="F845">
        <v>-123.126813</v>
      </c>
      <c r="G845">
        <f>IF(route_map__2[[#This Row],[route_label]]&lt;&gt;A846,0,SQRT((E846-route_map__2[[#This Row],[stop_lat]])^2 + ((F846-route_map__2[[#This Row],[stop_lon]])*COS(RADIANS(route_map__2[[#This Row],[stop_lat]])))^2)*111.32)</f>
        <v>0.12592742546450708</v>
      </c>
    </row>
    <row r="846" spans="1:7" hidden="1" x14ac:dyDescent="0.2">
      <c r="A846" t="s">
        <v>118</v>
      </c>
      <c r="B846">
        <v>0</v>
      </c>
      <c r="C846">
        <v>5</v>
      </c>
      <c r="D846" t="s">
        <v>1658</v>
      </c>
      <c r="E846">
        <v>49.205920999999996</v>
      </c>
      <c r="F846">
        <v>-123.128497</v>
      </c>
      <c r="G846">
        <f>IF(route_map__2[[#This Row],[route_label]]&lt;&gt;A847,0,SQRT((E847-route_map__2[[#This Row],[stop_lat]])^2 + ((F847-route_map__2[[#This Row],[stop_lon]])*COS(RADIANS(route_map__2[[#This Row],[stop_lat]])))^2)*111.32)</f>
        <v>0.33888333764675971</v>
      </c>
    </row>
    <row r="847" spans="1:7" hidden="1" x14ac:dyDescent="0.2">
      <c r="A847" t="s">
        <v>118</v>
      </c>
      <c r="B847">
        <v>0</v>
      </c>
      <c r="C847">
        <v>6</v>
      </c>
      <c r="D847" t="s">
        <v>1659</v>
      </c>
      <c r="E847">
        <v>49.208776999999998</v>
      </c>
      <c r="F847">
        <v>-123.13011</v>
      </c>
      <c r="G847">
        <f>IF(route_map__2[[#This Row],[route_label]]&lt;&gt;A848,0,SQRT((E848-route_map__2[[#This Row],[stop_lat]])^2 + ((F848-route_map__2[[#This Row],[stop_lon]])*COS(RADIANS(route_map__2[[#This Row],[stop_lat]])))^2)*111.32)</f>
        <v>0.18394102951955846</v>
      </c>
    </row>
    <row r="848" spans="1:7" hidden="1" x14ac:dyDescent="0.2">
      <c r="A848" t="s">
        <v>118</v>
      </c>
      <c r="B848">
        <v>0</v>
      </c>
      <c r="C848">
        <v>7</v>
      </c>
      <c r="D848" t="s">
        <v>1660</v>
      </c>
      <c r="E848">
        <v>49.210428999999998</v>
      </c>
      <c r="F848">
        <v>-123.13005699999999</v>
      </c>
      <c r="G848">
        <f>IF(route_map__2[[#This Row],[route_label]]&lt;&gt;A849,0,SQRT((E849-route_map__2[[#This Row],[stop_lat]])^2 + ((F849-route_map__2[[#This Row],[stop_lon]])*COS(RADIANS(route_map__2[[#This Row],[stop_lat]])))^2)*111.32)</f>
        <v>0.47679373742702519</v>
      </c>
    </row>
    <row r="849" spans="1:7" hidden="1" x14ac:dyDescent="0.2">
      <c r="A849" t="s">
        <v>118</v>
      </c>
      <c r="B849">
        <v>0</v>
      </c>
      <c r="C849">
        <v>8</v>
      </c>
      <c r="D849" t="s">
        <v>1661</v>
      </c>
      <c r="E849">
        <v>49.214711000000001</v>
      </c>
      <c r="F849">
        <v>-123.129909</v>
      </c>
      <c r="G849">
        <f>IF(route_map__2[[#This Row],[route_label]]&lt;&gt;A850,0,SQRT((E850-route_map__2[[#This Row],[stop_lat]])^2 + ((F850-route_map__2[[#This Row],[stop_lon]])*COS(RADIANS(route_map__2[[#This Row],[stop_lat]])))^2)*111.32)</f>
        <v>0.30777736890855401</v>
      </c>
    </row>
    <row r="850" spans="1:7" hidden="1" x14ac:dyDescent="0.2">
      <c r="A850" t="s">
        <v>118</v>
      </c>
      <c r="B850">
        <v>0</v>
      </c>
      <c r="C850">
        <v>9</v>
      </c>
      <c r="D850" t="s">
        <v>1662</v>
      </c>
      <c r="E850">
        <v>49.217412000000003</v>
      </c>
      <c r="F850">
        <v>-123.12900500000001</v>
      </c>
      <c r="G850">
        <f>IF(route_map__2[[#This Row],[route_label]]&lt;&gt;A851,0,SQRT((E851-route_map__2[[#This Row],[stop_lat]])^2 + ((F851-route_map__2[[#This Row],[stop_lon]])*COS(RADIANS(route_map__2[[#This Row],[stop_lat]])))^2)*111.32)</f>
        <v>0.23810074541417617</v>
      </c>
    </row>
    <row r="851" spans="1:7" hidden="1" x14ac:dyDescent="0.2">
      <c r="A851" t="s">
        <v>118</v>
      </c>
      <c r="B851">
        <v>0</v>
      </c>
      <c r="C851">
        <v>10</v>
      </c>
      <c r="D851" t="s">
        <v>1663</v>
      </c>
      <c r="E851">
        <v>49.219518000000001</v>
      </c>
      <c r="F851">
        <v>-123.128433</v>
      </c>
      <c r="G851">
        <f>IF(route_map__2[[#This Row],[route_label]]&lt;&gt;A852,0,SQRT((E852-route_map__2[[#This Row],[stop_lat]])^2 + ((F852-route_map__2[[#This Row],[stop_lon]])*COS(RADIANS(route_map__2[[#This Row],[stop_lat]])))^2)*111.32)</f>
        <v>0.25387624599481617</v>
      </c>
    </row>
    <row r="852" spans="1:7" hidden="1" x14ac:dyDescent="0.2">
      <c r="A852" t="s">
        <v>118</v>
      </c>
      <c r="B852">
        <v>0</v>
      </c>
      <c r="C852">
        <v>11</v>
      </c>
      <c r="D852" t="s">
        <v>1664</v>
      </c>
      <c r="E852">
        <v>49.221798</v>
      </c>
      <c r="F852">
        <v>-123.128353</v>
      </c>
      <c r="G852">
        <f>IF(route_map__2[[#This Row],[route_label]]&lt;&gt;A853,0,SQRT((E853-route_map__2[[#This Row],[stop_lat]])^2 + ((F853-route_map__2[[#This Row],[stop_lon]])*COS(RADIANS(route_map__2[[#This Row],[stop_lat]])))^2)*111.32)</f>
        <v>0.56445734221208599</v>
      </c>
    </row>
    <row r="853" spans="1:7" hidden="1" x14ac:dyDescent="0.2">
      <c r="A853" t="s">
        <v>118</v>
      </c>
      <c r="B853">
        <v>0</v>
      </c>
      <c r="C853">
        <v>12</v>
      </c>
      <c r="D853" t="s">
        <v>1665</v>
      </c>
      <c r="E853">
        <v>49.226866999999999</v>
      </c>
      <c r="F853">
        <v>-123.128159</v>
      </c>
      <c r="G853">
        <f>IF(route_map__2[[#This Row],[route_label]]&lt;&gt;A854,0,SQRT((E854-route_map__2[[#This Row],[stop_lat]])^2 + ((F854-route_map__2[[#This Row],[stop_lon]])*COS(RADIANS(route_map__2[[#This Row],[stop_lat]])))^2)*111.32)</f>
        <v>0.2980366346879243</v>
      </c>
    </row>
    <row r="854" spans="1:7" hidden="1" x14ac:dyDescent="0.2">
      <c r="A854" t="s">
        <v>118</v>
      </c>
      <c r="B854">
        <v>0</v>
      </c>
      <c r="C854">
        <v>13</v>
      </c>
      <c r="D854" t="s">
        <v>1666</v>
      </c>
      <c r="E854">
        <v>49.229543999999997</v>
      </c>
      <c r="F854">
        <v>-123.12809799999999</v>
      </c>
      <c r="G854">
        <f>IF(route_map__2[[#This Row],[route_label]]&lt;&gt;A855,0,SQRT((E855-route_map__2[[#This Row],[stop_lat]])^2 + ((F855-route_map__2[[#This Row],[stop_lon]])*COS(RADIANS(route_map__2[[#This Row],[stop_lat]])))^2)*111.32)</f>
        <v>0.31199508262207415</v>
      </c>
    </row>
    <row r="855" spans="1:7" hidden="1" x14ac:dyDescent="0.2">
      <c r="A855" t="s">
        <v>118</v>
      </c>
      <c r="B855">
        <v>0</v>
      </c>
      <c r="C855">
        <v>14</v>
      </c>
      <c r="D855" t="s">
        <v>1667</v>
      </c>
      <c r="E855">
        <v>49.232346</v>
      </c>
      <c r="F855">
        <v>-123.12800300000001</v>
      </c>
      <c r="G855">
        <f>IF(route_map__2[[#This Row],[route_label]]&lt;&gt;A856,0,SQRT((E856-route_map__2[[#This Row],[stop_lat]])^2 + ((F856-route_map__2[[#This Row],[stop_lon]])*COS(RADIANS(route_map__2[[#This Row],[stop_lat]])))^2)*111.32)</f>
        <v>0.14636044776934939</v>
      </c>
    </row>
    <row r="856" spans="1:7" hidden="1" x14ac:dyDescent="0.2">
      <c r="A856" t="s">
        <v>118</v>
      </c>
      <c r="B856">
        <v>0</v>
      </c>
      <c r="C856">
        <v>15</v>
      </c>
      <c r="D856" t="s">
        <v>1668</v>
      </c>
      <c r="E856">
        <v>49.23366</v>
      </c>
      <c r="F856">
        <v>-123.127934</v>
      </c>
      <c r="G856">
        <f>IF(route_map__2[[#This Row],[route_label]]&lt;&gt;A857,0,SQRT((E857-route_map__2[[#This Row],[stop_lat]])^2 + ((F857-route_map__2[[#This Row],[stop_lon]])*COS(RADIANS(route_map__2[[#This Row],[stop_lat]])))^2)*111.32)</f>
        <v>0.37419633939894675</v>
      </c>
    </row>
    <row r="857" spans="1:7" hidden="1" x14ac:dyDescent="0.2">
      <c r="A857" t="s">
        <v>118</v>
      </c>
      <c r="B857">
        <v>0</v>
      </c>
      <c r="C857">
        <v>16</v>
      </c>
      <c r="D857" t="s">
        <v>1669</v>
      </c>
      <c r="E857">
        <v>49.237020999999999</v>
      </c>
      <c r="F857">
        <v>-123.12785</v>
      </c>
      <c r="G857">
        <f>IF(route_map__2[[#This Row],[route_label]]&lt;&gt;A858,0,SQRT((E858-route_map__2[[#This Row],[stop_lat]])^2 + ((F858-route_map__2[[#This Row],[stop_lon]])*COS(RADIANS(route_map__2[[#This Row],[stop_lat]])))^2)*111.32)</f>
        <v>0.52633813303281085</v>
      </c>
    </row>
    <row r="858" spans="1:7" hidden="1" x14ac:dyDescent="0.2">
      <c r="A858" t="s">
        <v>118</v>
      </c>
      <c r="B858">
        <v>0</v>
      </c>
      <c r="C858">
        <v>17</v>
      </c>
      <c r="D858" t="s">
        <v>1670</v>
      </c>
      <c r="E858">
        <v>49.241748000000001</v>
      </c>
      <c r="F858">
        <v>-123.12769</v>
      </c>
      <c r="G858">
        <f>IF(route_map__2[[#This Row],[route_label]]&lt;&gt;A859,0,SQRT((E859-route_map__2[[#This Row],[stop_lat]])^2 + ((F859-route_map__2[[#This Row],[stop_lon]])*COS(RADIANS(route_map__2[[#This Row],[stop_lat]])))^2)*111.32)</f>
        <v>0.35050526150144024</v>
      </c>
    </row>
    <row r="859" spans="1:7" hidden="1" x14ac:dyDescent="0.2">
      <c r="A859" t="s">
        <v>118</v>
      </c>
      <c r="B859">
        <v>0</v>
      </c>
      <c r="C859">
        <v>18</v>
      </c>
      <c r="D859" t="s">
        <v>1671</v>
      </c>
      <c r="E859">
        <v>49.244894000000002</v>
      </c>
      <c r="F859">
        <v>-123.127493</v>
      </c>
      <c r="G859">
        <f>IF(route_map__2[[#This Row],[route_label]]&lt;&gt;A860,0,SQRT((E860-route_map__2[[#This Row],[stop_lat]])^2 + ((F860-route_map__2[[#This Row],[stop_lon]])*COS(RADIANS(route_map__2[[#This Row],[stop_lat]])))^2)*111.32)</f>
        <v>0.29076792173509142</v>
      </c>
    </row>
    <row r="860" spans="1:7" hidden="1" x14ac:dyDescent="0.2">
      <c r="A860" t="s">
        <v>118</v>
      </c>
      <c r="B860">
        <v>0</v>
      </c>
      <c r="C860">
        <v>19</v>
      </c>
      <c r="D860" t="s">
        <v>1672</v>
      </c>
      <c r="E860">
        <v>49.247506000000001</v>
      </c>
      <c r="F860">
        <v>-123.12748999999999</v>
      </c>
      <c r="G860">
        <f>IF(route_map__2[[#This Row],[route_label]]&lt;&gt;A861,0,SQRT((E861-route_map__2[[#This Row],[stop_lat]])^2 + ((F861-route_map__2[[#This Row],[stop_lon]])*COS(RADIANS(route_map__2[[#This Row],[stop_lat]])))^2)*111.32)</f>
        <v>0.23686358629092633</v>
      </c>
    </row>
    <row r="861" spans="1:7" hidden="1" x14ac:dyDescent="0.2">
      <c r="A861" t="s">
        <v>118</v>
      </c>
      <c r="B861">
        <v>0</v>
      </c>
      <c r="C861">
        <v>20</v>
      </c>
      <c r="D861" t="s">
        <v>1673</v>
      </c>
      <c r="E861">
        <v>49.249631999999998</v>
      </c>
      <c r="F861">
        <v>-123.127357</v>
      </c>
      <c r="G861">
        <f>IF(route_map__2[[#This Row],[route_label]]&lt;&gt;A862,0,SQRT((E862-route_map__2[[#This Row],[stop_lat]])^2 + ((F862-route_map__2[[#This Row],[stop_lon]])*COS(RADIANS(route_map__2[[#This Row],[stop_lat]])))^2)*111.32)</f>
        <v>0.25995369152554149</v>
      </c>
    </row>
    <row r="862" spans="1:7" hidden="1" x14ac:dyDescent="0.2">
      <c r="A862" t="s">
        <v>118</v>
      </c>
      <c r="B862">
        <v>0</v>
      </c>
      <c r="C862">
        <v>21</v>
      </c>
      <c r="D862" t="s">
        <v>1674</v>
      </c>
      <c r="E862">
        <v>49.251967</v>
      </c>
      <c r="F862">
        <v>-123.12731100000001</v>
      </c>
      <c r="G862">
        <f>IF(route_map__2[[#This Row],[route_label]]&lt;&gt;A863,0,SQRT((E863-route_map__2[[#This Row],[stop_lat]])^2 + ((F863-route_map__2[[#This Row],[stop_lon]])*COS(RADIANS(route_map__2[[#This Row],[stop_lat]])))^2)*111.32)</f>
        <v>0.21914553126536948</v>
      </c>
    </row>
    <row r="863" spans="1:7" hidden="1" x14ac:dyDescent="0.2">
      <c r="A863" t="s">
        <v>118</v>
      </c>
      <c r="B863">
        <v>0</v>
      </c>
      <c r="C863">
        <v>22</v>
      </c>
      <c r="D863" t="s">
        <v>1675</v>
      </c>
      <c r="E863">
        <v>49.253934999999998</v>
      </c>
      <c r="F863">
        <v>-123.127236</v>
      </c>
      <c r="G863">
        <f>IF(route_map__2[[#This Row],[route_label]]&lt;&gt;A864,0,SQRT((E864-route_map__2[[#This Row],[stop_lat]])^2 + ((F864-route_map__2[[#This Row],[stop_lon]])*COS(RADIANS(route_map__2[[#This Row],[stop_lat]])))^2)*111.32)</f>
        <v>0.29402963623089295</v>
      </c>
    </row>
    <row r="864" spans="1:7" hidden="1" x14ac:dyDescent="0.2">
      <c r="A864" t="s">
        <v>118</v>
      </c>
      <c r="B864">
        <v>0</v>
      </c>
      <c r="C864">
        <v>23</v>
      </c>
      <c r="D864" t="s">
        <v>1676</v>
      </c>
      <c r="E864">
        <v>49.256574999999998</v>
      </c>
      <c r="F864">
        <v>-123.127109</v>
      </c>
      <c r="G864">
        <f>IF(route_map__2[[#This Row],[route_label]]&lt;&gt;A865,0,SQRT((E865-route_map__2[[#This Row],[stop_lat]])^2 + ((F865-route_map__2[[#This Row],[stop_lon]])*COS(RADIANS(route_map__2[[#This Row],[stop_lat]])))^2)*111.32)</f>
        <v>0.44180781102200695</v>
      </c>
    </row>
    <row r="865" spans="1:7" hidden="1" x14ac:dyDescent="0.2">
      <c r="A865" t="s">
        <v>118</v>
      </c>
      <c r="B865">
        <v>0</v>
      </c>
      <c r="C865">
        <v>24</v>
      </c>
      <c r="D865" t="s">
        <v>1677</v>
      </c>
      <c r="E865">
        <v>49.260482000000003</v>
      </c>
      <c r="F865">
        <v>-123.12604</v>
      </c>
      <c r="G865">
        <f>IF(route_map__2[[#This Row],[route_label]]&lt;&gt;A866,0,SQRT((E866-route_map__2[[#This Row],[stop_lat]])^2 + ((F866-route_map__2[[#This Row],[stop_lon]])*COS(RADIANS(route_map__2[[#This Row],[stop_lat]])))^2)*111.32)</f>
        <v>0.15336386038076838</v>
      </c>
    </row>
    <row r="866" spans="1:7" hidden="1" x14ac:dyDescent="0.2">
      <c r="A866" t="s">
        <v>118</v>
      </c>
      <c r="B866">
        <v>0</v>
      </c>
      <c r="C866">
        <v>25</v>
      </c>
      <c r="D866" t="s">
        <v>1678</v>
      </c>
      <c r="E866">
        <v>49.260480000000001</v>
      </c>
      <c r="F866">
        <v>-123.123929</v>
      </c>
      <c r="G866">
        <f>IF(route_map__2[[#This Row],[route_label]]&lt;&gt;A867,0,SQRT((E867-route_map__2[[#This Row],[stop_lat]])^2 + ((F867-route_map__2[[#This Row],[stop_lon]])*COS(RADIANS(route_map__2[[#This Row],[stop_lat]])))^2)*111.32)</f>
        <v>0.26338423345700818</v>
      </c>
    </row>
    <row r="867" spans="1:7" hidden="1" x14ac:dyDescent="0.2">
      <c r="A867" t="s">
        <v>118</v>
      </c>
      <c r="B867">
        <v>0</v>
      </c>
      <c r="C867">
        <v>26</v>
      </c>
      <c r="D867" t="s">
        <v>1679</v>
      </c>
      <c r="E867">
        <v>49.260393999999998</v>
      </c>
      <c r="F867">
        <v>-123.120306</v>
      </c>
      <c r="G867">
        <f>IF(route_map__2[[#This Row],[route_label]]&lt;&gt;A868,0,SQRT((E868-route_map__2[[#This Row],[stop_lat]])^2 + ((F868-route_map__2[[#This Row],[stop_lon]])*COS(RADIANS(route_map__2[[#This Row],[stop_lat]])))^2)*111.32)</f>
        <v>0.39981691529515961</v>
      </c>
    </row>
    <row r="868" spans="1:7" hidden="1" x14ac:dyDescent="0.2">
      <c r="A868" t="s">
        <v>118</v>
      </c>
      <c r="B868">
        <v>0</v>
      </c>
      <c r="C868">
        <v>27</v>
      </c>
      <c r="D868" t="s">
        <v>1592</v>
      </c>
      <c r="E868">
        <v>49.260758000000003</v>
      </c>
      <c r="F868">
        <v>-123.114831</v>
      </c>
      <c r="G868">
        <f>IF(route_map__2[[#This Row],[route_label]]&lt;&gt;A869,0,SQRT((E869-route_map__2[[#This Row],[stop_lat]])^2 + ((F869-route_map__2[[#This Row],[stop_lon]])*COS(RADIANS(route_map__2[[#This Row],[stop_lat]])))^2)*111.32)</f>
        <v>0.23062757391756447</v>
      </c>
    </row>
    <row r="869" spans="1:7" hidden="1" x14ac:dyDescent="0.2">
      <c r="A869" t="s">
        <v>118</v>
      </c>
      <c r="B869">
        <v>0</v>
      </c>
      <c r="C869">
        <v>28</v>
      </c>
      <c r="D869" t="s">
        <v>1593</v>
      </c>
      <c r="E869">
        <v>49.262825999999997</v>
      </c>
      <c r="F869">
        <v>-123.11463999999999</v>
      </c>
      <c r="G869">
        <f>IF(route_map__2[[#This Row],[route_label]]&lt;&gt;A870,0,SQRT((E870-route_map__2[[#This Row],[stop_lat]])^2 + ((F870-route_map__2[[#This Row],[stop_lon]])*COS(RADIANS(route_map__2[[#This Row],[stop_lat]])))^2)*111.32)</f>
        <v>0.20282925518271427</v>
      </c>
    </row>
    <row r="870" spans="1:7" hidden="1" x14ac:dyDescent="0.2">
      <c r="A870" t="s">
        <v>118</v>
      </c>
      <c r="B870">
        <v>0</v>
      </c>
      <c r="C870">
        <v>29</v>
      </c>
      <c r="D870" t="s">
        <v>1594</v>
      </c>
      <c r="E870">
        <v>49.264648000000001</v>
      </c>
      <c r="F870">
        <v>-123.114622</v>
      </c>
      <c r="G870">
        <f>IF(route_map__2[[#This Row],[route_label]]&lt;&gt;A871,0,SQRT((E871-route_map__2[[#This Row],[stop_lat]])^2 + ((F871-route_map__2[[#This Row],[stop_lon]])*COS(RADIANS(route_map__2[[#This Row],[stop_lat]])))^2)*111.32)</f>
        <v>1.2763737277012026</v>
      </c>
    </row>
    <row r="871" spans="1:7" hidden="1" x14ac:dyDescent="0.2">
      <c r="A871" t="s">
        <v>118</v>
      </c>
      <c r="B871">
        <v>0</v>
      </c>
      <c r="C871">
        <v>30</v>
      </c>
      <c r="D871" t="s">
        <v>1680</v>
      </c>
      <c r="E871">
        <v>49.276111999999998</v>
      </c>
      <c r="F871">
        <v>-123.11493400000001</v>
      </c>
      <c r="G871">
        <f>IF(route_map__2[[#This Row],[route_label]]&lt;&gt;A872,0,SQRT((E872-route_map__2[[#This Row],[stop_lat]])^2 + ((F872-route_map__2[[#This Row],[stop_lon]])*COS(RADIANS(route_map__2[[#This Row],[stop_lat]])))^2)*111.32)</f>
        <v>0.35107937193868038</v>
      </c>
    </row>
    <row r="872" spans="1:7" hidden="1" x14ac:dyDescent="0.2">
      <c r="A872" t="s">
        <v>118</v>
      </c>
      <c r="B872">
        <v>0</v>
      </c>
      <c r="C872">
        <v>31</v>
      </c>
      <c r="D872" t="s">
        <v>1681</v>
      </c>
      <c r="E872">
        <v>49.279145</v>
      </c>
      <c r="F872">
        <v>-123.116259</v>
      </c>
      <c r="G872">
        <f>IF(route_map__2[[#This Row],[route_label]]&lt;&gt;A873,0,SQRT((E873-route_map__2[[#This Row],[stop_lat]])^2 + ((F873-route_map__2[[#This Row],[stop_lon]])*COS(RADIANS(route_map__2[[#This Row],[stop_lat]])))^2)*111.32)</f>
        <v>0</v>
      </c>
    </row>
    <row r="873" spans="1:7" hidden="1" x14ac:dyDescent="0.2">
      <c r="A873" t="s">
        <v>118</v>
      </c>
      <c r="B873">
        <v>1</v>
      </c>
      <c r="C873">
        <v>1</v>
      </c>
      <c r="D873" t="s">
        <v>1681</v>
      </c>
      <c r="E873">
        <v>49.279145</v>
      </c>
      <c r="F873">
        <v>-123.116259</v>
      </c>
      <c r="G873">
        <f>IF(route_map__2[[#This Row],[route_label]]&lt;&gt;A874,0,SQRT((E874-route_map__2[[#This Row],[stop_lat]])^2 + ((F874-route_map__2[[#This Row],[stop_lon]])*COS(RADIANS(route_map__2[[#This Row],[stop_lat]])))^2)*111.32)</f>
        <v>0.33710814330048949</v>
      </c>
    </row>
    <row r="874" spans="1:7" hidden="1" x14ac:dyDescent="0.2">
      <c r="A874" t="s">
        <v>118</v>
      </c>
      <c r="B874">
        <v>1</v>
      </c>
      <c r="C874">
        <v>2</v>
      </c>
      <c r="D874" t="s">
        <v>1682</v>
      </c>
      <c r="E874">
        <v>49.281280000000002</v>
      </c>
      <c r="F874">
        <v>-123.119551</v>
      </c>
      <c r="G874">
        <f>IF(route_map__2[[#This Row],[route_label]]&lt;&gt;A875,0,SQRT((E875-route_map__2[[#This Row],[stop_lat]])^2 + ((F875-route_map__2[[#This Row],[stop_lon]])*COS(RADIANS(route_map__2[[#This Row],[stop_lat]])))^2)*111.32)</f>
        <v>0.14730377713417492</v>
      </c>
    </row>
    <row r="875" spans="1:7" hidden="1" x14ac:dyDescent="0.2">
      <c r="A875" t="s">
        <v>118</v>
      </c>
      <c r="B875">
        <v>1</v>
      </c>
      <c r="C875">
        <v>3</v>
      </c>
      <c r="D875" t="s">
        <v>1170</v>
      </c>
      <c r="E875">
        <v>49.282316999999999</v>
      </c>
      <c r="F875">
        <v>-123.118291</v>
      </c>
      <c r="G875">
        <f>IF(route_map__2[[#This Row],[route_label]]&lt;&gt;A876,0,SQRT((E876-route_map__2[[#This Row],[stop_lat]])^2 + ((F876-route_map__2[[#This Row],[stop_lon]])*COS(RADIANS(route_map__2[[#This Row],[stop_lat]])))^2)*111.32)</f>
        <v>0.17950006630936888</v>
      </c>
    </row>
    <row r="876" spans="1:7" hidden="1" x14ac:dyDescent="0.2">
      <c r="A876" t="s">
        <v>118</v>
      </c>
      <c r="B876">
        <v>1</v>
      </c>
      <c r="C876">
        <v>4</v>
      </c>
      <c r="D876" t="s">
        <v>1171</v>
      </c>
      <c r="E876">
        <v>49.283461000000003</v>
      </c>
      <c r="F876">
        <v>-123.11654900000001</v>
      </c>
      <c r="G876">
        <f>IF(route_map__2[[#This Row],[route_label]]&lt;&gt;A877,0,SQRT((E877-route_map__2[[#This Row],[stop_lat]])^2 + ((F877-route_map__2[[#This Row],[stop_lon]])*COS(RADIANS(route_map__2[[#This Row],[stop_lat]])))^2)*111.32)</f>
        <v>0.16108494700186707</v>
      </c>
    </row>
    <row r="877" spans="1:7" hidden="1" x14ac:dyDescent="0.2">
      <c r="A877" t="s">
        <v>118</v>
      </c>
      <c r="B877">
        <v>1</v>
      </c>
      <c r="C877">
        <v>5</v>
      </c>
      <c r="D877" t="s">
        <v>1172</v>
      </c>
      <c r="E877">
        <v>49.284492999999998</v>
      </c>
      <c r="F877">
        <v>-123.114994</v>
      </c>
      <c r="G877">
        <f>IF(route_map__2[[#This Row],[route_label]]&lt;&gt;A878,0,SQRT((E878-route_map__2[[#This Row],[stop_lat]])^2 + ((F878-route_map__2[[#This Row],[stop_lon]])*COS(RADIANS(route_map__2[[#This Row],[stop_lat]])))^2)*111.32)</f>
        <v>0.13112851158113153</v>
      </c>
    </row>
    <row r="878" spans="1:7" hidden="1" x14ac:dyDescent="0.2">
      <c r="A878" t="s">
        <v>118</v>
      </c>
      <c r="B878">
        <v>1</v>
      </c>
      <c r="C878">
        <v>6</v>
      </c>
      <c r="D878" t="s">
        <v>1249</v>
      </c>
      <c r="E878">
        <v>49.283752999999997</v>
      </c>
      <c r="F878">
        <v>-123.113589</v>
      </c>
      <c r="G878">
        <f>IF(route_map__2[[#This Row],[route_label]]&lt;&gt;A879,0,SQRT((E879-route_map__2[[#This Row],[stop_lat]])^2 + ((F879-route_map__2[[#This Row],[stop_lon]])*COS(RADIANS(route_map__2[[#This Row],[stop_lat]])))^2)*111.32)</f>
        <v>0.30636366429429568</v>
      </c>
    </row>
    <row r="879" spans="1:7" hidden="1" x14ac:dyDescent="0.2">
      <c r="A879" t="s">
        <v>118</v>
      </c>
      <c r="B879">
        <v>1</v>
      </c>
      <c r="C879">
        <v>7</v>
      </c>
      <c r="D879" t="s">
        <v>1250</v>
      </c>
      <c r="E879">
        <v>49.281798999999999</v>
      </c>
      <c r="F879">
        <v>-123.110618</v>
      </c>
      <c r="G879">
        <f>IF(route_map__2[[#This Row],[route_label]]&lt;&gt;A880,0,SQRT((E880-route_map__2[[#This Row],[stop_lat]])^2 + ((F880-route_map__2[[#This Row],[stop_lon]])*COS(RADIANS(route_map__2[[#This Row],[stop_lat]])))^2)*111.32)</f>
        <v>0.28764546805154528</v>
      </c>
    </row>
    <row r="880" spans="1:7" hidden="1" x14ac:dyDescent="0.2">
      <c r="A880" t="s">
        <v>118</v>
      </c>
      <c r="B880">
        <v>1</v>
      </c>
      <c r="C880">
        <v>8</v>
      </c>
      <c r="D880" t="s">
        <v>1683</v>
      </c>
      <c r="E880">
        <v>49.279676000000002</v>
      </c>
      <c r="F880">
        <v>-123.112876</v>
      </c>
      <c r="G880">
        <f>IF(route_map__2[[#This Row],[route_label]]&lt;&gt;A881,0,SQRT((E881-route_map__2[[#This Row],[stop_lat]])^2 + ((F881-route_map__2[[#This Row],[stop_lon]])*COS(RADIANS(route_map__2[[#This Row],[stop_lat]])))^2)*111.32)</f>
        <v>0.26183019019768794</v>
      </c>
    </row>
    <row r="881" spans="1:7" hidden="1" x14ac:dyDescent="0.2">
      <c r="A881" t="s">
        <v>118</v>
      </c>
      <c r="B881">
        <v>1</v>
      </c>
      <c r="C881">
        <v>9</v>
      </c>
      <c r="D881" t="s">
        <v>1684</v>
      </c>
      <c r="E881">
        <v>49.277999000000001</v>
      </c>
      <c r="F881">
        <v>-123.115404</v>
      </c>
      <c r="G881">
        <f>IF(route_map__2[[#This Row],[route_label]]&lt;&gt;A882,0,SQRT((E882-route_map__2[[#This Row],[stop_lat]])^2 + ((F882-route_map__2[[#This Row],[stop_lon]])*COS(RADIANS(route_map__2[[#This Row],[stop_lat]])))^2)*111.32)</f>
        <v>0.29806897340726601</v>
      </c>
    </row>
    <row r="882" spans="1:7" hidden="1" x14ac:dyDescent="0.2">
      <c r="A882" t="s">
        <v>118</v>
      </c>
      <c r="B882">
        <v>1</v>
      </c>
      <c r="C882">
        <v>10</v>
      </c>
      <c r="D882" t="s">
        <v>1685</v>
      </c>
      <c r="E882">
        <v>49.275787999999999</v>
      </c>
      <c r="F882">
        <v>-123.11771899999999</v>
      </c>
      <c r="G882">
        <f>IF(route_map__2[[#This Row],[route_label]]&lt;&gt;A883,0,SQRT((E883-route_map__2[[#This Row],[stop_lat]])^2 + ((F883-route_map__2[[#This Row],[stop_lon]])*COS(RADIANS(route_map__2[[#This Row],[stop_lat]])))^2)*111.32)</f>
        <v>1.2747347373674134</v>
      </c>
    </row>
    <row r="883" spans="1:7" hidden="1" x14ac:dyDescent="0.2">
      <c r="A883" t="s">
        <v>118</v>
      </c>
      <c r="B883">
        <v>1</v>
      </c>
      <c r="C883">
        <v>11</v>
      </c>
      <c r="D883" t="s">
        <v>1597</v>
      </c>
      <c r="E883">
        <v>49.264476999999999</v>
      </c>
      <c r="F883">
        <v>-123.114982</v>
      </c>
      <c r="G883">
        <f>IF(route_map__2[[#This Row],[route_label]]&lt;&gt;A884,0,SQRT((E884-route_map__2[[#This Row],[stop_lat]])^2 + ((F884-route_map__2[[#This Row],[stop_lon]])*COS(RADIANS(route_map__2[[#This Row],[stop_lat]])))^2)*111.32)</f>
        <v>0.31872868114285763</v>
      </c>
    </row>
    <row r="884" spans="1:7" hidden="1" x14ac:dyDescent="0.2">
      <c r="A884" t="s">
        <v>118</v>
      </c>
      <c r="B884">
        <v>1</v>
      </c>
      <c r="C884">
        <v>12</v>
      </c>
      <c r="D884" t="s">
        <v>1598</v>
      </c>
      <c r="E884">
        <v>49.261615999999997</v>
      </c>
      <c r="F884">
        <v>-123.11515300000001</v>
      </c>
      <c r="G884">
        <f>IF(route_map__2[[#This Row],[route_label]]&lt;&gt;A885,0,SQRT((E885-route_map__2[[#This Row],[stop_lat]])^2 + ((F885-route_map__2[[#This Row],[stop_lon]])*COS(RADIANS(route_map__2[[#This Row],[stop_lat]])))^2)*111.32)</f>
        <v>0.13016772372082885</v>
      </c>
    </row>
    <row r="885" spans="1:7" hidden="1" x14ac:dyDescent="0.2">
      <c r="A885" t="s">
        <v>118</v>
      </c>
      <c r="B885">
        <v>1</v>
      </c>
      <c r="C885">
        <v>13</v>
      </c>
      <c r="D885" t="s">
        <v>1686</v>
      </c>
      <c r="E885">
        <v>49.260482000000003</v>
      </c>
      <c r="F885">
        <v>-123.11559</v>
      </c>
      <c r="G885">
        <f>IF(route_map__2[[#This Row],[route_label]]&lt;&gt;A886,0,SQRT((E886-route_map__2[[#This Row],[stop_lat]])^2 + ((F886-route_map__2[[#This Row],[stop_lon]])*COS(RADIANS(route_map__2[[#This Row],[stop_lat]])))^2)*111.32)</f>
        <v>0.3502714864024466</v>
      </c>
    </row>
    <row r="886" spans="1:7" hidden="1" x14ac:dyDescent="0.2">
      <c r="A886" t="s">
        <v>118</v>
      </c>
      <c r="B886">
        <v>1</v>
      </c>
      <c r="C886">
        <v>14</v>
      </c>
      <c r="D886" t="s">
        <v>1687</v>
      </c>
      <c r="E886">
        <v>49.260556999999999</v>
      </c>
      <c r="F886">
        <v>-123.12041000000001</v>
      </c>
      <c r="G886">
        <f>IF(route_map__2[[#This Row],[route_label]]&lt;&gt;A887,0,SQRT((E887-route_map__2[[#This Row],[stop_lat]])^2 + ((F887-route_map__2[[#This Row],[stop_lon]])*COS(RADIANS(route_map__2[[#This Row],[stop_lat]])))^2)*111.32)</f>
        <v>0.30935430435555522</v>
      </c>
    </row>
    <row r="887" spans="1:7" hidden="1" x14ac:dyDescent="0.2">
      <c r="A887" t="s">
        <v>118</v>
      </c>
      <c r="B887">
        <v>1</v>
      </c>
      <c r="C887">
        <v>15</v>
      </c>
      <c r="D887" t="s">
        <v>1688</v>
      </c>
      <c r="E887">
        <v>49.260621999999998</v>
      </c>
      <c r="F887">
        <v>-123.124667</v>
      </c>
      <c r="G887">
        <f>IF(route_map__2[[#This Row],[route_label]]&lt;&gt;A888,0,SQRT((E888-route_map__2[[#This Row],[stop_lat]])^2 + ((F888-route_map__2[[#This Row],[stop_lon]])*COS(RADIANS(route_map__2[[#This Row],[stop_lat]])))^2)*111.32)</f>
        <v>0.16332092174031781</v>
      </c>
    </row>
    <row r="888" spans="1:7" hidden="1" x14ac:dyDescent="0.2">
      <c r="A888" t="s">
        <v>118</v>
      </c>
      <c r="B888">
        <v>1</v>
      </c>
      <c r="C888">
        <v>16</v>
      </c>
      <c r="D888" t="s">
        <v>1689</v>
      </c>
      <c r="E888">
        <v>49.260250999999997</v>
      </c>
      <c r="F888">
        <v>-123.126842</v>
      </c>
      <c r="G888">
        <f>IF(route_map__2[[#This Row],[route_label]]&lt;&gt;A889,0,SQRT((E889-route_map__2[[#This Row],[stop_lat]])^2 + ((F889-route_map__2[[#This Row],[stop_lon]])*COS(RADIANS(route_map__2[[#This Row],[stop_lat]])))^2)*111.32)</f>
        <v>0.39137090400504831</v>
      </c>
    </row>
    <row r="889" spans="1:7" hidden="1" x14ac:dyDescent="0.2">
      <c r="A889" t="s">
        <v>118</v>
      </c>
      <c r="B889">
        <v>1</v>
      </c>
      <c r="C889">
        <v>17</v>
      </c>
      <c r="D889" t="s">
        <v>1690</v>
      </c>
      <c r="E889">
        <v>49.256751000000001</v>
      </c>
      <c r="F889">
        <v>-123.127351</v>
      </c>
      <c r="G889">
        <f>IF(route_map__2[[#This Row],[route_label]]&lt;&gt;A890,0,SQRT((E890-route_map__2[[#This Row],[stop_lat]])^2 + ((F890-route_map__2[[#This Row],[stop_lon]])*COS(RADIANS(route_map__2[[#This Row],[stop_lat]])))^2)*111.32)</f>
        <v>0.2926788488530162</v>
      </c>
    </row>
    <row r="890" spans="1:7" hidden="1" x14ac:dyDescent="0.2">
      <c r="A890" t="s">
        <v>118</v>
      </c>
      <c r="B890">
        <v>1</v>
      </c>
      <c r="C890">
        <v>18</v>
      </c>
      <c r="D890" t="s">
        <v>1691</v>
      </c>
      <c r="E890">
        <v>49.254123</v>
      </c>
      <c r="F890">
        <v>-123.127471</v>
      </c>
      <c r="G890">
        <f>IF(route_map__2[[#This Row],[route_label]]&lt;&gt;A891,0,SQRT((E891-route_map__2[[#This Row],[stop_lat]])^2 + ((F891-route_map__2[[#This Row],[stop_lon]])*COS(RADIANS(route_map__2[[#This Row],[stop_lat]])))^2)*111.32)</f>
        <v>0.30068834196600769</v>
      </c>
    </row>
    <row r="891" spans="1:7" hidden="1" x14ac:dyDescent="0.2">
      <c r="A891" t="s">
        <v>118</v>
      </c>
      <c r="B891">
        <v>1</v>
      </c>
      <c r="C891">
        <v>19</v>
      </c>
      <c r="D891" t="s">
        <v>1692</v>
      </c>
      <c r="E891">
        <v>49.251423000000003</v>
      </c>
      <c r="F891">
        <v>-123.12759</v>
      </c>
      <c r="G891">
        <f>IF(route_map__2[[#This Row],[route_label]]&lt;&gt;A892,0,SQRT((E892-route_map__2[[#This Row],[stop_lat]])^2 + ((F892-route_map__2[[#This Row],[stop_lon]])*COS(RADIANS(route_map__2[[#This Row],[stop_lat]])))^2)*111.32)</f>
        <v>0.30849229095215691</v>
      </c>
    </row>
    <row r="892" spans="1:7" hidden="1" x14ac:dyDescent="0.2">
      <c r="A892" t="s">
        <v>118</v>
      </c>
      <c r="B892">
        <v>1</v>
      </c>
      <c r="C892">
        <v>20</v>
      </c>
      <c r="D892" t="s">
        <v>1693</v>
      </c>
      <c r="E892">
        <v>49.248652999999997</v>
      </c>
      <c r="F892">
        <v>-123.12771600000001</v>
      </c>
      <c r="G892">
        <f>IF(route_map__2[[#This Row],[route_label]]&lt;&gt;A893,0,SQRT((E893-route_map__2[[#This Row],[stop_lat]])^2 + ((F893-route_map__2[[#This Row],[stop_lon]])*COS(RADIANS(route_map__2[[#This Row],[stop_lat]])))^2)*111.32)</f>
        <v>0.29672056175805123</v>
      </c>
    </row>
    <row r="893" spans="1:7" hidden="1" x14ac:dyDescent="0.2">
      <c r="A893" t="s">
        <v>118</v>
      </c>
      <c r="B893">
        <v>1</v>
      </c>
      <c r="C893">
        <v>21</v>
      </c>
      <c r="D893" t="s">
        <v>1694</v>
      </c>
      <c r="E893">
        <v>49.245987999999997</v>
      </c>
      <c r="F893">
        <v>-123.127793</v>
      </c>
      <c r="G893">
        <f>IF(route_map__2[[#This Row],[route_label]]&lt;&gt;A894,0,SQRT((E894-route_map__2[[#This Row],[stop_lat]])^2 + ((F894-route_map__2[[#This Row],[stop_lon]])*COS(RADIANS(route_map__2[[#This Row],[stop_lat]])))^2)*111.32)</f>
        <v>0.21078669326900284</v>
      </c>
    </row>
    <row r="894" spans="1:7" hidden="1" x14ac:dyDescent="0.2">
      <c r="A894" t="s">
        <v>118</v>
      </c>
      <c r="B894">
        <v>1</v>
      </c>
      <c r="C894">
        <v>22</v>
      </c>
      <c r="D894" t="s">
        <v>1695</v>
      </c>
      <c r="E894">
        <v>49.244095000000002</v>
      </c>
      <c r="F894">
        <v>-123.127861</v>
      </c>
      <c r="G894">
        <f>IF(route_map__2[[#This Row],[route_label]]&lt;&gt;A895,0,SQRT((E895-route_map__2[[#This Row],[stop_lat]])^2 + ((F895-route_map__2[[#This Row],[stop_lon]])*COS(RADIANS(route_map__2[[#This Row],[stop_lat]])))^2)*111.32)</f>
        <v>0.33604078916544583</v>
      </c>
    </row>
    <row r="895" spans="1:7" hidden="1" x14ac:dyDescent="0.2">
      <c r="A895" t="s">
        <v>118</v>
      </c>
      <c r="B895">
        <v>1</v>
      </c>
      <c r="C895">
        <v>23</v>
      </c>
      <c r="D895" t="s">
        <v>1696</v>
      </c>
      <c r="E895">
        <v>49.241076999999997</v>
      </c>
      <c r="F895">
        <v>-123.12796</v>
      </c>
      <c r="G895">
        <f>IF(route_map__2[[#This Row],[route_label]]&lt;&gt;A896,0,SQRT((E896-route_map__2[[#This Row],[stop_lat]])^2 + ((F896-route_map__2[[#This Row],[stop_lon]])*COS(RADIANS(route_map__2[[#This Row],[stop_lat]])))^2)*111.32)</f>
        <v>0.35588919203964825</v>
      </c>
    </row>
    <row r="896" spans="1:7" hidden="1" x14ac:dyDescent="0.2">
      <c r="A896" t="s">
        <v>118</v>
      </c>
      <c r="B896">
        <v>1</v>
      </c>
      <c r="C896">
        <v>24</v>
      </c>
      <c r="D896" t="s">
        <v>1697</v>
      </c>
      <c r="E896">
        <v>49.237881000000002</v>
      </c>
      <c r="F896">
        <v>-123.12808200000001</v>
      </c>
      <c r="G896">
        <f>IF(route_map__2[[#This Row],[route_label]]&lt;&gt;A897,0,SQRT((E897-route_map__2[[#This Row],[stop_lat]])^2 + ((F897-route_map__2[[#This Row],[stop_lon]])*COS(RADIANS(route_map__2[[#This Row],[stop_lat]])))^2)*111.32)</f>
        <v>0.3970240309072452</v>
      </c>
    </row>
    <row r="897" spans="1:7" hidden="1" x14ac:dyDescent="0.2">
      <c r="A897" t="s">
        <v>118</v>
      </c>
      <c r="B897">
        <v>1</v>
      </c>
      <c r="C897">
        <v>25</v>
      </c>
      <c r="D897" t="s">
        <v>1698</v>
      </c>
      <c r="E897">
        <v>49.234316</v>
      </c>
      <c r="F897">
        <v>-123.128241</v>
      </c>
      <c r="G897">
        <f>IF(route_map__2[[#This Row],[route_label]]&lt;&gt;A898,0,SQRT((E898-route_map__2[[#This Row],[stop_lat]])^2 + ((F898-route_map__2[[#This Row],[stop_lon]])*COS(RADIANS(route_map__2[[#This Row],[stop_lat]])))^2)*111.32)</f>
        <v>0.28243164557034789</v>
      </c>
    </row>
    <row r="898" spans="1:7" hidden="1" x14ac:dyDescent="0.2">
      <c r="A898" t="s">
        <v>118</v>
      </c>
      <c r="B898">
        <v>1</v>
      </c>
      <c r="C898">
        <v>26</v>
      </c>
      <c r="D898" t="s">
        <v>1699</v>
      </c>
      <c r="E898">
        <v>49.231779000000003</v>
      </c>
      <c r="F898">
        <v>-123.12827799999999</v>
      </c>
      <c r="G898">
        <f>IF(route_map__2[[#This Row],[route_label]]&lt;&gt;A899,0,SQRT((E899-route_map__2[[#This Row],[stop_lat]])^2 + ((F899-route_map__2[[#This Row],[stop_lon]])*COS(RADIANS(route_map__2[[#This Row],[stop_lat]])))^2)*111.32)</f>
        <v>0.30432095181377261</v>
      </c>
    </row>
    <row r="899" spans="1:7" hidden="1" x14ac:dyDescent="0.2">
      <c r="A899" t="s">
        <v>118</v>
      </c>
      <c r="B899">
        <v>1</v>
      </c>
      <c r="C899">
        <v>27</v>
      </c>
      <c r="D899" t="s">
        <v>1700</v>
      </c>
      <c r="E899">
        <v>49.229045999999997</v>
      </c>
      <c r="F899">
        <v>-123.128376</v>
      </c>
      <c r="G899">
        <f>IF(route_map__2[[#This Row],[route_label]]&lt;&gt;A900,0,SQRT((E900-route_map__2[[#This Row],[stop_lat]])^2 + ((F900-route_map__2[[#This Row],[stop_lon]])*COS(RADIANS(route_map__2[[#This Row],[stop_lat]])))^2)*111.32)</f>
        <v>0.32135507879359704</v>
      </c>
    </row>
    <row r="900" spans="1:7" hidden="1" x14ac:dyDescent="0.2">
      <c r="A900" t="s">
        <v>118</v>
      </c>
      <c r="B900">
        <v>1</v>
      </c>
      <c r="C900">
        <v>28</v>
      </c>
      <c r="D900" t="s">
        <v>1701</v>
      </c>
      <c r="E900">
        <v>49.22616</v>
      </c>
      <c r="F900">
        <v>-123.128478</v>
      </c>
      <c r="G900">
        <f>IF(route_map__2[[#This Row],[route_label]]&lt;&gt;A901,0,SQRT((E901-route_map__2[[#This Row],[stop_lat]])^2 + ((F901-route_map__2[[#This Row],[stop_lon]])*COS(RADIANS(route_map__2[[#This Row],[stop_lat]])))^2)*111.32)</f>
        <v>0.54881498327727696</v>
      </c>
    </row>
    <row r="901" spans="1:7" hidden="1" x14ac:dyDescent="0.2">
      <c r="A901" t="s">
        <v>118</v>
      </c>
      <c r="B901">
        <v>1</v>
      </c>
      <c r="C901">
        <v>29</v>
      </c>
      <c r="D901" t="s">
        <v>1702</v>
      </c>
      <c r="E901">
        <v>49.221231000000003</v>
      </c>
      <c r="F901">
        <v>-123.128635</v>
      </c>
      <c r="G901">
        <f>IF(route_map__2[[#This Row],[route_label]]&lt;&gt;A902,0,SQRT((E902-route_map__2[[#This Row],[stop_lat]])^2 + ((F902-route_map__2[[#This Row],[stop_lon]])*COS(RADIANS(route_map__2[[#This Row],[stop_lat]])))^2)*111.32)</f>
        <v>0.25676663009629602</v>
      </c>
    </row>
    <row r="902" spans="1:7" hidden="1" x14ac:dyDescent="0.2">
      <c r="A902" t="s">
        <v>118</v>
      </c>
      <c r="B902">
        <v>1</v>
      </c>
      <c r="C902">
        <v>30</v>
      </c>
      <c r="D902" t="s">
        <v>1703</v>
      </c>
      <c r="E902">
        <v>49.218926000000003</v>
      </c>
      <c r="F902">
        <v>-123.128765</v>
      </c>
      <c r="G902">
        <f>IF(route_map__2[[#This Row],[route_label]]&lt;&gt;A903,0,SQRT((E903-route_map__2[[#This Row],[stop_lat]])^2 + ((F903-route_map__2[[#This Row],[stop_lon]])*COS(RADIANS(route_map__2[[#This Row],[stop_lat]])))^2)*111.32)</f>
        <v>0.2378404956699246</v>
      </c>
    </row>
    <row r="903" spans="1:7" hidden="1" x14ac:dyDescent="0.2">
      <c r="A903" t="s">
        <v>118</v>
      </c>
      <c r="B903">
        <v>1</v>
      </c>
      <c r="C903">
        <v>31</v>
      </c>
      <c r="D903" t="s">
        <v>1704</v>
      </c>
      <c r="E903">
        <v>49.216856999999997</v>
      </c>
      <c r="F903">
        <v>-123.129581</v>
      </c>
      <c r="G903">
        <f>IF(route_map__2[[#This Row],[route_label]]&lt;&gt;A904,0,SQRT((E904-route_map__2[[#This Row],[stop_lat]])^2 + ((F904-route_map__2[[#This Row],[stop_lon]])*COS(RADIANS(route_map__2[[#This Row],[stop_lat]])))^2)*111.32)</f>
        <v>0.24520193128393833</v>
      </c>
    </row>
    <row r="904" spans="1:7" hidden="1" x14ac:dyDescent="0.2">
      <c r="A904" t="s">
        <v>118</v>
      </c>
      <c r="B904">
        <v>1</v>
      </c>
      <c r="C904">
        <v>32</v>
      </c>
      <c r="D904" t="s">
        <v>1705</v>
      </c>
      <c r="E904">
        <v>49.214689</v>
      </c>
      <c r="F904">
        <v>-123.130177</v>
      </c>
      <c r="G904">
        <f>IF(route_map__2[[#This Row],[route_label]]&lt;&gt;A905,0,SQRT((E905-route_map__2[[#This Row],[stop_lat]])^2 + ((F905-route_map__2[[#This Row],[stop_lon]])*COS(RADIANS(route_map__2[[#This Row],[stop_lat]])))^2)*111.32)</f>
        <v>0.46866946280302618</v>
      </c>
    </row>
    <row r="905" spans="1:7" hidden="1" x14ac:dyDescent="0.2">
      <c r="A905" t="s">
        <v>118</v>
      </c>
      <c r="B905">
        <v>1</v>
      </c>
      <c r="C905">
        <v>33</v>
      </c>
      <c r="D905" t="s">
        <v>1706</v>
      </c>
      <c r="E905">
        <v>49.210479999999997</v>
      </c>
      <c r="F905">
        <v>-123.130325</v>
      </c>
      <c r="G905">
        <f>IF(route_map__2[[#This Row],[route_label]]&lt;&gt;A906,0,SQRT((E906-route_map__2[[#This Row],[stop_lat]])^2 + ((F906-route_map__2[[#This Row],[stop_lon]])*COS(RADIANS(route_map__2[[#This Row],[stop_lat]])))^2)*111.32)</f>
        <v>0.20331872073415505</v>
      </c>
    </row>
    <row r="906" spans="1:7" hidden="1" x14ac:dyDescent="0.2">
      <c r="A906" t="s">
        <v>118</v>
      </c>
      <c r="B906">
        <v>1</v>
      </c>
      <c r="C906">
        <v>34</v>
      </c>
      <c r="D906" t="s">
        <v>1707</v>
      </c>
      <c r="E906">
        <v>49.208654000000003</v>
      </c>
      <c r="F906">
        <v>-123.130386</v>
      </c>
      <c r="G906">
        <f>IF(route_map__2[[#This Row],[route_label]]&lt;&gt;A907,0,SQRT((E907-route_map__2[[#This Row],[stop_lat]])^2 + ((F907-route_map__2[[#This Row],[stop_lon]])*COS(RADIANS(route_map__2[[#This Row],[stop_lat]])))^2)*111.32)</f>
        <v>0.36439451640671777</v>
      </c>
    </row>
    <row r="907" spans="1:7" hidden="1" x14ac:dyDescent="0.2">
      <c r="A907" t="s">
        <v>118</v>
      </c>
      <c r="B907">
        <v>1</v>
      </c>
      <c r="C907">
        <v>35</v>
      </c>
      <c r="D907" t="s">
        <v>1708</v>
      </c>
      <c r="E907">
        <v>49.205381000000003</v>
      </c>
      <c r="F907">
        <v>-123.130464</v>
      </c>
      <c r="G907">
        <f>IF(route_map__2[[#This Row],[route_label]]&lt;&gt;A908,0,SQRT((E908-route_map__2[[#This Row],[stop_lat]])^2 + ((F908-route_map__2[[#This Row],[stop_lon]])*COS(RADIANS(route_map__2[[#This Row],[stop_lat]])))^2)*111.32)</f>
        <v>0.52028229359759348</v>
      </c>
    </row>
    <row r="908" spans="1:7" hidden="1" x14ac:dyDescent="0.2">
      <c r="A908" t="s">
        <v>118</v>
      </c>
      <c r="B908">
        <v>1</v>
      </c>
      <c r="C908">
        <v>36</v>
      </c>
      <c r="D908" t="s">
        <v>1522</v>
      </c>
      <c r="E908">
        <v>49.207178999999996</v>
      </c>
      <c r="F908">
        <v>-123.12386100000001</v>
      </c>
      <c r="G908">
        <f>IF(route_map__2[[#This Row],[route_label]]&lt;&gt;A909,0,SQRT((E909-route_map__2[[#This Row],[stop_lat]])^2 + ((F909-route_map__2[[#This Row],[stop_lon]])*COS(RADIANS(route_map__2[[#This Row],[stop_lat]])))^2)*111.32)</f>
        <v>0.45598634230598017</v>
      </c>
    </row>
    <row r="909" spans="1:7" hidden="1" x14ac:dyDescent="0.2">
      <c r="A909" t="s">
        <v>118</v>
      </c>
      <c r="B909">
        <v>1</v>
      </c>
      <c r="C909">
        <v>37</v>
      </c>
      <c r="D909" t="s">
        <v>1523</v>
      </c>
      <c r="E909">
        <v>49.209394000000003</v>
      </c>
      <c r="F909">
        <v>-123.11858700000001</v>
      </c>
      <c r="G909">
        <f>IF(route_map__2[[#This Row],[route_label]]&lt;&gt;A910,0,SQRT((E910-route_map__2[[#This Row],[stop_lat]])^2 + ((F910-route_map__2[[#This Row],[stop_lon]])*COS(RADIANS(route_map__2[[#This Row],[stop_lat]])))^2)*111.32)</f>
        <v>0.17970755870380536</v>
      </c>
    </row>
    <row r="910" spans="1:7" hidden="1" x14ac:dyDescent="0.2">
      <c r="A910" t="s">
        <v>118</v>
      </c>
      <c r="B910">
        <v>1</v>
      </c>
      <c r="C910">
        <v>38</v>
      </c>
      <c r="D910" t="s">
        <v>1143</v>
      </c>
      <c r="E910">
        <v>49.209383000000003</v>
      </c>
      <c r="F910">
        <v>-123.11611600000001</v>
      </c>
      <c r="G910">
        <f>IF(route_map__2[[#This Row],[route_label]]&lt;&gt;A911,0,SQRT((E911-route_map__2[[#This Row],[stop_lat]])^2 + ((F911-route_map__2[[#This Row],[stop_lon]])*COS(RADIANS(route_map__2[[#This Row],[stop_lat]])))^2)*111.32)</f>
        <v>0</v>
      </c>
    </row>
    <row r="911" spans="1:7" hidden="1" x14ac:dyDescent="0.2">
      <c r="A911" t="s">
        <v>62</v>
      </c>
      <c r="B911">
        <v>0</v>
      </c>
      <c r="C911">
        <v>1</v>
      </c>
      <c r="D911" t="s">
        <v>1709</v>
      </c>
      <c r="E911">
        <v>49.233885999999998</v>
      </c>
      <c r="F911">
        <v>-123.035646</v>
      </c>
      <c r="G911">
        <f>IF(route_map__2[[#This Row],[route_label]]&lt;&gt;A912,0,SQRT((E912-route_map__2[[#This Row],[stop_lat]])^2 + ((F912-route_map__2[[#This Row],[stop_lon]])*COS(RADIANS(route_map__2[[#This Row],[stop_lat]])))^2)*111.32)</f>
        <v>0.17226282151045941</v>
      </c>
    </row>
    <row r="912" spans="1:7" hidden="1" x14ac:dyDescent="0.2">
      <c r="A912" t="s">
        <v>62</v>
      </c>
      <c r="B912">
        <v>0</v>
      </c>
      <c r="C912">
        <v>2</v>
      </c>
      <c r="D912" t="s">
        <v>1710</v>
      </c>
      <c r="E912">
        <v>49.232942999999999</v>
      </c>
      <c r="F912">
        <v>-123.033767</v>
      </c>
      <c r="G912">
        <f>IF(route_map__2[[#This Row],[route_label]]&lt;&gt;A913,0,SQRT((E913-route_map__2[[#This Row],[stop_lat]])^2 + ((F913-route_map__2[[#This Row],[stop_lon]])*COS(RADIANS(route_map__2[[#This Row],[stop_lat]])))^2)*111.32)</f>
        <v>0.18674126742246372</v>
      </c>
    </row>
    <row r="913" spans="1:7" hidden="1" x14ac:dyDescent="0.2">
      <c r="A913" t="s">
        <v>62</v>
      </c>
      <c r="B913">
        <v>0</v>
      </c>
      <c r="C913">
        <v>3</v>
      </c>
      <c r="D913" t="s">
        <v>1711</v>
      </c>
      <c r="E913">
        <v>49.231986999999997</v>
      </c>
      <c r="F913">
        <v>-123.031656</v>
      </c>
      <c r="G913">
        <f>IF(route_map__2[[#This Row],[route_label]]&lt;&gt;A914,0,SQRT((E914-route_map__2[[#This Row],[stop_lat]])^2 + ((F914-route_map__2[[#This Row],[stop_lon]])*COS(RADIANS(route_map__2[[#This Row],[stop_lat]])))^2)*111.32)</f>
        <v>0.29579469448631268</v>
      </c>
    </row>
    <row r="914" spans="1:7" hidden="1" x14ac:dyDescent="0.2">
      <c r="A914" t="s">
        <v>62</v>
      </c>
      <c r="B914">
        <v>0</v>
      </c>
      <c r="C914">
        <v>4</v>
      </c>
      <c r="D914" t="s">
        <v>1712</v>
      </c>
      <c r="E914">
        <v>49.232011</v>
      </c>
      <c r="F914">
        <v>-123.027587</v>
      </c>
      <c r="G914">
        <f>IF(route_map__2[[#This Row],[route_label]]&lt;&gt;A915,0,SQRT((E915-route_map__2[[#This Row],[stop_lat]])^2 + ((F915-route_map__2[[#This Row],[stop_lon]])*COS(RADIANS(route_map__2[[#This Row],[stop_lat]])))^2)*111.32)</f>
        <v>0.38631049092751346</v>
      </c>
    </row>
    <row r="915" spans="1:7" hidden="1" x14ac:dyDescent="0.2">
      <c r="A915" t="s">
        <v>62</v>
      </c>
      <c r="B915">
        <v>0</v>
      </c>
      <c r="C915">
        <v>5</v>
      </c>
      <c r="D915" t="s">
        <v>1713</v>
      </c>
      <c r="E915">
        <v>49.232256999999997</v>
      </c>
      <c r="F915">
        <v>-123.02228599999999</v>
      </c>
      <c r="G915">
        <f>IF(route_map__2[[#This Row],[route_label]]&lt;&gt;A916,0,SQRT((E916-route_map__2[[#This Row],[stop_lat]])^2 + ((F916-route_map__2[[#This Row],[stop_lon]])*COS(RADIANS(route_map__2[[#This Row],[stop_lat]])))^2)*111.32)</f>
        <v>0.28595572269031511</v>
      </c>
    </row>
    <row r="916" spans="1:7" hidden="1" x14ac:dyDescent="0.2">
      <c r="A916" t="s">
        <v>62</v>
      </c>
      <c r="B916">
        <v>0</v>
      </c>
      <c r="C916">
        <v>6</v>
      </c>
      <c r="D916" t="s">
        <v>1714</v>
      </c>
      <c r="E916">
        <v>49.232577999999997</v>
      </c>
      <c r="F916">
        <v>-123.018383</v>
      </c>
      <c r="G916">
        <f>IF(route_map__2[[#This Row],[route_label]]&lt;&gt;A917,0,SQRT((E917-route_map__2[[#This Row],[stop_lat]])^2 + ((F917-route_map__2[[#This Row],[stop_lon]])*COS(RADIANS(route_map__2[[#This Row],[stop_lat]])))^2)*111.32)</f>
        <v>0.23014092033916841</v>
      </c>
    </row>
    <row r="917" spans="1:7" hidden="1" x14ac:dyDescent="0.2">
      <c r="A917" t="s">
        <v>62</v>
      </c>
      <c r="B917">
        <v>0</v>
      </c>
      <c r="C917">
        <v>7</v>
      </c>
      <c r="D917" t="s">
        <v>1715</v>
      </c>
      <c r="E917">
        <v>49.232757999999997</v>
      </c>
      <c r="F917">
        <v>-123.01522900000001</v>
      </c>
      <c r="G917">
        <f>IF(route_map__2[[#This Row],[route_label]]&lt;&gt;A918,0,SQRT((E918-route_map__2[[#This Row],[stop_lat]])^2 + ((F918-route_map__2[[#This Row],[stop_lon]])*COS(RADIANS(route_map__2[[#This Row],[stop_lat]])))^2)*111.32)</f>
        <v>0.21922253918152668</v>
      </c>
    </row>
    <row r="918" spans="1:7" hidden="1" x14ac:dyDescent="0.2">
      <c r="A918" t="s">
        <v>62</v>
      </c>
      <c r="B918">
        <v>0</v>
      </c>
      <c r="C918">
        <v>8</v>
      </c>
      <c r="D918" t="s">
        <v>1716</v>
      </c>
      <c r="E918">
        <v>49.232443000000004</v>
      </c>
      <c r="F918">
        <v>-123.012252</v>
      </c>
      <c r="G918">
        <f>IF(route_map__2[[#This Row],[route_label]]&lt;&gt;A919,0,SQRT((E919-route_map__2[[#This Row],[stop_lat]])^2 + ((F919-route_map__2[[#This Row],[stop_lon]])*COS(RADIANS(route_map__2[[#This Row],[stop_lat]])))^2)*111.32)</f>
        <v>0.21590004228802995</v>
      </c>
    </row>
    <row r="919" spans="1:7" hidden="1" x14ac:dyDescent="0.2">
      <c r="A919" t="s">
        <v>62</v>
      </c>
      <c r="B919">
        <v>0</v>
      </c>
      <c r="C919">
        <v>9</v>
      </c>
      <c r="D919" t="s">
        <v>1717</v>
      </c>
      <c r="E919">
        <v>49.231667000000002</v>
      </c>
      <c r="F919">
        <v>-123.00953</v>
      </c>
      <c r="G919">
        <f>IF(route_map__2[[#This Row],[route_label]]&lt;&gt;A920,0,SQRT((E920-route_map__2[[#This Row],[stop_lat]])^2 + ((F920-route_map__2[[#This Row],[stop_lon]])*COS(RADIANS(route_map__2[[#This Row],[stop_lat]])))^2)*111.32)</f>
        <v>0.16641683483236663</v>
      </c>
    </row>
    <row r="920" spans="1:7" hidden="1" x14ac:dyDescent="0.2">
      <c r="A920" t="s">
        <v>62</v>
      </c>
      <c r="B920">
        <v>0</v>
      </c>
      <c r="C920">
        <v>10</v>
      </c>
      <c r="D920" t="s">
        <v>1718</v>
      </c>
      <c r="E920">
        <v>49.230995</v>
      </c>
      <c r="F920">
        <v>-123.007485</v>
      </c>
      <c r="G920">
        <f>IF(route_map__2[[#This Row],[route_label]]&lt;&gt;A921,0,SQRT((E921-route_map__2[[#This Row],[stop_lat]])^2 + ((F921-route_map__2[[#This Row],[stop_lon]])*COS(RADIANS(route_map__2[[#This Row],[stop_lat]])))^2)*111.32)</f>
        <v>0.20468481283313467</v>
      </c>
    </row>
    <row r="921" spans="1:7" hidden="1" x14ac:dyDescent="0.2">
      <c r="A921" t="s">
        <v>62</v>
      </c>
      <c r="B921">
        <v>0</v>
      </c>
      <c r="C921">
        <v>11</v>
      </c>
      <c r="D921" t="s">
        <v>1719</v>
      </c>
      <c r="E921">
        <v>49.229565000000001</v>
      </c>
      <c r="F921">
        <v>-123.005715</v>
      </c>
      <c r="G921">
        <f>IF(route_map__2[[#This Row],[route_label]]&lt;&gt;A922,0,SQRT((E922-route_map__2[[#This Row],[stop_lat]])^2 + ((F922-route_map__2[[#This Row],[stop_lon]])*COS(RADIANS(route_map__2[[#This Row],[stop_lat]])))^2)*111.32)</f>
        <v>0.27127363173046726</v>
      </c>
    </row>
    <row r="922" spans="1:7" hidden="1" x14ac:dyDescent="0.2">
      <c r="A922" t="s">
        <v>62</v>
      </c>
      <c r="B922">
        <v>0</v>
      </c>
      <c r="C922">
        <v>12</v>
      </c>
      <c r="D922" t="s">
        <v>1720</v>
      </c>
      <c r="E922">
        <v>49.227271000000002</v>
      </c>
      <c r="F922">
        <v>-123.006974</v>
      </c>
      <c r="G922">
        <f>IF(route_map__2[[#This Row],[route_label]]&lt;&gt;A923,0,SQRT((E923-route_map__2[[#This Row],[stop_lat]])^2 + ((F923-route_map__2[[#This Row],[stop_lon]])*COS(RADIANS(route_map__2[[#This Row],[stop_lat]])))^2)*111.32)</f>
        <v>0.32506538521169293</v>
      </c>
    </row>
    <row r="923" spans="1:7" hidden="1" x14ac:dyDescent="0.2">
      <c r="A923" t="s">
        <v>62</v>
      </c>
      <c r="B923">
        <v>0</v>
      </c>
      <c r="C923">
        <v>13</v>
      </c>
      <c r="D923" t="s">
        <v>1721</v>
      </c>
      <c r="E923">
        <v>49.226084999999998</v>
      </c>
      <c r="F923">
        <v>-123.002888</v>
      </c>
      <c r="G923">
        <f>IF(route_map__2[[#This Row],[route_label]]&lt;&gt;A924,0,SQRT((E924-route_map__2[[#This Row],[stop_lat]])^2 + ((F924-route_map__2[[#This Row],[stop_lon]])*COS(RADIANS(route_map__2[[#This Row],[stop_lat]])))^2)*111.32)</f>
        <v>0</v>
      </c>
    </row>
    <row r="924" spans="1:7" hidden="1" x14ac:dyDescent="0.2">
      <c r="A924" t="s">
        <v>62</v>
      </c>
      <c r="B924">
        <v>1</v>
      </c>
      <c r="C924">
        <v>1</v>
      </c>
      <c r="D924" t="s">
        <v>1721</v>
      </c>
      <c r="E924">
        <v>49.226084999999998</v>
      </c>
      <c r="F924">
        <v>-123.002888</v>
      </c>
      <c r="G924">
        <f>IF(route_map__2[[#This Row],[route_label]]&lt;&gt;A925,0,SQRT((E925-route_map__2[[#This Row],[stop_lat]])^2 + ((F925-route_map__2[[#This Row],[stop_lon]])*COS(RADIANS(route_map__2[[#This Row],[stop_lat]])))^2)*111.32)</f>
        <v>0.36820146640184387</v>
      </c>
    </row>
    <row r="925" spans="1:7" hidden="1" x14ac:dyDescent="0.2">
      <c r="A925" t="s">
        <v>62</v>
      </c>
      <c r="B925">
        <v>1</v>
      </c>
      <c r="C925">
        <v>2</v>
      </c>
      <c r="D925" t="s">
        <v>1722</v>
      </c>
      <c r="E925">
        <v>49.228005000000003</v>
      </c>
      <c r="F925">
        <v>-123.007012</v>
      </c>
      <c r="G925">
        <f>IF(route_map__2[[#This Row],[route_label]]&lt;&gt;A926,0,SQRT((E926-route_map__2[[#This Row],[stop_lat]])^2 + ((F926-route_map__2[[#This Row],[stop_lon]])*COS(RADIANS(route_map__2[[#This Row],[stop_lat]])))^2)*111.32)</f>
        <v>0.30227113487911506</v>
      </c>
    </row>
    <row r="926" spans="1:7" hidden="1" x14ac:dyDescent="0.2">
      <c r="A926" t="s">
        <v>62</v>
      </c>
      <c r="B926">
        <v>1</v>
      </c>
      <c r="C926">
        <v>3</v>
      </c>
      <c r="D926" t="s">
        <v>1723</v>
      </c>
      <c r="E926">
        <v>49.230542</v>
      </c>
      <c r="F926">
        <v>-123.00552999999999</v>
      </c>
      <c r="G926">
        <f>IF(route_map__2[[#This Row],[route_label]]&lt;&gt;A927,0,SQRT((E927-route_map__2[[#This Row],[stop_lat]])^2 + ((F927-route_map__2[[#This Row],[stop_lon]])*COS(RADIANS(route_map__2[[#This Row],[stop_lat]])))^2)*111.32)</f>
        <v>0.21480722909890052</v>
      </c>
    </row>
    <row r="927" spans="1:7" hidden="1" x14ac:dyDescent="0.2">
      <c r="A927" t="s">
        <v>62</v>
      </c>
      <c r="B927">
        <v>1</v>
      </c>
      <c r="C927">
        <v>4</v>
      </c>
      <c r="D927" t="s">
        <v>1724</v>
      </c>
      <c r="E927">
        <v>49.231422999999999</v>
      </c>
      <c r="F927">
        <v>-123.00815900000001</v>
      </c>
      <c r="G927">
        <f>IF(route_map__2[[#This Row],[route_label]]&lt;&gt;A928,0,SQRT((E928-route_map__2[[#This Row],[stop_lat]])^2 + ((F928-route_map__2[[#This Row],[stop_lon]])*COS(RADIANS(route_map__2[[#This Row],[stop_lat]])))^2)*111.32)</f>
        <v>0.19812330574973203</v>
      </c>
    </row>
    <row r="928" spans="1:7" hidden="1" x14ac:dyDescent="0.2">
      <c r="A928" t="s">
        <v>62</v>
      </c>
      <c r="B928">
        <v>1</v>
      </c>
      <c r="C928">
        <v>5</v>
      </c>
      <c r="D928" t="s">
        <v>1725</v>
      </c>
      <c r="E928">
        <v>49.232216000000001</v>
      </c>
      <c r="F928">
        <v>-123.010599</v>
      </c>
      <c r="G928">
        <f>IF(route_map__2[[#This Row],[route_label]]&lt;&gt;A929,0,SQRT((E929-route_map__2[[#This Row],[stop_lat]])^2 + ((F929-route_map__2[[#This Row],[stop_lon]])*COS(RADIANS(route_map__2[[#This Row],[stop_lat]])))^2)*111.32)</f>
        <v>0.41279668526567803</v>
      </c>
    </row>
    <row r="929" spans="1:7" hidden="1" x14ac:dyDescent="0.2">
      <c r="A929" t="s">
        <v>62</v>
      </c>
      <c r="B929">
        <v>1</v>
      </c>
      <c r="C929">
        <v>6</v>
      </c>
      <c r="D929" t="s">
        <v>1726</v>
      </c>
      <c r="E929">
        <v>49.232908000000002</v>
      </c>
      <c r="F929">
        <v>-123.016178</v>
      </c>
      <c r="G929">
        <f>IF(route_map__2[[#This Row],[route_label]]&lt;&gt;A930,0,SQRT((E930-route_map__2[[#This Row],[stop_lat]])^2 + ((F930-route_map__2[[#This Row],[stop_lon]])*COS(RADIANS(route_map__2[[#This Row],[stop_lat]])))^2)*111.32)</f>
        <v>0.25670472486898138</v>
      </c>
    </row>
    <row r="930" spans="1:7" hidden="1" x14ac:dyDescent="0.2">
      <c r="A930" t="s">
        <v>62</v>
      </c>
      <c r="B930">
        <v>1</v>
      </c>
      <c r="C930">
        <v>7</v>
      </c>
      <c r="D930" t="s">
        <v>1727</v>
      </c>
      <c r="E930">
        <v>49.232660000000003</v>
      </c>
      <c r="F930">
        <v>-123.019689</v>
      </c>
      <c r="G930">
        <f>IF(route_map__2[[#This Row],[route_label]]&lt;&gt;A931,0,SQRT((E931-route_map__2[[#This Row],[stop_lat]])^2 + ((F931-route_map__2[[#This Row],[stop_lon]])*COS(RADIANS(route_map__2[[#This Row],[stop_lat]])))^2)*111.32)</f>
        <v>0.32163295049586921</v>
      </c>
    </row>
    <row r="931" spans="1:7" hidden="1" x14ac:dyDescent="0.2">
      <c r="A931" t="s">
        <v>62</v>
      </c>
      <c r="B931">
        <v>1</v>
      </c>
      <c r="C931">
        <v>8</v>
      </c>
      <c r="D931" t="s">
        <v>1728</v>
      </c>
      <c r="E931">
        <v>49.232402</v>
      </c>
      <c r="F931">
        <v>-123.024096</v>
      </c>
      <c r="G931">
        <f>IF(route_map__2[[#This Row],[route_label]]&lt;&gt;A932,0,SQRT((E932-route_map__2[[#This Row],[stop_lat]])^2 + ((F932-route_map__2[[#This Row],[stop_lon]])*COS(RADIANS(route_map__2[[#This Row],[stop_lat]])))^2)*111.32)</f>
        <v>0.33145740860299555</v>
      </c>
    </row>
    <row r="932" spans="1:7" hidden="1" x14ac:dyDescent="0.2">
      <c r="A932" t="s">
        <v>62</v>
      </c>
      <c r="B932">
        <v>1</v>
      </c>
      <c r="C932">
        <v>9</v>
      </c>
      <c r="D932" t="s">
        <v>1729</v>
      </c>
      <c r="E932">
        <v>49.232179000000002</v>
      </c>
      <c r="F932">
        <v>-123.028643</v>
      </c>
      <c r="G932">
        <f>IF(route_map__2[[#This Row],[route_label]]&lt;&gt;A933,0,SQRT((E933-route_map__2[[#This Row],[stop_lat]])^2 + ((F933-route_map__2[[#This Row],[stop_lon]])*COS(RADIANS(route_map__2[[#This Row],[stop_lat]])))^2)*111.32)</f>
        <v>0.388556474145902</v>
      </c>
    </row>
    <row r="933" spans="1:7" hidden="1" x14ac:dyDescent="0.2">
      <c r="A933" t="s">
        <v>62</v>
      </c>
      <c r="B933">
        <v>1</v>
      </c>
      <c r="C933">
        <v>10</v>
      </c>
      <c r="D933" t="s">
        <v>1730</v>
      </c>
      <c r="E933">
        <v>49.233186000000003</v>
      </c>
      <c r="F933">
        <v>-123.033761</v>
      </c>
      <c r="G933">
        <f>IF(route_map__2[[#This Row],[route_label]]&lt;&gt;A934,0,SQRT((E934-route_map__2[[#This Row],[stop_lat]])^2 + ((F934-route_map__2[[#This Row],[stop_lon]])*COS(RADIANS(route_map__2[[#This Row],[stop_lat]])))^2)*111.32)</f>
        <v>0.22677843541568157</v>
      </c>
    </row>
    <row r="934" spans="1:7" hidden="1" x14ac:dyDescent="0.2">
      <c r="A934" t="s">
        <v>62</v>
      </c>
      <c r="B934">
        <v>1</v>
      </c>
      <c r="C934">
        <v>11</v>
      </c>
      <c r="D934" t="s">
        <v>1731</v>
      </c>
      <c r="E934">
        <v>49.234462000000001</v>
      </c>
      <c r="F934">
        <v>-123.036193</v>
      </c>
      <c r="G934">
        <f>IF(route_map__2[[#This Row],[route_label]]&lt;&gt;A935,0,SQRT((E935-route_map__2[[#This Row],[stop_lat]])^2 + ((F935-route_map__2[[#This Row],[stop_lon]])*COS(RADIANS(route_map__2[[#This Row],[stop_lat]])))^2)*111.32)</f>
        <v>0.16038087702623829</v>
      </c>
    </row>
    <row r="935" spans="1:7" hidden="1" x14ac:dyDescent="0.2">
      <c r="A935" t="s">
        <v>62</v>
      </c>
      <c r="B935">
        <v>1</v>
      </c>
      <c r="C935">
        <v>12</v>
      </c>
      <c r="D935" t="s">
        <v>1732</v>
      </c>
      <c r="E935">
        <v>49.235236999999998</v>
      </c>
      <c r="F935">
        <v>-123.038053</v>
      </c>
      <c r="G935">
        <f>IF(route_map__2[[#This Row],[route_label]]&lt;&gt;A936,0,SQRT((E936-route_map__2[[#This Row],[stop_lat]])^2 + ((F936-route_map__2[[#This Row],[stop_lon]])*COS(RADIANS(route_map__2[[#This Row],[stop_lat]])))^2)*111.32)</f>
        <v>0.36979465679498341</v>
      </c>
    </row>
    <row r="936" spans="1:7" hidden="1" x14ac:dyDescent="0.2">
      <c r="A936" t="s">
        <v>62</v>
      </c>
      <c r="B936">
        <v>1</v>
      </c>
      <c r="C936">
        <v>13</v>
      </c>
      <c r="D936" t="s">
        <v>1733</v>
      </c>
      <c r="E936">
        <v>49.236114000000001</v>
      </c>
      <c r="F936">
        <v>-123.04295999999999</v>
      </c>
      <c r="G936">
        <f>IF(route_map__2[[#This Row],[route_label]]&lt;&gt;A937,0,SQRT((E937-route_map__2[[#This Row],[stop_lat]])^2 + ((F937-route_map__2[[#This Row],[stop_lon]])*COS(RADIANS(route_map__2[[#This Row],[stop_lat]])))^2)*111.32)</f>
        <v>0.30338723291758907</v>
      </c>
    </row>
    <row r="937" spans="1:7" hidden="1" x14ac:dyDescent="0.2">
      <c r="A937" t="s">
        <v>62</v>
      </c>
      <c r="B937">
        <v>1</v>
      </c>
      <c r="C937">
        <v>14</v>
      </c>
      <c r="D937" t="s">
        <v>1734</v>
      </c>
      <c r="E937">
        <v>49.236930999999998</v>
      </c>
      <c r="F937">
        <v>-123.046942</v>
      </c>
      <c r="G937">
        <f>IF(route_map__2[[#This Row],[route_label]]&lt;&gt;A938,0,SQRT((E938-route_map__2[[#This Row],[stop_lat]])^2 + ((F938-route_map__2[[#This Row],[stop_lon]])*COS(RADIANS(route_map__2[[#This Row],[stop_lat]])))^2)*111.32)</f>
        <v>0.31046879799913235</v>
      </c>
    </row>
    <row r="938" spans="1:7" hidden="1" x14ac:dyDescent="0.2">
      <c r="A938" t="s">
        <v>62</v>
      </c>
      <c r="B938">
        <v>1</v>
      </c>
      <c r="C938">
        <v>15</v>
      </c>
      <c r="D938" t="s">
        <v>1735</v>
      </c>
      <c r="E938">
        <v>49.238483000000002</v>
      </c>
      <c r="F938">
        <v>-123.05049099999999</v>
      </c>
      <c r="G938">
        <f>IF(route_map__2[[#This Row],[route_label]]&lt;&gt;A939,0,SQRT((E939-route_map__2[[#This Row],[stop_lat]])^2 + ((F939-route_map__2[[#This Row],[stop_lon]])*COS(RADIANS(route_map__2[[#This Row],[stop_lat]])))^2)*111.32)</f>
        <v>0.34739425668479806</v>
      </c>
    </row>
    <row r="939" spans="1:7" hidden="1" x14ac:dyDescent="0.2">
      <c r="A939" t="s">
        <v>62</v>
      </c>
      <c r="B939">
        <v>1</v>
      </c>
      <c r="C939">
        <v>16</v>
      </c>
      <c r="D939" t="s">
        <v>1736</v>
      </c>
      <c r="E939">
        <v>49.240309000000003</v>
      </c>
      <c r="F939">
        <v>-123.054367</v>
      </c>
      <c r="G939">
        <f>IF(route_map__2[[#This Row],[route_label]]&lt;&gt;A940,0,SQRT((E940-route_map__2[[#This Row],[stop_lat]])^2 + ((F940-route_map__2[[#This Row],[stop_lon]])*COS(RADIANS(route_map__2[[#This Row],[stop_lat]])))^2)*111.32)</f>
        <v>0.36673790423098013</v>
      </c>
    </row>
    <row r="940" spans="1:7" hidden="1" x14ac:dyDescent="0.2">
      <c r="A940" t="s">
        <v>62</v>
      </c>
      <c r="B940">
        <v>1</v>
      </c>
      <c r="C940">
        <v>17</v>
      </c>
      <c r="D940" t="s">
        <v>1737</v>
      </c>
      <c r="E940">
        <v>49.242198999999999</v>
      </c>
      <c r="F940">
        <v>-123.0585</v>
      </c>
      <c r="G940">
        <f>IF(route_map__2[[#This Row],[route_label]]&lt;&gt;A941,0,SQRT((E941-route_map__2[[#This Row],[stop_lat]])^2 + ((F941-route_map__2[[#This Row],[stop_lon]])*COS(RADIANS(route_map__2[[#This Row],[stop_lat]])))^2)*111.32)</f>
        <v>0.32040362232239344</v>
      </c>
    </row>
    <row r="941" spans="1:7" hidden="1" x14ac:dyDescent="0.2">
      <c r="A941" t="s">
        <v>62</v>
      </c>
      <c r="B941">
        <v>1</v>
      </c>
      <c r="C941">
        <v>18</v>
      </c>
      <c r="D941" t="s">
        <v>1738</v>
      </c>
      <c r="E941">
        <v>49.243837999999997</v>
      </c>
      <c r="F941">
        <v>-123.062124</v>
      </c>
      <c r="G941">
        <f>IF(route_map__2[[#This Row],[route_label]]&lt;&gt;A942,0,SQRT((E942-route_map__2[[#This Row],[stop_lat]])^2 + ((F942-route_map__2[[#This Row],[stop_lon]])*COS(RADIANS(route_map__2[[#This Row],[stop_lat]])))^2)*111.32)</f>
        <v>0.32011337581712046</v>
      </c>
    </row>
    <row r="942" spans="1:7" hidden="1" x14ac:dyDescent="0.2">
      <c r="A942" t="s">
        <v>62</v>
      </c>
      <c r="B942">
        <v>1</v>
      </c>
      <c r="C942">
        <v>19</v>
      </c>
      <c r="D942" t="s">
        <v>1739</v>
      </c>
      <c r="E942">
        <v>49.245542999999998</v>
      </c>
      <c r="F942">
        <v>-123.06567099999999</v>
      </c>
      <c r="G942">
        <f>IF(route_map__2[[#This Row],[route_label]]&lt;&gt;A943,0,SQRT((E943-route_map__2[[#This Row],[stop_lat]])^2 + ((F943-route_map__2[[#This Row],[stop_lon]])*COS(RADIANS(route_map__2[[#This Row],[stop_lat]])))^2)*111.32)</f>
        <v>0.32740567304453672</v>
      </c>
    </row>
    <row r="943" spans="1:7" hidden="1" x14ac:dyDescent="0.2">
      <c r="A943" t="s">
        <v>62</v>
      </c>
      <c r="B943">
        <v>1</v>
      </c>
      <c r="C943">
        <v>20</v>
      </c>
      <c r="D943" t="s">
        <v>1740</v>
      </c>
      <c r="E943">
        <v>49.247236000000001</v>
      </c>
      <c r="F943">
        <v>-123.069355</v>
      </c>
      <c r="G943">
        <f>IF(route_map__2[[#This Row],[route_label]]&lt;&gt;A944,0,SQRT((E944-route_map__2[[#This Row],[stop_lat]])^2 + ((F944-route_map__2[[#This Row],[stop_lon]])*COS(RADIANS(route_map__2[[#This Row],[stop_lat]])))^2)*111.32)</f>
        <v>0.31672943522683017</v>
      </c>
    </row>
    <row r="944" spans="1:7" hidden="1" x14ac:dyDescent="0.2">
      <c r="A944" t="s">
        <v>62</v>
      </c>
      <c r="B944">
        <v>1</v>
      </c>
      <c r="C944">
        <v>21</v>
      </c>
      <c r="D944" t="s">
        <v>1741</v>
      </c>
      <c r="E944">
        <v>49.248894</v>
      </c>
      <c r="F944">
        <v>-123.072897</v>
      </c>
      <c r="G944">
        <f>IF(route_map__2[[#This Row],[route_label]]&lt;&gt;A945,0,SQRT((E945-route_map__2[[#This Row],[stop_lat]])^2 + ((F945-route_map__2[[#This Row],[stop_lon]])*COS(RADIANS(route_map__2[[#This Row],[stop_lat]])))^2)*111.32)</f>
        <v>0.32277395431097078</v>
      </c>
    </row>
    <row r="945" spans="1:7" hidden="1" x14ac:dyDescent="0.2">
      <c r="A945" t="s">
        <v>62</v>
      </c>
      <c r="B945">
        <v>1</v>
      </c>
      <c r="C945">
        <v>22</v>
      </c>
      <c r="D945" t="s">
        <v>1742</v>
      </c>
      <c r="E945">
        <v>49.250509999999998</v>
      </c>
      <c r="F945">
        <v>-123.07658499999999</v>
      </c>
      <c r="G945">
        <f>IF(route_map__2[[#This Row],[route_label]]&lt;&gt;A946,0,SQRT((E946-route_map__2[[#This Row],[stop_lat]])^2 + ((F946-route_map__2[[#This Row],[stop_lon]])*COS(RADIANS(route_map__2[[#This Row],[stop_lat]])))^2)*111.32)</f>
        <v>0.33746505135678201</v>
      </c>
    </row>
    <row r="946" spans="1:7" hidden="1" x14ac:dyDescent="0.2">
      <c r="A946" t="s">
        <v>62</v>
      </c>
      <c r="B946">
        <v>1</v>
      </c>
      <c r="C946">
        <v>23</v>
      </c>
      <c r="D946" t="s">
        <v>1743</v>
      </c>
      <c r="E946">
        <v>49.252366000000002</v>
      </c>
      <c r="F946">
        <v>-123.080257</v>
      </c>
      <c r="G946">
        <f>IF(route_map__2[[#This Row],[route_label]]&lt;&gt;A947,0,SQRT((E947-route_map__2[[#This Row],[stop_lat]])^2 + ((F947-route_map__2[[#This Row],[stop_lon]])*COS(RADIANS(route_map__2[[#This Row],[stop_lat]])))^2)*111.32)</f>
        <v>0.34122131053283683</v>
      </c>
    </row>
    <row r="947" spans="1:7" hidden="1" x14ac:dyDescent="0.2">
      <c r="A947" t="s">
        <v>62</v>
      </c>
      <c r="B947">
        <v>1</v>
      </c>
      <c r="C947">
        <v>24</v>
      </c>
      <c r="D947" t="s">
        <v>1744</v>
      </c>
      <c r="E947">
        <v>49.254147000000003</v>
      </c>
      <c r="F947">
        <v>-123.084079</v>
      </c>
      <c r="G947">
        <f>IF(route_map__2[[#This Row],[route_label]]&lt;&gt;A948,0,SQRT((E948-route_map__2[[#This Row],[stop_lat]])^2 + ((F948-route_map__2[[#This Row],[stop_lon]])*COS(RADIANS(route_map__2[[#This Row],[stop_lat]])))^2)*111.32)</f>
        <v>0.54984872285631003</v>
      </c>
    </row>
    <row r="948" spans="1:7" hidden="1" x14ac:dyDescent="0.2">
      <c r="A948" t="s">
        <v>62</v>
      </c>
      <c r="B948">
        <v>1</v>
      </c>
      <c r="C948">
        <v>25</v>
      </c>
      <c r="D948" t="s">
        <v>1745</v>
      </c>
      <c r="E948">
        <v>49.257027000000001</v>
      </c>
      <c r="F948">
        <v>-123.090227</v>
      </c>
      <c r="G948">
        <f>IF(route_map__2[[#This Row],[route_label]]&lt;&gt;A949,0,SQRT((E949-route_map__2[[#This Row],[stop_lat]])^2 + ((F949-route_map__2[[#This Row],[stop_lon]])*COS(RADIANS(route_map__2[[#This Row],[stop_lat]])))^2)*111.32)</f>
        <v>0.27516092097713923</v>
      </c>
    </row>
    <row r="949" spans="1:7" hidden="1" x14ac:dyDescent="0.2">
      <c r="A949" t="s">
        <v>62</v>
      </c>
      <c r="B949">
        <v>1</v>
      </c>
      <c r="C949">
        <v>26</v>
      </c>
      <c r="D949" t="s">
        <v>1746</v>
      </c>
      <c r="E949">
        <v>49.25817</v>
      </c>
      <c r="F949">
        <v>-123.093585</v>
      </c>
      <c r="G949">
        <f>IF(route_map__2[[#This Row],[route_label]]&lt;&gt;A950,0,SQRT((E950-route_map__2[[#This Row],[stop_lat]])^2 + ((F950-route_map__2[[#This Row],[stop_lon]])*COS(RADIANS(route_map__2[[#This Row],[stop_lat]])))^2)*111.32)</f>
        <v>0.31563740283431702</v>
      </c>
    </row>
    <row r="950" spans="1:7" hidden="1" x14ac:dyDescent="0.2">
      <c r="A950" t="s">
        <v>62</v>
      </c>
      <c r="B950">
        <v>1</v>
      </c>
      <c r="C950">
        <v>27</v>
      </c>
      <c r="D950" t="s">
        <v>1747</v>
      </c>
      <c r="E950">
        <v>49.260171</v>
      </c>
      <c r="F950">
        <v>-123.09666300000001</v>
      </c>
      <c r="G950">
        <f>IF(route_map__2[[#This Row],[route_label]]&lt;&gt;A951,0,SQRT((E951-route_map__2[[#This Row],[stop_lat]])^2 + ((F951-route_map__2[[#This Row],[stop_lon]])*COS(RADIANS(route_map__2[[#This Row],[stop_lat]])))^2)*111.32)</f>
        <v>0.41120709825206864</v>
      </c>
    </row>
    <row r="951" spans="1:7" hidden="1" x14ac:dyDescent="0.2">
      <c r="A951" t="s">
        <v>62</v>
      </c>
      <c r="B951">
        <v>1</v>
      </c>
      <c r="C951">
        <v>28</v>
      </c>
      <c r="D951" t="s">
        <v>1401</v>
      </c>
      <c r="E951">
        <v>49.263295999999997</v>
      </c>
      <c r="F951">
        <v>-123.099681</v>
      </c>
      <c r="G951">
        <f>IF(route_map__2[[#This Row],[route_label]]&lt;&gt;A952,0,SQRT((E952-route_map__2[[#This Row],[stop_lat]])^2 + ((F952-route_map__2[[#This Row],[stop_lon]])*COS(RADIANS(route_map__2[[#This Row],[stop_lat]])))^2)*111.32)</f>
        <v>0.23883597773632301</v>
      </c>
    </row>
    <row r="952" spans="1:7" hidden="1" x14ac:dyDescent="0.2">
      <c r="A952" t="s">
        <v>62</v>
      </c>
      <c r="B952">
        <v>1</v>
      </c>
      <c r="C952">
        <v>29</v>
      </c>
      <c r="D952" t="s">
        <v>1095</v>
      </c>
      <c r="E952">
        <v>49.265338999999997</v>
      </c>
      <c r="F952">
        <v>-123.100685</v>
      </c>
      <c r="G952">
        <f>IF(route_map__2[[#This Row],[route_label]]&lt;&gt;A953,0,SQRT((E953-route_map__2[[#This Row],[stop_lat]])^2 + ((F953-route_map__2[[#This Row],[stop_lon]])*COS(RADIANS(route_map__2[[#This Row],[stop_lat]])))^2)*111.32)</f>
        <v>0.15363068539397312</v>
      </c>
    </row>
    <row r="953" spans="1:7" hidden="1" x14ac:dyDescent="0.2">
      <c r="A953" t="s">
        <v>62</v>
      </c>
      <c r="B953">
        <v>1</v>
      </c>
      <c r="C953">
        <v>30</v>
      </c>
      <c r="D953" t="s">
        <v>1096</v>
      </c>
      <c r="E953">
        <v>49.266719000000002</v>
      </c>
      <c r="F953">
        <v>-123.100662</v>
      </c>
      <c r="G953">
        <f>IF(route_map__2[[#This Row],[route_label]]&lt;&gt;A954,0,SQRT((E954-route_map__2[[#This Row],[stop_lat]])^2 + ((F954-route_map__2[[#This Row],[stop_lon]])*COS(RADIANS(route_map__2[[#This Row],[stop_lat]])))^2)*111.32)</f>
        <v>0.30478496538232819</v>
      </c>
    </row>
    <row r="954" spans="1:7" hidden="1" x14ac:dyDescent="0.2">
      <c r="A954" t="s">
        <v>62</v>
      </c>
      <c r="B954">
        <v>1</v>
      </c>
      <c r="C954">
        <v>31</v>
      </c>
      <c r="D954" t="s">
        <v>1097</v>
      </c>
      <c r="E954">
        <v>49.269455000000001</v>
      </c>
      <c r="F954">
        <v>-123.100505</v>
      </c>
      <c r="G954">
        <f>IF(route_map__2[[#This Row],[route_label]]&lt;&gt;A955,0,SQRT((E955-route_map__2[[#This Row],[stop_lat]])^2 + ((F955-route_map__2[[#This Row],[stop_lon]])*COS(RADIANS(route_map__2[[#This Row],[stop_lat]])))^2)*111.32)</f>
        <v>0.44132465910438295</v>
      </c>
    </row>
    <row r="955" spans="1:7" hidden="1" x14ac:dyDescent="0.2">
      <c r="A955" t="s">
        <v>62</v>
      </c>
      <c r="B955">
        <v>1</v>
      </c>
      <c r="C955">
        <v>32</v>
      </c>
      <c r="D955" t="s">
        <v>1098</v>
      </c>
      <c r="E955">
        <v>49.273395000000001</v>
      </c>
      <c r="F955">
        <v>-123.09983099999999</v>
      </c>
      <c r="G955">
        <f>IF(route_map__2[[#This Row],[route_label]]&lt;&gt;A956,0,SQRT((E956-route_map__2[[#This Row],[stop_lat]])^2 + ((F956-route_map__2[[#This Row],[stop_lon]])*COS(RADIANS(route_map__2[[#This Row],[stop_lat]])))^2)*111.32)</f>
        <v>0.21448705293613296</v>
      </c>
    </row>
    <row r="956" spans="1:7" hidden="1" x14ac:dyDescent="0.2">
      <c r="A956" t="s">
        <v>62</v>
      </c>
      <c r="B956">
        <v>1</v>
      </c>
      <c r="C956">
        <v>33</v>
      </c>
      <c r="D956" t="s">
        <v>1099</v>
      </c>
      <c r="E956">
        <v>49.275320999999998</v>
      </c>
      <c r="F956">
        <v>-123.09974800000001</v>
      </c>
      <c r="G956">
        <f>IF(route_map__2[[#This Row],[route_label]]&lt;&gt;A957,0,SQRT((E957-route_map__2[[#This Row],[stop_lat]])^2 + ((F957-route_map__2[[#This Row],[stop_lon]])*COS(RADIANS(route_map__2[[#This Row],[stop_lat]])))^2)*111.32)</f>
        <v>0.40611317312133666</v>
      </c>
    </row>
    <row r="957" spans="1:7" hidden="1" x14ac:dyDescent="0.2">
      <c r="A957" t="s">
        <v>62</v>
      </c>
      <c r="B957">
        <v>1</v>
      </c>
      <c r="C957">
        <v>34</v>
      </c>
      <c r="D957" t="s">
        <v>1100</v>
      </c>
      <c r="E957">
        <v>49.278967999999999</v>
      </c>
      <c r="F957">
        <v>-123.09960700000001</v>
      </c>
      <c r="G957">
        <f>IF(route_map__2[[#This Row],[route_label]]&lt;&gt;A958,0,SQRT((E958-route_map__2[[#This Row],[stop_lat]])^2 + ((F958-route_map__2[[#This Row],[stop_lon]])*COS(RADIANS(route_map__2[[#This Row],[stop_lat]])))^2)*111.32)</f>
        <v>0.18401027867346731</v>
      </c>
    </row>
    <row r="958" spans="1:7" hidden="1" x14ac:dyDescent="0.2">
      <c r="A958" t="s">
        <v>62</v>
      </c>
      <c r="B958">
        <v>1</v>
      </c>
      <c r="C958">
        <v>35</v>
      </c>
      <c r="D958" t="s">
        <v>1205</v>
      </c>
      <c r="E958">
        <v>49.280462999999997</v>
      </c>
      <c r="F958">
        <v>-123.10068800000001</v>
      </c>
      <c r="G958">
        <f>IF(route_map__2[[#This Row],[route_label]]&lt;&gt;A959,0,SQRT((E959-route_map__2[[#This Row],[stop_lat]])^2 + ((F959-route_map__2[[#This Row],[stop_lon]])*COS(RADIANS(route_map__2[[#This Row],[stop_lat]])))^2)*111.32)</f>
        <v>0.31417015754887617</v>
      </c>
    </row>
    <row r="959" spans="1:7" hidden="1" x14ac:dyDescent="0.2">
      <c r="A959" t="s">
        <v>62</v>
      </c>
      <c r="B959">
        <v>1</v>
      </c>
      <c r="C959">
        <v>36</v>
      </c>
      <c r="D959" t="s">
        <v>1206</v>
      </c>
      <c r="E959">
        <v>49.280707</v>
      </c>
      <c r="F959">
        <v>-123.10499799999999</v>
      </c>
      <c r="G959">
        <f>IF(route_map__2[[#This Row],[route_label]]&lt;&gt;A960,0,SQRT((E960-route_map__2[[#This Row],[stop_lat]])^2 + ((F960-route_map__2[[#This Row],[stop_lon]])*COS(RADIANS(route_map__2[[#This Row],[stop_lat]])))^2)*111.32)</f>
        <v>0.2423257049976687</v>
      </c>
    </row>
    <row r="960" spans="1:7" hidden="1" x14ac:dyDescent="0.2">
      <c r="A960" t="s">
        <v>62</v>
      </c>
      <c r="B960">
        <v>1</v>
      </c>
      <c r="C960">
        <v>37</v>
      </c>
      <c r="D960" t="s">
        <v>1207</v>
      </c>
      <c r="E960">
        <v>49.281289999999998</v>
      </c>
      <c r="F960">
        <v>-123.10821300000001</v>
      </c>
      <c r="G960">
        <f>IF(route_map__2[[#This Row],[route_label]]&lt;&gt;A961,0,SQRT((E961-route_map__2[[#This Row],[stop_lat]])^2 + ((F961-route_map__2[[#This Row],[stop_lon]])*COS(RADIANS(route_map__2[[#This Row],[stop_lat]])))^2)*111.32)</f>
        <v>0.26433480853736929</v>
      </c>
    </row>
    <row r="961" spans="1:7" hidden="1" x14ac:dyDescent="0.2">
      <c r="A961" t="s">
        <v>62</v>
      </c>
      <c r="B961">
        <v>1</v>
      </c>
      <c r="C961">
        <v>38</v>
      </c>
      <c r="D961" t="s">
        <v>1208</v>
      </c>
      <c r="E961">
        <v>49.282471999999999</v>
      </c>
      <c r="F961">
        <v>-123.11136999999999</v>
      </c>
      <c r="G961">
        <f>IF(route_map__2[[#This Row],[route_label]]&lt;&gt;A962,0,SQRT((E962-route_map__2[[#This Row],[stop_lat]])^2 + ((F962-route_map__2[[#This Row],[stop_lon]])*COS(RADIANS(route_map__2[[#This Row],[stop_lat]])))^2)*111.32)</f>
        <v>0.21167675241226</v>
      </c>
    </row>
    <row r="962" spans="1:7" hidden="1" x14ac:dyDescent="0.2">
      <c r="A962" t="s">
        <v>62</v>
      </c>
      <c r="B962">
        <v>1</v>
      </c>
      <c r="C962">
        <v>39</v>
      </c>
      <c r="D962" t="s">
        <v>1209</v>
      </c>
      <c r="E962">
        <v>49.283817999999997</v>
      </c>
      <c r="F962">
        <v>-123.113429</v>
      </c>
      <c r="G962">
        <f>IF(route_map__2[[#This Row],[route_label]]&lt;&gt;A963,0,SQRT((E963-route_map__2[[#This Row],[stop_lat]])^2 + ((F963-route_map__2[[#This Row],[stop_lon]])*COS(RADIANS(route_map__2[[#This Row],[stop_lat]])))^2)*111.32)</f>
        <v>0.22343109648041101</v>
      </c>
    </row>
    <row r="963" spans="1:7" hidden="1" x14ac:dyDescent="0.2">
      <c r="A963" t="s">
        <v>62</v>
      </c>
      <c r="B963">
        <v>1</v>
      </c>
      <c r="C963">
        <v>40</v>
      </c>
      <c r="D963" t="s">
        <v>1253</v>
      </c>
      <c r="E963">
        <v>49.285238999999997</v>
      </c>
      <c r="F963">
        <v>-123.115602</v>
      </c>
      <c r="G963">
        <f>IF(route_map__2[[#This Row],[route_label]]&lt;&gt;A964,0,SQRT((E964-route_map__2[[#This Row],[stop_lat]])^2 + ((F964-route_map__2[[#This Row],[stop_lon]])*COS(RADIANS(route_map__2[[#This Row],[stop_lat]])))^2)*111.32)</f>
        <v>0.25019097946426488</v>
      </c>
    </row>
    <row r="964" spans="1:7" hidden="1" x14ac:dyDescent="0.2">
      <c r="A964" t="s">
        <v>62</v>
      </c>
      <c r="B964">
        <v>1</v>
      </c>
      <c r="C964">
        <v>41</v>
      </c>
      <c r="D964" t="s">
        <v>1748</v>
      </c>
      <c r="E964">
        <v>49.286833000000001</v>
      </c>
      <c r="F964">
        <v>-123.118031</v>
      </c>
      <c r="G964">
        <f>IF(route_map__2[[#This Row],[route_label]]&lt;&gt;A965,0,SQRT((E965-route_map__2[[#This Row],[stop_lat]])^2 + ((F965-route_map__2[[#This Row],[stop_lon]])*COS(RADIANS(route_map__2[[#This Row],[stop_lat]])))^2)*111.32)</f>
        <v>0.45415461364525894</v>
      </c>
    </row>
    <row r="965" spans="1:7" hidden="1" x14ac:dyDescent="0.2">
      <c r="A965" t="s">
        <v>62</v>
      </c>
      <c r="B965">
        <v>1</v>
      </c>
      <c r="C965">
        <v>42</v>
      </c>
      <c r="D965" t="s">
        <v>1749</v>
      </c>
      <c r="E965">
        <v>49.288564999999998</v>
      </c>
      <c r="F965">
        <v>-123.123694</v>
      </c>
      <c r="G965">
        <f>IF(route_map__2[[#This Row],[route_label]]&lt;&gt;A966,0,SQRT((E966-route_map__2[[#This Row],[stop_lat]])^2 + ((F966-route_map__2[[#This Row],[stop_lon]])*COS(RADIANS(route_map__2[[#This Row],[stop_lat]])))^2)*111.32)</f>
        <v>0.32228586430291745</v>
      </c>
    </row>
    <row r="966" spans="1:7" hidden="1" x14ac:dyDescent="0.2">
      <c r="A966" t="s">
        <v>62</v>
      </c>
      <c r="B966">
        <v>1</v>
      </c>
      <c r="C966">
        <v>43</v>
      </c>
      <c r="D966" t="s">
        <v>1750</v>
      </c>
      <c r="E966">
        <v>49.289740999999999</v>
      </c>
      <c r="F966">
        <v>-123.12775000000001</v>
      </c>
      <c r="G966">
        <f>IF(route_map__2[[#This Row],[route_label]]&lt;&gt;A967,0,SQRT((E967-route_map__2[[#This Row],[stop_lat]])^2 + ((F967-route_map__2[[#This Row],[stop_lon]])*COS(RADIANS(route_map__2[[#This Row],[stop_lat]])))^2)*111.32)</f>
        <v>0.26346229550345324</v>
      </c>
    </row>
    <row r="967" spans="1:7" hidden="1" x14ac:dyDescent="0.2">
      <c r="A967" t="s">
        <v>62</v>
      </c>
      <c r="B967">
        <v>1</v>
      </c>
      <c r="C967">
        <v>44</v>
      </c>
      <c r="D967" t="s">
        <v>1751</v>
      </c>
      <c r="E967">
        <v>49.290934999999998</v>
      </c>
      <c r="F967">
        <v>-123.130883</v>
      </c>
      <c r="G967">
        <f>IF(route_map__2[[#This Row],[route_label]]&lt;&gt;A968,0,SQRT((E968-route_map__2[[#This Row],[stop_lat]])^2 + ((F968-route_map__2[[#This Row],[stop_lon]])*COS(RADIANS(route_map__2[[#This Row],[stop_lat]])))^2)*111.32)</f>
        <v>0.31964685627298911</v>
      </c>
    </row>
    <row r="968" spans="1:7" hidden="1" x14ac:dyDescent="0.2">
      <c r="A968" t="s">
        <v>62</v>
      </c>
      <c r="B968">
        <v>1</v>
      </c>
      <c r="C968">
        <v>45</v>
      </c>
      <c r="D968" t="s">
        <v>1752</v>
      </c>
      <c r="E968">
        <v>49.292951000000002</v>
      </c>
      <c r="F968">
        <v>-123.134018</v>
      </c>
      <c r="G968">
        <f>IF(route_map__2[[#This Row],[route_label]]&lt;&gt;A969,0,SQRT((E969-route_map__2[[#This Row],[stop_lat]])^2 + ((F969-route_map__2[[#This Row],[stop_lon]])*COS(RADIANS(route_map__2[[#This Row],[stop_lat]])))^2)*111.32)</f>
        <v>0.47581438710377671</v>
      </c>
    </row>
    <row r="969" spans="1:7" hidden="1" x14ac:dyDescent="0.2">
      <c r="A969" t="s">
        <v>62</v>
      </c>
      <c r="B969">
        <v>1</v>
      </c>
      <c r="C969">
        <v>46</v>
      </c>
      <c r="D969" t="s">
        <v>1753</v>
      </c>
      <c r="E969">
        <v>49.297002999999997</v>
      </c>
      <c r="F969">
        <v>-123.136104</v>
      </c>
      <c r="G969">
        <f>IF(route_map__2[[#This Row],[route_label]]&lt;&gt;A970,0,SQRT((E970-route_map__2[[#This Row],[stop_lat]])^2 + ((F970-route_map__2[[#This Row],[stop_lon]])*COS(RADIANS(route_map__2[[#This Row],[stop_lat]])))^2)*111.32)</f>
        <v>0.42476653823287397</v>
      </c>
    </row>
    <row r="970" spans="1:7" hidden="1" x14ac:dyDescent="0.2">
      <c r="A970" t="s">
        <v>62</v>
      </c>
      <c r="B970">
        <v>1</v>
      </c>
      <c r="C970">
        <v>47</v>
      </c>
      <c r="D970" t="s">
        <v>1754</v>
      </c>
      <c r="E970">
        <v>49.300494</v>
      </c>
      <c r="F970">
        <v>-123.133742</v>
      </c>
      <c r="G970">
        <f>IF(route_map__2[[#This Row],[route_label]]&lt;&gt;A971,0,SQRT((E971-route_map__2[[#This Row],[stop_lat]])^2 + ((F971-route_map__2[[#This Row],[stop_lon]])*COS(RADIANS(route_map__2[[#This Row],[stop_lat]])))^2)*111.32)</f>
        <v>0</v>
      </c>
    </row>
    <row r="971" spans="1:7" hidden="1" x14ac:dyDescent="0.2">
      <c r="A971" t="s">
        <v>70</v>
      </c>
      <c r="B971">
        <v>0</v>
      </c>
      <c r="C971">
        <v>1</v>
      </c>
      <c r="D971" t="s">
        <v>1755</v>
      </c>
      <c r="E971">
        <v>49.210673</v>
      </c>
      <c r="F971">
        <v>-123.065781</v>
      </c>
      <c r="G971">
        <f>IF(route_map__2[[#This Row],[route_label]]&lt;&gt;A972,0,SQRT((E972-route_map__2[[#This Row],[stop_lat]])^2 + ((F972-route_map__2[[#This Row],[stop_lon]])*COS(RADIANS(route_map__2[[#This Row],[stop_lat]])))^2)*111.32)</f>
        <v>0.2332613911227164</v>
      </c>
    </row>
    <row r="972" spans="1:7" hidden="1" x14ac:dyDescent="0.2">
      <c r="A972" t="s">
        <v>70</v>
      </c>
      <c r="B972">
        <v>0</v>
      </c>
      <c r="C972">
        <v>2</v>
      </c>
      <c r="D972" t="s">
        <v>1756</v>
      </c>
      <c r="E972">
        <v>49.212764999999997</v>
      </c>
      <c r="F972">
        <v>-123.06596399999999</v>
      </c>
      <c r="G972">
        <f>IF(route_map__2[[#This Row],[route_label]]&lt;&gt;A973,0,SQRT((E973-route_map__2[[#This Row],[stop_lat]])^2 + ((F973-route_map__2[[#This Row],[stop_lon]])*COS(RADIANS(route_map__2[[#This Row],[stop_lat]])))^2)*111.32)</f>
        <v>0.23012832658486077</v>
      </c>
    </row>
    <row r="973" spans="1:7" hidden="1" x14ac:dyDescent="0.2">
      <c r="A973" t="s">
        <v>70</v>
      </c>
      <c r="B973">
        <v>0</v>
      </c>
      <c r="C973">
        <v>3</v>
      </c>
      <c r="D973" t="s">
        <v>1757</v>
      </c>
      <c r="E973">
        <v>49.214832000000001</v>
      </c>
      <c r="F973">
        <v>-123.06591299999999</v>
      </c>
      <c r="G973">
        <f>IF(route_map__2[[#This Row],[route_label]]&lt;&gt;A974,0,SQRT((E974-route_map__2[[#This Row],[stop_lat]])^2 + ((F974-route_map__2[[#This Row],[stop_lon]])*COS(RADIANS(route_map__2[[#This Row],[stop_lat]])))^2)*111.32)</f>
        <v>0.23134034343662635</v>
      </c>
    </row>
    <row r="974" spans="1:7" hidden="1" x14ac:dyDescent="0.2">
      <c r="A974" t="s">
        <v>70</v>
      </c>
      <c r="B974">
        <v>0</v>
      </c>
      <c r="C974">
        <v>4</v>
      </c>
      <c r="D974" t="s">
        <v>1758</v>
      </c>
      <c r="E974">
        <v>49.216909999999999</v>
      </c>
      <c r="F974">
        <v>-123.06587399999999</v>
      </c>
      <c r="G974">
        <f>IF(route_map__2[[#This Row],[route_label]]&lt;&gt;A975,0,SQRT((E975-route_map__2[[#This Row],[stop_lat]])^2 + ((F975-route_map__2[[#This Row],[stop_lon]])*COS(RADIANS(route_map__2[[#This Row],[stop_lat]])))^2)*111.32)</f>
        <v>0.16567231078616959</v>
      </c>
    </row>
    <row r="975" spans="1:7" hidden="1" x14ac:dyDescent="0.2">
      <c r="A975" t="s">
        <v>70</v>
      </c>
      <c r="B975">
        <v>0</v>
      </c>
      <c r="C975">
        <v>5</v>
      </c>
      <c r="D975" t="s">
        <v>1759</v>
      </c>
      <c r="E975">
        <v>49.218398000000001</v>
      </c>
      <c r="F975">
        <v>-123.065832</v>
      </c>
      <c r="G975">
        <f>IF(route_map__2[[#This Row],[route_label]]&lt;&gt;A976,0,SQRT((E976-route_map__2[[#This Row],[stop_lat]])^2 + ((F976-route_map__2[[#This Row],[stop_lon]])*COS(RADIANS(route_map__2[[#This Row],[stop_lat]])))^2)*111.32)</f>
        <v>0.25212114272761077</v>
      </c>
    </row>
    <row r="976" spans="1:7" hidden="1" x14ac:dyDescent="0.2">
      <c r="A976" t="s">
        <v>70</v>
      </c>
      <c r="B976">
        <v>0</v>
      </c>
      <c r="C976">
        <v>6</v>
      </c>
      <c r="D976" t="s">
        <v>1760</v>
      </c>
      <c r="E976">
        <v>49.220661999999997</v>
      </c>
      <c r="F976">
        <v>-123.065738</v>
      </c>
      <c r="G976">
        <f>IF(route_map__2[[#This Row],[route_label]]&lt;&gt;A977,0,SQRT((E977-route_map__2[[#This Row],[stop_lat]])^2 + ((F977-route_map__2[[#This Row],[stop_lon]])*COS(RADIANS(route_map__2[[#This Row],[stop_lat]])))^2)*111.32)</f>
        <v>0.3076392438980905</v>
      </c>
    </row>
    <row r="977" spans="1:7" hidden="1" x14ac:dyDescent="0.2">
      <c r="A977" t="s">
        <v>70</v>
      </c>
      <c r="B977">
        <v>0</v>
      </c>
      <c r="C977">
        <v>7</v>
      </c>
      <c r="D977" t="s">
        <v>1761</v>
      </c>
      <c r="E977">
        <v>49.223424999999999</v>
      </c>
      <c r="F977">
        <v>-123.065653</v>
      </c>
      <c r="G977">
        <f>IF(route_map__2[[#This Row],[route_label]]&lt;&gt;A978,0,SQRT((E978-route_map__2[[#This Row],[stop_lat]])^2 + ((F978-route_map__2[[#This Row],[stop_lon]])*COS(RADIANS(route_map__2[[#This Row],[stop_lat]])))^2)*111.32)</f>
        <v>0.22634275388556827</v>
      </c>
    </row>
    <row r="978" spans="1:7" hidden="1" x14ac:dyDescent="0.2">
      <c r="A978" t="s">
        <v>70</v>
      </c>
      <c r="B978">
        <v>0</v>
      </c>
      <c r="C978">
        <v>8</v>
      </c>
      <c r="D978" t="s">
        <v>1762</v>
      </c>
      <c r="E978">
        <v>49.225458000000003</v>
      </c>
      <c r="F978">
        <v>-123.065603</v>
      </c>
      <c r="G978">
        <f>IF(route_map__2[[#This Row],[route_label]]&lt;&gt;A979,0,SQRT((E979-route_map__2[[#This Row],[stop_lat]])^2 + ((F979-route_map__2[[#This Row],[stop_lon]])*COS(RADIANS(route_map__2[[#This Row],[stop_lat]])))^2)*111.32)</f>
        <v>0.22344536789887443</v>
      </c>
    </row>
    <row r="979" spans="1:7" hidden="1" x14ac:dyDescent="0.2">
      <c r="A979" t="s">
        <v>70</v>
      </c>
      <c r="B979">
        <v>0</v>
      </c>
      <c r="C979">
        <v>9</v>
      </c>
      <c r="D979" t="s">
        <v>1763</v>
      </c>
      <c r="E979">
        <v>49.227465000000002</v>
      </c>
      <c r="F979">
        <v>-123.065556</v>
      </c>
      <c r="G979">
        <f>IF(route_map__2[[#This Row],[route_label]]&lt;&gt;A980,0,SQRT((E980-route_map__2[[#This Row],[stop_lat]])^2 + ((F980-route_map__2[[#This Row],[stop_lon]])*COS(RADIANS(route_map__2[[#This Row],[stop_lat]])))^2)*111.32)</f>
        <v>0.26521734149332604</v>
      </c>
    </row>
    <row r="980" spans="1:7" hidden="1" x14ac:dyDescent="0.2">
      <c r="A980" t="s">
        <v>70</v>
      </c>
      <c r="B980">
        <v>0</v>
      </c>
      <c r="C980">
        <v>10</v>
      </c>
      <c r="D980" t="s">
        <v>1764</v>
      </c>
      <c r="E980">
        <v>49.229846999999999</v>
      </c>
      <c r="F980">
        <v>-123.065483</v>
      </c>
      <c r="G980">
        <f>IF(route_map__2[[#This Row],[route_label]]&lt;&gt;A981,0,SQRT((E981-route_map__2[[#This Row],[stop_lat]])^2 + ((F981-route_map__2[[#This Row],[stop_lon]])*COS(RADIANS(route_map__2[[#This Row],[stop_lat]])))^2)*111.32)</f>
        <v>0.18438319696011318</v>
      </c>
    </row>
    <row r="981" spans="1:7" hidden="1" x14ac:dyDescent="0.2">
      <c r="A981" t="s">
        <v>70</v>
      </c>
      <c r="B981">
        <v>0</v>
      </c>
      <c r="C981">
        <v>11</v>
      </c>
      <c r="D981" t="s">
        <v>1765</v>
      </c>
      <c r="E981">
        <v>49.231502999999996</v>
      </c>
      <c r="F981">
        <v>-123.065432</v>
      </c>
      <c r="G981">
        <f>IF(route_map__2[[#This Row],[route_label]]&lt;&gt;A982,0,SQRT((E982-route_map__2[[#This Row],[stop_lat]])^2 + ((F982-route_map__2[[#This Row],[stop_lon]])*COS(RADIANS(route_map__2[[#This Row],[stop_lat]])))^2)*111.32)</f>
        <v>0.18357878420551862</v>
      </c>
    </row>
    <row r="982" spans="1:7" hidden="1" x14ac:dyDescent="0.2">
      <c r="A982" t="s">
        <v>70</v>
      </c>
      <c r="B982">
        <v>0</v>
      </c>
      <c r="C982">
        <v>12</v>
      </c>
      <c r="D982" t="s">
        <v>1766</v>
      </c>
      <c r="E982">
        <v>49.233151999999997</v>
      </c>
      <c r="F982">
        <v>-123.065403</v>
      </c>
      <c r="G982">
        <f>IF(route_map__2[[#This Row],[route_label]]&lt;&gt;A983,0,SQRT((E983-route_map__2[[#This Row],[stop_lat]])^2 + ((F983-route_map__2[[#This Row],[stop_lon]])*COS(RADIANS(route_map__2[[#This Row],[stop_lat]])))^2)*111.32)</f>
        <v>0.33970900044743546</v>
      </c>
    </row>
    <row r="983" spans="1:7" hidden="1" x14ac:dyDescent="0.2">
      <c r="A983" t="s">
        <v>70</v>
      </c>
      <c r="B983">
        <v>0</v>
      </c>
      <c r="C983">
        <v>13</v>
      </c>
      <c r="D983" t="s">
        <v>1767</v>
      </c>
      <c r="E983">
        <v>49.236203000000003</v>
      </c>
      <c r="F983">
        <v>-123.065307</v>
      </c>
      <c r="G983">
        <f>IF(route_map__2[[#This Row],[route_label]]&lt;&gt;A984,0,SQRT((E984-route_map__2[[#This Row],[stop_lat]])^2 + ((F984-route_map__2[[#This Row],[stop_lon]])*COS(RADIANS(route_map__2[[#This Row],[stop_lat]])))^2)*111.32)</f>
        <v>0.16642912995409007</v>
      </c>
    </row>
    <row r="984" spans="1:7" hidden="1" x14ac:dyDescent="0.2">
      <c r="A984" t="s">
        <v>70</v>
      </c>
      <c r="B984">
        <v>0</v>
      </c>
      <c r="C984">
        <v>14</v>
      </c>
      <c r="D984" t="s">
        <v>1768</v>
      </c>
      <c r="E984">
        <v>49.237698000000002</v>
      </c>
      <c r="F984">
        <v>-123.065288</v>
      </c>
      <c r="G984">
        <f>IF(route_map__2[[#This Row],[route_label]]&lt;&gt;A985,0,SQRT((E985-route_map__2[[#This Row],[stop_lat]])^2 + ((F985-route_map__2[[#This Row],[stop_lon]])*COS(RADIANS(route_map__2[[#This Row],[stop_lat]])))^2)*111.32)</f>
        <v>0.29197152286243971</v>
      </c>
    </row>
    <row r="985" spans="1:7" hidden="1" x14ac:dyDescent="0.2">
      <c r="A985" t="s">
        <v>70</v>
      </c>
      <c r="B985">
        <v>0</v>
      </c>
      <c r="C985">
        <v>15</v>
      </c>
      <c r="D985" t="s">
        <v>1769</v>
      </c>
      <c r="E985">
        <v>49.240319999999997</v>
      </c>
      <c r="F985">
        <v>-123.06518800000001</v>
      </c>
      <c r="G985">
        <f>IF(route_map__2[[#This Row],[route_label]]&lt;&gt;A986,0,SQRT((E986-route_map__2[[#This Row],[stop_lat]])^2 + ((F986-route_map__2[[#This Row],[stop_lon]])*COS(RADIANS(route_map__2[[#This Row],[stop_lat]])))^2)*111.32)</f>
        <v>0.17514406376776021</v>
      </c>
    </row>
    <row r="986" spans="1:7" hidden="1" x14ac:dyDescent="0.2">
      <c r="A986" t="s">
        <v>70</v>
      </c>
      <c r="B986">
        <v>0</v>
      </c>
      <c r="C986">
        <v>16</v>
      </c>
      <c r="D986" t="s">
        <v>1770</v>
      </c>
      <c r="E986">
        <v>49.241892999999997</v>
      </c>
      <c r="F986">
        <v>-123.065138</v>
      </c>
      <c r="G986">
        <f>IF(route_map__2[[#This Row],[route_label]]&lt;&gt;A987,0,SQRT((E987-route_map__2[[#This Row],[stop_lat]])^2 + ((F987-route_map__2[[#This Row],[stop_lon]])*COS(RADIANS(route_map__2[[#This Row],[stop_lat]])))^2)*111.32)</f>
        <v>0.32680341404528673</v>
      </c>
    </row>
    <row r="987" spans="1:7" hidden="1" x14ac:dyDescent="0.2">
      <c r="A987" t="s">
        <v>70</v>
      </c>
      <c r="B987">
        <v>0</v>
      </c>
      <c r="C987">
        <v>17</v>
      </c>
      <c r="D987" t="s">
        <v>1771</v>
      </c>
      <c r="E987">
        <v>49.244827999999998</v>
      </c>
      <c r="F987">
        <v>-123.065039</v>
      </c>
      <c r="G987">
        <f>IF(route_map__2[[#This Row],[route_label]]&lt;&gt;A988,0,SQRT((E988-route_map__2[[#This Row],[stop_lat]])^2 + ((F988-route_map__2[[#This Row],[stop_lon]])*COS(RADIANS(route_map__2[[#This Row],[stop_lat]])))^2)*111.32)</f>
        <v>0.34860026039027864</v>
      </c>
    </row>
    <row r="988" spans="1:7" hidden="1" x14ac:dyDescent="0.2">
      <c r="A988" t="s">
        <v>70</v>
      </c>
      <c r="B988">
        <v>0</v>
      </c>
      <c r="C988">
        <v>18</v>
      </c>
      <c r="D988" t="s">
        <v>1772</v>
      </c>
      <c r="E988">
        <v>49.247959000000002</v>
      </c>
      <c r="F988">
        <v>-123.06495200000001</v>
      </c>
      <c r="G988">
        <f>IF(route_map__2[[#This Row],[route_label]]&lt;&gt;A989,0,SQRT((E989-route_map__2[[#This Row],[stop_lat]])^2 + ((F989-route_map__2[[#This Row],[stop_lon]])*COS(RADIANS(route_map__2[[#This Row],[stop_lat]])))^2)*111.32)</f>
        <v>0.29357706671140971</v>
      </c>
    </row>
    <row r="989" spans="1:7" hidden="1" x14ac:dyDescent="0.2">
      <c r="A989" t="s">
        <v>70</v>
      </c>
      <c r="B989">
        <v>0</v>
      </c>
      <c r="C989">
        <v>19</v>
      </c>
      <c r="D989" t="s">
        <v>1773</v>
      </c>
      <c r="E989">
        <v>49.250596000000002</v>
      </c>
      <c r="F989">
        <v>-123.064898</v>
      </c>
      <c r="G989">
        <f>IF(route_map__2[[#This Row],[route_label]]&lt;&gt;A990,0,SQRT((E990-route_map__2[[#This Row],[stop_lat]])^2 + ((F990-route_map__2[[#This Row],[stop_lon]])*COS(RADIANS(route_map__2[[#This Row],[stop_lat]])))^2)*111.32)</f>
        <v>0.32197646483657671</v>
      </c>
    </row>
    <row r="990" spans="1:7" hidden="1" x14ac:dyDescent="0.2">
      <c r="A990" t="s">
        <v>70</v>
      </c>
      <c r="B990">
        <v>0</v>
      </c>
      <c r="C990">
        <v>20</v>
      </c>
      <c r="D990" t="s">
        <v>1774</v>
      </c>
      <c r="E990">
        <v>49.253273999999998</v>
      </c>
      <c r="F990">
        <v>-123.06657199999999</v>
      </c>
      <c r="G990">
        <f>IF(route_map__2[[#This Row],[route_label]]&lt;&gt;A991,0,SQRT((E991-route_map__2[[#This Row],[stop_lat]])^2 + ((F991-route_map__2[[#This Row],[stop_lon]])*COS(RADIANS(route_map__2[[#This Row],[stop_lat]])))^2)*111.32)</f>
        <v>0.20516665957587044</v>
      </c>
    </row>
    <row r="991" spans="1:7" hidden="1" x14ac:dyDescent="0.2">
      <c r="A991" t="s">
        <v>70</v>
      </c>
      <c r="B991">
        <v>0</v>
      </c>
      <c r="C991">
        <v>21</v>
      </c>
      <c r="D991" t="s">
        <v>1775</v>
      </c>
      <c r="E991">
        <v>49.254682000000003</v>
      </c>
      <c r="F991">
        <v>-123.068394</v>
      </c>
      <c r="G991">
        <f>IF(route_map__2[[#This Row],[route_label]]&lt;&gt;A992,0,SQRT((E992-route_map__2[[#This Row],[stop_lat]])^2 + ((F992-route_map__2[[#This Row],[stop_lon]])*COS(RADIANS(route_map__2[[#This Row],[stop_lat]])))^2)*111.32)</f>
        <v>0.38379498958171998</v>
      </c>
    </row>
    <row r="992" spans="1:7" hidden="1" x14ac:dyDescent="0.2">
      <c r="A992" t="s">
        <v>70</v>
      </c>
      <c r="B992">
        <v>0</v>
      </c>
      <c r="C992">
        <v>22</v>
      </c>
      <c r="D992" t="s">
        <v>1776</v>
      </c>
      <c r="E992">
        <v>49.258015</v>
      </c>
      <c r="F992">
        <v>-123.069745</v>
      </c>
      <c r="G992">
        <f>IF(route_map__2[[#This Row],[route_label]]&lt;&gt;A993,0,SQRT((E993-route_map__2[[#This Row],[stop_lat]])^2 + ((F993-route_map__2[[#This Row],[stop_lon]])*COS(RADIANS(route_map__2[[#This Row],[stop_lat]])))^2)*111.32)</f>
        <v>0.21524513375973495</v>
      </c>
    </row>
    <row r="993" spans="1:7" hidden="1" x14ac:dyDescent="0.2">
      <c r="A993" t="s">
        <v>70</v>
      </c>
      <c r="B993">
        <v>0</v>
      </c>
      <c r="C993">
        <v>23</v>
      </c>
      <c r="D993" t="s">
        <v>1777</v>
      </c>
      <c r="E993">
        <v>49.259948000000001</v>
      </c>
      <c r="F993">
        <v>-123.06967299999999</v>
      </c>
      <c r="G993">
        <f>IF(route_map__2[[#This Row],[route_label]]&lt;&gt;A994,0,SQRT((E994-route_map__2[[#This Row],[stop_lat]])^2 + ((F994-route_map__2[[#This Row],[stop_lon]])*COS(RADIANS(route_map__2[[#This Row],[stop_lat]])))^2)*111.32)</f>
        <v>0.3062531172114763</v>
      </c>
    </row>
    <row r="994" spans="1:7" hidden="1" x14ac:dyDescent="0.2">
      <c r="A994" t="s">
        <v>70</v>
      </c>
      <c r="B994">
        <v>0</v>
      </c>
      <c r="C994">
        <v>24</v>
      </c>
      <c r="D994" t="s">
        <v>1778</v>
      </c>
      <c r="E994">
        <v>49.262698999999998</v>
      </c>
      <c r="F994">
        <v>-123.069636</v>
      </c>
      <c r="G994">
        <f>IF(route_map__2[[#This Row],[route_label]]&lt;&gt;A995,0,SQRT((E995-route_map__2[[#This Row],[stop_lat]])^2 + ((F995-route_map__2[[#This Row],[stop_lon]])*COS(RADIANS(route_map__2[[#This Row],[stop_lat]])))^2)*111.32)</f>
        <v>0.29300864953293815</v>
      </c>
    </row>
    <row r="995" spans="1:7" hidden="1" x14ac:dyDescent="0.2">
      <c r="A995" t="s">
        <v>70</v>
      </c>
      <c r="B995">
        <v>0</v>
      </c>
      <c r="C995">
        <v>25</v>
      </c>
      <c r="D995" t="s">
        <v>1779</v>
      </c>
      <c r="E995">
        <v>49.265331000000003</v>
      </c>
      <c r="F995">
        <v>-123.069596</v>
      </c>
      <c r="G995">
        <f>IF(route_map__2[[#This Row],[route_label]]&lt;&gt;A996,0,SQRT((E996-route_map__2[[#This Row],[stop_lat]])^2 + ((F996-route_map__2[[#This Row],[stop_lon]])*COS(RADIANS(route_map__2[[#This Row],[stop_lat]])))^2)*111.32)</f>
        <v>0.30193790720035257</v>
      </c>
    </row>
    <row r="996" spans="1:7" hidden="1" x14ac:dyDescent="0.2">
      <c r="A996" t="s">
        <v>70</v>
      </c>
      <c r="B996">
        <v>0</v>
      </c>
      <c r="C996">
        <v>26</v>
      </c>
      <c r="D996" t="s">
        <v>1780</v>
      </c>
      <c r="E996">
        <v>49.268042999999999</v>
      </c>
      <c r="F996">
        <v>-123.06953</v>
      </c>
      <c r="G996">
        <f>IF(route_map__2[[#This Row],[route_label]]&lt;&gt;A997,0,SQRT((E997-route_map__2[[#This Row],[stop_lat]])^2 + ((F997-route_map__2[[#This Row],[stop_lon]])*COS(RADIANS(route_map__2[[#This Row],[stop_lat]])))^2)*111.32)</f>
        <v>0.20872682008502397</v>
      </c>
    </row>
    <row r="997" spans="1:7" hidden="1" x14ac:dyDescent="0.2">
      <c r="A997" t="s">
        <v>70</v>
      </c>
      <c r="B997">
        <v>0</v>
      </c>
      <c r="C997">
        <v>27</v>
      </c>
      <c r="D997" t="s">
        <v>1781</v>
      </c>
      <c r="E997">
        <v>49.269917999999997</v>
      </c>
      <c r="F997">
        <v>-123.069518</v>
      </c>
      <c r="G997">
        <f>IF(route_map__2[[#This Row],[route_label]]&lt;&gt;A998,0,SQRT((E998-route_map__2[[#This Row],[stop_lat]])^2 + ((F998-route_map__2[[#This Row],[stop_lon]])*COS(RADIANS(route_map__2[[#This Row],[stop_lat]])))^2)*111.32)</f>
        <v>0.18814999525924861</v>
      </c>
    </row>
    <row r="998" spans="1:7" hidden="1" x14ac:dyDescent="0.2">
      <c r="A998" t="s">
        <v>70</v>
      </c>
      <c r="B998">
        <v>0</v>
      </c>
      <c r="C998">
        <v>28</v>
      </c>
      <c r="D998" t="s">
        <v>1782</v>
      </c>
      <c r="E998">
        <v>49.271608000000001</v>
      </c>
      <c r="F998">
        <v>-123.069481</v>
      </c>
      <c r="G998">
        <f>IF(route_map__2[[#This Row],[route_label]]&lt;&gt;A999,0,SQRT((E999-route_map__2[[#This Row],[stop_lat]])^2 + ((F999-route_map__2[[#This Row],[stop_lon]])*COS(RADIANS(route_map__2[[#This Row],[stop_lat]])))^2)*111.32)</f>
        <v>0.19094973395204895</v>
      </c>
    </row>
    <row r="999" spans="1:7" hidden="1" x14ac:dyDescent="0.2">
      <c r="A999" t="s">
        <v>70</v>
      </c>
      <c r="B999">
        <v>0</v>
      </c>
      <c r="C999">
        <v>29</v>
      </c>
      <c r="D999" t="s">
        <v>1783</v>
      </c>
      <c r="E999">
        <v>49.273322999999998</v>
      </c>
      <c r="F999">
        <v>-123.06943</v>
      </c>
      <c r="G999">
        <f>IF(route_map__2[[#This Row],[route_label]]&lt;&gt;A1000,0,SQRT((E1000-route_map__2[[#This Row],[stop_lat]])^2 + ((F1000-route_map__2[[#This Row],[stop_lon]])*COS(RADIANS(route_map__2[[#This Row],[stop_lat]])))^2)*111.32)</f>
        <v>0.20160240400276594</v>
      </c>
    </row>
    <row r="1000" spans="1:7" hidden="1" x14ac:dyDescent="0.2">
      <c r="A1000" t="s">
        <v>70</v>
      </c>
      <c r="B1000">
        <v>0</v>
      </c>
      <c r="C1000">
        <v>30</v>
      </c>
      <c r="D1000" t="s">
        <v>1784</v>
      </c>
      <c r="E1000">
        <v>49.275134000000001</v>
      </c>
      <c r="F1000">
        <v>-123.069418</v>
      </c>
      <c r="G1000">
        <f>IF(route_map__2[[#This Row],[route_label]]&lt;&gt;A1001,0,SQRT((E1001-route_map__2[[#This Row],[stop_lat]])^2 + ((F1001-route_map__2[[#This Row],[stop_lon]])*COS(RADIANS(route_map__2[[#This Row],[stop_lat]])))^2)*111.32)</f>
        <v>0.20928443549749448</v>
      </c>
    </row>
    <row r="1001" spans="1:7" hidden="1" x14ac:dyDescent="0.2">
      <c r="A1001" t="s">
        <v>70</v>
      </c>
      <c r="B1001">
        <v>0</v>
      </c>
      <c r="C1001">
        <v>31</v>
      </c>
      <c r="D1001" t="s">
        <v>1785</v>
      </c>
      <c r="E1001">
        <v>49.277014000000001</v>
      </c>
      <c r="F1001">
        <v>-123.069433</v>
      </c>
      <c r="G1001">
        <f>IF(route_map__2[[#This Row],[route_label]]&lt;&gt;A1002,0,SQRT((E1002-route_map__2[[#This Row],[stop_lat]])^2 + ((F1002-route_map__2[[#This Row],[stop_lon]])*COS(RADIANS(route_map__2[[#This Row],[stop_lat]])))^2)*111.32)</f>
        <v>0.19947385912314827</v>
      </c>
    </row>
    <row r="1002" spans="1:7" hidden="1" x14ac:dyDescent="0.2">
      <c r="A1002" t="s">
        <v>70</v>
      </c>
      <c r="B1002">
        <v>0</v>
      </c>
      <c r="C1002">
        <v>32</v>
      </c>
      <c r="D1002" t="s">
        <v>1786</v>
      </c>
      <c r="E1002">
        <v>49.278703999999998</v>
      </c>
      <c r="F1002">
        <v>-123.070346</v>
      </c>
      <c r="G1002">
        <f>IF(route_map__2[[#This Row],[route_label]]&lt;&gt;A1003,0,SQRT((E1003-route_map__2[[#This Row],[stop_lat]])^2 + ((F1003-route_map__2[[#This Row],[stop_lon]])*COS(RADIANS(route_map__2[[#This Row],[stop_lat]])))^2)*111.32)</f>
        <v>0.20790390902796904</v>
      </c>
    </row>
    <row r="1003" spans="1:7" hidden="1" x14ac:dyDescent="0.2">
      <c r="A1003" t="s">
        <v>70</v>
      </c>
      <c r="B1003">
        <v>0</v>
      </c>
      <c r="C1003">
        <v>33</v>
      </c>
      <c r="D1003" t="s">
        <v>1787</v>
      </c>
      <c r="E1003">
        <v>49.280571000000002</v>
      </c>
      <c r="F1003">
        <v>-123.070272</v>
      </c>
      <c r="G1003">
        <f>IF(route_map__2[[#This Row],[route_label]]&lt;&gt;A1004,0,SQRT((E1004-route_map__2[[#This Row],[stop_lat]])^2 + ((F1004-route_map__2[[#This Row],[stop_lon]])*COS(RADIANS(route_map__2[[#This Row],[stop_lat]])))^2)*111.32)</f>
        <v>0.10974619426872348</v>
      </c>
    </row>
    <row r="1004" spans="1:7" hidden="1" x14ac:dyDescent="0.2">
      <c r="A1004" t="s">
        <v>70</v>
      </c>
      <c r="B1004">
        <v>0</v>
      </c>
      <c r="C1004">
        <v>34</v>
      </c>
      <c r="D1004" t="s">
        <v>1788</v>
      </c>
      <c r="E1004">
        <v>49.281362000000001</v>
      </c>
      <c r="F1004">
        <v>-123.071174</v>
      </c>
      <c r="G1004">
        <f>IF(route_map__2[[#This Row],[route_label]]&lt;&gt;A1005,0,SQRT((E1005-route_map__2[[#This Row],[stop_lat]])^2 + ((F1005-route_map__2[[#This Row],[stop_lon]])*COS(RADIANS(route_map__2[[#This Row],[stop_lat]])))^2)*111.32)</f>
        <v>0.24923492288647905</v>
      </c>
    </row>
    <row r="1005" spans="1:7" hidden="1" x14ac:dyDescent="0.2">
      <c r="A1005" t="s">
        <v>70</v>
      </c>
      <c r="B1005">
        <v>0</v>
      </c>
      <c r="C1005">
        <v>35</v>
      </c>
      <c r="D1005" t="s">
        <v>1789</v>
      </c>
      <c r="E1005">
        <v>49.281377999999997</v>
      </c>
      <c r="F1005">
        <v>-123.074606</v>
      </c>
      <c r="G1005">
        <f>IF(route_map__2[[#This Row],[route_label]]&lt;&gt;A1006,0,SQRT((E1006-route_map__2[[#This Row],[stop_lat]])^2 + ((F1006-route_map__2[[#This Row],[stop_lon]])*COS(RADIANS(route_map__2[[#This Row],[stop_lat]])))^2)*111.32)</f>
        <v>0.23845229774865925</v>
      </c>
    </row>
    <row r="1006" spans="1:7" hidden="1" x14ac:dyDescent="0.2">
      <c r="A1006" t="s">
        <v>70</v>
      </c>
      <c r="B1006">
        <v>0</v>
      </c>
      <c r="C1006">
        <v>36</v>
      </c>
      <c r="D1006" t="s">
        <v>1790</v>
      </c>
      <c r="E1006">
        <v>49.281444999999998</v>
      </c>
      <c r="F1006">
        <v>-123.077888</v>
      </c>
      <c r="G1006">
        <f>IF(route_map__2[[#This Row],[route_label]]&lt;&gt;A1007,0,SQRT((E1007-route_map__2[[#This Row],[stop_lat]])^2 + ((F1007-route_map__2[[#This Row],[stop_lon]])*COS(RADIANS(route_map__2[[#This Row],[stop_lat]])))^2)*111.32)</f>
        <v>0.28571596003074168</v>
      </c>
    </row>
    <row r="1007" spans="1:7" hidden="1" x14ac:dyDescent="0.2">
      <c r="A1007" t="s">
        <v>70</v>
      </c>
      <c r="B1007">
        <v>0</v>
      </c>
      <c r="C1007">
        <v>37</v>
      </c>
      <c r="D1007" t="s">
        <v>1791</v>
      </c>
      <c r="E1007">
        <v>49.281111000000003</v>
      </c>
      <c r="F1007">
        <v>-123.081789</v>
      </c>
      <c r="G1007">
        <f>IF(route_map__2[[#This Row],[route_label]]&lt;&gt;A1008,0,SQRT((E1008-route_map__2[[#This Row],[stop_lat]])^2 + ((F1008-route_map__2[[#This Row],[stop_lon]])*COS(RADIANS(route_map__2[[#This Row],[stop_lat]])))^2)*111.32)</f>
        <v>0.25131090726330496</v>
      </c>
    </row>
    <row r="1008" spans="1:7" hidden="1" x14ac:dyDescent="0.2">
      <c r="A1008" t="s">
        <v>70</v>
      </c>
      <c r="B1008">
        <v>0</v>
      </c>
      <c r="C1008">
        <v>38</v>
      </c>
      <c r="D1008" t="s">
        <v>1792</v>
      </c>
      <c r="E1008">
        <v>49.281154999999998</v>
      </c>
      <c r="F1008">
        <v>-123.085249</v>
      </c>
      <c r="G1008">
        <f>IF(route_map__2[[#This Row],[route_label]]&lt;&gt;A1009,0,SQRT((E1009-route_map__2[[#This Row],[stop_lat]])^2 + ((F1009-route_map__2[[#This Row],[stop_lon]])*COS(RADIANS(route_map__2[[#This Row],[stop_lat]])))^2)*111.32)</f>
        <v>0.17566502561996922</v>
      </c>
    </row>
    <row r="1009" spans="1:7" hidden="1" x14ac:dyDescent="0.2">
      <c r="A1009" t="s">
        <v>70</v>
      </c>
      <c r="B1009">
        <v>0</v>
      </c>
      <c r="C1009">
        <v>39</v>
      </c>
      <c r="D1009" t="s">
        <v>1793</v>
      </c>
      <c r="E1009">
        <v>49.281199999999998</v>
      </c>
      <c r="F1009">
        <v>-123.087667</v>
      </c>
      <c r="G1009">
        <f>IF(route_map__2[[#This Row],[route_label]]&lt;&gt;A1010,0,SQRT((E1010-route_map__2[[#This Row],[stop_lat]])^2 + ((F1010-route_map__2[[#This Row],[stop_lon]])*COS(RADIANS(route_map__2[[#This Row],[stop_lat]])))^2)*111.32)</f>
        <v>0.31617091628536131</v>
      </c>
    </row>
    <row r="1010" spans="1:7" hidden="1" x14ac:dyDescent="0.2">
      <c r="A1010" t="s">
        <v>70</v>
      </c>
      <c r="B1010">
        <v>0</v>
      </c>
      <c r="C1010">
        <v>40</v>
      </c>
      <c r="D1010" t="s">
        <v>1794</v>
      </c>
      <c r="E1010">
        <v>49.281281999999997</v>
      </c>
      <c r="F1010">
        <v>-123.09201899999999</v>
      </c>
      <c r="G1010">
        <f>IF(route_map__2[[#This Row],[route_label]]&lt;&gt;A1011,0,SQRT((E1011-route_map__2[[#This Row],[stop_lat]])^2 + ((F1011-route_map__2[[#This Row],[stop_lon]])*COS(RADIANS(route_map__2[[#This Row],[stop_lat]])))^2)*111.32)</f>
        <v>0.13695594913218118</v>
      </c>
    </row>
    <row r="1011" spans="1:7" hidden="1" x14ac:dyDescent="0.2">
      <c r="A1011" t="s">
        <v>70</v>
      </c>
      <c r="B1011">
        <v>0</v>
      </c>
      <c r="C1011">
        <v>41</v>
      </c>
      <c r="D1011" t="s">
        <v>1795</v>
      </c>
      <c r="E1011">
        <v>49.281320999999998</v>
      </c>
      <c r="F1011">
        <v>-123.09390399999999</v>
      </c>
      <c r="G1011">
        <f>IF(route_map__2[[#This Row],[route_label]]&lt;&gt;A1012,0,SQRT((E1012-route_map__2[[#This Row],[stop_lat]])^2 + ((F1012-route_map__2[[#This Row],[stop_lon]])*COS(RADIANS(route_map__2[[#This Row],[stop_lat]])))^2)*111.32)</f>
        <v>0.141152702669047</v>
      </c>
    </row>
    <row r="1012" spans="1:7" hidden="1" x14ac:dyDescent="0.2">
      <c r="A1012" t="s">
        <v>70</v>
      </c>
      <c r="B1012">
        <v>0</v>
      </c>
      <c r="C1012">
        <v>42</v>
      </c>
      <c r="D1012" t="s">
        <v>1796</v>
      </c>
      <c r="E1012">
        <v>49.281356000000002</v>
      </c>
      <c r="F1012">
        <v>-123.09584700000001</v>
      </c>
      <c r="G1012">
        <f>IF(route_map__2[[#This Row],[route_label]]&lt;&gt;A1013,0,SQRT((E1013-route_map__2[[#This Row],[stop_lat]])^2 + ((F1013-route_map__2[[#This Row],[stop_lon]])*COS(RADIANS(route_map__2[[#This Row],[stop_lat]])))^2)*111.32)</f>
        <v>0.25544747016195762</v>
      </c>
    </row>
    <row r="1013" spans="1:7" hidden="1" x14ac:dyDescent="0.2">
      <c r="A1013" t="s">
        <v>70</v>
      </c>
      <c r="B1013">
        <v>0</v>
      </c>
      <c r="C1013">
        <v>43</v>
      </c>
      <c r="D1013" t="s">
        <v>1101</v>
      </c>
      <c r="E1013">
        <v>49.281426000000003</v>
      </c>
      <c r="F1013">
        <v>-123.099363</v>
      </c>
      <c r="G1013">
        <f>IF(route_map__2[[#This Row],[route_label]]&lt;&gt;A1014,0,SQRT((E1014-route_map__2[[#This Row],[stop_lat]])^2 + ((F1014-route_map__2[[#This Row],[stop_lon]])*COS(RADIANS(route_map__2[[#This Row],[stop_lat]])))^2)*111.32)</f>
        <v>0.43726910171201033</v>
      </c>
    </row>
    <row r="1014" spans="1:7" hidden="1" x14ac:dyDescent="0.2">
      <c r="A1014" t="s">
        <v>70</v>
      </c>
      <c r="B1014">
        <v>0</v>
      </c>
      <c r="C1014">
        <v>44</v>
      </c>
      <c r="D1014" t="s">
        <v>1102</v>
      </c>
      <c r="E1014">
        <v>49.281733000000003</v>
      </c>
      <c r="F1014">
        <v>-123.105366</v>
      </c>
      <c r="G1014">
        <f>IF(route_map__2[[#This Row],[route_label]]&lt;&gt;A1015,0,SQRT((E1015-route_map__2[[#This Row],[stop_lat]])^2 + ((F1015-route_map__2[[#This Row],[stop_lon]])*COS(RADIANS(route_map__2[[#This Row],[stop_lat]])))^2)*111.32)</f>
        <v>0.2018473796901353</v>
      </c>
    </row>
    <row r="1015" spans="1:7" hidden="1" x14ac:dyDescent="0.2">
      <c r="A1015" t="s">
        <v>70</v>
      </c>
      <c r="B1015">
        <v>0</v>
      </c>
      <c r="C1015">
        <v>45</v>
      </c>
      <c r="D1015" t="s">
        <v>1103</v>
      </c>
      <c r="E1015">
        <v>49.282221</v>
      </c>
      <c r="F1015">
        <v>-123.108043</v>
      </c>
      <c r="G1015">
        <f>IF(route_map__2[[#This Row],[route_label]]&lt;&gt;A1016,0,SQRT((E1016-route_map__2[[#This Row],[stop_lat]])^2 + ((F1016-route_map__2[[#This Row],[stop_lon]])*COS(RADIANS(route_map__2[[#This Row],[stop_lat]])))^2)*111.32)</f>
        <v>0.18872146331626077</v>
      </c>
    </row>
    <row r="1016" spans="1:7" hidden="1" x14ac:dyDescent="0.2">
      <c r="A1016" t="s">
        <v>70</v>
      </c>
      <c r="B1016">
        <v>0</v>
      </c>
      <c r="C1016">
        <v>46</v>
      </c>
      <c r="D1016" t="s">
        <v>1104</v>
      </c>
      <c r="E1016">
        <v>49.283085</v>
      </c>
      <c r="F1016">
        <v>-123.11027900000001</v>
      </c>
      <c r="G1016">
        <f>IF(route_map__2[[#This Row],[route_label]]&lt;&gt;A1017,0,SQRT((E1017-route_map__2[[#This Row],[stop_lat]])^2 + ((F1017-route_map__2[[#This Row],[stop_lon]])*COS(RADIANS(route_map__2[[#This Row],[stop_lat]])))^2)*111.32)</f>
        <v>0.38287669599628166</v>
      </c>
    </row>
    <row r="1017" spans="1:7" hidden="1" x14ac:dyDescent="0.2">
      <c r="A1017" t="s">
        <v>70</v>
      </c>
      <c r="B1017">
        <v>0</v>
      </c>
      <c r="C1017">
        <v>47</v>
      </c>
      <c r="D1017" t="s">
        <v>1797</v>
      </c>
      <c r="E1017">
        <v>49.281944000000003</v>
      </c>
      <c r="F1017">
        <v>-123.115253</v>
      </c>
      <c r="G1017">
        <f>IF(route_map__2[[#This Row],[route_label]]&lt;&gt;A1018,0,SQRT((E1018-route_map__2[[#This Row],[stop_lat]])^2 + ((F1018-route_map__2[[#This Row],[stop_lon]])*COS(RADIANS(route_map__2[[#This Row],[stop_lat]])))^2)*111.32)</f>
        <v>0</v>
      </c>
    </row>
    <row r="1018" spans="1:7" hidden="1" x14ac:dyDescent="0.2">
      <c r="A1018" t="s">
        <v>70</v>
      </c>
      <c r="B1018">
        <v>1</v>
      </c>
      <c r="C1018">
        <v>1</v>
      </c>
      <c r="D1018" t="s">
        <v>1797</v>
      </c>
      <c r="E1018">
        <v>49.281944000000003</v>
      </c>
      <c r="F1018">
        <v>-123.115253</v>
      </c>
      <c r="G1018">
        <f>IF(route_map__2[[#This Row],[route_label]]&lt;&gt;A1019,0,SQRT((E1019-route_map__2[[#This Row],[stop_lat]])^2 + ((F1019-route_map__2[[#This Row],[stop_lon]])*COS(RADIANS(route_map__2[[#This Row],[stop_lat]])))^2)*111.32)</f>
        <v>0.32074623954123888</v>
      </c>
    </row>
    <row r="1019" spans="1:7" hidden="1" x14ac:dyDescent="0.2">
      <c r="A1019" t="s">
        <v>70</v>
      </c>
      <c r="B1019">
        <v>1</v>
      </c>
      <c r="C1019">
        <v>2</v>
      </c>
      <c r="D1019" t="s">
        <v>1682</v>
      </c>
      <c r="E1019">
        <v>49.281280000000002</v>
      </c>
      <c r="F1019">
        <v>-123.119551</v>
      </c>
      <c r="G1019">
        <f>IF(route_map__2[[#This Row],[route_label]]&lt;&gt;A1020,0,SQRT((E1020-route_map__2[[#This Row],[stop_lat]])^2 + ((F1020-route_map__2[[#This Row],[stop_lon]])*COS(RADIANS(route_map__2[[#This Row],[stop_lat]])))^2)*111.32)</f>
        <v>0.14730377713417492</v>
      </c>
    </row>
    <row r="1020" spans="1:7" hidden="1" x14ac:dyDescent="0.2">
      <c r="A1020" t="s">
        <v>70</v>
      </c>
      <c r="B1020">
        <v>1</v>
      </c>
      <c r="C1020">
        <v>3</v>
      </c>
      <c r="D1020" t="s">
        <v>1170</v>
      </c>
      <c r="E1020">
        <v>49.282316999999999</v>
      </c>
      <c r="F1020">
        <v>-123.118291</v>
      </c>
      <c r="G1020">
        <f>IF(route_map__2[[#This Row],[route_label]]&lt;&gt;A1021,0,SQRT((E1021-route_map__2[[#This Row],[stop_lat]])^2 + ((F1021-route_map__2[[#This Row],[stop_lon]])*COS(RADIANS(route_map__2[[#This Row],[stop_lat]])))^2)*111.32)</f>
        <v>0.17950006630936888</v>
      </c>
    </row>
    <row r="1021" spans="1:7" hidden="1" x14ac:dyDescent="0.2">
      <c r="A1021" t="s">
        <v>70</v>
      </c>
      <c r="B1021">
        <v>1</v>
      </c>
      <c r="C1021">
        <v>4</v>
      </c>
      <c r="D1021" t="s">
        <v>1171</v>
      </c>
      <c r="E1021">
        <v>49.283461000000003</v>
      </c>
      <c r="F1021">
        <v>-123.11654900000001</v>
      </c>
      <c r="G1021">
        <f>IF(route_map__2[[#This Row],[route_label]]&lt;&gt;A1022,0,SQRT((E1022-route_map__2[[#This Row],[stop_lat]])^2 + ((F1022-route_map__2[[#This Row],[stop_lon]])*COS(RADIANS(route_map__2[[#This Row],[stop_lat]])))^2)*111.32)</f>
        <v>0.16108494700186707</v>
      </c>
    </row>
    <row r="1022" spans="1:7" hidden="1" x14ac:dyDescent="0.2">
      <c r="A1022" t="s">
        <v>70</v>
      </c>
      <c r="B1022">
        <v>1</v>
      </c>
      <c r="C1022">
        <v>5</v>
      </c>
      <c r="D1022" t="s">
        <v>1172</v>
      </c>
      <c r="E1022">
        <v>49.284492999999998</v>
      </c>
      <c r="F1022">
        <v>-123.114994</v>
      </c>
      <c r="G1022">
        <f>IF(route_map__2[[#This Row],[route_label]]&lt;&gt;A1023,0,SQRT((E1023-route_map__2[[#This Row],[stop_lat]])^2 + ((F1023-route_map__2[[#This Row],[stop_lon]])*COS(RADIANS(route_map__2[[#This Row],[stop_lat]])))^2)*111.32)</f>
        <v>0.1782778806091504</v>
      </c>
    </row>
    <row r="1023" spans="1:7" hidden="1" x14ac:dyDescent="0.2">
      <c r="A1023" t="s">
        <v>70</v>
      </c>
      <c r="B1023">
        <v>1</v>
      </c>
      <c r="C1023">
        <v>6</v>
      </c>
      <c r="D1023" t="s">
        <v>1541</v>
      </c>
      <c r="E1023">
        <v>49.284334000000001</v>
      </c>
      <c r="F1023">
        <v>-123.112551</v>
      </c>
      <c r="G1023">
        <f>IF(route_map__2[[#This Row],[route_label]]&lt;&gt;A1024,0,SQRT((E1024-route_map__2[[#This Row],[stop_lat]])^2 + ((F1024-route_map__2[[#This Row],[stop_lon]])*COS(RADIANS(route_map__2[[#This Row],[stop_lat]])))^2)*111.32)</f>
        <v>0.20371655641187009</v>
      </c>
    </row>
    <row r="1024" spans="1:7" hidden="1" x14ac:dyDescent="0.2">
      <c r="A1024" t="s">
        <v>70</v>
      </c>
      <c r="B1024">
        <v>1</v>
      </c>
      <c r="C1024">
        <v>7</v>
      </c>
      <c r="D1024" t="s">
        <v>1542</v>
      </c>
      <c r="E1024">
        <v>49.283054</v>
      </c>
      <c r="F1024">
        <v>-123.110546</v>
      </c>
      <c r="G1024">
        <f>IF(route_map__2[[#This Row],[route_label]]&lt;&gt;A1025,0,SQRT((E1025-route_map__2[[#This Row],[stop_lat]])^2 + ((F1025-route_map__2[[#This Row],[stop_lon]])*COS(RADIANS(route_map__2[[#This Row],[stop_lat]])))^2)*111.32)</f>
        <v>0.32406065847123233</v>
      </c>
    </row>
    <row r="1025" spans="1:7" hidden="1" x14ac:dyDescent="0.2">
      <c r="A1025" t="s">
        <v>70</v>
      </c>
      <c r="B1025">
        <v>1</v>
      </c>
      <c r="C1025">
        <v>8</v>
      </c>
      <c r="D1025" t="s">
        <v>1543</v>
      </c>
      <c r="E1025">
        <v>49.281790000000001</v>
      </c>
      <c r="F1025">
        <v>-123.106526</v>
      </c>
      <c r="G1025">
        <f>IF(route_map__2[[#This Row],[route_label]]&lt;&gt;A1026,0,SQRT((E1026-route_map__2[[#This Row],[stop_lat]])^2 + ((F1026-route_map__2[[#This Row],[stop_lon]])*COS(RADIANS(route_map__2[[#This Row],[stop_lat]])))^2)*111.32)</f>
        <v>0.13068286308025931</v>
      </c>
    </row>
    <row r="1026" spans="1:7" hidden="1" x14ac:dyDescent="0.2">
      <c r="A1026" t="s">
        <v>70</v>
      </c>
      <c r="B1026">
        <v>1</v>
      </c>
      <c r="C1026">
        <v>9</v>
      </c>
      <c r="D1026" t="s">
        <v>1544</v>
      </c>
      <c r="E1026">
        <v>49.281469000000001</v>
      </c>
      <c r="F1026">
        <v>-123.104795</v>
      </c>
      <c r="G1026">
        <f>IF(route_map__2[[#This Row],[route_label]]&lt;&gt;A1027,0,SQRT((E1027-route_map__2[[#This Row],[stop_lat]])^2 + ((F1027-route_map__2[[#This Row],[stop_lon]])*COS(RADIANS(route_map__2[[#This Row],[stop_lat]])))^2)*111.32)</f>
        <v>0.41923823306078589</v>
      </c>
    </row>
    <row r="1027" spans="1:7" hidden="1" x14ac:dyDescent="0.2">
      <c r="A1027" t="s">
        <v>70</v>
      </c>
      <c r="B1027">
        <v>1</v>
      </c>
      <c r="C1027">
        <v>10</v>
      </c>
      <c r="D1027" t="s">
        <v>1545</v>
      </c>
      <c r="E1027">
        <v>49.281224999999999</v>
      </c>
      <c r="F1027">
        <v>-123.099034</v>
      </c>
      <c r="G1027">
        <f>IF(route_map__2[[#This Row],[route_label]]&lt;&gt;A1028,0,SQRT((E1028-route_map__2[[#This Row],[stop_lat]])^2 + ((F1028-route_map__2[[#This Row],[stop_lon]])*COS(RADIANS(route_map__2[[#This Row],[stop_lat]])))^2)*111.32)</f>
        <v>0.31212621937361545</v>
      </c>
    </row>
    <row r="1028" spans="1:7" hidden="1" x14ac:dyDescent="0.2">
      <c r="A1028" t="s">
        <v>70</v>
      </c>
      <c r="B1028">
        <v>1</v>
      </c>
      <c r="C1028">
        <v>11</v>
      </c>
      <c r="D1028" t="s">
        <v>1546</v>
      </c>
      <c r="E1028">
        <v>49.281160999999997</v>
      </c>
      <c r="F1028">
        <v>-123.09473699999999</v>
      </c>
      <c r="G1028">
        <f>IF(route_map__2[[#This Row],[route_label]]&lt;&gt;A1029,0,SQRT((E1029-route_map__2[[#This Row],[stop_lat]])^2 + ((F1029-route_map__2[[#This Row],[stop_lon]])*COS(RADIANS(route_map__2[[#This Row],[stop_lat]])))^2)*111.32)</f>
        <v>0.12952257307753476</v>
      </c>
    </row>
    <row r="1029" spans="1:7" hidden="1" x14ac:dyDescent="0.2">
      <c r="A1029" t="s">
        <v>70</v>
      </c>
      <c r="B1029">
        <v>1</v>
      </c>
      <c r="C1029">
        <v>12</v>
      </c>
      <c r="D1029" t="s">
        <v>1547</v>
      </c>
      <c r="E1029">
        <v>49.281112</v>
      </c>
      <c r="F1029">
        <v>-123.092955</v>
      </c>
      <c r="G1029">
        <f>IF(route_map__2[[#This Row],[route_label]]&lt;&gt;A1030,0,SQRT((E1030-route_map__2[[#This Row],[stop_lat]])^2 + ((F1030-route_map__2[[#This Row],[stop_lon]])*COS(RADIANS(route_map__2[[#This Row],[stop_lat]])))^2)*111.32)</f>
        <v>0.14411823559434037</v>
      </c>
    </row>
    <row r="1030" spans="1:7" hidden="1" x14ac:dyDescent="0.2">
      <c r="A1030" t="s">
        <v>70</v>
      </c>
      <c r="B1030">
        <v>1</v>
      </c>
      <c r="C1030">
        <v>13</v>
      </c>
      <c r="D1030" t="s">
        <v>1548</v>
      </c>
      <c r="E1030">
        <v>49.281081</v>
      </c>
      <c r="F1030">
        <v>-123.090971</v>
      </c>
      <c r="G1030">
        <f>IF(route_map__2[[#This Row],[route_label]]&lt;&gt;A1031,0,SQRT((E1031-route_map__2[[#This Row],[stop_lat]])^2 + ((F1031-route_map__2[[#This Row],[stop_lon]])*COS(RADIANS(route_map__2[[#This Row],[stop_lat]])))^2)*111.32)</f>
        <v>0.3136123365038917</v>
      </c>
    </row>
    <row r="1031" spans="1:7" hidden="1" x14ac:dyDescent="0.2">
      <c r="A1031" t="s">
        <v>70</v>
      </c>
      <c r="B1031">
        <v>1</v>
      </c>
      <c r="C1031">
        <v>14</v>
      </c>
      <c r="D1031" t="s">
        <v>1549</v>
      </c>
      <c r="E1031">
        <v>49.281005</v>
      </c>
      <c r="F1031">
        <v>-123.086654</v>
      </c>
      <c r="G1031">
        <f>IF(route_map__2[[#This Row],[route_label]]&lt;&gt;A1032,0,SQRT((E1032-route_map__2[[#This Row],[stop_lat]])^2 + ((F1032-route_map__2[[#This Row],[stop_lon]])*COS(RADIANS(route_map__2[[#This Row],[stop_lat]])))^2)*111.32)</f>
        <v>0.17603833030360569</v>
      </c>
    </row>
    <row r="1032" spans="1:7" hidden="1" x14ac:dyDescent="0.2">
      <c r="A1032" t="s">
        <v>70</v>
      </c>
      <c r="B1032">
        <v>1</v>
      </c>
      <c r="C1032">
        <v>15</v>
      </c>
      <c r="D1032" t="s">
        <v>1550</v>
      </c>
      <c r="E1032">
        <v>49.280957000000001</v>
      </c>
      <c r="F1032">
        <v>-123.084231</v>
      </c>
      <c r="G1032">
        <f>IF(route_map__2[[#This Row],[route_label]]&lt;&gt;A1033,0,SQRT((E1033-route_map__2[[#This Row],[stop_lat]])^2 + ((F1033-route_map__2[[#This Row],[stop_lon]])*COS(RADIANS(route_map__2[[#This Row],[stop_lat]])))^2)*111.32)</f>
        <v>0.24487189463577902</v>
      </c>
    </row>
    <row r="1033" spans="1:7" hidden="1" x14ac:dyDescent="0.2">
      <c r="A1033" t="s">
        <v>70</v>
      </c>
      <c r="B1033">
        <v>1</v>
      </c>
      <c r="C1033">
        <v>16</v>
      </c>
      <c r="D1033" t="s">
        <v>1551</v>
      </c>
      <c r="E1033">
        <v>49.280904</v>
      </c>
      <c r="F1033">
        <v>-123.08086</v>
      </c>
      <c r="G1033">
        <f>IF(route_map__2[[#This Row],[route_label]]&lt;&gt;A1034,0,SQRT((E1034-route_map__2[[#This Row],[stop_lat]])^2 + ((F1034-route_map__2[[#This Row],[stop_lon]])*COS(RADIANS(route_map__2[[#This Row],[stop_lat]])))^2)*111.32)</f>
        <v>0.32138139464334203</v>
      </c>
    </row>
    <row r="1034" spans="1:7" hidden="1" x14ac:dyDescent="0.2">
      <c r="A1034" t="s">
        <v>70</v>
      </c>
      <c r="B1034">
        <v>1</v>
      </c>
      <c r="C1034">
        <v>17</v>
      </c>
      <c r="D1034" t="s">
        <v>1552</v>
      </c>
      <c r="E1034">
        <v>49.281194999999997</v>
      </c>
      <c r="F1034">
        <v>-123.076457</v>
      </c>
      <c r="G1034">
        <f>IF(route_map__2[[#This Row],[route_label]]&lt;&gt;A1035,0,SQRT((E1035-route_map__2[[#This Row],[stop_lat]])^2 + ((F1035-route_map__2[[#This Row],[stop_lon]])*COS(RADIANS(route_map__2[[#This Row],[stop_lat]])))^2)*111.32)</f>
        <v>0.22047261344702274</v>
      </c>
    </row>
    <row r="1035" spans="1:7" hidden="1" x14ac:dyDescent="0.2">
      <c r="A1035" t="s">
        <v>70</v>
      </c>
      <c r="B1035">
        <v>1</v>
      </c>
      <c r="C1035">
        <v>18</v>
      </c>
      <c r="D1035" t="s">
        <v>1553</v>
      </c>
      <c r="E1035">
        <v>49.281191</v>
      </c>
      <c r="F1035">
        <v>-123.073421</v>
      </c>
      <c r="G1035">
        <f>IF(route_map__2[[#This Row],[route_label]]&lt;&gt;A1036,0,SQRT((E1036-route_map__2[[#This Row],[stop_lat]])^2 + ((F1036-route_map__2[[#This Row],[stop_lon]])*COS(RADIANS(route_map__2[[#This Row],[stop_lat]])))^2)*111.32)</f>
        <v>0.21292062040193599</v>
      </c>
    </row>
    <row r="1036" spans="1:7" hidden="1" x14ac:dyDescent="0.2">
      <c r="A1036" t="s">
        <v>70</v>
      </c>
      <c r="B1036">
        <v>1</v>
      </c>
      <c r="C1036">
        <v>19</v>
      </c>
      <c r="D1036" t="s">
        <v>1798</v>
      </c>
      <c r="E1036">
        <v>49.280805999999998</v>
      </c>
      <c r="F1036">
        <v>-123.070549</v>
      </c>
      <c r="G1036">
        <f>IF(route_map__2[[#This Row],[route_label]]&lt;&gt;A1037,0,SQRT((E1037-route_map__2[[#This Row],[stop_lat]])^2 + ((F1037-route_map__2[[#This Row],[stop_lon]])*COS(RADIANS(route_map__2[[#This Row],[stop_lat]])))^2)*111.32)</f>
        <v>0.18946686267331911</v>
      </c>
    </row>
    <row r="1037" spans="1:7" hidden="1" x14ac:dyDescent="0.2">
      <c r="A1037" t="s">
        <v>70</v>
      </c>
      <c r="B1037">
        <v>1</v>
      </c>
      <c r="C1037">
        <v>20</v>
      </c>
      <c r="D1037" t="s">
        <v>1799</v>
      </c>
      <c r="E1037">
        <v>49.279103999999997</v>
      </c>
      <c r="F1037">
        <v>-123.070545</v>
      </c>
      <c r="G1037">
        <f>IF(route_map__2[[#This Row],[route_label]]&lt;&gt;A1038,0,SQRT((E1038-route_map__2[[#This Row],[stop_lat]])^2 + ((F1038-route_map__2[[#This Row],[stop_lon]])*COS(RADIANS(route_map__2[[#This Row],[stop_lat]])))^2)*111.32)</f>
        <v>0.2035000918442284</v>
      </c>
    </row>
    <row r="1038" spans="1:7" hidden="1" x14ac:dyDescent="0.2">
      <c r="A1038" t="s">
        <v>70</v>
      </c>
      <c r="B1038">
        <v>1</v>
      </c>
      <c r="C1038">
        <v>21</v>
      </c>
      <c r="D1038" t="s">
        <v>1800</v>
      </c>
      <c r="E1038">
        <v>49.277327999999997</v>
      </c>
      <c r="F1038">
        <v>-123.069881</v>
      </c>
      <c r="G1038">
        <f>IF(route_map__2[[#This Row],[route_label]]&lt;&gt;A1039,0,SQRT((E1039-route_map__2[[#This Row],[stop_lat]])^2 + ((F1039-route_map__2[[#This Row],[stop_lon]])*COS(RADIANS(route_map__2[[#This Row],[stop_lat]])))^2)*111.32)</f>
        <v>0.20311291814670004</v>
      </c>
    </row>
    <row r="1039" spans="1:7" hidden="1" x14ac:dyDescent="0.2">
      <c r="A1039" t="s">
        <v>70</v>
      </c>
      <c r="B1039">
        <v>1</v>
      </c>
      <c r="C1039">
        <v>22</v>
      </c>
      <c r="D1039" t="s">
        <v>1801</v>
      </c>
      <c r="E1039">
        <v>49.275511999999999</v>
      </c>
      <c r="F1039">
        <v>-123.06961</v>
      </c>
      <c r="G1039">
        <f>IF(route_map__2[[#This Row],[route_label]]&lt;&gt;A1040,0,SQRT((E1040-route_map__2[[#This Row],[stop_lat]])^2 + ((F1040-route_map__2[[#This Row],[stop_lon]])*COS(RADIANS(route_map__2[[#This Row],[stop_lat]])))^2)*111.32)</f>
        <v>0.20339939198125812</v>
      </c>
    </row>
    <row r="1040" spans="1:7" hidden="1" x14ac:dyDescent="0.2">
      <c r="A1040" t="s">
        <v>70</v>
      </c>
      <c r="B1040">
        <v>1</v>
      </c>
      <c r="C1040">
        <v>23</v>
      </c>
      <c r="D1040" t="s">
        <v>1802</v>
      </c>
      <c r="E1040">
        <v>49.273685</v>
      </c>
      <c r="F1040">
        <v>-123.069647</v>
      </c>
      <c r="G1040">
        <f>IF(route_map__2[[#This Row],[route_label]]&lt;&gt;A1041,0,SQRT((E1041-route_map__2[[#This Row],[stop_lat]])^2 + ((F1041-route_map__2[[#This Row],[stop_lon]])*COS(RADIANS(route_map__2[[#This Row],[stop_lat]])))^2)*111.32)</f>
        <v>0.20118179041243811</v>
      </c>
    </row>
    <row r="1041" spans="1:7" hidden="1" x14ac:dyDescent="0.2">
      <c r="A1041" t="s">
        <v>70</v>
      </c>
      <c r="B1041">
        <v>1</v>
      </c>
      <c r="C1041">
        <v>24</v>
      </c>
      <c r="D1041" t="s">
        <v>1803</v>
      </c>
      <c r="E1041">
        <v>49.271878000000001</v>
      </c>
      <c r="F1041">
        <v>-123.069692</v>
      </c>
      <c r="G1041">
        <f>IF(route_map__2[[#This Row],[route_label]]&lt;&gt;A1042,0,SQRT((E1042-route_map__2[[#This Row],[stop_lat]])^2 + ((F1042-route_map__2[[#This Row],[stop_lon]])*COS(RADIANS(route_map__2[[#This Row],[stop_lat]])))^2)*111.32)</f>
        <v>0.18607199348861886</v>
      </c>
    </row>
    <row r="1042" spans="1:7" hidden="1" x14ac:dyDescent="0.2">
      <c r="A1042" t="s">
        <v>70</v>
      </c>
      <c r="B1042">
        <v>1</v>
      </c>
      <c r="C1042">
        <v>25</v>
      </c>
      <c r="D1042" t="s">
        <v>1804</v>
      </c>
      <c r="E1042">
        <v>49.270206999999999</v>
      </c>
      <c r="F1042">
        <v>-123.069755</v>
      </c>
      <c r="G1042">
        <f>IF(route_map__2[[#This Row],[route_label]]&lt;&gt;A1043,0,SQRT((E1043-route_map__2[[#This Row],[stop_lat]])^2 + ((F1043-route_map__2[[#This Row],[stop_lon]])*COS(RADIANS(route_map__2[[#This Row],[stop_lat]])))^2)*111.32)</f>
        <v>0.2484665054237398</v>
      </c>
    </row>
    <row r="1043" spans="1:7" hidden="1" x14ac:dyDescent="0.2">
      <c r="A1043" t="s">
        <v>70</v>
      </c>
      <c r="B1043">
        <v>1</v>
      </c>
      <c r="C1043">
        <v>26</v>
      </c>
      <c r="D1043" t="s">
        <v>1805</v>
      </c>
      <c r="E1043">
        <v>49.267975</v>
      </c>
      <c r="F1043">
        <v>-123.06976</v>
      </c>
      <c r="G1043">
        <f>IF(route_map__2[[#This Row],[route_label]]&lt;&gt;A1044,0,SQRT((E1044-route_map__2[[#This Row],[stop_lat]])^2 + ((F1044-route_map__2[[#This Row],[stop_lon]])*COS(RADIANS(route_map__2[[#This Row],[stop_lat]])))^2)*111.32)</f>
        <v>0.35282336148646359</v>
      </c>
    </row>
    <row r="1044" spans="1:7" hidden="1" x14ac:dyDescent="0.2">
      <c r="A1044" t="s">
        <v>70</v>
      </c>
      <c r="B1044">
        <v>1</v>
      </c>
      <c r="C1044">
        <v>27</v>
      </c>
      <c r="D1044" t="s">
        <v>1806</v>
      </c>
      <c r="E1044">
        <v>49.264806</v>
      </c>
      <c r="F1044">
        <v>-123.06984199999999</v>
      </c>
      <c r="G1044">
        <f>IF(route_map__2[[#This Row],[route_label]]&lt;&gt;A1045,0,SQRT((E1045-route_map__2[[#This Row],[stop_lat]])^2 + ((F1045-route_map__2[[#This Row],[stop_lon]])*COS(RADIANS(route_map__2[[#This Row],[stop_lat]])))^2)*111.32)</f>
        <v>0.17527370410074036</v>
      </c>
    </row>
    <row r="1045" spans="1:7" hidden="1" x14ac:dyDescent="0.2">
      <c r="A1045" t="s">
        <v>70</v>
      </c>
      <c r="B1045">
        <v>1</v>
      </c>
      <c r="C1045">
        <v>28</v>
      </c>
      <c r="D1045" t="s">
        <v>1807</v>
      </c>
      <c r="E1045">
        <v>49.263232000000002</v>
      </c>
      <c r="F1045">
        <v>-123.069903</v>
      </c>
      <c r="G1045">
        <f>IF(route_map__2[[#This Row],[route_label]]&lt;&gt;A1046,0,SQRT((E1046-route_map__2[[#This Row],[stop_lat]])^2 + ((F1046-route_map__2[[#This Row],[stop_lon]])*COS(RADIANS(route_map__2[[#This Row],[stop_lat]])))^2)*111.32)</f>
        <v>0.14505177915602022</v>
      </c>
    </row>
    <row r="1046" spans="1:7" hidden="1" x14ac:dyDescent="0.2">
      <c r="A1046" t="s">
        <v>70</v>
      </c>
      <c r="B1046">
        <v>1</v>
      </c>
      <c r="C1046">
        <v>29</v>
      </c>
      <c r="D1046" t="s">
        <v>1808</v>
      </c>
      <c r="E1046">
        <v>49.261929000000002</v>
      </c>
      <c r="F1046">
        <v>-123.069913</v>
      </c>
      <c r="G1046">
        <f>IF(route_map__2[[#This Row],[route_label]]&lt;&gt;A1047,0,SQRT((E1047-route_map__2[[#This Row],[stop_lat]])^2 + ((F1047-route_map__2[[#This Row],[stop_lon]])*COS(RADIANS(route_map__2[[#This Row],[stop_lat]])))^2)*111.32)</f>
        <v>0.34478468318033423</v>
      </c>
    </row>
    <row r="1047" spans="1:7" hidden="1" x14ac:dyDescent="0.2">
      <c r="A1047" t="s">
        <v>70</v>
      </c>
      <c r="B1047">
        <v>1</v>
      </c>
      <c r="C1047">
        <v>30</v>
      </c>
      <c r="D1047" t="s">
        <v>1809</v>
      </c>
      <c r="E1047">
        <v>49.258831999999998</v>
      </c>
      <c r="F1047">
        <v>-123.06997200000001</v>
      </c>
      <c r="G1047">
        <f>IF(route_map__2[[#This Row],[route_label]]&lt;&gt;A1048,0,SQRT((E1048-route_map__2[[#This Row],[stop_lat]])^2 + ((F1048-route_map__2[[#This Row],[stop_lon]])*COS(RADIANS(route_map__2[[#This Row],[stop_lat]])))^2)*111.32)</f>
        <v>0.14995374247837848</v>
      </c>
    </row>
    <row r="1048" spans="1:7" hidden="1" x14ac:dyDescent="0.2">
      <c r="A1048" t="s">
        <v>70</v>
      </c>
      <c r="B1048">
        <v>1</v>
      </c>
      <c r="C1048">
        <v>31</v>
      </c>
      <c r="D1048" t="s">
        <v>1810</v>
      </c>
      <c r="E1048">
        <v>49.257485000000003</v>
      </c>
      <c r="F1048">
        <v>-123.069954</v>
      </c>
      <c r="G1048">
        <f>IF(route_map__2[[#This Row],[route_label]]&lt;&gt;A1049,0,SQRT((E1049-route_map__2[[#This Row],[stop_lat]])^2 + ((F1049-route_map__2[[#This Row],[stop_lon]])*COS(RADIANS(route_map__2[[#This Row],[stop_lat]])))^2)*111.32)</f>
        <v>0.43804245674518738</v>
      </c>
    </row>
    <row r="1049" spans="1:7" hidden="1" x14ac:dyDescent="0.2">
      <c r="A1049" t="s">
        <v>70</v>
      </c>
      <c r="B1049">
        <v>1</v>
      </c>
      <c r="C1049">
        <v>32</v>
      </c>
      <c r="D1049" t="s">
        <v>1811</v>
      </c>
      <c r="E1049">
        <v>49.253864</v>
      </c>
      <c r="F1049">
        <v>-123.067594</v>
      </c>
      <c r="G1049">
        <f>IF(route_map__2[[#This Row],[route_label]]&lt;&gt;A1050,0,SQRT((E1050-route_map__2[[#This Row],[stop_lat]])^2 + ((F1050-route_map__2[[#This Row],[stop_lon]])*COS(RADIANS(route_map__2[[#This Row],[stop_lat]])))^2)*111.32)</f>
        <v>0.16641465892999416</v>
      </c>
    </row>
    <row r="1050" spans="1:7" hidden="1" x14ac:dyDescent="0.2">
      <c r="A1050" t="s">
        <v>70</v>
      </c>
      <c r="B1050">
        <v>1</v>
      </c>
      <c r="C1050">
        <v>33</v>
      </c>
      <c r="D1050" t="s">
        <v>1812</v>
      </c>
      <c r="E1050">
        <v>49.252727</v>
      </c>
      <c r="F1050">
        <v>-123.066107</v>
      </c>
      <c r="G1050">
        <f>IF(route_map__2[[#This Row],[route_label]]&lt;&gt;A1051,0,SQRT((E1051-route_map__2[[#This Row],[stop_lat]])^2 + ((F1051-route_map__2[[#This Row],[stop_lon]])*COS(RADIANS(route_map__2[[#This Row],[stop_lat]])))^2)*111.32)</f>
        <v>0.32341731824013825</v>
      </c>
    </row>
    <row r="1051" spans="1:7" hidden="1" x14ac:dyDescent="0.2">
      <c r="A1051" t="s">
        <v>70</v>
      </c>
      <c r="B1051">
        <v>1</v>
      </c>
      <c r="C1051">
        <v>34</v>
      </c>
      <c r="D1051" t="s">
        <v>1813</v>
      </c>
      <c r="E1051">
        <v>49.249893</v>
      </c>
      <c r="F1051">
        <v>-123.065127</v>
      </c>
      <c r="G1051">
        <f>IF(route_map__2[[#This Row],[route_label]]&lt;&gt;A1052,0,SQRT((E1052-route_map__2[[#This Row],[stop_lat]])^2 + ((F1052-route_map__2[[#This Row],[stop_lon]])*COS(RADIANS(route_map__2[[#This Row],[stop_lat]])))^2)*111.32)</f>
        <v>0.28670360277037749</v>
      </c>
    </row>
    <row r="1052" spans="1:7" hidden="1" x14ac:dyDescent="0.2">
      <c r="A1052" t="s">
        <v>70</v>
      </c>
      <c r="B1052">
        <v>1</v>
      </c>
      <c r="C1052">
        <v>35</v>
      </c>
      <c r="D1052" t="s">
        <v>1814</v>
      </c>
      <c r="E1052">
        <v>49.247318</v>
      </c>
      <c r="F1052">
        <v>-123.06520399999999</v>
      </c>
      <c r="G1052">
        <f>IF(route_map__2[[#This Row],[route_label]]&lt;&gt;A1053,0,SQRT((E1053-route_map__2[[#This Row],[stop_lat]])^2 + ((F1053-route_map__2[[#This Row],[stop_lon]])*COS(RADIANS(route_map__2[[#This Row],[stop_lat]])))^2)*111.32)</f>
        <v>0.27938899064126654</v>
      </c>
    </row>
    <row r="1053" spans="1:7" hidden="1" x14ac:dyDescent="0.2">
      <c r="A1053" t="s">
        <v>70</v>
      </c>
      <c r="B1053">
        <v>1</v>
      </c>
      <c r="C1053">
        <v>36</v>
      </c>
      <c r="D1053" t="s">
        <v>1815</v>
      </c>
      <c r="E1053">
        <v>49.244808999999997</v>
      </c>
      <c r="F1053">
        <v>-123.06529999999999</v>
      </c>
      <c r="G1053">
        <f>IF(route_map__2[[#This Row],[route_label]]&lt;&gt;A1054,0,SQRT((E1054-route_map__2[[#This Row],[stop_lat]])^2 + ((F1054-route_map__2[[#This Row],[stop_lon]])*COS(RADIANS(route_map__2[[#This Row],[stop_lat]])))^2)*111.32)</f>
        <v>0.25597965957237129</v>
      </c>
    </row>
    <row r="1054" spans="1:7" hidden="1" x14ac:dyDescent="0.2">
      <c r="A1054" t="s">
        <v>70</v>
      </c>
      <c r="B1054">
        <v>1</v>
      </c>
      <c r="C1054">
        <v>37</v>
      </c>
      <c r="D1054" t="s">
        <v>1816</v>
      </c>
      <c r="E1054">
        <v>49.242510000000003</v>
      </c>
      <c r="F1054">
        <v>-123.06537299999999</v>
      </c>
      <c r="G1054">
        <f>IF(route_map__2[[#This Row],[route_label]]&lt;&gt;A1055,0,SQRT((E1055-route_map__2[[#This Row],[stop_lat]])^2 + ((F1055-route_map__2[[#This Row],[stop_lon]])*COS(RADIANS(route_map__2[[#This Row],[stop_lat]])))^2)*111.32)</f>
        <v>0.31722741247128172</v>
      </c>
    </row>
    <row r="1055" spans="1:7" hidden="1" x14ac:dyDescent="0.2">
      <c r="A1055" t="s">
        <v>70</v>
      </c>
      <c r="B1055">
        <v>1</v>
      </c>
      <c r="C1055">
        <v>38</v>
      </c>
      <c r="D1055" t="s">
        <v>1817</v>
      </c>
      <c r="E1055">
        <v>49.239660999999998</v>
      </c>
      <c r="F1055">
        <v>-123.06546899999999</v>
      </c>
      <c r="G1055">
        <f>IF(route_map__2[[#This Row],[route_label]]&lt;&gt;A1056,0,SQRT((E1056-route_map__2[[#This Row],[stop_lat]])^2 + ((F1056-route_map__2[[#This Row],[stop_lon]])*COS(RADIANS(route_map__2[[#This Row],[stop_lat]])))^2)*111.32)</f>
        <v>0.26798512858538037</v>
      </c>
    </row>
    <row r="1056" spans="1:7" hidden="1" x14ac:dyDescent="0.2">
      <c r="A1056" t="s">
        <v>70</v>
      </c>
      <c r="B1056">
        <v>1</v>
      </c>
      <c r="C1056">
        <v>39</v>
      </c>
      <c r="D1056" t="s">
        <v>1818</v>
      </c>
      <c r="E1056">
        <v>49.237254</v>
      </c>
      <c r="F1056">
        <v>-123.06553099999999</v>
      </c>
      <c r="G1056">
        <f>IF(route_map__2[[#This Row],[route_label]]&lt;&gt;A1057,0,SQRT((E1057-route_map__2[[#This Row],[stop_lat]])^2 + ((F1057-route_map__2[[#This Row],[stop_lon]])*COS(RADIANS(route_map__2[[#This Row],[stop_lat]])))^2)*111.32)</f>
        <v>0.20142829555972822</v>
      </c>
    </row>
    <row r="1057" spans="1:7" hidden="1" x14ac:dyDescent="0.2">
      <c r="A1057" t="s">
        <v>70</v>
      </c>
      <c r="B1057">
        <v>1</v>
      </c>
      <c r="C1057">
        <v>40</v>
      </c>
      <c r="D1057" t="s">
        <v>1819</v>
      </c>
      <c r="E1057">
        <v>49.235444999999999</v>
      </c>
      <c r="F1057">
        <v>-123.06559300000001</v>
      </c>
      <c r="G1057">
        <f>IF(route_map__2[[#This Row],[route_label]]&lt;&gt;A1058,0,SQRT((E1058-route_map__2[[#This Row],[stop_lat]])^2 + ((F1058-route_map__2[[#This Row],[stop_lon]])*COS(RADIANS(route_map__2[[#This Row],[stop_lat]])))^2)*111.32)</f>
        <v>0.35539232261627851</v>
      </c>
    </row>
    <row r="1058" spans="1:7" hidden="1" x14ac:dyDescent="0.2">
      <c r="A1058" t="s">
        <v>70</v>
      </c>
      <c r="B1058">
        <v>1</v>
      </c>
      <c r="C1058">
        <v>41</v>
      </c>
      <c r="D1058" t="s">
        <v>1820</v>
      </c>
      <c r="E1058">
        <v>49.232253</v>
      </c>
      <c r="F1058">
        <v>-123.065682</v>
      </c>
      <c r="G1058">
        <f>IF(route_map__2[[#This Row],[route_label]]&lt;&gt;A1059,0,SQRT((E1059-route_map__2[[#This Row],[stop_lat]])^2 + ((F1059-route_map__2[[#This Row],[stop_lon]])*COS(RADIANS(route_map__2[[#This Row],[stop_lat]])))^2)*111.32)</f>
        <v>0.22143964176361619</v>
      </c>
    </row>
    <row r="1059" spans="1:7" hidden="1" x14ac:dyDescent="0.2">
      <c r="A1059" t="s">
        <v>70</v>
      </c>
      <c r="B1059">
        <v>1</v>
      </c>
      <c r="C1059">
        <v>42</v>
      </c>
      <c r="D1059" t="s">
        <v>1821</v>
      </c>
      <c r="E1059">
        <v>49.230263999999998</v>
      </c>
      <c r="F1059">
        <v>-123.065727</v>
      </c>
      <c r="G1059">
        <f>IF(route_map__2[[#This Row],[route_label]]&lt;&gt;A1060,0,SQRT((E1060-route_map__2[[#This Row],[stop_lat]])^2 + ((F1060-route_map__2[[#This Row],[stop_lon]])*COS(RADIANS(route_map__2[[#This Row],[stop_lat]])))^2)*111.32)</f>
        <v>0.39757997383397203</v>
      </c>
    </row>
    <row r="1060" spans="1:7" hidden="1" x14ac:dyDescent="0.2">
      <c r="A1060" t="s">
        <v>70</v>
      </c>
      <c r="B1060">
        <v>1</v>
      </c>
      <c r="C1060">
        <v>43</v>
      </c>
      <c r="D1060" t="s">
        <v>1822</v>
      </c>
      <c r="E1060">
        <v>49.226692999999997</v>
      </c>
      <c r="F1060">
        <v>-123.065819</v>
      </c>
      <c r="G1060">
        <f>IF(route_map__2[[#This Row],[route_label]]&lt;&gt;A1061,0,SQRT((E1061-route_map__2[[#This Row],[stop_lat]])^2 + ((F1061-route_map__2[[#This Row],[stop_lon]])*COS(RADIANS(route_map__2[[#This Row],[stop_lat]])))^2)*111.32)</f>
        <v>0.20442121941543434</v>
      </c>
    </row>
    <row r="1061" spans="1:7" hidden="1" x14ac:dyDescent="0.2">
      <c r="A1061" t="s">
        <v>70</v>
      </c>
      <c r="B1061">
        <v>1</v>
      </c>
      <c r="C1061">
        <v>44</v>
      </c>
      <c r="D1061" t="s">
        <v>1823</v>
      </c>
      <c r="E1061">
        <v>49.224857</v>
      </c>
      <c r="F1061">
        <v>-123.065873</v>
      </c>
      <c r="G1061">
        <f>IF(route_map__2[[#This Row],[route_label]]&lt;&gt;A1062,0,SQRT((E1062-route_map__2[[#This Row],[stop_lat]])^2 + ((F1062-route_map__2[[#This Row],[stop_lon]])*COS(RADIANS(route_map__2[[#This Row],[stop_lat]])))^2)*111.32)</f>
        <v>0.19261654587276097</v>
      </c>
    </row>
    <row r="1062" spans="1:7" hidden="1" x14ac:dyDescent="0.2">
      <c r="A1062" t="s">
        <v>70</v>
      </c>
      <c r="B1062">
        <v>1</v>
      </c>
      <c r="C1062">
        <v>45</v>
      </c>
      <c r="D1062" t="s">
        <v>1824</v>
      </c>
      <c r="E1062">
        <v>49.223126999999998</v>
      </c>
      <c r="F1062">
        <v>-123.065922</v>
      </c>
      <c r="G1062">
        <f>IF(route_map__2[[#This Row],[route_label]]&lt;&gt;A1063,0,SQRT((E1063-route_map__2[[#This Row],[stop_lat]])^2 + ((F1063-route_map__2[[#This Row],[stop_lon]])*COS(RADIANS(route_map__2[[#This Row],[stop_lat]])))^2)*111.32)</f>
        <v>0.18325816257793034</v>
      </c>
    </row>
    <row r="1063" spans="1:7" hidden="1" x14ac:dyDescent="0.2">
      <c r="A1063" t="s">
        <v>70</v>
      </c>
      <c r="B1063">
        <v>1</v>
      </c>
      <c r="C1063">
        <v>46</v>
      </c>
      <c r="D1063" t="s">
        <v>1825</v>
      </c>
      <c r="E1063">
        <v>49.221480999999997</v>
      </c>
      <c r="F1063">
        <v>-123.06596399999999</v>
      </c>
      <c r="G1063">
        <f>IF(route_map__2[[#This Row],[route_label]]&lt;&gt;A1064,0,SQRT((E1064-route_map__2[[#This Row],[stop_lat]])^2 + ((F1064-route_map__2[[#This Row],[stop_lon]])*COS(RADIANS(route_map__2[[#This Row],[stop_lat]])))^2)*111.32)</f>
        <v>0.20817022839630828</v>
      </c>
    </row>
    <row r="1064" spans="1:7" hidden="1" x14ac:dyDescent="0.2">
      <c r="A1064" t="s">
        <v>70</v>
      </c>
      <c r="B1064">
        <v>1</v>
      </c>
      <c r="C1064">
        <v>47</v>
      </c>
      <c r="D1064" t="s">
        <v>1826</v>
      </c>
      <c r="E1064">
        <v>49.219611</v>
      </c>
      <c r="F1064">
        <v>-123.06597600000001</v>
      </c>
      <c r="G1064">
        <f>IF(route_map__2[[#This Row],[route_label]]&lt;&gt;A1065,0,SQRT((E1065-route_map__2[[#This Row],[stop_lat]])^2 + ((F1065-route_map__2[[#This Row],[stop_lon]])*COS(RADIANS(route_map__2[[#This Row],[stop_lat]])))^2)*111.32)</f>
        <v>0.20521389119697242</v>
      </c>
    </row>
    <row r="1065" spans="1:7" hidden="1" x14ac:dyDescent="0.2">
      <c r="A1065" t="s">
        <v>70</v>
      </c>
      <c r="B1065">
        <v>1</v>
      </c>
      <c r="C1065">
        <v>48</v>
      </c>
      <c r="D1065" t="s">
        <v>1827</v>
      </c>
      <c r="E1065">
        <v>49.217768</v>
      </c>
      <c r="F1065">
        <v>-123.066039</v>
      </c>
      <c r="G1065">
        <f>IF(route_map__2[[#This Row],[route_label]]&lt;&gt;A1066,0,SQRT((E1066-route_map__2[[#This Row],[stop_lat]])^2 + ((F1066-route_map__2[[#This Row],[stop_lon]])*COS(RADIANS(route_map__2[[#This Row],[stop_lat]])))^2)*111.32)</f>
        <v>0.30415065576375483</v>
      </c>
    </row>
    <row r="1066" spans="1:7" hidden="1" x14ac:dyDescent="0.2">
      <c r="A1066" t="s">
        <v>70</v>
      </c>
      <c r="B1066">
        <v>1</v>
      </c>
      <c r="C1066">
        <v>49</v>
      </c>
      <c r="D1066" t="s">
        <v>1828</v>
      </c>
      <c r="E1066">
        <v>49.215035999999998</v>
      </c>
      <c r="F1066">
        <v>-123.066092</v>
      </c>
      <c r="G1066">
        <f>IF(route_map__2[[#This Row],[route_label]]&lt;&gt;A1067,0,SQRT((E1067-route_map__2[[#This Row],[stop_lat]])^2 + ((F1067-route_map__2[[#This Row],[stop_lon]])*COS(RADIANS(route_map__2[[#This Row],[stop_lat]])))^2)*111.32)</f>
        <v>0.22500258509125826</v>
      </c>
    </row>
    <row r="1067" spans="1:7" hidden="1" x14ac:dyDescent="0.2">
      <c r="A1067" t="s">
        <v>70</v>
      </c>
      <c r="B1067">
        <v>1</v>
      </c>
      <c r="C1067">
        <v>50</v>
      </c>
      <c r="D1067" t="s">
        <v>1829</v>
      </c>
      <c r="E1067">
        <v>49.213014999999999</v>
      </c>
      <c r="F1067">
        <v>-123.066138</v>
      </c>
      <c r="G1067">
        <f>IF(route_map__2[[#This Row],[route_label]]&lt;&gt;A1068,0,SQRT((E1068-route_map__2[[#This Row],[stop_lat]])^2 + ((F1068-route_map__2[[#This Row],[stop_lon]])*COS(RADIANS(route_map__2[[#This Row],[stop_lat]])))^2)*111.32)</f>
        <v>0.20428308550483368</v>
      </c>
    </row>
    <row r="1068" spans="1:7" hidden="1" x14ac:dyDescent="0.2">
      <c r="A1068" t="s">
        <v>70</v>
      </c>
      <c r="B1068">
        <v>1</v>
      </c>
      <c r="C1068">
        <v>51</v>
      </c>
      <c r="D1068" t="s">
        <v>1830</v>
      </c>
      <c r="E1068">
        <v>49.211179999999999</v>
      </c>
      <c r="F1068">
        <v>-123.06616699999999</v>
      </c>
      <c r="G1068">
        <f>IF(route_map__2[[#This Row],[route_label]]&lt;&gt;A1069,0,SQRT((E1069-route_map__2[[#This Row],[stop_lat]])^2 + ((F1069-route_map__2[[#This Row],[stop_lon]])*COS(RADIANS(route_map__2[[#This Row],[stop_lat]])))^2)*111.32)</f>
        <v>9.3287029917258305E-2</v>
      </c>
    </row>
    <row r="1069" spans="1:7" hidden="1" x14ac:dyDescent="0.2">
      <c r="A1069" t="s">
        <v>70</v>
      </c>
      <c r="B1069">
        <v>1</v>
      </c>
      <c r="C1069">
        <v>52</v>
      </c>
      <c r="D1069" t="s">
        <v>1831</v>
      </c>
      <c r="E1069">
        <v>49.210486000000003</v>
      </c>
      <c r="F1069">
        <v>-123.065448</v>
      </c>
      <c r="G1069">
        <f>IF(route_map__2[[#This Row],[route_label]]&lt;&gt;A1070,0,SQRT((E1070-route_map__2[[#This Row],[stop_lat]])^2 + ((F1070-route_map__2[[#This Row],[stop_lon]])*COS(RADIANS(route_map__2[[#This Row],[stop_lat]])))^2)*111.32)</f>
        <v>0</v>
      </c>
    </row>
    <row r="1070" spans="1:7" hidden="1" x14ac:dyDescent="0.2">
      <c r="A1070" t="s">
        <v>54</v>
      </c>
      <c r="B1070">
        <v>0</v>
      </c>
      <c r="C1070">
        <v>1</v>
      </c>
      <c r="D1070" t="s">
        <v>1832</v>
      </c>
      <c r="E1070">
        <v>49.286391000000002</v>
      </c>
      <c r="F1070">
        <v>-123.121757</v>
      </c>
      <c r="G1070">
        <f>IF(route_map__2[[#This Row],[route_label]]&lt;&gt;A1071,0,SQRT((E1071-route_map__2[[#This Row],[stop_lat]])^2 + ((F1071-route_map__2[[#This Row],[stop_lon]])*COS(RADIANS(route_map__2[[#This Row],[stop_lat]])))^2)*111.32)</f>
        <v>0.32899951839002972</v>
      </c>
    </row>
    <row r="1071" spans="1:7" hidden="1" x14ac:dyDescent="0.2">
      <c r="A1071" t="s">
        <v>54</v>
      </c>
      <c r="B1071">
        <v>0</v>
      </c>
      <c r="C1071">
        <v>2</v>
      </c>
      <c r="D1071" t="s">
        <v>1247</v>
      </c>
      <c r="E1071">
        <v>49.286121000000001</v>
      </c>
      <c r="F1071">
        <v>-123.117245</v>
      </c>
      <c r="G1071">
        <f>IF(route_map__2[[#This Row],[route_label]]&lt;&gt;A1072,0,SQRT((E1072-route_map__2[[#This Row],[stop_lat]])^2 + ((F1072-route_map__2[[#This Row],[stop_lon]])*COS(RADIANS(route_map__2[[#This Row],[stop_lat]])))^2)*111.32)</f>
        <v>0.20810282417868461</v>
      </c>
    </row>
    <row r="1072" spans="1:7" hidden="1" x14ac:dyDescent="0.2">
      <c r="A1072" t="s">
        <v>54</v>
      </c>
      <c r="B1072">
        <v>0</v>
      </c>
      <c r="C1072">
        <v>3</v>
      </c>
      <c r="D1072" t="s">
        <v>1248</v>
      </c>
      <c r="E1072">
        <v>49.284790999999998</v>
      </c>
      <c r="F1072">
        <v>-123.11523099999999</v>
      </c>
      <c r="G1072">
        <f>IF(route_map__2[[#This Row],[route_label]]&lt;&gt;A1073,0,SQRT((E1073-route_map__2[[#This Row],[stop_lat]])^2 + ((F1073-route_map__2[[#This Row],[stop_lon]])*COS(RADIANS(route_map__2[[#This Row],[stop_lat]])))^2)*111.32)</f>
        <v>0.16603659807579083</v>
      </c>
    </row>
    <row r="1073" spans="1:7" hidden="1" x14ac:dyDescent="0.2">
      <c r="A1073" t="s">
        <v>54</v>
      </c>
      <c r="B1073">
        <v>0</v>
      </c>
      <c r="C1073">
        <v>4</v>
      </c>
      <c r="D1073" t="s">
        <v>1249</v>
      </c>
      <c r="E1073">
        <v>49.283752999999997</v>
      </c>
      <c r="F1073">
        <v>-123.113589</v>
      </c>
      <c r="G1073">
        <f>IF(route_map__2[[#This Row],[route_label]]&lt;&gt;A1074,0,SQRT((E1074-route_map__2[[#This Row],[stop_lat]])^2 + ((F1074-route_map__2[[#This Row],[stop_lon]])*COS(RADIANS(route_map__2[[#This Row],[stop_lat]])))^2)*111.32)</f>
        <v>0.30636366429429568</v>
      </c>
    </row>
    <row r="1074" spans="1:7" hidden="1" x14ac:dyDescent="0.2">
      <c r="A1074" t="s">
        <v>54</v>
      </c>
      <c r="B1074">
        <v>0</v>
      </c>
      <c r="C1074">
        <v>5</v>
      </c>
      <c r="D1074" t="s">
        <v>1250</v>
      </c>
      <c r="E1074">
        <v>49.281798999999999</v>
      </c>
      <c r="F1074">
        <v>-123.110618</v>
      </c>
      <c r="G1074">
        <f>IF(route_map__2[[#This Row],[route_label]]&lt;&gt;A1075,0,SQRT((E1075-route_map__2[[#This Row],[stop_lat]])^2 + ((F1075-route_map__2[[#This Row],[stop_lon]])*COS(RADIANS(route_map__2[[#This Row],[stop_lat]])))^2)*111.32)</f>
        <v>0.28309371481905943</v>
      </c>
    </row>
    <row r="1075" spans="1:7" hidden="1" x14ac:dyDescent="0.2">
      <c r="A1075" t="s">
        <v>54</v>
      </c>
      <c r="B1075">
        <v>0</v>
      </c>
      <c r="C1075">
        <v>6</v>
      </c>
      <c r="D1075" t="s">
        <v>1833</v>
      </c>
      <c r="E1075">
        <v>49.280892000000001</v>
      </c>
      <c r="F1075">
        <v>-123.106976</v>
      </c>
      <c r="G1075">
        <f>IF(route_map__2[[#This Row],[route_label]]&lt;&gt;A1076,0,SQRT((E1076-route_map__2[[#This Row],[stop_lat]])^2 + ((F1076-route_map__2[[#This Row],[stop_lon]])*COS(RADIANS(route_map__2[[#This Row],[stop_lat]])))^2)*111.32)</f>
        <v>0.23727988464084962</v>
      </c>
    </row>
    <row r="1076" spans="1:7" hidden="1" x14ac:dyDescent="0.2">
      <c r="A1076" t="s">
        <v>54</v>
      </c>
      <c r="B1076">
        <v>0</v>
      </c>
      <c r="C1076">
        <v>7</v>
      </c>
      <c r="D1076" t="s">
        <v>1834</v>
      </c>
      <c r="E1076">
        <v>49.280394000000001</v>
      </c>
      <c r="F1076">
        <v>-123.103799</v>
      </c>
      <c r="G1076">
        <f>IF(route_map__2[[#This Row],[route_label]]&lt;&gt;A1077,0,SQRT((E1077-route_map__2[[#This Row],[stop_lat]])^2 + ((F1077-route_map__2[[#This Row],[stop_lon]])*COS(RADIANS(route_map__2[[#This Row],[stop_lat]])))^2)*111.32)</f>
        <v>0.3308080491639846</v>
      </c>
    </row>
    <row r="1077" spans="1:7" hidden="1" x14ac:dyDescent="0.2">
      <c r="A1077" t="s">
        <v>54</v>
      </c>
      <c r="B1077">
        <v>0</v>
      </c>
      <c r="C1077">
        <v>8</v>
      </c>
      <c r="D1077" t="s">
        <v>1835</v>
      </c>
      <c r="E1077">
        <v>49.280323000000003</v>
      </c>
      <c r="F1077">
        <v>-123.099245</v>
      </c>
      <c r="G1077">
        <f>IF(route_map__2[[#This Row],[route_label]]&lt;&gt;A1078,0,SQRT((E1078-route_map__2[[#This Row],[stop_lat]])^2 + ((F1078-route_map__2[[#This Row],[stop_lon]])*COS(RADIANS(route_map__2[[#This Row],[stop_lat]])))^2)*111.32)</f>
        <v>0.19837502755508002</v>
      </c>
    </row>
    <row r="1078" spans="1:7" hidden="1" x14ac:dyDescent="0.2">
      <c r="A1078" t="s">
        <v>54</v>
      </c>
      <c r="B1078">
        <v>0</v>
      </c>
      <c r="C1078">
        <v>9</v>
      </c>
      <c r="D1078" t="s">
        <v>1836</v>
      </c>
      <c r="E1078">
        <v>49.279105000000001</v>
      </c>
      <c r="F1078">
        <v>-123.097251</v>
      </c>
      <c r="G1078">
        <f>IF(route_map__2[[#This Row],[route_label]]&lt;&gt;A1079,0,SQRT((E1079-route_map__2[[#This Row],[stop_lat]])^2 + ((F1079-route_map__2[[#This Row],[stop_lon]])*COS(RADIANS(route_map__2[[#This Row],[stop_lat]])))^2)*111.32)</f>
        <v>0.19497643387231051</v>
      </c>
    </row>
    <row r="1079" spans="1:7" hidden="1" x14ac:dyDescent="0.2">
      <c r="A1079" t="s">
        <v>54</v>
      </c>
      <c r="B1079">
        <v>0</v>
      </c>
      <c r="C1079">
        <v>10</v>
      </c>
      <c r="D1079" t="s">
        <v>1837</v>
      </c>
      <c r="E1079">
        <v>49.277360000000002</v>
      </c>
      <c r="F1079">
        <v>-123.09702</v>
      </c>
      <c r="G1079">
        <f>IF(route_map__2[[#This Row],[route_label]]&lt;&gt;A1080,0,SQRT((E1080-route_map__2[[#This Row],[stop_lat]])^2 + ((F1080-route_map__2[[#This Row],[stop_lon]])*COS(RADIANS(route_map__2[[#This Row],[stop_lat]])))^2)*111.32)</f>
        <v>0.15588142123954041</v>
      </c>
    </row>
    <row r="1080" spans="1:7" hidden="1" x14ac:dyDescent="0.2">
      <c r="A1080" t="s">
        <v>54</v>
      </c>
      <c r="B1080">
        <v>0</v>
      </c>
      <c r="C1080">
        <v>11</v>
      </c>
      <c r="D1080" t="s">
        <v>1838</v>
      </c>
      <c r="E1080">
        <v>49.276623999999998</v>
      </c>
      <c r="F1080">
        <v>-123.09519400000001</v>
      </c>
      <c r="G1080">
        <f>IF(route_map__2[[#This Row],[route_label]]&lt;&gt;A1081,0,SQRT((E1081-route_map__2[[#This Row],[stop_lat]])^2 + ((F1081-route_map__2[[#This Row],[stop_lon]])*COS(RADIANS(route_map__2[[#This Row],[stop_lat]])))^2)*111.32)</f>
        <v>0.28967395304418631</v>
      </c>
    </row>
    <row r="1081" spans="1:7" hidden="1" x14ac:dyDescent="0.2">
      <c r="A1081" t="s">
        <v>54</v>
      </c>
      <c r="B1081">
        <v>0</v>
      </c>
      <c r="C1081">
        <v>12</v>
      </c>
      <c r="D1081" t="s">
        <v>1839</v>
      </c>
      <c r="E1081">
        <v>49.276550999999998</v>
      </c>
      <c r="F1081">
        <v>-123.091207</v>
      </c>
      <c r="G1081">
        <f>IF(route_map__2[[#This Row],[route_label]]&lt;&gt;A1082,0,SQRT((E1082-route_map__2[[#This Row],[stop_lat]])^2 + ((F1082-route_map__2[[#This Row],[stop_lon]])*COS(RADIANS(route_map__2[[#This Row],[stop_lat]])))^2)*111.32)</f>
        <v>0.25779530028940212</v>
      </c>
    </row>
    <row r="1082" spans="1:7" hidden="1" x14ac:dyDescent="0.2">
      <c r="A1082" t="s">
        <v>54</v>
      </c>
      <c r="B1082">
        <v>0</v>
      </c>
      <c r="C1082">
        <v>13</v>
      </c>
      <c r="D1082" t="s">
        <v>1840</v>
      </c>
      <c r="E1082">
        <v>49.276480999999997</v>
      </c>
      <c r="F1082">
        <v>-123.087659</v>
      </c>
      <c r="G1082">
        <f>IF(route_map__2[[#This Row],[route_label]]&lt;&gt;A1083,0,SQRT((E1083-route_map__2[[#This Row],[stop_lat]])^2 + ((F1083-route_map__2[[#This Row],[stop_lon]])*COS(RADIANS(route_map__2[[#This Row],[stop_lat]])))^2)*111.32)</f>
        <v>0.22903165881501569</v>
      </c>
    </row>
    <row r="1083" spans="1:7" hidden="1" x14ac:dyDescent="0.2">
      <c r="A1083" t="s">
        <v>54</v>
      </c>
      <c r="B1083">
        <v>0</v>
      </c>
      <c r="C1083">
        <v>14</v>
      </c>
      <c r="D1083" t="s">
        <v>1841</v>
      </c>
      <c r="E1083">
        <v>49.276442000000003</v>
      </c>
      <c r="F1083">
        <v>-123.084506</v>
      </c>
      <c r="G1083">
        <f>IF(route_map__2[[#This Row],[route_label]]&lt;&gt;A1084,0,SQRT((E1084-route_map__2[[#This Row],[stop_lat]])^2 + ((F1084-route_map__2[[#This Row],[stop_lon]])*COS(RADIANS(route_map__2[[#This Row],[stop_lat]])))^2)*111.32)</f>
        <v>0.25984009173234129</v>
      </c>
    </row>
    <row r="1084" spans="1:7" hidden="1" x14ac:dyDescent="0.2">
      <c r="A1084" t="s">
        <v>54</v>
      </c>
      <c r="B1084">
        <v>0</v>
      </c>
      <c r="C1084">
        <v>15</v>
      </c>
      <c r="D1084" t="s">
        <v>1842</v>
      </c>
      <c r="E1084">
        <v>49.276727000000001</v>
      </c>
      <c r="F1084">
        <v>-123.080955</v>
      </c>
      <c r="G1084">
        <f>IF(route_map__2[[#This Row],[route_label]]&lt;&gt;A1085,0,SQRT((E1085-route_map__2[[#This Row],[stop_lat]])^2 + ((F1085-route_map__2[[#This Row],[stop_lon]])*COS(RADIANS(route_map__2[[#This Row],[stop_lat]])))^2)*111.32)</f>
        <v>0.19648135928373384</v>
      </c>
    </row>
    <row r="1085" spans="1:7" hidden="1" x14ac:dyDescent="0.2">
      <c r="A1085" t="s">
        <v>54</v>
      </c>
      <c r="B1085">
        <v>0</v>
      </c>
      <c r="C1085">
        <v>16</v>
      </c>
      <c r="D1085" t="s">
        <v>1843</v>
      </c>
      <c r="E1085">
        <v>49.276696999999999</v>
      </c>
      <c r="F1085">
        <v>-123.07825</v>
      </c>
      <c r="G1085">
        <f>IF(route_map__2[[#This Row],[route_label]]&lt;&gt;A1086,0,SQRT((E1086-route_map__2[[#This Row],[stop_lat]])^2 + ((F1086-route_map__2[[#This Row],[stop_lon]])*COS(RADIANS(route_map__2[[#This Row],[stop_lat]])))^2)*111.32)</f>
        <v>0.14532067757329692</v>
      </c>
    </row>
    <row r="1086" spans="1:7" hidden="1" x14ac:dyDescent="0.2">
      <c r="A1086" t="s">
        <v>54</v>
      </c>
      <c r="B1086">
        <v>0</v>
      </c>
      <c r="C1086">
        <v>17</v>
      </c>
      <c r="D1086" t="s">
        <v>1844</v>
      </c>
      <c r="E1086">
        <v>49.275523</v>
      </c>
      <c r="F1086">
        <v>-123.077375</v>
      </c>
      <c r="G1086">
        <f>IF(route_map__2[[#This Row],[route_label]]&lt;&gt;A1087,0,SQRT((E1087-route_map__2[[#This Row],[stop_lat]])^2 + ((F1087-route_map__2[[#This Row],[stop_lon]])*COS(RADIANS(route_map__2[[#This Row],[stop_lat]])))^2)*111.32)</f>
        <v>0.19405828311139714</v>
      </c>
    </row>
    <row r="1087" spans="1:7" hidden="1" x14ac:dyDescent="0.2">
      <c r="A1087" t="s">
        <v>54</v>
      </c>
      <c r="B1087">
        <v>0</v>
      </c>
      <c r="C1087">
        <v>18</v>
      </c>
      <c r="D1087" t="s">
        <v>1845</v>
      </c>
      <c r="E1087">
        <v>49.273780000000002</v>
      </c>
      <c r="F1087">
        <v>-123.07742</v>
      </c>
      <c r="G1087">
        <f>IF(route_map__2[[#This Row],[route_label]]&lt;&gt;A1088,0,SQRT((E1088-route_map__2[[#This Row],[stop_lat]])^2 + ((F1088-route_map__2[[#This Row],[stop_lon]])*COS(RADIANS(route_map__2[[#This Row],[stop_lat]])))^2)*111.32)</f>
        <v>0.28633453221993749</v>
      </c>
    </row>
    <row r="1088" spans="1:7" hidden="1" x14ac:dyDescent="0.2">
      <c r="A1088" t="s">
        <v>54</v>
      </c>
      <c r="B1088">
        <v>0</v>
      </c>
      <c r="C1088">
        <v>19</v>
      </c>
      <c r="D1088" t="s">
        <v>1846</v>
      </c>
      <c r="E1088">
        <v>49.271208000000001</v>
      </c>
      <c r="F1088">
        <v>-123.077466</v>
      </c>
      <c r="G1088">
        <f>IF(route_map__2[[#This Row],[route_label]]&lt;&gt;A1089,0,SQRT((E1089-route_map__2[[#This Row],[stop_lat]])^2 + ((F1089-route_map__2[[#This Row],[stop_lon]])*COS(RADIANS(route_map__2[[#This Row],[stop_lat]])))^2)*111.32)</f>
        <v>0.24955186173254809</v>
      </c>
    </row>
    <row r="1089" spans="1:7" hidden="1" x14ac:dyDescent="0.2">
      <c r="A1089" t="s">
        <v>54</v>
      </c>
      <c r="B1089">
        <v>0</v>
      </c>
      <c r="C1089">
        <v>20</v>
      </c>
      <c r="D1089" t="s">
        <v>1847</v>
      </c>
      <c r="E1089">
        <v>49.268967000000004</v>
      </c>
      <c r="F1089">
        <v>-123.077555</v>
      </c>
      <c r="G1089">
        <f>IF(route_map__2[[#This Row],[route_label]]&lt;&gt;A1090,0,SQRT((E1090-route_map__2[[#This Row],[stop_lat]])^2 + ((F1090-route_map__2[[#This Row],[stop_lon]])*COS(RADIANS(route_map__2[[#This Row],[stop_lat]])))^2)*111.32)</f>
        <v>0.15686306569276445</v>
      </c>
    </row>
    <row r="1090" spans="1:7" hidden="1" x14ac:dyDescent="0.2">
      <c r="A1090" t="s">
        <v>54</v>
      </c>
      <c r="B1090">
        <v>0</v>
      </c>
      <c r="C1090">
        <v>21</v>
      </c>
      <c r="D1090" t="s">
        <v>1848</v>
      </c>
      <c r="E1090">
        <v>49.267558000000001</v>
      </c>
      <c r="F1090">
        <v>-123.077527</v>
      </c>
      <c r="G1090">
        <f>IF(route_map__2[[#This Row],[route_label]]&lt;&gt;A1091,0,SQRT((E1091-route_map__2[[#This Row],[stop_lat]])^2 + ((F1091-route_map__2[[#This Row],[stop_lon]])*COS(RADIANS(route_map__2[[#This Row],[stop_lat]])))^2)*111.32)</f>
        <v>0.30644398866595446</v>
      </c>
    </row>
    <row r="1091" spans="1:7" hidden="1" x14ac:dyDescent="0.2">
      <c r="A1091" t="s">
        <v>54</v>
      </c>
      <c r="B1091">
        <v>0</v>
      </c>
      <c r="C1091">
        <v>22</v>
      </c>
      <c r="D1091" t="s">
        <v>1849</v>
      </c>
      <c r="E1091">
        <v>49.264806</v>
      </c>
      <c r="F1091">
        <v>-123.07763</v>
      </c>
      <c r="G1091">
        <f>IF(route_map__2[[#This Row],[route_label]]&lt;&gt;A1092,0,SQRT((E1092-route_map__2[[#This Row],[stop_lat]])^2 + ((F1092-route_map__2[[#This Row],[stop_lon]])*COS(RADIANS(route_map__2[[#This Row],[stop_lat]])))^2)*111.32)</f>
        <v>0.31044516356524449</v>
      </c>
    </row>
    <row r="1092" spans="1:7" hidden="1" x14ac:dyDescent="0.2">
      <c r="A1092" t="s">
        <v>54</v>
      </c>
      <c r="B1092">
        <v>0</v>
      </c>
      <c r="C1092">
        <v>23</v>
      </c>
      <c r="D1092" t="s">
        <v>1850</v>
      </c>
      <c r="E1092">
        <v>49.262017999999998</v>
      </c>
      <c r="F1092">
        <v>-123.07773</v>
      </c>
      <c r="G1092">
        <f>IF(route_map__2[[#This Row],[route_label]]&lt;&gt;A1093,0,SQRT((E1093-route_map__2[[#This Row],[stop_lat]])^2 + ((F1093-route_map__2[[#This Row],[stop_lon]])*COS(RADIANS(route_map__2[[#This Row],[stop_lat]])))^2)*111.32)</f>
        <v>0.29657001391742488</v>
      </c>
    </row>
    <row r="1093" spans="1:7" hidden="1" x14ac:dyDescent="0.2">
      <c r="A1093" t="s">
        <v>54</v>
      </c>
      <c r="B1093">
        <v>0</v>
      </c>
      <c r="C1093">
        <v>24</v>
      </c>
      <c r="D1093" t="s">
        <v>1851</v>
      </c>
      <c r="E1093">
        <v>49.259354000000002</v>
      </c>
      <c r="F1093">
        <v>-123.077691</v>
      </c>
      <c r="G1093">
        <f>IF(route_map__2[[#This Row],[route_label]]&lt;&gt;A1094,0,SQRT((E1094-route_map__2[[#This Row],[stop_lat]])^2 + ((F1094-route_map__2[[#This Row],[stop_lon]])*COS(RADIANS(route_map__2[[#This Row],[stop_lat]])))^2)*111.32)</f>
        <v>0.49874099792146154</v>
      </c>
    </row>
    <row r="1094" spans="1:7" hidden="1" x14ac:dyDescent="0.2">
      <c r="A1094" t="s">
        <v>54</v>
      </c>
      <c r="B1094">
        <v>0</v>
      </c>
      <c r="C1094">
        <v>25</v>
      </c>
      <c r="D1094" t="s">
        <v>1852</v>
      </c>
      <c r="E1094">
        <v>49.255003000000002</v>
      </c>
      <c r="F1094">
        <v>-123.076054</v>
      </c>
      <c r="G1094">
        <f>IF(route_map__2[[#This Row],[route_label]]&lt;&gt;A1095,0,SQRT((E1095-route_map__2[[#This Row],[stop_lat]])^2 + ((F1095-route_map__2[[#This Row],[stop_lon]])*COS(RADIANS(route_map__2[[#This Row],[stop_lat]])))^2)*111.32)</f>
        <v>0.20145357529998775</v>
      </c>
    </row>
    <row r="1095" spans="1:7" hidden="1" x14ac:dyDescent="0.2">
      <c r="A1095" t="s">
        <v>54</v>
      </c>
      <c r="B1095">
        <v>0</v>
      </c>
      <c r="C1095">
        <v>26</v>
      </c>
      <c r="D1095" t="s">
        <v>1853</v>
      </c>
      <c r="E1095">
        <v>49.253194000000001</v>
      </c>
      <c r="F1095">
        <v>-123.07613000000001</v>
      </c>
      <c r="G1095">
        <f>IF(route_map__2[[#This Row],[route_label]]&lt;&gt;A1096,0,SQRT((E1096-route_map__2[[#This Row],[stop_lat]])^2 + ((F1096-route_map__2[[#This Row],[stop_lon]])*COS(RADIANS(route_map__2[[#This Row],[stop_lat]])))^2)*111.32)</f>
        <v>0.39449221400699086</v>
      </c>
    </row>
    <row r="1096" spans="1:7" hidden="1" x14ac:dyDescent="0.2">
      <c r="A1096" t="s">
        <v>54</v>
      </c>
      <c r="B1096">
        <v>0</v>
      </c>
      <c r="C1096">
        <v>27</v>
      </c>
      <c r="D1096" t="s">
        <v>1854</v>
      </c>
      <c r="E1096">
        <v>49.249651</v>
      </c>
      <c r="F1096">
        <v>-123.07624300000001</v>
      </c>
      <c r="G1096">
        <f>IF(route_map__2[[#This Row],[route_label]]&lt;&gt;A1097,0,SQRT((E1097-route_map__2[[#This Row],[stop_lat]])^2 + ((F1097-route_map__2[[#This Row],[stop_lon]])*COS(RADIANS(route_map__2[[#This Row],[stop_lat]])))^2)*111.32)</f>
        <v>0.16658266986078205</v>
      </c>
    </row>
    <row r="1097" spans="1:7" hidden="1" x14ac:dyDescent="0.2">
      <c r="A1097" t="s">
        <v>54</v>
      </c>
      <c r="B1097">
        <v>0</v>
      </c>
      <c r="C1097">
        <v>28</v>
      </c>
      <c r="D1097" t="s">
        <v>1855</v>
      </c>
      <c r="E1097">
        <v>49.248154999999997</v>
      </c>
      <c r="F1097">
        <v>-123.07629799999999</v>
      </c>
      <c r="G1097">
        <f>IF(route_map__2[[#This Row],[route_label]]&lt;&gt;A1098,0,SQRT((E1098-route_map__2[[#This Row],[stop_lat]])^2 + ((F1098-route_map__2[[#This Row],[stop_lon]])*COS(RADIANS(route_map__2[[#This Row],[stop_lat]])))^2)*111.32)</f>
        <v>0.22437600118958381</v>
      </c>
    </row>
    <row r="1098" spans="1:7" hidden="1" x14ac:dyDescent="0.2">
      <c r="A1098" t="s">
        <v>54</v>
      </c>
      <c r="B1098">
        <v>0</v>
      </c>
      <c r="C1098">
        <v>29</v>
      </c>
      <c r="D1098" t="s">
        <v>1856</v>
      </c>
      <c r="E1098">
        <v>49.246139999999997</v>
      </c>
      <c r="F1098">
        <v>-123.076373</v>
      </c>
      <c r="G1098">
        <f>IF(route_map__2[[#This Row],[route_label]]&lt;&gt;A1099,0,SQRT((E1099-route_map__2[[#This Row],[stop_lat]])^2 + ((F1099-route_map__2[[#This Row],[stop_lon]])*COS(RADIANS(route_map__2[[#This Row],[stop_lat]])))^2)*111.32)</f>
        <v>0.21554864728127995</v>
      </c>
    </row>
    <row r="1099" spans="1:7" hidden="1" x14ac:dyDescent="0.2">
      <c r="A1099" t="s">
        <v>54</v>
      </c>
      <c r="B1099">
        <v>0</v>
      </c>
      <c r="C1099">
        <v>30</v>
      </c>
      <c r="D1099" t="s">
        <v>1857</v>
      </c>
      <c r="E1099">
        <v>49.244204000000003</v>
      </c>
      <c r="F1099">
        <v>-123.076425</v>
      </c>
      <c r="G1099">
        <f>IF(route_map__2[[#This Row],[route_label]]&lt;&gt;A1100,0,SQRT((E1100-route_map__2[[#This Row],[stop_lat]])^2 + ((F1100-route_map__2[[#This Row],[stop_lon]])*COS(RADIANS(route_map__2[[#This Row],[stop_lat]])))^2)*111.32)</f>
        <v>0.22880554958643548</v>
      </c>
    </row>
    <row r="1100" spans="1:7" hidden="1" x14ac:dyDescent="0.2">
      <c r="A1100" t="s">
        <v>54</v>
      </c>
      <c r="B1100">
        <v>0</v>
      </c>
      <c r="C1100">
        <v>31</v>
      </c>
      <c r="D1100" t="s">
        <v>1858</v>
      </c>
      <c r="E1100">
        <v>49.242148999999998</v>
      </c>
      <c r="F1100">
        <v>-123.076486</v>
      </c>
      <c r="G1100">
        <f>IF(route_map__2[[#This Row],[route_label]]&lt;&gt;A1101,0,SQRT((E1101-route_map__2[[#This Row],[stop_lat]])^2 + ((F1101-route_map__2[[#This Row],[stop_lon]])*COS(RADIANS(route_map__2[[#This Row],[stop_lat]])))^2)*111.32)</f>
        <v>0.25264232898318134</v>
      </c>
    </row>
    <row r="1101" spans="1:7" hidden="1" x14ac:dyDescent="0.2">
      <c r="A1101" t="s">
        <v>54</v>
      </c>
      <c r="B1101">
        <v>0</v>
      </c>
      <c r="C1101">
        <v>32</v>
      </c>
      <c r="D1101" t="s">
        <v>1859</v>
      </c>
      <c r="E1101">
        <v>49.239879999999999</v>
      </c>
      <c r="F1101">
        <v>-123.07656</v>
      </c>
      <c r="G1101">
        <f>IF(route_map__2[[#This Row],[route_label]]&lt;&gt;A1102,0,SQRT((E1102-route_map__2[[#This Row],[stop_lat]])^2 + ((F1102-route_map__2[[#This Row],[stop_lon]])*COS(RADIANS(route_map__2[[#This Row],[stop_lat]])))^2)*111.32)</f>
        <v>0.3763917267774356</v>
      </c>
    </row>
    <row r="1102" spans="1:7" hidden="1" x14ac:dyDescent="0.2">
      <c r="A1102" t="s">
        <v>54</v>
      </c>
      <c r="B1102">
        <v>0</v>
      </c>
      <c r="C1102">
        <v>33</v>
      </c>
      <c r="D1102" t="s">
        <v>1860</v>
      </c>
      <c r="E1102">
        <v>49.236514</v>
      </c>
      <c r="F1102">
        <v>-123.07705</v>
      </c>
      <c r="G1102">
        <f>IF(route_map__2[[#This Row],[route_label]]&lt;&gt;A1103,0,SQRT((E1103-route_map__2[[#This Row],[stop_lat]])^2 + ((F1103-route_map__2[[#This Row],[stop_lon]])*COS(RADIANS(route_map__2[[#This Row],[stop_lat]])))^2)*111.32)</f>
        <v>0.22734932336800043</v>
      </c>
    </row>
    <row r="1103" spans="1:7" hidden="1" x14ac:dyDescent="0.2">
      <c r="A1103" t="s">
        <v>54</v>
      </c>
      <c r="B1103">
        <v>0</v>
      </c>
      <c r="C1103">
        <v>34</v>
      </c>
      <c r="D1103" t="s">
        <v>1861</v>
      </c>
      <c r="E1103">
        <v>49.234471999999997</v>
      </c>
      <c r="F1103">
        <v>-123.07710400000001</v>
      </c>
      <c r="G1103">
        <f>IF(route_map__2[[#This Row],[route_label]]&lt;&gt;A1104,0,SQRT((E1104-route_map__2[[#This Row],[stop_lat]])^2 + ((F1104-route_map__2[[#This Row],[stop_lon]])*COS(RADIANS(route_map__2[[#This Row],[stop_lat]])))^2)*111.32)</f>
        <v>0.24138808665376871</v>
      </c>
    </row>
    <row r="1104" spans="1:7" hidden="1" x14ac:dyDescent="0.2">
      <c r="A1104" t="s">
        <v>54</v>
      </c>
      <c r="B1104">
        <v>0</v>
      </c>
      <c r="C1104">
        <v>35</v>
      </c>
      <c r="D1104" t="s">
        <v>1862</v>
      </c>
      <c r="E1104">
        <v>49.232304999999997</v>
      </c>
      <c r="F1104">
        <v>-123.077224</v>
      </c>
      <c r="G1104">
        <f>IF(route_map__2[[#This Row],[route_label]]&lt;&gt;A1105,0,SQRT((E1105-route_map__2[[#This Row],[stop_lat]])^2 + ((F1105-route_map__2[[#This Row],[stop_lon]])*COS(RADIANS(route_map__2[[#This Row],[stop_lat]])))^2)*111.32)</f>
        <v>0.22120288498818774</v>
      </c>
    </row>
    <row r="1105" spans="1:7" hidden="1" x14ac:dyDescent="0.2">
      <c r="A1105" t="s">
        <v>54</v>
      </c>
      <c r="B1105">
        <v>0</v>
      </c>
      <c r="C1105">
        <v>36</v>
      </c>
      <c r="D1105" t="s">
        <v>1863</v>
      </c>
      <c r="E1105">
        <v>49.230317999999997</v>
      </c>
      <c r="F1105">
        <v>-123.077253</v>
      </c>
      <c r="G1105">
        <f>IF(route_map__2[[#This Row],[route_label]]&lt;&gt;A1106,0,SQRT((E1106-route_map__2[[#This Row],[stop_lat]])^2 + ((F1106-route_map__2[[#This Row],[stop_lon]])*COS(RADIANS(route_map__2[[#This Row],[stop_lat]])))^2)*111.32)</f>
        <v>0.18107380580414728</v>
      </c>
    </row>
    <row r="1106" spans="1:7" hidden="1" x14ac:dyDescent="0.2">
      <c r="A1106" t="s">
        <v>54</v>
      </c>
      <c r="B1106">
        <v>0</v>
      </c>
      <c r="C1106">
        <v>37</v>
      </c>
      <c r="D1106" t="s">
        <v>1864</v>
      </c>
      <c r="E1106">
        <v>49.228692000000002</v>
      </c>
      <c r="F1106">
        <v>-123.077321</v>
      </c>
      <c r="G1106">
        <f>IF(route_map__2[[#This Row],[route_label]]&lt;&gt;A1107,0,SQRT((E1107-route_map__2[[#This Row],[stop_lat]])^2 + ((F1107-route_map__2[[#This Row],[stop_lon]])*COS(RADIANS(route_map__2[[#This Row],[stop_lat]])))^2)*111.32)</f>
        <v>0.15008895781694259</v>
      </c>
    </row>
    <row r="1107" spans="1:7" hidden="1" x14ac:dyDescent="0.2">
      <c r="A1107" t="s">
        <v>54</v>
      </c>
      <c r="B1107">
        <v>0</v>
      </c>
      <c r="C1107">
        <v>38</v>
      </c>
      <c r="D1107" t="s">
        <v>1865</v>
      </c>
      <c r="E1107">
        <v>49.227344000000002</v>
      </c>
      <c r="F1107">
        <v>-123.07736199999999</v>
      </c>
      <c r="G1107">
        <f>IF(route_map__2[[#This Row],[route_label]]&lt;&gt;A1108,0,SQRT((E1108-route_map__2[[#This Row],[stop_lat]])^2 + ((F1108-route_map__2[[#This Row],[stop_lon]])*COS(RADIANS(route_map__2[[#This Row],[stop_lat]])))^2)*111.32)</f>
        <v>0.26941737998254894</v>
      </c>
    </row>
    <row r="1108" spans="1:7" hidden="1" x14ac:dyDescent="0.2">
      <c r="A1108" t="s">
        <v>54</v>
      </c>
      <c r="B1108">
        <v>0</v>
      </c>
      <c r="C1108">
        <v>39</v>
      </c>
      <c r="D1108" t="s">
        <v>1866</v>
      </c>
      <c r="E1108">
        <v>49.224924999999999</v>
      </c>
      <c r="F1108">
        <v>-123.077479</v>
      </c>
      <c r="G1108">
        <f>IF(route_map__2[[#This Row],[route_label]]&lt;&gt;A1109,0,SQRT((E1109-route_map__2[[#This Row],[stop_lat]])^2 + ((F1109-route_map__2[[#This Row],[stop_lon]])*COS(RADIANS(route_map__2[[#This Row],[stop_lat]])))^2)*111.32)</f>
        <v>0.20494883715108272</v>
      </c>
    </row>
    <row r="1109" spans="1:7" hidden="1" x14ac:dyDescent="0.2">
      <c r="A1109" t="s">
        <v>54</v>
      </c>
      <c r="B1109">
        <v>0</v>
      </c>
      <c r="C1109">
        <v>40</v>
      </c>
      <c r="D1109" t="s">
        <v>1867</v>
      </c>
      <c r="E1109">
        <v>49.223084</v>
      </c>
      <c r="F1109">
        <v>-123.077505</v>
      </c>
      <c r="G1109">
        <f>IF(route_map__2[[#This Row],[route_label]]&lt;&gt;A1110,0,SQRT((E1110-route_map__2[[#This Row],[stop_lat]])^2 + ((F1110-route_map__2[[#This Row],[stop_lon]])*COS(RADIANS(route_map__2[[#This Row],[stop_lat]])))^2)*111.32)</f>
        <v>0.1739421581506426</v>
      </c>
    </row>
    <row r="1110" spans="1:7" hidden="1" x14ac:dyDescent="0.2">
      <c r="A1110" t="s">
        <v>54</v>
      </c>
      <c r="B1110">
        <v>0</v>
      </c>
      <c r="C1110">
        <v>41</v>
      </c>
      <c r="D1110" t="s">
        <v>1868</v>
      </c>
      <c r="E1110">
        <v>49.221522</v>
      </c>
      <c r="F1110">
        <v>-123.077568</v>
      </c>
      <c r="G1110">
        <f>IF(route_map__2[[#This Row],[route_label]]&lt;&gt;A1111,0,SQRT((E1111-route_map__2[[#This Row],[stop_lat]])^2 + ((F1111-route_map__2[[#This Row],[stop_lon]])*COS(RADIANS(route_map__2[[#This Row],[stop_lat]])))^2)*111.32)</f>
        <v>0.35500436490834514</v>
      </c>
    </row>
    <row r="1111" spans="1:7" hidden="1" x14ac:dyDescent="0.2">
      <c r="A1111" t="s">
        <v>54</v>
      </c>
      <c r="B1111">
        <v>0</v>
      </c>
      <c r="C1111">
        <v>42</v>
      </c>
      <c r="D1111" t="s">
        <v>1869</v>
      </c>
      <c r="E1111">
        <v>49.218344000000002</v>
      </c>
      <c r="F1111">
        <v>-123.077162</v>
      </c>
      <c r="G1111">
        <f>IF(route_map__2[[#This Row],[route_label]]&lt;&gt;A1112,0,SQRT((E1112-route_map__2[[#This Row],[stop_lat]])^2 + ((F1112-route_map__2[[#This Row],[stop_lon]])*COS(RADIANS(route_map__2[[#This Row],[stop_lat]])))^2)*111.32)</f>
        <v>0.15307335867423311</v>
      </c>
    </row>
    <row r="1112" spans="1:7" hidden="1" x14ac:dyDescent="0.2">
      <c r="A1112" t="s">
        <v>54</v>
      </c>
      <c r="B1112">
        <v>0</v>
      </c>
      <c r="C1112">
        <v>43</v>
      </c>
      <c r="D1112" t="s">
        <v>1870</v>
      </c>
      <c r="E1112">
        <v>49.216968999999999</v>
      </c>
      <c r="F1112">
        <v>-123.077184</v>
      </c>
      <c r="G1112">
        <f>IF(route_map__2[[#This Row],[route_label]]&lt;&gt;A1113,0,SQRT((E1113-route_map__2[[#This Row],[stop_lat]])^2 + ((F1113-route_map__2[[#This Row],[stop_lon]])*COS(RADIANS(route_map__2[[#This Row],[stop_lat]])))^2)*111.32)</f>
        <v>0.20205333647908469</v>
      </c>
    </row>
    <row r="1113" spans="1:7" hidden="1" x14ac:dyDescent="0.2">
      <c r="A1113" t="s">
        <v>54</v>
      </c>
      <c r="B1113">
        <v>0</v>
      </c>
      <c r="C1113">
        <v>44</v>
      </c>
      <c r="D1113" t="s">
        <v>1871</v>
      </c>
      <c r="E1113">
        <v>49.215153999999998</v>
      </c>
      <c r="F1113">
        <v>-123.077208</v>
      </c>
      <c r="G1113">
        <f>IF(route_map__2[[#This Row],[route_label]]&lt;&gt;A1114,0,SQRT((E1114-route_map__2[[#This Row],[stop_lat]])^2 + ((F1114-route_map__2[[#This Row],[stop_lon]])*COS(RADIANS(route_map__2[[#This Row],[stop_lat]])))^2)*111.32)</f>
        <v>0.19047407221517906</v>
      </c>
    </row>
    <row r="1114" spans="1:7" hidden="1" x14ac:dyDescent="0.2">
      <c r="A1114" t="s">
        <v>54</v>
      </c>
      <c r="B1114">
        <v>0</v>
      </c>
      <c r="C1114">
        <v>45</v>
      </c>
      <c r="D1114" t="s">
        <v>1872</v>
      </c>
      <c r="E1114">
        <v>49.213442999999998</v>
      </c>
      <c r="F1114">
        <v>-123.07722800000001</v>
      </c>
      <c r="G1114">
        <f>IF(route_map__2[[#This Row],[route_label]]&lt;&gt;A1115,0,SQRT((E1115-route_map__2[[#This Row],[stop_lat]])^2 + ((F1115-route_map__2[[#This Row],[stop_lon]])*COS(RADIANS(route_map__2[[#This Row],[stop_lat]])))^2)*111.32)</f>
        <v>0.11733353344954625</v>
      </c>
    </row>
    <row r="1115" spans="1:7" hidden="1" x14ac:dyDescent="0.2">
      <c r="A1115" t="s">
        <v>54</v>
      </c>
      <c r="B1115">
        <v>0</v>
      </c>
      <c r="C1115">
        <v>46</v>
      </c>
      <c r="D1115" t="s">
        <v>1873</v>
      </c>
      <c r="E1115">
        <v>49.212389000000002</v>
      </c>
      <c r="F1115">
        <v>-123.07723799999999</v>
      </c>
      <c r="G1115">
        <f>IF(route_map__2[[#This Row],[route_label]]&lt;&gt;A1116,0,SQRT((E1116-route_map__2[[#This Row],[stop_lat]])^2 + ((F1116-route_map__2[[#This Row],[stop_lon]])*COS(RADIANS(route_map__2[[#This Row],[stop_lat]])))^2)*111.32)</f>
        <v>0.12887203150343682</v>
      </c>
    </row>
    <row r="1116" spans="1:7" hidden="1" x14ac:dyDescent="0.2">
      <c r="A1116" t="s">
        <v>54</v>
      </c>
      <c r="B1116">
        <v>1</v>
      </c>
      <c r="C1116">
        <v>1</v>
      </c>
      <c r="D1116" t="s">
        <v>1874</v>
      </c>
      <c r="E1116">
        <v>49.21125</v>
      </c>
      <c r="F1116">
        <v>-123.076921</v>
      </c>
      <c r="G1116">
        <f>IF(route_map__2[[#This Row],[route_label]]&lt;&gt;A1117,0,SQRT((E1117-route_map__2[[#This Row],[stop_lat]])^2 + ((F1117-route_map__2[[#This Row],[stop_lon]])*COS(RADIANS(route_map__2[[#This Row],[stop_lat]])))^2)*111.32)</f>
        <v>0.2185445857235834</v>
      </c>
    </row>
    <row r="1117" spans="1:7" hidden="1" x14ac:dyDescent="0.2">
      <c r="A1117" t="s">
        <v>54</v>
      </c>
      <c r="B1117">
        <v>1</v>
      </c>
      <c r="C1117">
        <v>2</v>
      </c>
      <c r="D1117" t="s">
        <v>1875</v>
      </c>
      <c r="E1117">
        <v>49.213213000000003</v>
      </c>
      <c r="F1117">
        <v>-123.076965</v>
      </c>
      <c r="G1117">
        <f>IF(route_map__2[[#This Row],[route_label]]&lt;&gt;A1118,0,SQRT((E1118-route_map__2[[#This Row],[stop_lat]])^2 + ((F1118-route_map__2[[#This Row],[stop_lon]])*COS(RADIANS(route_map__2[[#This Row],[stop_lat]])))^2)*111.32)</f>
        <v>0.19837811788636164</v>
      </c>
    </row>
    <row r="1118" spans="1:7" hidden="1" x14ac:dyDescent="0.2">
      <c r="A1118" t="s">
        <v>54</v>
      </c>
      <c r="B1118">
        <v>1</v>
      </c>
      <c r="C1118">
        <v>3</v>
      </c>
      <c r="D1118" t="s">
        <v>1876</v>
      </c>
      <c r="E1118">
        <v>49.214995000000002</v>
      </c>
      <c r="F1118">
        <v>-123.076944</v>
      </c>
      <c r="G1118">
        <f>IF(route_map__2[[#This Row],[route_label]]&lt;&gt;A1119,0,SQRT((E1119-route_map__2[[#This Row],[stop_lat]])^2 + ((F1119-route_map__2[[#This Row],[stop_lon]])*COS(RADIANS(route_map__2[[#This Row],[stop_lat]])))^2)*111.32)</f>
        <v>0.19682026161643984</v>
      </c>
    </row>
    <row r="1119" spans="1:7" hidden="1" x14ac:dyDescent="0.2">
      <c r="A1119" t="s">
        <v>54</v>
      </c>
      <c r="B1119">
        <v>1</v>
      </c>
      <c r="C1119">
        <v>4</v>
      </c>
      <c r="D1119" t="s">
        <v>1877</v>
      </c>
      <c r="E1119">
        <v>49.216763</v>
      </c>
      <c r="F1119">
        <v>-123.076922</v>
      </c>
      <c r="G1119">
        <f>IF(route_map__2[[#This Row],[route_label]]&lt;&gt;A1120,0,SQRT((E1120-route_map__2[[#This Row],[stop_lat]])^2 + ((F1120-route_map__2[[#This Row],[stop_lon]])*COS(RADIANS(route_map__2[[#This Row],[stop_lat]])))^2)*111.32)</f>
        <v>0.18714931906041127</v>
      </c>
    </row>
    <row r="1120" spans="1:7" hidden="1" x14ac:dyDescent="0.2">
      <c r="A1120" t="s">
        <v>54</v>
      </c>
      <c r="B1120">
        <v>1</v>
      </c>
      <c r="C1120">
        <v>5</v>
      </c>
      <c r="D1120" t="s">
        <v>1878</v>
      </c>
      <c r="E1120">
        <v>49.218443999999998</v>
      </c>
      <c r="F1120">
        <v>-123.07688400000001</v>
      </c>
      <c r="G1120">
        <f>IF(route_map__2[[#This Row],[route_label]]&lt;&gt;A1121,0,SQRT((E1121-route_map__2[[#This Row],[stop_lat]])^2 + ((F1121-route_map__2[[#This Row],[stop_lon]])*COS(RADIANS(route_map__2[[#This Row],[stop_lat]])))^2)*111.32)</f>
        <v>0.39668827706355464</v>
      </c>
    </row>
    <row r="1121" spans="1:7" hidden="1" x14ac:dyDescent="0.2">
      <c r="A1121" t="s">
        <v>54</v>
      </c>
      <c r="B1121">
        <v>1</v>
      </c>
      <c r="C1121">
        <v>6</v>
      </c>
      <c r="D1121" t="s">
        <v>1879</v>
      </c>
      <c r="E1121">
        <v>49.221997999999999</v>
      </c>
      <c r="F1121">
        <v>-123.077282</v>
      </c>
      <c r="G1121">
        <f>IF(route_map__2[[#This Row],[route_label]]&lt;&gt;A1122,0,SQRT((E1122-route_map__2[[#This Row],[stop_lat]])^2 + ((F1122-route_map__2[[#This Row],[stop_lon]])*COS(RADIANS(route_map__2[[#This Row],[stop_lat]])))^2)*111.32)</f>
        <v>0.1967645633773791</v>
      </c>
    </row>
    <row r="1122" spans="1:7" hidden="1" x14ac:dyDescent="0.2">
      <c r="A1122" t="s">
        <v>54</v>
      </c>
      <c r="B1122">
        <v>1</v>
      </c>
      <c r="C1122">
        <v>7</v>
      </c>
      <c r="D1122" t="s">
        <v>1880</v>
      </c>
      <c r="E1122">
        <v>49.223765</v>
      </c>
      <c r="F1122">
        <v>-123.077214</v>
      </c>
      <c r="G1122">
        <f>IF(route_map__2[[#This Row],[route_label]]&lt;&gt;A1123,0,SQRT((E1123-route_map__2[[#This Row],[stop_lat]])^2 + ((F1123-route_map__2[[#This Row],[stop_lon]])*COS(RADIANS(route_map__2[[#This Row],[stop_lat]])))^2)*111.32)</f>
        <v>0.21568047130488777</v>
      </c>
    </row>
    <row r="1123" spans="1:7" hidden="1" x14ac:dyDescent="0.2">
      <c r="A1123" t="s">
        <v>54</v>
      </c>
      <c r="B1123">
        <v>1</v>
      </c>
      <c r="C1123">
        <v>8</v>
      </c>
      <c r="D1123" t="s">
        <v>1881</v>
      </c>
      <c r="E1123">
        <v>49.225701000000001</v>
      </c>
      <c r="F1123">
        <v>-123.07709800000001</v>
      </c>
      <c r="G1123">
        <f>IF(route_map__2[[#This Row],[route_label]]&lt;&gt;A1124,0,SQRT((E1124-route_map__2[[#This Row],[stop_lat]])^2 + ((F1124-route_map__2[[#This Row],[stop_lon]])*COS(RADIANS(route_map__2[[#This Row],[stop_lat]])))^2)*111.32)</f>
        <v>0.2530403967386976</v>
      </c>
    </row>
    <row r="1124" spans="1:7" hidden="1" x14ac:dyDescent="0.2">
      <c r="A1124" t="s">
        <v>54</v>
      </c>
      <c r="B1124">
        <v>1</v>
      </c>
      <c r="C1124">
        <v>9</v>
      </c>
      <c r="D1124" t="s">
        <v>1882</v>
      </c>
      <c r="E1124">
        <v>49.227974000000003</v>
      </c>
      <c r="F1124">
        <v>-123.077067</v>
      </c>
      <c r="G1124">
        <f>IF(route_map__2[[#This Row],[route_label]]&lt;&gt;A1125,0,SQRT((E1125-route_map__2[[#This Row],[stop_lat]])^2 + ((F1125-route_map__2[[#This Row],[stop_lon]])*COS(RADIANS(route_map__2[[#This Row],[stop_lat]])))^2)*111.32)</f>
        <v>0.15153728335297623</v>
      </c>
    </row>
    <row r="1125" spans="1:7" hidden="1" x14ac:dyDescent="0.2">
      <c r="A1125" t="s">
        <v>54</v>
      </c>
      <c r="B1125">
        <v>1</v>
      </c>
      <c r="C1125">
        <v>10</v>
      </c>
      <c r="D1125" t="s">
        <v>1883</v>
      </c>
      <c r="E1125">
        <v>49.229334999999999</v>
      </c>
      <c r="F1125">
        <v>-123.07702500000001</v>
      </c>
      <c r="G1125">
        <f>IF(route_map__2[[#This Row],[route_label]]&lt;&gt;A1126,0,SQRT((E1126-route_map__2[[#This Row],[stop_lat]])^2 + ((F1126-route_map__2[[#This Row],[stop_lon]])*COS(RADIANS(route_map__2[[#This Row],[stop_lat]])))^2)*111.32)</f>
        <v>0.18162252025207079</v>
      </c>
    </row>
    <row r="1126" spans="1:7" hidden="1" x14ac:dyDescent="0.2">
      <c r="A1126" t="s">
        <v>54</v>
      </c>
      <c r="B1126">
        <v>1</v>
      </c>
      <c r="C1126">
        <v>11</v>
      </c>
      <c r="D1126" t="s">
        <v>1884</v>
      </c>
      <c r="E1126">
        <v>49.230966000000002</v>
      </c>
      <c r="F1126">
        <v>-123.076961</v>
      </c>
      <c r="G1126">
        <f>IF(route_map__2[[#This Row],[route_label]]&lt;&gt;A1127,0,SQRT((E1127-route_map__2[[#This Row],[stop_lat]])^2 + ((F1127-route_map__2[[#This Row],[stop_lon]])*COS(RADIANS(route_map__2[[#This Row],[stop_lat]])))^2)*111.32)</f>
        <v>0.23636381921297142</v>
      </c>
    </row>
    <row r="1127" spans="1:7" hidden="1" x14ac:dyDescent="0.2">
      <c r="A1127" t="s">
        <v>54</v>
      </c>
      <c r="B1127">
        <v>1</v>
      </c>
      <c r="C1127">
        <v>12</v>
      </c>
      <c r="D1127" t="s">
        <v>1885</v>
      </c>
      <c r="E1127">
        <v>49.233088000000002</v>
      </c>
      <c r="F1127">
        <v>-123.076848</v>
      </c>
      <c r="G1127">
        <f>IF(route_map__2[[#This Row],[route_label]]&lt;&gt;A1128,0,SQRT((E1128-route_map__2[[#This Row],[stop_lat]])^2 + ((F1128-route_map__2[[#This Row],[stop_lon]])*COS(RADIANS(route_map__2[[#This Row],[stop_lat]])))^2)*111.32)</f>
        <v>0.22543992284007364</v>
      </c>
    </row>
    <row r="1128" spans="1:7" hidden="1" x14ac:dyDescent="0.2">
      <c r="A1128" t="s">
        <v>54</v>
      </c>
      <c r="B1128">
        <v>1</v>
      </c>
      <c r="C1128">
        <v>13</v>
      </c>
      <c r="D1128" t="s">
        <v>1886</v>
      </c>
      <c r="E1128">
        <v>49.235112999999998</v>
      </c>
      <c r="F1128">
        <v>-123.07680999999999</v>
      </c>
      <c r="G1128">
        <f>IF(route_map__2[[#This Row],[route_label]]&lt;&gt;A1129,0,SQRT((E1129-route_map__2[[#This Row],[stop_lat]])^2 + ((F1129-route_map__2[[#This Row],[stop_lon]])*COS(RADIANS(route_map__2[[#This Row],[stop_lat]])))^2)*111.32)</f>
        <v>0.23103295777998906</v>
      </c>
    </row>
    <row r="1129" spans="1:7" hidden="1" x14ac:dyDescent="0.2">
      <c r="A1129" t="s">
        <v>54</v>
      </c>
      <c r="B1129">
        <v>1</v>
      </c>
      <c r="C1129">
        <v>14</v>
      </c>
      <c r="D1129" t="s">
        <v>1887</v>
      </c>
      <c r="E1129">
        <v>49.237188000000003</v>
      </c>
      <c r="F1129">
        <v>-123.07674799999999</v>
      </c>
      <c r="G1129">
        <f>IF(route_map__2[[#This Row],[route_label]]&lt;&gt;A1130,0,SQRT((E1130-route_map__2[[#This Row],[stop_lat]])^2 + ((F1130-route_map__2[[#This Row],[stop_lon]])*COS(RADIANS(route_map__2[[#This Row],[stop_lat]])))^2)*111.32)</f>
        <v>0.3751798093873317</v>
      </c>
    </row>
    <row r="1130" spans="1:7" hidden="1" x14ac:dyDescent="0.2">
      <c r="A1130" t="s">
        <v>54</v>
      </c>
      <c r="B1130">
        <v>1</v>
      </c>
      <c r="C1130">
        <v>15</v>
      </c>
      <c r="D1130" t="s">
        <v>1888</v>
      </c>
      <c r="E1130">
        <v>49.240543000000002</v>
      </c>
      <c r="F1130">
        <v>-123.076257</v>
      </c>
      <c r="G1130">
        <f>IF(route_map__2[[#This Row],[route_label]]&lt;&gt;A1131,0,SQRT((E1131-route_map__2[[#This Row],[stop_lat]])^2 + ((F1131-route_map__2[[#This Row],[stop_lon]])*COS(RADIANS(route_map__2[[#This Row],[stop_lat]])))^2)*111.32)</f>
        <v>0.16109899309096792</v>
      </c>
    </row>
    <row r="1131" spans="1:7" hidden="1" x14ac:dyDescent="0.2">
      <c r="A1131" t="s">
        <v>54</v>
      </c>
      <c r="B1131">
        <v>1</v>
      </c>
      <c r="C1131">
        <v>16</v>
      </c>
      <c r="D1131" t="s">
        <v>1889</v>
      </c>
      <c r="E1131">
        <v>49.241990000000001</v>
      </c>
      <c r="F1131">
        <v>-123.076223</v>
      </c>
      <c r="G1131">
        <f>IF(route_map__2[[#This Row],[route_label]]&lt;&gt;A1132,0,SQRT((E1132-route_map__2[[#This Row],[stop_lat]])^2 + ((F1132-route_map__2[[#This Row],[stop_lon]])*COS(RADIANS(route_map__2[[#This Row],[stop_lat]])))^2)*111.32)</f>
        <v>0.22924935607997879</v>
      </c>
    </row>
    <row r="1132" spans="1:7" hidden="1" x14ac:dyDescent="0.2">
      <c r="A1132" t="s">
        <v>54</v>
      </c>
      <c r="B1132">
        <v>1</v>
      </c>
      <c r="C1132">
        <v>17</v>
      </c>
      <c r="D1132" t="s">
        <v>1890</v>
      </c>
      <c r="E1132">
        <v>49.244048999999997</v>
      </c>
      <c r="F1132">
        <v>-123.07616299999999</v>
      </c>
      <c r="G1132">
        <f>IF(route_map__2[[#This Row],[route_label]]&lt;&gt;A1133,0,SQRT((E1133-route_map__2[[#This Row],[stop_lat]])^2 + ((F1133-route_map__2[[#This Row],[stop_lon]])*COS(RADIANS(route_map__2[[#This Row],[stop_lat]])))^2)*111.32)</f>
        <v>0.19229908347106783</v>
      </c>
    </row>
    <row r="1133" spans="1:7" hidden="1" x14ac:dyDescent="0.2">
      <c r="A1133" t="s">
        <v>54</v>
      </c>
      <c r="B1133">
        <v>1</v>
      </c>
      <c r="C1133">
        <v>18</v>
      </c>
      <c r="D1133" t="s">
        <v>1891</v>
      </c>
      <c r="E1133">
        <v>49.245775999999999</v>
      </c>
      <c r="F1133">
        <v>-123.076103</v>
      </c>
      <c r="G1133">
        <f>IF(route_map__2[[#This Row],[route_label]]&lt;&gt;A1134,0,SQRT((E1134-route_map__2[[#This Row],[stop_lat]])^2 + ((F1134-route_map__2[[#This Row],[stop_lon]])*COS(RADIANS(route_map__2[[#This Row],[stop_lat]])))^2)*111.32)</f>
        <v>0.34220075060384375</v>
      </c>
    </row>
    <row r="1134" spans="1:7" hidden="1" x14ac:dyDescent="0.2">
      <c r="A1134" t="s">
        <v>54</v>
      </c>
      <c r="B1134">
        <v>1</v>
      </c>
      <c r="C1134">
        <v>19</v>
      </c>
      <c r="D1134" t="s">
        <v>1892</v>
      </c>
      <c r="E1134">
        <v>49.248848000000002</v>
      </c>
      <c r="F1134">
        <v>-123.07593199999999</v>
      </c>
      <c r="G1134">
        <f>IF(route_map__2[[#This Row],[route_label]]&lt;&gt;A1135,0,SQRT((E1135-route_map__2[[#This Row],[stop_lat]])^2 + ((F1135-route_map__2[[#This Row],[stop_lon]])*COS(RADIANS(route_map__2[[#This Row],[stop_lat]])))^2)*111.32)</f>
        <v>9.3198667869417232E-2</v>
      </c>
    </row>
    <row r="1135" spans="1:7" hidden="1" x14ac:dyDescent="0.2">
      <c r="A1135" t="s">
        <v>54</v>
      </c>
      <c r="B1135">
        <v>1</v>
      </c>
      <c r="C1135">
        <v>20</v>
      </c>
      <c r="D1135" t="s">
        <v>1893</v>
      </c>
      <c r="E1135">
        <v>49.249684999999999</v>
      </c>
      <c r="F1135">
        <v>-123.075903</v>
      </c>
      <c r="G1135">
        <f>IF(route_map__2[[#This Row],[route_label]]&lt;&gt;A1136,0,SQRT((E1136-route_map__2[[#This Row],[stop_lat]])^2 + ((F1136-route_map__2[[#This Row],[stop_lon]])*COS(RADIANS(route_map__2[[#This Row],[stop_lat]])))^2)*111.32)</f>
        <v>0.29711379976582725</v>
      </c>
    </row>
    <row r="1136" spans="1:7" hidden="1" x14ac:dyDescent="0.2">
      <c r="A1136" t="s">
        <v>54</v>
      </c>
      <c r="B1136">
        <v>1</v>
      </c>
      <c r="C1136">
        <v>21</v>
      </c>
      <c r="D1136" t="s">
        <v>1894</v>
      </c>
      <c r="E1136">
        <v>49.252353999999997</v>
      </c>
      <c r="F1136">
        <v>-123.07589400000001</v>
      </c>
      <c r="G1136">
        <f>IF(route_map__2[[#This Row],[route_label]]&lt;&gt;A1137,0,SQRT((E1137-route_map__2[[#This Row],[stop_lat]])^2 + ((F1137-route_map__2[[#This Row],[stop_lon]])*COS(RADIANS(route_map__2[[#This Row],[stop_lat]])))^2)*111.32)</f>
        <v>0.16302509954119762</v>
      </c>
    </row>
    <row r="1137" spans="1:7" hidden="1" x14ac:dyDescent="0.2">
      <c r="A1137" t="s">
        <v>54</v>
      </c>
      <c r="B1137">
        <v>1</v>
      </c>
      <c r="C1137">
        <v>22</v>
      </c>
      <c r="D1137" t="s">
        <v>1895</v>
      </c>
      <c r="E1137">
        <v>49.253818000000003</v>
      </c>
      <c r="F1137">
        <v>-123.07583700000001</v>
      </c>
      <c r="G1137">
        <f>IF(route_map__2[[#This Row],[route_label]]&lt;&gt;A1138,0,SQRT((E1138-route_map__2[[#This Row],[stop_lat]])^2 + ((F1138-route_map__2[[#This Row],[stop_lon]])*COS(RADIANS(route_map__2[[#This Row],[stop_lat]])))^2)*111.32)</f>
        <v>0.19330746098783808</v>
      </c>
    </row>
    <row r="1138" spans="1:7" hidden="1" x14ac:dyDescent="0.2">
      <c r="A1138" t="s">
        <v>54</v>
      </c>
      <c r="B1138">
        <v>1</v>
      </c>
      <c r="C1138">
        <v>23</v>
      </c>
      <c r="D1138" t="s">
        <v>1896</v>
      </c>
      <c r="E1138">
        <v>49.255553999999997</v>
      </c>
      <c r="F1138">
        <v>-123.075773</v>
      </c>
      <c r="G1138">
        <f>IF(route_map__2[[#This Row],[route_label]]&lt;&gt;A1139,0,SQRT((E1139-route_map__2[[#This Row],[stop_lat]])^2 + ((F1139-route_map__2[[#This Row],[stop_lon]])*COS(RADIANS(route_map__2[[#This Row],[stop_lat]])))^2)*111.32)</f>
        <v>0.5370176717392835</v>
      </c>
    </row>
    <row r="1139" spans="1:7" hidden="1" x14ac:dyDescent="0.2">
      <c r="A1139" t="s">
        <v>54</v>
      </c>
      <c r="B1139">
        <v>1</v>
      </c>
      <c r="C1139">
        <v>24</v>
      </c>
      <c r="D1139" t="s">
        <v>1897</v>
      </c>
      <c r="E1139">
        <v>49.260268000000003</v>
      </c>
      <c r="F1139">
        <v>-123.077343</v>
      </c>
      <c r="G1139">
        <f>IF(route_map__2[[#This Row],[route_label]]&lt;&gt;A1140,0,SQRT((E1140-route_map__2[[#This Row],[stop_lat]])^2 + ((F1140-route_map__2[[#This Row],[stop_lon]])*COS(RADIANS(route_map__2[[#This Row],[stop_lat]])))^2)*111.32)</f>
        <v>0.27674701270509627</v>
      </c>
    </row>
    <row r="1140" spans="1:7" hidden="1" x14ac:dyDescent="0.2">
      <c r="A1140" t="s">
        <v>54</v>
      </c>
      <c r="B1140">
        <v>1</v>
      </c>
      <c r="C1140">
        <v>25</v>
      </c>
      <c r="D1140" t="s">
        <v>1898</v>
      </c>
      <c r="E1140">
        <v>49.262754000000001</v>
      </c>
      <c r="F1140">
        <v>-123.077367</v>
      </c>
      <c r="G1140">
        <f>IF(route_map__2[[#This Row],[route_label]]&lt;&gt;A1141,0,SQRT((E1141-route_map__2[[#This Row],[stop_lat]])^2 + ((F1141-route_map__2[[#This Row],[stop_lon]])*COS(RADIANS(route_map__2[[#This Row],[stop_lat]])))^2)*111.32)</f>
        <v>0.23279960385823736</v>
      </c>
    </row>
    <row r="1141" spans="1:7" hidden="1" x14ac:dyDescent="0.2">
      <c r="A1141" t="s">
        <v>54</v>
      </c>
      <c r="B1141">
        <v>1</v>
      </c>
      <c r="C1141">
        <v>26</v>
      </c>
      <c r="D1141" t="s">
        <v>1899</v>
      </c>
      <c r="E1141">
        <v>49.264845000000001</v>
      </c>
      <c r="F1141">
        <v>-123.077316</v>
      </c>
      <c r="G1141">
        <f>IF(route_map__2[[#This Row],[route_label]]&lt;&gt;A1142,0,SQRT((E1142-route_map__2[[#This Row],[stop_lat]])^2 + ((F1142-route_map__2[[#This Row],[stop_lon]])*COS(RADIANS(route_map__2[[#This Row],[stop_lat]])))^2)*111.32)</f>
        <v>0.36760448037758986</v>
      </c>
    </row>
    <row r="1142" spans="1:7" hidden="1" x14ac:dyDescent="0.2">
      <c r="A1142" t="s">
        <v>54</v>
      </c>
      <c r="B1142">
        <v>1</v>
      </c>
      <c r="C1142">
        <v>27</v>
      </c>
      <c r="D1142" t="s">
        <v>1900</v>
      </c>
      <c r="E1142">
        <v>49.268146999999999</v>
      </c>
      <c r="F1142">
        <v>-123.07725600000001</v>
      </c>
      <c r="G1142">
        <f>IF(route_map__2[[#This Row],[route_label]]&lt;&gt;A1143,0,SQRT((E1143-route_map__2[[#This Row],[stop_lat]])^2 + ((F1143-route_map__2[[#This Row],[stop_lon]])*COS(RADIANS(route_map__2[[#This Row],[stop_lat]])))^2)*111.32)</f>
        <v>0.40099754226725193</v>
      </c>
    </row>
    <row r="1143" spans="1:7" hidden="1" x14ac:dyDescent="0.2">
      <c r="A1143" t="s">
        <v>54</v>
      </c>
      <c r="B1143">
        <v>1</v>
      </c>
      <c r="C1143">
        <v>28</v>
      </c>
      <c r="D1143" t="s">
        <v>1901</v>
      </c>
      <c r="E1143">
        <v>49.271749</v>
      </c>
      <c r="F1143">
        <v>-123.077197</v>
      </c>
      <c r="G1143">
        <f>IF(route_map__2[[#This Row],[route_label]]&lt;&gt;A1144,0,SQRT((E1144-route_map__2[[#This Row],[stop_lat]])^2 + ((F1144-route_map__2[[#This Row],[stop_lon]])*COS(RADIANS(route_map__2[[#This Row],[stop_lat]])))^2)*111.32)</f>
        <v>0.27998803981253439</v>
      </c>
    </row>
    <row r="1144" spans="1:7" hidden="1" x14ac:dyDescent="0.2">
      <c r="A1144" t="s">
        <v>54</v>
      </c>
      <c r="B1144">
        <v>1</v>
      </c>
      <c r="C1144">
        <v>29</v>
      </c>
      <c r="D1144" t="s">
        <v>1902</v>
      </c>
      <c r="E1144">
        <v>49.274264000000002</v>
      </c>
      <c r="F1144">
        <v>-123.077153</v>
      </c>
      <c r="G1144">
        <f>IF(route_map__2[[#This Row],[route_label]]&lt;&gt;A1145,0,SQRT((E1145-route_map__2[[#This Row],[stop_lat]])^2 + ((F1145-route_map__2[[#This Row],[stop_lon]])*COS(RADIANS(route_map__2[[#This Row],[stop_lat]])))^2)*111.32)</f>
        <v>0.29235349607022976</v>
      </c>
    </row>
    <row r="1145" spans="1:7" hidden="1" x14ac:dyDescent="0.2">
      <c r="A1145" t="s">
        <v>54</v>
      </c>
      <c r="B1145">
        <v>1</v>
      </c>
      <c r="C1145">
        <v>30</v>
      </c>
      <c r="D1145" t="s">
        <v>1903</v>
      </c>
      <c r="E1145">
        <v>49.276842000000002</v>
      </c>
      <c r="F1145">
        <v>-123.077921</v>
      </c>
      <c r="G1145">
        <f>IF(route_map__2[[#This Row],[route_label]]&lt;&gt;A1146,0,SQRT((E1146-route_map__2[[#This Row],[stop_lat]])^2 + ((F1146-route_map__2[[#This Row],[stop_lon]])*COS(RADIANS(route_map__2[[#This Row],[stop_lat]])))^2)*111.32)</f>
        <v>0.13192002500924213</v>
      </c>
    </row>
    <row r="1146" spans="1:7" hidden="1" x14ac:dyDescent="0.2">
      <c r="A1146" t="s">
        <v>54</v>
      </c>
      <c r="B1146">
        <v>1</v>
      </c>
      <c r="C1146">
        <v>31</v>
      </c>
      <c r="D1146" t="s">
        <v>1904</v>
      </c>
      <c r="E1146">
        <v>49.276868</v>
      </c>
      <c r="F1146">
        <v>-123.07973699999999</v>
      </c>
      <c r="G1146">
        <f>IF(route_map__2[[#This Row],[route_label]]&lt;&gt;A1147,0,SQRT((E1147-route_map__2[[#This Row],[stop_lat]])^2 + ((F1147-route_map__2[[#This Row],[stop_lon]])*COS(RADIANS(route_map__2[[#This Row],[stop_lat]])))^2)*111.32)</f>
        <v>0.24780035684552951</v>
      </c>
    </row>
    <row r="1147" spans="1:7" hidden="1" x14ac:dyDescent="0.2">
      <c r="A1147" t="s">
        <v>54</v>
      </c>
      <c r="B1147">
        <v>1</v>
      </c>
      <c r="C1147">
        <v>32</v>
      </c>
      <c r="D1147" t="s">
        <v>1905</v>
      </c>
      <c r="E1147">
        <v>49.276876000000001</v>
      </c>
      <c r="F1147">
        <v>-123.08314900000001</v>
      </c>
      <c r="G1147">
        <f>IF(route_map__2[[#This Row],[route_label]]&lt;&gt;A1148,0,SQRT((E1148-route_map__2[[#This Row],[stop_lat]])^2 + ((F1148-route_map__2[[#This Row],[stop_lon]])*COS(RADIANS(route_map__2[[#This Row],[stop_lat]])))^2)*111.32)</f>
        <v>0.34189898717841288</v>
      </c>
    </row>
    <row r="1148" spans="1:7" hidden="1" x14ac:dyDescent="0.2">
      <c r="A1148" t="s">
        <v>54</v>
      </c>
      <c r="B1148">
        <v>1</v>
      </c>
      <c r="C1148">
        <v>33</v>
      </c>
      <c r="D1148" t="s">
        <v>1906</v>
      </c>
      <c r="E1148">
        <v>49.276609999999998</v>
      </c>
      <c r="F1148">
        <v>-123.087839</v>
      </c>
      <c r="G1148">
        <f>IF(route_map__2[[#This Row],[route_label]]&lt;&gt;A1149,0,SQRT((E1149-route_map__2[[#This Row],[stop_lat]])^2 + ((F1149-route_map__2[[#This Row],[stop_lon]])*COS(RADIANS(route_map__2[[#This Row],[stop_lat]])))^2)*111.32)</f>
        <v>0.1722568199425793</v>
      </c>
    </row>
    <row r="1149" spans="1:7" hidden="1" x14ac:dyDescent="0.2">
      <c r="A1149" t="s">
        <v>54</v>
      </c>
      <c r="B1149">
        <v>1</v>
      </c>
      <c r="C1149">
        <v>34</v>
      </c>
      <c r="D1149" t="s">
        <v>1907</v>
      </c>
      <c r="E1149">
        <v>49.276651000000001</v>
      </c>
      <c r="F1149">
        <v>-123.09021</v>
      </c>
      <c r="G1149">
        <f>IF(route_map__2[[#This Row],[route_label]]&lt;&gt;A1150,0,SQRT((E1150-route_map__2[[#This Row],[stop_lat]])^2 + ((F1150-route_map__2[[#This Row],[stop_lon]])*COS(RADIANS(route_map__2[[#This Row],[stop_lat]])))^2)*111.32)</f>
        <v>0.28677308642258431</v>
      </c>
    </row>
    <row r="1150" spans="1:7" hidden="1" x14ac:dyDescent="0.2">
      <c r="A1150" t="s">
        <v>54</v>
      </c>
      <c r="B1150">
        <v>1</v>
      </c>
      <c r="C1150">
        <v>35</v>
      </c>
      <c r="D1150" t="s">
        <v>1908</v>
      </c>
      <c r="E1150">
        <v>49.276724999999999</v>
      </c>
      <c r="F1150">
        <v>-123.094157</v>
      </c>
      <c r="G1150">
        <f>IF(route_map__2[[#This Row],[route_label]]&lt;&gt;A1151,0,SQRT((E1151-route_map__2[[#This Row],[stop_lat]])^2 + ((F1151-route_map__2[[#This Row],[stop_lon]])*COS(RADIANS(route_map__2[[#This Row],[stop_lat]])))^2)*111.32)</f>
        <v>0.31336941427358073</v>
      </c>
    </row>
    <row r="1151" spans="1:7" hidden="1" x14ac:dyDescent="0.2">
      <c r="A1151" t="s">
        <v>54</v>
      </c>
      <c r="B1151">
        <v>1</v>
      </c>
      <c r="C1151">
        <v>36</v>
      </c>
      <c r="D1151" t="s">
        <v>1909</v>
      </c>
      <c r="E1151">
        <v>49.278838</v>
      </c>
      <c r="F1151">
        <v>-123.097008</v>
      </c>
      <c r="G1151">
        <f>IF(route_map__2[[#This Row],[route_label]]&lt;&gt;A1152,0,SQRT((E1152-route_map__2[[#This Row],[stop_lat]])^2 + ((F1152-route_map__2[[#This Row],[stop_lon]])*COS(RADIANS(route_map__2[[#This Row],[stop_lat]])))^2)*111.32)</f>
        <v>0.18400740831840839</v>
      </c>
    </row>
    <row r="1152" spans="1:7" hidden="1" x14ac:dyDescent="0.2">
      <c r="A1152" t="s">
        <v>54</v>
      </c>
      <c r="B1152">
        <v>1</v>
      </c>
      <c r="C1152">
        <v>37</v>
      </c>
      <c r="D1152" t="s">
        <v>1910</v>
      </c>
      <c r="E1152">
        <v>49.280427000000003</v>
      </c>
      <c r="F1152">
        <v>-123.097706</v>
      </c>
      <c r="G1152">
        <f>IF(route_map__2[[#This Row],[route_label]]&lt;&gt;A1153,0,SQRT((E1153-route_map__2[[#This Row],[stop_lat]])^2 + ((F1153-route_map__2[[#This Row],[stop_lon]])*COS(RADIANS(route_map__2[[#This Row],[stop_lat]])))^2)*111.32)</f>
        <v>0.21659117268095648</v>
      </c>
    </row>
    <row r="1153" spans="1:7" hidden="1" x14ac:dyDescent="0.2">
      <c r="A1153" t="s">
        <v>54</v>
      </c>
      <c r="B1153">
        <v>1</v>
      </c>
      <c r="C1153">
        <v>38</v>
      </c>
      <c r="D1153" t="s">
        <v>1205</v>
      </c>
      <c r="E1153">
        <v>49.280462999999997</v>
      </c>
      <c r="F1153">
        <v>-123.10068800000001</v>
      </c>
      <c r="G1153">
        <f>IF(route_map__2[[#This Row],[route_label]]&lt;&gt;A1154,0,SQRT((E1154-route_map__2[[#This Row],[stop_lat]])^2 + ((F1154-route_map__2[[#This Row],[stop_lon]])*COS(RADIANS(route_map__2[[#This Row],[stop_lat]])))^2)*111.32)</f>
        <v>0.31417015754887617</v>
      </c>
    </row>
    <row r="1154" spans="1:7" hidden="1" x14ac:dyDescent="0.2">
      <c r="A1154" t="s">
        <v>54</v>
      </c>
      <c r="B1154">
        <v>1</v>
      </c>
      <c r="C1154">
        <v>39</v>
      </c>
      <c r="D1154" t="s">
        <v>1206</v>
      </c>
      <c r="E1154">
        <v>49.280707</v>
      </c>
      <c r="F1154">
        <v>-123.10499799999999</v>
      </c>
      <c r="G1154">
        <f>IF(route_map__2[[#This Row],[route_label]]&lt;&gt;A1155,0,SQRT((E1155-route_map__2[[#This Row],[stop_lat]])^2 + ((F1155-route_map__2[[#This Row],[stop_lon]])*COS(RADIANS(route_map__2[[#This Row],[stop_lat]])))^2)*111.32)</f>
        <v>0.2423257049976687</v>
      </c>
    </row>
    <row r="1155" spans="1:7" hidden="1" x14ac:dyDescent="0.2">
      <c r="A1155" t="s">
        <v>54</v>
      </c>
      <c r="B1155">
        <v>1</v>
      </c>
      <c r="C1155">
        <v>40</v>
      </c>
      <c r="D1155" t="s">
        <v>1207</v>
      </c>
      <c r="E1155">
        <v>49.281289999999998</v>
      </c>
      <c r="F1155">
        <v>-123.10821300000001</v>
      </c>
      <c r="G1155">
        <f>IF(route_map__2[[#This Row],[route_label]]&lt;&gt;A1156,0,SQRT((E1156-route_map__2[[#This Row],[stop_lat]])^2 + ((F1156-route_map__2[[#This Row],[stop_lon]])*COS(RADIANS(route_map__2[[#This Row],[stop_lat]])))^2)*111.32)</f>
        <v>0.26433480853736929</v>
      </c>
    </row>
    <row r="1156" spans="1:7" hidden="1" x14ac:dyDescent="0.2">
      <c r="A1156" t="s">
        <v>54</v>
      </c>
      <c r="B1156">
        <v>1</v>
      </c>
      <c r="C1156">
        <v>41</v>
      </c>
      <c r="D1156" t="s">
        <v>1208</v>
      </c>
      <c r="E1156">
        <v>49.282471999999999</v>
      </c>
      <c r="F1156">
        <v>-123.11136999999999</v>
      </c>
      <c r="G1156">
        <f>IF(route_map__2[[#This Row],[route_label]]&lt;&gt;A1157,0,SQRT((E1157-route_map__2[[#This Row],[stop_lat]])^2 + ((F1157-route_map__2[[#This Row],[stop_lon]])*COS(RADIANS(route_map__2[[#This Row],[stop_lat]])))^2)*111.32)</f>
        <v>0.21167675241226</v>
      </c>
    </row>
    <row r="1157" spans="1:7" hidden="1" x14ac:dyDescent="0.2">
      <c r="A1157" t="s">
        <v>54</v>
      </c>
      <c r="B1157">
        <v>1</v>
      </c>
      <c r="C1157">
        <v>42</v>
      </c>
      <c r="D1157" t="s">
        <v>1209</v>
      </c>
      <c r="E1157">
        <v>49.283817999999997</v>
      </c>
      <c r="F1157">
        <v>-123.113429</v>
      </c>
      <c r="G1157">
        <f>IF(route_map__2[[#This Row],[route_label]]&lt;&gt;A1158,0,SQRT((E1158-route_map__2[[#This Row],[stop_lat]])^2 + ((F1158-route_map__2[[#This Row],[stop_lon]])*COS(RADIANS(route_map__2[[#This Row],[stop_lat]])))^2)*111.32)</f>
        <v>0.22343109648041101</v>
      </c>
    </row>
    <row r="1158" spans="1:7" hidden="1" x14ac:dyDescent="0.2">
      <c r="A1158" t="s">
        <v>54</v>
      </c>
      <c r="B1158">
        <v>1</v>
      </c>
      <c r="C1158">
        <v>43</v>
      </c>
      <c r="D1158" t="s">
        <v>1253</v>
      </c>
      <c r="E1158">
        <v>49.285238999999997</v>
      </c>
      <c r="F1158">
        <v>-123.115602</v>
      </c>
      <c r="G1158">
        <f>IF(route_map__2[[#This Row],[route_label]]&lt;&gt;A1159,0,SQRT((E1159-route_map__2[[#This Row],[stop_lat]])^2 + ((F1159-route_map__2[[#This Row],[stop_lon]])*COS(RADIANS(route_map__2[[#This Row],[stop_lat]])))^2)*111.32)</f>
        <v>0.27409190622112728</v>
      </c>
    </row>
    <row r="1159" spans="1:7" hidden="1" x14ac:dyDescent="0.2">
      <c r="A1159" t="s">
        <v>54</v>
      </c>
      <c r="B1159">
        <v>1</v>
      </c>
      <c r="C1159">
        <v>44</v>
      </c>
      <c r="D1159" t="s">
        <v>1911</v>
      </c>
      <c r="E1159">
        <v>49.285786999999999</v>
      </c>
      <c r="F1159">
        <v>-123.119282</v>
      </c>
      <c r="G1159">
        <f>IF(route_map__2[[#This Row],[route_label]]&lt;&gt;A1160,0,SQRT((E1160-route_map__2[[#This Row],[stop_lat]])^2 + ((F1160-route_map__2[[#This Row],[stop_lon]])*COS(RADIANS(route_map__2[[#This Row],[stop_lat]])))^2)*111.32)</f>
        <v>0.19188198068769491</v>
      </c>
    </row>
    <row r="1160" spans="1:7" hidden="1" x14ac:dyDescent="0.2">
      <c r="A1160" t="s">
        <v>54</v>
      </c>
      <c r="B1160">
        <v>1</v>
      </c>
      <c r="C1160">
        <v>45</v>
      </c>
      <c r="D1160" t="s">
        <v>1832</v>
      </c>
      <c r="E1160">
        <v>49.286391000000002</v>
      </c>
      <c r="F1160">
        <v>-123.121757</v>
      </c>
      <c r="G1160">
        <f>IF(route_map__2[[#This Row],[route_label]]&lt;&gt;A1161,0,SQRT((E1161-route_map__2[[#This Row],[stop_lat]])^2 + ((F1161-route_map__2[[#This Row],[stop_lon]])*COS(RADIANS(route_map__2[[#This Row],[stop_lat]])))^2)*111.32)</f>
        <v>0</v>
      </c>
    </row>
    <row r="1161" spans="1:7" hidden="1" x14ac:dyDescent="0.2">
      <c r="A1161" t="s">
        <v>52</v>
      </c>
      <c r="B1161">
        <v>0</v>
      </c>
      <c r="C1161">
        <v>1</v>
      </c>
      <c r="D1161" t="s">
        <v>1912</v>
      </c>
      <c r="E1161">
        <v>49.286591999999999</v>
      </c>
      <c r="F1161">
        <v>-123.14066099999999</v>
      </c>
      <c r="G1161">
        <f>IF(route_map__2[[#This Row],[route_label]]&lt;&gt;A1162,0,SQRT((E1162-route_map__2[[#This Row],[stop_lat]])^2 + ((F1162-route_map__2[[#This Row],[stop_lon]])*COS(RADIANS(route_map__2[[#This Row],[stop_lat]])))^2)*111.32)</f>
        <v>0.25890811679774439</v>
      </c>
    </row>
    <row r="1162" spans="1:7" hidden="1" x14ac:dyDescent="0.2">
      <c r="A1162" t="s">
        <v>52</v>
      </c>
      <c r="B1162">
        <v>0</v>
      </c>
      <c r="C1162">
        <v>2</v>
      </c>
      <c r="D1162" t="s">
        <v>1913</v>
      </c>
      <c r="E1162">
        <v>49.284744000000003</v>
      </c>
      <c r="F1162">
        <v>-123.142826</v>
      </c>
      <c r="G1162">
        <f>IF(route_map__2[[#This Row],[route_label]]&lt;&gt;A1163,0,SQRT((E1163-route_map__2[[#This Row],[stop_lat]])^2 + ((F1163-route_map__2[[#This Row],[stop_lon]])*COS(RADIANS(route_map__2[[#This Row],[stop_lat]])))^2)*111.32)</f>
        <v>0.1807763464242686</v>
      </c>
    </row>
    <row r="1163" spans="1:7" hidden="1" x14ac:dyDescent="0.2">
      <c r="A1163" t="s">
        <v>52</v>
      </c>
      <c r="B1163">
        <v>0</v>
      </c>
      <c r="C1163">
        <v>3</v>
      </c>
      <c r="D1163" t="s">
        <v>1914</v>
      </c>
      <c r="E1163">
        <v>49.283216000000003</v>
      </c>
      <c r="F1163">
        <v>-123.141983</v>
      </c>
      <c r="G1163">
        <f>IF(route_map__2[[#This Row],[route_label]]&lt;&gt;A1164,0,SQRT((E1164-route_map__2[[#This Row],[stop_lat]])^2 + ((F1164-route_map__2[[#This Row],[stop_lon]])*COS(RADIANS(route_map__2[[#This Row],[stop_lat]])))^2)*111.32)</f>
        <v>0.43069970058785112</v>
      </c>
    </row>
    <row r="1164" spans="1:7" hidden="1" x14ac:dyDescent="0.2">
      <c r="A1164" t="s">
        <v>52</v>
      </c>
      <c r="B1164">
        <v>0</v>
      </c>
      <c r="C1164">
        <v>4</v>
      </c>
      <c r="D1164" t="s">
        <v>1915</v>
      </c>
      <c r="E1164">
        <v>49.280455000000003</v>
      </c>
      <c r="F1164">
        <v>-123.137828</v>
      </c>
      <c r="G1164">
        <f>IF(route_map__2[[#This Row],[route_label]]&lt;&gt;A1165,0,SQRT((E1165-route_map__2[[#This Row],[stop_lat]])^2 + ((F1165-route_map__2[[#This Row],[stop_lon]])*COS(RADIANS(route_map__2[[#This Row],[stop_lat]])))^2)*111.32)</f>
        <v>0.32837838673643699</v>
      </c>
    </row>
    <row r="1165" spans="1:7" hidden="1" x14ac:dyDescent="0.2">
      <c r="A1165" t="s">
        <v>52</v>
      </c>
      <c r="B1165">
        <v>0</v>
      </c>
      <c r="C1165">
        <v>5</v>
      </c>
      <c r="D1165" t="s">
        <v>1916</v>
      </c>
      <c r="E1165">
        <v>49.278379999999999</v>
      </c>
      <c r="F1165">
        <v>-123.134614</v>
      </c>
      <c r="G1165">
        <f>IF(route_map__2[[#This Row],[route_label]]&lt;&gt;A1166,0,SQRT((E1166-route_map__2[[#This Row],[stop_lat]])^2 + ((F1166-route_map__2[[#This Row],[stop_lon]])*COS(RADIANS(route_map__2[[#This Row],[stop_lat]])))^2)*111.32)</f>
        <v>0.6143118613924663</v>
      </c>
    </row>
    <row r="1166" spans="1:7" hidden="1" x14ac:dyDescent="0.2">
      <c r="A1166" t="s">
        <v>52</v>
      </c>
      <c r="B1166">
        <v>0</v>
      </c>
      <c r="C1166">
        <v>6</v>
      </c>
      <c r="D1166" t="s">
        <v>1917</v>
      </c>
      <c r="E1166">
        <v>49.274422999999999</v>
      </c>
      <c r="F1166">
        <v>-123.12871800000001</v>
      </c>
      <c r="G1166">
        <f>IF(route_map__2[[#This Row],[route_label]]&lt;&gt;A1167,0,SQRT((E1167-route_map__2[[#This Row],[stop_lat]])^2 + ((F1167-route_map__2[[#This Row],[stop_lon]])*COS(RADIANS(route_map__2[[#This Row],[stop_lat]])))^2)*111.32)</f>
        <v>0.14238267569619581</v>
      </c>
    </row>
    <row r="1167" spans="1:7" hidden="1" x14ac:dyDescent="0.2">
      <c r="A1167" t="s">
        <v>52</v>
      </c>
      <c r="B1167">
        <v>0</v>
      </c>
      <c r="C1167">
        <v>7</v>
      </c>
      <c r="D1167" t="s">
        <v>1918</v>
      </c>
      <c r="E1167">
        <v>49.273529000000003</v>
      </c>
      <c r="F1167">
        <v>-123.12731599999999</v>
      </c>
      <c r="G1167">
        <f>IF(route_map__2[[#This Row],[route_label]]&lt;&gt;A1168,0,SQRT((E1168-route_map__2[[#This Row],[stop_lat]])^2 + ((F1168-route_map__2[[#This Row],[stop_lon]])*COS(RADIANS(route_map__2[[#This Row],[stop_lat]])))^2)*111.32)</f>
        <v>0.48141454951940765</v>
      </c>
    </row>
    <row r="1168" spans="1:7" hidden="1" x14ac:dyDescent="0.2">
      <c r="A1168" t="s">
        <v>52</v>
      </c>
      <c r="B1168">
        <v>0</v>
      </c>
      <c r="C1168">
        <v>8</v>
      </c>
      <c r="D1168" t="s">
        <v>1919</v>
      </c>
      <c r="E1168">
        <v>49.274070999999999</v>
      </c>
      <c r="F1168">
        <v>-123.12074</v>
      </c>
      <c r="G1168">
        <f>IF(route_map__2[[#This Row],[route_label]]&lt;&gt;A1169,0,SQRT((E1169-route_map__2[[#This Row],[stop_lat]])^2 + ((F1169-route_map__2[[#This Row],[stop_lon]])*COS(RADIANS(route_map__2[[#This Row],[stop_lat]])))^2)*111.32)</f>
        <v>0.46171645782435561</v>
      </c>
    </row>
    <row r="1169" spans="1:7" hidden="1" x14ac:dyDescent="0.2">
      <c r="A1169" t="s">
        <v>52</v>
      </c>
      <c r="B1169">
        <v>0</v>
      </c>
      <c r="C1169">
        <v>9</v>
      </c>
      <c r="D1169" t="s">
        <v>1920</v>
      </c>
      <c r="E1169">
        <v>49.274253000000002</v>
      </c>
      <c r="F1169">
        <v>-123.114389</v>
      </c>
      <c r="G1169">
        <f>IF(route_map__2[[#This Row],[route_label]]&lt;&gt;A1170,0,SQRT((E1170-route_map__2[[#This Row],[stop_lat]])^2 + ((F1170-route_map__2[[#This Row],[stop_lon]])*COS(RADIANS(route_map__2[[#This Row],[stop_lat]])))^2)*111.32)</f>
        <v>0.6792143045339637</v>
      </c>
    </row>
    <row r="1170" spans="1:7" hidden="1" x14ac:dyDescent="0.2">
      <c r="A1170" t="s">
        <v>52</v>
      </c>
      <c r="B1170">
        <v>0</v>
      </c>
      <c r="C1170">
        <v>10</v>
      </c>
      <c r="D1170" t="s">
        <v>1921</v>
      </c>
      <c r="E1170">
        <v>49.278391999999997</v>
      </c>
      <c r="F1170">
        <v>-123.107518</v>
      </c>
      <c r="G1170">
        <f>IF(route_map__2[[#This Row],[route_label]]&lt;&gt;A1171,0,SQRT((E1171-route_map__2[[#This Row],[stop_lat]])^2 + ((F1171-route_map__2[[#This Row],[stop_lon]])*COS(RADIANS(route_map__2[[#This Row],[stop_lat]])))^2)*111.32)</f>
        <v>0.16902255229282401</v>
      </c>
    </row>
    <row r="1171" spans="1:7" hidden="1" x14ac:dyDescent="0.2">
      <c r="A1171" t="s">
        <v>52</v>
      </c>
      <c r="B1171">
        <v>0</v>
      </c>
      <c r="C1171">
        <v>11</v>
      </c>
      <c r="D1171" t="s">
        <v>1922</v>
      </c>
      <c r="E1171">
        <v>49.279339999999998</v>
      </c>
      <c r="F1171">
        <v>-123.1057</v>
      </c>
      <c r="G1171">
        <f>IF(route_map__2[[#This Row],[route_label]]&lt;&gt;A1172,0,SQRT((E1172-route_map__2[[#This Row],[stop_lat]])^2 + ((F1172-route_map__2[[#This Row],[stop_lon]])*COS(RADIANS(route_map__2[[#This Row],[stop_lat]])))^2)*111.32)</f>
        <v>0.20727802084725649</v>
      </c>
    </row>
    <row r="1172" spans="1:7" hidden="1" x14ac:dyDescent="0.2">
      <c r="A1172" t="s">
        <v>52</v>
      </c>
      <c r="B1172">
        <v>0</v>
      </c>
      <c r="C1172">
        <v>12</v>
      </c>
      <c r="D1172" t="s">
        <v>1923</v>
      </c>
      <c r="E1172">
        <v>49.279167999999999</v>
      </c>
      <c r="F1172">
        <v>-123.102858</v>
      </c>
      <c r="G1172">
        <f>IF(route_map__2[[#This Row],[route_label]]&lt;&gt;A1173,0,SQRT((E1173-route_map__2[[#This Row],[stop_lat]])^2 + ((F1173-route_map__2[[#This Row],[stop_lon]])*COS(RADIANS(route_map__2[[#This Row],[stop_lat]])))^2)*111.32)</f>
        <v>0.48904624955095088</v>
      </c>
    </row>
    <row r="1173" spans="1:7" hidden="1" x14ac:dyDescent="0.2">
      <c r="A1173" t="s">
        <v>52</v>
      </c>
      <c r="B1173">
        <v>0</v>
      </c>
      <c r="C1173">
        <v>13</v>
      </c>
      <c r="D1173" t="s">
        <v>1924</v>
      </c>
      <c r="E1173">
        <v>49.27487</v>
      </c>
      <c r="F1173">
        <v>-123.10146399999999</v>
      </c>
      <c r="G1173">
        <f>IF(route_map__2[[#This Row],[route_label]]&lt;&gt;A1174,0,SQRT((E1174-route_map__2[[#This Row],[stop_lat]])^2 + ((F1174-route_map__2[[#This Row],[stop_lon]])*COS(RADIANS(route_map__2[[#This Row],[stop_lat]])))^2)*111.32)</f>
        <v>0.22537047683628431</v>
      </c>
    </row>
    <row r="1174" spans="1:7" hidden="1" x14ac:dyDescent="0.2">
      <c r="A1174" t="s">
        <v>52</v>
      </c>
      <c r="B1174">
        <v>0</v>
      </c>
      <c r="C1174">
        <v>14</v>
      </c>
      <c r="D1174" t="s">
        <v>1925</v>
      </c>
      <c r="E1174">
        <v>49.273995999999997</v>
      </c>
      <c r="F1174">
        <v>-123.098665</v>
      </c>
      <c r="G1174">
        <f>IF(route_map__2[[#This Row],[route_label]]&lt;&gt;A1175,0,SQRT((E1175-route_map__2[[#This Row],[stop_lat]])^2 + ((F1175-route_map__2[[#This Row],[stop_lon]])*COS(RADIANS(route_map__2[[#This Row],[stop_lat]])))^2)*111.32)</f>
        <v>0</v>
      </c>
    </row>
    <row r="1175" spans="1:7" hidden="1" x14ac:dyDescent="0.2">
      <c r="A1175" t="s">
        <v>52</v>
      </c>
      <c r="B1175">
        <v>1</v>
      </c>
      <c r="C1175">
        <v>1</v>
      </c>
      <c r="D1175" t="s">
        <v>1925</v>
      </c>
      <c r="E1175">
        <v>49.273995999999997</v>
      </c>
      <c r="F1175">
        <v>-123.098665</v>
      </c>
      <c r="G1175">
        <f>IF(route_map__2[[#This Row],[route_label]]&lt;&gt;A1176,0,SQRT((E1176-route_map__2[[#This Row],[stop_lat]])^2 + ((F1176-route_map__2[[#This Row],[stop_lon]])*COS(RADIANS(route_map__2[[#This Row],[stop_lat]])))^2)*111.32)</f>
        <v>0.21978959916415247</v>
      </c>
    </row>
    <row r="1176" spans="1:7" hidden="1" x14ac:dyDescent="0.2">
      <c r="A1176" t="s">
        <v>52</v>
      </c>
      <c r="B1176">
        <v>1</v>
      </c>
      <c r="C1176">
        <v>2</v>
      </c>
      <c r="D1176" t="s">
        <v>1926</v>
      </c>
      <c r="E1176">
        <v>49.273367999999998</v>
      </c>
      <c r="F1176">
        <v>-123.101534</v>
      </c>
      <c r="G1176">
        <f>IF(route_map__2[[#This Row],[route_label]]&lt;&gt;A1177,0,SQRT((E1177-route_map__2[[#This Row],[stop_lat]])^2 + ((F1177-route_map__2[[#This Row],[stop_lon]])*COS(RADIANS(route_map__2[[#This Row],[stop_lat]])))^2)*111.32)</f>
        <v>0.20997669729647031</v>
      </c>
    </row>
    <row r="1177" spans="1:7" hidden="1" x14ac:dyDescent="0.2">
      <c r="A1177" t="s">
        <v>52</v>
      </c>
      <c r="B1177">
        <v>1</v>
      </c>
      <c r="C1177">
        <v>3</v>
      </c>
      <c r="D1177" t="s">
        <v>1927</v>
      </c>
      <c r="E1177">
        <v>49.275246000000003</v>
      </c>
      <c r="F1177">
        <v>-123.101804</v>
      </c>
      <c r="G1177">
        <f>IF(route_map__2[[#This Row],[route_label]]&lt;&gt;A1178,0,SQRT((E1178-route_map__2[[#This Row],[stop_lat]])^2 + ((F1178-route_map__2[[#This Row],[stop_lon]])*COS(RADIANS(route_map__2[[#This Row],[stop_lat]])))^2)*111.32)</f>
        <v>0.19475309940562061</v>
      </c>
    </row>
    <row r="1178" spans="1:7" hidden="1" x14ac:dyDescent="0.2">
      <c r="A1178" t="s">
        <v>52</v>
      </c>
      <c r="B1178">
        <v>1</v>
      </c>
      <c r="C1178">
        <v>4</v>
      </c>
      <c r="D1178" t="s">
        <v>1928</v>
      </c>
      <c r="E1178">
        <v>49.276941999999998</v>
      </c>
      <c r="F1178">
        <v>-123.102462</v>
      </c>
      <c r="G1178">
        <f>IF(route_map__2[[#This Row],[route_label]]&lt;&gt;A1179,0,SQRT((E1179-route_map__2[[#This Row],[stop_lat]])^2 + ((F1179-route_map__2[[#This Row],[stop_lon]])*COS(RADIANS(route_map__2[[#This Row],[stop_lat]])))^2)*111.32)</f>
        <v>0.45277902433908995</v>
      </c>
    </row>
    <row r="1179" spans="1:7" hidden="1" x14ac:dyDescent="0.2">
      <c r="A1179" t="s">
        <v>52</v>
      </c>
      <c r="B1179">
        <v>1</v>
      </c>
      <c r="C1179">
        <v>5</v>
      </c>
      <c r="D1179" t="s">
        <v>1929</v>
      </c>
      <c r="E1179">
        <v>49.278790999999998</v>
      </c>
      <c r="F1179">
        <v>-123.10801499999999</v>
      </c>
      <c r="G1179">
        <f>IF(route_map__2[[#This Row],[route_label]]&lt;&gt;A1180,0,SQRT((E1180-route_map__2[[#This Row],[stop_lat]])^2 + ((F1180-route_map__2[[#This Row],[stop_lon]])*COS(RADIANS(route_map__2[[#This Row],[stop_lat]])))^2)*111.32)</f>
        <v>0.75223303323689661</v>
      </c>
    </row>
    <row r="1180" spans="1:7" hidden="1" x14ac:dyDescent="0.2">
      <c r="A1180" t="s">
        <v>52</v>
      </c>
      <c r="B1180">
        <v>1</v>
      </c>
      <c r="C1180">
        <v>6</v>
      </c>
      <c r="D1180" t="s">
        <v>1930</v>
      </c>
      <c r="E1180">
        <v>49.274743999999998</v>
      </c>
      <c r="F1180">
        <v>-123.11631</v>
      </c>
      <c r="G1180">
        <f>IF(route_map__2[[#This Row],[route_label]]&lt;&gt;A1181,0,SQRT((E1181-route_map__2[[#This Row],[stop_lat]])^2 + ((F1181-route_map__2[[#This Row],[stop_lon]])*COS(RADIANS(route_map__2[[#This Row],[stop_lat]])))^2)*111.32)</f>
        <v>0.41863481253772949</v>
      </c>
    </row>
    <row r="1181" spans="1:7" hidden="1" x14ac:dyDescent="0.2">
      <c r="A1181" t="s">
        <v>52</v>
      </c>
      <c r="B1181">
        <v>1</v>
      </c>
      <c r="C1181">
        <v>7</v>
      </c>
      <c r="D1181" t="s">
        <v>1931</v>
      </c>
      <c r="E1181">
        <v>49.274016000000003</v>
      </c>
      <c r="F1181">
        <v>-123.121965</v>
      </c>
      <c r="G1181">
        <f>IF(route_map__2[[#This Row],[route_label]]&lt;&gt;A1182,0,SQRT((E1182-route_map__2[[#This Row],[stop_lat]])^2 + ((F1182-route_map__2[[#This Row],[stop_lon]])*COS(RADIANS(route_map__2[[#This Row],[stop_lat]])))^2)*111.32)</f>
        <v>0.41845618084373676</v>
      </c>
    </row>
    <row r="1182" spans="1:7" hidden="1" x14ac:dyDescent="0.2">
      <c r="A1182" t="s">
        <v>52</v>
      </c>
      <c r="B1182">
        <v>1</v>
      </c>
      <c r="C1182">
        <v>8</v>
      </c>
      <c r="D1182" t="s">
        <v>1932</v>
      </c>
      <c r="E1182">
        <v>49.274065</v>
      </c>
      <c r="F1182">
        <v>-123.127726</v>
      </c>
      <c r="G1182">
        <f>IF(route_map__2[[#This Row],[route_label]]&lt;&gt;A1183,0,SQRT((E1183-route_map__2[[#This Row],[stop_lat]])^2 + ((F1183-route_map__2[[#This Row],[stop_lon]])*COS(RADIANS(route_map__2[[#This Row],[stop_lat]])))^2)*111.32)</f>
        <v>0.32995892595532761</v>
      </c>
    </row>
    <row r="1183" spans="1:7" hidden="1" x14ac:dyDescent="0.2">
      <c r="A1183" t="s">
        <v>52</v>
      </c>
      <c r="B1183">
        <v>1</v>
      </c>
      <c r="C1183">
        <v>9</v>
      </c>
      <c r="D1183" t="s">
        <v>1933</v>
      </c>
      <c r="E1183">
        <v>49.274962000000002</v>
      </c>
      <c r="F1183">
        <v>-123.13205600000001</v>
      </c>
      <c r="G1183">
        <f>IF(route_map__2[[#This Row],[route_label]]&lt;&gt;A1184,0,SQRT((E1184-route_map__2[[#This Row],[stop_lat]])^2 + ((F1184-route_map__2[[#This Row],[stop_lon]])*COS(RADIANS(route_map__2[[#This Row],[stop_lat]])))^2)*111.32)</f>
        <v>0.42446942936438437</v>
      </c>
    </row>
    <row r="1184" spans="1:7" hidden="1" x14ac:dyDescent="0.2">
      <c r="A1184" t="s">
        <v>52</v>
      </c>
      <c r="B1184">
        <v>1</v>
      </c>
      <c r="C1184">
        <v>10</v>
      </c>
      <c r="D1184" t="s">
        <v>1934</v>
      </c>
      <c r="E1184">
        <v>49.277940000000001</v>
      </c>
      <c r="F1184">
        <v>-123.135706</v>
      </c>
      <c r="G1184">
        <f>IF(route_map__2[[#This Row],[route_label]]&lt;&gt;A1185,0,SQRT((E1185-route_map__2[[#This Row],[stop_lat]])^2 + ((F1185-route_map__2[[#This Row],[stop_lon]])*COS(RADIANS(route_map__2[[#This Row],[stop_lat]])))^2)*111.32)</f>
        <v>0.2185047134016796</v>
      </c>
    </row>
    <row r="1185" spans="1:7" hidden="1" x14ac:dyDescent="0.2">
      <c r="A1185" t="s">
        <v>52</v>
      </c>
      <c r="B1185">
        <v>1</v>
      </c>
      <c r="C1185">
        <v>11</v>
      </c>
      <c r="D1185" t="s">
        <v>1935</v>
      </c>
      <c r="E1185">
        <v>49.279589000000001</v>
      </c>
      <c r="F1185">
        <v>-123.137338</v>
      </c>
      <c r="G1185">
        <f>IF(route_map__2[[#This Row],[route_label]]&lt;&gt;A1186,0,SQRT((E1186-route_map__2[[#This Row],[stop_lat]])^2 + ((F1186-route_map__2[[#This Row],[stop_lon]])*COS(RADIANS(route_map__2[[#This Row],[stop_lat]])))^2)*111.32)</f>
        <v>0.17159381263392698</v>
      </c>
    </row>
    <row r="1186" spans="1:7" hidden="1" x14ac:dyDescent="0.2">
      <c r="A1186" t="s">
        <v>52</v>
      </c>
      <c r="B1186">
        <v>1</v>
      </c>
      <c r="C1186">
        <v>12</v>
      </c>
      <c r="D1186" t="s">
        <v>1936</v>
      </c>
      <c r="E1186">
        <v>49.280963999999997</v>
      </c>
      <c r="F1186">
        <v>-123.138406</v>
      </c>
      <c r="G1186">
        <f>IF(route_map__2[[#This Row],[route_label]]&lt;&gt;A1187,0,SQRT((E1187-route_map__2[[#This Row],[stop_lat]])^2 + ((F1187-route_map__2[[#This Row],[stop_lon]])*COS(RADIANS(route_map__2[[#This Row],[stop_lat]])))^2)*111.32)</f>
        <v>0.32609156466892858</v>
      </c>
    </row>
    <row r="1187" spans="1:7" hidden="1" x14ac:dyDescent="0.2">
      <c r="A1187" t="s">
        <v>52</v>
      </c>
      <c r="B1187">
        <v>1</v>
      </c>
      <c r="C1187">
        <v>13</v>
      </c>
      <c r="D1187" t="s">
        <v>1937</v>
      </c>
      <c r="E1187">
        <v>49.283023</v>
      </c>
      <c r="F1187">
        <v>-123.1416</v>
      </c>
      <c r="G1187">
        <f>IF(route_map__2[[#This Row],[route_label]]&lt;&gt;A1188,0,SQRT((E1188-route_map__2[[#This Row],[stop_lat]])^2 + ((F1188-route_map__2[[#This Row],[stop_lon]])*COS(RADIANS(route_map__2[[#This Row],[stop_lat]])))^2)*111.32)</f>
        <v>0.1596307190380824</v>
      </c>
    </row>
    <row r="1188" spans="1:7" hidden="1" x14ac:dyDescent="0.2">
      <c r="A1188" t="s">
        <v>52</v>
      </c>
      <c r="B1188">
        <v>1</v>
      </c>
      <c r="C1188">
        <v>14</v>
      </c>
      <c r="D1188" t="s">
        <v>1938</v>
      </c>
      <c r="E1188">
        <v>49.284303000000001</v>
      </c>
      <c r="F1188">
        <v>-123.142591</v>
      </c>
      <c r="G1188">
        <f>IF(route_map__2[[#This Row],[route_label]]&lt;&gt;A1189,0,SQRT((E1189-route_map__2[[#This Row],[stop_lat]])^2 + ((F1189-route_map__2[[#This Row],[stop_lon]])*COS(RADIANS(route_map__2[[#This Row],[stop_lat]])))^2)*111.32)</f>
        <v>0.29080904843211558</v>
      </c>
    </row>
    <row r="1189" spans="1:7" hidden="1" x14ac:dyDescent="0.2">
      <c r="A1189" t="s">
        <v>52</v>
      </c>
      <c r="B1189">
        <v>1</v>
      </c>
      <c r="C1189">
        <v>15</v>
      </c>
      <c r="D1189" t="s">
        <v>1912</v>
      </c>
      <c r="E1189">
        <v>49.286591999999999</v>
      </c>
      <c r="F1189">
        <v>-123.14066099999999</v>
      </c>
      <c r="G1189">
        <f>IF(route_map__2[[#This Row],[route_label]]&lt;&gt;A1190,0,SQRT((E1190-route_map__2[[#This Row],[stop_lat]])^2 + ((F1190-route_map__2[[#This Row],[stop_lon]])*COS(RADIANS(route_map__2[[#This Row],[stop_lat]])))^2)*111.32)</f>
        <v>0</v>
      </c>
    </row>
    <row r="1190" spans="1:7" hidden="1" x14ac:dyDescent="0.2">
      <c r="A1190" t="s">
        <v>42</v>
      </c>
      <c r="B1190">
        <v>0</v>
      </c>
      <c r="C1190">
        <v>1</v>
      </c>
      <c r="D1190" t="s">
        <v>1939</v>
      </c>
      <c r="E1190">
        <v>49.267304000000003</v>
      </c>
      <c r="F1190">
        <v>-123.24715500000001</v>
      </c>
      <c r="G1190">
        <f>IF(route_map__2[[#This Row],[route_label]]&lt;&gt;A1191,0,SQRT((E1191-route_map__2[[#This Row],[stop_lat]])^2 + ((F1191-route_map__2[[#This Row],[stop_lon]])*COS(RADIANS(route_map__2[[#This Row],[stop_lat]])))^2)*111.32)</f>
        <v>0.4433124361816414</v>
      </c>
    </row>
    <row r="1191" spans="1:7" hidden="1" x14ac:dyDescent="0.2">
      <c r="A1191" t="s">
        <v>42</v>
      </c>
      <c r="B1191">
        <v>0</v>
      </c>
      <c r="C1191">
        <v>2</v>
      </c>
      <c r="D1191" t="s">
        <v>1940</v>
      </c>
      <c r="E1191">
        <v>49.264000000000003</v>
      </c>
      <c r="F1191">
        <v>-123.243748</v>
      </c>
      <c r="G1191">
        <f>IF(route_map__2[[#This Row],[route_label]]&lt;&gt;A1192,0,SQRT((E1192-route_map__2[[#This Row],[stop_lat]])^2 + ((F1192-route_map__2[[#This Row],[stop_lon]])*COS(RADIANS(route_map__2[[#This Row],[stop_lat]])))^2)*111.32)</f>
        <v>0.41303185109172152</v>
      </c>
    </row>
    <row r="1192" spans="1:7" hidden="1" x14ac:dyDescent="0.2">
      <c r="A1192" t="s">
        <v>42</v>
      </c>
      <c r="B1192">
        <v>0</v>
      </c>
      <c r="C1192">
        <v>3</v>
      </c>
      <c r="D1192" t="s">
        <v>1941</v>
      </c>
      <c r="E1192">
        <v>49.260753999999999</v>
      </c>
      <c r="F1192">
        <v>-123.240994</v>
      </c>
      <c r="G1192">
        <f>IF(route_map__2[[#This Row],[route_label]]&lt;&gt;A1193,0,SQRT((E1193-route_map__2[[#This Row],[stop_lat]])^2 + ((F1193-route_map__2[[#This Row],[stop_lon]])*COS(RADIANS(route_map__2[[#This Row],[stop_lat]])))^2)*111.32)</f>
        <v>0.44407787592003606</v>
      </c>
    </row>
    <row r="1193" spans="1:7" hidden="1" x14ac:dyDescent="0.2">
      <c r="A1193" t="s">
        <v>42</v>
      </c>
      <c r="B1193">
        <v>0</v>
      </c>
      <c r="C1193">
        <v>4</v>
      </c>
      <c r="D1193" t="s">
        <v>1942</v>
      </c>
      <c r="E1193">
        <v>49.257294999999999</v>
      </c>
      <c r="F1193">
        <v>-123.237949</v>
      </c>
      <c r="G1193">
        <f>IF(route_map__2[[#This Row],[route_label]]&lt;&gt;A1194,0,SQRT((E1194-route_map__2[[#This Row],[stop_lat]])^2 + ((F1194-route_map__2[[#This Row],[stop_lon]])*COS(RADIANS(route_map__2[[#This Row],[stop_lat]])))^2)*111.32)</f>
        <v>0.24801845583542814</v>
      </c>
    </row>
    <row r="1194" spans="1:7" hidden="1" x14ac:dyDescent="0.2">
      <c r="A1194" t="s">
        <v>42</v>
      </c>
      <c r="B1194">
        <v>0</v>
      </c>
      <c r="C1194">
        <v>5</v>
      </c>
      <c r="D1194" t="s">
        <v>1943</v>
      </c>
      <c r="E1194">
        <v>49.256014</v>
      </c>
      <c r="F1194">
        <v>-123.235156</v>
      </c>
      <c r="G1194">
        <f>IF(route_map__2[[#This Row],[route_label]]&lt;&gt;A1195,0,SQRT((E1195-route_map__2[[#This Row],[stop_lat]])^2 + ((F1195-route_map__2[[#This Row],[stop_lon]])*COS(RADIANS(route_map__2[[#This Row],[stop_lat]])))^2)*111.32)</f>
        <v>1.0148237484082243</v>
      </c>
    </row>
    <row r="1195" spans="1:7" hidden="1" x14ac:dyDescent="0.2">
      <c r="A1195" t="s">
        <v>42</v>
      </c>
      <c r="B1195">
        <v>0</v>
      </c>
      <c r="C1195">
        <v>6</v>
      </c>
      <c r="D1195" t="s">
        <v>1944</v>
      </c>
      <c r="E1195">
        <v>49.258318000000003</v>
      </c>
      <c r="F1195">
        <v>-123.221642</v>
      </c>
      <c r="G1195">
        <f>IF(route_map__2[[#This Row],[route_label]]&lt;&gt;A1196,0,SQRT((E1196-route_map__2[[#This Row],[stop_lat]])^2 + ((F1196-route_map__2[[#This Row],[stop_lon]])*COS(RADIANS(route_map__2[[#This Row],[stop_lat]])))^2)*111.32)</f>
        <v>0.48965242782101426</v>
      </c>
    </row>
    <row r="1196" spans="1:7" hidden="1" x14ac:dyDescent="0.2">
      <c r="A1196" t="s">
        <v>42</v>
      </c>
      <c r="B1196">
        <v>0</v>
      </c>
      <c r="C1196">
        <v>7</v>
      </c>
      <c r="D1196" t="s">
        <v>1945</v>
      </c>
      <c r="E1196">
        <v>49.258259000000002</v>
      </c>
      <c r="F1196">
        <v>-123.21490300000001</v>
      </c>
      <c r="G1196">
        <f>IF(route_map__2[[#This Row],[route_label]]&lt;&gt;A1197,0,SQRT((E1197-route_map__2[[#This Row],[stop_lat]])^2 + ((F1197-route_map__2[[#This Row],[stop_lon]])*COS(RADIANS(route_map__2[[#This Row],[stop_lat]])))^2)*111.32)</f>
        <v>0.22194274288347043</v>
      </c>
    </row>
    <row r="1197" spans="1:7" hidden="1" x14ac:dyDescent="0.2">
      <c r="A1197" t="s">
        <v>42</v>
      </c>
      <c r="B1197">
        <v>0</v>
      </c>
      <c r="C1197">
        <v>8</v>
      </c>
      <c r="D1197" t="s">
        <v>1946</v>
      </c>
      <c r="E1197">
        <v>49.258189999999999</v>
      </c>
      <c r="F1197">
        <v>-123.21185</v>
      </c>
      <c r="G1197">
        <f>IF(route_map__2[[#This Row],[route_label]]&lt;&gt;A1198,0,SQRT((E1198-route_map__2[[#This Row],[stop_lat]])^2 + ((F1198-route_map__2[[#This Row],[stop_lon]])*COS(RADIANS(route_map__2[[#This Row],[stop_lat]])))^2)*111.32)</f>
        <v>0.44139201082567109</v>
      </c>
    </row>
    <row r="1198" spans="1:7" hidden="1" x14ac:dyDescent="0.2">
      <c r="A1198" t="s">
        <v>42</v>
      </c>
      <c r="B1198">
        <v>0</v>
      </c>
      <c r="C1198">
        <v>9</v>
      </c>
      <c r="D1198" t="s">
        <v>1947</v>
      </c>
      <c r="E1198">
        <v>49.258107000000003</v>
      </c>
      <c r="F1198">
        <v>-123.205776</v>
      </c>
      <c r="G1198">
        <f>IF(route_map__2[[#This Row],[route_label]]&lt;&gt;A1199,0,SQRT((E1199-route_map__2[[#This Row],[stop_lat]])^2 + ((F1199-route_map__2[[#This Row],[stop_lon]])*COS(RADIANS(route_map__2[[#This Row],[stop_lat]])))^2)*111.32)</f>
        <v>0.60540751877618315</v>
      </c>
    </row>
    <row r="1199" spans="1:7" hidden="1" x14ac:dyDescent="0.2">
      <c r="A1199" t="s">
        <v>42</v>
      </c>
      <c r="B1199">
        <v>0</v>
      </c>
      <c r="C1199">
        <v>10</v>
      </c>
      <c r="D1199" t="s">
        <v>1948</v>
      </c>
      <c r="E1199">
        <v>49.257992999999999</v>
      </c>
      <c r="F1199">
        <v>-123.197445</v>
      </c>
      <c r="G1199">
        <f>IF(route_map__2[[#This Row],[route_label]]&lt;&gt;A1200,0,SQRT((E1200-route_map__2[[#This Row],[stop_lat]])^2 + ((F1200-route_map__2[[#This Row],[stop_lon]])*COS(RADIANS(route_map__2[[#This Row],[stop_lat]])))^2)*111.32)</f>
        <v>0.31847981176361978</v>
      </c>
    </row>
    <row r="1200" spans="1:7" hidden="1" x14ac:dyDescent="0.2">
      <c r="A1200" t="s">
        <v>42</v>
      </c>
      <c r="B1200">
        <v>0</v>
      </c>
      <c r="C1200">
        <v>11</v>
      </c>
      <c r="D1200" t="s">
        <v>1949</v>
      </c>
      <c r="E1200">
        <v>49.257916999999999</v>
      </c>
      <c r="F1200">
        <v>-123.193063</v>
      </c>
      <c r="G1200">
        <f>IF(route_map__2[[#This Row],[route_label]]&lt;&gt;A1201,0,SQRT((E1201-route_map__2[[#This Row],[stop_lat]])^2 + ((F1201-route_map__2[[#This Row],[stop_lon]])*COS(RADIANS(route_map__2[[#This Row],[stop_lat]])))^2)*111.32)</f>
        <v>0.4010840274935758</v>
      </c>
    </row>
    <row r="1201" spans="1:7" hidden="1" x14ac:dyDescent="0.2">
      <c r="A1201" t="s">
        <v>42</v>
      </c>
      <c r="B1201">
        <v>0</v>
      </c>
      <c r="C1201">
        <v>12</v>
      </c>
      <c r="D1201" t="s">
        <v>1950</v>
      </c>
      <c r="E1201">
        <v>49.257832999999998</v>
      </c>
      <c r="F1201">
        <v>-123.187544</v>
      </c>
      <c r="G1201">
        <f>IF(route_map__2[[#This Row],[route_label]]&lt;&gt;A1202,0,SQRT((E1202-route_map__2[[#This Row],[stop_lat]])^2 + ((F1202-route_map__2[[#This Row],[stop_lon]])*COS(RADIANS(route_map__2[[#This Row],[stop_lat]])))^2)*111.32)</f>
        <v>0.18753788935048618</v>
      </c>
    </row>
    <row r="1202" spans="1:7" hidden="1" x14ac:dyDescent="0.2">
      <c r="A1202" t="s">
        <v>42</v>
      </c>
      <c r="B1202">
        <v>0</v>
      </c>
      <c r="C1202">
        <v>13</v>
      </c>
      <c r="D1202" t="s">
        <v>1330</v>
      </c>
      <c r="E1202">
        <v>49.257066999999999</v>
      </c>
      <c r="F1202">
        <v>-123.18524499999999</v>
      </c>
      <c r="G1202">
        <f>IF(route_map__2[[#This Row],[route_label]]&lt;&gt;A1203,0,SQRT((E1203-route_map__2[[#This Row],[stop_lat]])^2 + ((F1203-route_map__2[[#This Row],[stop_lon]])*COS(RADIANS(route_map__2[[#This Row],[stop_lat]])))^2)*111.32)</f>
        <v>0.40309119325821985</v>
      </c>
    </row>
    <row r="1203" spans="1:7" hidden="1" x14ac:dyDescent="0.2">
      <c r="A1203" t="s">
        <v>42</v>
      </c>
      <c r="B1203">
        <v>0</v>
      </c>
      <c r="C1203">
        <v>14</v>
      </c>
      <c r="D1203" t="s">
        <v>1331</v>
      </c>
      <c r="E1203">
        <v>49.253445999999997</v>
      </c>
      <c r="F1203">
        <v>-123.18526</v>
      </c>
      <c r="G1203">
        <f>IF(route_map__2[[#This Row],[route_label]]&lt;&gt;A1204,0,SQRT((E1204-route_map__2[[#This Row],[stop_lat]])^2 + ((F1204-route_map__2[[#This Row],[stop_lon]])*COS(RADIANS(route_map__2[[#This Row],[stop_lat]])))^2)*111.32)</f>
        <v>0.39669183007279202</v>
      </c>
    </row>
    <row r="1204" spans="1:7" hidden="1" x14ac:dyDescent="0.2">
      <c r="A1204" t="s">
        <v>42</v>
      </c>
      <c r="B1204">
        <v>0</v>
      </c>
      <c r="C1204">
        <v>15</v>
      </c>
      <c r="D1204" t="s">
        <v>1951</v>
      </c>
      <c r="E1204">
        <v>49.249918000000001</v>
      </c>
      <c r="F1204">
        <v>-123.18449099999999</v>
      </c>
      <c r="G1204">
        <f>IF(route_map__2[[#This Row],[route_label]]&lt;&gt;A1205,0,SQRT((E1205-route_map__2[[#This Row],[stop_lat]])^2 + ((F1205-route_map__2[[#This Row],[stop_lon]])*COS(RADIANS(route_map__2[[#This Row],[stop_lat]])))^2)*111.32)</f>
        <v>0.46404790123182232</v>
      </c>
    </row>
    <row r="1205" spans="1:7" hidden="1" x14ac:dyDescent="0.2">
      <c r="A1205" t="s">
        <v>42</v>
      </c>
      <c r="B1205">
        <v>0</v>
      </c>
      <c r="C1205">
        <v>16</v>
      </c>
      <c r="D1205" t="s">
        <v>1952</v>
      </c>
      <c r="E1205">
        <v>49.249895000000002</v>
      </c>
      <c r="F1205">
        <v>-123.178105</v>
      </c>
      <c r="G1205">
        <f>IF(route_map__2[[#This Row],[route_label]]&lt;&gt;A1206,0,SQRT((E1206-route_map__2[[#This Row],[stop_lat]])^2 + ((F1206-route_map__2[[#This Row],[stop_lon]])*COS(RADIANS(route_map__2[[#This Row],[stop_lat]])))^2)*111.32)</f>
        <v>0.40279030016283501</v>
      </c>
    </row>
    <row r="1206" spans="1:7" hidden="1" x14ac:dyDescent="0.2">
      <c r="A1206" t="s">
        <v>42</v>
      </c>
      <c r="B1206">
        <v>0</v>
      </c>
      <c r="C1206">
        <v>17</v>
      </c>
      <c r="D1206" t="s">
        <v>1953</v>
      </c>
      <c r="E1206">
        <v>49.249875000000003</v>
      </c>
      <c r="F1206">
        <v>-123.172562</v>
      </c>
      <c r="G1206">
        <f>IF(route_map__2[[#This Row],[route_label]]&lt;&gt;A1207,0,SQRT((E1207-route_map__2[[#This Row],[stop_lat]])^2 + ((F1207-route_map__2[[#This Row],[stop_lon]])*COS(RADIANS(route_map__2[[#This Row],[stop_lat]])))^2)*111.32)</f>
        <v>0.4425342372902546</v>
      </c>
    </row>
    <row r="1207" spans="1:7" hidden="1" x14ac:dyDescent="0.2">
      <c r="A1207" t="s">
        <v>42</v>
      </c>
      <c r="B1207">
        <v>0</v>
      </c>
      <c r="C1207">
        <v>18</v>
      </c>
      <c r="D1207" t="s">
        <v>1954</v>
      </c>
      <c r="E1207">
        <v>49.247959000000002</v>
      </c>
      <c r="F1207">
        <v>-123.167226</v>
      </c>
      <c r="G1207">
        <f>IF(route_map__2[[#This Row],[route_label]]&lt;&gt;A1208,0,SQRT((E1208-route_map__2[[#This Row],[stop_lat]])^2 + ((F1208-route_map__2[[#This Row],[stop_lon]])*COS(RADIANS(route_map__2[[#This Row],[stop_lat]])))^2)*111.32)</f>
        <v>0.38433245069914651</v>
      </c>
    </row>
    <row r="1208" spans="1:7" hidden="1" x14ac:dyDescent="0.2">
      <c r="A1208" t="s">
        <v>42</v>
      </c>
      <c r="B1208">
        <v>0</v>
      </c>
      <c r="C1208">
        <v>19</v>
      </c>
      <c r="D1208" t="s">
        <v>1955</v>
      </c>
      <c r="E1208">
        <v>49.248553000000001</v>
      </c>
      <c r="F1208">
        <v>-123.16201599999999</v>
      </c>
      <c r="G1208">
        <f>IF(route_map__2[[#This Row],[route_label]]&lt;&gt;A1209,0,SQRT((E1209-route_map__2[[#This Row],[stop_lat]])^2 + ((F1209-route_map__2[[#This Row],[stop_lon]])*COS(RADIANS(route_map__2[[#This Row],[stop_lat]])))^2)*111.32)</f>
        <v>0.27390505386387431</v>
      </c>
    </row>
    <row r="1209" spans="1:7" hidden="1" x14ac:dyDescent="0.2">
      <c r="A1209" t="s">
        <v>42</v>
      </c>
      <c r="B1209">
        <v>0</v>
      </c>
      <c r="C1209">
        <v>20</v>
      </c>
      <c r="D1209" t="s">
        <v>1956</v>
      </c>
      <c r="E1209">
        <v>49.249817999999998</v>
      </c>
      <c r="F1209">
        <v>-123.158783</v>
      </c>
      <c r="G1209">
        <f>IF(route_map__2[[#This Row],[route_label]]&lt;&gt;A1210,0,SQRT((E1210-route_map__2[[#This Row],[stop_lat]])^2 + ((F1210-route_map__2[[#This Row],[stop_lon]])*COS(RADIANS(route_map__2[[#This Row],[stop_lat]])))^2)*111.32)</f>
        <v>0.30419444058135969</v>
      </c>
    </row>
    <row r="1210" spans="1:7" hidden="1" x14ac:dyDescent="0.2">
      <c r="A1210" t="s">
        <v>42</v>
      </c>
      <c r="B1210">
        <v>0</v>
      </c>
      <c r="C1210">
        <v>21</v>
      </c>
      <c r="D1210" t="s">
        <v>1957</v>
      </c>
      <c r="E1210">
        <v>49.251216999999997</v>
      </c>
      <c r="F1210">
        <v>-123.155187</v>
      </c>
      <c r="G1210">
        <f>IF(route_map__2[[#This Row],[route_label]]&lt;&gt;A1211,0,SQRT((E1211-route_map__2[[#This Row],[stop_lat]])^2 + ((F1211-route_map__2[[#This Row],[stop_lon]])*COS(RADIANS(route_map__2[[#This Row],[stop_lat]])))^2)*111.32)</f>
        <v>0.13486697073044568</v>
      </c>
    </row>
    <row r="1211" spans="1:7" hidden="1" x14ac:dyDescent="0.2">
      <c r="A1211" t="s">
        <v>42</v>
      </c>
      <c r="B1211">
        <v>0</v>
      </c>
      <c r="C1211">
        <v>22</v>
      </c>
      <c r="D1211" t="s">
        <v>1958</v>
      </c>
      <c r="E1211">
        <v>49.251448000000003</v>
      </c>
      <c r="F1211">
        <v>-123.15336499999999</v>
      </c>
      <c r="G1211">
        <f>IF(route_map__2[[#This Row],[route_label]]&lt;&gt;A1212,0,SQRT((E1212-route_map__2[[#This Row],[stop_lat]])^2 + ((F1212-route_map__2[[#This Row],[stop_lon]])*COS(RADIANS(route_map__2[[#This Row],[stop_lat]])))^2)*111.32)</f>
        <v>0.19367950785552696</v>
      </c>
    </row>
    <row r="1212" spans="1:7" hidden="1" x14ac:dyDescent="0.2">
      <c r="A1212" t="s">
        <v>42</v>
      </c>
      <c r="B1212">
        <v>0</v>
      </c>
      <c r="C1212">
        <v>23</v>
      </c>
      <c r="D1212" t="s">
        <v>1959</v>
      </c>
      <c r="E1212">
        <v>49.250503000000002</v>
      </c>
      <c r="F1212">
        <v>-123.151127</v>
      </c>
      <c r="G1212">
        <f>IF(route_map__2[[#This Row],[route_label]]&lt;&gt;A1213,0,SQRT((E1213-route_map__2[[#This Row],[stop_lat]])^2 + ((F1213-route_map__2[[#This Row],[stop_lon]])*COS(RADIANS(route_map__2[[#This Row],[stop_lat]])))^2)*111.32)</f>
        <v>0.23127079891223903</v>
      </c>
    </row>
    <row r="1213" spans="1:7" hidden="1" x14ac:dyDescent="0.2">
      <c r="A1213" t="s">
        <v>42</v>
      </c>
      <c r="B1213">
        <v>0</v>
      </c>
      <c r="C1213">
        <v>24</v>
      </c>
      <c r="D1213" t="s">
        <v>1960</v>
      </c>
      <c r="E1213">
        <v>49.249445999999999</v>
      </c>
      <c r="F1213">
        <v>-123.148387</v>
      </c>
      <c r="G1213">
        <f>IF(route_map__2[[#This Row],[route_label]]&lt;&gt;A1214,0,SQRT((E1214-route_map__2[[#This Row],[stop_lat]])^2 + ((F1214-route_map__2[[#This Row],[stop_lon]])*COS(RADIANS(route_map__2[[#This Row],[stop_lat]])))^2)*111.32)</f>
        <v>0.30051094628499347</v>
      </c>
    </row>
    <row r="1214" spans="1:7" hidden="1" x14ac:dyDescent="0.2">
      <c r="A1214" t="s">
        <v>42</v>
      </c>
      <c r="B1214">
        <v>0</v>
      </c>
      <c r="C1214">
        <v>25</v>
      </c>
      <c r="D1214" t="s">
        <v>1961</v>
      </c>
      <c r="E1214">
        <v>49.249352000000002</v>
      </c>
      <c r="F1214">
        <v>-123.144254</v>
      </c>
      <c r="G1214">
        <f>IF(route_map__2[[#This Row],[route_label]]&lt;&gt;A1215,0,SQRT((E1215-route_map__2[[#This Row],[stop_lat]])^2 + ((F1215-route_map__2[[#This Row],[stop_lon]])*COS(RADIANS(route_map__2[[#This Row],[stop_lat]])))^2)*111.32)</f>
        <v>0.22903874106733796</v>
      </c>
    </row>
    <row r="1215" spans="1:7" hidden="1" x14ac:dyDescent="0.2">
      <c r="A1215" t="s">
        <v>42</v>
      </c>
      <c r="B1215">
        <v>0</v>
      </c>
      <c r="C1215">
        <v>26</v>
      </c>
      <c r="D1215" t="s">
        <v>1962</v>
      </c>
      <c r="E1215">
        <v>49.249302</v>
      </c>
      <c r="F1215">
        <v>-123.141103</v>
      </c>
      <c r="G1215">
        <f>IF(route_map__2[[#This Row],[route_label]]&lt;&gt;A1216,0,SQRT((E1216-route_map__2[[#This Row],[stop_lat]])^2 + ((F1216-route_map__2[[#This Row],[stop_lon]])*COS(RADIANS(route_map__2[[#This Row],[stop_lat]])))^2)*111.32)</f>
        <v>0.19223522086386396</v>
      </c>
    </row>
    <row r="1216" spans="1:7" hidden="1" x14ac:dyDescent="0.2">
      <c r="A1216" t="s">
        <v>42</v>
      </c>
      <c r="B1216">
        <v>0</v>
      </c>
      <c r="C1216">
        <v>27</v>
      </c>
      <c r="D1216" t="s">
        <v>1963</v>
      </c>
      <c r="E1216">
        <v>49.249270000000003</v>
      </c>
      <c r="F1216">
        <v>-123.138458</v>
      </c>
      <c r="G1216">
        <f>IF(route_map__2[[#This Row],[route_label]]&lt;&gt;A1217,0,SQRT((E1217-route_map__2[[#This Row],[stop_lat]])^2 + ((F1217-route_map__2[[#This Row],[stop_lon]])*COS(RADIANS(route_map__2[[#This Row],[stop_lat]])))^2)*111.32)</f>
        <v>0.3317625936306256</v>
      </c>
    </row>
    <row r="1217" spans="1:7" hidden="1" x14ac:dyDescent="0.2">
      <c r="A1217" t="s">
        <v>42</v>
      </c>
      <c r="B1217">
        <v>0</v>
      </c>
      <c r="C1217">
        <v>28</v>
      </c>
      <c r="D1217" t="s">
        <v>1964</v>
      </c>
      <c r="E1217">
        <v>49.249192000000001</v>
      </c>
      <c r="F1217">
        <v>-123.133894</v>
      </c>
      <c r="G1217">
        <f>IF(route_map__2[[#This Row],[route_label]]&lt;&gt;A1218,0,SQRT((E1218-route_map__2[[#This Row],[stop_lat]])^2 + ((F1218-route_map__2[[#This Row],[stop_lon]])*COS(RADIANS(route_map__2[[#This Row],[stop_lat]])))^2)*111.32)</f>
        <v>0.5010182114053392</v>
      </c>
    </row>
    <row r="1218" spans="1:7" hidden="1" x14ac:dyDescent="0.2">
      <c r="A1218" t="s">
        <v>42</v>
      </c>
      <c r="B1218">
        <v>0</v>
      </c>
      <c r="C1218">
        <v>29</v>
      </c>
      <c r="D1218" t="s">
        <v>1965</v>
      </c>
      <c r="E1218">
        <v>49.249090000000002</v>
      </c>
      <c r="F1218">
        <v>-123.12700100000001</v>
      </c>
      <c r="G1218">
        <f>IF(route_map__2[[#This Row],[route_label]]&lt;&gt;A1219,0,SQRT((E1219-route_map__2[[#This Row],[stop_lat]])^2 + ((F1219-route_map__2[[#This Row],[stop_lon]])*COS(RADIANS(route_map__2[[#This Row],[stop_lat]])))^2)*111.32)</f>
        <v>0.37272111764340038</v>
      </c>
    </row>
    <row r="1219" spans="1:7" hidden="1" x14ac:dyDescent="0.2">
      <c r="A1219" t="s">
        <v>42</v>
      </c>
      <c r="B1219">
        <v>0</v>
      </c>
      <c r="C1219">
        <v>30</v>
      </c>
      <c r="D1219" t="s">
        <v>1966</v>
      </c>
      <c r="E1219">
        <v>49.248992000000001</v>
      </c>
      <c r="F1219">
        <v>-123.12187400000001</v>
      </c>
      <c r="G1219">
        <f>IF(route_map__2[[#This Row],[route_label]]&lt;&gt;A1220,0,SQRT((E1220-route_map__2[[#This Row],[stop_lat]])^2 + ((F1220-route_map__2[[#This Row],[stop_lon]])*COS(RADIANS(route_map__2[[#This Row],[stop_lat]])))^2)*111.32)</f>
        <v>0.37538455693936723</v>
      </c>
    </row>
    <row r="1220" spans="1:7" hidden="1" x14ac:dyDescent="0.2">
      <c r="A1220" t="s">
        <v>42</v>
      </c>
      <c r="B1220">
        <v>0</v>
      </c>
      <c r="C1220">
        <v>31</v>
      </c>
      <c r="D1220" t="s">
        <v>1967</v>
      </c>
      <c r="E1220">
        <v>49.248902000000001</v>
      </c>
      <c r="F1220">
        <v>-123.11671</v>
      </c>
      <c r="G1220">
        <f>IF(route_map__2[[#This Row],[route_label]]&lt;&gt;A1221,0,SQRT((E1221-route_map__2[[#This Row],[stop_lat]])^2 + ((F1221-route_map__2[[#This Row],[stop_lon]])*COS(RADIANS(route_map__2[[#This Row],[stop_lat]])))^2)*111.32)</f>
        <v>0.5228441234854142</v>
      </c>
    </row>
    <row r="1221" spans="1:7" hidden="1" x14ac:dyDescent="0.2">
      <c r="A1221" t="s">
        <v>42</v>
      </c>
      <c r="B1221">
        <v>0</v>
      </c>
      <c r="C1221">
        <v>32</v>
      </c>
      <c r="D1221" t="s">
        <v>1968</v>
      </c>
      <c r="E1221">
        <v>49.248879000000002</v>
      </c>
      <c r="F1221">
        <v>-123.109515</v>
      </c>
      <c r="G1221">
        <f>IF(route_map__2[[#This Row],[route_label]]&lt;&gt;A1222,0,SQRT((E1222-route_map__2[[#This Row],[stop_lat]])^2 + ((F1222-route_map__2[[#This Row],[stop_lon]])*COS(RADIANS(route_map__2[[#This Row],[stop_lat]])))^2)*111.32)</f>
        <v>0.3607482380795935</v>
      </c>
    </row>
    <row r="1222" spans="1:7" hidden="1" x14ac:dyDescent="0.2">
      <c r="A1222" t="s">
        <v>42</v>
      </c>
      <c r="B1222">
        <v>0</v>
      </c>
      <c r="C1222">
        <v>33</v>
      </c>
      <c r="D1222" t="s">
        <v>1969</v>
      </c>
      <c r="E1222">
        <v>49.248778000000001</v>
      </c>
      <c r="F1222">
        <v>-123.104553</v>
      </c>
      <c r="G1222">
        <f>IF(route_map__2[[#This Row],[route_label]]&lt;&gt;A1223,0,SQRT((E1223-route_map__2[[#This Row],[stop_lat]])^2 + ((F1223-route_map__2[[#This Row],[stop_lon]])*COS(RADIANS(route_map__2[[#This Row],[stop_lat]])))^2)*111.32)</f>
        <v>0.29037208984659768</v>
      </c>
    </row>
    <row r="1223" spans="1:7" hidden="1" x14ac:dyDescent="0.2">
      <c r="A1223" t="s">
        <v>42</v>
      </c>
      <c r="B1223">
        <v>0</v>
      </c>
      <c r="C1223">
        <v>34</v>
      </c>
      <c r="D1223" t="s">
        <v>1970</v>
      </c>
      <c r="E1223">
        <v>49.248697</v>
      </c>
      <c r="F1223">
        <v>-123.100559</v>
      </c>
      <c r="G1223">
        <f>IF(route_map__2[[#This Row],[route_label]]&lt;&gt;A1224,0,SQRT((E1224-route_map__2[[#This Row],[stop_lat]])^2 + ((F1224-route_map__2[[#This Row],[stop_lon]])*COS(RADIANS(route_map__2[[#This Row],[stop_lat]])))^2)*111.32)</f>
        <v>0.31791389298354816</v>
      </c>
    </row>
    <row r="1224" spans="1:7" hidden="1" x14ac:dyDescent="0.2">
      <c r="A1224" t="s">
        <v>42</v>
      </c>
      <c r="B1224">
        <v>0</v>
      </c>
      <c r="C1224">
        <v>35</v>
      </c>
      <c r="D1224" t="s">
        <v>1971</v>
      </c>
      <c r="E1224">
        <v>49.248638</v>
      </c>
      <c r="F1224">
        <v>-123.09618500000001</v>
      </c>
      <c r="G1224">
        <f>IF(route_map__2[[#This Row],[route_label]]&lt;&gt;A1225,0,SQRT((E1225-route_map__2[[#This Row],[stop_lat]])^2 + ((F1225-route_map__2[[#This Row],[stop_lon]])*COS(RADIANS(route_map__2[[#This Row],[stop_lat]])))^2)*111.32)</f>
        <v>0.18844060325295406</v>
      </c>
    </row>
    <row r="1225" spans="1:7" hidden="1" x14ac:dyDescent="0.2">
      <c r="A1225" t="s">
        <v>42</v>
      </c>
      <c r="B1225">
        <v>0</v>
      </c>
      <c r="C1225">
        <v>36</v>
      </c>
      <c r="D1225" t="s">
        <v>1972</v>
      </c>
      <c r="E1225">
        <v>49.248617000000003</v>
      </c>
      <c r="F1225">
        <v>-123.093592</v>
      </c>
      <c r="G1225">
        <f>IF(route_map__2[[#This Row],[route_label]]&lt;&gt;A1226,0,SQRT((E1226-route_map__2[[#This Row],[stop_lat]])^2 + ((F1226-route_map__2[[#This Row],[stop_lon]])*COS(RADIANS(route_map__2[[#This Row],[stop_lat]])))^2)*111.32)</f>
        <v>0.28797756271008512</v>
      </c>
    </row>
    <row r="1226" spans="1:7" hidden="1" x14ac:dyDescent="0.2">
      <c r="A1226" t="s">
        <v>42</v>
      </c>
      <c r="B1226">
        <v>0</v>
      </c>
      <c r="C1226">
        <v>37</v>
      </c>
      <c r="D1226" t="s">
        <v>1973</v>
      </c>
      <c r="E1226">
        <v>49.248559999999998</v>
      </c>
      <c r="F1226">
        <v>-123.08963</v>
      </c>
      <c r="G1226">
        <f>IF(route_map__2[[#This Row],[route_label]]&lt;&gt;A1227,0,SQRT((E1227-route_map__2[[#This Row],[stop_lat]])^2 + ((F1227-route_map__2[[#This Row],[stop_lon]])*COS(RADIANS(route_map__2[[#This Row],[stop_lat]])))^2)*111.32)</f>
        <v>0.31576941777466783</v>
      </c>
    </row>
    <row r="1227" spans="1:7" hidden="1" x14ac:dyDescent="0.2">
      <c r="A1227" t="s">
        <v>42</v>
      </c>
      <c r="B1227">
        <v>0</v>
      </c>
      <c r="C1227">
        <v>38</v>
      </c>
      <c r="D1227" t="s">
        <v>1974</v>
      </c>
      <c r="E1227">
        <v>49.248520999999997</v>
      </c>
      <c r="F1227">
        <v>-123.085285</v>
      </c>
      <c r="G1227">
        <f>IF(route_map__2[[#This Row],[route_label]]&lt;&gt;A1228,0,SQRT((E1228-route_map__2[[#This Row],[stop_lat]])^2 + ((F1228-route_map__2[[#This Row],[stop_lon]])*COS(RADIANS(route_map__2[[#This Row],[stop_lat]])))^2)*111.32)</f>
        <v>0.27938455864930523</v>
      </c>
    </row>
    <row r="1228" spans="1:7" hidden="1" x14ac:dyDescent="0.2">
      <c r="A1228" t="s">
        <v>42</v>
      </c>
      <c r="B1228">
        <v>0</v>
      </c>
      <c r="C1228">
        <v>39</v>
      </c>
      <c r="D1228" t="s">
        <v>1975</v>
      </c>
      <c r="E1228">
        <v>49.248472999999997</v>
      </c>
      <c r="F1228">
        <v>-123.081441</v>
      </c>
      <c r="G1228">
        <f>IF(route_map__2[[#This Row],[route_label]]&lt;&gt;A1229,0,SQRT((E1229-route_map__2[[#This Row],[stop_lat]])^2 + ((F1229-route_map__2[[#This Row],[stop_lon]])*COS(RADIANS(route_map__2[[#This Row],[stop_lat]])))^2)*111.32)</f>
        <v>0.44896166942678611</v>
      </c>
    </row>
    <row r="1229" spans="1:7" hidden="1" x14ac:dyDescent="0.2">
      <c r="A1229" t="s">
        <v>42</v>
      </c>
      <c r="B1229">
        <v>0</v>
      </c>
      <c r="C1229">
        <v>40</v>
      </c>
      <c r="D1229" t="s">
        <v>1976</v>
      </c>
      <c r="E1229">
        <v>49.248432999999999</v>
      </c>
      <c r="F1229">
        <v>-123.07526300000001</v>
      </c>
      <c r="G1229">
        <f>IF(route_map__2[[#This Row],[route_label]]&lt;&gt;A1230,0,SQRT((E1230-route_map__2[[#This Row],[stop_lat]])^2 + ((F1230-route_map__2[[#This Row],[stop_lon]])*COS(RADIANS(route_map__2[[#This Row],[stop_lat]])))^2)*111.32)</f>
        <v>0.32516813420614199</v>
      </c>
    </row>
    <row r="1230" spans="1:7" hidden="1" x14ac:dyDescent="0.2">
      <c r="A1230" t="s">
        <v>42</v>
      </c>
      <c r="B1230">
        <v>0</v>
      </c>
      <c r="C1230">
        <v>41</v>
      </c>
      <c r="D1230" t="s">
        <v>1977</v>
      </c>
      <c r="E1230">
        <v>49.247718999999996</v>
      </c>
      <c r="F1230">
        <v>-123.07092400000001</v>
      </c>
      <c r="G1230">
        <f>IF(route_map__2[[#This Row],[route_label]]&lt;&gt;A1231,0,SQRT((E1231-route_map__2[[#This Row],[stop_lat]])^2 + ((F1231-route_map__2[[#This Row],[stop_lon]])*COS(RADIANS(route_map__2[[#This Row],[stop_lat]])))^2)*111.32)</f>
        <v>0.23269323139691331</v>
      </c>
    </row>
    <row r="1231" spans="1:7" hidden="1" x14ac:dyDescent="0.2">
      <c r="A1231" t="s">
        <v>42</v>
      </c>
      <c r="B1231">
        <v>0</v>
      </c>
      <c r="C1231">
        <v>42</v>
      </c>
      <c r="D1231" t="s">
        <v>1978</v>
      </c>
      <c r="E1231">
        <v>49.246507999999999</v>
      </c>
      <c r="F1231">
        <v>-123.068314</v>
      </c>
      <c r="G1231">
        <f>IF(route_map__2[[#This Row],[route_label]]&lt;&gt;A1232,0,SQRT((E1232-route_map__2[[#This Row],[stop_lat]])^2 + ((F1232-route_map__2[[#This Row],[stop_lon]])*COS(RADIANS(route_map__2[[#This Row],[stop_lat]])))^2)*111.32)</f>
        <v>0.34611074221989602</v>
      </c>
    </row>
    <row r="1232" spans="1:7" hidden="1" x14ac:dyDescent="0.2">
      <c r="A1232" t="s">
        <v>42</v>
      </c>
      <c r="B1232">
        <v>0</v>
      </c>
      <c r="C1232">
        <v>43</v>
      </c>
      <c r="D1232" t="s">
        <v>1979</v>
      </c>
      <c r="E1232">
        <v>49.244692999999998</v>
      </c>
      <c r="F1232">
        <v>-123.064447</v>
      </c>
      <c r="G1232">
        <f>IF(route_map__2[[#This Row],[route_label]]&lt;&gt;A1233,0,SQRT((E1233-route_map__2[[#This Row],[stop_lat]])^2 + ((F1233-route_map__2[[#This Row],[stop_lon]])*COS(RADIANS(route_map__2[[#This Row],[stop_lat]])))^2)*111.32)</f>
        <v>0.2838514249390453</v>
      </c>
    </row>
    <row r="1233" spans="1:7" hidden="1" x14ac:dyDescent="0.2">
      <c r="A1233" t="s">
        <v>42</v>
      </c>
      <c r="B1233">
        <v>0</v>
      </c>
      <c r="C1233">
        <v>44</v>
      </c>
      <c r="D1233" t="s">
        <v>1980</v>
      </c>
      <c r="E1233">
        <v>49.243197000000002</v>
      </c>
      <c r="F1233">
        <v>-123.061284</v>
      </c>
      <c r="G1233">
        <f>IF(route_map__2[[#This Row],[route_label]]&lt;&gt;A1234,0,SQRT((E1234-route_map__2[[#This Row],[stop_lat]])^2 + ((F1234-route_map__2[[#This Row],[stop_lon]])*COS(RADIANS(route_map__2[[#This Row],[stop_lat]])))^2)*111.32)</f>
        <v>0.29088364880984308</v>
      </c>
    </row>
    <row r="1234" spans="1:7" hidden="1" x14ac:dyDescent="0.2">
      <c r="A1234" t="s">
        <v>42</v>
      </c>
      <c r="B1234">
        <v>0</v>
      </c>
      <c r="C1234">
        <v>45</v>
      </c>
      <c r="D1234" t="s">
        <v>1981</v>
      </c>
      <c r="E1234">
        <v>49.242190999999998</v>
      </c>
      <c r="F1234">
        <v>-123.05759</v>
      </c>
      <c r="G1234">
        <f>IF(route_map__2[[#This Row],[route_label]]&lt;&gt;A1235,0,SQRT((E1235-route_map__2[[#This Row],[stop_lat]])^2 + ((F1235-route_map__2[[#This Row],[stop_lon]])*COS(RADIANS(route_map__2[[#This Row],[stop_lat]])))^2)*111.32)</f>
        <v>0.23818791146682033</v>
      </c>
    </row>
    <row r="1235" spans="1:7" hidden="1" x14ac:dyDescent="0.2">
      <c r="A1235" t="s">
        <v>42</v>
      </c>
      <c r="B1235">
        <v>0</v>
      </c>
      <c r="C1235">
        <v>46</v>
      </c>
      <c r="D1235" t="s">
        <v>1982</v>
      </c>
      <c r="E1235">
        <v>49.244216999999999</v>
      </c>
      <c r="F1235">
        <v>-123.05653599999999</v>
      </c>
      <c r="G1235">
        <f>IF(route_map__2[[#This Row],[route_label]]&lt;&gt;A1236,0,SQRT((E1236-route_map__2[[#This Row],[stop_lat]])^2 + ((F1236-route_map__2[[#This Row],[stop_lon]])*COS(RADIANS(route_map__2[[#This Row],[stop_lat]])))^2)*111.32)</f>
        <v>0.45853127841587121</v>
      </c>
    </row>
    <row r="1236" spans="1:7" hidden="1" x14ac:dyDescent="0.2">
      <c r="A1236" t="s">
        <v>42</v>
      </c>
      <c r="B1236">
        <v>0</v>
      </c>
      <c r="C1236">
        <v>47</v>
      </c>
      <c r="D1236" t="s">
        <v>1983</v>
      </c>
      <c r="E1236">
        <v>49.248336000000002</v>
      </c>
      <c r="F1236">
        <v>-123.05650900000001</v>
      </c>
      <c r="G1236">
        <f>IF(route_map__2[[#This Row],[route_label]]&lt;&gt;A1237,0,SQRT((E1237-route_map__2[[#This Row],[stop_lat]])^2 + ((F1237-route_map__2[[#This Row],[stop_lon]])*COS(RADIANS(route_map__2[[#This Row],[stop_lat]])))^2)*111.32)</f>
        <v>0.24890305279060362</v>
      </c>
    </row>
    <row r="1237" spans="1:7" hidden="1" x14ac:dyDescent="0.2">
      <c r="A1237" t="s">
        <v>42</v>
      </c>
      <c r="B1237">
        <v>0</v>
      </c>
      <c r="C1237">
        <v>48</v>
      </c>
      <c r="D1237" t="s">
        <v>1984</v>
      </c>
      <c r="E1237">
        <v>49.250546999999997</v>
      </c>
      <c r="F1237">
        <v>-123.055999</v>
      </c>
      <c r="G1237">
        <f>IF(route_map__2[[#This Row],[route_label]]&lt;&gt;A1238,0,SQRT((E1238-route_map__2[[#This Row],[stop_lat]])^2 + ((F1238-route_map__2[[#This Row],[stop_lon]])*COS(RADIANS(route_map__2[[#This Row],[stop_lat]])))^2)*111.32)</f>
        <v>0.50051741146122963</v>
      </c>
    </row>
    <row r="1238" spans="1:7" hidden="1" x14ac:dyDescent="0.2">
      <c r="A1238" t="s">
        <v>42</v>
      </c>
      <c r="B1238">
        <v>0</v>
      </c>
      <c r="C1238">
        <v>49</v>
      </c>
      <c r="D1238" t="s">
        <v>1985</v>
      </c>
      <c r="E1238">
        <v>49.250566999999997</v>
      </c>
      <c r="F1238">
        <v>-123.049111</v>
      </c>
      <c r="G1238">
        <f>IF(route_map__2[[#This Row],[route_label]]&lt;&gt;A1239,0,SQRT((E1239-route_map__2[[#This Row],[stop_lat]])^2 + ((F1239-route_map__2[[#This Row],[stop_lon]])*COS(RADIANS(route_map__2[[#This Row],[stop_lat]])))^2)*111.32)</f>
        <v>0.40961208103480973</v>
      </c>
    </row>
    <row r="1239" spans="1:7" hidden="1" x14ac:dyDescent="0.2">
      <c r="A1239" t="s">
        <v>42</v>
      </c>
      <c r="B1239">
        <v>0</v>
      </c>
      <c r="C1239">
        <v>50</v>
      </c>
      <c r="D1239" t="s">
        <v>1986</v>
      </c>
      <c r="E1239">
        <v>49.250552999999996</v>
      </c>
      <c r="F1239">
        <v>-123.043474</v>
      </c>
      <c r="G1239">
        <f>IF(route_map__2[[#This Row],[route_label]]&lt;&gt;A1240,0,SQRT((E1240-route_map__2[[#This Row],[stop_lat]])^2 + ((F1240-route_map__2[[#This Row],[stop_lon]])*COS(RADIANS(route_map__2[[#This Row],[stop_lat]])))^2)*111.32)</f>
        <v>0.35024814794424869</v>
      </c>
    </row>
    <row r="1240" spans="1:7" hidden="1" x14ac:dyDescent="0.2">
      <c r="A1240" t="s">
        <v>42</v>
      </c>
      <c r="B1240">
        <v>0</v>
      </c>
      <c r="C1240">
        <v>51</v>
      </c>
      <c r="D1240" t="s">
        <v>1987</v>
      </c>
      <c r="E1240">
        <v>49.250534999999999</v>
      </c>
      <c r="F1240">
        <v>-123.03865399999999</v>
      </c>
      <c r="G1240">
        <f>IF(route_map__2[[#This Row],[route_label]]&lt;&gt;A1241,0,SQRT((E1241-route_map__2[[#This Row],[stop_lat]])^2 + ((F1241-route_map__2[[#This Row],[stop_lon]])*COS(RADIANS(route_map__2[[#This Row],[stop_lat]])))^2)*111.32)</f>
        <v>0.39260647365101797</v>
      </c>
    </row>
    <row r="1241" spans="1:7" hidden="1" x14ac:dyDescent="0.2">
      <c r="A1241" t="s">
        <v>42</v>
      </c>
      <c r="B1241">
        <v>0</v>
      </c>
      <c r="C1241">
        <v>52</v>
      </c>
      <c r="D1241" t="s">
        <v>1988</v>
      </c>
      <c r="E1241">
        <v>49.250529</v>
      </c>
      <c r="F1241">
        <v>-123.03325100000001</v>
      </c>
      <c r="G1241">
        <f>IF(route_map__2[[#This Row],[route_label]]&lt;&gt;A1242,0,SQRT((E1242-route_map__2[[#This Row],[stop_lat]])^2 + ((F1242-route_map__2[[#This Row],[stop_lon]])*COS(RADIANS(route_map__2[[#This Row],[stop_lat]])))^2)*111.32)</f>
        <v>0.20594304940017635</v>
      </c>
    </row>
    <row r="1242" spans="1:7" hidden="1" x14ac:dyDescent="0.2">
      <c r="A1242" t="s">
        <v>42</v>
      </c>
      <c r="B1242">
        <v>0</v>
      </c>
      <c r="C1242">
        <v>53</v>
      </c>
      <c r="D1242" t="s">
        <v>1989</v>
      </c>
      <c r="E1242">
        <v>49.250548999999999</v>
      </c>
      <c r="F1242">
        <v>-123.030417</v>
      </c>
      <c r="G1242">
        <f>IF(route_map__2[[#This Row],[route_label]]&lt;&gt;A1243,0,SQRT((E1243-route_map__2[[#This Row],[stop_lat]])^2 + ((F1243-route_map__2[[#This Row],[stop_lon]])*COS(RADIANS(route_map__2[[#This Row],[stop_lat]])))^2)*111.32)</f>
        <v>0.33493291712701001</v>
      </c>
    </row>
    <row r="1243" spans="1:7" hidden="1" x14ac:dyDescent="0.2">
      <c r="A1243" t="s">
        <v>42</v>
      </c>
      <c r="B1243">
        <v>0</v>
      </c>
      <c r="C1243">
        <v>54</v>
      </c>
      <c r="D1243" t="s">
        <v>1990</v>
      </c>
      <c r="E1243">
        <v>49.250584000000003</v>
      </c>
      <c r="F1243">
        <v>-123.025808</v>
      </c>
      <c r="G1243">
        <f>IF(route_map__2[[#This Row],[route_label]]&lt;&gt;A1244,0,SQRT((E1244-route_map__2[[#This Row],[stop_lat]])^2 + ((F1244-route_map__2[[#This Row],[stop_lon]])*COS(RADIANS(route_map__2[[#This Row],[stop_lat]])))^2)*111.32)</f>
        <v>0.28533287580303379</v>
      </c>
    </row>
    <row r="1244" spans="1:7" hidden="1" x14ac:dyDescent="0.2">
      <c r="A1244" t="s">
        <v>42</v>
      </c>
      <c r="B1244">
        <v>0</v>
      </c>
      <c r="C1244">
        <v>55</v>
      </c>
      <c r="D1244" t="s">
        <v>1991</v>
      </c>
      <c r="E1244">
        <v>49.248781000000001</v>
      </c>
      <c r="F1244">
        <v>-123.023017</v>
      </c>
      <c r="G1244">
        <f>IF(route_map__2[[#This Row],[route_label]]&lt;&gt;A1245,0,SQRT((E1245-route_map__2[[#This Row],[stop_lat]])^2 + ((F1245-route_map__2[[#This Row],[stop_lon]])*COS(RADIANS(route_map__2[[#This Row],[stop_lat]])))^2)*111.32)</f>
        <v>0.26611413400281991</v>
      </c>
    </row>
    <row r="1245" spans="1:7" hidden="1" x14ac:dyDescent="0.2">
      <c r="A1245" t="s">
        <v>42</v>
      </c>
      <c r="B1245">
        <v>0</v>
      </c>
      <c r="C1245">
        <v>56</v>
      </c>
      <c r="D1245" t="s">
        <v>1992</v>
      </c>
      <c r="E1245">
        <v>49.248762999999997</v>
      </c>
      <c r="F1245">
        <v>-123.019355</v>
      </c>
      <c r="G1245">
        <f>IF(route_map__2[[#This Row],[route_label]]&lt;&gt;A1246,0,SQRT((E1246-route_map__2[[#This Row],[stop_lat]])^2 + ((F1246-route_map__2[[#This Row],[stop_lon]])*COS(RADIANS(route_map__2[[#This Row],[stop_lat]])))^2)*111.32)</f>
        <v>0.34496812479558259</v>
      </c>
    </row>
    <row r="1246" spans="1:7" hidden="1" x14ac:dyDescent="0.2">
      <c r="A1246" t="s">
        <v>42</v>
      </c>
      <c r="B1246">
        <v>0</v>
      </c>
      <c r="C1246">
        <v>57</v>
      </c>
      <c r="D1246" t="s">
        <v>1993</v>
      </c>
      <c r="E1246">
        <v>49.248894</v>
      </c>
      <c r="F1246">
        <v>-123.014612</v>
      </c>
      <c r="G1246">
        <f>IF(route_map__2[[#This Row],[route_label]]&lt;&gt;A1247,0,SQRT((E1247-route_map__2[[#This Row],[stop_lat]])^2 + ((F1247-route_map__2[[#This Row],[stop_lon]])*COS(RADIANS(route_map__2[[#This Row],[stop_lat]])))^2)*111.32)</f>
        <v>0.44028966975871331</v>
      </c>
    </row>
    <row r="1247" spans="1:7" hidden="1" x14ac:dyDescent="0.2">
      <c r="A1247" t="s">
        <v>42</v>
      </c>
      <c r="B1247">
        <v>0</v>
      </c>
      <c r="C1247">
        <v>58</v>
      </c>
      <c r="D1247" t="s">
        <v>1994</v>
      </c>
      <c r="E1247">
        <v>49.248286</v>
      </c>
      <c r="F1247">
        <v>-123.00862499999999</v>
      </c>
      <c r="G1247">
        <f>IF(route_map__2[[#This Row],[route_label]]&lt;&gt;A1248,0,SQRT((E1248-route_map__2[[#This Row],[stop_lat]])^2 + ((F1248-route_map__2[[#This Row],[stop_lon]])*COS(RADIANS(route_map__2[[#This Row],[stop_lat]])))^2)*111.32)</f>
        <v>0.24767793430574864</v>
      </c>
    </row>
    <row r="1248" spans="1:7" hidden="1" x14ac:dyDescent="0.2">
      <c r="A1248" t="s">
        <v>42</v>
      </c>
      <c r="B1248">
        <v>0</v>
      </c>
      <c r="C1248">
        <v>59</v>
      </c>
      <c r="D1248" t="s">
        <v>1995</v>
      </c>
      <c r="E1248">
        <v>49.247461999999999</v>
      </c>
      <c r="F1248">
        <v>-123.005459</v>
      </c>
      <c r="G1248">
        <f>IF(route_map__2[[#This Row],[route_label]]&lt;&gt;A1249,0,SQRT((E1249-route_map__2[[#This Row],[stop_lat]])^2 + ((F1249-route_map__2[[#This Row],[stop_lon]])*COS(RADIANS(route_map__2[[#This Row],[stop_lat]])))^2)*111.32)</f>
        <v>0.45927710267039834</v>
      </c>
    </row>
    <row r="1249" spans="1:7" hidden="1" x14ac:dyDescent="0.2">
      <c r="A1249" t="s">
        <v>42</v>
      </c>
      <c r="B1249">
        <v>0</v>
      </c>
      <c r="C1249">
        <v>60</v>
      </c>
      <c r="D1249" t="s">
        <v>1996</v>
      </c>
      <c r="E1249">
        <v>49.251497999999998</v>
      </c>
      <c r="F1249">
        <v>-123.004148</v>
      </c>
      <c r="G1249">
        <f>IF(route_map__2[[#This Row],[route_label]]&lt;&gt;A1250,0,SQRT((E1250-route_map__2[[#This Row],[stop_lat]])^2 + ((F1250-route_map__2[[#This Row],[stop_lon]])*COS(RADIANS(route_map__2[[#This Row],[stop_lat]])))^2)*111.32)</f>
        <v>0.29990946891952946</v>
      </c>
    </row>
    <row r="1250" spans="1:7" hidden="1" x14ac:dyDescent="0.2">
      <c r="A1250" t="s">
        <v>42</v>
      </c>
      <c r="B1250">
        <v>0</v>
      </c>
      <c r="C1250">
        <v>61</v>
      </c>
      <c r="D1250" t="s">
        <v>1997</v>
      </c>
      <c r="E1250">
        <v>49.254192000000003</v>
      </c>
      <c r="F1250">
        <v>-123.004109</v>
      </c>
      <c r="G1250">
        <f>IF(route_map__2[[#This Row],[route_label]]&lt;&gt;A1251,0,SQRT((E1251-route_map__2[[#This Row],[stop_lat]])^2 + ((F1251-route_map__2[[#This Row],[stop_lon]])*COS(RADIANS(route_map__2[[#This Row],[stop_lat]])))^2)*111.32)</f>
        <v>0.83355580986030475</v>
      </c>
    </row>
    <row r="1251" spans="1:7" hidden="1" x14ac:dyDescent="0.2">
      <c r="A1251" t="s">
        <v>42</v>
      </c>
      <c r="B1251">
        <v>0</v>
      </c>
      <c r="C1251">
        <v>62</v>
      </c>
      <c r="D1251" t="s">
        <v>1998</v>
      </c>
      <c r="E1251">
        <v>49.261653000000003</v>
      </c>
      <c r="F1251">
        <v>-123.003137</v>
      </c>
      <c r="G1251">
        <f>IF(route_map__2[[#This Row],[route_label]]&lt;&gt;A1252,0,SQRT((E1252-route_map__2[[#This Row],[stop_lat]])^2 + ((F1252-route_map__2[[#This Row],[stop_lon]])*COS(RADIANS(route_map__2[[#This Row],[stop_lat]])))^2)*111.32)</f>
        <v>0.53577829346466388</v>
      </c>
    </row>
    <row r="1252" spans="1:7" hidden="1" x14ac:dyDescent="0.2">
      <c r="A1252" t="s">
        <v>42</v>
      </c>
      <c r="B1252">
        <v>0</v>
      </c>
      <c r="C1252">
        <v>63</v>
      </c>
      <c r="D1252" t="s">
        <v>1999</v>
      </c>
      <c r="E1252">
        <v>49.266238999999999</v>
      </c>
      <c r="F1252">
        <v>-123.000899</v>
      </c>
      <c r="G1252">
        <f>IF(route_map__2[[#This Row],[route_label]]&lt;&gt;A1253,0,SQRT((E1253-route_map__2[[#This Row],[stop_lat]])^2 + ((F1253-route_map__2[[#This Row],[stop_lon]])*COS(RADIANS(route_map__2[[#This Row],[stop_lat]])))^2)*111.32)</f>
        <v>0</v>
      </c>
    </row>
    <row r="1253" spans="1:7" hidden="1" x14ac:dyDescent="0.2">
      <c r="A1253" t="s">
        <v>42</v>
      </c>
      <c r="B1253">
        <v>1</v>
      </c>
      <c r="C1253">
        <v>1</v>
      </c>
      <c r="D1253" t="s">
        <v>1999</v>
      </c>
      <c r="E1253">
        <v>49.266238999999999</v>
      </c>
      <c r="F1253">
        <v>-123.000899</v>
      </c>
      <c r="G1253">
        <f>IF(route_map__2[[#This Row],[route_label]]&lt;&gt;A1254,0,SQRT((E1254-route_map__2[[#This Row],[stop_lat]])^2 + ((F1254-route_map__2[[#This Row],[stop_lon]])*COS(RADIANS(route_map__2[[#This Row],[stop_lat]])))^2)*111.32)</f>
        <v>0.30409289933221101</v>
      </c>
    </row>
    <row r="1254" spans="1:7" hidden="1" x14ac:dyDescent="0.2">
      <c r="A1254" t="s">
        <v>42</v>
      </c>
      <c r="B1254">
        <v>1</v>
      </c>
      <c r="C1254">
        <v>2</v>
      </c>
      <c r="D1254" t="s">
        <v>2000</v>
      </c>
      <c r="E1254">
        <v>49.264032999999998</v>
      </c>
      <c r="F1254">
        <v>-123.00336799999999</v>
      </c>
      <c r="G1254">
        <f>IF(route_map__2[[#This Row],[route_label]]&lt;&gt;A1255,0,SQRT((E1255-route_map__2[[#This Row],[stop_lat]])^2 + ((F1255-route_map__2[[#This Row],[stop_lon]])*COS(RADIANS(route_map__2[[#This Row],[stop_lat]])))^2)*111.32)</f>
        <v>0.26294577084942411</v>
      </c>
    </row>
    <row r="1255" spans="1:7" hidden="1" x14ac:dyDescent="0.2">
      <c r="A1255" t="s">
        <v>42</v>
      </c>
      <c r="B1255">
        <v>1</v>
      </c>
      <c r="C1255">
        <v>3</v>
      </c>
      <c r="D1255" t="s">
        <v>2001</v>
      </c>
      <c r="E1255">
        <v>49.261671999999997</v>
      </c>
      <c r="F1255">
        <v>-123.003477</v>
      </c>
      <c r="G1255">
        <f>IF(route_map__2[[#This Row],[route_label]]&lt;&gt;A1256,0,SQRT((E1256-route_map__2[[#This Row],[stop_lat]])^2 + ((F1256-route_map__2[[#This Row],[stop_lon]])*COS(RADIANS(route_map__2[[#This Row],[stop_lat]])))^2)*111.32)</f>
        <v>0.85313564644789563</v>
      </c>
    </row>
    <row r="1256" spans="1:7" hidden="1" x14ac:dyDescent="0.2">
      <c r="A1256" t="s">
        <v>42</v>
      </c>
      <c r="B1256">
        <v>1</v>
      </c>
      <c r="C1256">
        <v>4</v>
      </c>
      <c r="D1256" t="s">
        <v>2002</v>
      </c>
      <c r="E1256">
        <v>49.254038999999999</v>
      </c>
      <c r="F1256">
        <v>-123.00452900000001</v>
      </c>
      <c r="G1256">
        <f>IF(route_map__2[[#This Row],[route_label]]&lt;&gt;A1257,0,SQRT((E1257-route_map__2[[#This Row],[stop_lat]])^2 + ((F1257-route_map__2[[#This Row],[stop_lon]])*COS(RADIANS(route_map__2[[#This Row],[stop_lat]])))^2)*111.32)</f>
        <v>0.1963933336240424</v>
      </c>
    </row>
    <row r="1257" spans="1:7" hidden="1" x14ac:dyDescent="0.2">
      <c r="A1257" t="s">
        <v>42</v>
      </c>
      <c r="B1257">
        <v>1</v>
      </c>
      <c r="C1257">
        <v>5</v>
      </c>
      <c r="D1257" t="s">
        <v>2003</v>
      </c>
      <c r="E1257">
        <v>49.252274999999997</v>
      </c>
      <c r="F1257">
        <v>-123.004486</v>
      </c>
      <c r="G1257">
        <f>IF(route_map__2[[#This Row],[route_label]]&lt;&gt;A1258,0,SQRT((E1258-route_map__2[[#This Row],[stop_lat]])^2 + ((F1258-route_map__2[[#This Row],[stop_lon]])*COS(RADIANS(route_map__2[[#This Row],[stop_lat]])))^2)*111.32)</f>
        <v>0.4779010907497161</v>
      </c>
    </row>
    <row r="1258" spans="1:7" hidden="1" x14ac:dyDescent="0.2">
      <c r="A1258" t="s">
        <v>42</v>
      </c>
      <c r="B1258">
        <v>1</v>
      </c>
      <c r="C1258">
        <v>6</v>
      </c>
      <c r="D1258" t="s">
        <v>2004</v>
      </c>
      <c r="E1258">
        <v>49.247982</v>
      </c>
      <c r="F1258">
        <v>-123.004458</v>
      </c>
      <c r="G1258">
        <f>IF(route_map__2[[#This Row],[route_label]]&lt;&gt;A1259,0,SQRT((E1259-route_map__2[[#This Row],[stop_lat]])^2 + ((F1259-route_map__2[[#This Row],[stop_lon]])*COS(RADIANS(route_map__2[[#This Row],[stop_lat]])))^2)*111.32)</f>
        <v>0.32417550349387586</v>
      </c>
    </row>
    <row r="1259" spans="1:7" hidden="1" x14ac:dyDescent="0.2">
      <c r="A1259" t="s">
        <v>42</v>
      </c>
      <c r="B1259">
        <v>1</v>
      </c>
      <c r="C1259">
        <v>7</v>
      </c>
      <c r="D1259" t="s">
        <v>2005</v>
      </c>
      <c r="E1259">
        <v>49.248582999999996</v>
      </c>
      <c r="F1259">
        <v>-123.00882300000001</v>
      </c>
      <c r="G1259">
        <f>IF(route_map__2[[#This Row],[route_label]]&lt;&gt;A1260,0,SQRT((E1260-route_map__2[[#This Row],[stop_lat]])^2 + ((F1260-route_map__2[[#This Row],[stop_lon]])*COS(RADIANS(route_map__2[[#This Row],[stop_lat]])))^2)*111.32)</f>
        <v>0.19548582205998016</v>
      </c>
    </row>
    <row r="1260" spans="1:7" hidden="1" x14ac:dyDescent="0.2">
      <c r="A1260" t="s">
        <v>42</v>
      </c>
      <c r="B1260">
        <v>1</v>
      </c>
      <c r="C1260">
        <v>8</v>
      </c>
      <c r="D1260" t="s">
        <v>2006</v>
      </c>
      <c r="E1260">
        <v>49.249353999999997</v>
      </c>
      <c r="F1260">
        <v>-123.01124</v>
      </c>
      <c r="G1260">
        <f>IF(route_map__2[[#This Row],[route_label]]&lt;&gt;A1261,0,SQRT((E1261-route_map__2[[#This Row],[stop_lat]])^2 + ((F1261-route_map__2[[#This Row],[stop_lon]])*COS(RADIANS(route_map__2[[#This Row],[stop_lat]])))^2)*111.32)</f>
        <v>0.43421065640911877</v>
      </c>
    </row>
    <row r="1261" spans="1:7" hidden="1" x14ac:dyDescent="0.2">
      <c r="A1261" t="s">
        <v>42</v>
      </c>
      <c r="B1261">
        <v>1</v>
      </c>
      <c r="C1261">
        <v>9</v>
      </c>
      <c r="D1261" t="s">
        <v>2007</v>
      </c>
      <c r="E1261">
        <v>49.248874000000001</v>
      </c>
      <c r="F1261">
        <v>-123.01716999999999</v>
      </c>
      <c r="G1261">
        <f>IF(route_map__2[[#This Row],[route_label]]&lt;&gt;A1262,0,SQRT((E1262-route_map__2[[#This Row],[stop_lat]])^2 + ((F1262-route_map__2[[#This Row],[stop_lon]])*COS(RADIANS(route_map__2[[#This Row],[stop_lat]])))^2)*111.32)</f>
        <v>0.2243226644480126</v>
      </c>
    </row>
    <row r="1262" spans="1:7" hidden="1" x14ac:dyDescent="0.2">
      <c r="A1262" t="s">
        <v>42</v>
      </c>
      <c r="B1262">
        <v>1</v>
      </c>
      <c r="C1262">
        <v>10</v>
      </c>
      <c r="D1262" t="s">
        <v>2008</v>
      </c>
      <c r="E1262">
        <v>49.248873000000003</v>
      </c>
      <c r="F1262">
        <v>-123.020257</v>
      </c>
      <c r="G1262">
        <f>IF(route_map__2[[#This Row],[route_label]]&lt;&gt;A1263,0,SQRT((E1263-route_map__2[[#This Row],[stop_lat]])^2 + ((F1263-route_map__2[[#This Row],[stop_lon]])*COS(RADIANS(route_map__2[[#This Row],[stop_lat]])))^2)*111.32)</f>
        <v>0.21940504531240609</v>
      </c>
    </row>
    <row r="1263" spans="1:7" hidden="1" x14ac:dyDescent="0.2">
      <c r="A1263" t="s">
        <v>42</v>
      </c>
      <c r="B1263">
        <v>1</v>
      </c>
      <c r="C1263">
        <v>11</v>
      </c>
      <c r="D1263" t="s">
        <v>2009</v>
      </c>
      <c r="E1263">
        <v>49.248902000000001</v>
      </c>
      <c r="F1263">
        <v>-123.023276</v>
      </c>
      <c r="G1263">
        <f>IF(route_map__2[[#This Row],[route_label]]&lt;&gt;A1264,0,SQRT((E1264-route_map__2[[#This Row],[stop_lat]])^2 + ((F1264-route_map__2[[#This Row],[stop_lon]])*COS(RADIANS(route_map__2[[#This Row],[stop_lat]])))^2)*111.32)</f>
        <v>0.21400195258884389</v>
      </c>
    </row>
    <row r="1264" spans="1:7" hidden="1" x14ac:dyDescent="0.2">
      <c r="A1264" t="s">
        <v>42</v>
      </c>
      <c r="B1264">
        <v>1</v>
      </c>
      <c r="C1264">
        <v>12</v>
      </c>
      <c r="D1264" t="s">
        <v>2010</v>
      </c>
      <c r="E1264">
        <v>49.250709000000001</v>
      </c>
      <c r="F1264">
        <v>-123.024281</v>
      </c>
      <c r="G1264">
        <f>IF(route_map__2[[#This Row],[route_label]]&lt;&gt;A1265,0,SQRT((E1265-route_map__2[[#This Row],[stop_lat]])^2 + ((F1265-route_map__2[[#This Row],[stop_lon]])*COS(RADIANS(route_map__2[[#This Row],[stop_lat]])))^2)*111.32)</f>
        <v>0.47014827700581097</v>
      </c>
    </row>
    <row r="1265" spans="1:7" hidden="1" x14ac:dyDescent="0.2">
      <c r="A1265" t="s">
        <v>42</v>
      </c>
      <c r="B1265">
        <v>1</v>
      </c>
      <c r="C1265">
        <v>13</v>
      </c>
      <c r="D1265" t="s">
        <v>2011</v>
      </c>
      <c r="E1265">
        <v>49.250680000000003</v>
      </c>
      <c r="F1265">
        <v>-123.030751</v>
      </c>
      <c r="G1265">
        <f>IF(route_map__2[[#This Row],[route_label]]&lt;&gt;A1266,0,SQRT((E1266-route_map__2[[#This Row],[stop_lat]])^2 + ((F1266-route_map__2[[#This Row],[stop_lon]])*COS(RADIANS(route_map__2[[#This Row],[stop_lat]])))^2)*111.32)</f>
        <v>0.26886091322391276</v>
      </c>
    </row>
    <row r="1266" spans="1:7" hidden="1" x14ac:dyDescent="0.2">
      <c r="A1266" t="s">
        <v>42</v>
      </c>
      <c r="B1266">
        <v>1</v>
      </c>
      <c r="C1266">
        <v>14</v>
      </c>
      <c r="D1266" t="s">
        <v>2012</v>
      </c>
      <c r="E1266">
        <v>49.250667999999997</v>
      </c>
      <c r="F1266">
        <v>-123.034451</v>
      </c>
      <c r="G1266">
        <f>IF(route_map__2[[#This Row],[route_label]]&lt;&gt;A1267,0,SQRT((E1267-route_map__2[[#This Row],[stop_lat]])^2 + ((F1267-route_map__2[[#This Row],[stop_lon]])*COS(RADIANS(route_map__2[[#This Row],[stop_lat]])))^2)*111.32)</f>
        <v>0.18355069503194438</v>
      </c>
    </row>
    <row r="1267" spans="1:7" hidden="1" x14ac:dyDescent="0.2">
      <c r="A1267" t="s">
        <v>42</v>
      </c>
      <c r="B1267">
        <v>1</v>
      </c>
      <c r="C1267">
        <v>15</v>
      </c>
      <c r="D1267" t="s">
        <v>2013</v>
      </c>
      <c r="E1267">
        <v>49.250672999999999</v>
      </c>
      <c r="F1267">
        <v>-123.03697699999999</v>
      </c>
      <c r="G1267">
        <f>IF(route_map__2[[#This Row],[route_label]]&lt;&gt;A1268,0,SQRT((E1268-route_map__2[[#This Row],[stop_lat]])^2 + ((F1268-route_map__2[[#This Row],[stop_lon]])*COS(RADIANS(route_map__2[[#This Row],[stop_lat]])))^2)*111.32)</f>
        <v>0.48787375402163496</v>
      </c>
    </row>
    <row r="1268" spans="1:7" hidden="1" x14ac:dyDescent="0.2">
      <c r="A1268" t="s">
        <v>42</v>
      </c>
      <c r="B1268">
        <v>1</v>
      </c>
      <c r="C1268">
        <v>16</v>
      </c>
      <c r="D1268" t="s">
        <v>2014</v>
      </c>
      <c r="E1268">
        <v>49.250695</v>
      </c>
      <c r="F1268">
        <v>-123.043691</v>
      </c>
      <c r="G1268">
        <f>IF(route_map__2[[#This Row],[route_label]]&lt;&gt;A1269,0,SQRT((E1269-route_map__2[[#This Row],[stop_lat]])^2 + ((F1269-route_map__2[[#This Row],[stop_lon]])*COS(RADIANS(route_map__2[[#This Row],[stop_lat]])))^2)*111.32)</f>
        <v>0.50433672524250484</v>
      </c>
    </row>
    <row r="1269" spans="1:7" hidden="1" x14ac:dyDescent="0.2">
      <c r="A1269" t="s">
        <v>42</v>
      </c>
      <c r="B1269">
        <v>1</v>
      </c>
      <c r="C1269">
        <v>17</v>
      </c>
      <c r="D1269" t="s">
        <v>2015</v>
      </c>
      <c r="E1269">
        <v>49.250757</v>
      </c>
      <c r="F1269">
        <v>-123.050631</v>
      </c>
      <c r="G1269">
        <f>IF(route_map__2[[#This Row],[route_label]]&lt;&gt;A1270,0,SQRT((E1270-route_map__2[[#This Row],[stop_lat]])^2 + ((F1270-route_map__2[[#This Row],[stop_lon]])*COS(RADIANS(route_map__2[[#This Row],[stop_lat]])))^2)*111.32)</f>
        <v>0.45193791078347534</v>
      </c>
    </row>
    <row r="1270" spans="1:7" hidden="1" x14ac:dyDescent="0.2">
      <c r="A1270" t="s">
        <v>42</v>
      </c>
      <c r="B1270">
        <v>1</v>
      </c>
      <c r="C1270">
        <v>18</v>
      </c>
      <c r="D1270" t="s">
        <v>1310</v>
      </c>
      <c r="E1270">
        <v>49.250205999999999</v>
      </c>
      <c r="F1270">
        <v>-123.056793</v>
      </c>
      <c r="G1270">
        <f>IF(route_map__2[[#This Row],[route_label]]&lt;&gt;A1271,0,SQRT((E1271-route_map__2[[#This Row],[stop_lat]])^2 + ((F1271-route_map__2[[#This Row],[stop_lon]])*COS(RADIANS(route_map__2[[#This Row],[stop_lat]])))^2)*111.32)</f>
        <v>0.18933030401959616</v>
      </c>
    </row>
    <row r="1271" spans="1:7" hidden="1" x14ac:dyDescent="0.2">
      <c r="A1271" t="s">
        <v>42</v>
      </c>
      <c r="B1271">
        <v>1</v>
      </c>
      <c r="C1271">
        <v>19</v>
      </c>
      <c r="D1271" t="s">
        <v>2016</v>
      </c>
      <c r="E1271">
        <v>49.248590999999998</v>
      </c>
      <c r="F1271">
        <v>-123.055976</v>
      </c>
      <c r="G1271">
        <f>IF(route_map__2[[#This Row],[route_label]]&lt;&gt;A1272,0,SQRT((E1272-route_map__2[[#This Row],[stop_lat]])^2 + ((F1272-route_map__2[[#This Row],[stop_lon]])*COS(RADIANS(route_map__2[[#This Row],[stop_lat]])))^2)*111.32)</f>
        <v>0.35236830184033829</v>
      </c>
    </row>
    <row r="1272" spans="1:7" hidden="1" x14ac:dyDescent="0.2">
      <c r="A1272" t="s">
        <v>42</v>
      </c>
      <c r="B1272">
        <v>1</v>
      </c>
      <c r="C1272">
        <v>20</v>
      </c>
      <c r="D1272" t="s">
        <v>2017</v>
      </c>
      <c r="E1272">
        <v>49.245469999999997</v>
      </c>
      <c r="F1272">
        <v>-123.056785</v>
      </c>
      <c r="G1272">
        <f>IF(route_map__2[[#This Row],[route_label]]&lt;&gt;A1273,0,SQRT((E1273-route_map__2[[#This Row],[stop_lat]])^2 + ((F1273-route_map__2[[#This Row],[stop_lon]])*COS(RADIANS(route_map__2[[#This Row],[stop_lat]])))^2)*111.32)</f>
        <v>0.20004209280050497</v>
      </c>
    </row>
    <row r="1273" spans="1:7" hidden="1" x14ac:dyDescent="0.2">
      <c r="A1273" t="s">
        <v>42</v>
      </c>
      <c r="B1273">
        <v>1</v>
      </c>
      <c r="C1273">
        <v>21</v>
      </c>
      <c r="D1273" t="s">
        <v>2018</v>
      </c>
      <c r="E1273">
        <v>49.243673000000001</v>
      </c>
      <c r="F1273">
        <v>-123.056787</v>
      </c>
      <c r="G1273">
        <f>IF(route_map__2[[#This Row],[route_label]]&lt;&gt;A1274,0,SQRT((E1274-route_map__2[[#This Row],[stop_lat]])^2 + ((F1274-route_map__2[[#This Row],[stop_lon]])*COS(RADIANS(route_map__2[[#This Row],[stop_lat]])))^2)*111.32)</f>
        <v>0.21790436563598761</v>
      </c>
    </row>
    <row r="1274" spans="1:7" hidden="1" x14ac:dyDescent="0.2">
      <c r="A1274" t="s">
        <v>42</v>
      </c>
      <c r="B1274">
        <v>1</v>
      </c>
      <c r="C1274">
        <v>22</v>
      </c>
      <c r="D1274" t="s">
        <v>1737</v>
      </c>
      <c r="E1274">
        <v>49.242491000000001</v>
      </c>
      <c r="F1274">
        <v>-123.05917700000001</v>
      </c>
      <c r="G1274">
        <f>IF(route_map__2[[#This Row],[route_label]]&lt;&gt;A1275,0,SQRT((E1275-route_map__2[[#This Row],[stop_lat]])^2 + ((F1275-route_map__2[[#This Row],[stop_lon]])*COS(RADIANS(route_map__2[[#This Row],[stop_lat]])))^2)*111.32)</f>
        <v>0.26145015739525718</v>
      </c>
    </row>
    <row r="1275" spans="1:7" hidden="1" x14ac:dyDescent="0.2">
      <c r="A1275" t="s">
        <v>42</v>
      </c>
      <c r="B1275">
        <v>1</v>
      </c>
      <c r="C1275">
        <v>23</v>
      </c>
      <c r="D1275" t="s">
        <v>1738</v>
      </c>
      <c r="E1275">
        <v>49.243837999999997</v>
      </c>
      <c r="F1275">
        <v>-123.062124</v>
      </c>
      <c r="G1275">
        <f>IF(route_map__2[[#This Row],[route_label]]&lt;&gt;A1276,0,SQRT((E1276-route_map__2[[#This Row],[stop_lat]])^2 + ((F1276-route_map__2[[#This Row],[stop_lon]])*COS(RADIANS(route_map__2[[#This Row],[stop_lat]])))^2)*111.32)</f>
        <v>0.32011337581712046</v>
      </c>
    </row>
    <row r="1276" spans="1:7" hidden="1" x14ac:dyDescent="0.2">
      <c r="A1276" t="s">
        <v>42</v>
      </c>
      <c r="B1276">
        <v>1</v>
      </c>
      <c r="C1276">
        <v>24</v>
      </c>
      <c r="D1276" t="s">
        <v>1739</v>
      </c>
      <c r="E1276">
        <v>49.245542999999998</v>
      </c>
      <c r="F1276">
        <v>-123.06567099999999</v>
      </c>
      <c r="G1276">
        <f>IF(route_map__2[[#This Row],[route_label]]&lt;&gt;A1277,0,SQRT((E1277-route_map__2[[#This Row],[stop_lat]])^2 + ((F1277-route_map__2[[#This Row],[stop_lon]])*COS(RADIANS(route_map__2[[#This Row],[stop_lat]])))^2)*111.32)</f>
        <v>0.32740567304453672</v>
      </c>
    </row>
    <row r="1277" spans="1:7" hidden="1" x14ac:dyDescent="0.2">
      <c r="A1277" t="s">
        <v>42</v>
      </c>
      <c r="B1277">
        <v>1</v>
      </c>
      <c r="C1277">
        <v>25</v>
      </c>
      <c r="D1277" t="s">
        <v>1740</v>
      </c>
      <c r="E1277">
        <v>49.247236000000001</v>
      </c>
      <c r="F1277">
        <v>-123.069355</v>
      </c>
      <c r="G1277">
        <f>IF(route_map__2[[#This Row],[route_label]]&lt;&gt;A1278,0,SQRT((E1278-route_map__2[[#This Row],[stop_lat]])^2 + ((F1278-route_map__2[[#This Row],[stop_lon]])*COS(RADIANS(route_map__2[[#This Row],[stop_lat]])))^2)*111.32)</f>
        <v>0.31287486569636314</v>
      </c>
    </row>
    <row r="1278" spans="1:7" hidden="1" x14ac:dyDescent="0.2">
      <c r="A1278" t="s">
        <v>42</v>
      </c>
      <c r="B1278">
        <v>1</v>
      </c>
      <c r="C1278">
        <v>26</v>
      </c>
      <c r="D1278" t="s">
        <v>2019</v>
      </c>
      <c r="E1278">
        <v>49.248545</v>
      </c>
      <c r="F1278">
        <v>-123.073165</v>
      </c>
      <c r="G1278">
        <f>IF(route_map__2[[#This Row],[route_label]]&lt;&gt;A1279,0,SQRT((E1279-route_map__2[[#This Row],[stop_lat]])^2 + ((F1279-route_map__2[[#This Row],[stop_lon]])*COS(RADIANS(route_map__2[[#This Row],[stop_lat]])))^2)*111.32)</f>
        <v>0.2579483361417515</v>
      </c>
    </row>
    <row r="1279" spans="1:7" hidden="1" x14ac:dyDescent="0.2">
      <c r="A1279" t="s">
        <v>42</v>
      </c>
      <c r="B1279">
        <v>1</v>
      </c>
      <c r="C1279">
        <v>27</v>
      </c>
      <c r="D1279" t="s">
        <v>2020</v>
      </c>
      <c r="E1279">
        <v>49.248617000000003</v>
      </c>
      <c r="F1279">
        <v>-123.076713</v>
      </c>
      <c r="G1279">
        <f>IF(route_map__2[[#This Row],[route_label]]&lt;&gt;A1280,0,SQRT((E1280-route_map__2[[#This Row],[stop_lat]])^2 + ((F1280-route_map__2[[#This Row],[stop_lon]])*COS(RADIANS(route_map__2[[#This Row],[stop_lat]])))^2)*111.32)</f>
        <v>0.27541268422622051</v>
      </c>
    </row>
    <row r="1280" spans="1:7" hidden="1" x14ac:dyDescent="0.2">
      <c r="A1280" t="s">
        <v>42</v>
      </c>
      <c r="B1280">
        <v>1</v>
      </c>
      <c r="C1280">
        <v>28</v>
      </c>
      <c r="D1280" t="s">
        <v>2021</v>
      </c>
      <c r="E1280">
        <v>49.248604</v>
      </c>
      <c r="F1280">
        <v>-123.08050299999999</v>
      </c>
      <c r="G1280">
        <f>IF(route_map__2[[#This Row],[route_label]]&lt;&gt;A1281,0,SQRT((E1281-route_map__2[[#This Row],[stop_lat]])^2 + ((F1281-route_map__2[[#This Row],[stop_lon]])*COS(RADIANS(route_map__2[[#This Row],[stop_lat]])))^2)*111.32)</f>
        <v>0.28147212679361933</v>
      </c>
    </row>
    <row r="1281" spans="1:7" hidden="1" x14ac:dyDescent="0.2">
      <c r="A1281" t="s">
        <v>42</v>
      </c>
      <c r="B1281">
        <v>1</v>
      </c>
      <c r="C1281">
        <v>29</v>
      </c>
      <c r="D1281" t="s">
        <v>2022</v>
      </c>
      <c r="E1281">
        <v>49.248641999999997</v>
      </c>
      <c r="F1281">
        <v>-123.08437600000001</v>
      </c>
      <c r="G1281">
        <f>IF(route_map__2[[#This Row],[route_label]]&lt;&gt;A1282,0,SQRT((E1282-route_map__2[[#This Row],[stop_lat]])^2 + ((F1282-route_map__2[[#This Row],[stop_lon]])*COS(RADIANS(route_map__2[[#This Row],[stop_lat]])))^2)*111.32)</f>
        <v>0.4571841421493924</v>
      </c>
    </row>
    <row r="1282" spans="1:7" hidden="1" x14ac:dyDescent="0.2">
      <c r="A1282" t="s">
        <v>42</v>
      </c>
      <c r="B1282">
        <v>1</v>
      </c>
      <c r="C1282">
        <v>30</v>
      </c>
      <c r="D1282" t="s">
        <v>2023</v>
      </c>
      <c r="E1282">
        <v>49.248730999999999</v>
      </c>
      <c r="F1282">
        <v>-123.090666</v>
      </c>
      <c r="G1282">
        <f>IF(route_map__2[[#This Row],[route_label]]&lt;&gt;A1283,0,SQRT((E1283-route_map__2[[#This Row],[stop_lat]])^2 + ((F1283-route_map__2[[#This Row],[stop_lon]])*COS(RADIANS(route_map__2[[#This Row],[stop_lat]])))^2)*111.32)</f>
        <v>0.22455588474751573</v>
      </c>
    </row>
    <row r="1283" spans="1:7" hidden="1" x14ac:dyDescent="0.2">
      <c r="A1283" t="s">
        <v>42</v>
      </c>
      <c r="B1283">
        <v>1</v>
      </c>
      <c r="C1283">
        <v>31</v>
      </c>
      <c r="D1283" t="s">
        <v>2024</v>
      </c>
      <c r="E1283">
        <v>49.248753999999998</v>
      </c>
      <c r="F1283">
        <v>-123.093756</v>
      </c>
      <c r="G1283">
        <f>IF(route_map__2[[#This Row],[route_label]]&lt;&gt;A1284,0,SQRT((E1284-route_map__2[[#This Row],[stop_lat]])^2 + ((F1284-route_map__2[[#This Row],[stop_lon]])*COS(RADIANS(route_map__2[[#This Row],[stop_lat]])))^2)*111.32)</f>
        <v>0.20227663595411724</v>
      </c>
    </row>
    <row r="1284" spans="1:7" hidden="1" x14ac:dyDescent="0.2">
      <c r="A1284" t="s">
        <v>42</v>
      </c>
      <c r="B1284">
        <v>1</v>
      </c>
      <c r="C1284">
        <v>32</v>
      </c>
      <c r="D1284" t="s">
        <v>2025</v>
      </c>
      <c r="E1284">
        <v>49.248792000000002</v>
      </c>
      <c r="F1284">
        <v>-123.09653900000001</v>
      </c>
      <c r="G1284">
        <f>IF(route_map__2[[#This Row],[route_label]]&lt;&gt;A1285,0,SQRT((E1285-route_map__2[[#This Row],[stop_lat]])^2 + ((F1285-route_map__2[[#This Row],[stop_lon]])*COS(RADIANS(route_map__2[[#This Row],[stop_lat]])))^2)*111.32)</f>
        <v>0.37018968742341357</v>
      </c>
    </row>
    <row r="1285" spans="1:7" hidden="1" x14ac:dyDescent="0.2">
      <c r="A1285" t="s">
        <v>42</v>
      </c>
      <c r="B1285">
        <v>1</v>
      </c>
      <c r="C1285">
        <v>33</v>
      </c>
      <c r="D1285" t="s">
        <v>2026</v>
      </c>
      <c r="E1285">
        <v>49.248868000000002</v>
      </c>
      <c r="F1285">
        <v>-123.101632</v>
      </c>
      <c r="G1285">
        <f>IF(route_map__2[[#This Row],[route_label]]&lt;&gt;A1286,0,SQRT((E1286-route_map__2[[#This Row],[stop_lat]])^2 + ((F1286-route_map__2[[#This Row],[stop_lon]])*COS(RADIANS(route_map__2[[#This Row],[stop_lat]])))^2)*111.32)</f>
        <v>0.28021312012093869</v>
      </c>
    </row>
    <row r="1286" spans="1:7" hidden="1" x14ac:dyDescent="0.2">
      <c r="A1286" t="s">
        <v>42</v>
      </c>
      <c r="B1286">
        <v>1</v>
      </c>
      <c r="C1286">
        <v>34</v>
      </c>
      <c r="D1286" t="s">
        <v>2027</v>
      </c>
      <c r="E1286">
        <v>49.248928999999997</v>
      </c>
      <c r="F1286">
        <v>-123.105487</v>
      </c>
      <c r="G1286">
        <f>IF(route_map__2[[#This Row],[route_label]]&lt;&gt;A1287,0,SQRT((E1287-route_map__2[[#This Row],[stop_lat]])^2 + ((F1287-route_map__2[[#This Row],[stop_lon]])*COS(RADIANS(route_map__2[[#This Row],[stop_lat]])))^2)*111.32)</f>
        <v>0.36559108103076238</v>
      </c>
    </row>
    <row r="1287" spans="1:7" hidden="1" x14ac:dyDescent="0.2">
      <c r="A1287" t="s">
        <v>42</v>
      </c>
      <c r="B1287">
        <v>1</v>
      </c>
      <c r="C1287">
        <v>35</v>
      </c>
      <c r="D1287" t="s">
        <v>2028</v>
      </c>
      <c r="E1287">
        <v>49.249023000000001</v>
      </c>
      <c r="F1287">
        <v>-123.110516</v>
      </c>
      <c r="G1287">
        <f>IF(route_map__2[[#This Row],[route_label]]&lt;&gt;A1288,0,SQRT((E1288-route_map__2[[#This Row],[stop_lat]])^2 + ((F1288-route_map__2[[#This Row],[stop_lon]])*COS(RADIANS(route_map__2[[#This Row],[stop_lat]])))^2)*111.32)</f>
        <v>0.398871145210352</v>
      </c>
    </row>
    <row r="1288" spans="1:7" hidden="1" x14ac:dyDescent="0.2">
      <c r="A1288" t="s">
        <v>42</v>
      </c>
      <c r="B1288">
        <v>1</v>
      </c>
      <c r="C1288">
        <v>36</v>
      </c>
      <c r="D1288" t="s">
        <v>2029</v>
      </c>
      <c r="E1288">
        <v>49.249121000000002</v>
      </c>
      <c r="F1288">
        <v>-123.11600300000001</v>
      </c>
      <c r="G1288">
        <f>IF(route_map__2[[#This Row],[route_label]]&lt;&gt;A1289,0,SQRT((E1289-route_map__2[[#This Row],[stop_lat]])^2 + ((F1289-route_map__2[[#This Row],[stop_lon]])*COS(RADIANS(route_map__2[[#This Row],[stop_lat]])))^2)*111.32)</f>
        <v>0.35190283136236566</v>
      </c>
    </row>
    <row r="1289" spans="1:7" hidden="1" x14ac:dyDescent="0.2">
      <c r="A1289" t="s">
        <v>42</v>
      </c>
      <c r="B1289">
        <v>1</v>
      </c>
      <c r="C1289">
        <v>37</v>
      </c>
      <c r="D1289" t="s">
        <v>2030</v>
      </c>
      <c r="E1289">
        <v>49.249205000000003</v>
      </c>
      <c r="F1289">
        <v>-123.12084400000001</v>
      </c>
      <c r="G1289">
        <f>IF(route_map__2[[#This Row],[route_label]]&lt;&gt;A1290,0,SQRT((E1290-route_map__2[[#This Row],[stop_lat]])^2 + ((F1290-route_map__2[[#This Row],[stop_lon]])*COS(RADIANS(route_map__2[[#This Row],[stop_lat]])))^2)*111.32)</f>
        <v>0.316101098756083</v>
      </c>
    </row>
    <row r="1290" spans="1:7" hidden="1" x14ac:dyDescent="0.2">
      <c r="A1290" t="s">
        <v>42</v>
      </c>
      <c r="B1290">
        <v>1</v>
      </c>
      <c r="C1290">
        <v>38</v>
      </c>
      <c r="D1290" t="s">
        <v>2031</v>
      </c>
      <c r="E1290">
        <v>49.249310999999999</v>
      </c>
      <c r="F1290">
        <v>-123.125191</v>
      </c>
      <c r="G1290">
        <f>IF(route_map__2[[#This Row],[route_label]]&lt;&gt;A1291,0,SQRT((E1291-route_map__2[[#This Row],[stop_lat]])^2 + ((F1291-route_map__2[[#This Row],[stop_lon]])*COS(RADIANS(route_map__2[[#This Row],[stop_lat]])))^2)*111.32)</f>
        <v>0.20990834581931708</v>
      </c>
    </row>
    <row r="1291" spans="1:7" hidden="1" x14ac:dyDescent="0.2">
      <c r="A1291" t="s">
        <v>42</v>
      </c>
      <c r="B1291">
        <v>1</v>
      </c>
      <c r="C1291">
        <v>39</v>
      </c>
      <c r="D1291" t="s">
        <v>2032</v>
      </c>
      <c r="E1291">
        <v>49.249375000000001</v>
      </c>
      <c r="F1291">
        <v>-123.128078</v>
      </c>
      <c r="G1291">
        <f>IF(route_map__2[[#This Row],[route_label]]&lt;&gt;A1292,0,SQRT((E1292-route_map__2[[#This Row],[stop_lat]])^2 + ((F1292-route_map__2[[#This Row],[stop_lon]])*COS(RADIANS(route_map__2[[#This Row],[stop_lat]])))^2)*111.32)</f>
        <v>0.321226036821536</v>
      </c>
    </row>
    <row r="1292" spans="1:7" hidden="1" x14ac:dyDescent="0.2">
      <c r="A1292" t="s">
        <v>42</v>
      </c>
      <c r="B1292">
        <v>1</v>
      </c>
      <c r="C1292">
        <v>40</v>
      </c>
      <c r="D1292" t="s">
        <v>2033</v>
      </c>
      <c r="E1292">
        <v>49.249451999999998</v>
      </c>
      <c r="F1292">
        <v>-123.132497</v>
      </c>
      <c r="G1292">
        <f>IF(route_map__2[[#This Row],[route_label]]&lt;&gt;A1293,0,SQRT((E1293-route_map__2[[#This Row],[stop_lat]])^2 + ((F1293-route_map__2[[#This Row],[stop_lon]])*COS(RADIANS(route_map__2[[#This Row],[stop_lat]])))^2)*111.32)</f>
        <v>0.51526970919949233</v>
      </c>
    </row>
    <row r="1293" spans="1:7" hidden="1" x14ac:dyDescent="0.2">
      <c r="A1293" t="s">
        <v>42</v>
      </c>
      <c r="B1293">
        <v>1</v>
      </c>
      <c r="C1293">
        <v>41</v>
      </c>
      <c r="D1293" t="s">
        <v>2034</v>
      </c>
      <c r="E1293">
        <v>49.249560000000002</v>
      </c>
      <c r="F1293">
        <v>-123.13958599999999</v>
      </c>
      <c r="G1293">
        <f>IF(route_map__2[[#This Row],[route_label]]&lt;&gt;A1294,0,SQRT((E1294-route_map__2[[#This Row],[stop_lat]])^2 + ((F1294-route_map__2[[#This Row],[stop_lon]])*COS(RADIANS(route_map__2[[#This Row],[stop_lat]])))^2)*111.32)</f>
        <v>0.4005896782863641</v>
      </c>
    </row>
    <row r="1294" spans="1:7" hidden="1" x14ac:dyDescent="0.2">
      <c r="A1294" t="s">
        <v>42</v>
      </c>
      <c r="B1294">
        <v>1</v>
      </c>
      <c r="C1294">
        <v>42</v>
      </c>
      <c r="D1294" t="s">
        <v>2035</v>
      </c>
      <c r="E1294">
        <v>49.249651</v>
      </c>
      <c r="F1294">
        <v>-123.14509700000001</v>
      </c>
      <c r="G1294">
        <f>IF(route_map__2[[#This Row],[route_label]]&lt;&gt;A1295,0,SQRT((E1295-route_map__2[[#This Row],[stop_lat]])^2 + ((F1295-route_map__2[[#This Row],[stop_lon]])*COS(RADIANS(route_map__2[[#This Row],[stop_lat]])))^2)*111.32)</f>
        <v>0.20519382203819805</v>
      </c>
    </row>
    <row r="1295" spans="1:7" hidden="1" x14ac:dyDescent="0.2">
      <c r="A1295" t="s">
        <v>42</v>
      </c>
      <c r="B1295">
        <v>1</v>
      </c>
      <c r="C1295">
        <v>43</v>
      </c>
      <c r="D1295" t="s">
        <v>2036</v>
      </c>
      <c r="E1295">
        <v>49.249695000000003</v>
      </c>
      <c r="F1295">
        <v>-123.14792</v>
      </c>
      <c r="G1295">
        <f>IF(route_map__2[[#This Row],[route_label]]&lt;&gt;A1296,0,SQRT((E1296-route_map__2[[#This Row],[stop_lat]])^2 + ((F1296-route_map__2[[#This Row],[stop_lon]])*COS(RADIANS(route_map__2[[#This Row],[stop_lat]])))^2)*111.32)</f>
        <v>0.32273121341690097</v>
      </c>
    </row>
    <row r="1296" spans="1:7" hidden="1" x14ac:dyDescent="0.2">
      <c r="A1296" t="s">
        <v>42</v>
      </c>
      <c r="B1296">
        <v>1</v>
      </c>
      <c r="C1296">
        <v>44</v>
      </c>
      <c r="D1296" t="s">
        <v>2037</v>
      </c>
      <c r="E1296">
        <v>49.251215999999999</v>
      </c>
      <c r="F1296">
        <v>-123.151701</v>
      </c>
      <c r="G1296">
        <f>IF(route_map__2[[#This Row],[route_label]]&lt;&gt;A1297,0,SQRT((E1297-route_map__2[[#This Row],[stop_lat]])^2 + ((F1297-route_map__2[[#This Row],[stop_lon]])*COS(RADIANS(route_map__2[[#This Row],[stop_lat]])))^2)*111.32)</f>
        <v>0.15958458066632422</v>
      </c>
    </row>
    <row r="1297" spans="1:7" hidden="1" x14ac:dyDescent="0.2">
      <c r="A1297" t="s">
        <v>42</v>
      </c>
      <c r="B1297">
        <v>1</v>
      </c>
      <c r="C1297">
        <v>45</v>
      </c>
      <c r="D1297" t="s">
        <v>2038</v>
      </c>
      <c r="E1297">
        <v>49.251747000000002</v>
      </c>
      <c r="F1297">
        <v>-123.153741</v>
      </c>
      <c r="G1297">
        <f>IF(route_map__2[[#This Row],[route_label]]&lt;&gt;A1298,0,SQRT((E1298-route_map__2[[#This Row],[stop_lat]])^2 + ((F1298-route_map__2[[#This Row],[stop_lon]])*COS(RADIANS(route_map__2[[#This Row],[stop_lat]])))^2)*111.32)</f>
        <v>0.18815839388971481</v>
      </c>
    </row>
    <row r="1298" spans="1:7" hidden="1" x14ac:dyDescent="0.2">
      <c r="A1298" t="s">
        <v>42</v>
      </c>
      <c r="B1298">
        <v>1</v>
      </c>
      <c r="C1298">
        <v>46</v>
      </c>
      <c r="D1298" t="s">
        <v>2039</v>
      </c>
      <c r="E1298">
        <v>49.251148999999998</v>
      </c>
      <c r="F1298">
        <v>-123.15616300000001</v>
      </c>
      <c r="G1298">
        <f>IF(route_map__2[[#This Row],[route_label]]&lt;&gt;A1299,0,SQRT((E1299-route_map__2[[#This Row],[stop_lat]])^2 + ((F1299-route_map__2[[#This Row],[stop_lon]])*COS(RADIANS(route_map__2[[#This Row],[stop_lat]])))^2)*111.32)</f>
        <v>0.31128325732200424</v>
      </c>
    </row>
    <row r="1299" spans="1:7" hidden="1" x14ac:dyDescent="0.2">
      <c r="A1299" t="s">
        <v>42</v>
      </c>
      <c r="B1299">
        <v>1</v>
      </c>
      <c r="C1299">
        <v>47</v>
      </c>
      <c r="D1299" t="s">
        <v>2040</v>
      </c>
      <c r="E1299">
        <v>49.249723000000003</v>
      </c>
      <c r="F1299">
        <v>-123.159848</v>
      </c>
      <c r="G1299">
        <f>IF(route_map__2[[#This Row],[route_label]]&lt;&gt;A1300,0,SQRT((E1300-route_map__2[[#This Row],[stop_lat]])^2 + ((F1300-route_map__2[[#This Row],[stop_lon]])*COS(RADIANS(route_map__2[[#This Row],[stop_lat]])))^2)*111.32)</f>
        <v>0.46578366616097583</v>
      </c>
    </row>
    <row r="1300" spans="1:7" hidden="1" x14ac:dyDescent="0.2">
      <c r="A1300" t="s">
        <v>42</v>
      </c>
      <c r="B1300">
        <v>1</v>
      </c>
      <c r="C1300">
        <v>48</v>
      </c>
      <c r="D1300" t="s">
        <v>2041</v>
      </c>
      <c r="E1300">
        <v>49.248213</v>
      </c>
      <c r="F1300">
        <v>-123.165826</v>
      </c>
      <c r="G1300">
        <f>IF(route_map__2[[#This Row],[route_label]]&lt;&gt;A1301,0,SQRT((E1301-route_map__2[[#This Row],[stop_lat]])^2 + ((F1301-route_map__2[[#This Row],[stop_lon]])*COS(RADIANS(route_map__2[[#This Row],[stop_lat]])))^2)*111.32)</f>
        <v>0.21009153646950432</v>
      </c>
    </row>
    <row r="1301" spans="1:7" hidden="1" x14ac:dyDescent="0.2">
      <c r="A1301" t="s">
        <v>42</v>
      </c>
      <c r="B1301">
        <v>1</v>
      </c>
      <c r="C1301">
        <v>49</v>
      </c>
      <c r="D1301" t="s">
        <v>1061</v>
      </c>
      <c r="E1301">
        <v>49.248646000000001</v>
      </c>
      <c r="F1301">
        <v>-123.16864</v>
      </c>
      <c r="G1301">
        <f>IF(route_map__2[[#This Row],[route_label]]&lt;&gt;A1302,0,SQRT((E1302-route_map__2[[#This Row],[stop_lat]])^2 + ((F1302-route_map__2[[#This Row],[stop_lon]])*COS(RADIANS(route_map__2[[#This Row],[stop_lat]])))^2)*111.32)</f>
        <v>0.33638799708947192</v>
      </c>
    </row>
    <row r="1302" spans="1:7" hidden="1" x14ac:dyDescent="0.2">
      <c r="A1302" t="s">
        <v>42</v>
      </c>
      <c r="B1302">
        <v>1</v>
      </c>
      <c r="C1302">
        <v>50</v>
      </c>
      <c r="D1302" t="s">
        <v>2042</v>
      </c>
      <c r="E1302">
        <v>49.250157999999999</v>
      </c>
      <c r="F1302">
        <v>-123.172648</v>
      </c>
      <c r="G1302">
        <f>IF(route_map__2[[#This Row],[route_label]]&lt;&gt;A1303,0,SQRT((E1303-route_map__2[[#This Row],[stop_lat]])^2 + ((F1303-route_map__2[[#This Row],[stop_lon]])*COS(RADIANS(route_map__2[[#This Row],[stop_lat]])))^2)*111.32)</f>
        <v>0.46877216865985077</v>
      </c>
    </row>
    <row r="1303" spans="1:7" hidden="1" x14ac:dyDescent="0.2">
      <c r="A1303" t="s">
        <v>42</v>
      </c>
      <c r="B1303">
        <v>1</v>
      </c>
      <c r="C1303">
        <v>51</v>
      </c>
      <c r="D1303" t="s">
        <v>2043</v>
      </c>
      <c r="E1303">
        <v>49.250185999999999</v>
      </c>
      <c r="F1303">
        <v>-123.17909899999999</v>
      </c>
      <c r="G1303">
        <f>IF(route_map__2[[#This Row],[route_label]]&lt;&gt;A1304,0,SQRT((E1304-route_map__2[[#This Row],[stop_lat]])^2 + ((F1304-route_map__2[[#This Row],[stop_lon]])*COS(RADIANS(route_map__2[[#This Row],[stop_lat]])))^2)*111.32)</f>
        <v>0.43465545751076851</v>
      </c>
    </row>
    <row r="1304" spans="1:7" hidden="1" x14ac:dyDescent="0.2">
      <c r="A1304" t="s">
        <v>42</v>
      </c>
      <c r="B1304">
        <v>1</v>
      </c>
      <c r="C1304">
        <v>52</v>
      </c>
      <c r="D1304" t="s">
        <v>1292</v>
      </c>
      <c r="E1304">
        <v>49.250494000000003</v>
      </c>
      <c r="F1304">
        <v>-123.185062</v>
      </c>
      <c r="G1304">
        <f>IF(route_map__2[[#This Row],[route_label]]&lt;&gt;A1305,0,SQRT((E1305-route_map__2[[#This Row],[stop_lat]])^2 + ((F1305-route_map__2[[#This Row],[stop_lon]])*COS(RADIANS(route_map__2[[#This Row],[stop_lat]])))^2)*111.32)</f>
        <v>0.29867583821690646</v>
      </c>
    </row>
    <row r="1305" spans="1:7" hidden="1" x14ac:dyDescent="0.2">
      <c r="A1305" t="s">
        <v>42</v>
      </c>
      <c r="B1305">
        <v>1</v>
      </c>
      <c r="C1305">
        <v>53</v>
      </c>
      <c r="D1305" t="s">
        <v>1293</v>
      </c>
      <c r="E1305">
        <v>49.253177000000001</v>
      </c>
      <c r="F1305">
        <v>-123.18504</v>
      </c>
      <c r="G1305">
        <f>IF(route_map__2[[#This Row],[route_label]]&lt;&gt;A1306,0,SQRT((E1306-route_map__2[[#This Row],[stop_lat]])^2 + ((F1306-route_map__2[[#This Row],[stop_lon]])*COS(RADIANS(route_map__2[[#This Row],[stop_lat]])))^2)*111.32)</f>
        <v>0.40799251677391907</v>
      </c>
    </row>
    <row r="1306" spans="1:7" hidden="1" x14ac:dyDescent="0.2">
      <c r="A1306" t="s">
        <v>42</v>
      </c>
      <c r="B1306">
        <v>1</v>
      </c>
      <c r="C1306">
        <v>54</v>
      </c>
      <c r="D1306" t="s">
        <v>1294</v>
      </c>
      <c r="E1306">
        <v>49.256841999999999</v>
      </c>
      <c r="F1306">
        <v>-123.185013</v>
      </c>
      <c r="G1306">
        <f>IF(route_map__2[[#This Row],[route_label]]&lt;&gt;A1307,0,SQRT((E1307-route_map__2[[#This Row],[stop_lat]])^2 + ((F1307-route_map__2[[#This Row],[stop_lon]])*COS(RADIANS(route_map__2[[#This Row],[stop_lat]])))^2)*111.32)</f>
        <v>0.177425279892688</v>
      </c>
    </row>
    <row r="1307" spans="1:7" hidden="1" x14ac:dyDescent="0.2">
      <c r="A1307" t="s">
        <v>42</v>
      </c>
      <c r="B1307">
        <v>1</v>
      </c>
      <c r="C1307">
        <v>55</v>
      </c>
      <c r="D1307" t="s">
        <v>2044</v>
      </c>
      <c r="E1307">
        <v>49.258091</v>
      </c>
      <c r="F1307">
        <v>-123.18653</v>
      </c>
      <c r="G1307">
        <f>IF(route_map__2[[#This Row],[route_label]]&lt;&gt;A1308,0,SQRT((E1308-route_map__2[[#This Row],[stop_lat]])^2 + ((F1308-route_map__2[[#This Row],[stop_lon]])*COS(RADIANS(route_map__2[[#This Row],[stop_lat]])))^2)*111.32)</f>
        <v>0.36371568248400554</v>
      </c>
    </row>
    <row r="1308" spans="1:7" hidden="1" x14ac:dyDescent="0.2">
      <c r="A1308" t="s">
        <v>42</v>
      </c>
      <c r="B1308">
        <v>1</v>
      </c>
      <c r="C1308">
        <v>56</v>
      </c>
      <c r="D1308" t="s">
        <v>2045</v>
      </c>
      <c r="E1308">
        <v>49.258161999999999</v>
      </c>
      <c r="F1308">
        <v>-123.191535</v>
      </c>
      <c r="G1308">
        <f>IF(route_map__2[[#This Row],[route_label]]&lt;&gt;A1309,0,SQRT((E1309-route_map__2[[#This Row],[stop_lat]])^2 + ((F1309-route_map__2[[#This Row],[stop_lon]])*COS(RADIANS(route_map__2[[#This Row],[stop_lat]])))^2)*111.32)</f>
        <v>0.44105120159271122</v>
      </c>
    </row>
    <row r="1309" spans="1:7" hidden="1" x14ac:dyDescent="0.2">
      <c r="A1309" t="s">
        <v>42</v>
      </c>
      <c r="B1309">
        <v>1</v>
      </c>
      <c r="C1309">
        <v>57</v>
      </c>
      <c r="D1309" t="s">
        <v>2046</v>
      </c>
      <c r="E1309">
        <v>49.258254000000001</v>
      </c>
      <c r="F1309">
        <v>-123.197604</v>
      </c>
      <c r="G1309">
        <f>IF(route_map__2[[#This Row],[route_label]]&lt;&gt;A1310,0,SQRT((E1310-route_map__2[[#This Row],[stop_lat]])^2 + ((F1310-route_map__2[[#This Row],[stop_lon]])*COS(RADIANS(route_map__2[[#This Row],[stop_lat]])))^2)*111.32)</f>
        <v>0.4411735272942936</v>
      </c>
    </row>
    <row r="1310" spans="1:7" hidden="1" x14ac:dyDescent="0.2">
      <c r="A1310" t="s">
        <v>42</v>
      </c>
      <c r="B1310">
        <v>1</v>
      </c>
      <c r="C1310">
        <v>58</v>
      </c>
      <c r="D1310" t="s">
        <v>2047</v>
      </c>
      <c r="E1310">
        <v>49.258336999999997</v>
      </c>
      <c r="F1310">
        <v>-123.203675</v>
      </c>
      <c r="G1310">
        <f>IF(route_map__2[[#This Row],[route_label]]&lt;&gt;A1311,0,SQRT((E1311-route_map__2[[#This Row],[stop_lat]])^2 + ((F1311-route_map__2[[#This Row],[stop_lon]])*COS(RADIANS(route_map__2[[#This Row],[stop_lat]])))^2)*111.32)</f>
        <v>0.45211103212619497</v>
      </c>
    </row>
    <row r="1311" spans="1:7" hidden="1" x14ac:dyDescent="0.2">
      <c r="A1311" t="s">
        <v>42</v>
      </c>
      <c r="B1311">
        <v>1</v>
      </c>
      <c r="C1311">
        <v>59</v>
      </c>
      <c r="D1311" t="s">
        <v>2048</v>
      </c>
      <c r="E1311">
        <v>49.258437000000001</v>
      </c>
      <c r="F1311">
        <v>-123.209896</v>
      </c>
      <c r="G1311">
        <f>IF(route_map__2[[#This Row],[route_label]]&lt;&gt;A1312,0,SQRT((E1312-route_map__2[[#This Row],[stop_lat]])^2 + ((F1312-route_map__2[[#This Row],[stop_lon]])*COS(RADIANS(route_map__2[[#This Row],[stop_lat]])))^2)*111.32)</f>
        <v>0.33967113885047129</v>
      </c>
    </row>
    <row r="1312" spans="1:7" hidden="1" x14ac:dyDescent="0.2">
      <c r="A1312" t="s">
        <v>42</v>
      </c>
      <c r="B1312">
        <v>1</v>
      </c>
      <c r="C1312">
        <v>60</v>
      </c>
      <c r="D1312" t="s">
        <v>2049</v>
      </c>
      <c r="E1312">
        <v>49.258507999999999</v>
      </c>
      <c r="F1312">
        <v>-123.21456999999999</v>
      </c>
      <c r="G1312">
        <f>IF(route_map__2[[#This Row],[route_label]]&lt;&gt;A1313,0,SQRT((E1313-route_map__2[[#This Row],[stop_lat]])^2 + ((F1313-route_map__2[[#This Row],[stop_lon]])*COS(RADIANS(route_map__2[[#This Row],[stop_lat]])))^2)*111.32)</f>
        <v>0.58140168382898938</v>
      </c>
    </row>
    <row r="1313" spans="1:7" hidden="1" x14ac:dyDescent="0.2">
      <c r="A1313" t="s">
        <v>42</v>
      </c>
      <c r="B1313">
        <v>1</v>
      </c>
      <c r="C1313">
        <v>61</v>
      </c>
      <c r="D1313" t="s">
        <v>2050</v>
      </c>
      <c r="E1313">
        <v>49.258662000000001</v>
      </c>
      <c r="F1313">
        <v>-123.22256899999999</v>
      </c>
      <c r="G1313">
        <f>IF(route_map__2[[#This Row],[route_label]]&lt;&gt;A1314,0,SQRT((E1314-route_map__2[[#This Row],[stop_lat]])^2 + ((F1314-route_map__2[[#This Row],[stop_lon]])*COS(RADIANS(route_map__2[[#This Row],[stop_lat]])))^2)*111.32)</f>
        <v>0.94614449527653111</v>
      </c>
    </row>
    <row r="1314" spans="1:7" hidden="1" x14ac:dyDescent="0.2">
      <c r="A1314" t="s">
        <v>42</v>
      </c>
      <c r="B1314">
        <v>1</v>
      </c>
      <c r="C1314">
        <v>62</v>
      </c>
      <c r="D1314" t="s">
        <v>2051</v>
      </c>
      <c r="E1314">
        <v>49.256259999999997</v>
      </c>
      <c r="F1314">
        <v>-123.235061</v>
      </c>
      <c r="G1314">
        <f>IF(route_map__2[[#This Row],[route_label]]&lt;&gt;A1315,0,SQRT((E1315-route_map__2[[#This Row],[stop_lat]])^2 + ((F1315-route_map__2[[#This Row],[stop_lon]])*COS(RADIANS(route_map__2[[#This Row],[stop_lat]])))^2)*111.32)</f>
        <v>0.38903339916864649</v>
      </c>
    </row>
    <row r="1315" spans="1:7" hidden="1" x14ac:dyDescent="0.2">
      <c r="A1315" t="s">
        <v>42</v>
      </c>
      <c r="B1315">
        <v>1</v>
      </c>
      <c r="C1315">
        <v>63</v>
      </c>
      <c r="D1315" t="s">
        <v>2052</v>
      </c>
      <c r="E1315">
        <v>49.258778</v>
      </c>
      <c r="F1315">
        <v>-123.23877400000001</v>
      </c>
      <c r="G1315">
        <f>IF(route_map__2[[#This Row],[route_label]]&lt;&gt;A1316,0,SQRT((E1316-route_map__2[[#This Row],[stop_lat]])^2 + ((F1316-route_map__2[[#This Row],[stop_lon]])*COS(RADIANS(route_map__2[[#This Row],[stop_lat]])))^2)*111.32)</f>
        <v>0.4489357735559385</v>
      </c>
    </row>
    <row r="1316" spans="1:7" hidden="1" x14ac:dyDescent="0.2">
      <c r="A1316" t="s">
        <v>42</v>
      </c>
      <c r="B1316">
        <v>1</v>
      </c>
      <c r="C1316">
        <v>64</v>
      </c>
      <c r="D1316" t="s">
        <v>2053</v>
      </c>
      <c r="E1316">
        <v>49.262267000000001</v>
      </c>
      <c r="F1316">
        <v>-123.241873</v>
      </c>
      <c r="G1316">
        <f>IF(route_map__2[[#This Row],[route_label]]&lt;&gt;A1317,0,SQRT((E1317-route_map__2[[#This Row],[stop_lat]])^2 + ((F1317-route_map__2[[#This Row],[stop_lon]])*COS(RADIANS(route_map__2[[#This Row],[stop_lat]])))^2)*111.32)</f>
        <v>0.31604859057431783</v>
      </c>
    </row>
    <row r="1317" spans="1:7" hidden="1" x14ac:dyDescent="0.2">
      <c r="A1317" t="s">
        <v>42</v>
      </c>
      <c r="B1317">
        <v>1</v>
      </c>
      <c r="C1317">
        <v>65</v>
      </c>
      <c r="D1317" t="s">
        <v>2054</v>
      </c>
      <c r="E1317">
        <v>49.264761999999997</v>
      </c>
      <c r="F1317">
        <v>-123.243949</v>
      </c>
      <c r="G1317">
        <f>IF(route_map__2[[#This Row],[route_label]]&lt;&gt;A1318,0,SQRT((E1318-route_map__2[[#This Row],[stop_lat]])^2 + ((F1318-route_map__2[[#This Row],[stop_lon]])*COS(RADIANS(route_map__2[[#This Row],[stop_lat]])))^2)*111.32)</f>
        <v>0.41980482651691386</v>
      </c>
    </row>
    <row r="1318" spans="1:7" hidden="1" x14ac:dyDescent="0.2">
      <c r="A1318" t="s">
        <v>42</v>
      </c>
      <c r="B1318">
        <v>1</v>
      </c>
      <c r="C1318">
        <v>66</v>
      </c>
      <c r="D1318" t="s">
        <v>2055</v>
      </c>
      <c r="E1318">
        <v>49.267674</v>
      </c>
      <c r="F1318">
        <v>-123.247621</v>
      </c>
      <c r="G1318">
        <f>IF(route_map__2[[#This Row],[route_label]]&lt;&gt;A1319,0,SQRT((E1319-route_map__2[[#This Row],[stop_lat]])^2 + ((F1319-route_map__2[[#This Row],[stop_lon]])*COS(RADIANS(route_map__2[[#This Row],[stop_lat]])))^2)*111.32)</f>
        <v>0</v>
      </c>
    </row>
    <row r="1319" spans="1:7" hidden="1" x14ac:dyDescent="0.2">
      <c r="A1319" t="s">
        <v>153</v>
      </c>
      <c r="B1319">
        <v>0</v>
      </c>
      <c r="C1319">
        <v>1</v>
      </c>
      <c r="D1319" t="s">
        <v>2056</v>
      </c>
      <c r="E1319">
        <v>49.244435000000003</v>
      </c>
      <c r="F1319">
        <v>-123.044461</v>
      </c>
      <c r="G1319">
        <f>IF(route_map__2[[#This Row],[route_label]]&lt;&gt;A1320,0,SQRT((E1320-route_map__2[[#This Row],[stop_lat]])^2 + ((F1320-route_map__2[[#This Row],[stop_lon]])*COS(RADIANS(route_map__2[[#This Row],[stop_lat]])))^2)*111.32)</f>
        <v>0.13537800058567873</v>
      </c>
    </row>
    <row r="1320" spans="1:7" hidden="1" x14ac:dyDescent="0.2">
      <c r="A1320" t="s">
        <v>153</v>
      </c>
      <c r="B1320">
        <v>0</v>
      </c>
      <c r="C1320">
        <v>2</v>
      </c>
      <c r="D1320" t="s">
        <v>2057</v>
      </c>
      <c r="E1320">
        <v>49.244188000000001</v>
      </c>
      <c r="F1320">
        <v>-123.042637</v>
      </c>
      <c r="G1320">
        <f>IF(route_map__2[[#This Row],[route_label]]&lt;&gt;A1321,0,SQRT((E1321-route_map__2[[#This Row],[stop_lat]])^2 + ((F1321-route_map__2[[#This Row],[stop_lon]])*COS(RADIANS(route_map__2[[#This Row],[stop_lat]])))^2)*111.32)</f>
        <v>0.17602226920419617</v>
      </c>
    </row>
    <row r="1321" spans="1:7" hidden="1" x14ac:dyDescent="0.2">
      <c r="A1321" t="s">
        <v>153</v>
      </c>
      <c r="B1321">
        <v>0</v>
      </c>
      <c r="C1321">
        <v>3</v>
      </c>
      <c r="D1321" t="s">
        <v>2058</v>
      </c>
      <c r="E1321">
        <v>49.242852999999997</v>
      </c>
      <c r="F1321">
        <v>-123.043935</v>
      </c>
      <c r="G1321">
        <f>IF(route_map__2[[#This Row],[route_label]]&lt;&gt;A1322,0,SQRT((E1322-route_map__2[[#This Row],[stop_lat]])^2 + ((F1322-route_map__2[[#This Row],[stop_lon]])*COS(RADIANS(route_map__2[[#This Row],[stop_lat]])))^2)*111.32)</f>
        <v>0.25116810900127262</v>
      </c>
    </row>
    <row r="1322" spans="1:7" hidden="1" x14ac:dyDescent="0.2">
      <c r="A1322" t="s">
        <v>153</v>
      </c>
      <c r="B1322">
        <v>0</v>
      </c>
      <c r="C1322">
        <v>4</v>
      </c>
      <c r="D1322" t="s">
        <v>2059</v>
      </c>
      <c r="E1322">
        <v>49.240938999999997</v>
      </c>
      <c r="F1322">
        <v>-123.045765</v>
      </c>
      <c r="G1322">
        <f>IF(route_map__2[[#This Row],[route_label]]&lt;&gt;A1323,0,SQRT((E1323-route_map__2[[#This Row],[stop_lat]])^2 + ((F1323-route_map__2[[#This Row],[stop_lon]])*COS(RADIANS(route_map__2[[#This Row],[stop_lat]])))^2)*111.32)</f>
        <v>0.18513044979703441</v>
      </c>
    </row>
    <row r="1323" spans="1:7" hidden="1" x14ac:dyDescent="0.2">
      <c r="A1323" t="s">
        <v>153</v>
      </c>
      <c r="B1323">
        <v>0</v>
      </c>
      <c r="C1323">
        <v>5</v>
      </c>
      <c r="D1323" t="s">
        <v>2060</v>
      </c>
      <c r="E1323">
        <v>49.239531999999997</v>
      </c>
      <c r="F1323">
        <v>-123.047123</v>
      </c>
      <c r="G1323">
        <f>IF(route_map__2[[#This Row],[route_label]]&lt;&gt;A1324,0,SQRT((E1324-route_map__2[[#This Row],[stop_lat]])^2 + ((F1324-route_map__2[[#This Row],[stop_lon]])*COS(RADIANS(route_map__2[[#This Row],[stop_lat]])))^2)*111.32)</f>
        <v>0.26724643046460478</v>
      </c>
    </row>
    <row r="1324" spans="1:7" hidden="1" x14ac:dyDescent="0.2">
      <c r="A1324" t="s">
        <v>153</v>
      </c>
      <c r="B1324">
        <v>0</v>
      </c>
      <c r="C1324">
        <v>6</v>
      </c>
      <c r="D1324" t="s">
        <v>2061</v>
      </c>
      <c r="E1324">
        <v>49.237279999999998</v>
      </c>
      <c r="F1324">
        <v>-123.04839699999999</v>
      </c>
      <c r="G1324">
        <f>IF(route_map__2[[#This Row],[route_label]]&lt;&gt;A1325,0,SQRT((E1325-route_map__2[[#This Row],[stop_lat]])^2 + ((F1325-route_map__2[[#This Row],[stop_lon]])*COS(RADIANS(route_map__2[[#This Row],[stop_lat]])))^2)*111.32)</f>
        <v>0.25528289960897638</v>
      </c>
    </row>
    <row r="1325" spans="1:7" hidden="1" x14ac:dyDescent="0.2">
      <c r="A1325" t="s">
        <v>153</v>
      </c>
      <c r="B1325">
        <v>0</v>
      </c>
      <c r="C1325">
        <v>7</v>
      </c>
      <c r="D1325" t="s">
        <v>2062</v>
      </c>
      <c r="E1325">
        <v>49.236159000000001</v>
      </c>
      <c r="F1325">
        <v>-123.045333</v>
      </c>
      <c r="G1325">
        <f>IF(route_map__2[[#This Row],[route_label]]&lt;&gt;A1326,0,SQRT((E1326-route_map__2[[#This Row],[stop_lat]])^2 + ((F1326-route_map__2[[#This Row],[stop_lon]])*COS(RADIANS(route_map__2[[#This Row],[stop_lat]])))^2)*111.32)</f>
        <v>0.21354354388962651</v>
      </c>
    </row>
    <row r="1326" spans="1:7" hidden="1" x14ac:dyDescent="0.2">
      <c r="A1326" t="s">
        <v>153</v>
      </c>
      <c r="B1326">
        <v>0</v>
      </c>
      <c r="C1326">
        <v>8</v>
      </c>
      <c r="D1326" t="s">
        <v>2063</v>
      </c>
      <c r="E1326">
        <v>49.234833000000002</v>
      </c>
      <c r="F1326">
        <v>-123.04321</v>
      </c>
      <c r="G1326">
        <f>IF(route_map__2[[#This Row],[route_label]]&lt;&gt;A1327,0,SQRT((E1327-route_map__2[[#This Row],[stop_lat]])^2 + ((F1327-route_map__2[[#This Row],[stop_lon]])*COS(RADIANS(route_map__2[[#This Row],[stop_lat]])))^2)*111.32)</f>
        <v>0.24924574497380531</v>
      </c>
    </row>
    <row r="1327" spans="1:7" hidden="1" x14ac:dyDescent="0.2">
      <c r="A1327" t="s">
        <v>153</v>
      </c>
      <c r="B1327">
        <v>0</v>
      </c>
      <c r="C1327">
        <v>9</v>
      </c>
      <c r="D1327" t="s">
        <v>2064</v>
      </c>
      <c r="E1327">
        <v>49.232593999999999</v>
      </c>
      <c r="F1327">
        <v>-123.043215</v>
      </c>
      <c r="G1327">
        <f>IF(route_map__2[[#This Row],[route_label]]&lt;&gt;A1328,0,SQRT((E1328-route_map__2[[#This Row],[stop_lat]])^2 + ((F1328-route_map__2[[#This Row],[stop_lon]])*COS(RADIANS(route_map__2[[#This Row],[stop_lat]])))^2)*111.32)</f>
        <v>0.20338165299010452</v>
      </c>
    </row>
    <row r="1328" spans="1:7" hidden="1" x14ac:dyDescent="0.2">
      <c r="A1328" t="s">
        <v>153</v>
      </c>
      <c r="B1328">
        <v>0</v>
      </c>
      <c r="C1328">
        <v>10</v>
      </c>
      <c r="D1328" t="s">
        <v>2065</v>
      </c>
      <c r="E1328">
        <v>49.230767</v>
      </c>
      <c r="F1328">
        <v>-123.043216</v>
      </c>
      <c r="G1328">
        <f>IF(route_map__2[[#This Row],[route_label]]&lt;&gt;A1329,0,SQRT((E1329-route_map__2[[#This Row],[stop_lat]])^2 + ((F1329-route_map__2[[#This Row],[stop_lon]])*COS(RADIANS(route_map__2[[#This Row],[stop_lat]])))^2)*111.32)</f>
        <v>0.20249128877317893</v>
      </c>
    </row>
    <row r="1329" spans="1:7" hidden="1" x14ac:dyDescent="0.2">
      <c r="A1329" t="s">
        <v>153</v>
      </c>
      <c r="B1329">
        <v>0</v>
      </c>
      <c r="C1329">
        <v>11</v>
      </c>
      <c r="D1329" t="s">
        <v>2066</v>
      </c>
      <c r="E1329">
        <v>49.228948000000003</v>
      </c>
      <c r="F1329">
        <v>-123.04322000000001</v>
      </c>
      <c r="G1329">
        <f>IF(route_map__2[[#This Row],[route_label]]&lt;&gt;A1330,0,SQRT((E1330-route_map__2[[#This Row],[stop_lat]])^2 + ((F1330-route_map__2[[#This Row],[stop_lon]])*COS(RADIANS(route_map__2[[#This Row],[stop_lat]])))^2)*111.32)</f>
        <v>0.20292615950723572</v>
      </c>
    </row>
    <row r="1330" spans="1:7" hidden="1" x14ac:dyDescent="0.2">
      <c r="A1330" t="s">
        <v>153</v>
      </c>
      <c r="B1330">
        <v>0</v>
      </c>
      <c r="C1330">
        <v>12</v>
      </c>
      <c r="D1330" t="s">
        <v>2067</v>
      </c>
      <c r="E1330">
        <v>49.227480999999997</v>
      </c>
      <c r="F1330">
        <v>-123.041563</v>
      </c>
      <c r="G1330">
        <f>IF(route_map__2[[#This Row],[route_label]]&lt;&gt;A1331,0,SQRT((E1331-route_map__2[[#This Row],[stop_lat]])^2 + ((F1331-route_map__2[[#This Row],[stop_lon]])*COS(RADIANS(route_map__2[[#This Row],[stop_lat]])))^2)*111.32)</f>
        <v>0.35361979858091003</v>
      </c>
    </row>
    <row r="1331" spans="1:7" hidden="1" x14ac:dyDescent="0.2">
      <c r="A1331" t="s">
        <v>153</v>
      </c>
      <c r="B1331">
        <v>0</v>
      </c>
      <c r="C1331">
        <v>13</v>
      </c>
      <c r="D1331" t="s">
        <v>2068</v>
      </c>
      <c r="E1331">
        <v>49.224314</v>
      </c>
      <c r="F1331">
        <v>-123.041185</v>
      </c>
      <c r="G1331">
        <f>IF(route_map__2[[#This Row],[route_label]]&lt;&gt;A1332,0,SQRT((E1332-route_map__2[[#This Row],[stop_lat]])^2 + ((F1332-route_map__2[[#This Row],[stop_lon]])*COS(RADIANS(route_map__2[[#This Row],[stop_lat]])))^2)*111.32)</f>
        <v>0.26818220628173806</v>
      </c>
    </row>
    <row r="1332" spans="1:7" hidden="1" x14ac:dyDescent="0.2">
      <c r="A1332" t="s">
        <v>153</v>
      </c>
      <c r="B1332">
        <v>0</v>
      </c>
      <c r="C1332">
        <v>14</v>
      </c>
      <c r="D1332" t="s">
        <v>2069</v>
      </c>
      <c r="E1332">
        <v>49.221905999999997</v>
      </c>
      <c r="F1332">
        <v>-123.041297</v>
      </c>
      <c r="G1332">
        <f>IF(route_map__2[[#This Row],[route_label]]&lt;&gt;A1333,0,SQRT((E1333-route_map__2[[#This Row],[stop_lat]])^2 + ((F1333-route_map__2[[#This Row],[stop_lon]])*COS(RADIANS(route_map__2[[#This Row],[stop_lat]])))^2)*111.32)</f>
        <v>0.2284523087129873</v>
      </c>
    </row>
    <row r="1333" spans="1:7" hidden="1" x14ac:dyDescent="0.2">
      <c r="A1333" t="s">
        <v>153</v>
      </c>
      <c r="B1333">
        <v>0</v>
      </c>
      <c r="C1333">
        <v>15</v>
      </c>
      <c r="D1333" t="s">
        <v>2070</v>
      </c>
      <c r="E1333">
        <v>49.219855000000003</v>
      </c>
      <c r="F1333">
        <v>-123.041405</v>
      </c>
      <c r="G1333">
        <f>IF(route_map__2[[#This Row],[route_label]]&lt;&gt;A1334,0,SQRT((E1334-route_map__2[[#This Row],[stop_lat]])^2 + ((F1334-route_map__2[[#This Row],[stop_lon]])*COS(RADIANS(route_map__2[[#This Row],[stop_lat]])))^2)*111.32)</f>
        <v>0.16169949102384579</v>
      </c>
    </row>
    <row r="1334" spans="1:7" hidden="1" x14ac:dyDescent="0.2">
      <c r="A1334" t="s">
        <v>153</v>
      </c>
      <c r="B1334">
        <v>0</v>
      </c>
      <c r="C1334">
        <v>16</v>
      </c>
      <c r="D1334" t="s">
        <v>2071</v>
      </c>
      <c r="E1334">
        <v>49.218403000000002</v>
      </c>
      <c r="F1334">
        <v>-123.041467</v>
      </c>
      <c r="G1334">
        <f>IF(route_map__2[[#This Row],[route_label]]&lt;&gt;A1335,0,SQRT((E1335-route_map__2[[#This Row],[stop_lat]])^2 + ((F1335-route_map__2[[#This Row],[stop_lon]])*COS(RADIANS(route_map__2[[#This Row],[stop_lat]])))^2)*111.32)</f>
        <v>0.24005322703113202</v>
      </c>
    </row>
    <row r="1335" spans="1:7" hidden="1" x14ac:dyDescent="0.2">
      <c r="A1335" t="s">
        <v>153</v>
      </c>
      <c r="B1335">
        <v>0</v>
      </c>
      <c r="C1335">
        <v>17</v>
      </c>
      <c r="D1335" t="s">
        <v>2072</v>
      </c>
      <c r="E1335">
        <v>49.216248</v>
      </c>
      <c r="F1335">
        <v>-123.04158700000001</v>
      </c>
      <c r="G1335">
        <f>IF(route_map__2[[#This Row],[route_label]]&lt;&gt;A1336,0,SQRT((E1336-route_map__2[[#This Row],[stop_lat]])^2 + ((F1336-route_map__2[[#This Row],[stop_lon]])*COS(RADIANS(route_map__2[[#This Row],[stop_lat]])))^2)*111.32)</f>
        <v>0.35998979013002835</v>
      </c>
    </row>
    <row r="1336" spans="1:7" hidden="1" x14ac:dyDescent="0.2">
      <c r="A1336" t="s">
        <v>153</v>
      </c>
      <c r="B1336">
        <v>0</v>
      </c>
      <c r="C1336">
        <v>18</v>
      </c>
      <c r="D1336" t="s">
        <v>2073</v>
      </c>
      <c r="E1336">
        <v>49.215570999999997</v>
      </c>
      <c r="F1336">
        <v>-123.03674599999999</v>
      </c>
      <c r="G1336">
        <f>IF(route_map__2[[#This Row],[route_label]]&lt;&gt;A1337,0,SQRT((E1337-route_map__2[[#This Row],[stop_lat]])^2 + ((F1337-route_map__2[[#This Row],[stop_lon]])*COS(RADIANS(route_map__2[[#This Row],[stop_lat]])))^2)*111.32)</f>
        <v>0.17428754177820585</v>
      </c>
    </row>
    <row r="1337" spans="1:7" hidden="1" x14ac:dyDescent="0.2">
      <c r="A1337" t="s">
        <v>153</v>
      </c>
      <c r="B1337">
        <v>0</v>
      </c>
      <c r="C1337">
        <v>19</v>
      </c>
      <c r="D1337" t="s">
        <v>2074</v>
      </c>
      <c r="E1337">
        <v>49.216166000000001</v>
      </c>
      <c r="F1337">
        <v>-123.03452900000001</v>
      </c>
      <c r="G1337">
        <f>IF(route_map__2[[#This Row],[route_label]]&lt;&gt;A1338,0,SQRT((E1338-route_map__2[[#This Row],[stop_lat]])^2 + ((F1338-route_map__2[[#This Row],[stop_lon]])*COS(RADIANS(route_map__2[[#This Row],[stop_lat]])))^2)*111.32)</f>
        <v>0.22151490802373458</v>
      </c>
    </row>
    <row r="1338" spans="1:7" hidden="1" x14ac:dyDescent="0.2">
      <c r="A1338" t="s">
        <v>153</v>
      </c>
      <c r="B1338">
        <v>0</v>
      </c>
      <c r="C1338">
        <v>20</v>
      </c>
      <c r="D1338" t="s">
        <v>2075</v>
      </c>
      <c r="E1338">
        <v>49.215457999999998</v>
      </c>
      <c r="F1338">
        <v>-123.031682</v>
      </c>
      <c r="G1338">
        <f>IF(route_map__2[[#This Row],[route_label]]&lt;&gt;A1339,0,SQRT((E1339-route_map__2[[#This Row],[stop_lat]])^2 + ((F1339-route_map__2[[#This Row],[stop_lon]])*COS(RADIANS(route_map__2[[#This Row],[stop_lat]])))^2)*111.32)</f>
        <v>0.18924373680169759</v>
      </c>
    </row>
    <row r="1339" spans="1:7" hidden="1" x14ac:dyDescent="0.2">
      <c r="A1339" t="s">
        <v>153</v>
      </c>
      <c r="B1339">
        <v>0</v>
      </c>
      <c r="C1339">
        <v>21</v>
      </c>
      <c r="D1339" t="s">
        <v>2076</v>
      </c>
      <c r="E1339">
        <v>49.214194999999997</v>
      </c>
      <c r="F1339">
        <v>-123.02994</v>
      </c>
      <c r="G1339">
        <f>IF(route_map__2[[#This Row],[route_label]]&lt;&gt;A1340,0,SQRT((E1340-route_map__2[[#This Row],[stop_lat]])^2 + ((F1340-route_map__2[[#This Row],[stop_lon]])*COS(RADIANS(route_map__2[[#This Row],[stop_lat]])))^2)*111.32)</f>
        <v>0.2026917465663709</v>
      </c>
    </row>
    <row r="1340" spans="1:7" hidden="1" x14ac:dyDescent="0.2">
      <c r="A1340" t="s">
        <v>153</v>
      </c>
      <c r="B1340">
        <v>0</v>
      </c>
      <c r="C1340">
        <v>22</v>
      </c>
      <c r="D1340" t="s">
        <v>2077</v>
      </c>
      <c r="E1340">
        <v>49.212375999999999</v>
      </c>
      <c r="F1340">
        <v>-123.029816</v>
      </c>
      <c r="G1340">
        <f>IF(route_map__2[[#This Row],[route_label]]&lt;&gt;A1341,0,SQRT((E1341-route_map__2[[#This Row],[stop_lat]])^2 + ((F1341-route_map__2[[#This Row],[stop_lon]])*COS(RADIANS(route_map__2[[#This Row],[stop_lat]])))^2)*111.32)</f>
        <v>0.26044416288302269</v>
      </c>
    </row>
    <row r="1341" spans="1:7" hidden="1" x14ac:dyDescent="0.2">
      <c r="A1341" t="s">
        <v>153</v>
      </c>
      <c r="B1341">
        <v>0</v>
      </c>
      <c r="C1341">
        <v>23</v>
      </c>
      <c r="D1341" t="s">
        <v>2078</v>
      </c>
      <c r="E1341">
        <v>49.21096</v>
      </c>
      <c r="F1341">
        <v>-123.026965</v>
      </c>
      <c r="G1341">
        <f>IF(route_map__2[[#This Row],[route_label]]&lt;&gt;A1342,0,SQRT((E1342-route_map__2[[#This Row],[stop_lat]])^2 + ((F1342-route_map__2[[#This Row],[stop_lon]])*COS(RADIANS(route_map__2[[#This Row],[stop_lat]])))^2)*111.32)</f>
        <v>0.16400663478766078</v>
      </c>
    </row>
    <row r="1342" spans="1:7" hidden="1" x14ac:dyDescent="0.2">
      <c r="A1342" t="s">
        <v>153</v>
      </c>
      <c r="B1342">
        <v>0</v>
      </c>
      <c r="C1342">
        <v>24</v>
      </c>
      <c r="D1342" t="s">
        <v>2079</v>
      </c>
      <c r="E1342">
        <v>49.211972000000003</v>
      </c>
      <c r="F1342">
        <v>-123.02532600000001</v>
      </c>
      <c r="G1342">
        <f>IF(route_map__2[[#This Row],[route_label]]&lt;&gt;A1343,0,SQRT((E1343-route_map__2[[#This Row],[stop_lat]])^2 + ((F1343-route_map__2[[#This Row],[stop_lon]])*COS(RADIANS(route_map__2[[#This Row],[stop_lat]])))^2)*111.32)</f>
        <v>0.25377974693095956</v>
      </c>
    </row>
    <row r="1343" spans="1:7" hidden="1" x14ac:dyDescent="0.2">
      <c r="A1343" t="s">
        <v>153</v>
      </c>
      <c r="B1343">
        <v>0</v>
      </c>
      <c r="C1343">
        <v>25</v>
      </c>
      <c r="D1343" t="s">
        <v>2080</v>
      </c>
      <c r="E1343">
        <v>49.21425</v>
      </c>
      <c r="F1343">
        <v>-123.025462</v>
      </c>
      <c r="G1343">
        <f>IF(route_map__2[[#This Row],[route_label]]&lt;&gt;A1344,0,SQRT((E1344-route_map__2[[#This Row],[stop_lat]])^2 + ((F1344-route_map__2[[#This Row],[stop_lon]])*COS(RADIANS(route_map__2[[#This Row],[stop_lat]])))^2)*111.32)</f>
        <v>0.25039105603406314</v>
      </c>
    </row>
    <row r="1344" spans="1:7" hidden="1" x14ac:dyDescent="0.2">
      <c r="A1344" t="s">
        <v>153</v>
      </c>
      <c r="B1344">
        <v>0</v>
      </c>
      <c r="C1344">
        <v>26</v>
      </c>
      <c r="D1344" t="s">
        <v>2081</v>
      </c>
      <c r="E1344">
        <v>49.216479999999997</v>
      </c>
      <c r="F1344">
        <v>-123.025012</v>
      </c>
      <c r="G1344">
        <f>IF(route_map__2[[#This Row],[route_label]]&lt;&gt;A1345,0,SQRT((E1345-route_map__2[[#This Row],[stop_lat]])^2 + ((F1345-route_map__2[[#This Row],[stop_lon]])*COS(RADIANS(route_map__2[[#This Row],[stop_lat]])))^2)*111.32)</f>
        <v>0.10810586317606753</v>
      </c>
    </row>
    <row r="1345" spans="1:7" hidden="1" x14ac:dyDescent="0.2">
      <c r="A1345" t="s">
        <v>153</v>
      </c>
      <c r="B1345">
        <v>0</v>
      </c>
      <c r="C1345">
        <v>27</v>
      </c>
      <c r="D1345" t="s">
        <v>2082</v>
      </c>
      <c r="E1345">
        <v>49.217418000000002</v>
      </c>
      <c r="F1345">
        <v>-123.024627</v>
      </c>
      <c r="G1345">
        <f>IF(route_map__2[[#This Row],[route_label]]&lt;&gt;A1346,0,SQRT((E1346-route_map__2[[#This Row],[stop_lat]])^2 + ((F1346-route_map__2[[#This Row],[stop_lon]])*COS(RADIANS(route_map__2[[#This Row],[stop_lat]])))^2)*111.32)</f>
        <v>9.6157192894446325E-2</v>
      </c>
    </row>
    <row r="1346" spans="1:7" hidden="1" x14ac:dyDescent="0.2">
      <c r="A1346" t="s">
        <v>153</v>
      </c>
      <c r="B1346">
        <v>0</v>
      </c>
      <c r="C1346">
        <v>28</v>
      </c>
      <c r="D1346" t="s">
        <v>2083</v>
      </c>
      <c r="E1346">
        <v>49.217908999999999</v>
      </c>
      <c r="F1346">
        <v>-123.023539</v>
      </c>
      <c r="G1346">
        <f>IF(route_map__2[[#This Row],[route_label]]&lt;&gt;A1347,0,SQRT((E1347-route_map__2[[#This Row],[stop_lat]])^2 + ((F1347-route_map__2[[#This Row],[stop_lon]])*COS(RADIANS(route_map__2[[#This Row],[stop_lat]])))^2)*111.32)</f>
        <v>0.25637061993252142</v>
      </c>
    </row>
    <row r="1347" spans="1:7" hidden="1" x14ac:dyDescent="0.2">
      <c r="A1347" t="s">
        <v>153</v>
      </c>
      <c r="B1347">
        <v>0</v>
      </c>
      <c r="C1347">
        <v>29</v>
      </c>
      <c r="D1347" t="s">
        <v>2084</v>
      </c>
      <c r="E1347">
        <v>49.220211999999997</v>
      </c>
      <c r="F1347">
        <v>-123.02354699999999</v>
      </c>
      <c r="G1347">
        <f>IF(route_map__2[[#This Row],[route_label]]&lt;&gt;A1348,0,SQRT((E1348-route_map__2[[#This Row],[stop_lat]])^2 + ((F1348-route_map__2[[#This Row],[stop_lon]])*COS(RADIANS(route_map__2[[#This Row],[stop_lat]])))^2)*111.32)</f>
        <v>0.21828369767410044</v>
      </c>
    </row>
    <row r="1348" spans="1:7" hidden="1" x14ac:dyDescent="0.2">
      <c r="A1348" t="s">
        <v>153</v>
      </c>
      <c r="B1348">
        <v>0</v>
      </c>
      <c r="C1348">
        <v>30</v>
      </c>
      <c r="D1348" t="s">
        <v>2085</v>
      </c>
      <c r="E1348">
        <v>49.222065000000001</v>
      </c>
      <c r="F1348">
        <v>-123.024529</v>
      </c>
      <c r="G1348">
        <f>IF(route_map__2[[#This Row],[route_label]]&lt;&gt;A1349,0,SQRT((E1349-route_map__2[[#This Row],[stop_lat]])^2 + ((F1349-route_map__2[[#This Row],[stop_lon]])*COS(RADIANS(route_map__2[[#This Row],[stop_lat]])))^2)*111.32)</f>
        <v>0.15268471156262348</v>
      </c>
    </row>
    <row r="1349" spans="1:7" hidden="1" x14ac:dyDescent="0.2">
      <c r="A1349" t="s">
        <v>153</v>
      </c>
      <c r="B1349">
        <v>0</v>
      </c>
      <c r="C1349">
        <v>31</v>
      </c>
      <c r="D1349" t="s">
        <v>2086</v>
      </c>
      <c r="E1349">
        <v>49.222475000000003</v>
      </c>
      <c r="F1349">
        <v>-123.026533</v>
      </c>
      <c r="G1349">
        <f>IF(route_map__2[[#This Row],[route_label]]&lt;&gt;A1350,0,SQRT((E1350-route_map__2[[#This Row],[stop_lat]])^2 + ((F1350-route_map__2[[#This Row],[stop_lon]])*COS(RADIANS(route_map__2[[#This Row],[stop_lat]])))^2)*111.32)</f>
        <v>0.17511774213130402</v>
      </c>
    </row>
    <row r="1350" spans="1:7" hidden="1" x14ac:dyDescent="0.2">
      <c r="A1350" t="s">
        <v>153</v>
      </c>
      <c r="B1350">
        <v>0</v>
      </c>
      <c r="C1350">
        <v>32</v>
      </c>
      <c r="D1350" t="s">
        <v>2087</v>
      </c>
      <c r="E1350">
        <v>49.222808000000001</v>
      </c>
      <c r="F1350">
        <v>-123.028887</v>
      </c>
      <c r="G1350">
        <f>IF(route_map__2[[#This Row],[route_label]]&lt;&gt;A1351,0,SQRT((E1351-route_map__2[[#This Row],[stop_lat]])^2 + ((F1351-route_map__2[[#This Row],[stop_lon]])*COS(RADIANS(route_map__2[[#This Row],[stop_lat]])))^2)*111.32)</f>
        <v>0.4083692395702177</v>
      </c>
    </row>
    <row r="1351" spans="1:7" hidden="1" x14ac:dyDescent="0.2">
      <c r="A1351" t="s">
        <v>153</v>
      </c>
      <c r="B1351">
        <v>0</v>
      </c>
      <c r="C1351">
        <v>33</v>
      </c>
      <c r="D1351" t="s">
        <v>2088</v>
      </c>
      <c r="E1351">
        <v>49.219893999999996</v>
      </c>
      <c r="F1351">
        <v>-123.03229899999999</v>
      </c>
      <c r="G1351">
        <f>IF(route_map__2[[#This Row],[route_label]]&lt;&gt;A1352,0,SQRT((E1352-route_map__2[[#This Row],[stop_lat]])^2 + ((F1352-route_map__2[[#This Row],[stop_lon]])*COS(RADIANS(route_map__2[[#This Row],[stop_lat]])))^2)*111.32)</f>
        <v>0.18505549690027115</v>
      </c>
    </row>
    <row r="1352" spans="1:7" hidden="1" x14ac:dyDescent="0.2">
      <c r="A1352" t="s">
        <v>153</v>
      </c>
      <c r="B1352">
        <v>0</v>
      </c>
      <c r="C1352">
        <v>34</v>
      </c>
      <c r="D1352" t="s">
        <v>2089</v>
      </c>
      <c r="E1352">
        <v>49.221556</v>
      </c>
      <c r="F1352">
        <v>-123.032245</v>
      </c>
      <c r="G1352">
        <f>IF(route_map__2[[#This Row],[route_label]]&lt;&gt;A1353,0,SQRT((E1353-route_map__2[[#This Row],[stop_lat]])^2 + ((F1353-route_map__2[[#This Row],[stop_lon]])*COS(RADIANS(route_map__2[[#This Row],[stop_lat]])))^2)*111.32)</f>
        <v>0.21865805990349496</v>
      </c>
    </row>
    <row r="1353" spans="1:7" hidden="1" x14ac:dyDescent="0.2">
      <c r="A1353" t="s">
        <v>153</v>
      </c>
      <c r="B1353">
        <v>0</v>
      </c>
      <c r="C1353">
        <v>35</v>
      </c>
      <c r="D1353" t="s">
        <v>2090</v>
      </c>
      <c r="E1353">
        <v>49.223520000000001</v>
      </c>
      <c r="F1353">
        <v>-123.03219900000001</v>
      </c>
      <c r="G1353">
        <f>IF(route_map__2[[#This Row],[route_label]]&lt;&gt;A1354,0,SQRT((E1354-route_map__2[[#This Row],[stop_lat]])^2 + ((F1354-route_map__2[[#This Row],[stop_lon]])*COS(RADIANS(route_map__2[[#This Row],[stop_lat]])))^2)*111.32)</f>
        <v>0.174028154148193</v>
      </c>
    </row>
    <row r="1354" spans="1:7" hidden="1" x14ac:dyDescent="0.2">
      <c r="A1354" t="s">
        <v>153</v>
      </c>
      <c r="B1354">
        <v>0</v>
      </c>
      <c r="C1354">
        <v>36</v>
      </c>
      <c r="D1354" t="s">
        <v>2091</v>
      </c>
      <c r="E1354">
        <v>49.225082999999998</v>
      </c>
      <c r="F1354">
        <v>-123.032151</v>
      </c>
      <c r="G1354">
        <f>IF(route_map__2[[#This Row],[route_label]]&lt;&gt;A1355,0,SQRT((E1355-route_map__2[[#This Row],[stop_lat]])^2 + ((F1355-route_map__2[[#This Row],[stop_lon]])*COS(RADIANS(route_map__2[[#This Row],[stop_lat]])))^2)*111.32)</f>
        <v>0.17876324072591848</v>
      </c>
    </row>
    <row r="1355" spans="1:7" hidden="1" x14ac:dyDescent="0.2">
      <c r="A1355" t="s">
        <v>153</v>
      </c>
      <c r="B1355">
        <v>0</v>
      </c>
      <c r="C1355">
        <v>37</v>
      </c>
      <c r="D1355" t="s">
        <v>2092</v>
      </c>
      <c r="E1355">
        <v>49.226688000000003</v>
      </c>
      <c r="F1355">
        <v>-123.032071</v>
      </c>
      <c r="G1355">
        <f>IF(route_map__2[[#This Row],[route_label]]&lt;&gt;A1356,0,SQRT((E1356-route_map__2[[#This Row],[stop_lat]])^2 + ((F1356-route_map__2[[#This Row],[stop_lon]])*COS(RADIANS(route_map__2[[#This Row],[stop_lat]])))^2)*111.32)</f>
        <v>0.25504820157668218</v>
      </c>
    </row>
    <row r="1356" spans="1:7" hidden="1" x14ac:dyDescent="0.2">
      <c r="A1356" t="s">
        <v>153</v>
      </c>
      <c r="B1356">
        <v>0</v>
      </c>
      <c r="C1356">
        <v>38</v>
      </c>
      <c r="D1356" t="s">
        <v>2093</v>
      </c>
      <c r="E1356">
        <v>49.228977999999998</v>
      </c>
      <c r="F1356">
        <v>-123.031961</v>
      </c>
      <c r="G1356">
        <f>IF(route_map__2[[#This Row],[route_label]]&lt;&gt;A1357,0,SQRT((E1357-route_map__2[[#This Row],[stop_lat]])^2 + ((F1357-route_map__2[[#This Row],[stop_lon]])*COS(RADIANS(route_map__2[[#This Row],[stop_lat]])))^2)*111.32)</f>
        <v>0.39625077798788622</v>
      </c>
    </row>
    <row r="1357" spans="1:7" hidden="1" x14ac:dyDescent="0.2">
      <c r="A1357" t="s">
        <v>153</v>
      </c>
      <c r="B1357">
        <v>0</v>
      </c>
      <c r="C1357">
        <v>39</v>
      </c>
      <c r="D1357" t="s">
        <v>2094</v>
      </c>
      <c r="E1357">
        <v>49.229581000000003</v>
      </c>
      <c r="F1357">
        <v>-123.037333</v>
      </c>
      <c r="G1357">
        <f>IF(route_map__2[[#This Row],[route_label]]&lt;&gt;A1358,0,SQRT((E1358-route_map__2[[#This Row],[stop_lat]])^2 + ((F1358-route_map__2[[#This Row],[stop_lon]])*COS(RADIANS(route_map__2[[#This Row],[stop_lat]])))^2)*111.32)</f>
        <v>0.25102711577224535</v>
      </c>
    </row>
    <row r="1358" spans="1:7" hidden="1" x14ac:dyDescent="0.2">
      <c r="A1358" t="s">
        <v>153</v>
      </c>
      <c r="B1358">
        <v>0</v>
      </c>
      <c r="C1358">
        <v>40</v>
      </c>
      <c r="D1358" t="s">
        <v>2095</v>
      </c>
      <c r="E1358">
        <v>49.231836000000001</v>
      </c>
      <c r="F1358">
        <v>-123.03734</v>
      </c>
      <c r="G1358">
        <f>IF(route_map__2[[#This Row],[route_label]]&lt;&gt;A1359,0,SQRT((E1359-route_map__2[[#This Row],[stop_lat]])^2 + ((F1359-route_map__2[[#This Row],[stop_lon]])*COS(RADIANS(route_map__2[[#This Row],[stop_lat]])))^2)*111.32)</f>
        <v>0.34680438827700416</v>
      </c>
    </row>
    <row r="1359" spans="1:7" hidden="1" x14ac:dyDescent="0.2">
      <c r="A1359" t="s">
        <v>153</v>
      </c>
      <c r="B1359">
        <v>0</v>
      </c>
      <c r="C1359">
        <v>41</v>
      </c>
      <c r="D1359" t="s">
        <v>2096</v>
      </c>
      <c r="E1359">
        <v>49.234645999999998</v>
      </c>
      <c r="F1359">
        <v>-123.03528</v>
      </c>
      <c r="G1359">
        <f>IF(route_map__2[[#This Row],[route_label]]&lt;&gt;A1360,0,SQRT((E1360-route_map__2[[#This Row],[stop_lat]])^2 + ((F1360-route_map__2[[#This Row],[stop_lon]])*COS(RADIANS(route_map__2[[#This Row],[stop_lat]])))^2)*111.32)</f>
        <v>0.26249299039870511</v>
      </c>
    </row>
    <row r="1360" spans="1:7" hidden="1" x14ac:dyDescent="0.2">
      <c r="A1360" t="s">
        <v>153</v>
      </c>
      <c r="B1360">
        <v>0</v>
      </c>
      <c r="C1360">
        <v>42</v>
      </c>
      <c r="D1360" t="s">
        <v>2097</v>
      </c>
      <c r="E1360">
        <v>49.236629000000001</v>
      </c>
      <c r="F1360">
        <v>-123.033326</v>
      </c>
      <c r="G1360">
        <f>IF(route_map__2[[#This Row],[route_label]]&lt;&gt;A1361,0,SQRT((E1361-route_map__2[[#This Row],[stop_lat]])^2 + ((F1361-route_map__2[[#This Row],[stop_lon]])*COS(RADIANS(route_map__2[[#This Row],[stop_lat]])))^2)*111.32)</f>
        <v>0.22812347143661632</v>
      </c>
    </row>
    <row r="1361" spans="1:7" hidden="1" x14ac:dyDescent="0.2">
      <c r="A1361" t="s">
        <v>153</v>
      </c>
      <c r="B1361">
        <v>0</v>
      </c>
      <c r="C1361">
        <v>43</v>
      </c>
      <c r="D1361" t="s">
        <v>2098</v>
      </c>
      <c r="E1361">
        <v>49.238591999999997</v>
      </c>
      <c r="F1361">
        <v>-123.032425</v>
      </c>
      <c r="G1361">
        <f>IF(route_map__2[[#This Row],[route_label]]&lt;&gt;A1362,0,SQRT((E1362-route_map__2[[#This Row],[stop_lat]])^2 + ((F1362-route_map__2[[#This Row],[stop_lon]])*COS(RADIANS(route_map__2[[#This Row],[stop_lat]])))^2)*111.32)</f>
        <v>6.7408976048275102E-2</v>
      </c>
    </row>
    <row r="1362" spans="1:7" hidden="1" x14ac:dyDescent="0.2">
      <c r="A1362" t="s">
        <v>153</v>
      </c>
      <c r="B1362">
        <v>1</v>
      </c>
      <c r="C1362">
        <v>1</v>
      </c>
      <c r="D1362" t="s">
        <v>2099</v>
      </c>
      <c r="E1362">
        <v>49.237996000000003</v>
      </c>
      <c r="F1362">
        <v>-123.03226100000001</v>
      </c>
      <c r="G1362">
        <f>IF(route_map__2[[#This Row],[route_label]]&lt;&gt;A1363,0,SQRT((E1363-route_map__2[[#This Row],[stop_lat]])^2 + ((F1363-route_map__2[[#This Row],[stop_lon]])*COS(RADIANS(route_map__2[[#This Row],[stop_lat]])))^2)*111.32)</f>
        <v>0.22671837450320137</v>
      </c>
    </row>
    <row r="1363" spans="1:7" hidden="1" x14ac:dyDescent="0.2">
      <c r="A1363" t="s">
        <v>153</v>
      </c>
      <c r="B1363">
        <v>1</v>
      </c>
      <c r="C1363">
        <v>2</v>
      </c>
      <c r="D1363" t="s">
        <v>2100</v>
      </c>
      <c r="E1363">
        <v>49.236266000000001</v>
      </c>
      <c r="F1363">
        <v>-123.033907</v>
      </c>
      <c r="G1363">
        <f>IF(route_map__2[[#This Row],[route_label]]&lt;&gt;A1364,0,SQRT((E1364-route_map__2[[#This Row],[stop_lat]])^2 + ((F1364-route_map__2[[#This Row],[stop_lon]])*COS(RADIANS(route_map__2[[#This Row],[stop_lat]])))^2)*111.32)</f>
        <v>0.35260721837617159</v>
      </c>
    </row>
    <row r="1364" spans="1:7" hidden="1" x14ac:dyDescent="0.2">
      <c r="A1364" t="s">
        <v>153</v>
      </c>
      <c r="B1364">
        <v>1</v>
      </c>
      <c r="C1364">
        <v>3</v>
      </c>
      <c r="D1364" t="s">
        <v>2101</v>
      </c>
      <c r="E1364">
        <v>49.233623999999999</v>
      </c>
      <c r="F1364">
        <v>-123.03658299999999</v>
      </c>
      <c r="G1364">
        <f>IF(route_map__2[[#This Row],[route_label]]&lt;&gt;A1365,0,SQRT((E1365-route_map__2[[#This Row],[stop_lat]])^2 + ((F1365-route_map__2[[#This Row],[stop_lon]])*COS(RADIANS(route_map__2[[#This Row],[stop_lat]])))^2)*111.32)</f>
        <v>0.12077221981683813</v>
      </c>
    </row>
    <row r="1365" spans="1:7" hidden="1" x14ac:dyDescent="0.2">
      <c r="A1365" t="s">
        <v>153</v>
      </c>
      <c r="B1365">
        <v>1</v>
      </c>
      <c r="C1365">
        <v>4</v>
      </c>
      <c r="D1365" t="s">
        <v>2102</v>
      </c>
      <c r="E1365">
        <v>49.232717999999998</v>
      </c>
      <c r="F1365">
        <v>-123.037497</v>
      </c>
      <c r="G1365">
        <f>IF(route_map__2[[#This Row],[route_label]]&lt;&gt;A1366,0,SQRT((E1366-route_map__2[[#This Row],[stop_lat]])^2 + ((F1366-route_map__2[[#This Row],[stop_lon]])*COS(RADIANS(route_map__2[[#This Row],[stop_lat]])))^2)*111.32)</f>
        <v>0.40362508377561307</v>
      </c>
    </row>
    <row r="1366" spans="1:7" hidden="1" x14ac:dyDescent="0.2">
      <c r="A1366" t="s">
        <v>153</v>
      </c>
      <c r="B1366">
        <v>1</v>
      </c>
      <c r="C1366">
        <v>5</v>
      </c>
      <c r="D1366" t="s">
        <v>2103</v>
      </c>
      <c r="E1366">
        <v>49.229218000000003</v>
      </c>
      <c r="F1366">
        <v>-123.036047</v>
      </c>
      <c r="G1366">
        <f>IF(route_map__2[[#This Row],[route_label]]&lt;&gt;A1367,0,SQRT((E1367-route_map__2[[#This Row],[stop_lat]])^2 + ((F1367-route_map__2[[#This Row],[stop_lon]])*COS(RADIANS(route_map__2[[#This Row],[stop_lat]])))^2)*111.32)</f>
        <v>0.30439243526391108</v>
      </c>
    </row>
    <row r="1367" spans="1:7" hidden="1" x14ac:dyDescent="0.2">
      <c r="A1367" t="s">
        <v>153</v>
      </c>
      <c r="B1367">
        <v>1</v>
      </c>
      <c r="C1367">
        <v>6</v>
      </c>
      <c r="D1367" t="s">
        <v>2104</v>
      </c>
      <c r="E1367">
        <v>49.228174000000003</v>
      </c>
      <c r="F1367">
        <v>-123.032177</v>
      </c>
      <c r="G1367">
        <f>IF(route_map__2[[#This Row],[route_label]]&lt;&gt;A1368,0,SQRT((E1368-route_map__2[[#This Row],[stop_lat]])^2 + ((F1368-route_map__2[[#This Row],[stop_lon]])*COS(RADIANS(route_map__2[[#This Row],[stop_lat]])))^2)*111.32)</f>
        <v>0.22371225249469687</v>
      </c>
    </row>
    <row r="1368" spans="1:7" hidden="1" x14ac:dyDescent="0.2">
      <c r="A1368" t="s">
        <v>153</v>
      </c>
      <c r="B1368">
        <v>1</v>
      </c>
      <c r="C1368">
        <v>7</v>
      </c>
      <c r="D1368" t="s">
        <v>2105</v>
      </c>
      <c r="E1368">
        <v>49.226165999999999</v>
      </c>
      <c r="F1368">
        <v>-123.032301</v>
      </c>
      <c r="G1368">
        <f>IF(route_map__2[[#This Row],[route_label]]&lt;&gt;A1369,0,SQRT((E1369-route_map__2[[#This Row],[stop_lat]])^2 + ((F1369-route_map__2[[#This Row],[stop_lon]])*COS(RADIANS(route_map__2[[#This Row],[stop_lat]])))^2)*111.32)</f>
        <v>0.20720101000476196</v>
      </c>
    </row>
    <row r="1369" spans="1:7" hidden="1" x14ac:dyDescent="0.2">
      <c r="A1369" t="s">
        <v>153</v>
      </c>
      <c r="B1369">
        <v>1</v>
      </c>
      <c r="C1369">
        <v>8</v>
      </c>
      <c r="D1369" t="s">
        <v>2106</v>
      </c>
      <c r="E1369">
        <v>49.224305000000001</v>
      </c>
      <c r="F1369">
        <v>-123.032353</v>
      </c>
      <c r="G1369">
        <f>IF(route_map__2[[#This Row],[route_label]]&lt;&gt;A1370,0,SQRT((E1370-route_map__2[[#This Row],[stop_lat]])^2 + ((F1370-route_map__2[[#This Row],[stop_lon]])*COS(RADIANS(route_map__2[[#This Row],[stop_lat]])))^2)*111.32)</f>
        <v>0.25697552917610922</v>
      </c>
    </row>
    <row r="1370" spans="1:7" hidden="1" x14ac:dyDescent="0.2">
      <c r="A1370" t="s">
        <v>153</v>
      </c>
      <c r="B1370">
        <v>1</v>
      </c>
      <c r="C1370">
        <v>9</v>
      </c>
      <c r="D1370" t="s">
        <v>2107</v>
      </c>
      <c r="E1370">
        <v>49.221997000000002</v>
      </c>
      <c r="F1370">
        <v>-123.032422</v>
      </c>
      <c r="G1370">
        <f>IF(route_map__2[[#This Row],[route_label]]&lt;&gt;A1371,0,SQRT((E1371-route_map__2[[#This Row],[stop_lat]])^2 + ((F1371-route_map__2[[#This Row],[stop_lon]])*COS(RADIANS(route_map__2[[#This Row],[stop_lat]])))^2)*111.32)</f>
        <v>0.24342214710495069</v>
      </c>
    </row>
    <row r="1371" spans="1:7" hidden="1" x14ac:dyDescent="0.2">
      <c r="A1371" t="s">
        <v>153</v>
      </c>
      <c r="B1371">
        <v>1</v>
      </c>
      <c r="C1371">
        <v>10</v>
      </c>
      <c r="D1371" t="s">
        <v>2108</v>
      </c>
      <c r="E1371">
        <v>49.219811</v>
      </c>
      <c r="F1371">
        <v>-123.032506</v>
      </c>
      <c r="G1371">
        <f>IF(route_map__2[[#This Row],[route_label]]&lt;&gt;A1372,0,SQRT((E1372-route_map__2[[#This Row],[stop_lat]])^2 + ((F1372-route_map__2[[#This Row],[stop_lon]])*COS(RADIANS(route_map__2[[#This Row],[stop_lat]])))^2)*111.32)</f>
        <v>0.48894112791901501</v>
      </c>
    </row>
    <row r="1372" spans="1:7" hidden="1" x14ac:dyDescent="0.2">
      <c r="A1372" t="s">
        <v>153</v>
      </c>
      <c r="B1372">
        <v>1</v>
      </c>
      <c r="C1372">
        <v>11</v>
      </c>
      <c r="D1372" t="s">
        <v>2109</v>
      </c>
      <c r="E1372">
        <v>49.223027000000002</v>
      </c>
      <c r="F1372">
        <v>-123.02792599999999</v>
      </c>
      <c r="G1372">
        <f>IF(route_map__2[[#This Row],[route_label]]&lt;&gt;A1373,0,SQRT((E1373-route_map__2[[#This Row],[stop_lat]])^2 + ((F1373-route_map__2[[#This Row],[stop_lon]])*COS(RADIANS(route_map__2[[#This Row],[stop_lat]])))^2)*111.32)</f>
        <v>0.16489428627533628</v>
      </c>
    </row>
    <row r="1373" spans="1:7" hidden="1" x14ac:dyDescent="0.2">
      <c r="A1373" t="s">
        <v>153</v>
      </c>
      <c r="B1373">
        <v>1</v>
      </c>
      <c r="C1373">
        <v>12</v>
      </c>
      <c r="D1373" t="s">
        <v>2110</v>
      </c>
      <c r="E1373">
        <v>49.221871999999998</v>
      </c>
      <c r="F1373">
        <v>-123.026506</v>
      </c>
      <c r="G1373">
        <f>IF(route_map__2[[#This Row],[route_label]]&lt;&gt;A1374,0,SQRT((E1374-route_map__2[[#This Row],[stop_lat]])^2 + ((F1374-route_map__2[[#This Row],[stop_lon]])*COS(RADIANS(route_map__2[[#This Row],[stop_lat]])))^2)*111.32)</f>
        <v>0.18045186405424396</v>
      </c>
    </row>
    <row r="1374" spans="1:7" hidden="1" x14ac:dyDescent="0.2">
      <c r="A1374" t="s">
        <v>153</v>
      </c>
      <c r="B1374">
        <v>1</v>
      </c>
      <c r="C1374">
        <v>13</v>
      </c>
      <c r="D1374" t="s">
        <v>2111</v>
      </c>
      <c r="E1374">
        <v>49.220252000000002</v>
      </c>
      <c r="F1374">
        <v>-123.026594</v>
      </c>
      <c r="G1374">
        <f>IF(route_map__2[[#This Row],[route_label]]&lt;&gt;A1375,0,SQRT((E1375-route_map__2[[#This Row],[stop_lat]])^2 + ((F1375-route_map__2[[#This Row],[stop_lon]])*COS(RADIANS(route_map__2[[#This Row],[stop_lat]])))^2)*111.32)</f>
        <v>0.17781781265190597</v>
      </c>
    </row>
    <row r="1375" spans="1:7" hidden="1" x14ac:dyDescent="0.2">
      <c r="A1375" t="s">
        <v>153</v>
      </c>
      <c r="B1375">
        <v>1</v>
      </c>
      <c r="C1375">
        <v>14</v>
      </c>
      <c r="D1375" t="s">
        <v>2112</v>
      </c>
      <c r="E1375">
        <v>49.220089999999999</v>
      </c>
      <c r="F1375">
        <v>-123.02416100000001</v>
      </c>
      <c r="G1375">
        <f>IF(route_map__2[[#This Row],[route_label]]&lt;&gt;A1376,0,SQRT((E1376-route_map__2[[#This Row],[stop_lat]])^2 + ((F1376-route_map__2[[#This Row],[stop_lon]])*COS(RADIANS(route_map__2[[#This Row],[stop_lat]])))^2)*111.32)</f>
        <v>0.28602564517441209</v>
      </c>
    </row>
    <row r="1376" spans="1:7" hidden="1" x14ac:dyDescent="0.2">
      <c r="A1376" t="s">
        <v>153</v>
      </c>
      <c r="B1376">
        <v>1</v>
      </c>
      <c r="C1376">
        <v>15</v>
      </c>
      <c r="D1376" t="s">
        <v>2113</v>
      </c>
      <c r="E1376">
        <v>49.217523</v>
      </c>
      <c r="F1376">
        <v>-123.024331</v>
      </c>
      <c r="G1376">
        <f>IF(route_map__2[[#This Row],[route_label]]&lt;&gt;A1377,0,SQRT((E1377-route_map__2[[#This Row],[stop_lat]])^2 + ((F1377-route_map__2[[#This Row],[stop_lon]])*COS(RADIANS(route_map__2[[#This Row],[stop_lat]])))^2)*111.32)</f>
        <v>0.1652968647363483</v>
      </c>
    </row>
    <row r="1377" spans="1:7" hidden="1" x14ac:dyDescent="0.2">
      <c r="A1377" t="s">
        <v>153</v>
      </c>
      <c r="B1377">
        <v>1</v>
      </c>
      <c r="C1377">
        <v>16</v>
      </c>
      <c r="D1377" t="s">
        <v>2114</v>
      </c>
      <c r="E1377">
        <v>49.216163999999999</v>
      </c>
      <c r="F1377">
        <v>-123.02524699999999</v>
      </c>
      <c r="G1377">
        <f>IF(route_map__2[[#This Row],[route_label]]&lt;&gt;A1378,0,SQRT((E1378-route_map__2[[#This Row],[stop_lat]])^2 + ((F1378-route_map__2[[#This Row],[stop_lon]])*COS(RADIANS(route_map__2[[#This Row],[stop_lat]])))^2)*111.32)</f>
        <v>0.2013222324571679</v>
      </c>
    </row>
    <row r="1378" spans="1:7" hidden="1" x14ac:dyDescent="0.2">
      <c r="A1378" t="s">
        <v>153</v>
      </c>
      <c r="B1378">
        <v>1</v>
      </c>
      <c r="C1378">
        <v>17</v>
      </c>
      <c r="D1378" t="s">
        <v>2115</v>
      </c>
      <c r="E1378">
        <v>49.214373999999999</v>
      </c>
      <c r="F1378">
        <v>-123.025642</v>
      </c>
      <c r="G1378">
        <f>IF(route_map__2[[#This Row],[route_label]]&lt;&gt;A1379,0,SQRT((E1379-route_map__2[[#This Row],[stop_lat]])^2 + ((F1379-route_map__2[[#This Row],[stop_lon]])*COS(RADIANS(route_map__2[[#This Row],[stop_lat]])))^2)*111.32)</f>
        <v>0.18654123696761132</v>
      </c>
    </row>
    <row r="1379" spans="1:7" hidden="1" x14ac:dyDescent="0.2">
      <c r="A1379" t="s">
        <v>153</v>
      </c>
      <c r="B1379">
        <v>1</v>
      </c>
      <c r="C1379">
        <v>18</v>
      </c>
      <c r="D1379" t="s">
        <v>2116</v>
      </c>
      <c r="E1379">
        <v>49.212727999999998</v>
      </c>
      <c r="F1379">
        <v>-123.025161</v>
      </c>
      <c r="G1379">
        <f>IF(route_map__2[[#This Row],[route_label]]&lt;&gt;A1380,0,SQRT((E1380-route_map__2[[#This Row],[stop_lat]])^2 + ((F1380-route_map__2[[#This Row],[stop_lon]])*COS(RADIANS(route_map__2[[#This Row],[stop_lat]])))^2)*111.32)</f>
        <v>0.29212621516503634</v>
      </c>
    </row>
    <row r="1380" spans="1:7" hidden="1" x14ac:dyDescent="0.2">
      <c r="A1380" t="s">
        <v>153</v>
      </c>
      <c r="B1380">
        <v>1</v>
      </c>
      <c r="C1380">
        <v>19</v>
      </c>
      <c r="D1380" t="s">
        <v>2117</v>
      </c>
      <c r="E1380">
        <v>49.210765000000002</v>
      </c>
      <c r="F1380">
        <v>-123.027827</v>
      </c>
      <c r="G1380">
        <f>IF(route_map__2[[#This Row],[route_label]]&lt;&gt;A1381,0,SQRT((E1381-route_map__2[[#This Row],[stop_lat]])^2 + ((F1381-route_map__2[[#This Row],[stop_lon]])*COS(RADIANS(route_map__2[[#This Row],[stop_lat]])))^2)*111.32)</f>
        <v>0.39680046581542355</v>
      </c>
    </row>
    <row r="1381" spans="1:7" hidden="1" x14ac:dyDescent="0.2">
      <c r="A1381" t="s">
        <v>153</v>
      </c>
      <c r="B1381">
        <v>1</v>
      </c>
      <c r="C1381">
        <v>20</v>
      </c>
      <c r="D1381" t="s">
        <v>2118</v>
      </c>
      <c r="E1381">
        <v>49.214103000000001</v>
      </c>
      <c r="F1381">
        <v>-123.029741</v>
      </c>
      <c r="G1381">
        <f>IF(route_map__2[[#This Row],[route_label]]&lt;&gt;A1382,0,SQRT((E1382-route_map__2[[#This Row],[stop_lat]])^2 + ((F1382-route_map__2[[#This Row],[stop_lon]])*COS(RADIANS(route_map__2[[#This Row],[stop_lat]])))^2)*111.32)</f>
        <v>0.23139936701871247</v>
      </c>
    </row>
    <row r="1382" spans="1:7" hidden="1" x14ac:dyDescent="0.2">
      <c r="A1382" t="s">
        <v>153</v>
      </c>
      <c r="B1382">
        <v>1</v>
      </c>
      <c r="C1382">
        <v>21</v>
      </c>
      <c r="D1382" t="s">
        <v>2119</v>
      </c>
      <c r="E1382">
        <v>49.215603000000002</v>
      </c>
      <c r="F1382">
        <v>-123.031944</v>
      </c>
      <c r="G1382">
        <f>IF(route_map__2[[#This Row],[route_label]]&lt;&gt;A1383,0,SQRT((E1383-route_map__2[[#This Row],[stop_lat]])^2 + ((F1383-route_map__2[[#This Row],[stop_lon]])*COS(RADIANS(route_map__2[[#This Row],[stop_lat]])))^2)*111.32)</f>
        <v>0.26301460383482378</v>
      </c>
    </row>
    <row r="1383" spans="1:7" hidden="1" x14ac:dyDescent="0.2">
      <c r="A1383" t="s">
        <v>153</v>
      </c>
      <c r="B1383">
        <v>1</v>
      </c>
      <c r="C1383">
        <v>22</v>
      </c>
      <c r="D1383" t="s">
        <v>2120</v>
      </c>
      <c r="E1383">
        <v>49.216141</v>
      </c>
      <c r="F1383">
        <v>-123.035466</v>
      </c>
      <c r="G1383">
        <f>IF(route_map__2[[#This Row],[route_label]]&lt;&gt;A1384,0,SQRT((E1384-route_map__2[[#This Row],[stop_lat]])^2 + ((F1384-route_map__2[[#This Row],[stop_lon]])*COS(RADIANS(route_map__2[[#This Row],[stop_lat]])))^2)*111.32)</f>
        <v>0.1465806670322029</v>
      </c>
    </row>
    <row r="1384" spans="1:7" hidden="1" x14ac:dyDescent="0.2">
      <c r="A1384" t="s">
        <v>153</v>
      </c>
      <c r="B1384">
        <v>1</v>
      </c>
      <c r="C1384">
        <v>23</v>
      </c>
      <c r="D1384" t="s">
        <v>2121</v>
      </c>
      <c r="E1384">
        <v>49.215615</v>
      </c>
      <c r="F1384">
        <v>-123.03731399999999</v>
      </c>
      <c r="G1384">
        <f>IF(route_map__2[[#This Row],[route_label]]&lt;&gt;A1385,0,SQRT((E1385-route_map__2[[#This Row],[stop_lat]])^2 + ((F1385-route_map__2[[#This Row],[stop_lon]])*COS(RADIANS(route_map__2[[#This Row],[stop_lat]])))^2)*111.32)</f>
        <v>0.36209618026434709</v>
      </c>
    </row>
    <row r="1385" spans="1:7" hidden="1" x14ac:dyDescent="0.2">
      <c r="A1385" t="s">
        <v>153</v>
      </c>
      <c r="B1385">
        <v>1</v>
      </c>
      <c r="C1385">
        <v>24</v>
      </c>
      <c r="D1385" t="s">
        <v>2122</v>
      </c>
      <c r="E1385">
        <v>49.217554999999997</v>
      </c>
      <c r="F1385">
        <v>-123.04131099999999</v>
      </c>
      <c r="G1385">
        <f>IF(route_map__2[[#This Row],[route_label]]&lt;&gt;A1386,0,SQRT((E1386-route_map__2[[#This Row],[stop_lat]])^2 + ((F1386-route_map__2[[#This Row],[stop_lon]])*COS(RADIANS(route_map__2[[#This Row],[stop_lat]])))^2)*111.32)</f>
        <v>0.22608738623733979</v>
      </c>
    </row>
    <row r="1386" spans="1:7" hidden="1" x14ac:dyDescent="0.2">
      <c r="A1386" t="s">
        <v>153</v>
      </c>
      <c r="B1386">
        <v>1</v>
      </c>
      <c r="C1386">
        <v>25</v>
      </c>
      <c r="D1386" t="s">
        <v>2123</v>
      </c>
      <c r="E1386">
        <v>49.219585000000002</v>
      </c>
      <c r="F1386">
        <v>-123.04121499999999</v>
      </c>
      <c r="G1386">
        <f>IF(route_map__2[[#This Row],[route_label]]&lt;&gt;A1387,0,SQRT((E1387-route_map__2[[#This Row],[stop_lat]])^2 + ((F1387-route_map__2[[#This Row],[stop_lon]])*COS(RADIANS(route_map__2[[#This Row],[stop_lat]])))^2)*111.32)</f>
        <v>0.41724322433360228</v>
      </c>
    </row>
    <row r="1387" spans="1:7" hidden="1" x14ac:dyDescent="0.2">
      <c r="A1387" t="s">
        <v>153</v>
      </c>
      <c r="B1387">
        <v>1</v>
      </c>
      <c r="C1387">
        <v>26</v>
      </c>
      <c r="D1387" t="s">
        <v>2124</v>
      </c>
      <c r="E1387">
        <v>49.223331000000002</v>
      </c>
      <c r="F1387">
        <v>-123.041021</v>
      </c>
      <c r="G1387">
        <f>IF(route_map__2[[#This Row],[route_label]]&lt;&gt;A1388,0,SQRT((E1388-route_map__2[[#This Row],[stop_lat]])^2 + ((F1388-route_map__2[[#This Row],[stop_lon]])*COS(RADIANS(route_map__2[[#This Row],[stop_lat]])))^2)*111.32)</f>
        <v>0.19598721490984419</v>
      </c>
    </row>
    <row r="1388" spans="1:7" hidden="1" x14ac:dyDescent="0.2">
      <c r="A1388" t="s">
        <v>153</v>
      </c>
      <c r="B1388">
        <v>1</v>
      </c>
      <c r="C1388">
        <v>27</v>
      </c>
      <c r="D1388" t="s">
        <v>2125</v>
      </c>
      <c r="E1388">
        <v>49.225090000000002</v>
      </c>
      <c r="F1388">
        <v>-123.040907</v>
      </c>
      <c r="G1388">
        <f>IF(route_map__2[[#This Row],[route_label]]&lt;&gt;A1389,0,SQRT((E1389-route_map__2[[#This Row],[stop_lat]])^2 + ((F1389-route_map__2[[#This Row],[stop_lon]])*COS(RADIANS(route_map__2[[#This Row],[stop_lat]])))^2)*111.32)</f>
        <v>0.27372759693483606</v>
      </c>
    </row>
    <row r="1389" spans="1:7" hidden="1" x14ac:dyDescent="0.2">
      <c r="A1389" t="s">
        <v>153</v>
      </c>
      <c r="B1389">
        <v>1</v>
      </c>
      <c r="C1389">
        <v>28</v>
      </c>
      <c r="D1389" t="s">
        <v>2126</v>
      </c>
      <c r="E1389">
        <v>49.227531999999997</v>
      </c>
      <c r="F1389">
        <v>-123.041348</v>
      </c>
      <c r="G1389">
        <f>IF(route_map__2[[#This Row],[route_label]]&lt;&gt;A1390,0,SQRT((E1390-route_map__2[[#This Row],[stop_lat]])^2 + ((F1390-route_map__2[[#This Row],[stop_lon]])*COS(RADIANS(route_map__2[[#This Row],[stop_lat]])))^2)*111.32)</f>
        <v>0.25736189813406851</v>
      </c>
    </row>
    <row r="1390" spans="1:7" hidden="1" x14ac:dyDescent="0.2">
      <c r="A1390" t="s">
        <v>153</v>
      </c>
      <c r="B1390">
        <v>1</v>
      </c>
      <c r="C1390">
        <v>29</v>
      </c>
      <c r="D1390" t="s">
        <v>2127</v>
      </c>
      <c r="E1390">
        <v>49.229567000000003</v>
      </c>
      <c r="F1390">
        <v>-123.04302800000001</v>
      </c>
      <c r="G1390">
        <f>IF(route_map__2[[#This Row],[route_label]]&lt;&gt;A1391,0,SQRT((E1391-route_map__2[[#This Row],[stop_lat]])^2 + ((F1391-route_map__2[[#This Row],[stop_lon]])*COS(RADIANS(route_map__2[[#This Row],[stop_lat]])))^2)*111.32)</f>
        <v>0.20039215308096917</v>
      </c>
    </row>
    <row r="1391" spans="1:7" hidden="1" x14ac:dyDescent="0.2">
      <c r="A1391" t="s">
        <v>153</v>
      </c>
      <c r="B1391">
        <v>1</v>
      </c>
      <c r="C1391">
        <v>30</v>
      </c>
      <c r="D1391" t="s">
        <v>2128</v>
      </c>
      <c r="E1391">
        <v>49.231366999999999</v>
      </c>
      <c r="F1391">
        <v>-123.042993</v>
      </c>
      <c r="G1391">
        <f>IF(route_map__2[[#This Row],[route_label]]&lt;&gt;A1392,0,SQRT((E1392-route_map__2[[#This Row],[stop_lat]])^2 + ((F1392-route_map__2[[#This Row],[stop_lon]])*COS(RADIANS(route_map__2[[#This Row],[stop_lat]])))^2)*111.32)</f>
        <v>0.21250999189563344</v>
      </c>
    </row>
    <row r="1392" spans="1:7" hidden="1" x14ac:dyDescent="0.2">
      <c r="A1392" t="s">
        <v>153</v>
      </c>
      <c r="B1392">
        <v>1</v>
      </c>
      <c r="C1392">
        <v>31</v>
      </c>
      <c r="D1392" t="s">
        <v>2129</v>
      </c>
      <c r="E1392">
        <v>49.233275999999996</v>
      </c>
      <c r="F1392">
        <v>-123.042996</v>
      </c>
      <c r="G1392">
        <f>IF(route_map__2[[#This Row],[route_label]]&lt;&gt;A1393,0,SQRT((E1393-route_map__2[[#This Row],[stop_lat]])^2 + ((F1393-route_map__2[[#This Row],[stop_lon]])*COS(RADIANS(route_map__2[[#This Row],[stop_lat]])))^2)*111.32)</f>
        <v>0.31593699750400706</v>
      </c>
    </row>
    <row r="1393" spans="1:7" hidden="1" x14ac:dyDescent="0.2">
      <c r="A1393" t="s">
        <v>153</v>
      </c>
      <c r="B1393">
        <v>1</v>
      </c>
      <c r="C1393">
        <v>32</v>
      </c>
      <c r="D1393" t="s">
        <v>1733</v>
      </c>
      <c r="E1393">
        <v>49.236114000000001</v>
      </c>
      <c r="F1393">
        <v>-123.04295999999999</v>
      </c>
      <c r="G1393">
        <f>IF(route_map__2[[#This Row],[route_label]]&lt;&gt;A1394,0,SQRT((E1394-route_map__2[[#This Row],[stop_lat]])^2 + ((F1394-route_map__2[[#This Row],[stop_lon]])*COS(RADIANS(route_map__2[[#This Row],[stop_lat]])))^2)*111.32)</f>
        <v>0.30338723291758907</v>
      </c>
    </row>
    <row r="1394" spans="1:7" hidden="1" x14ac:dyDescent="0.2">
      <c r="A1394" t="s">
        <v>153</v>
      </c>
      <c r="B1394">
        <v>1</v>
      </c>
      <c r="C1394">
        <v>33</v>
      </c>
      <c r="D1394" t="s">
        <v>1734</v>
      </c>
      <c r="E1394">
        <v>49.236930999999998</v>
      </c>
      <c r="F1394">
        <v>-123.046942</v>
      </c>
      <c r="G1394">
        <f>IF(route_map__2[[#This Row],[route_label]]&lt;&gt;A1395,0,SQRT((E1395-route_map__2[[#This Row],[stop_lat]])^2 + ((F1395-route_map__2[[#This Row],[stop_lon]])*COS(RADIANS(route_map__2[[#This Row],[stop_lat]])))^2)*111.32)</f>
        <v>0.15908032201109165</v>
      </c>
    </row>
    <row r="1395" spans="1:7" hidden="1" x14ac:dyDescent="0.2">
      <c r="A1395" t="s">
        <v>153</v>
      </c>
      <c r="B1395">
        <v>1</v>
      </c>
      <c r="C1395">
        <v>34</v>
      </c>
      <c r="D1395" t="s">
        <v>1636</v>
      </c>
      <c r="E1395">
        <v>49.238002000000002</v>
      </c>
      <c r="F1395">
        <v>-123.048391</v>
      </c>
      <c r="G1395">
        <f>IF(route_map__2[[#This Row],[route_label]]&lt;&gt;A1396,0,SQRT((E1396-route_map__2[[#This Row],[stop_lat]])^2 + ((F1396-route_map__2[[#This Row],[stop_lon]])*COS(RADIANS(route_map__2[[#This Row],[stop_lat]])))^2)*111.32)</f>
        <v>0.26217376743765264</v>
      </c>
    </row>
    <row r="1396" spans="1:7" hidden="1" x14ac:dyDescent="0.2">
      <c r="A1396" t="s">
        <v>153</v>
      </c>
      <c r="B1396">
        <v>1</v>
      </c>
      <c r="C1396">
        <v>35</v>
      </c>
      <c r="D1396" t="s">
        <v>1637</v>
      </c>
      <c r="E1396">
        <v>49.239989999999999</v>
      </c>
      <c r="F1396">
        <v>-123.046457</v>
      </c>
      <c r="G1396">
        <f>IF(route_map__2[[#This Row],[route_label]]&lt;&gt;A1397,0,SQRT((E1397-route_map__2[[#This Row],[stop_lat]])^2 + ((F1397-route_map__2[[#This Row],[stop_lon]])*COS(RADIANS(route_map__2[[#This Row],[stop_lat]])))^2)*111.32)</f>
        <v>0.18191516947570494</v>
      </c>
    </row>
    <row r="1397" spans="1:7" hidden="1" x14ac:dyDescent="0.2">
      <c r="A1397" t="s">
        <v>153</v>
      </c>
      <c r="B1397">
        <v>1</v>
      </c>
      <c r="C1397">
        <v>36</v>
      </c>
      <c r="D1397" t="s">
        <v>1638</v>
      </c>
      <c r="E1397">
        <v>49.241376000000002</v>
      </c>
      <c r="F1397">
        <v>-123.045131</v>
      </c>
      <c r="G1397">
        <f>IF(route_map__2[[#This Row],[route_label]]&lt;&gt;A1398,0,SQRT((E1398-route_map__2[[#This Row],[stop_lat]])^2 + ((F1398-route_map__2[[#This Row],[stop_lon]])*COS(RADIANS(route_map__2[[#This Row],[stop_lat]])))^2)*111.32)</f>
        <v>0.25601117199750079</v>
      </c>
    </row>
    <row r="1398" spans="1:7" hidden="1" x14ac:dyDescent="0.2">
      <c r="A1398" t="s">
        <v>153</v>
      </c>
      <c r="B1398">
        <v>1</v>
      </c>
      <c r="C1398">
        <v>37</v>
      </c>
      <c r="D1398" t="s">
        <v>1639</v>
      </c>
      <c r="E1398">
        <v>49.243327000000001</v>
      </c>
      <c r="F1398">
        <v>-123.043266</v>
      </c>
      <c r="G1398">
        <f>IF(route_map__2[[#This Row],[route_label]]&lt;&gt;A1399,0,SQRT((E1399-route_map__2[[#This Row],[stop_lat]])^2 + ((F1399-route_map__2[[#This Row],[stop_lon]])*COS(RADIANS(route_map__2[[#This Row],[stop_lat]])))^2)*111.32)</f>
        <v>0.14911732549164855</v>
      </c>
    </row>
    <row r="1399" spans="1:7" hidden="1" x14ac:dyDescent="0.2">
      <c r="A1399" t="s">
        <v>153</v>
      </c>
      <c r="B1399">
        <v>1</v>
      </c>
      <c r="C1399">
        <v>38</v>
      </c>
      <c r="D1399" t="s">
        <v>1634</v>
      </c>
      <c r="E1399">
        <v>49.244624999999999</v>
      </c>
      <c r="F1399">
        <v>-123.042759</v>
      </c>
      <c r="G1399">
        <f>IF(route_map__2[[#This Row],[route_label]]&lt;&gt;A1400,0,SQRT((E1400-route_map__2[[#This Row],[stop_lat]])^2 + ((F1400-route_map__2[[#This Row],[stop_lon]])*COS(RADIANS(route_map__2[[#This Row],[stop_lat]])))^2)*111.32)</f>
        <v>0.21080433606500201</v>
      </c>
    </row>
    <row r="1400" spans="1:7" hidden="1" x14ac:dyDescent="0.2">
      <c r="A1400" t="s">
        <v>153</v>
      </c>
      <c r="B1400">
        <v>1</v>
      </c>
      <c r="C1400">
        <v>39</v>
      </c>
      <c r="D1400" t="s">
        <v>2130</v>
      </c>
      <c r="E1400">
        <v>49.244269000000003</v>
      </c>
      <c r="F1400">
        <v>-123.045608</v>
      </c>
      <c r="G1400">
        <f>IF(route_map__2[[#This Row],[route_label]]&lt;&gt;A1401,0,SQRT((E1401-route_map__2[[#This Row],[stop_lat]])^2 + ((F1401-route_map__2[[#This Row],[stop_lon]])*COS(RADIANS(route_map__2[[#This Row],[stop_lat]])))^2)*111.32)</f>
        <v>0</v>
      </c>
    </row>
    <row r="1401" spans="1:7" hidden="1" x14ac:dyDescent="0.2">
      <c r="A1401" t="s">
        <v>159</v>
      </c>
      <c r="B1401">
        <v>0</v>
      </c>
      <c r="C1401">
        <v>1</v>
      </c>
      <c r="D1401" t="s">
        <v>1728</v>
      </c>
      <c r="E1401">
        <v>49.232402</v>
      </c>
      <c r="F1401">
        <v>-123.024096</v>
      </c>
      <c r="G1401">
        <f>IF(route_map__2[[#This Row],[route_label]]&lt;&gt;A1402,0,SQRT((E1402-route_map__2[[#This Row],[stop_lat]])^2 + ((F1402-route_map__2[[#This Row],[stop_lon]])*COS(RADIANS(route_map__2[[#This Row],[stop_lat]])))^2)*111.32)</f>
        <v>0.33145740860299555</v>
      </c>
    </row>
    <row r="1402" spans="1:7" hidden="1" x14ac:dyDescent="0.2">
      <c r="A1402" t="s">
        <v>159</v>
      </c>
      <c r="B1402">
        <v>0</v>
      </c>
      <c r="C1402">
        <v>2</v>
      </c>
      <c r="D1402" t="s">
        <v>1729</v>
      </c>
      <c r="E1402">
        <v>49.232179000000002</v>
      </c>
      <c r="F1402">
        <v>-123.028643</v>
      </c>
      <c r="G1402">
        <f>IF(route_map__2[[#This Row],[route_label]]&lt;&gt;A1403,0,SQRT((E1403-route_map__2[[#This Row],[stop_lat]])^2 + ((F1403-route_map__2[[#This Row],[stop_lon]])*COS(RADIANS(route_map__2[[#This Row],[stop_lat]])))^2)*111.32)</f>
        <v>0.388556474145902</v>
      </c>
    </row>
    <row r="1403" spans="1:7" hidden="1" x14ac:dyDescent="0.2">
      <c r="A1403" t="s">
        <v>159</v>
      </c>
      <c r="B1403">
        <v>0</v>
      </c>
      <c r="C1403">
        <v>3</v>
      </c>
      <c r="D1403" t="s">
        <v>1730</v>
      </c>
      <c r="E1403">
        <v>49.233186000000003</v>
      </c>
      <c r="F1403">
        <v>-123.033761</v>
      </c>
      <c r="G1403">
        <f>IF(route_map__2[[#This Row],[route_label]]&lt;&gt;A1404,0,SQRT((E1404-route_map__2[[#This Row],[stop_lat]])^2 + ((F1404-route_map__2[[#This Row],[stop_lon]])*COS(RADIANS(route_map__2[[#This Row],[stop_lat]])))^2)*111.32)</f>
        <v>0.19648611876872144</v>
      </c>
    </row>
    <row r="1404" spans="1:7" hidden="1" x14ac:dyDescent="0.2">
      <c r="A1404" t="s">
        <v>159</v>
      </c>
      <c r="B1404">
        <v>0</v>
      </c>
      <c r="C1404">
        <v>4</v>
      </c>
      <c r="D1404" t="s">
        <v>2096</v>
      </c>
      <c r="E1404">
        <v>49.234645999999998</v>
      </c>
      <c r="F1404">
        <v>-123.03528</v>
      </c>
      <c r="G1404">
        <f>IF(route_map__2[[#This Row],[route_label]]&lt;&gt;A1405,0,SQRT((E1405-route_map__2[[#This Row],[stop_lat]])^2 + ((F1405-route_map__2[[#This Row],[stop_lon]])*COS(RADIANS(route_map__2[[#This Row],[stop_lat]])))^2)*111.32)</f>
        <v>0.26249299039870511</v>
      </c>
    </row>
    <row r="1405" spans="1:7" hidden="1" x14ac:dyDescent="0.2">
      <c r="A1405" t="s">
        <v>159</v>
      </c>
      <c r="B1405">
        <v>0</v>
      </c>
      <c r="C1405">
        <v>5</v>
      </c>
      <c r="D1405" t="s">
        <v>2097</v>
      </c>
      <c r="E1405">
        <v>49.236629000000001</v>
      </c>
      <c r="F1405">
        <v>-123.033326</v>
      </c>
      <c r="G1405">
        <f>IF(route_map__2[[#This Row],[route_label]]&lt;&gt;A1406,0,SQRT((E1406-route_map__2[[#This Row],[stop_lat]])^2 + ((F1406-route_map__2[[#This Row],[stop_lon]])*COS(RADIANS(route_map__2[[#This Row],[stop_lat]])))^2)*111.32)</f>
        <v>0.27705026453965081</v>
      </c>
    </row>
    <row r="1406" spans="1:7" hidden="1" x14ac:dyDescent="0.2">
      <c r="A1406" t="s">
        <v>159</v>
      </c>
      <c r="B1406">
        <v>0</v>
      </c>
      <c r="C1406">
        <v>6</v>
      </c>
      <c r="D1406" t="s">
        <v>2131</v>
      </c>
      <c r="E1406">
        <v>49.238723</v>
      </c>
      <c r="F1406">
        <v>-123.031266</v>
      </c>
      <c r="G1406">
        <f>IF(route_map__2[[#This Row],[route_label]]&lt;&gt;A1407,0,SQRT((E1407-route_map__2[[#This Row],[stop_lat]])^2 + ((F1407-route_map__2[[#This Row],[stop_lon]])*COS(RADIANS(route_map__2[[#This Row],[stop_lat]])))^2)*111.32)</f>
        <v>0.1838188629908481</v>
      </c>
    </row>
    <row r="1407" spans="1:7" hidden="1" x14ac:dyDescent="0.2">
      <c r="A1407" t="s">
        <v>159</v>
      </c>
      <c r="B1407">
        <v>0</v>
      </c>
      <c r="C1407">
        <v>7</v>
      </c>
      <c r="D1407" t="s">
        <v>2132</v>
      </c>
      <c r="E1407">
        <v>49.240302</v>
      </c>
      <c r="F1407">
        <v>-123.03052599999999</v>
      </c>
      <c r="G1407">
        <f>IF(route_map__2[[#This Row],[route_label]]&lt;&gt;A1408,0,SQRT((E1408-route_map__2[[#This Row],[stop_lat]])^2 + ((F1408-route_map__2[[#This Row],[stop_lon]])*COS(RADIANS(route_map__2[[#This Row],[stop_lat]])))^2)*111.32)</f>
        <v>0.22854756115746916</v>
      </c>
    </row>
    <row r="1408" spans="1:7" hidden="1" x14ac:dyDescent="0.2">
      <c r="A1408" t="s">
        <v>159</v>
      </c>
      <c r="B1408">
        <v>0</v>
      </c>
      <c r="C1408">
        <v>8</v>
      </c>
      <c r="D1408" t="s">
        <v>2133</v>
      </c>
      <c r="E1408">
        <v>49.241396999999999</v>
      </c>
      <c r="F1408">
        <v>-123.033186</v>
      </c>
      <c r="G1408">
        <f>IF(route_map__2[[#This Row],[route_label]]&lt;&gt;A1409,0,SQRT((E1409-route_map__2[[#This Row],[stop_lat]])^2 + ((F1409-route_map__2[[#This Row],[stop_lon]])*COS(RADIANS(route_map__2[[#This Row],[stop_lat]])))^2)*111.32)</f>
        <v>0.23301914544440069</v>
      </c>
    </row>
    <row r="1409" spans="1:7" hidden="1" x14ac:dyDescent="0.2">
      <c r="A1409" t="s">
        <v>159</v>
      </c>
      <c r="B1409">
        <v>0</v>
      </c>
      <c r="C1409">
        <v>9</v>
      </c>
      <c r="D1409" t="s">
        <v>2134</v>
      </c>
      <c r="E1409">
        <v>49.242747999999999</v>
      </c>
      <c r="F1409">
        <v>-123.035635</v>
      </c>
      <c r="G1409">
        <f>IF(route_map__2[[#This Row],[route_label]]&lt;&gt;A1410,0,SQRT((E1410-route_map__2[[#This Row],[stop_lat]])^2 + ((F1410-route_map__2[[#This Row],[stop_lon]])*COS(RADIANS(route_map__2[[#This Row],[stop_lat]])))^2)*111.32)</f>
        <v>0.27054276874080363</v>
      </c>
    </row>
    <row r="1410" spans="1:7" hidden="1" x14ac:dyDescent="0.2">
      <c r="A1410" t="s">
        <v>159</v>
      </c>
      <c r="B1410">
        <v>0</v>
      </c>
      <c r="C1410">
        <v>10</v>
      </c>
      <c r="D1410" t="s">
        <v>2135</v>
      </c>
      <c r="E1410">
        <v>49.244846000000003</v>
      </c>
      <c r="F1410">
        <v>-123.033756</v>
      </c>
      <c r="G1410">
        <f>IF(route_map__2[[#This Row],[route_label]]&lt;&gt;A1411,0,SQRT((E1411-route_map__2[[#This Row],[stop_lat]])^2 + ((F1411-route_map__2[[#This Row],[stop_lon]])*COS(RADIANS(route_map__2[[#This Row],[stop_lat]])))^2)*111.32)</f>
        <v>0.18819379858557983</v>
      </c>
    </row>
    <row r="1411" spans="1:7" hidden="1" x14ac:dyDescent="0.2">
      <c r="A1411" t="s">
        <v>159</v>
      </c>
      <c r="B1411">
        <v>0</v>
      </c>
      <c r="C1411">
        <v>11</v>
      </c>
      <c r="D1411" t="s">
        <v>2136</v>
      </c>
      <c r="E1411">
        <v>49.246535999999999</v>
      </c>
      <c r="F1411">
        <v>-123.033689</v>
      </c>
      <c r="G1411">
        <f>IF(route_map__2[[#This Row],[route_label]]&lt;&gt;A1412,0,SQRT((E1412-route_map__2[[#This Row],[stop_lat]])^2 + ((F1412-route_map__2[[#This Row],[stop_lon]])*COS(RADIANS(route_map__2[[#This Row],[stop_lat]])))^2)*111.32)</f>
        <v>0.17822665348125721</v>
      </c>
    </row>
    <row r="1412" spans="1:7" hidden="1" x14ac:dyDescent="0.2">
      <c r="A1412" t="s">
        <v>159</v>
      </c>
      <c r="B1412">
        <v>0</v>
      </c>
      <c r="C1412">
        <v>12</v>
      </c>
      <c r="D1412" t="s">
        <v>2137</v>
      </c>
      <c r="E1412">
        <v>49.248137</v>
      </c>
      <c r="F1412">
        <v>-123.033674</v>
      </c>
      <c r="G1412">
        <f>IF(route_map__2[[#This Row],[route_label]]&lt;&gt;A1413,0,SQRT((E1413-route_map__2[[#This Row],[stop_lat]])^2 + ((F1413-route_map__2[[#This Row],[stop_lon]])*COS(RADIANS(route_map__2[[#This Row],[stop_lat]])))^2)*111.32)</f>
        <v>0.31325501943397022</v>
      </c>
    </row>
    <row r="1413" spans="1:7" hidden="1" x14ac:dyDescent="0.2">
      <c r="A1413" t="s">
        <v>159</v>
      </c>
      <c r="B1413">
        <v>0</v>
      </c>
      <c r="C1413">
        <v>13</v>
      </c>
      <c r="D1413" t="s">
        <v>2138</v>
      </c>
      <c r="E1413">
        <v>49.250951000000001</v>
      </c>
      <c r="F1413">
        <v>-123.033666</v>
      </c>
      <c r="G1413">
        <f>IF(route_map__2[[#This Row],[route_label]]&lt;&gt;A1414,0,SQRT((E1414-route_map__2[[#This Row],[stop_lat]])^2 + ((F1414-route_map__2[[#This Row],[stop_lon]])*COS(RADIANS(route_map__2[[#This Row],[stop_lat]])))^2)*111.32)</f>
        <v>0.2765189659261823</v>
      </c>
    </row>
    <row r="1414" spans="1:7" hidden="1" x14ac:dyDescent="0.2">
      <c r="A1414" t="s">
        <v>159</v>
      </c>
      <c r="B1414">
        <v>0</v>
      </c>
      <c r="C1414">
        <v>14</v>
      </c>
      <c r="D1414" t="s">
        <v>2139</v>
      </c>
      <c r="E1414">
        <v>49.253435000000003</v>
      </c>
      <c r="F1414">
        <v>-123.033663</v>
      </c>
      <c r="G1414">
        <f>IF(route_map__2[[#This Row],[route_label]]&lt;&gt;A1415,0,SQRT((E1415-route_map__2[[#This Row],[stop_lat]])^2 + ((F1415-route_map__2[[#This Row],[stop_lon]])*COS(RADIANS(route_map__2[[#This Row],[stop_lat]])))^2)*111.32)</f>
        <v>0.178559068826217</v>
      </c>
    </row>
    <row r="1415" spans="1:7" hidden="1" x14ac:dyDescent="0.2">
      <c r="A1415" t="s">
        <v>159</v>
      </c>
      <c r="B1415">
        <v>0</v>
      </c>
      <c r="C1415">
        <v>15</v>
      </c>
      <c r="D1415" t="s">
        <v>2140</v>
      </c>
      <c r="E1415">
        <v>49.255038999999996</v>
      </c>
      <c r="F1415">
        <v>-123.033652</v>
      </c>
      <c r="G1415">
        <f>IF(route_map__2[[#This Row],[route_label]]&lt;&gt;A1416,0,SQRT((E1416-route_map__2[[#This Row],[stop_lat]])^2 + ((F1416-route_map__2[[#This Row],[stop_lon]])*COS(RADIANS(route_map__2[[#This Row],[stop_lat]])))^2)*111.32)</f>
        <v>0.19714857688399978</v>
      </c>
    </row>
    <row r="1416" spans="1:7" hidden="1" x14ac:dyDescent="0.2">
      <c r="A1416" t="s">
        <v>159</v>
      </c>
      <c r="B1416">
        <v>0</v>
      </c>
      <c r="C1416">
        <v>16</v>
      </c>
      <c r="D1416" t="s">
        <v>2141</v>
      </c>
      <c r="E1416">
        <v>49.256810000000002</v>
      </c>
      <c r="F1416">
        <v>-123.033644</v>
      </c>
      <c r="G1416">
        <f>IF(route_map__2[[#This Row],[route_label]]&lt;&gt;A1417,0,SQRT((E1417-route_map__2[[#This Row],[stop_lat]])^2 + ((F1417-route_map__2[[#This Row],[stop_lon]])*COS(RADIANS(route_map__2[[#This Row],[stop_lat]])))^2)*111.32)</f>
        <v>0.19138226438840361</v>
      </c>
    </row>
    <row r="1417" spans="1:7" hidden="1" x14ac:dyDescent="0.2">
      <c r="A1417" t="s">
        <v>159</v>
      </c>
      <c r="B1417">
        <v>0</v>
      </c>
      <c r="C1417">
        <v>17</v>
      </c>
      <c r="D1417" t="s">
        <v>2142</v>
      </c>
      <c r="E1417">
        <v>49.258529000000003</v>
      </c>
      <c r="F1417">
        <v>-123.033603</v>
      </c>
      <c r="G1417">
        <f>IF(route_map__2[[#This Row],[route_label]]&lt;&gt;A1418,0,SQRT((E1418-route_map__2[[#This Row],[stop_lat]])^2 + ((F1418-route_map__2[[#This Row],[stop_lon]])*COS(RADIANS(route_map__2[[#This Row],[stop_lat]])))^2)*111.32)</f>
        <v>0.25325326053000968</v>
      </c>
    </row>
    <row r="1418" spans="1:7" hidden="1" x14ac:dyDescent="0.2">
      <c r="A1418" t="s">
        <v>159</v>
      </c>
      <c r="B1418">
        <v>0</v>
      </c>
      <c r="C1418">
        <v>18</v>
      </c>
      <c r="D1418" t="s">
        <v>2143</v>
      </c>
      <c r="E1418">
        <v>49.260804</v>
      </c>
      <c r="F1418">
        <v>-123.033608</v>
      </c>
      <c r="G1418">
        <f>IF(route_map__2[[#This Row],[route_label]]&lt;&gt;A1419,0,SQRT((E1419-route_map__2[[#This Row],[stop_lat]])^2 + ((F1419-route_map__2[[#This Row],[stop_lon]])*COS(RADIANS(route_map__2[[#This Row],[stop_lat]])))^2)*111.32)</f>
        <v>0.16041937478602961</v>
      </c>
    </row>
    <row r="1419" spans="1:7" hidden="1" x14ac:dyDescent="0.2">
      <c r="A1419" t="s">
        <v>159</v>
      </c>
      <c r="B1419">
        <v>0</v>
      </c>
      <c r="C1419">
        <v>19</v>
      </c>
      <c r="D1419" t="s">
        <v>2144</v>
      </c>
      <c r="E1419">
        <v>49.262245</v>
      </c>
      <c r="F1419">
        <v>-123.033587</v>
      </c>
      <c r="G1419">
        <f>IF(route_map__2[[#This Row],[route_label]]&lt;&gt;A1420,0,SQRT((E1420-route_map__2[[#This Row],[stop_lat]])^2 + ((F1420-route_map__2[[#This Row],[stop_lon]])*COS(RADIANS(route_map__2[[#This Row],[stop_lat]])))^2)*111.32)</f>
        <v>0.205168985122516</v>
      </c>
    </row>
    <row r="1420" spans="1:7" hidden="1" x14ac:dyDescent="0.2">
      <c r="A1420" t="s">
        <v>159</v>
      </c>
      <c r="B1420">
        <v>0</v>
      </c>
      <c r="C1420">
        <v>20</v>
      </c>
      <c r="D1420" t="s">
        <v>2145</v>
      </c>
      <c r="E1420">
        <v>49.264088000000001</v>
      </c>
      <c r="F1420">
        <v>-123.033609</v>
      </c>
      <c r="G1420">
        <f>IF(route_map__2[[#This Row],[route_label]]&lt;&gt;A1421,0,SQRT((E1421-route_map__2[[#This Row],[stop_lat]])^2 + ((F1421-route_map__2[[#This Row],[stop_lon]])*COS(RADIANS(route_map__2[[#This Row],[stop_lat]])))^2)*111.32)</f>
        <v>0.21072896034111688</v>
      </c>
    </row>
    <row r="1421" spans="1:7" hidden="1" x14ac:dyDescent="0.2">
      <c r="A1421" t="s">
        <v>159</v>
      </c>
      <c r="B1421">
        <v>0</v>
      </c>
      <c r="C1421">
        <v>21</v>
      </c>
      <c r="D1421" t="s">
        <v>2146</v>
      </c>
      <c r="E1421">
        <v>49.265980999999996</v>
      </c>
      <c r="F1421">
        <v>-123.03360499999999</v>
      </c>
      <c r="G1421">
        <f>IF(route_map__2[[#This Row],[route_label]]&lt;&gt;A1422,0,SQRT((E1422-route_map__2[[#This Row],[stop_lat]])^2 + ((F1422-route_map__2[[#This Row],[stop_lon]])*COS(RADIANS(route_map__2[[#This Row],[stop_lat]])))^2)*111.32)</f>
        <v>0.20305860768577336</v>
      </c>
    </row>
    <row r="1422" spans="1:7" hidden="1" x14ac:dyDescent="0.2">
      <c r="A1422" t="s">
        <v>159</v>
      </c>
      <c r="B1422">
        <v>0</v>
      </c>
      <c r="C1422">
        <v>22</v>
      </c>
      <c r="D1422" t="s">
        <v>2147</v>
      </c>
      <c r="E1422">
        <v>49.267805000000003</v>
      </c>
      <c r="F1422">
        <v>-123.033576</v>
      </c>
      <c r="G1422">
        <f>IF(route_map__2[[#This Row],[route_label]]&lt;&gt;A1423,0,SQRT((E1423-route_map__2[[#This Row],[stop_lat]])^2 + ((F1423-route_map__2[[#This Row],[stop_lon]])*COS(RADIANS(route_map__2[[#This Row],[stop_lat]])))^2)*111.32)</f>
        <v>0.33585950967114575</v>
      </c>
    </row>
    <row r="1423" spans="1:7" hidden="1" x14ac:dyDescent="0.2">
      <c r="A1423" t="s">
        <v>159</v>
      </c>
      <c r="B1423">
        <v>0</v>
      </c>
      <c r="C1423">
        <v>23</v>
      </c>
      <c r="D1423" t="s">
        <v>2148</v>
      </c>
      <c r="E1423">
        <v>49.270822000000003</v>
      </c>
      <c r="F1423">
        <v>-123.03360600000001</v>
      </c>
      <c r="G1423">
        <f>IF(route_map__2[[#This Row],[route_label]]&lt;&gt;A1424,0,SQRT((E1424-route_map__2[[#This Row],[stop_lat]])^2 + ((F1424-route_map__2[[#This Row],[stop_lon]])*COS(RADIANS(route_map__2[[#This Row],[stop_lat]])))^2)*111.32)</f>
        <v>0.19203009081775965</v>
      </c>
    </row>
    <row r="1424" spans="1:7" hidden="1" x14ac:dyDescent="0.2">
      <c r="A1424" t="s">
        <v>159</v>
      </c>
      <c r="B1424">
        <v>0</v>
      </c>
      <c r="C1424">
        <v>24</v>
      </c>
      <c r="D1424" t="s">
        <v>2149</v>
      </c>
      <c r="E1424">
        <v>49.272547000000003</v>
      </c>
      <c r="F1424">
        <v>-123.033591</v>
      </c>
      <c r="G1424">
        <f>IF(route_map__2[[#This Row],[route_label]]&lt;&gt;A1425,0,SQRT((E1425-route_map__2[[#This Row],[stop_lat]])^2 + ((F1425-route_map__2[[#This Row],[stop_lon]])*COS(RADIANS(route_map__2[[#This Row],[stop_lat]])))^2)*111.32)</f>
        <v>0.20452838661185105</v>
      </c>
    </row>
    <row r="1425" spans="1:7" hidden="1" x14ac:dyDescent="0.2">
      <c r="A1425" t="s">
        <v>159</v>
      </c>
      <c r="B1425">
        <v>0</v>
      </c>
      <c r="C1425">
        <v>25</v>
      </c>
      <c r="D1425" t="s">
        <v>2150</v>
      </c>
      <c r="E1425">
        <v>49.274383999999998</v>
      </c>
      <c r="F1425">
        <v>-123.03354</v>
      </c>
      <c r="G1425">
        <f>IF(route_map__2[[#This Row],[route_label]]&lt;&gt;A1426,0,SQRT((E1426-route_map__2[[#This Row],[stop_lat]])^2 + ((F1426-route_map__2[[#This Row],[stop_lon]])*COS(RADIANS(route_map__2[[#This Row],[stop_lat]])))^2)*111.32)</f>
        <v>0.19437014788297394</v>
      </c>
    </row>
    <row r="1426" spans="1:7" hidden="1" x14ac:dyDescent="0.2">
      <c r="A1426" t="s">
        <v>159</v>
      </c>
      <c r="B1426">
        <v>0</v>
      </c>
      <c r="C1426">
        <v>26</v>
      </c>
      <c r="D1426" t="s">
        <v>2151</v>
      </c>
      <c r="E1426">
        <v>49.276130000000002</v>
      </c>
      <c r="F1426">
        <v>-123.03352</v>
      </c>
      <c r="G1426">
        <f>IF(route_map__2[[#This Row],[route_label]]&lt;&gt;A1427,0,SQRT((E1427-route_map__2[[#This Row],[stop_lat]])^2 + ((F1427-route_map__2[[#This Row],[stop_lon]])*COS(RADIANS(route_map__2[[#This Row],[stop_lat]])))^2)*111.32)</f>
        <v>0.14342322662014981</v>
      </c>
    </row>
    <row r="1427" spans="1:7" hidden="1" x14ac:dyDescent="0.2">
      <c r="A1427" t="s">
        <v>159</v>
      </c>
      <c r="B1427">
        <v>0</v>
      </c>
      <c r="C1427">
        <v>27</v>
      </c>
      <c r="D1427" t="s">
        <v>2152</v>
      </c>
      <c r="E1427">
        <v>49.277386</v>
      </c>
      <c r="F1427">
        <v>-123.03308</v>
      </c>
      <c r="G1427">
        <f>IF(route_map__2[[#This Row],[route_label]]&lt;&gt;A1428,0,SQRT((E1428-route_map__2[[#This Row],[stop_lat]])^2 + ((F1428-route_map__2[[#This Row],[stop_lon]])*COS(RADIANS(route_map__2[[#This Row],[stop_lat]])))^2)*111.32)</f>
        <v>0.28926505688421811</v>
      </c>
    </row>
    <row r="1428" spans="1:7" hidden="1" x14ac:dyDescent="0.2">
      <c r="A1428" t="s">
        <v>159</v>
      </c>
      <c r="B1428">
        <v>0</v>
      </c>
      <c r="C1428">
        <v>28</v>
      </c>
      <c r="D1428" t="s">
        <v>2153</v>
      </c>
      <c r="E1428">
        <v>49.277383999999998</v>
      </c>
      <c r="F1428">
        <v>-123.02909699999999</v>
      </c>
      <c r="G1428">
        <f>IF(route_map__2[[#This Row],[route_label]]&lt;&gt;A1429,0,SQRT((E1429-route_map__2[[#This Row],[stop_lat]])^2 + ((F1429-route_map__2[[#This Row],[stop_lon]])*COS(RADIANS(route_map__2[[#This Row],[stop_lat]])))^2)*111.32)</f>
        <v>0.30720787167475211</v>
      </c>
    </row>
    <row r="1429" spans="1:7" hidden="1" x14ac:dyDescent="0.2">
      <c r="A1429" t="s">
        <v>159</v>
      </c>
      <c r="B1429">
        <v>0</v>
      </c>
      <c r="C1429">
        <v>29</v>
      </c>
      <c r="D1429" t="s">
        <v>2154</v>
      </c>
      <c r="E1429">
        <v>49.277369</v>
      </c>
      <c r="F1429">
        <v>-123.024867</v>
      </c>
      <c r="G1429">
        <f>IF(route_map__2[[#This Row],[route_label]]&lt;&gt;A1430,0,SQRT((E1430-route_map__2[[#This Row],[stop_lat]])^2 + ((F1430-route_map__2[[#This Row],[stop_lon]])*COS(RADIANS(route_map__2[[#This Row],[stop_lat]])))^2)*111.32)</f>
        <v>0.18856263818417124</v>
      </c>
    </row>
    <row r="1430" spans="1:7" hidden="1" x14ac:dyDescent="0.2">
      <c r="A1430" t="s">
        <v>159</v>
      </c>
      <c r="B1430">
        <v>0</v>
      </c>
      <c r="C1430">
        <v>30</v>
      </c>
      <c r="D1430" t="s">
        <v>2155</v>
      </c>
      <c r="E1430">
        <v>49.278725000000001</v>
      </c>
      <c r="F1430">
        <v>-123.02331100000001</v>
      </c>
      <c r="G1430">
        <f>IF(route_map__2[[#This Row],[route_label]]&lt;&gt;A1431,0,SQRT((E1431-route_map__2[[#This Row],[stop_lat]])^2 + ((F1431-route_map__2[[#This Row],[stop_lon]])*COS(RADIANS(route_map__2[[#This Row],[stop_lat]])))^2)*111.32)</f>
        <v>0.36726680128089734</v>
      </c>
    </row>
    <row r="1431" spans="1:7" hidden="1" x14ac:dyDescent="0.2">
      <c r="A1431" t="s">
        <v>159</v>
      </c>
      <c r="B1431">
        <v>0</v>
      </c>
      <c r="C1431">
        <v>31</v>
      </c>
      <c r="D1431" t="s">
        <v>2156</v>
      </c>
      <c r="E1431">
        <v>49.281407999999999</v>
      </c>
      <c r="F1431">
        <v>-123.02625399999999</v>
      </c>
      <c r="G1431">
        <f>IF(route_map__2[[#This Row],[route_label]]&lt;&gt;A1432,0,SQRT((E1432-route_map__2[[#This Row],[stop_lat]])^2 + ((F1432-route_map__2[[#This Row],[stop_lon]])*COS(RADIANS(route_map__2[[#This Row],[stop_lat]])))^2)*111.32)</f>
        <v>2.2113143968209723</v>
      </c>
    </row>
    <row r="1432" spans="1:7" hidden="1" x14ac:dyDescent="0.2">
      <c r="A1432" t="s">
        <v>159</v>
      </c>
      <c r="B1432">
        <v>1</v>
      </c>
      <c r="C1432">
        <v>1</v>
      </c>
      <c r="D1432" t="s">
        <v>2157</v>
      </c>
      <c r="E1432">
        <v>49.262185000000002</v>
      </c>
      <c r="F1432">
        <v>-123.03393</v>
      </c>
      <c r="G1432">
        <f>IF(route_map__2[[#This Row],[route_label]]&lt;&gt;A1433,0,SQRT((E1433-route_map__2[[#This Row],[stop_lat]])^2 + ((F1433-route_map__2[[#This Row],[stop_lon]])*COS(RADIANS(route_map__2[[#This Row],[stop_lat]])))^2)*111.32)</f>
        <v>0.18870356609241085</v>
      </c>
    </row>
    <row r="1433" spans="1:7" hidden="1" x14ac:dyDescent="0.2">
      <c r="A1433" t="s">
        <v>159</v>
      </c>
      <c r="B1433">
        <v>1</v>
      </c>
      <c r="C1433">
        <v>2</v>
      </c>
      <c r="D1433" t="s">
        <v>2158</v>
      </c>
      <c r="E1433">
        <v>49.260489999999997</v>
      </c>
      <c r="F1433">
        <v>-123.033896</v>
      </c>
      <c r="G1433">
        <f>IF(route_map__2[[#This Row],[route_label]]&lt;&gt;A1434,0,SQRT((E1434-route_map__2[[#This Row],[stop_lat]])^2 + ((F1434-route_map__2[[#This Row],[stop_lon]])*COS(RADIANS(route_map__2[[#This Row],[stop_lat]])))^2)*111.32)</f>
        <v>0.30448836032314858</v>
      </c>
    </row>
    <row r="1434" spans="1:7" hidden="1" x14ac:dyDescent="0.2">
      <c r="A1434" t="s">
        <v>159</v>
      </c>
      <c r="B1434">
        <v>1</v>
      </c>
      <c r="C1434">
        <v>3</v>
      </c>
      <c r="D1434" t="s">
        <v>2159</v>
      </c>
      <c r="E1434">
        <v>49.257755000000003</v>
      </c>
      <c r="F1434">
        <v>-123.033953</v>
      </c>
      <c r="G1434">
        <f>IF(route_map__2[[#This Row],[route_label]]&lt;&gt;A1435,0,SQRT((E1435-route_map__2[[#This Row],[stop_lat]])^2 + ((F1435-route_map__2[[#This Row],[stop_lon]])*COS(RADIANS(route_map__2[[#This Row],[stop_lat]])))^2)*111.32)</f>
        <v>0.27596733927930384</v>
      </c>
    </row>
    <row r="1435" spans="1:7" hidden="1" x14ac:dyDescent="0.2">
      <c r="A1435" t="s">
        <v>159</v>
      </c>
      <c r="B1435">
        <v>1</v>
      </c>
      <c r="C1435">
        <v>4</v>
      </c>
      <c r="D1435" t="s">
        <v>2160</v>
      </c>
      <c r="E1435">
        <v>49.255276000000002</v>
      </c>
      <c r="F1435">
        <v>-123.03393</v>
      </c>
      <c r="G1435">
        <f>IF(route_map__2[[#This Row],[route_label]]&lt;&gt;A1436,0,SQRT((E1436-route_map__2[[#This Row],[stop_lat]])^2 + ((F1436-route_map__2[[#This Row],[stop_lon]])*COS(RADIANS(route_map__2[[#This Row],[stop_lat]])))^2)*111.32)</f>
        <v>0.17566634087003966</v>
      </c>
    </row>
    <row r="1436" spans="1:7" hidden="1" x14ac:dyDescent="0.2">
      <c r="A1436" t="s">
        <v>159</v>
      </c>
      <c r="B1436">
        <v>1</v>
      </c>
      <c r="C1436">
        <v>5</v>
      </c>
      <c r="D1436" t="s">
        <v>2161</v>
      </c>
      <c r="E1436">
        <v>49.253698</v>
      </c>
      <c r="F1436">
        <v>-123.033945</v>
      </c>
      <c r="G1436">
        <f>IF(route_map__2[[#This Row],[route_label]]&lt;&gt;A1437,0,SQRT((E1437-route_map__2[[#This Row],[stop_lat]])^2 + ((F1437-route_map__2[[#This Row],[stop_lon]])*COS(RADIANS(route_map__2[[#This Row],[stop_lat]])))^2)*111.32)</f>
        <v>0.19336394578009608</v>
      </c>
    </row>
    <row r="1437" spans="1:7" hidden="1" x14ac:dyDescent="0.2">
      <c r="A1437" t="s">
        <v>159</v>
      </c>
      <c r="B1437">
        <v>1</v>
      </c>
      <c r="C1437">
        <v>6</v>
      </c>
      <c r="D1437" t="s">
        <v>2162</v>
      </c>
      <c r="E1437">
        <v>49.251961000000001</v>
      </c>
      <c r="F1437">
        <v>-123.03395399999999</v>
      </c>
      <c r="G1437">
        <f>IF(route_map__2[[#This Row],[route_label]]&lt;&gt;A1438,0,SQRT((E1438-route_map__2[[#This Row],[stop_lat]])^2 + ((F1438-route_map__2[[#This Row],[stop_lon]])*COS(RADIANS(route_map__2[[#This Row],[stop_lat]])))^2)*111.32)</f>
        <v>0.18156501373416548</v>
      </c>
    </row>
    <row r="1438" spans="1:7" hidden="1" x14ac:dyDescent="0.2">
      <c r="A1438" t="s">
        <v>159</v>
      </c>
      <c r="B1438">
        <v>1</v>
      </c>
      <c r="C1438">
        <v>7</v>
      </c>
      <c r="D1438" t="s">
        <v>2163</v>
      </c>
      <c r="E1438">
        <v>49.250329999999998</v>
      </c>
      <c r="F1438">
        <v>-123.033942</v>
      </c>
      <c r="G1438">
        <f>IF(route_map__2[[#This Row],[route_label]]&lt;&gt;A1439,0,SQRT((E1439-route_map__2[[#This Row],[stop_lat]])^2 + ((F1439-route_map__2[[#This Row],[stop_lon]])*COS(RADIANS(route_map__2[[#This Row],[stop_lat]])))^2)*111.32)</f>
        <v>0.2034955028528446</v>
      </c>
    </row>
    <row r="1439" spans="1:7" hidden="1" x14ac:dyDescent="0.2">
      <c r="A1439" t="s">
        <v>159</v>
      </c>
      <c r="B1439">
        <v>1</v>
      </c>
      <c r="C1439">
        <v>8</v>
      </c>
      <c r="D1439" t="s">
        <v>2164</v>
      </c>
      <c r="E1439">
        <v>49.248502000000002</v>
      </c>
      <c r="F1439">
        <v>-123.033956</v>
      </c>
      <c r="G1439">
        <f>IF(route_map__2[[#This Row],[route_label]]&lt;&gt;A1440,0,SQRT((E1440-route_map__2[[#This Row],[stop_lat]])^2 + ((F1440-route_map__2[[#This Row],[stop_lon]])*COS(RADIANS(route_map__2[[#This Row],[stop_lat]])))^2)*111.32)</f>
        <v>0.18968978108221515</v>
      </c>
    </row>
    <row r="1440" spans="1:7" hidden="1" x14ac:dyDescent="0.2">
      <c r="A1440" t="s">
        <v>159</v>
      </c>
      <c r="B1440">
        <v>1</v>
      </c>
      <c r="C1440">
        <v>9</v>
      </c>
      <c r="D1440" t="s">
        <v>2165</v>
      </c>
      <c r="E1440">
        <v>49.246797999999998</v>
      </c>
      <c r="F1440">
        <v>-123.033962</v>
      </c>
      <c r="G1440">
        <f>IF(route_map__2[[#This Row],[route_label]]&lt;&gt;A1441,0,SQRT((E1441-route_map__2[[#This Row],[stop_lat]])^2 + ((F1441-route_map__2[[#This Row],[stop_lon]])*COS(RADIANS(route_map__2[[#This Row],[stop_lat]])))^2)*111.32)</f>
        <v>0.1921432809751909</v>
      </c>
    </row>
    <row r="1441" spans="1:7" hidden="1" x14ac:dyDescent="0.2">
      <c r="A1441" t="s">
        <v>159</v>
      </c>
      <c r="B1441">
        <v>1</v>
      </c>
      <c r="C1441">
        <v>10</v>
      </c>
      <c r="D1441" t="s">
        <v>2166</v>
      </c>
      <c r="E1441">
        <v>49.245072</v>
      </c>
      <c r="F1441">
        <v>-123.033981</v>
      </c>
      <c r="G1441">
        <f>IF(route_map__2[[#This Row],[route_label]]&lt;&gt;A1442,0,SQRT((E1442-route_map__2[[#This Row],[stop_lat]])^2 + ((F1442-route_map__2[[#This Row],[stop_lon]])*COS(RADIANS(route_map__2[[#This Row],[stop_lat]])))^2)*111.32)</f>
        <v>0.33688706127432511</v>
      </c>
    </row>
    <row r="1442" spans="1:7" hidden="1" x14ac:dyDescent="0.2">
      <c r="A1442" t="s">
        <v>159</v>
      </c>
      <c r="B1442">
        <v>1</v>
      </c>
      <c r="C1442">
        <v>11</v>
      </c>
      <c r="D1442" t="s">
        <v>2167</v>
      </c>
      <c r="E1442">
        <v>49.242237000000003</v>
      </c>
      <c r="F1442">
        <v>-123.03560299999999</v>
      </c>
      <c r="G1442">
        <f>IF(route_map__2[[#This Row],[route_label]]&lt;&gt;A1443,0,SQRT((E1443-route_map__2[[#This Row],[stop_lat]])^2 + ((F1443-route_map__2[[#This Row],[stop_lon]])*COS(RADIANS(route_map__2[[#This Row],[stop_lat]])))^2)*111.32)</f>
        <v>0.24662556353764445</v>
      </c>
    </row>
    <row r="1443" spans="1:7" hidden="1" x14ac:dyDescent="0.2">
      <c r="A1443" t="s">
        <v>159</v>
      </c>
      <c r="B1443">
        <v>1</v>
      </c>
      <c r="C1443">
        <v>12</v>
      </c>
      <c r="D1443" t="s">
        <v>2168</v>
      </c>
      <c r="E1443">
        <v>49.241059</v>
      </c>
      <c r="F1443">
        <v>-123.032729</v>
      </c>
      <c r="G1443">
        <f>IF(route_map__2[[#This Row],[route_label]]&lt;&gt;A1444,0,SQRT((E1444-route_map__2[[#This Row],[stop_lat]])^2 + ((F1444-route_map__2[[#This Row],[stop_lon]])*COS(RADIANS(route_map__2[[#This Row],[stop_lat]])))^2)*111.32)</f>
        <v>0.21569937994594554</v>
      </c>
    </row>
    <row r="1444" spans="1:7" hidden="1" x14ac:dyDescent="0.2">
      <c r="A1444" t="s">
        <v>159</v>
      </c>
      <c r="B1444">
        <v>1</v>
      </c>
      <c r="C1444">
        <v>13</v>
      </c>
      <c r="D1444" t="s">
        <v>2169</v>
      </c>
      <c r="E1444">
        <v>49.239800000000002</v>
      </c>
      <c r="F1444">
        <v>-123.030473</v>
      </c>
      <c r="G1444">
        <f>IF(route_map__2[[#This Row],[route_label]]&lt;&gt;A1445,0,SQRT((E1445-route_map__2[[#This Row],[stop_lat]])^2 + ((F1445-route_map__2[[#This Row],[stop_lon]])*COS(RADIANS(route_map__2[[#This Row],[stop_lat]])))^2)*111.32)</f>
        <v>0.19547638255413943</v>
      </c>
    </row>
    <row r="1445" spans="1:7" hidden="1" x14ac:dyDescent="0.2">
      <c r="A1445" t="s">
        <v>159</v>
      </c>
      <c r="B1445">
        <v>1</v>
      </c>
      <c r="C1445">
        <v>14</v>
      </c>
      <c r="D1445" t="s">
        <v>2098</v>
      </c>
      <c r="E1445">
        <v>49.238591999999997</v>
      </c>
      <c r="F1445">
        <v>-123.032425</v>
      </c>
      <c r="G1445">
        <f>IF(route_map__2[[#This Row],[route_label]]&lt;&gt;A1446,0,SQRT((E1446-route_map__2[[#This Row],[stop_lat]])^2 + ((F1446-route_map__2[[#This Row],[stop_lon]])*COS(RADIANS(route_map__2[[#This Row],[stop_lat]])))^2)*111.32)</f>
        <v>0</v>
      </c>
    </row>
    <row r="1446" spans="1:7" hidden="1" x14ac:dyDescent="0.2">
      <c r="A1446" t="s">
        <v>102</v>
      </c>
      <c r="B1446">
        <v>0</v>
      </c>
      <c r="C1446">
        <v>1</v>
      </c>
      <c r="D1446" t="s">
        <v>2170</v>
      </c>
      <c r="E1446">
        <v>49.238709</v>
      </c>
      <c r="F1446">
        <v>-123.032702</v>
      </c>
      <c r="G1446">
        <f>IF(route_map__2[[#This Row],[route_label]]&lt;&gt;A1447,0,SQRT((E1447-route_map__2[[#This Row],[stop_lat]])^2 + ((F1447-route_map__2[[#This Row],[stop_lon]])*COS(RADIANS(route_map__2[[#This Row],[stop_lat]])))^2)*111.32)</f>
        <v>0.44144830834935972</v>
      </c>
    </row>
    <row r="1447" spans="1:7" hidden="1" x14ac:dyDescent="0.2">
      <c r="A1447" t="s">
        <v>102</v>
      </c>
      <c r="B1447">
        <v>0</v>
      </c>
      <c r="C1447">
        <v>2</v>
      </c>
      <c r="D1447" t="s">
        <v>2171</v>
      </c>
      <c r="E1447">
        <v>49.236320999999997</v>
      </c>
      <c r="F1447">
        <v>-123.02785299999999</v>
      </c>
      <c r="G1447">
        <f>IF(route_map__2[[#This Row],[route_label]]&lt;&gt;A1448,0,SQRT((E1448-route_map__2[[#This Row],[stop_lat]])^2 + ((F1448-route_map__2[[#This Row],[stop_lon]])*COS(RADIANS(route_map__2[[#This Row],[stop_lat]])))^2)*111.32)</f>
        <v>0.35932190039258172</v>
      </c>
    </row>
    <row r="1448" spans="1:7" hidden="1" x14ac:dyDescent="0.2">
      <c r="A1448" t="s">
        <v>102</v>
      </c>
      <c r="B1448">
        <v>0</v>
      </c>
      <c r="C1448">
        <v>3</v>
      </c>
      <c r="D1448" t="s">
        <v>2172</v>
      </c>
      <c r="E1448">
        <v>49.235075999999999</v>
      </c>
      <c r="F1448">
        <v>-123.023292</v>
      </c>
      <c r="G1448">
        <f>IF(route_map__2[[#This Row],[route_label]]&lt;&gt;A1449,0,SQRT((E1449-route_map__2[[#This Row],[stop_lat]])^2 + ((F1449-route_map__2[[#This Row],[stop_lon]])*COS(RADIANS(route_map__2[[#This Row],[stop_lat]])))^2)*111.32)</f>
        <v>0.21032394263982018</v>
      </c>
    </row>
    <row r="1449" spans="1:7" hidden="1" x14ac:dyDescent="0.2">
      <c r="A1449" t="s">
        <v>102</v>
      </c>
      <c r="B1449">
        <v>0</v>
      </c>
      <c r="C1449">
        <v>4</v>
      </c>
      <c r="D1449" t="s">
        <v>2173</v>
      </c>
      <c r="E1449">
        <v>49.236949000000003</v>
      </c>
      <c r="F1449">
        <v>-123.02291200000001</v>
      </c>
      <c r="G1449">
        <f>IF(route_map__2[[#This Row],[route_label]]&lt;&gt;A1450,0,SQRT((E1450-route_map__2[[#This Row],[stop_lat]])^2 + ((F1450-route_map__2[[#This Row],[stop_lon]])*COS(RADIANS(route_map__2[[#This Row],[stop_lat]])))^2)*111.32)</f>
        <v>0.22951886731179066</v>
      </c>
    </row>
    <row r="1450" spans="1:7" hidden="1" x14ac:dyDescent="0.2">
      <c r="A1450" t="s">
        <v>102</v>
      </c>
      <c r="B1450">
        <v>0</v>
      </c>
      <c r="C1450">
        <v>5</v>
      </c>
      <c r="D1450" t="s">
        <v>2174</v>
      </c>
      <c r="E1450">
        <v>49.237290999999999</v>
      </c>
      <c r="F1450">
        <v>-123.01979799999999</v>
      </c>
      <c r="G1450">
        <f>IF(route_map__2[[#This Row],[route_label]]&lt;&gt;A1451,0,SQRT((E1451-route_map__2[[#This Row],[stop_lat]])^2 + ((F1451-route_map__2[[#This Row],[stop_lon]])*COS(RADIANS(route_map__2[[#This Row],[stop_lat]])))^2)*111.32)</f>
        <v>0.19359208407299849</v>
      </c>
    </row>
    <row r="1451" spans="1:7" hidden="1" x14ac:dyDescent="0.2">
      <c r="A1451" t="s">
        <v>102</v>
      </c>
      <c r="B1451">
        <v>0</v>
      </c>
      <c r="C1451">
        <v>6</v>
      </c>
      <c r="D1451" t="s">
        <v>2175</v>
      </c>
      <c r="E1451">
        <v>49.23903</v>
      </c>
      <c r="F1451">
        <v>-123.01977599999999</v>
      </c>
      <c r="G1451">
        <f>IF(route_map__2[[#This Row],[route_label]]&lt;&gt;A1452,0,SQRT((E1452-route_map__2[[#This Row],[stop_lat]])^2 + ((F1452-route_map__2[[#This Row],[stop_lon]])*COS(RADIANS(route_map__2[[#This Row],[stop_lat]])))^2)*111.32)</f>
        <v>0.15541171084675653</v>
      </c>
    </row>
    <row r="1452" spans="1:7" hidden="1" x14ac:dyDescent="0.2">
      <c r="A1452" t="s">
        <v>102</v>
      </c>
      <c r="B1452">
        <v>0</v>
      </c>
      <c r="C1452">
        <v>7</v>
      </c>
      <c r="D1452" t="s">
        <v>2176</v>
      </c>
      <c r="E1452">
        <v>49.240425999999999</v>
      </c>
      <c r="F1452">
        <v>-123.01975299999999</v>
      </c>
      <c r="G1452">
        <f>IF(route_map__2[[#This Row],[route_label]]&lt;&gt;A1453,0,SQRT((E1453-route_map__2[[#This Row],[stop_lat]])^2 + ((F1453-route_map__2[[#This Row],[stop_lon]])*COS(RADIANS(route_map__2[[#This Row],[stop_lat]])))^2)*111.32)</f>
        <v>0.32806429883739802</v>
      </c>
    </row>
    <row r="1453" spans="1:7" hidden="1" x14ac:dyDescent="0.2">
      <c r="A1453" t="s">
        <v>102</v>
      </c>
      <c r="B1453">
        <v>0</v>
      </c>
      <c r="C1453">
        <v>8</v>
      </c>
      <c r="D1453" t="s">
        <v>2177</v>
      </c>
      <c r="E1453">
        <v>49.243372999999998</v>
      </c>
      <c r="F1453">
        <v>-123.01973</v>
      </c>
      <c r="G1453">
        <f>IF(route_map__2[[#This Row],[route_label]]&lt;&gt;A1454,0,SQRT((E1454-route_map__2[[#This Row],[stop_lat]])^2 + ((F1454-route_map__2[[#This Row],[stop_lon]])*COS(RADIANS(route_map__2[[#This Row],[stop_lat]])))^2)*111.32)</f>
        <v>0.23121205118013477</v>
      </c>
    </row>
    <row r="1454" spans="1:7" hidden="1" x14ac:dyDescent="0.2">
      <c r="A1454" t="s">
        <v>102</v>
      </c>
      <c r="B1454">
        <v>0</v>
      </c>
      <c r="C1454">
        <v>9</v>
      </c>
      <c r="D1454" t="s">
        <v>2178</v>
      </c>
      <c r="E1454">
        <v>49.245449999999998</v>
      </c>
      <c r="F1454">
        <v>-123.019724</v>
      </c>
      <c r="G1454">
        <f>IF(route_map__2[[#This Row],[route_label]]&lt;&gt;A1455,0,SQRT((E1455-route_map__2[[#This Row],[stop_lat]])^2 + ((F1455-route_map__2[[#This Row],[stop_lon]])*COS(RADIANS(route_map__2[[#This Row],[stop_lat]])))^2)*111.32)</f>
        <v>0.20994957030917843</v>
      </c>
    </row>
    <row r="1455" spans="1:7" hidden="1" x14ac:dyDescent="0.2">
      <c r="A1455" t="s">
        <v>102</v>
      </c>
      <c r="B1455">
        <v>0</v>
      </c>
      <c r="C1455">
        <v>10</v>
      </c>
      <c r="D1455" t="s">
        <v>2179</v>
      </c>
      <c r="E1455">
        <v>49.247335999999997</v>
      </c>
      <c r="F1455">
        <v>-123.01972600000001</v>
      </c>
      <c r="G1455">
        <f>IF(route_map__2[[#This Row],[route_label]]&lt;&gt;A1456,0,SQRT((E1456-route_map__2[[#This Row],[stop_lat]])^2 + ((F1456-route_map__2[[#This Row],[stop_lon]])*COS(RADIANS(route_map__2[[#This Row],[stop_lat]])))^2)*111.32)</f>
        <v>0.1611252121944321</v>
      </c>
    </row>
    <row r="1456" spans="1:7" hidden="1" x14ac:dyDescent="0.2">
      <c r="A1456" t="s">
        <v>102</v>
      </c>
      <c r="B1456">
        <v>0</v>
      </c>
      <c r="C1456">
        <v>11</v>
      </c>
      <c r="D1456" t="s">
        <v>1992</v>
      </c>
      <c r="E1456">
        <v>49.248762999999997</v>
      </c>
      <c r="F1456">
        <v>-123.019355</v>
      </c>
      <c r="G1456">
        <f>IF(route_map__2[[#This Row],[route_label]]&lt;&gt;A1457,0,SQRT((E1457-route_map__2[[#This Row],[stop_lat]])^2 + ((F1457-route_map__2[[#This Row],[stop_lon]])*COS(RADIANS(route_map__2[[#This Row],[stop_lat]])))^2)*111.32)</f>
        <v>0.17507870406878881</v>
      </c>
    </row>
    <row r="1457" spans="1:7" hidden="1" x14ac:dyDescent="0.2">
      <c r="A1457" t="s">
        <v>102</v>
      </c>
      <c r="B1457">
        <v>0</v>
      </c>
      <c r="C1457">
        <v>12</v>
      </c>
      <c r="D1457" t="s">
        <v>2180</v>
      </c>
      <c r="E1457">
        <v>49.249639000000002</v>
      </c>
      <c r="F1457">
        <v>-123.017354</v>
      </c>
      <c r="G1457">
        <f>IF(route_map__2[[#This Row],[route_label]]&lt;&gt;A1458,0,SQRT((E1458-route_map__2[[#This Row],[stop_lat]])^2 + ((F1458-route_map__2[[#This Row],[stop_lon]])*COS(RADIANS(route_map__2[[#This Row],[stop_lat]])))^2)*111.32)</f>
        <v>0.17751773268114385</v>
      </c>
    </row>
    <row r="1458" spans="1:7" hidden="1" x14ac:dyDescent="0.2">
      <c r="A1458" t="s">
        <v>102</v>
      </c>
      <c r="B1458">
        <v>0</v>
      </c>
      <c r="C1458">
        <v>13</v>
      </c>
      <c r="D1458" t="s">
        <v>2181</v>
      </c>
      <c r="E1458">
        <v>49.250062999999997</v>
      </c>
      <c r="F1458">
        <v>-123.01970900000001</v>
      </c>
      <c r="G1458">
        <f>IF(route_map__2[[#This Row],[route_label]]&lt;&gt;A1459,0,SQRT((E1459-route_map__2[[#This Row],[stop_lat]])^2 + ((F1459-route_map__2[[#This Row],[stop_lon]])*COS(RADIANS(route_map__2[[#This Row],[stop_lat]])))^2)*111.32)</f>
        <v>0.24011857040233298</v>
      </c>
    </row>
    <row r="1459" spans="1:7" hidden="1" x14ac:dyDescent="0.2">
      <c r="A1459" t="s">
        <v>102</v>
      </c>
      <c r="B1459">
        <v>0</v>
      </c>
      <c r="C1459">
        <v>14</v>
      </c>
      <c r="D1459" t="s">
        <v>2182</v>
      </c>
      <c r="E1459">
        <v>49.252220000000001</v>
      </c>
      <c r="F1459">
        <v>-123.01969800000001</v>
      </c>
      <c r="G1459">
        <f>IF(route_map__2[[#This Row],[route_label]]&lt;&gt;A1460,0,SQRT((E1460-route_map__2[[#This Row],[stop_lat]])^2 + ((F1460-route_map__2[[#This Row],[stop_lon]])*COS(RADIANS(route_map__2[[#This Row],[stop_lat]])))^2)*111.32)</f>
        <v>0.1468332554459072</v>
      </c>
    </row>
    <row r="1460" spans="1:7" hidden="1" x14ac:dyDescent="0.2">
      <c r="A1460" t="s">
        <v>102</v>
      </c>
      <c r="B1460">
        <v>0</v>
      </c>
      <c r="C1460">
        <v>15</v>
      </c>
      <c r="D1460" t="s">
        <v>2183</v>
      </c>
      <c r="E1460">
        <v>49.253539000000004</v>
      </c>
      <c r="F1460">
        <v>-123.019687</v>
      </c>
      <c r="G1460">
        <f>IF(route_map__2[[#This Row],[route_label]]&lt;&gt;A1461,0,SQRT((E1461-route_map__2[[#This Row],[stop_lat]])^2 + ((F1461-route_map__2[[#This Row],[stop_lon]])*COS(RADIANS(route_map__2[[#This Row],[stop_lat]])))^2)*111.32)</f>
        <v>0.1920247061701689</v>
      </c>
    </row>
    <row r="1461" spans="1:7" hidden="1" x14ac:dyDescent="0.2">
      <c r="A1461" t="s">
        <v>102</v>
      </c>
      <c r="B1461">
        <v>0</v>
      </c>
      <c r="C1461">
        <v>16</v>
      </c>
      <c r="D1461" t="s">
        <v>2184</v>
      </c>
      <c r="E1461">
        <v>49.254781000000001</v>
      </c>
      <c r="F1461">
        <v>-123.02152100000001</v>
      </c>
      <c r="G1461">
        <f>IF(route_map__2[[#This Row],[route_label]]&lt;&gt;A1462,0,SQRT((E1462-route_map__2[[#This Row],[stop_lat]])^2 + ((F1462-route_map__2[[#This Row],[stop_lon]])*COS(RADIANS(route_map__2[[#This Row],[stop_lat]])))^2)*111.32)</f>
        <v>0.25923742261107702</v>
      </c>
    </row>
    <row r="1462" spans="1:7" hidden="1" x14ac:dyDescent="0.2">
      <c r="A1462" t="s">
        <v>102</v>
      </c>
      <c r="B1462">
        <v>0</v>
      </c>
      <c r="C1462">
        <v>17</v>
      </c>
      <c r="D1462" t="s">
        <v>2185</v>
      </c>
      <c r="E1462">
        <v>49.256757</v>
      </c>
      <c r="F1462">
        <v>-123.023409</v>
      </c>
      <c r="G1462">
        <f>IF(route_map__2[[#This Row],[route_label]]&lt;&gt;A1463,0,SQRT((E1463-route_map__2[[#This Row],[stop_lat]])^2 + ((F1463-route_map__2[[#This Row],[stop_lon]])*COS(RADIANS(route_map__2[[#This Row],[stop_lat]])))^2)*111.32)</f>
        <v>0.20237987737607738</v>
      </c>
    </row>
    <row r="1463" spans="1:7" hidden="1" x14ac:dyDescent="0.2">
      <c r="A1463" t="s">
        <v>102</v>
      </c>
      <c r="B1463">
        <v>0</v>
      </c>
      <c r="C1463">
        <v>18</v>
      </c>
      <c r="D1463" t="s">
        <v>2186</v>
      </c>
      <c r="E1463">
        <v>49.258575</v>
      </c>
      <c r="F1463">
        <v>-123.02340599999999</v>
      </c>
      <c r="G1463">
        <f>IF(route_map__2[[#This Row],[route_label]]&lt;&gt;A1464,0,SQRT((E1464-route_map__2[[#This Row],[stop_lat]])^2 + ((F1464-route_map__2[[#This Row],[stop_lon]])*COS(RADIANS(route_map__2[[#This Row],[stop_lat]])))^2)*111.32)</f>
        <v>0.56112324011500148</v>
      </c>
    </row>
    <row r="1464" spans="1:7" hidden="1" x14ac:dyDescent="0.2">
      <c r="A1464" t="s">
        <v>102</v>
      </c>
      <c r="B1464">
        <v>0</v>
      </c>
      <c r="C1464">
        <v>19</v>
      </c>
      <c r="D1464" t="s">
        <v>2187</v>
      </c>
      <c r="E1464">
        <v>49.263596</v>
      </c>
      <c r="F1464">
        <v>-123.02272499999999</v>
      </c>
      <c r="G1464">
        <f>IF(route_map__2[[#This Row],[route_label]]&lt;&gt;A1465,0,SQRT((E1465-route_map__2[[#This Row],[stop_lat]])^2 + ((F1465-route_map__2[[#This Row],[stop_lon]])*COS(RADIANS(route_map__2[[#This Row],[stop_lat]])))^2)*111.32)</f>
        <v>0.30864029667193554</v>
      </c>
    </row>
    <row r="1465" spans="1:7" hidden="1" x14ac:dyDescent="0.2">
      <c r="A1465" t="s">
        <v>102</v>
      </c>
      <c r="B1465">
        <v>0</v>
      </c>
      <c r="C1465">
        <v>20</v>
      </c>
      <c r="D1465" t="s">
        <v>2188</v>
      </c>
      <c r="E1465">
        <v>49.263862000000003</v>
      </c>
      <c r="F1465">
        <v>-123.018496</v>
      </c>
      <c r="G1465">
        <f>IF(route_map__2[[#This Row],[route_label]]&lt;&gt;A1466,0,SQRT((E1466-route_map__2[[#This Row],[stop_lat]])^2 + ((F1466-route_map__2[[#This Row],[stop_lon]])*COS(RADIANS(route_map__2[[#This Row],[stop_lat]])))^2)*111.32)</f>
        <v>0.33182314105128147</v>
      </c>
    </row>
    <row r="1466" spans="1:7" hidden="1" x14ac:dyDescent="0.2">
      <c r="A1466" t="s">
        <v>102</v>
      </c>
      <c r="B1466">
        <v>0</v>
      </c>
      <c r="C1466">
        <v>21</v>
      </c>
      <c r="D1466" t="s">
        <v>2189</v>
      </c>
      <c r="E1466">
        <v>49.264851</v>
      </c>
      <c r="F1466">
        <v>-123.01418700000001</v>
      </c>
      <c r="G1466">
        <f>IF(route_map__2[[#This Row],[route_label]]&lt;&gt;A1467,0,SQRT((E1467-route_map__2[[#This Row],[stop_lat]])^2 + ((F1467-route_map__2[[#This Row],[stop_lon]])*COS(RADIANS(route_map__2[[#This Row],[stop_lat]])))^2)*111.32)</f>
        <v>0.16108465255889243</v>
      </c>
    </row>
    <row r="1467" spans="1:7" hidden="1" x14ac:dyDescent="0.2">
      <c r="A1467" t="s">
        <v>102</v>
      </c>
      <c r="B1467">
        <v>0</v>
      </c>
      <c r="C1467">
        <v>22</v>
      </c>
      <c r="D1467" t="s">
        <v>2190</v>
      </c>
      <c r="E1467">
        <v>49.266207999999999</v>
      </c>
      <c r="F1467">
        <v>-123.014957</v>
      </c>
      <c r="G1467">
        <f>IF(route_map__2[[#This Row],[route_label]]&lt;&gt;A1468,0,SQRT((E1468-route_map__2[[#This Row],[stop_lat]])^2 + ((F1468-route_map__2[[#This Row],[stop_lon]])*COS(RADIANS(route_map__2[[#This Row],[stop_lat]])))^2)*111.32)</f>
        <v>0.61163564256244951</v>
      </c>
    </row>
    <row r="1468" spans="1:7" hidden="1" x14ac:dyDescent="0.2">
      <c r="A1468" t="s">
        <v>102</v>
      </c>
      <c r="B1468">
        <v>0</v>
      </c>
      <c r="C1468">
        <v>23</v>
      </c>
      <c r="D1468" t="s">
        <v>2191</v>
      </c>
      <c r="E1468">
        <v>49.266039999999997</v>
      </c>
      <c r="F1468">
        <v>-123.02337300000001</v>
      </c>
      <c r="G1468">
        <f>IF(route_map__2[[#This Row],[route_label]]&lt;&gt;A1469,0,SQRT((E1469-route_map__2[[#This Row],[stop_lat]])^2 + ((F1469-route_map__2[[#This Row],[stop_lon]])*COS(RADIANS(route_map__2[[#This Row],[stop_lat]])))^2)*111.32)</f>
        <v>0.30624714397714214</v>
      </c>
    </row>
    <row r="1469" spans="1:7" hidden="1" x14ac:dyDescent="0.2">
      <c r="A1469" t="s">
        <v>102</v>
      </c>
      <c r="B1469">
        <v>0</v>
      </c>
      <c r="C1469">
        <v>24</v>
      </c>
      <c r="D1469" t="s">
        <v>2192</v>
      </c>
      <c r="E1469">
        <v>49.268791</v>
      </c>
      <c r="F1469">
        <v>-123.023347</v>
      </c>
      <c r="G1469">
        <f>IF(route_map__2[[#This Row],[route_label]]&lt;&gt;A1470,0,SQRT((E1470-route_map__2[[#This Row],[stop_lat]])^2 + ((F1470-route_map__2[[#This Row],[stop_lon]])*COS(RADIANS(route_map__2[[#This Row],[stop_lat]])))^2)*111.32)</f>
        <v>0.12289865381302155</v>
      </c>
    </row>
    <row r="1470" spans="1:7" hidden="1" x14ac:dyDescent="0.2">
      <c r="A1470" t="s">
        <v>102</v>
      </c>
      <c r="B1470">
        <v>0</v>
      </c>
      <c r="C1470">
        <v>25</v>
      </c>
      <c r="D1470" t="s">
        <v>2193</v>
      </c>
      <c r="E1470">
        <v>49.269894999999998</v>
      </c>
      <c r="F1470">
        <v>-123.023355</v>
      </c>
      <c r="G1470">
        <f>IF(route_map__2[[#This Row],[route_label]]&lt;&gt;A1471,0,SQRT((E1471-route_map__2[[#This Row],[stop_lat]])^2 + ((F1471-route_map__2[[#This Row],[stop_lon]])*COS(RADIANS(route_map__2[[#This Row],[stop_lat]])))^2)*111.32)</f>
        <v>0.29199800647377733</v>
      </c>
    </row>
    <row r="1471" spans="1:7" hidden="1" x14ac:dyDescent="0.2">
      <c r="A1471" t="s">
        <v>102</v>
      </c>
      <c r="B1471">
        <v>0</v>
      </c>
      <c r="C1471">
        <v>26</v>
      </c>
      <c r="D1471" t="s">
        <v>2194</v>
      </c>
      <c r="E1471">
        <v>49.272517999999998</v>
      </c>
      <c r="F1471">
        <v>-123.02333</v>
      </c>
      <c r="G1471">
        <f>IF(route_map__2[[#This Row],[route_label]]&lt;&gt;A1472,0,SQRT((E1472-route_map__2[[#This Row],[stop_lat]])^2 + ((F1472-route_map__2[[#This Row],[stop_lon]])*COS(RADIANS(route_map__2[[#This Row],[stop_lat]])))^2)*111.32)</f>
        <v>0.19314369615124458</v>
      </c>
    </row>
    <row r="1472" spans="1:7" hidden="1" x14ac:dyDescent="0.2">
      <c r="A1472" t="s">
        <v>102</v>
      </c>
      <c r="B1472">
        <v>0</v>
      </c>
      <c r="C1472">
        <v>27</v>
      </c>
      <c r="D1472" t="s">
        <v>2195</v>
      </c>
      <c r="E1472">
        <v>49.274253000000002</v>
      </c>
      <c r="F1472">
        <v>-123.023314</v>
      </c>
      <c r="G1472">
        <f>IF(route_map__2[[#This Row],[route_label]]&lt;&gt;A1473,0,SQRT((E1473-route_map__2[[#This Row],[stop_lat]])^2 + ((F1473-route_map__2[[#This Row],[stop_lon]])*COS(RADIANS(route_map__2[[#This Row],[stop_lat]])))^2)*111.32)</f>
        <v>0.30368103816632075</v>
      </c>
    </row>
    <row r="1473" spans="1:7" hidden="1" x14ac:dyDescent="0.2">
      <c r="A1473" t="s">
        <v>102</v>
      </c>
      <c r="B1473">
        <v>0</v>
      </c>
      <c r="C1473">
        <v>28</v>
      </c>
      <c r="D1473" t="s">
        <v>2196</v>
      </c>
      <c r="E1473">
        <v>49.276980999999999</v>
      </c>
      <c r="F1473">
        <v>-123.02331100000001</v>
      </c>
      <c r="G1473">
        <f>IF(route_map__2[[#This Row],[route_label]]&lt;&gt;A1474,0,SQRT((E1474-route_map__2[[#This Row],[stop_lat]])^2 + ((F1474-route_map__2[[#This Row],[stop_lon]])*COS(RADIANS(route_map__2[[#This Row],[stop_lat]])))^2)*111.32)</f>
        <v>0.19414208000024358</v>
      </c>
    </row>
    <row r="1474" spans="1:7" hidden="1" x14ac:dyDescent="0.2">
      <c r="A1474" t="s">
        <v>102</v>
      </c>
      <c r="B1474">
        <v>0</v>
      </c>
      <c r="C1474">
        <v>29</v>
      </c>
      <c r="D1474" t="s">
        <v>2155</v>
      </c>
      <c r="E1474">
        <v>49.278725000000001</v>
      </c>
      <c r="F1474">
        <v>-123.02331100000001</v>
      </c>
      <c r="G1474">
        <f>IF(route_map__2[[#This Row],[route_label]]&lt;&gt;A1475,0,SQRT((E1475-route_map__2[[#This Row],[stop_lat]])^2 + ((F1475-route_map__2[[#This Row],[stop_lon]])*COS(RADIANS(route_map__2[[#This Row],[stop_lat]])))^2)*111.32)</f>
        <v>0.35665218667069432</v>
      </c>
    </row>
    <row r="1475" spans="1:7" hidden="1" x14ac:dyDescent="0.2">
      <c r="A1475" t="s">
        <v>102</v>
      </c>
      <c r="B1475">
        <v>0</v>
      </c>
      <c r="C1475">
        <v>30</v>
      </c>
      <c r="D1475" t="s">
        <v>2197</v>
      </c>
      <c r="E1475">
        <v>49.281211999999996</v>
      </c>
      <c r="F1475">
        <v>-123.02640700000001</v>
      </c>
      <c r="G1475">
        <f>IF(route_map__2[[#This Row],[route_label]]&lt;&gt;A1476,0,SQRT((E1476-route_map__2[[#This Row],[stop_lat]])^2 + ((F1476-route_map__2[[#This Row],[stop_lon]])*COS(RADIANS(route_map__2[[#This Row],[stop_lat]])))^2)*111.32)</f>
        <v>0.42041113261156843</v>
      </c>
    </row>
    <row r="1476" spans="1:7" hidden="1" x14ac:dyDescent="0.2">
      <c r="A1476" t="s">
        <v>102</v>
      </c>
      <c r="B1476">
        <v>0</v>
      </c>
      <c r="C1476">
        <v>31</v>
      </c>
      <c r="D1476" t="s">
        <v>2198</v>
      </c>
      <c r="E1476">
        <v>49.283253000000002</v>
      </c>
      <c r="F1476">
        <v>-123.031278</v>
      </c>
      <c r="G1476">
        <f>IF(route_map__2[[#This Row],[route_label]]&lt;&gt;A1477,0,SQRT((E1477-route_map__2[[#This Row],[stop_lat]])^2 + ((F1477-route_map__2[[#This Row],[stop_lon]])*COS(RADIANS(route_map__2[[#This Row],[stop_lat]])))^2)*111.32)</f>
        <v>2.4234525933821645</v>
      </c>
    </row>
    <row r="1477" spans="1:7" hidden="1" x14ac:dyDescent="0.2">
      <c r="A1477" t="s">
        <v>102</v>
      </c>
      <c r="B1477">
        <v>0</v>
      </c>
      <c r="C1477">
        <v>32</v>
      </c>
      <c r="D1477" t="s">
        <v>2199</v>
      </c>
      <c r="E1477">
        <v>49.304937000000002</v>
      </c>
      <c r="F1477">
        <v>-123.028312</v>
      </c>
      <c r="G1477">
        <f>IF(route_map__2[[#This Row],[route_label]]&lt;&gt;A1478,0,SQRT((E1478-route_map__2[[#This Row],[stop_lat]])^2 + ((F1478-route_map__2[[#This Row],[stop_lon]])*COS(RADIANS(route_map__2[[#This Row],[stop_lat]])))^2)*111.32)</f>
        <v>3.7101164145403351</v>
      </c>
    </row>
    <row r="1478" spans="1:7" hidden="1" x14ac:dyDescent="0.2">
      <c r="A1478" t="s">
        <v>102</v>
      </c>
      <c r="B1478">
        <v>1</v>
      </c>
      <c r="C1478">
        <v>1</v>
      </c>
      <c r="D1478" t="s">
        <v>2200</v>
      </c>
      <c r="E1478">
        <v>49.271738999999997</v>
      </c>
      <c r="F1478">
        <v>-123.02379500000001</v>
      </c>
      <c r="G1478">
        <f>IF(route_map__2[[#This Row],[route_label]]&lt;&gt;A1479,0,SQRT((E1479-route_map__2[[#This Row],[stop_lat]])^2 + ((F1479-route_map__2[[#This Row],[stop_lon]])*COS(RADIANS(route_map__2[[#This Row],[stop_lat]])))^2)*111.32)</f>
        <v>0.29043420696061883</v>
      </c>
    </row>
    <row r="1479" spans="1:7" hidden="1" x14ac:dyDescent="0.2">
      <c r="A1479" t="s">
        <v>102</v>
      </c>
      <c r="B1479">
        <v>1</v>
      </c>
      <c r="C1479">
        <v>2</v>
      </c>
      <c r="D1479" t="s">
        <v>2201</v>
      </c>
      <c r="E1479">
        <v>49.269129999999997</v>
      </c>
      <c r="F1479">
        <v>-123.02380100000001</v>
      </c>
      <c r="G1479">
        <f>IF(route_map__2[[#This Row],[route_label]]&lt;&gt;A1480,0,SQRT((E1480-route_map__2[[#This Row],[stop_lat]])^2 + ((F1480-route_map__2[[#This Row],[stop_lon]])*COS(RADIANS(route_map__2[[#This Row],[stop_lat]])))^2)*111.32)</f>
        <v>0.40735753869549979</v>
      </c>
    </row>
    <row r="1480" spans="1:7" hidden="1" x14ac:dyDescent="0.2">
      <c r="A1480" t="s">
        <v>102</v>
      </c>
      <c r="B1480">
        <v>1</v>
      </c>
      <c r="C1480">
        <v>3</v>
      </c>
      <c r="D1480" t="s">
        <v>2202</v>
      </c>
      <c r="E1480">
        <v>49.265602000000001</v>
      </c>
      <c r="F1480">
        <v>-123.022312</v>
      </c>
      <c r="G1480">
        <f>IF(route_map__2[[#This Row],[route_label]]&lt;&gt;A1481,0,SQRT((E1481-route_map__2[[#This Row],[stop_lat]])^2 + ((F1481-route_map__2[[#This Row],[stop_lon]])*COS(RADIANS(route_map__2[[#This Row],[stop_lat]])))^2)*111.32)</f>
        <v>0.53073983466955188</v>
      </c>
    </row>
    <row r="1481" spans="1:7" hidden="1" x14ac:dyDescent="0.2">
      <c r="A1481" t="s">
        <v>102</v>
      </c>
      <c r="B1481">
        <v>1</v>
      </c>
      <c r="C1481">
        <v>4</v>
      </c>
      <c r="D1481" t="s">
        <v>2203</v>
      </c>
      <c r="E1481">
        <v>49.264569999999999</v>
      </c>
      <c r="F1481">
        <v>-123.015179</v>
      </c>
      <c r="G1481">
        <f>IF(route_map__2[[#This Row],[route_label]]&lt;&gt;A1482,0,SQRT((E1482-route_map__2[[#This Row],[stop_lat]])^2 + ((F1482-route_map__2[[#This Row],[stop_lon]])*COS(RADIANS(route_map__2[[#This Row],[stop_lat]])))^2)*111.32)</f>
        <v>0.29962709651460162</v>
      </c>
    </row>
    <row r="1482" spans="1:7" hidden="1" x14ac:dyDescent="0.2">
      <c r="A1482" t="s">
        <v>102</v>
      </c>
      <c r="B1482">
        <v>1</v>
      </c>
      <c r="C1482">
        <v>5</v>
      </c>
      <c r="D1482" t="s">
        <v>2204</v>
      </c>
      <c r="E1482">
        <v>49.264012000000001</v>
      </c>
      <c r="F1482">
        <v>-123.01921400000001</v>
      </c>
      <c r="G1482">
        <f>IF(route_map__2[[#This Row],[route_label]]&lt;&gt;A1483,0,SQRT((E1483-route_map__2[[#This Row],[stop_lat]])^2 + ((F1483-route_map__2[[#This Row],[stop_lon]])*COS(RADIANS(route_map__2[[#This Row],[stop_lat]])))^2)*111.32)</f>
        <v>0.34486196451989592</v>
      </c>
    </row>
    <row r="1483" spans="1:7" hidden="1" x14ac:dyDescent="0.2">
      <c r="A1483" t="s">
        <v>102</v>
      </c>
      <c r="B1483">
        <v>1</v>
      </c>
      <c r="C1483">
        <v>6</v>
      </c>
      <c r="D1483" t="s">
        <v>2205</v>
      </c>
      <c r="E1483">
        <v>49.263322000000002</v>
      </c>
      <c r="F1483">
        <v>-123.023842</v>
      </c>
      <c r="G1483">
        <f>IF(route_map__2[[#This Row],[route_label]]&lt;&gt;A1484,0,SQRT((E1484-route_map__2[[#This Row],[stop_lat]])^2 + ((F1484-route_map__2[[#This Row],[stop_lon]])*COS(RADIANS(route_map__2[[#This Row],[stop_lat]])))^2)*111.32)</f>
        <v>0.46598964802132004</v>
      </c>
    </row>
    <row r="1484" spans="1:7" hidden="1" x14ac:dyDescent="0.2">
      <c r="A1484" t="s">
        <v>102</v>
      </c>
      <c r="B1484">
        <v>1</v>
      </c>
      <c r="C1484">
        <v>7</v>
      </c>
      <c r="D1484" t="s">
        <v>2206</v>
      </c>
      <c r="E1484">
        <v>49.259135999999998</v>
      </c>
      <c r="F1484">
        <v>-123.023869</v>
      </c>
      <c r="G1484">
        <f>IF(route_map__2[[#This Row],[route_label]]&lt;&gt;A1485,0,SQRT((E1485-route_map__2[[#This Row],[stop_lat]])^2 + ((F1485-route_map__2[[#This Row],[stop_lon]])*COS(RADIANS(route_map__2[[#This Row],[stop_lat]])))^2)*111.32)</f>
        <v>0.16364201275958329</v>
      </c>
    </row>
    <row r="1485" spans="1:7" hidden="1" x14ac:dyDescent="0.2">
      <c r="A1485" t="s">
        <v>102</v>
      </c>
      <c r="B1485">
        <v>1</v>
      </c>
      <c r="C1485">
        <v>8</v>
      </c>
      <c r="D1485" t="s">
        <v>2207</v>
      </c>
      <c r="E1485">
        <v>49.257666</v>
      </c>
      <c r="F1485">
        <v>-123.02387899999999</v>
      </c>
      <c r="G1485">
        <f>IF(route_map__2[[#This Row],[route_label]]&lt;&gt;A1486,0,SQRT((E1486-route_map__2[[#This Row],[stop_lat]])^2 + ((F1486-route_map__2[[#This Row],[stop_lon]])*COS(RADIANS(route_map__2[[#This Row],[stop_lat]])))^2)*111.32)</f>
        <v>0.34118106274703452</v>
      </c>
    </row>
    <row r="1486" spans="1:7" hidden="1" x14ac:dyDescent="0.2">
      <c r="A1486" t="s">
        <v>102</v>
      </c>
      <c r="B1486">
        <v>1</v>
      </c>
      <c r="C1486">
        <v>9</v>
      </c>
      <c r="D1486" t="s">
        <v>2208</v>
      </c>
      <c r="E1486">
        <v>49.254671999999999</v>
      </c>
      <c r="F1486">
        <v>-123.022875</v>
      </c>
      <c r="G1486">
        <f>IF(route_map__2[[#This Row],[route_label]]&lt;&gt;A1487,0,SQRT((E1487-route_map__2[[#This Row],[stop_lat]])^2 + ((F1487-route_map__2[[#This Row],[stop_lon]])*COS(RADIANS(route_map__2[[#This Row],[stop_lat]])))^2)*111.32)</f>
        <v>0.23777014674127317</v>
      </c>
    </row>
    <row r="1487" spans="1:7" hidden="1" x14ac:dyDescent="0.2">
      <c r="A1487" t="s">
        <v>102</v>
      </c>
      <c r="B1487">
        <v>1</v>
      </c>
      <c r="C1487">
        <v>10</v>
      </c>
      <c r="D1487" t="s">
        <v>2209</v>
      </c>
      <c r="E1487">
        <v>49.253861999999998</v>
      </c>
      <c r="F1487">
        <v>-123.019847</v>
      </c>
      <c r="G1487">
        <f>IF(route_map__2[[#This Row],[route_label]]&lt;&gt;A1488,0,SQRT((E1488-route_map__2[[#This Row],[stop_lat]])^2 + ((F1488-route_map__2[[#This Row],[stop_lon]])*COS(RADIANS(route_map__2[[#This Row],[stop_lat]])))^2)*111.32)</f>
        <v>0.13046722209404465</v>
      </c>
    </row>
    <row r="1488" spans="1:7" hidden="1" x14ac:dyDescent="0.2">
      <c r="A1488" t="s">
        <v>102</v>
      </c>
      <c r="B1488">
        <v>1</v>
      </c>
      <c r="C1488">
        <v>11</v>
      </c>
      <c r="D1488" t="s">
        <v>2210</v>
      </c>
      <c r="E1488">
        <v>49.252690000000001</v>
      </c>
      <c r="F1488">
        <v>-123.01984400000001</v>
      </c>
      <c r="G1488">
        <f>IF(route_map__2[[#This Row],[route_label]]&lt;&gt;A1489,0,SQRT((E1489-route_map__2[[#This Row],[stop_lat]])^2 + ((F1489-route_map__2[[#This Row],[stop_lon]])*COS(RADIANS(route_map__2[[#This Row],[stop_lat]])))^2)*111.32)</f>
        <v>0.16176795153962698</v>
      </c>
    </row>
    <row r="1489" spans="1:7" hidden="1" x14ac:dyDescent="0.2">
      <c r="A1489" t="s">
        <v>102</v>
      </c>
      <c r="B1489">
        <v>1</v>
      </c>
      <c r="C1489">
        <v>12</v>
      </c>
      <c r="D1489" t="s">
        <v>2211</v>
      </c>
      <c r="E1489">
        <v>49.251237000000003</v>
      </c>
      <c r="F1489">
        <v>-123.019879</v>
      </c>
      <c r="G1489">
        <f>IF(route_map__2[[#This Row],[route_label]]&lt;&gt;A1490,0,SQRT((E1490-route_map__2[[#This Row],[stop_lat]])^2 + ((F1490-route_map__2[[#This Row],[stop_lon]])*COS(RADIANS(route_map__2[[#This Row],[stop_lat]])))^2)*111.32)</f>
        <v>0.13771050842890853</v>
      </c>
    </row>
    <row r="1490" spans="1:7" hidden="1" x14ac:dyDescent="0.2">
      <c r="A1490" t="s">
        <v>102</v>
      </c>
      <c r="B1490">
        <v>1</v>
      </c>
      <c r="C1490">
        <v>13</v>
      </c>
      <c r="D1490" t="s">
        <v>2212</v>
      </c>
      <c r="E1490">
        <v>49.25</v>
      </c>
      <c r="F1490">
        <v>-123.019899</v>
      </c>
      <c r="G1490">
        <f>IF(route_map__2[[#This Row],[route_label]]&lt;&gt;A1491,0,SQRT((E1491-route_map__2[[#This Row],[stop_lat]])^2 + ((F1491-route_map__2[[#This Row],[stop_lon]])*COS(RADIANS(route_map__2[[#This Row],[stop_lat]])))^2)*111.32)</f>
        <v>0.18816308868991249</v>
      </c>
    </row>
    <row r="1491" spans="1:7" hidden="1" x14ac:dyDescent="0.2">
      <c r="A1491" t="s">
        <v>102</v>
      </c>
      <c r="B1491">
        <v>1</v>
      </c>
      <c r="C1491">
        <v>14</v>
      </c>
      <c r="D1491" t="s">
        <v>2213</v>
      </c>
      <c r="E1491">
        <v>49.249330999999998</v>
      </c>
      <c r="F1491">
        <v>-123.017521</v>
      </c>
      <c r="G1491">
        <f>IF(route_map__2[[#This Row],[route_label]]&lt;&gt;A1492,0,SQRT((E1492-route_map__2[[#This Row],[stop_lat]])^2 + ((F1492-route_map__2[[#This Row],[stop_lon]])*COS(RADIANS(route_map__2[[#This Row],[stop_lat]])))^2)*111.32)</f>
        <v>0.19722064344827553</v>
      </c>
    </row>
    <row r="1492" spans="1:7" hidden="1" x14ac:dyDescent="0.2">
      <c r="A1492" t="s">
        <v>102</v>
      </c>
      <c r="B1492">
        <v>1</v>
      </c>
      <c r="C1492">
        <v>15</v>
      </c>
      <c r="D1492" t="s">
        <v>2214</v>
      </c>
      <c r="E1492">
        <v>49.248469999999998</v>
      </c>
      <c r="F1492">
        <v>-123.019893</v>
      </c>
      <c r="G1492">
        <f>IF(route_map__2[[#This Row],[route_label]]&lt;&gt;A1493,0,SQRT((E1493-route_map__2[[#This Row],[stop_lat]])^2 + ((F1493-route_map__2[[#This Row],[stop_lon]])*COS(RADIANS(route_map__2[[#This Row],[stop_lat]])))^2)*111.32)</f>
        <v>0.18924422322743817</v>
      </c>
    </row>
    <row r="1493" spans="1:7" hidden="1" x14ac:dyDescent="0.2">
      <c r="A1493" t="s">
        <v>102</v>
      </c>
      <c r="B1493">
        <v>1</v>
      </c>
      <c r="C1493">
        <v>16</v>
      </c>
      <c r="D1493" t="s">
        <v>2215</v>
      </c>
      <c r="E1493">
        <v>49.246769999999998</v>
      </c>
      <c r="F1493">
        <v>-123.019897</v>
      </c>
      <c r="G1493">
        <f>IF(route_map__2[[#This Row],[route_label]]&lt;&gt;A1494,0,SQRT((E1494-route_map__2[[#This Row],[stop_lat]])^2 + ((F1494-route_map__2[[#This Row],[stop_lon]])*COS(RADIANS(route_map__2[[#This Row],[stop_lat]])))^2)*111.32)</f>
        <v>0.24113752769612931</v>
      </c>
    </row>
    <row r="1494" spans="1:7" hidden="1" x14ac:dyDescent="0.2">
      <c r="A1494" t="s">
        <v>102</v>
      </c>
      <c r="B1494">
        <v>1</v>
      </c>
      <c r="C1494">
        <v>17</v>
      </c>
      <c r="D1494" t="s">
        <v>2216</v>
      </c>
      <c r="E1494">
        <v>49.244604000000002</v>
      </c>
      <c r="F1494">
        <v>-123.019856</v>
      </c>
      <c r="G1494">
        <f>IF(route_map__2[[#This Row],[route_label]]&lt;&gt;A1495,0,SQRT((E1495-route_map__2[[#This Row],[stop_lat]])^2 + ((F1495-route_map__2[[#This Row],[stop_lon]])*COS(RADIANS(route_map__2[[#This Row],[stop_lat]])))^2)*111.32)</f>
        <v>0.21485158225037487</v>
      </c>
    </row>
    <row r="1495" spans="1:7" hidden="1" x14ac:dyDescent="0.2">
      <c r="A1495" t="s">
        <v>102</v>
      </c>
      <c r="B1495">
        <v>1</v>
      </c>
      <c r="C1495">
        <v>18</v>
      </c>
      <c r="D1495" t="s">
        <v>2217</v>
      </c>
      <c r="E1495">
        <v>49.242674000000001</v>
      </c>
      <c r="F1495">
        <v>-123.019874</v>
      </c>
      <c r="G1495">
        <f>IF(route_map__2[[#This Row],[route_label]]&lt;&gt;A1496,0,SQRT((E1496-route_map__2[[#This Row],[stop_lat]])^2 + ((F1496-route_map__2[[#This Row],[stop_lon]])*COS(RADIANS(route_map__2[[#This Row],[stop_lat]])))^2)*111.32)</f>
        <v>0.33520267259743119</v>
      </c>
    </row>
    <row r="1496" spans="1:7" hidden="1" x14ac:dyDescent="0.2">
      <c r="A1496" t="s">
        <v>102</v>
      </c>
      <c r="B1496">
        <v>1</v>
      </c>
      <c r="C1496">
        <v>19</v>
      </c>
      <c r="D1496" t="s">
        <v>2218</v>
      </c>
      <c r="E1496">
        <v>49.239663</v>
      </c>
      <c r="F1496">
        <v>-123.01992199999999</v>
      </c>
      <c r="G1496">
        <f>IF(route_map__2[[#This Row],[route_label]]&lt;&gt;A1497,0,SQRT((E1497-route_map__2[[#This Row],[stop_lat]])^2 + ((F1497-route_map__2[[#This Row],[stop_lon]])*COS(RADIANS(route_map__2[[#This Row],[stop_lat]])))^2)*111.32)</f>
        <v>0.29587812213153331</v>
      </c>
    </row>
    <row r="1497" spans="1:7" hidden="1" x14ac:dyDescent="0.2">
      <c r="A1497" t="s">
        <v>102</v>
      </c>
      <c r="B1497">
        <v>1</v>
      </c>
      <c r="C1497">
        <v>20</v>
      </c>
      <c r="D1497" t="s">
        <v>2219</v>
      </c>
      <c r="E1497">
        <v>49.237029999999997</v>
      </c>
      <c r="F1497">
        <v>-123.020478</v>
      </c>
      <c r="G1497">
        <f>IF(route_map__2[[#This Row],[route_label]]&lt;&gt;A1498,0,SQRT((E1498-route_map__2[[#This Row],[stop_lat]])^2 + ((F1498-route_map__2[[#This Row],[stop_lon]])*COS(RADIANS(route_map__2[[#This Row],[stop_lat]])))^2)*111.32)</f>
        <v>0.2367551412845196</v>
      </c>
    </row>
    <row r="1498" spans="1:7" hidden="1" x14ac:dyDescent="0.2">
      <c r="A1498" t="s">
        <v>102</v>
      </c>
      <c r="B1498">
        <v>1</v>
      </c>
      <c r="C1498">
        <v>21</v>
      </c>
      <c r="D1498" t="s">
        <v>2220</v>
      </c>
      <c r="E1498">
        <v>49.236626000000001</v>
      </c>
      <c r="F1498">
        <v>-123.02367599999999</v>
      </c>
      <c r="G1498">
        <f>IF(route_map__2[[#This Row],[route_label]]&lt;&gt;A1499,0,SQRT((E1499-route_map__2[[#This Row],[stop_lat]])^2 + ((F1499-route_map__2[[#This Row],[stop_lon]])*COS(RADIANS(route_map__2[[#This Row],[stop_lat]])))^2)*111.32)</f>
        <v>0.21242372924488853</v>
      </c>
    </row>
    <row r="1499" spans="1:7" hidden="1" x14ac:dyDescent="0.2">
      <c r="A1499" t="s">
        <v>102</v>
      </c>
      <c r="B1499">
        <v>1</v>
      </c>
      <c r="C1499">
        <v>22</v>
      </c>
      <c r="D1499" t="s">
        <v>2221</v>
      </c>
      <c r="E1499">
        <v>49.234751000000003</v>
      </c>
      <c r="F1499">
        <v>-123.024219</v>
      </c>
      <c r="G1499">
        <f>IF(route_map__2[[#This Row],[route_label]]&lt;&gt;A1500,0,SQRT((E1500-route_map__2[[#This Row],[stop_lat]])^2 + ((F1500-route_map__2[[#This Row],[stop_lon]])*COS(RADIANS(route_map__2[[#This Row],[stop_lat]])))^2)*111.32)</f>
        <v>0.37515438122534828</v>
      </c>
    </row>
    <row r="1500" spans="1:7" hidden="1" x14ac:dyDescent="0.2">
      <c r="A1500" t="s">
        <v>102</v>
      </c>
      <c r="B1500">
        <v>1</v>
      </c>
      <c r="C1500">
        <v>23</v>
      </c>
      <c r="D1500" t="s">
        <v>2222</v>
      </c>
      <c r="E1500">
        <v>49.236725999999997</v>
      </c>
      <c r="F1500">
        <v>-123.028401</v>
      </c>
      <c r="G1500">
        <f>IF(route_map__2[[#This Row],[route_label]]&lt;&gt;A1501,0,SQRT((E1501-route_map__2[[#This Row],[stop_lat]])^2 + ((F1501-route_map__2[[#This Row],[stop_lon]])*COS(RADIANS(route_map__2[[#This Row],[stop_lat]])))^2)*111.32)</f>
        <v>0.35874149035853936</v>
      </c>
    </row>
    <row r="1501" spans="1:7" hidden="1" x14ac:dyDescent="0.2">
      <c r="A1501" t="s">
        <v>102</v>
      </c>
      <c r="B1501">
        <v>1</v>
      </c>
      <c r="C1501">
        <v>24</v>
      </c>
      <c r="D1501" t="s">
        <v>2098</v>
      </c>
      <c r="E1501">
        <v>49.238591999999997</v>
      </c>
      <c r="F1501">
        <v>-123.032425</v>
      </c>
      <c r="G1501">
        <f>IF(route_map__2[[#This Row],[route_label]]&lt;&gt;A1502,0,SQRT((E1502-route_map__2[[#This Row],[stop_lat]])^2 + ((F1502-route_map__2[[#This Row],[stop_lon]])*COS(RADIANS(route_map__2[[#This Row],[stop_lat]])))^2)*111.32)</f>
        <v>0</v>
      </c>
    </row>
    <row r="1502" spans="1:7" hidden="1" x14ac:dyDescent="0.2">
      <c r="A1502" t="s">
        <v>171</v>
      </c>
      <c r="B1502">
        <v>0</v>
      </c>
      <c r="C1502">
        <v>1</v>
      </c>
      <c r="D1502" t="s">
        <v>2223</v>
      </c>
      <c r="E1502">
        <v>49.213191999999999</v>
      </c>
      <c r="F1502">
        <v>-123.057069</v>
      </c>
      <c r="G1502">
        <f>IF(route_map__2[[#This Row],[route_label]]&lt;&gt;A1503,0,SQRT((E1503-route_map__2[[#This Row],[stop_lat]])^2 + ((F1503-route_map__2[[#This Row],[stop_lon]])*COS(RADIANS(route_map__2[[#This Row],[stop_lat]])))^2)*111.32)</f>
        <v>0.18851715603672883</v>
      </c>
    </row>
    <row r="1503" spans="1:7" hidden="1" x14ac:dyDescent="0.2">
      <c r="A1503" t="s">
        <v>171</v>
      </c>
      <c r="B1503">
        <v>0</v>
      </c>
      <c r="C1503">
        <v>2</v>
      </c>
      <c r="D1503" t="s">
        <v>2224</v>
      </c>
      <c r="E1503">
        <v>49.214722999999999</v>
      </c>
      <c r="F1503">
        <v>-123.055961</v>
      </c>
      <c r="G1503">
        <f>IF(route_map__2[[#This Row],[route_label]]&lt;&gt;A1504,0,SQRT((E1504-route_map__2[[#This Row],[stop_lat]])^2 + ((F1504-route_map__2[[#This Row],[stop_lon]])*COS(RADIANS(route_map__2[[#This Row],[stop_lat]])))^2)*111.32)</f>
        <v>0.28855472061737125</v>
      </c>
    </row>
    <row r="1504" spans="1:7" hidden="1" x14ac:dyDescent="0.2">
      <c r="A1504" t="s">
        <v>171</v>
      </c>
      <c r="B1504">
        <v>0</v>
      </c>
      <c r="C1504">
        <v>3</v>
      </c>
      <c r="D1504" t="s">
        <v>2225</v>
      </c>
      <c r="E1504">
        <v>49.217274000000003</v>
      </c>
      <c r="F1504">
        <v>-123.055257</v>
      </c>
      <c r="G1504">
        <f>IF(route_map__2[[#This Row],[route_label]]&lt;&gt;A1505,0,SQRT((E1505-route_map__2[[#This Row],[stop_lat]])^2 + ((F1505-route_map__2[[#This Row],[stop_lon]])*COS(RADIANS(route_map__2[[#This Row],[stop_lat]])))^2)*111.32)</f>
        <v>0.10764973422524785</v>
      </c>
    </row>
    <row r="1505" spans="1:7" hidden="1" x14ac:dyDescent="0.2">
      <c r="A1505" t="s">
        <v>171</v>
      </c>
      <c r="B1505">
        <v>0</v>
      </c>
      <c r="C1505">
        <v>4</v>
      </c>
      <c r="D1505" t="s">
        <v>2226</v>
      </c>
      <c r="E1505">
        <v>49.218226000000001</v>
      </c>
      <c r="F1505">
        <v>-123.054997</v>
      </c>
      <c r="G1505">
        <f>IF(route_map__2[[#This Row],[route_label]]&lt;&gt;A1506,0,SQRT((E1506-route_map__2[[#This Row],[stop_lat]])^2 + ((F1506-route_map__2[[#This Row],[stop_lon]])*COS(RADIANS(route_map__2[[#This Row],[stop_lat]])))^2)*111.32)</f>
        <v>0.25321320595785973</v>
      </c>
    </row>
    <row r="1506" spans="1:7" hidden="1" x14ac:dyDescent="0.2">
      <c r="A1506" t="s">
        <v>171</v>
      </c>
      <c r="B1506">
        <v>0</v>
      </c>
      <c r="C1506">
        <v>5</v>
      </c>
      <c r="D1506" t="s">
        <v>2227</v>
      </c>
      <c r="E1506">
        <v>49.220497000000002</v>
      </c>
      <c r="F1506">
        <v>-123.0548</v>
      </c>
      <c r="G1506">
        <f>IF(route_map__2[[#This Row],[route_label]]&lt;&gt;A1507,0,SQRT((E1507-route_map__2[[#This Row],[stop_lat]])^2 + ((F1507-route_map__2[[#This Row],[stop_lon]])*COS(RADIANS(route_map__2[[#This Row],[stop_lat]])))^2)*111.32)</f>
        <v>0.19392102840252504</v>
      </c>
    </row>
    <row r="1507" spans="1:7" hidden="1" x14ac:dyDescent="0.2">
      <c r="A1507" t="s">
        <v>171</v>
      </c>
      <c r="B1507">
        <v>0</v>
      </c>
      <c r="C1507">
        <v>6</v>
      </c>
      <c r="D1507" t="s">
        <v>2228</v>
      </c>
      <c r="E1507">
        <v>49.222237999999997</v>
      </c>
      <c r="F1507">
        <v>-123.054709</v>
      </c>
      <c r="G1507">
        <f>IF(route_map__2[[#This Row],[route_label]]&lt;&gt;A1508,0,SQRT((E1508-route_map__2[[#This Row],[stop_lat]])^2 + ((F1508-route_map__2[[#This Row],[stop_lon]])*COS(RADIANS(route_map__2[[#This Row],[stop_lat]])))^2)*111.32)</f>
        <v>0.32735064098736388</v>
      </c>
    </row>
    <row r="1508" spans="1:7" hidden="1" x14ac:dyDescent="0.2">
      <c r="A1508" t="s">
        <v>171</v>
      </c>
      <c r="B1508">
        <v>0</v>
      </c>
      <c r="C1508">
        <v>7</v>
      </c>
      <c r="D1508" t="s">
        <v>2229</v>
      </c>
      <c r="E1508">
        <v>49.225178</v>
      </c>
      <c r="F1508">
        <v>-123.054616</v>
      </c>
      <c r="G1508">
        <f>IF(route_map__2[[#This Row],[route_label]]&lt;&gt;A1509,0,SQRT((E1509-route_map__2[[#This Row],[stop_lat]])^2 + ((F1509-route_map__2[[#This Row],[stop_lon]])*COS(RADIANS(route_map__2[[#This Row],[stop_lat]])))^2)*111.32)</f>
        <v>0.21541126676862454</v>
      </c>
    </row>
    <row r="1509" spans="1:7" hidden="1" x14ac:dyDescent="0.2">
      <c r="A1509" t="s">
        <v>171</v>
      </c>
      <c r="B1509">
        <v>0</v>
      </c>
      <c r="C1509">
        <v>8</v>
      </c>
      <c r="D1509" t="s">
        <v>2230</v>
      </c>
      <c r="E1509">
        <v>49.227113000000003</v>
      </c>
      <c r="F1509">
        <v>-123.054592</v>
      </c>
      <c r="G1509">
        <f>IF(route_map__2[[#This Row],[route_label]]&lt;&gt;A1510,0,SQRT((E1510-route_map__2[[#This Row],[stop_lat]])^2 + ((F1510-route_map__2[[#This Row],[stop_lon]])*COS(RADIANS(route_map__2[[#This Row],[stop_lat]])))^2)*111.32)</f>
        <v>0.181025239697791</v>
      </c>
    </row>
    <row r="1510" spans="1:7" hidden="1" x14ac:dyDescent="0.2">
      <c r="A1510" t="s">
        <v>171</v>
      </c>
      <c r="B1510">
        <v>0</v>
      </c>
      <c r="C1510">
        <v>9</v>
      </c>
      <c r="D1510" t="s">
        <v>2231</v>
      </c>
      <c r="E1510">
        <v>49.228738999999997</v>
      </c>
      <c r="F1510">
        <v>-123.05455600000001</v>
      </c>
      <c r="G1510">
        <f>IF(route_map__2[[#This Row],[route_label]]&lt;&gt;A1511,0,SQRT((E1511-route_map__2[[#This Row],[stop_lat]])^2 + ((F1511-route_map__2[[#This Row],[stop_lon]])*COS(RADIANS(route_map__2[[#This Row],[stop_lat]])))^2)*111.32)</f>
        <v>0.27606217548990186</v>
      </c>
    </row>
    <row r="1511" spans="1:7" hidden="1" x14ac:dyDescent="0.2">
      <c r="A1511" t="s">
        <v>171</v>
      </c>
      <c r="B1511">
        <v>0</v>
      </c>
      <c r="C1511">
        <v>10</v>
      </c>
      <c r="D1511" t="s">
        <v>2232</v>
      </c>
      <c r="E1511">
        <v>49.231191000000003</v>
      </c>
      <c r="F1511">
        <v>-123.05512400000001</v>
      </c>
      <c r="G1511">
        <f>IF(route_map__2[[#This Row],[route_label]]&lt;&gt;A1512,0,SQRT((E1512-route_map__2[[#This Row],[stop_lat]])^2 + ((F1512-route_map__2[[#This Row],[stop_lon]])*COS(RADIANS(route_map__2[[#This Row],[stop_lat]])))^2)*111.32)</f>
        <v>0.22305666059393514</v>
      </c>
    </row>
    <row r="1512" spans="1:7" hidden="1" x14ac:dyDescent="0.2">
      <c r="A1512" t="s">
        <v>171</v>
      </c>
      <c r="B1512">
        <v>0</v>
      </c>
      <c r="C1512">
        <v>11</v>
      </c>
      <c r="D1512" t="s">
        <v>2233</v>
      </c>
      <c r="E1512">
        <v>49.23319</v>
      </c>
      <c r="F1512">
        <v>-123.055335</v>
      </c>
      <c r="G1512">
        <f>IF(route_map__2[[#This Row],[route_label]]&lt;&gt;A1513,0,SQRT((E1513-route_map__2[[#This Row],[stop_lat]])^2 + ((F1513-route_map__2[[#This Row],[stop_lon]])*COS(RADIANS(route_map__2[[#This Row],[stop_lat]])))^2)*111.32)</f>
        <v>0.21589501880753417</v>
      </c>
    </row>
    <row r="1513" spans="1:7" hidden="1" x14ac:dyDescent="0.2">
      <c r="A1513" t="s">
        <v>171</v>
      </c>
      <c r="B1513">
        <v>0</v>
      </c>
      <c r="C1513">
        <v>12</v>
      </c>
      <c r="D1513" t="s">
        <v>2234</v>
      </c>
      <c r="E1513">
        <v>49.235129000000001</v>
      </c>
      <c r="F1513">
        <v>-123.055396</v>
      </c>
      <c r="G1513">
        <f>IF(route_map__2[[#This Row],[route_label]]&lt;&gt;A1514,0,SQRT((E1514-route_map__2[[#This Row],[stop_lat]])^2 + ((F1514-route_map__2[[#This Row],[stop_lon]])*COS(RADIANS(route_map__2[[#This Row],[stop_lat]])))^2)*111.32)</f>
        <v>0.27741859123434071</v>
      </c>
    </row>
    <row r="1514" spans="1:7" hidden="1" x14ac:dyDescent="0.2">
      <c r="A1514" t="s">
        <v>171</v>
      </c>
      <c r="B1514">
        <v>0</v>
      </c>
      <c r="C1514">
        <v>13</v>
      </c>
      <c r="D1514" t="s">
        <v>2235</v>
      </c>
      <c r="E1514">
        <v>49.237620999999997</v>
      </c>
      <c r="F1514">
        <v>-123.05536499999999</v>
      </c>
      <c r="G1514">
        <f>IF(route_map__2[[#This Row],[route_label]]&lt;&gt;A1515,0,SQRT((E1515-route_map__2[[#This Row],[stop_lat]])^2 + ((F1515-route_map__2[[#This Row],[stop_lon]])*COS(RADIANS(route_map__2[[#This Row],[stop_lat]])))^2)*111.32)</f>
        <v>0.21139792951507844</v>
      </c>
    </row>
    <row r="1515" spans="1:7" hidden="1" x14ac:dyDescent="0.2">
      <c r="A1515" t="s">
        <v>171</v>
      </c>
      <c r="B1515">
        <v>0</v>
      </c>
      <c r="C1515">
        <v>14</v>
      </c>
      <c r="D1515" t="s">
        <v>2236</v>
      </c>
      <c r="E1515">
        <v>49.239519999999999</v>
      </c>
      <c r="F1515">
        <v>-123.055375</v>
      </c>
      <c r="G1515">
        <f>IF(route_map__2[[#This Row],[route_label]]&lt;&gt;A1516,0,SQRT((E1516-route_map__2[[#This Row],[stop_lat]])^2 + ((F1516-route_map__2[[#This Row],[stop_lon]])*COS(RADIANS(route_map__2[[#This Row],[stop_lat]])))^2)*111.32)</f>
        <v>0.15118911336495189</v>
      </c>
    </row>
    <row r="1516" spans="1:7" hidden="1" x14ac:dyDescent="0.2">
      <c r="A1516" t="s">
        <v>171</v>
      </c>
      <c r="B1516">
        <v>0</v>
      </c>
      <c r="C1516">
        <v>15</v>
      </c>
      <c r="D1516" t="s">
        <v>2237</v>
      </c>
      <c r="E1516">
        <v>49.240279999999998</v>
      </c>
      <c r="F1516">
        <v>-123.053651</v>
      </c>
      <c r="G1516">
        <f>IF(route_map__2[[#This Row],[route_label]]&lt;&gt;A1517,0,SQRT((E1517-route_map__2[[#This Row],[stop_lat]])^2 + ((F1517-route_map__2[[#This Row],[stop_lon]])*COS(RADIANS(route_map__2[[#This Row],[stop_lat]])))^2)*111.32)</f>
        <v>0.1848434001301815</v>
      </c>
    </row>
    <row r="1517" spans="1:7" hidden="1" x14ac:dyDescent="0.2">
      <c r="A1517" t="s">
        <v>171</v>
      </c>
      <c r="B1517">
        <v>0</v>
      </c>
      <c r="C1517">
        <v>16</v>
      </c>
      <c r="D1517" t="s">
        <v>2238</v>
      </c>
      <c r="E1517">
        <v>49.241686000000001</v>
      </c>
      <c r="F1517">
        <v>-123.05229799999999</v>
      </c>
      <c r="G1517">
        <f>IF(route_map__2[[#This Row],[route_label]]&lt;&gt;A1518,0,SQRT((E1518-route_map__2[[#This Row],[stop_lat]])^2 + ((F1518-route_map__2[[#This Row],[stop_lon]])*COS(RADIANS(route_map__2[[#This Row],[stop_lat]])))^2)*111.32)</f>
        <v>0.24175274877396605</v>
      </c>
    </row>
    <row r="1518" spans="1:7" hidden="1" x14ac:dyDescent="0.2">
      <c r="A1518" t="s">
        <v>171</v>
      </c>
      <c r="B1518">
        <v>0</v>
      </c>
      <c r="C1518">
        <v>17</v>
      </c>
      <c r="D1518" t="s">
        <v>2239</v>
      </c>
      <c r="E1518">
        <v>49.243510999999998</v>
      </c>
      <c r="F1518">
        <v>-123.050495</v>
      </c>
      <c r="G1518">
        <f>IF(route_map__2[[#This Row],[route_label]]&lt;&gt;A1519,0,SQRT((E1519-route_map__2[[#This Row],[stop_lat]])^2 + ((F1519-route_map__2[[#This Row],[stop_lon]])*COS(RADIANS(route_map__2[[#This Row],[stop_lat]])))^2)*111.32)</f>
        <v>0.15509924113288154</v>
      </c>
    </row>
    <row r="1519" spans="1:7" hidden="1" x14ac:dyDescent="0.2">
      <c r="A1519" t="s">
        <v>171</v>
      </c>
      <c r="B1519">
        <v>0</v>
      </c>
      <c r="C1519">
        <v>18</v>
      </c>
      <c r="D1519" t="s">
        <v>2240</v>
      </c>
      <c r="E1519">
        <v>49.244554000000001</v>
      </c>
      <c r="F1519">
        <v>-123.04908</v>
      </c>
      <c r="G1519">
        <f>IF(route_map__2[[#This Row],[route_label]]&lt;&gt;A1520,0,SQRT((E1520-route_map__2[[#This Row],[stop_lat]])^2 + ((F1520-route_map__2[[#This Row],[stop_lon]])*COS(RADIANS(route_map__2[[#This Row],[stop_lat]])))^2)*111.32)</f>
        <v>0.25430821888503208</v>
      </c>
    </row>
    <row r="1520" spans="1:7" hidden="1" x14ac:dyDescent="0.2">
      <c r="A1520" t="s">
        <v>171</v>
      </c>
      <c r="B1520">
        <v>0</v>
      </c>
      <c r="C1520">
        <v>19</v>
      </c>
      <c r="D1520" t="s">
        <v>2130</v>
      </c>
      <c r="E1520">
        <v>49.244269000000003</v>
      </c>
      <c r="F1520">
        <v>-123.045608</v>
      </c>
      <c r="G1520">
        <f>IF(route_map__2[[#This Row],[route_label]]&lt;&gt;A1521,0,SQRT((E1521-route_map__2[[#This Row],[stop_lat]])^2 + ((F1521-route_map__2[[#This Row],[stop_lon]])*COS(RADIANS(route_map__2[[#This Row],[stop_lat]])))^2)*111.32)</f>
        <v>2.234806239925187E-2</v>
      </c>
    </row>
    <row r="1521" spans="1:7" hidden="1" x14ac:dyDescent="0.2">
      <c r="A1521" t="s">
        <v>171</v>
      </c>
      <c r="B1521">
        <v>1</v>
      </c>
      <c r="C1521">
        <v>1</v>
      </c>
      <c r="D1521" t="s">
        <v>2241</v>
      </c>
      <c r="E1521">
        <v>49.244185999999999</v>
      </c>
      <c r="F1521">
        <v>-123.045328</v>
      </c>
      <c r="G1521">
        <f>IF(route_map__2[[#This Row],[route_label]]&lt;&gt;A1522,0,SQRT((E1522-route_map__2[[#This Row],[stop_lat]])^2 + ((F1522-route_map__2[[#This Row],[stop_lon]])*COS(RADIANS(route_map__2[[#This Row],[stop_lat]])))^2)*111.32)</f>
        <v>0.3398757253529025</v>
      </c>
    </row>
    <row r="1522" spans="1:7" hidden="1" x14ac:dyDescent="0.2">
      <c r="A1522" t="s">
        <v>171</v>
      </c>
      <c r="B1522">
        <v>1</v>
      </c>
      <c r="C1522">
        <v>2</v>
      </c>
      <c r="D1522" t="s">
        <v>2242</v>
      </c>
      <c r="E1522">
        <v>49.244239999999998</v>
      </c>
      <c r="F1522">
        <v>-123.050004</v>
      </c>
      <c r="G1522">
        <f>IF(route_map__2[[#This Row],[route_label]]&lt;&gt;A1523,0,SQRT((E1523-route_map__2[[#This Row],[stop_lat]])^2 + ((F1523-route_map__2[[#This Row],[stop_lon]])*COS(RADIANS(route_map__2[[#This Row],[stop_lat]])))^2)*111.32)</f>
        <v>0.27164176288455716</v>
      </c>
    </row>
    <row r="1523" spans="1:7" hidden="1" x14ac:dyDescent="0.2">
      <c r="A1523" t="s">
        <v>171</v>
      </c>
      <c r="B1523">
        <v>1</v>
      </c>
      <c r="C1523">
        <v>3</v>
      </c>
      <c r="D1523" t="s">
        <v>2243</v>
      </c>
      <c r="E1523">
        <v>49.242185999999997</v>
      </c>
      <c r="F1523">
        <v>-123.05202199999999</v>
      </c>
      <c r="G1523">
        <f>IF(route_map__2[[#This Row],[route_label]]&lt;&gt;A1524,0,SQRT((E1524-route_map__2[[#This Row],[stop_lat]])^2 + ((F1524-route_map__2[[#This Row],[stop_lon]])*COS(RADIANS(route_map__2[[#This Row],[stop_lat]])))^2)*111.32)</f>
        <v>0.25248620350000334</v>
      </c>
    </row>
    <row r="1524" spans="1:7" hidden="1" x14ac:dyDescent="0.2">
      <c r="A1524" t="s">
        <v>171</v>
      </c>
      <c r="B1524">
        <v>1</v>
      </c>
      <c r="C1524">
        <v>4</v>
      </c>
      <c r="D1524" t="s">
        <v>2244</v>
      </c>
      <c r="E1524">
        <v>49.240271999999997</v>
      </c>
      <c r="F1524">
        <v>-123.05388600000001</v>
      </c>
      <c r="G1524">
        <f>IF(route_map__2[[#This Row],[route_label]]&lt;&gt;A1525,0,SQRT((E1525-route_map__2[[#This Row],[stop_lat]])^2 + ((F1525-route_map__2[[#This Row],[stop_lon]])*COS(RADIANS(route_map__2[[#This Row],[stop_lat]])))^2)*111.32)</f>
        <v>0.15143438845031917</v>
      </c>
    </row>
    <row r="1525" spans="1:7" hidden="1" x14ac:dyDescent="0.2">
      <c r="A1525" t="s">
        <v>171</v>
      </c>
      <c r="B1525">
        <v>1</v>
      </c>
      <c r="C1525">
        <v>5</v>
      </c>
      <c r="D1525" t="s">
        <v>2245</v>
      </c>
      <c r="E1525">
        <v>49.239443000000001</v>
      </c>
      <c r="F1525">
        <v>-123.055538</v>
      </c>
      <c r="G1525">
        <f>IF(route_map__2[[#This Row],[route_label]]&lt;&gt;A1526,0,SQRT((E1526-route_map__2[[#This Row],[stop_lat]])^2 + ((F1526-route_map__2[[#This Row],[stop_lon]])*COS(RADIANS(route_map__2[[#This Row],[stop_lat]])))^2)*111.32)</f>
        <v>0.42391755085937027</v>
      </c>
    </row>
    <row r="1526" spans="1:7" hidden="1" x14ac:dyDescent="0.2">
      <c r="A1526" t="s">
        <v>171</v>
      </c>
      <c r="B1526">
        <v>1</v>
      </c>
      <c r="C1526">
        <v>6</v>
      </c>
      <c r="D1526" t="s">
        <v>2246</v>
      </c>
      <c r="E1526">
        <v>49.235635000000002</v>
      </c>
      <c r="F1526">
        <v>-123.05558000000001</v>
      </c>
      <c r="G1526">
        <f>IF(route_map__2[[#This Row],[route_label]]&lt;&gt;A1527,0,SQRT((E1527-route_map__2[[#This Row],[stop_lat]])^2 + ((F1527-route_map__2[[#This Row],[stop_lon]])*COS(RADIANS(route_map__2[[#This Row],[stop_lat]])))^2)*111.32)</f>
        <v>0.23779391770316172</v>
      </c>
    </row>
    <row r="1527" spans="1:7" hidden="1" x14ac:dyDescent="0.2">
      <c r="A1527" t="s">
        <v>171</v>
      </c>
      <c r="B1527">
        <v>1</v>
      </c>
      <c r="C1527">
        <v>7</v>
      </c>
      <c r="D1527" t="s">
        <v>2247</v>
      </c>
      <c r="E1527">
        <v>49.233499000000002</v>
      </c>
      <c r="F1527">
        <v>-123.055616</v>
      </c>
      <c r="G1527">
        <f>IF(route_map__2[[#This Row],[route_label]]&lt;&gt;A1528,0,SQRT((E1528-route_map__2[[#This Row],[stop_lat]])^2 + ((F1528-route_map__2[[#This Row],[stop_lon]])*COS(RADIANS(route_map__2[[#This Row],[stop_lat]])))^2)*111.32)</f>
        <v>0.11152500994455901</v>
      </c>
    </row>
    <row r="1528" spans="1:7" hidden="1" x14ac:dyDescent="0.2">
      <c r="A1528" t="s">
        <v>171</v>
      </c>
      <c r="B1528">
        <v>1</v>
      </c>
      <c r="C1528">
        <v>8</v>
      </c>
      <c r="D1528" t="s">
        <v>2248</v>
      </c>
      <c r="E1528">
        <v>49.232503999999999</v>
      </c>
      <c r="F1528">
        <v>-123.055437</v>
      </c>
      <c r="G1528">
        <f>IF(route_map__2[[#This Row],[route_label]]&lt;&gt;A1529,0,SQRT((E1529-route_map__2[[#This Row],[stop_lat]])^2 + ((F1529-route_map__2[[#This Row],[stop_lon]])*COS(RADIANS(route_map__2[[#This Row],[stop_lat]])))^2)*111.32)</f>
        <v>0.37577872050554467</v>
      </c>
    </row>
    <row r="1529" spans="1:7" hidden="1" x14ac:dyDescent="0.2">
      <c r="A1529" t="s">
        <v>171</v>
      </c>
      <c r="B1529">
        <v>1</v>
      </c>
      <c r="C1529">
        <v>9</v>
      </c>
      <c r="D1529" t="s">
        <v>2249</v>
      </c>
      <c r="E1529">
        <v>49.229145000000003</v>
      </c>
      <c r="F1529">
        <v>-123.054924</v>
      </c>
      <c r="G1529">
        <f>IF(route_map__2[[#This Row],[route_label]]&lt;&gt;A1530,0,SQRT((E1530-route_map__2[[#This Row],[stop_lat]])^2 + ((F1530-route_map__2[[#This Row],[stop_lon]])*COS(RADIANS(route_map__2[[#This Row],[stop_lat]])))^2)*111.32)</f>
        <v>0.20155392362983349</v>
      </c>
    </row>
    <row r="1530" spans="1:7" hidden="1" x14ac:dyDescent="0.2">
      <c r="A1530" t="s">
        <v>171</v>
      </c>
      <c r="B1530">
        <v>1</v>
      </c>
      <c r="C1530">
        <v>10</v>
      </c>
      <c r="D1530" t="s">
        <v>2250</v>
      </c>
      <c r="E1530">
        <v>49.227336999999999</v>
      </c>
      <c r="F1530">
        <v>-123.054776</v>
      </c>
      <c r="G1530">
        <f>IF(route_map__2[[#This Row],[route_label]]&lt;&gt;A1531,0,SQRT((E1531-route_map__2[[#This Row],[stop_lat]])^2 + ((F1531-route_map__2[[#This Row],[stop_lon]])*COS(RADIANS(route_map__2[[#This Row],[stop_lat]])))^2)*111.32)</f>
        <v>0.3100143190848364</v>
      </c>
    </row>
    <row r="1531" spans="1:7" hidden="1" x14ac:dyDescent="0.2">
      <c r="A1531" t="s">
        <v>171</v>
      </c>
      <c r="B1531">
        <v>1</v>
      </c>
      <c r="C1531">
        <v>11</v>
      </c>
      <c r="D1531" t="s">
        <v>2251</v>
      </c>
      <c r="E1531">
        <v>49.224553</v>
      </c>
      <c r="F1531">
        <v>-123.054884</v>
      </c>
      <c r="G1531">
        <f>IF(route_map__2[[#This Row],[route_label]]&lt;&gt;A1532,0,SQRT((E1532-route_map__2[[#This Row],[stop_lat]])^2 + ((F1532-route_map__2[[#This Row],[stop_lon]])*COS(RADIANS(route_map__2[[#This Row],[stop_lat]])))^2)*111.32)</f>
        <v>0.25214744099994923</v>
      </c>
    </row>
    <row r="1532" spans="1:7" hidden="1" x14ac:dyDescent="0.2">
      <c r="A1532" t="s">
        <v>171</v>
      </c>
      <c r="B1532">
        <v>1</v>
      </c>
      <c r="C1532">
        <v>12</v>
      </c>
      <c r="D1532" t="s">
        <v>2252</v>
      </c>
      <c r="E1532">
        <v>49.222287999999999</v>
      </c>
      <c r="F1532">
        <v>-123.054911</v>
      </c>
      <c r="G1532">
        <f>IF(route_map__2[[#This Row],[route_label]]&lt;&gt;A1533,0,SQRT((E1533-route_map__2[[#This Row],[stop_lat]])^2 + ((F1533-route_map__2[[#This Row],[stop_lon]])*COS(RADIANS(route_map__2[[#This Row],[stop_lat]])))^2)*111.32)</f>
        <v>0.19339979750335032</v>
      </c>
    </row>
    <row r="1533" spans="1:7" hidden="1" x14ac:dyDescent="0.2">
      <c r="A1533" t="s">
        <v>171</v>
      </c>
      <c r="B1533">
        <v>1</v>
      </c>
      <c r="C1533">
        <v>13</v>
      </c>
      <c r="D1533" t="s">
        <v>2253</v>
      </c>
      <c r="E1533">
        <v>49.220551</v>
      </c>
      <c r="F1533">
        <v>-123.054963</v>
      </c>
      <c r="G1533">
        <f>IF(route_map__2[[#This Row],[route_label]]&lt;&gt;A1534,0,SQRT((E1534-route_map__2[[#This Row],[stop_lat]])^2 + ((F1534-route_map__2[[#This Row],[stop_lon]])*COS(RADIANS(route_map__2[[#This Row],[stop_lat]])))^2)*111.32)</f>
        <v>0.19310795822819735</v>
      </c>
    </row>
    <row r="1534" spans="1:7" hidden="1" x14ac:dyDescent="0.2">
      <c r="A1534" t="s">
        <v>171</v>
      </c>
      <c r="B1534">
        <v>1</v>
      </c>
      <c r="C1534">
        <v>14</v>
      </c>
      <c r="D1534" t="s">
        <v>2254</v>
      </c>
      <c r="E1534">
        <v>49.218817000000001</v>
      </c>
      <c r="F1534">
        <v>-123.05503899999999</v>
      </c>
      <c r="G1534">
        <f>IF(route_map__2[[#This Row],[route_label]]&lt;&gt;A1535,0,SQRT((E1535-route_map__2[[#This Row],[stop_lat]])^2 + ((F1535-route_map__2[[#This Row],[stop_lon]])*COS(RADIANS(route_map__2[[#This Row],[stop_lat]])))^2)*111.32)</f>
        <v>0.17138854354124108</v>
      </c>
    </row>
    <row r="1535" spans="1:7" hidden="1" x14ac:dyDescent="0.2">
      <c r="A1535" t="s">
        <v>171</v>
      </c>
      <c r="B1535">
        <v>1</v>
      </c>
      <c r="C1535">
        <v>15</v>
      </c>
      <c r="D1535" t="s">
        <v>2255</v>
      </c>
      <c r="E1535">
        <v>49.217306999999998</v>
      </c>
      <c r="F1535">
        <v>-123.055499</v>
      </c>
      <c r="G1535">
        <f>IF(route_map__2[[#This Row],[route_label]]&lt;&gt;A1536,0,SQRT((E1536-route_map__2[[#This Row],[stop_lat]])^2 + ((F1536-route_map__2[[#This Row],[stop_lon]])*COS(RADIANS(route_map__2[[#This Row],[stop_lat]])))^2)*111.32)</f>
        <v>0.20344827315456235</v>
      </c>
    </row>
    <row r="1536" spans="1:7" hidden="1" x14ac:dyDescent="0.2">
      <c r="A1536" t="s">
        <v>171</v>
      </c>
      <c r="B1536">
        <v>1</v>
      </c>
      <c r="C1536">
        <v>16</v>
      </c>
      <c r="D1536" t="s">
        <v>2256</v>
      </c>
      <c r="E1536">
        <v>49.215480999999997</v>
      </c>
      <c r="F1536">
        <v>-123.055616</v>
      </c>
      <c r="G1536">
        <f>IF(route_map__2[[#This Row],[route_label]]&lt;&gt;A1537,0,SQRT((E1537-route_map__2[[#This Row],[stop_lat]])^2 + ((F1537-route_map__2[[#This Row],[stop_lon]])*COS(RADIANS(route_map__2[[#This Row],[stop_lat]])))^2)*111.32)</f>
        <v>0.16170413430690553</v>
      </c>
    </row>
    <row r="1537" spans="1:7" hidden="1" x14ac:dyDescent="0.2">
      <c r="A1537" t="s">
        <v>171</v>
      </c>
      <c r="B1537">
        <v>1</v>
      </c>
      <c r="C1537">
        <v>17</v>
      </c>
      <c r="D1537" t="s">
        <v>2257</v>
      </c>
      <c r="E1537">
        <v>49.214167000000003</v>
      </c>
      <c r="F1537">
        <v>-123.05656399999999</v>
      </c>
      <c r="G1537">
        <f>IF(route_map__2[[#This Row],[route_label]]&lt;&gt;A1538,0,SQRT((E1538-route_map__2[[#This Row],[stop_lat]])^2 + ((F1538-route_map__2[[#This Row],[stop_lon]])*COS(RADIANS(route_map__2[[#This Row],[stop_lat]])))^2)*111.32)</f>
        <v>0.20395971914581948</v>
      </c>
    </row>
    <row r="1538" spans="1:7" hidden="1" x14ac:dyDescent="0.2">
      <c r="A1538" t="s">
        <v>171</v>
      </c>
      <c r="B1538">
        <v>1</v>
      </c>
      <c r="C1538">
        <v>18</v>
      </c>
      <c r="D1538" t="s">
        <v>2258</v>
      </c>
      <c r="E1538">
        <v>49.212549000000003</v>
      </c>
      <c r="F1538">
        <v>-123.05788</v>
      </c>
      <c r="G1538">
        <f>IF(route_map__2[[#This Row],[route_label]]&lt;&gt;A1539,0,SQRT((E1539-route_map__2[[#This Row],[stop_lat]])^2 + ((F1539-route_map__2[[#This Row],[stop_lon]])*COS(RADIANS(route_map__2[[#This Row],[stop_lat]])))^2)*111.32)</f>
        <v>0.11692447274349703</v>
      </c>
    </row>
    <row r="1539" spans="1:7" hidden="1" x14ac:dyDescent="0.2">
      <c r="A1539" t="s">
        <v>171</v>
      </c>
      <c r="B1539">
        <v>1</v>
      </c>
      <c r="C1539">
        <v>19</v>
      </c>
      <c r="D1539" t="s">
        <v>2259</v>
      </c>
      <c r="E1539">
        <v>49.212049</v>
      </c>
      <c r="F1539">
        <v>-123.05929399999999</v>
      </c>
      <c r="G1539">
        <f>IF(route_map__2[[#This Row],[route_label]]&lt;&gt;A1540,0,SQRT((E1540-route_map__2[[#This Row],[stop_lat]])^2 + ((F1540-route_map__2[[#This Row],[stop_lon]])*COS(RADIANS(route_map__2[[#This Row],[stop_lat]])))^2)*111.32)</f>
        <v>0.20584059752202269</v>
      </c>
    </row>
    <row r="1540" spans="1:7" hidden="1" x14ac:dyDescent="0.2">
      <c r="A1540" t="s">
        <v>171</v>
      </c>
      <c r="B1540">
        <v>1</v>
      </c>
      <c r="C1540">
        <v>20</v>
      </c>
      <c r="D1540" t="s">
        <v>2223</v>
      </c>
      <c r="E1540">
        <v>49.213191999999999</v>
      </c>
      <c r="F1540">
        <v>-123.057069</v>
      </c>
      <c r="G1540">
        <f>IF(route_map__2[[#This Row],[route_label]]&lt;&gt;A1541,0,SQRT((E1541-route_map__2[[#This Row],[stop_lat]])^2 + ((F1541-route_map__2[[#This Row],[stop_lon]])*COS(RADIANS(route_map__2[[#This Row],[stop_lat]])))^2)*111.32)</f>
        <v>0</v>
      </c>
    </row>
    <row r="1541" spans="1:7" hidden="1" x14ac:dyDescent="0.2">
      <c r="A1541" t="s">
        <v>213</v>
      </c>
      <c r="B1541">
        <v>0</v>
      </c>
      <c r="C1541">
        <v>1</v>
      </c>
      <c r="D1541" t="s">
        <v>2260</v>
      </c>
      <c r="E1541">
        <v>49.205981000000001</v>
      </c>
      <c r="F1541">
        <v>-123.031611</v>
      </c>
      <c r="G1541">
        <f>IF(route_map__2[[#This Row],[route_label]]&lt;&gt;A1542,0,SQRT((E1542-route_map__2[[#This Row],[stop_lat]])^2 + ((F1542-route_map__2[[#This Row],[stop_lon]])*COS(RADIANS(route_map__2[[#This Row],[stop_lat]])))^2)*111.32)</f>
        <v>0.37218600068774227</v>
      </c>
    </row>
    <row r="1542" spans="1:7" hidden="1" x14ac:dyDescent="0.2">
      <c r="A1542" t="s">
        <v>213</v>
      </c>
      <c r="B1542">
        <v>0</v>
      </c>
      <c r="C1542">
        <v>2</v>
      </c>
      <c r="D1542" t="s">
        <v>2261</v>
      </c>
      <c r="E1542">
        <v>49.208333000000003</v>
      </c>
      <c r="F1542">
        <v>-123.035248</v>
      </c>
      <c r="G1542">
        <f>IF(route_map__2[[#This Row],[route_label]]&lt;&gt;A1543,0,SQRT((E1543-route_map__2[[#This Row],[stop_lat]])^2 + ((F1543-route_map__2[[#This Row],[stop_lon]])*COS(RADIANS(route_map__2[[#This Row],[stop_lat]])))^2)*111.32)</f>
        <v>0.32837958229386427</v>
      </c>
    </row>
    <row r="1543" spans="1:7" hidden="1" x14ac:dyDescent="0.2">
      <c r="A1543" t="s">
        <v>213</v>
      </c>
      <c r="B1543">
        <v>0</v>
      </c>
      <c r="C1543">
        <v>3</v>
      </c>
      <c r="D1543" t="s">
        <v>2262</v>
      </c>
      <c r="E1543">
        <v>49.208300999999999</v>
      </c>
      <c r="F1543">
        <v>-123.030733</v>
      </c>
      <c r="G1543">
        <f>IF(route_map__2[[#This Row],[route_label]]&lt;&gt;A1544,0,SQRT((E1544-route_map__2[[#This Row],[stop_lat]])^2 + ((F1544-route_map__2[[#This Row],[stop_lon]])*COS(RADIANS(route_map__2[[#This Row],[stop_lat]])))^2)*111.32)</f>
        <v>0.40337378515859951</v>
      </c>
    </row>
    <row r="1544" spans="1:7" hidden="1" x14ac:dyDescent="0.2">
      <c r="A1544" t="s">
        <v>213</v>
      </c>
      <c r="B1544">
        <v>0</v>
      </c>
      <c r="C1544">
        <v>4</v>
      </c>
      <c r="D1544" t="s">
        <v>2078</v>
      </c>
      <c r="E1544">
        <v>49.21096</v>
      </c>
      <c r="F1544">
        <v>-123.026965</v>
      </c>
      <c r="G1544">
        <f>IF(route_map__2[[#This Row],[route_label]]&lt;&gt;A1545,0,SQRT((E1545-route_map__2[[#This Row],[stop_lat]])^2 + ((F1545-route_map__2[[#This Row],[stop_lon]])*COS(RADIANS(route_map__2[[#This Row],[stop_lat]])))^2)*111.32)</f>
        <v>0.16400663478766078</v>
      </c>
    </row>
    <row r="1545" spans="1:7" hidden="1" x14ac:dyDescent="0.2">
      <c r="A1545" t="s">
        <v>213</v>
      </c>
      <c r="B1545">
        <v>0</v>
      </c>
      <c r="C1545">
        <v>5</v>
      </c>
      <c r="D1545" t="s">
        <v>2079</v>
      </c>
      <c r="E1545">
        <v>49.211972000000003</v>
      </c>
      <c r="F1545">
        <v>-123.02532600000001</v>
      </c>
      <c r="G1545">
        <f>IF(route_map__2[[#This Row],[route_label]]&lt;&gt;A1546,0,SQRT((E1546-route_map__2[[#This Row],[stop_lat]])^2 + ((F1546-route_map__2[[#This Row],[stop_lon]])*COS(RADIANS(route_map__2[[#This Row],[stop_lat]])))^2)*111.32)</f>
        <v>0.25377974693095956</v>
      </c>
    </row>
    <row r="1546" spans="1:7" hidden="1" x14ac:dyDescent="0.2">
      <c r="A1546" t="s">
        <v>213</v>
      </c>
      <c r="B1546">
        <v>0</v>
      </c>
      <c r="C1546">
        <v>6</v>
      </c>
      <c r="D1546" t="s">
        <v>2080</v>
      </c>
      <c r="E1546">
        <v>49.21425</v>
      </c>
      <c r="F1546">
        <v>-123.025462</v>
      </c>
      <c r="G1546">
        <f>IF(route_map__2[[#This Row],[route_label]]&lt;&gt;A1547,0,SQRT((E1547-route_map__2[[#This Row],[stop_lat]])^2 + ((F1547-route_map__2[[#This Row],[stop_lon]])*COS(RADIANS(route_map__2[[#This Row],[stop_lat]])))^2)*111.32)</f>
        <v>0.25039105603406314</v>
      </c>
    </row>
    <row r="1547" spans="1:7" hidden="1" x14ac:dyDescent="0.2">
      <c r="A1547" t="s">
        <v>213</v>
      </c>
      <c r="B1547">
        <v>0</v>
      </c>
      <c r="C1547">
        <v>7</v>
      </c>
      <c r="D1547" t="s">
        <v>2081</v>
      </c>
      <c r="E1547">
        <v>49.216479999999997</v>
      </c>
      <c r="F1547">
        <v>-123.025012</v>
      </c>
      <c r="G1547">
        <f>IF(route_map__2[[#This Row],[route_label]]&lt;&gt;A1548,0,SQRT((E1548-route_map__2[[#This Row],[stop_lat]])^2 + ((F1548-route_map__2[[#This Row],[stop_lon]])*COS(RADIANS(route_map__2[[#This Row],[stop_lat]])))^2)*111.32)</f>
        <v>0.10810586317606753</v>
      </c>
    </row>
    <row r="1548" spans="1:7" hidden="1" x14ac:dyDescent="0.2">
      <c r="A1548" t="s">
        <v>213</v>
      </c>
      <c r="B1548">
        <v>0</v>
      </c>
      <c r="C1548">
        <v>8</v>
      </c>
      <c r="D1548" t="s">
        <v>2082</v>
      </c>
      <c r="E1548">
        <v>49.217418000000002</v>
      </c>
      <c r="F1548">
        <v>-123.024627</v>
      </c>
      <c r="G1548">
        <f>IF(route_map__2[[#This Row],[route_label]]&lt;&gt;A1549,0,SQRT((E1549-route_map__2[[#This Row],[stop_lat]])^2 + ((F1549-route_map__2[[#This Row],[stop_lon]])*COS(RADIANS(route_map__2[[#This Row],[stop_lat]])))^2)*111.32)</f>
        <v>9.6157192894446325E-2</v>
      </c>
    </row>
    <row r="1549" spans="1:7" hidden="1" x14ac:dyDescent="0.2">
      <c r="A1549" t="s">
        <v>213</v>
      </c>
      <c r="B1549">
        <v>0</v>
      </c>
      <c r="C1549">
        <v>9</v>
      </c>
      <c r="D1549" t="s">
        <v>2083</v>
      </c>
      <c r="E1549">
        <v>49.217908999999999</v>
      </c>
      <c r="F1549">
        <v>-123.023539</v>
      </c>
      <c r="G1549">
        <f>IF(route_map__2[[#This Row],[route_label]]&lt;&gt;A1550,0,SQRT((E1550-route_map__2[[#This Row],[stop_lat]])^2 + ((F1550-route_map__2[[#This Row],[stop_lon]])*COS(RADIANS(route_map__2[[#This Row],[stop_lat]])))^2)*111.32)</f>
        <v>0.25637061993252142</v>
      </c>
    </row>
    <row r="1550" spans="1:7" hidden="1" x14ac:dyDescent="0.2">
      <c r="A1550" t="s">
        <v>213</v>
      </c>
      <c r="B1550">
        <v>0</v>
      </c>
      <c r="C1550">
        <v>10</v>
      </c>
      <c r="D1550" t="s">
        <v>2084</v>
      </c>
      <c r="E1550">
        <v>49.220211999999997</v>
      </c>
      <c r="F1550">
        <v>-123.02354699999999</v>
      </c>
      <c r="G1550">
        <f>IF(route_map__2[[#This Row],[route_label]]&lt;&gt;A1551,0,SQRT((E1551-route_map__2[[#This Row],[stop_lat]])^2 + ((F1551-route_map__2[[#This Row],[stop_lon]])*COS(RADIANS(route_map__2[[#This Row],[stop_lat]])))^2)*111.32)</f>
        <v>0.19359611077262043</v>
      </c>
    </row>
    <row r="1551" spans="1:7" hidden="1" x14ac:dyDescent="0.2">
      <c r="A1551" t="s">
        <v>213</v>
      </c>
      <c r="B1551">
        <v>0</v>
      </c>
      <c r="C1551">
        <v>11</v>
      </c>
      <c r="D1551" t="s">
        <v>2263</v>
      </c>
      <c r="E1551">
        <v>49.221874999999997</v>
      </c>
      <c r="F1551">
        <v>-123.022768</v>
      </c>
      <c r="G1551">
        <f>IF(route_map__2[[#This Row],[route_label]]&lt;&gt;A1552,0,SQRT((E1552-route_map__2[[#This Row],[stop_lat]])^2 + ((F1552-route_map__2[[#This Row],[stop_lon]])*COS(RADIANS(route_map__2[[#This Row],[stop_lat]])))^2)*111.32)</f>
        <v>0.37509536532912496</v>
      </c>
    </row>
    <row r="1552" spans="1:7" hidden="1" x14ac:dyDescent="0.2">
      <c r="A1552" t="s">
        <v>213</v>
      </c>
      <c r="B1552">
        <v>0</v>
      </c>
      <c r="C1552">
        <v>12</v>
      </c>
      <c r="D1552" t="s">
        <v>2264</v>
      </c>
      <c r="E1552">
        <v>49.221885999999998</v>
      </c>
      <c r="F1552">
        <v>-123.01760899999999</v>
      </c>
      <c r="G1552">
        <f>IF(route_map__2[[#This Row],[route_label]]&lt;&gt;A1553,0,SQRT((E1553-route_map__2[[#This Row],[stop_lat]])^2 + ((F1553-route_map__2[[#This Row],[stop_lon]])*COS(RADIANS(route_map__2[[#This Row],[stop_lat]])))^2)*111.32)</f>
        <v>0.37943003866955799</v>
      </c>
    </row>
    <row r="1553" spans="1:7" hidden="1" x14ac:dyDescent="0.2">
      <c r="A1553" t="s">
        <v>213</v>
      </c>
      <c r="B1553">
        <v>0</v>
      </c>
      <c r="C1553">
        <v>13</v>
      </c>
      <c r="D1553" t="s">
        <v>2265</v>
      </c>
      <c r="E1553">
        <v>49.222441000000003</v>
      </c>
      <c r="F1553">
        <v>-123.01246</v>
      </c>
      <c r="G1553">
        <f>IF(route_map__2[[#This Row],[route_label]]&lt;&gt;A1554,0,SQRT((E1554-route_map__2[[#This Row],[stop_lat]])^2 + ((F1554-route_map__2[[#This Row],[stop_lon]])*COS(RADIANS(route_map__2[[#This Row],[stop_lat]])))^2)*111.32)</f>
        <v>0.42001967695921666</v>
      </c>
    </row>
    <row r="1554" spans="1:7" hidden="1" x14ac:dyDescent="0.2">
      <c r="A1554" t="s">
        <v>213</v>
      </c>
      <c r="B1554">
        <v>0</v>
      </c>
      <c r="C1554">
        <v>14</v>
      </c>
      <c r="D1554" t="s">
        <v>2266</v>
      </c>
      <c r="E1554">
        <v>49.225696999999997</v>
      </c>
      <c r="F1554">
        <v>-123.009541</v>
      </c>
      <c r="G1554">
        <f>IF(route_map__2[[#This Row],[route_label]]&lt;&gt;A1555,0,SQRT((E1555-route_map__2[[#This Row],[stop_lat]])^2 + ((F1555-route_map__2[[#This Row],[stop_lon]])*COS(RADIANS(route_map__2[[#This Row],[stop_lat]])))^2)*111.32)</f>
        <v>0.25598737215143097</v>
      </c>
    </row>
    <row r="1555" spans="1:7" hidden="1" x14ac:dyDescent="0.2">
      <c r="A1555" t="s">
        <v>213</v>
      </c>
      <c r="B1555">
        <v>0</v>
      </c>
      <c r="C1555">
        <v>15</v>
      </c>
      <c r="D1555" t="s">
        <v>1720</v>
      </c>
      <c r="E1555">
        <v>49.227271000000002</v>
      </c>
      <c r="F1555">
        <v>-123.006974</v>
      </c>
      <c r="G1555">
        <f>IF(route_map__2[[#This Row],[route_label]]&lt;&gt;A1556,0,SQRT((E1556-route_map__2[[#This Row],[stop_lat]])^2 + ((F1556-route_map__2[[#This Row],[stop_lon]])*COS(RADIANS(route_map__2[[#This Row],[stop_lat]])))^2)*111.32)</f>
        <v>0.17816374937060209</v>
      </c>
    </row>
    <row r="1556" spans="1:7" hidden="1" x14ac:dyDescent="0.2">
      <c r="A1556" t="s">
        <v>213</v>
      </c>
      <c r="B1556">
        <v>0</v>
      </c>
      <c r="C1556">
        <v>16</v>
      </c>
      <c r="D1556" t="s">
        <v>2267</v>
      </c>
      <c r="E1556">
        <v>49.226390000000002</v>
      </c>
      <c r="F1556">
        <v>-123.00492800000001</v>
      </c>
      <c r="G1556">
        <f>IF(route_map__2[[#This Row],[route_label]]&lt;&gt;A1557,0,SQRT((E1557-route_map__2[[#This Row],[stop_lat]])^2 + ((F1557-route_map__2[[#This Row],[stop_lon]])*COS(RADIANS(route_map__2[[#This Row],[stop_lat]])))^2)*111.32)</f>
        <v>0.11909442568806043</v>
      </c>
    </row>
    <row r="1557" spans="1:7" hidden="1" x14ac:dyDescent="0.2">
      <c r="A1557" t="s">
        <v>213</v>
      </c>
      <c r="B1557">
        <v>0</v>
      </c>
      <c r="C1557">
        <v>17</v>
      </c>
      <c r="D1557" t="s">
        <v>2268</v>
      </c>
      <c r="E1557">
        <v>49.226277000000003</v>
      </c>
      <c r="F1557">
        <v>-123.003299</v>
      </c>
      <c r="G1557">
        <f>IF(route_map__2[[#This Row],[route_label]]&lt;&gt;A1558,0,SQRT((E1558-route_map__2[[#This Row],[stop_lat]])^2 + ((F1558-route_map__2[[#This Row],[stop_lon]])*COS(RADIANS(route_map__2[[#This Row],[stop_lat]])))^2)*111.32)</f>
        <v>2.6090602417496524E-2</v>
      </c>
    </row>
    <row r="1558" spans="1:7" hidden="1" x14ac:dyDescent="0.2">
      <c r="A1558" t="s">
        <v>213</v>
      </c>
      <c r="B1558">
        <v>1</v>
      </c>
      <c r="C1558">
        <v>1</v>
      </c>
      <c r="D1558" t="s">
        <v>2269</v>
      </c>
      <c r="E1558">
        <v>49.226075000000002</v>
      </c>
      <c r="F1558">
        <v>-123.003117</v>
      </c>
      <c r="G1558">
        <f>IF(route_map__2[[#This Row],[route_label]]&lt;&gt;A1559,0,SQRT((E1559-route_map__2[[#This Row],[stop_lat]])^2 + ((F1559-route_map__2[[#This Row],[stop_lon]])*COS(RADIANS(route_map__2[[#This Row],[stop_lat]])))^2)*111.32)</f>
        <v>0.6133059707961136</v>
      </c>
    </row>
    <row r="1559" spans="1:7" hidden="1" x14ac:dyDescent="0.2">
      <c r="A1559" t="s">
        <v>213</v>
      </c>
      <c r="B1559">
        <v>1</v>
      </c>
      <c r="C1559">
        <v>2</v>
      </c>
      <c r="D1559" t="s">
        <v>2270</v>
      </c>
      <c r="E1559">
        <v>49.224417000000003</v>
      </c>
      <c r="F1559">
        <v>-123.011162</v>
      </c>
      <c r="G1559">
        <f>IF(route_map__2[[#This Row],[route_label]]&lt;&gt;A1560,0,SQRT((E1560-route_map__2[[#This Row],[stop_lat]])^2 + ((F1560-route_map__2[[#This Row],[stop_lon]])*COS(RADIANS(route_map__2[[#This Row],[stop_lat]])))^2)*111.32)</f>
        <v>0.31123212696190539</v>
      </c>
    </row>
    <row r="1560" spans="1:7" hidden="1" x14ac:dyDescent="0.2">
      <c r="A1560" t="s">
        <v>213</v>
      </c>
      <c r="B1560">
        <v>1</v>
      </c>
      <c r="C1560">
        <v>3</v>
      </c>
      <c r="D1560" t="s">
        <v>2271</v>
      </c>
      <c r="E1560">
        <v>49.222011999999999</v>
      </c>
      <c r="F1560">
        <v>-123.013345</v>
      </c>
      <c r="G1560">
        <f>IF(route_map__2[[#This Row],[route_label]]&lt;&gt;A1561,0,SQRT((E1561-route_map__2[[#This Row],[stop_lat]])^2 + ((F1561-route_map__2[[#This Row],[stop_lon]])*COS(RADIANS(route_map__2[[#This Row],[stop_lat]])))^2)*111.32)</f>
        <v>0.37560133750814656</v>
      </c>
    </row>
    <row r="1561" spans="1:7" hidden="1" x14ac:dyDescent="0.2">
      <c r="A1561" t="s">
        <v>213</v>
      </c>
      <c r="B1561">
        <v>1</v>
      </c>
      <c r="C1561">
        <v>4</v>
      </c>
      <c r="D1561" t="s">
        <v>2272</v>
      </c>
      <c r="E1561">
        <v>49.222009999999997</v>
      </c>
      <c r="F1561">
        <v>-123.018511</v>
      </c>
      <c r="G1561">
        <f>IF(route_map__2[[#This Row],[route_label]]&lt;&gt;A1562,0,SQRT((E1562-route_map__2[[#This Row],[stop_lat]])^2 + ((F1562-route_map__2[[#This Row],[stop_lon]])*COS(RADIANS(route_map__2[[#This Row],[stop_lat]])))^2)*111.32)</f>
        <v>0.65463737984155368</v>
      </c>
    </row>
    <row r="1562" spans="1:7" hidden="1" x14ac:dyDescent="0.2">
      <c r="A1562" t="s">
        <v>213</v>
      </c>
      <c r="B1562">
        <v>1</v>
      </c>
      <c r="C1562">
        <v>5</v>
      </c>
      <c r="D1562" t="s">
        <v>2113</v>
      </c>
      <c r="E1562">
        <v>49.217523</v>
      </c>
      <c r="F1562">
        <v>-123.024331</v>
      </c>
      <c r="G1562">
        <f>IF(route_map__2[[#This Row],[route_label]]&lt;&gt;A1563,0,SQRT((E1563-route_map__2[[#This Row],[stop_lat]])^2 + ((F1563-route_map__2[[#This Row],[stop_lon]])*COS(RADIANS(route_map__2[[#This Row],[stop_lat]])))^2)*111.32)</f>
        <v>0.1652968647363483</v>
      </c>
    </row>
    <row r="1563" spans="1:7" hidden="1" x14ac:dyDescent="0.2">
      <c r="A1563" t="s">
        <v>213</v>
      </c>
      <c r="B1563">
        <v>1</v>
      </c>
      <c r="C1563">
        <v>6</v>
      </c>
      <c r="D1563" t="s">
        <v>2114</v>
      </c>
      <c r="E1563">
        <v>49.216163999999999</v>
      </c>
      <c r="F1563">
        <v>-123.02524699999999</v>
      </c>
      <c r="G1563">
        <f>IF(route_map__2[[#This Row],[route_label]]&lt;&gt;A1564,0,SQRT((E1564-route_map__2[[#This Row],[stop_lat]])^2 + ((F1564-route_map__2[[#This Row],[stop_lon]])*COS(RADIANS(route_map__2[[#This Row],[stop_lat]])))^2)*111.32)</f>
        <v>0.2013222324571679</v>
      </c>
    </row>
    <row r="1564" spans="1:7" hidden="1" x14ac:dyDescent="0.2">
      <c r="A1564" t="s">
        <v>213</v>
      </c>
      <c r="B1564">
        <v>1</v>
      </c>
      <c r="C1564">
        <v>7</v>
      </c>
      <c r="D1564" t="s">
        <v>2115</v>
      </c>
      <c r="E1564">
        <v>49.214373999999999</v>
      </c>
      <c r="F1564">
        <v>-123.025642</v>
      </c>
      <c r="G1564">
        <f>IF(route_map__2[[#This Row],[route_label]]&lt;&gt;A1565,0,SQRT((E1565-route_map__2[[#This Row],[stop_lat]])^2 + ((F1565-route_map__2[[#This Row],[stop_lon]])*COS(RADIANS(route_map__2[[#This Row],[stop_lat]])))^2)*111.32)</f>
        <v>0.18654123696761132</v>
      </c>
    </row>
    <row r="1565" spans="1:7" hidden="1" x14ac:dyDescent="0.2">
      <c r="A1565" t="s">
        <v>213</v>
      </c>
      <c r="B1565">
        <v>1</v>
      </c>
      <c r="C1565">
        <v>8</v>
      </c>
      <c r="D1565" t="s">
        <v>2116</v>
      </c>
      <c r="E1565">
        <v>49.212727999999998</v>
      </c>
      <c r="F1565">
        <v>-123.025161</v>
      </c>
      <c r="G1565">
        <f>IF(route_map__2[[#This Row],[route_label]]&lt;&gt;A1566,0,SQRT((E1566-route_map__2[[#This Row],[stop_lat]])^2 + ((F1566-route_map__2[[#This Row],[stop_lon]])*COS(RADIANS(route_map__2[[#This Row],[stop_lat]])))^2)*111.32)</f>
        <v>0.31519894963955092</v>
      </c>
    </row>
    <row r="1566" spans="1:7" hidden="1" x14ac:dyDescent="0.2">
      <c r="A1566" t="s">
        <v>213</v>
      </c>
      <c r="B1566">
        <v>1</v>
      </c>
      <c r="C1566">
        <v>9</v>
      </c>
      <c r="D1566" t="s">
        <v>2273</v>
      </c>
      <c r="E1566">
        <v>49.210358999999997</v>
      </c>
      <c r="F1566">
        <v>-123.027535</v>
      </c>
      <c r="G1566">
        <f>IF(route_map__2[[#This Row],[route_label]]&lt;&gt;A1567,0,SQRT((E1567-route_map__2[[#This Row],[stop_lat]])^2 + ((F1567-route_map__2[[#This Row],[stop_lon]])*COS(RADIANS(route_map__2[[#This Row],[stop_lat]])))^2)*111.32)</f>
        <v>0.37266343799244411</v>
      </c>
    </row>
    <row r="1567" spans="1:7" hidden="1" x14ac:dyDescent="0.2">
      <c r="A1567" t="s">
        <v>213</v>
      </c>
      <c r="B1567">
        <v>1</v>
      </c>
      <c r="C1567">
        <v>10</v>
      </c>
      <c r="D1567" t="s">
        <v>2274</v>
      </c>
      <c r="E1567">
        <v>49.208224000000001</v>
      </c>
      <c r="F1567">
        <v>-123.031482</v>
      </c>
      <c r="G1567">
        <f>IF(route_map__2[[#This Row],[route_label]]&lt;&gt;A1568,0,SQRT((E1568-route_map__2[[#This Row],[stop_lat]])^2 + ((F1568-route_map__2[[#This Row],[stop_lon]])*COS(RADIANS(route_map__2[[#This Row],[stop_lat]])))^2)*111.32)</f>
        <v>0.31568667994384025</v>
      </c>
    </row>
    <row r="1568" spans="1:7" hidden="1" x14ac:dyDescent="0.2">
      <c r="A1568" t="s">
        <v>213</v>
      </c>
      <c r="B1568">
        <v>1</v>
      </c>
      <c r="C1568">
        <v>11</v>
      </c>
      <c r="D1568" t="s">
        <v>2275</v>
      </c>
      <c r="E1568">
        <v>49.208441000000001</v>
      </c>
      <c r="F1568">
        <v>-123.03581</v>
      </c>
      <c r="G1568">
        <f>IF(route_map__2[[#This Row],[route_label]]&lt;&gt;A1569,0,SQRT((E1569-route_map__2[[#This Row],[stop_lat]])^2 + ((F1569-route_map__2[[#This Row],[stop_lon]])*COS(RADIANS(route_map__2[[#This Row],[stop_lat]])))^2)*111.32)</f>
        <v>0.41018047092904336</v>
      </c>
    </row>
    <row r="1569" spans="1:7" hidden="1" x14ac:dyDescent="0.2">
      <c r="A1569" t="s">
        <v>213</v>
      </c>
      <c r="B1569">
        <v>1</v>
      </c>
      <c r="C1569">
        <v>12</v>
      </c>
      <c r="D1569" t="s">
        <v>2260</v>
      </c>
      <c r="E1569">
        <v>49.205981000000001</v>
      </c>
      <c r="F1569">
        <v>-123.031611</v>
      </c>
      <c r="G1569">
        <f>IF(route_map__2[[#This Row],[route_label]]&lt;&gt;A1570,0,SQRT((E1570-route_map__2[[#This Row],[stop_lat]])^2 + ((F1570-route_map__2[[#This Row],[stop_lon]])*COS(RADIANS(route_map__2[[#This Row],[stop_lat]])))^2)*111.32)</f>
        <v>0</v>
      </c>
    </row>
    <row r="1570" spans="1:7" hidden="1" x14ac:dyDescent="0.2">
      <c r="A1570" t="s">
        <v>134</v>
      </c>
      <c r="B1570">
        <v>0</v>
      </c>
      <c r="C1570">
        <v>1</v>
      </c>
      <c r="D1570" t="s">
        <v>2276</v>
      </c>
      <c r="E1570">
        <v>49.267415</v>
      </c>
      <c r="F1570">
        <v>-123.24795399999999</v>
      </c>
      <c r="G1570">
        <f>IF(route_map__2[[#This Row],[route_label]]&lt;&gt;A1571,0,SQRT((E1571-route_map__2[[#This Row],[stop_lat]])^2 + ((F1571-route_map__2[[#This Row],[stop_lon]])*COS(RADIANS(route_map__2[[#This Row],[stop_lat]])))^2)*111.32)</f>
        <v>0.48771271183795073</v>
      </c>
    </row>
    <row r="1571" spans="1:7" hidden="1" x14ac:dyDescent="0.2">
      <c r="A1571" t="s">
        <v>134</v>
      </c>
      <c r="B1571">
        <v>0</v>
      </c>
      <c r="C1571">
        <v>2</v>
      </c>
      <c r="D1571" t="s">
        <v>1940</v>
      </c>
      <c r="E1571">
        <v>49.264000000000003</v>
      </c>
      <c r="F1571">
        <v>-123.243748</v>
      </c>
      <c r="G1571">
        <f>IF(route_map__2[[#This Row],[route_label]]&lt;&gt;A1572,0,SQRT((E1572-route_map__2[[#This Row],[stop_lat]])^2 + ((F1572-route_map__2[[#This Row],[stop_lon]])*COS(RADIANS(route_map__2[[#This Row],[stop_lat]])))^2)*111.32)</f>
        <v>0.41303185109172152</v>
      </c>
    </row>
    <row r="1572" spans="1:7" hidden="1" x14ac:dyDescent="0.2">
      <c r="A1572" t="s">
        <v>134</v>
      </c>
      <c r="B1572">
        <v>0</v>
      </c>
      <c r="C1572">
        <v>3</v>
      </c>
      <c r="D1572" t="s">
        <v>1941</v>
      </c>
      <c r="E1572">
        <v>49.260753999999999</v>
      </c>
      <c r="F1572">
        <v>-123.240994</v>
      </c>
      <c r="G1572">
        <f>IF(route_map__2[[#This Row],[route_label]]&lt;&gt;A1573,0,SQRT((E1573-route_map__2[[#This Row],[stop_lat]])^2 + ((F1573-route_map__2[[#This Row],[stop_lon]])*COS(RADIANS(route_map__2[[#This Row],[stop_lat]])))^2)*111.32)</f>
        <v>0.44407787592003606</v>
      </c>
    </row>
    <row r="1573" spans="1:7" hidden="1" x14ac:dyDescent="0.2">
      <c r="A1573" t="s">
        <v>134</v>
      </c>
      <c r="B1573">
        <v>0</v>
      </c>
      <c r="C1573">
        <v>4</v>
      </c>
      <c r="D1573" t="s">
        <v>1942</v>
      </c>
      <c r="E1573">
        <v>49.257294999999999</v>
      </c>
      <c r="F1573">
        <v>-123.237949</v>
      </c>
      <c r="G1573">
        <f>IF(route_map__2[[#This Row],[route_label]]&lt;&gt;A1574,0,SQRT((E1574-route_map__2[[#This Row],[stop_lat]])^2 + ((F1574-route_map__2[[#This Row],[stop_lon]])*COS(RADIANS(route_map__2[[#This Row],[stop_lat]])))^2)*111.32)</f>
        <v>0.24801845583542814</v>
      </c>
    </row>
    <row r="1574" spans="1:7" hidden="1" x14ac:dyDescent="0.2">
      <c r="A1574" t="s">
        <v>134</v>
      </c>
      <c r="B1574">
        <v>0</v>
      </c>
      <c r="C1574">
        <v>5</v>
      </c>
      <c r="D1574" t="s">
        <v>1943</v>
      </c>
      <c r="E1574">
        <v>49.256014</v>
      </c>
      <c r="F1574">
        <v>-123.235156</v>
      </c>
      <c r="G1574">
        <f>IF(route_map__2[[#This Row],[route_label]]&lt;&gt;A1575,0,SQRT((E1575-route_map__2[[#This Row],[stop_lat]])^2 + ((F1575-route_map__2[[#This Row],[stop_lon]])*COS(RADIANS(route_map__2[[#This Row],[stop_lat]])))^2)*111.32)</f>
        <v>1.0148237484082243</v>
      </c>
    </row>
    <row r="1575" spans="1:7" hidden="1" x14ac:dyDescent="0.2">
      <c r="A1575" t="s">
        <v>134</v>
      </c>
      <c r="B1575">
        <v>0</v>
      </c>
      <c r="C1575">
        <v>6</v>
      </c>
      <c r="D1575" t="s">
        <v>1944</v>
      </c>
      <c r="E1575">
        <v>49.258318000000003</v>
      </c>
      <c r="F1575">
        <v>-123.221642</v>
      </c>
      <c r="G1575">
        <f>IF(route_map__2[[#This Row],[route_label]]&lt;&gt;A1576,0,SQRT((E1576-route_map__2[[#This Row],[stop_lat]])^2 + ((F1576-route_map__2[[#This Row],[stop_lon]])*COS(RADIANS(route_map__2[[#This Row],[stop_lat]])))^2)*111.32)</f>
        <v>0.48965242782101426</v>
      </c>
    </row>
    <row r="1576" spans="1:7" hidden="1" x14ac:dyDescent="0.2">
      <c r="A1576" t="s">
        <v>134</v>
      </c>
      <c r="B1576">
        <v>0</v>
      </c>
      <c r="C1576">
        <v>7</v>
      </c>
      <c r="D1576" t="s">
        <v>1945</v>
      </c>
      <c r="E1576">
        <v>49.258259000000002</v>
      </c>
      <c r="F1576">
        <v>-123.21490300000001</v>
      </c>
      <c r="G1576">
        <f>IF(route_map__2[[#This Row],[route_label]]&lt;&gt;A1577,0,SQRT((E1577-route_map__2[[#This Row],[stop_lat]])^2 + ((F1577-route_map__2[[#This Row],[stop_lon]])*COS(RADIANS(route_map__2[[#This Row],[stop_lat]])))^2)*111.32)</f>
        <v>0.22194274288347043</v>
      </c>
    </row>
    <row r="1577" spans="1:7" hidden="1" x14ac:dyDescent="0.2">
      <c r="A1577" t="s">
        <v>134</v>
      </c>
      <c r="B1577">
        <v>0</v>
      </c>
      <c r="C1577">
        <v>8</v>
      </c>
      <c r="D1577" t="s">
        <v>1946</v>
      </c>
      <c r="E1577">
        <v>49.258189999999999</v>
      </c>
      <c r="F1577">
        <v>-123.21185</v>
      </c>
      <c r="G1577">
        <f>IF(route_map__2[[#This Row],[route_label]]&lt;&gt;A1578,0,SQRT((E1578-route_map__2[[#This Row],[stop_lat]])^2 + ((F1578-route_map__2[[#This Row],[stop_lon]])*COS(RADIANS(route_map__2[[#This Row],[stop_lat]])))^2)*111.32)</f>
        <v>0.44139201082567109</v>
      </c>
    </row>
    <row r="1578" spans="1:7" hidden="1" x14ac:dyDescent="0.2">
      <c r="A1578" t="s">
        <v>134</v>
      </c>
      <c r="B1578">
        <v>0</v>
      </c>
      <c r="C1578">
        <v>9</v>
      </c>
      <c r="D1578" t="s">
        <v>1947</v>
      </c>
      <c r="E1578">
        <v>49.258107000000003</v>
      </c>
      <c r="F1578">
        <v>-123.205776</v>
      </c>
      <c r="G1578">
        <f>IF(route_map__2[[#This Row],[route_label]]&lt;&gt;A1579,0,SQRT((E1579-route_map__2[[#This Row],[stop_lat]])^2 + ((F1579-route_map__2[[#This Row],[stop_lon]])*COS(RADIANS(route_map__2[[#This Row],[stop_lat]])))^2)*111.32)</f>
        <v>0.60540751877618315</v>
      </c>
    </row>
    <row r="1579" spans="1:7" hidden="1" x14ac:dyDescent="0.2">
      <c r="A1579" t="s">
        <v>134</v>
      </c>
      <c r="B1579">
        <v>0</v>
      </c>
      <c r="C1579">
        <v>10</v>
      </c>
      <c r="D1579" t="s">
        <v>1948</v>
      </c>
      <c r="E1579">
        <v>49.257992999999999</v>
      </c>
      <c r="F1579">
        <v>-123.197445</v>
      </c>
      <c r="G1579">
        <f>IF(route_map__2[[#This Row],[route_label]]&lt;&gt;A1580,0,SQRT((E1580-route_map__2[[#This Row],[stop_lat]])^2 + ((F1580-route_map__2[[#This Row],[stop_lon]])*COS(RADIANS(route_map__2[[#This Row],[stop_lat]])))^2)*111.32)</f>
        <v>0.31847981176361978</v>
      </c>
    </row>
    <row r="1580" spans="1:7" hidden="1" x14ac:dyDescent="0.2">
      <c r="A1580" t="s">
        <v>134</v>
      </c>
      <c r="B1580">
        <v>0</v>
      </c>
      <c r="C1580">
        <v>11</v>
      </c>
      <c r="D1580" t="s">
        <v>1949</v>
      </c>
      <c r="E1580">
        <v>49.257916999999999</v>
      </c>
      <c r="F1580">
        <v>-123.193063</v>
      </c>
      <c r="G1580">
        <f>IF(route_map__2[[#This Row],[route_label]]&lt;&gt;A1581,0,SQRT((E1581-route_map__2[[#This Row],[stop_lat]])^2 + ((F1581-route_map__2[[#This Row],[stop_lon]])*COS(RADIANS(route_map__2[[#This Row],[stop_lat]])))^2)*111.32)</f>
        <v>0.4010840274935758</v>
      </c>
    </row>
    <row r="1581" spans="1:7" hidden="1" x14ac:dyDescent="0.2">
      <c r="A1581" t="s">
        <v>134</v>
      </c>
      <c r="B1581">
        <v>0</v>
      </c>
      <c r="C1581">
        <v>12</v>
      </c>
      <c r="D1581" t="s">
        <v>1950</v>
      </c>
      <c r="E1581">
        <v>49.257832999999998</v>
      </c>
      <c r="F1581">
        <v>-123.187544</v>
      </c>
      <c r="G1581">
        <f>IF(route_map__2[[#This Row],[route_label]]&lt;&gt;A1582,0,SQRT((E1582-route_map__2[[#This Row],[stop_lat]])^2 + ((F1582-route_map__2[[#This Row],[stop_lon]])*COS(RADIANS(route_map__2[[#This Row],[stop_lat]])))^2)*111.32)</f>
        <v>0.21352339729786562</v>
      </c>
    </row>
    <row r="1582" spans="1:7" hidden="1" x14ac:dyDescent="0.2">
      <c r="A1582" t="s">
        <v>134</v>
      </c>
      <c r="B1582">
        <v>0</v>
      </c>
      <c r="C1582">
        <v>13</v>
      </c>
      <c r="D1582" t="s">
        <v>2277</v>
      </c>
      <c r="E1582">
        <v>49.257784999999998</v>
      </c>
      <c r="F1582">
        <v>-123.184606</v>
      </c>
      <c r="G1582">
        <f>IF(route_map__2[[#This Row],[route_label]]&lt;&gt;A1583,0,SQRT((E1583-route_map__2[[#This Row],[stop_lat]])^2 + ((F1583-route_map__2[[#This Row],[stop_lon]])*COS(RADIANS(route_map__2[[#This Row],[stop_lat]])))^2)*111.32)</f>
        <v>0.44854630960605496</v>
      </c>
    </row>
    <row r="1583" spans="1:7" hidden="1" x14ac:dyDescent="0.2">
      <c r="A1583" t="s">
        <v>134</v>
      </c>
      <c r="B1583">
        <v>0</v>
      </c>
      <c r="C1583">
        <v>14</v>
      </c>
      <c r="D1583" t="s">
        <v>2278</v>
      </c>
      <c r="E1583">
        <v>49.257688999999999</v>
      </c>
      <c r="F1583">
        <v>-123.178434</v>
      </c>
      <c r="G1583">
        <f>IF(route_map__2[[#This Row],[route_label]]&lt;&gt;A1584,0,SQRT((E1584-route_map__2[[#This Row],[stop_lat]])^2 + ((F1584-route_map__2[[#This Row],[stop_lon]])*COS(RADIANS(route_map__2[[#This Row],[stop_lat]])))^2)*111.32)</f>
        <v>0.21622585425480254</v>
      </c>
    </row>
    <row r="1584" spans="1:7" hidden="1" x14ac:dyDescent="0.2">
      <c r="A1584" t="s">
        <v>134</v>
      </c>
      <c r="B1584">
        <v>0</v>
      </c>
      <c r="C1584">
        <v>15</v>
      </c>
      <c r="D1584" t="s">
        <v>2279</v>
      </c>
      <c r="E1584">
        <v>49.257635999999998</v>
      </c>
      <c r="F1584">
        <v>-123.175459</v>
      </c>
      <c r="G1584">
        <f>IF(route_map__2[[#This Row],[route_label]]&lt;&gt;A1585,0,SQRT((E1585-route_map__2[[#This Row],[stop_lat]])^2 + ((F1585-route_map__2[[#This Row],[stop_lon]])*COS(RADIANS(route_map__2[[#This Row],[stop_lat]])))^2)*111.32)</f>
        <v>0.29764273217582998</v>
      </c>
    </row>
    <row r="1585" spans="1:7" hidden="1" x14ac:dyDescent="0.2">
      <c r="A1585" t="s">
        <v>134</v>
      </c>
      <c r="B1585">
        <v>0</v>
      </c>
      <c r="C1585">
        <v>16</v>
      </c>
      <c r="D1585" t="s">
        <v>2280</v>
      </c>
      <c r="E1585">
        <v>49.257586000000003</v>
      </c>
      <c r="F1585">
        <v>-123.171363</v>
      </c>
      <c r="G1585">
        <f>IF(route_map__2[[#This Row],[route_label]]&lt;&gt;A1586,0,SQRT((E1586-route_map__2[[#This Row],[stop_lat]])^2 + ((F1586-route_map__2[[#This Row],[stop_lon]])*COS(RADIANS(route_map__2[[#This Row],[stop_lat]])))^2)*111.32)</f>
        <v>0.25074843426864368</v>
      </c>
    </row>
    <row r="1586" spans="1:7" hidden="1" x14ac:dyDescent="0.2">
      <c r="A1586" t="s">
        <v>134</v>
      </c>
      <c r="B1586">
        <v>0</v>
      </c>
      <c r="C1586">
        <v>17</v>
      </c>
      <c r="D1586" t="s">
        <v>2281</v>
      </c>
      <c r="E1586">
        <v>49.257525000000001</v>
      </c>
      <c r="F1586">
        <v>-123.167913</v>
      </c>
      <c r="G1586">
        <f>IF(route_map__2[[#This Row],[route_label]]&lt;&gt;A1587,0,SQRT((E1587-route_map__2[[#This Row],[stop_lat]])^2 + ((F1587-route_map__2[[#This Row],[stop_lon]])*COS(RADIANS(route_map__2[[#This Row],[stop_lat]])))^2)*111.32)</f>
        <v>0.24675676894146789</v>
      </c>
    </row>
    <row r="1587" spans="1:7" hidden="1" x14ac:dyDescent="0.2">
      <c r="A1587" t="s">
        <v>134</v>
      </c>
      <c r="B1587">
        <v>0</v>
      </c>
      <c r="C1587">
        <v>18</v>
      </c>
      <c r="D1587" t="s">
        <v>2282</v>
      </c>
      <c r="E1587">
        <v>49.257427</v>
      </c>
      <c r="F1587">
        <v>-123.16452</v>
      </c>
      <c r="G1587">
        <f>IF(route_map__2[[#This Row],[route_label]]&lt;&gt;A1588,0,SQRT((E1588-route_map__2[[#This Row],[stop_lat]])^2 + ((F1588-route_map__2[[#This Row],[stop_lon]])*COS(RADIANS(route_map__2[[#This Row],[stop_lat]])))^2)*111.32)</f>
        <v>0.50968005721539478</v>
      </c>
    </row>
    <row r="1588" spans="1:7" hidden="1" x14ac:dyDescent="0.2">
      <c r="A1588" t="s">
        <v>134</v>
      </c>
      <c r="B1588">
        <v>0</v>
      </c>
      <c r="C1588">
        <v>19</v>
      </c>
      <c r="D1588" t="s">
        <v>2283</v>
      </c>
      <c r="E1588">
        <v>49.257289999999998</v>
      </c>
      <c r="F1588">
        <v>-123.15750800000001</v>
      </c>
      <c r="G1588">
        <f>IF(route_map__2[[#This Row],[route_label]]&lt;&gt;A1589,0,SQRT((E1589-route_map__2[[#This Row],[stop_lat]])^2 + ((F1589-route_map__2[[#This Row],[stop_lon]])*COS(RADIANS(route_map__2[[#This Row],[stop_lat]])))^2)*111.32)</f>
        <v>0.40174807668785012</v>
      </c>
    </row>
    <row r="1589" spans="1:7" hidden="1" x14ac:dyDescent="0.2">
      <c r="A1589" t="s">
        <v>134</v>
      </c>
      <c r="B1589">
        <v>0</v>
      </c>
      <c r="C1589">
        <v>20</v>
      </c>
      <c r="D1589" t="s">
        <v>2284</v>
      </c>
      <c r="E1589">
        <v>49.257204000000002</v>
      </c>
      <c r="F1589">
        <v>-123.15197999999999</v>
      </c>
      <c r="G1589">
        <f>IF(route_map__2[[#This Row],[route_label]]&lt;&gt;A1590,0,SQRT((E1590-route_map__2[[#This Row],[stop_lat]])^2 + ((F1590-route_map__2[[#This Row],[stop_lon]])*COS(RADIANS(route_map__2[[#This Row],[stop_lat]])))^2)*111.32)</f>
        <v>0.40798762608678535</v>
      </c>
    </row>
    <row r="1590" spans="1:7" hidden="1" x14ac:dyDescent="0.2">
      <c r="A1590" t="s">
        <v>134</v>
      </c>
      <c r="B1590">
        <v>0</v>
      </c>
      <c r="C1590">
        <v>21</v>
      </c>
      <c r="D1590" t="s">
        <v>2285</v>
      </c>
      <c r="E1590">
        <v>49.257120999999998</v>
      </c>
      <c r="F1590">
        <v>-123.146366</v>
      </c>
      <c r="G1590">
        <f>IF(route_map__2[[#This Row],[route_label]]&lt;&gt;A1591,0,SQRT((E1591-route_map__2[[#This Row],[stop_lat]])^2 + ((F1591-route_map__2[[#This Row],[stop_lon]])*COS(RADIANS(route_map__2[[#This Row],[stop_lat]])))^2)*111.32)</f>
        <v>0.62561470288741028</v>
      </c>
    </row>
    <row r="1591" spans="1:7" hidden="1" x14ac:dyDescent="0.2">
      <c r="A1591" t="s">
        <v>134</v>
      </c>
      <c r="B1591">
        <v>0</v>
      </c>
      <c r="C1591">
        <v>22</v>
      </c>
      <c r="D1591" t="s">
        <v>2286</v>
      </c>
      <c r="E1591">
        <v>49.257415000000002</v>
      </c>
      <c r="F1591">
        <v>-123.137767</v>
      </c>
      <c r="G1591">
        <f>IF(route_map__2[[#This Row],[route_label]]&lt;&gt;A1592,0,SQRT((E1592-route_map__2[[#This Row],[stop_lat]])^2 + ((F1592-route_map__2[[#This Row],[stop_lon]])*COS(RADIANS(route_map__2[[#This Row],[stop_lat]])))^2)*111.32)</f>
        <v>0.73265908436710636</v>
      </c>
    </row>
    <row r="1592" spans="1:7" hidden="1" x14ac:dyDescent="0.2">
      <c r="A1592" t="s">
        <v>134</v>
      </c>
      <c r="B1592">
        <v>0</v>
      </c>
      <c r="C1592">
        <v>23</v>
      </c>
      <c r="D1592" t="s">
        <v>2287</v>
      </c>
      <c r="E1592">
        <v>49.256968999999998</v>
      </c>
      <c r="F1592">
        <v>-123.127706</v>
      </c>
      <c r="G1592">
        <f>IF(route_map__2[[#This Row],[route_label]]&lt;&gt;A1593,0,SQRT((E1593-route_map__2[[#This Row],[stop_lat]])^2 + ((F1593-route_map__2[[#This Row],[stop_lon]])*COS(RADIANS(route_map__2[[#This Row],[stop_lat]])))^2)*111.32)</f>
        <v>0.44522958030117016</v>
      </c>
    </row>
    <row r="1593" spans="1:7" hidden="1" x14ac:dyDescent="0.2">
      <c r="A1593" t="s">
        <v>134</v>
      </c>
      <c r="B1593">
        <v>0</v>
      </c>
      <c r="C1593">
        <v>24</v>
      </c>
      <c r="D1593" t="s">
        <v>2288</v>
      </c>
      <c r="E1593">
        <v>49.256968999999998</v>
      </c>
      <c r="F1593">
        <v>-123.121578</v>
      </c>
      <c r="G1593">
        <f>IF(route_map__2[[#This Row],[route_label]]&lt;&gt;A1594,0,SQRT((E1594-route_map__2[[#This Row],[stop_lat]])^2 + ((F1594-route_map__2[[#This Row],[stop_lon]])*COS(RADIANS(route_map__2[[#This Row],[stop_lat]])))^2)*111.32)</f>
        <v>0.46192007167832849</v>
      </c>
    </row>
    <row r="1594" spans="1:7" hidden="1" x14ac:dyDescent="0.2">
      <c r="A1594" t="s">
        <v>134</v>
      </c>
      <c r="B1594">
        <v>0</v>
      </c>
      <c r="C1594">
        <v>25</v>
      </c>
      <c r="D1594" t="s">
        <v>1601</v>
      </c>
      <c r="E1594">
        <v>49.256554999999999</v>
      </c>
      <c r="F1594">
        <v>-123.115252</v>
      </c>
      <c r="G1594">
        <f>IF(route_map__2[[#This Row],[route_label]]&lt;&gt;A1595,0,SQRT((E1595-route_map__2[[#This Row],[stop_lat]])^2 + ((F1595-route_map__2[[#This Row],[stop_lon]])*COS(RADIANS(route_map__2[[#This Row],[stop_lat]])))^2)*111.32)</f>
        <v>0.20940426426957309</v>
      </c>
    </row>
    <row r="1595" spans="1:7" hidden="1" x14ac:dyDescent="0.2">
      <c r="A1595" t="s">
        <v>134</v>
      </c>
      <c r="B1595">
        <v>0</v>
      </c>
      <c r="C1595">
        <v>26</v>
      </c>
      <c r="D1595" t="s">
        <v>1602</v>
      </c>
      <c r="E1595">
        <v>49.254674000000001</v>
      </c>
      <c r="F1595">
        <v>-123.11528199999999</v>
      </c>
      <c r="G1595">
        <f>IF(route_map__2[[#This Row],[route_label]]&lt;&gt;A1596,0,SQRT((E1596-route_map__2[[#This Row],[stop_lat]])^2 + ((F1596-route_map__2[[#This Row],[stop_lon]])*COS(RADIANS(route_map__2[[#This Row],[stop_lat]])))^2)*111.32)</f>
        <v>0.21251545967445745</v>
      </c>
    </row>
    <row r="1596" spans="1:7" hidden="1" x14ac:dyDescent="0.2">
      <c r="A1596" t="s">
        <v>134</v>
      </c>
      <c r="B1596">
        <v>0</v>
      </c>
      <c r="C1596">
        <v>27</v>
      </c>
      <c r="D1596" t="s">
        <v>1603</v>
      </c>
      <c r="E1596">
        <v>49.252766000000001</v>
      </c>
      <c r="F1596">
        <v>-123.115379</v>
      </c>
      <c r="G1596">
        <f>IF(route_map__2[[#This Row],[route_label]]&lt;&gt;A1597,0,SQRT((E1597-route_map__2[[#This Row],[stop_lat]])^2 + ((F1597-route_map__2[[#This Row],[stop_lon]])*COS(RADIANS(route_map__2[[#This Row],[stop_lat]])))^2)*111.32)</f>
        <v>0.1983224784623232</v>
      </c>
    </row>
    <row r="1597" spans="1:7" hidden="1" x14ac:dyDescent="0.2">
      <c r="A1597" t="s">
        <v>134</v>
      </c>
      <c r="B1597">
        <v>0</v>
      </c>
      <c r="C1597">
        <v>28</v>
      </c>
      <c r="D1597" t="s">
        <v>1604</v>
      </c>
      <c r="E1597">
        <v>49.250985</v>
      </c>
      <c r="F1597">
        <v>-123.115447</v>
      </c>
      <c r="G1597">
        <f>IF(route_map__2[[#This Row],[route_label]]&lt;&gt;A1598,0,SQRT((E1598-route_map__2[[#This Row],[stop_lat]])^2 + ((F1598-route_map__2[[#This Row],[stop_lon]])*COS(RADIANS(route_map__2[[#This Row],[stop_lat]])))^2)*111.32)</f>
        <v>0.26247507232972966</v>
      </c>
    </row>
    <row r="1598" spans="1:7" hidden="1" x14ac:dyDescent="0.2">
      <c r="A1598" t="s">
        <v>134</v>
      </c>
      <c r="B1598">
        <v>0</v>
      </c>
      <c r="C1598">
        <v>29</v>
      </c>
      <c r="D1598" t="s">
        <v>1605</v>
      </c>
      <c r="E1598">
        <v>49.248634000000003</v>
      </c>
      <c r="F1598">
        <v>-123.11572200000001</v>
      </c>
      <c r="G1598">
        <f>IF(route_map__2[[#This Row],[route_label]]&lt;&gt;A1599,0,SQRT((E1599-route_map__2[[#This Row],[stop_lat]])^2 + ((F1599-route_map__2[[#This Row],[stop_lon]])*COS(RADIANS(route_map__2[[#This Row],[stop_lat]])))^2)*111.32)</f>
        <v>0.40137221136175688</v>
      </c>
    </row>
    <row r="1599" spans="1:7" hidden="1" x14ac:dyDescent="0.2">
      <c r="A1599" t="s">
        <v>134</v>
      </c>
      <c r="B1599">
        <v>0</v>
      </c>
      <c r="C1599">
        <v>30</v>
      </c>
      <c r="D1599" t="s">
        <v>2289</v>
      </c>
      <c r="E1599">
        <v>49.245108000000002</v>
      </c>
      <c r="F1599">
        <v>-123.11456800000001</v>
      </c>
      <c r="G1599">
        <f>IF(route_map__2[[#This Row],[route_label]]&lt;&gt;A1600,0,SQRT((E1600-route_map__2[[#This Row],[stop_lat]])^2 + ((F1600-route_map__2[[#This Row],[stop_lon]])*COS(RADIANS(route_map__2[[#This Row],[stop_lat]])))^2)*111.32)</f>
        <v>0.504081169575893</v>
      </c>
    </row>
    <row r="1600" spans="1:7" hidden="1" x14ac:dyDescent="0.2">
      <c r="A1600" t="s">
        <v>134</v>
      </c>
      <c r="B1600">
        <v>0</v>
      </c>
      <c r="C1600">
        <v>31</v>
      </c>
      <c r="D1600" t="s">
        <v>2290</v>
      </c>
      <c r="E1600">
        <v>49.242587999999998</v>
      </c>
      <c r="F1600">
        <v>-123.108805</v>
      </c>
      <c r="G1600">
        <f>IF(route_map__2[[#This Row],[route_label]]&lt;&gt;A1601,0,SQRT((E1601-route_map__2[[#This Row],[stop_lat]])^2 + ((F1601-route_map__2[[#This Row],[stop_lon]])*COS(RADIANS(route_map__2[[#This Row],[stop_lat]])))^2)*111.32)</f>
        <v>0.36278252811079886</v>
      </c>
    </row>
    <row r="1601" spans="1:7" hidden="1" x14ac:dyDescent="0.2">
      <c r="A1601" t="s">
        <v>134</v>
      </c>
      <c r="B1601">
        <v>0</v>
      </c>
      <c r="C1601">
        <v>32</v>
      </c>
      <c r="D1601" t="s">
        <v>2291</v>
      </c>
      <c r="E1601">
        <v>49.240504999999999</v>
      </c>
      <c r="F1601">
        <v>-123.104966</v>
      </c>
      <c r="G1601">
        <f>IF(route_map__2[[#This Row],[route_label]]&lt;&gt;A1602,0,SQRT((E1602-route_map__2[[#This Row],[stop_lat]])^2 + ((F1602-route_map__2[[#This Row],[stop_lon]])*COS(RADIANS(route_map__2[[#This Row],[stop_lat]])))^2)*111.32)</f>
        <v>0.22638446992717801</v>
      </c>
    </row>
    <row r="1602" spans="1:7" hidden="1" x14ac:dyDescent="0.2">
      <c r="A1602" t="s">
        <v>134</v>
      </c>
      <c r="B1602">
        <v>0</v>
      </c>
      <c r="C1602">
        <v>33</v>
      </c>
      <c r="D1602" t="s">
        <v>2292</v>
      </c>
      <c r="E1602">
        <v>49.240434999999998</v>
      </c>
      <c r="F1602">
        <v>-123.10185300000001</v>
      </c>
      <c r="G1602">
        <f>IF(route_map__2[[#This Row],[route_label]]&lt;&gt;A1603,0,SQRT((E1603-route_map__2[[#This Row],[stop_lat]])^2 + ((F1603-route_map__2[[#This Row],[stop_lon]])*COS(RADIANS(route_map__2[[#This Row],[stop_lat]])))^2)*111.32)</f>
        <v>0.38824252801026049</v>
      </c>
    </row>
    <row r="1603" spans="1:7" hidden="1" x14ac:dyDescent="0.2">
      <c r="A1603" t="s">
        <v>134</v>
      </c>
      <c r="B1603">
        <v>0</v>
      </c>
      <c r="C1603">
        <v>34</v>
      </c>
      <c r="D1603" t="s">
        <v>2293</v>
      </c>
      <c r="E1603">
        <v>49.240343000000003</v>
      </c>
      <c r="F1603">
        <v>-123.096513</v>
      </c>
      <c r="G1603">
        <f>IF(route_map__2[[#This Row],[route_label]]&lt;&gt;A1604,0,SQRT((E1604-route_map__2[[#This Row],[stop_lat]])^2 + ((F1604-route_map__2[[#This Row],[stop_lon]])*COS(RADIANS(route_map__2[[#This Row],[stop_lat]])))^2)*111.32)</f>
        <v>0.48693921602883489</v>
      </c>
    </row>
    <row r="1604" spans="1:7" hidden="1" x14ac:dyDescent="0.2">
      <c r="A1604" t="s">
        <v>134</v>
      </c>
      <c r="B1604">
        <v>0</v>
      </c>
      <c r="C1604">
        <v>35</v>
      </c>
      <c r="D1604" t="s">
        <v>2294</v>
      </c>
      <c r="E1604">
        <v>49.240240999999997</v>
      </c>
      <c r="F1604">
        <v>-123.089815</v>
      </c>
      <c r="G1604">
        <f>IF(route_map__2[[#This Row],[route_label]]&lt;&gt;A1605,0,SQRT((E1605-route_map__2[[#This Row],[stop_lat]])^2 + ((F1605-route_map__2[[#This Row],[stop_lon]])*COS(RADIANS(route_map__2[[#This Row],[stop_lat]])))^2)*111.32)</f>
        <v>0.32461312995530184</v>
      </c>
    </row>
    <row r="1605" spans="1:7" hidden="1" x14ac:dyDescent="0.2">
      <c r="A1605" t="s">
        <v>134</v>
      </c>
      <c r="B1605">
        <v>0</v>
      </c>
      <c r="C1605">
        <v>36</v>
      </c>
      <c r="D1605" t="s">
        <v>2295</v>
      </c>
      <c r="E1605">
        <v>49.240203999999999</v>
      </c>
      <c r="F1605">
        <v>-123.08534899999999</v>
      </c>
      <c r="G1605">
        <f>IF(route_map__2[[#This Row],[route_label]]&lt;&gt;A1606,0,SQRT((E1606-route_map__2[[#This Row],[stop_lat]])^2 + ((F1606-route_map__2[[#This Row],[stop_lon]])*COS(RADIANS(route_map__2[[#This Row],[stop_lat]])))^2)*111.32)</f>
        <v>0.40427245868872685</v>
      </c>
    </row>
    <row r="1606" spans="1:7" hidden="1" x14ac:dyDescent="0.2">
      <c r="A1606" t="s">
        <v>134</v>
      </c>
      <c r="B1606">
        <v>0</v>
      </c>
      <c r="C1606">
        <v>37</v>
      </c>
      <c r="D1606" t="s">
        <v>2296</v>
      </c>
      <c r="E1606">
        <v>49.240161000000001</v>
      </c>
      <c r="F1606">
        <v>-123.079787</v>
      </c>
      <c r="G1606">
        <f>IF(route_map__2[[#This Row],[route_label]]&lt;&gt;A1607,0,SQRT((E1607-route_map__2[[#This Row],[stop_lat]])^2 + ((F1607-route_map__2[[#This Row],[stop_lon]])*COS(RADIANS(route_map__2[[#This Row],[stop_lat]])))^2)*111.32)</f>
        <v>0.27829556679171036</v>
      </c>
    </row>
    <row r="1607" spans="1:7" hidden="1" x14ac:dyDescent="0.2">
      <c r="A1607" t="s">
        <v>134</v>
      </c>
      <c r="B1607">
        <v>0</v>
      </c>
      <c r="C1607">
        <v>38</v>
      </c>
      <c r="D1607" t="s">
        <v>2297</v>
      </c>
      <c r="E1607">
        <v>49.240146000000003</v>
      </c>
      <c r="F1607">
        <v>-123.075958</v>
      </c>
      <c r="G1607">
        <f>IF(route_map__2[[#This Row],[route_label]]&lt;&gt;A1608,0,SQRT((E1608-route_map__2[[#This Row],[stop_lat]])^2 + ((F1608-route_map__2[[#This Row],[stop_lon]])*COS(RADIANS(route_map__2[[#This Row],[stop_lat]])))^2)*111.32)</f>
        <v>0.37143286495502742</v>
      </c>
    </row>
    <row r="1608" spans="1:7" hidden="1" x14ac:dyDescent="0.2">
      <c r="A1608" t="s">
        <v>134</v>
      </c>
      <c r="B1608">
        <v>0</v>
      </c>
      <c r="C1608">
        <v>39</v>
      </c>
      <c r="D1608" t="s">
        <v>2298</v>
      </c>
      <c r="E1608">
        <v>49.240063999999997</v>
      </c>
      <c r="F1608">
        <v>-123.070849</v>
      </c>
      <c r="G1608">
        <f>IF(route_map__2[[#This Row],[route_label]]&lt;&gt;A1609,0,SQRT((E1609-route_map__2[[#This Row],[stop_lat]])^2 + ((F1609-route_map__2[[#This Row],[stop_lon]])*COS(RADIANS(route_map__2[[#This Row],[stop_lat]])))^2)*111.32)</f>
        <v>0.437536041372517</v>
      </c>
    </row>
    <row r="1609" spans="1:7" hidden="1" x14ac:dyDescent="0.2">
      <c r="A1609" t="s">
        <v>134</v>
      </c>
      <c r="B1609">
        <v>0</v>
      </c>
      <c r="C1609">
        <v>40</v>
      </c>
      <c r="D1609" t="s">
        <v>2299</v>
      </c>
      <c r="E1609">
        <v>49.239826000000001</v>
      </c>
      <c r="F1609">
        <v>-123.06484</v>
      </c>
      <c r="G1609">
        <f>IF(route_map__2[[#This Row],[route_label]]&lt;&gt;A1610,0,SQRT((E1610-route_map__2[[#This Row],[stop_lat]])^2 + ((F1610-route_map__2[[#This Row],[stop_lon]])*COS(RADIANS(route_map__2[[#This Row],[stop_lat]])))^2)*111.32)</f>
        <v>0.47535250688394121</v>
      </c>
    </row>
    <row r="1610" spans="1:7" hidden="1" x14ac:dyDescent="0.2">
      <c r="A1610" t="s">
        <v>134</v>
      </c>
      <c r="B1610">
        <v>0</v>
      </c>
      <c r="C1610">
        <v>41</v>
      </c>
      <c r="D1610" t="s">
        <v>2300</v>
      </c>
      <c r="E1610">
        <v>49.239711999999997</v>
      </c>
      <c r="F1610">
        <v>-123.058302</v>
      </c>
      <c r="G1610">
        <f>IF(route_map__2[[#This Row],[route_label]]&lt;&gt;A1611,0,SQRT((E1611-route_map__2[[#This Row],[stop_lat]])^2 + ((F1611-route_map__2[[#This Row],[stop_lon]])*COS(RADIANS(route_map__2[[#This Row],[stop_lat]])))^2)*111.32)</f>
        <v>0.34389906995985825</v>
      </c>
    </row>
    <row r="1611" spans="1:7" hidden="1" x14ac:dyDescent="0.2">
      <c r="A1611" t="s">
        <v>134</v>
      </c>
      <c r="B1611">
        <v>0</v>
      </c>
      <c r="C1611">
        <v>42</v>
      </c>
      <c r="D1611" t="s">
        <v>2237</v>
      </c>
      <c r="E1611">
        <v>49.240279999999998</v>
      </c>
      <c r="F1611">
        <v>-123.053651</v>
      </c>
      <c r="G1611">
        <f>IF(route_map__2[[#This Row],[route_label]]&lt;&gt;A1612,0,SQRT((E1612-route_map__2[[#This Row],[stop_lat]])^2 + ((F1612-route_map__2[[#This Row],[stop_lon]])*COS(RADIANS(route_map__2[[#This Row],[stop_lat]])))^2)*111.32)</f>
        <v>0.1848434001301815</v>
      </c>
    </row>
    <row r="1612" spans="1:7" hidden="1" x14ac:dyDescent="0.2">
      <c r="A1612" t="s">
        <v>134</v>
      </c>
      <c r="B1612">
        <v>0</v>
      </c>
      <c r="C1612">
        <v>43</v>
      </c>
      <c r="D1612" t="s">
        <v>2238</v>
      </c>
      <c r="E1612">
        <v>49.241686000000001</v>
      </c>
      <c r="F1612">
        <v>-123.05229799999999</v>
      </c>
      <c r="G1612">
        <f>IF(route_map__2[[#This Row],[route_label]]&lt;&gt;A1613,0,SQRT((E1613-route_map__2[[#This Row],[stop_lat]])^2 + ((F1613-route_map__2[[#This Row],[stop_lon]])*COS(RADIANS(route_map__2[[#This Row],[stop_lat]])))^2)*111.32)</f>
        <v>0.24175274877396605</v>
      </c>
    </row>
    <row r="1613" spans="1:7" hidden="1" x14ac:dyDescent="0.2">
      <c r="A1613" t="s">
        <v>134</v>
      </c>
      <c r="B1613">
        <v>0</v>
      </c>
      <c r="C1613">
        <v>44</v>
      </c>
      <c r="D1613" t="s">
        <v>2239</v>
      </c>
      <c r="E1613">
        <v>49.243510999999998</v>
      </c>
      <c r="F1613">
        <v>-123.050495</v>
      </c>
      <c r="G1613">
        <f>IF(route_map__2[[#This Row],[route_label]]&lt;&gt;A1614,0,SQRT((E1614-route_map__2[[#This Row],[stop_lat]])^2 + ((F1614-route_map__2[[#This Row],[stop_lon]])*COS(RADIANS(route_map__2[[#This Row],[stop_lat]])))^2)*111.32)</f>
        <v>0.15509924113288154</v>
      </c>
    </row>
    <row r="1614" spans="1:7" hidden="1" x14ac:dyDescent="0.2">
      <c r="A1614" t="s">
        <v>134</v>
      </c>
      <c r="B1614">
        <v>0</v>
      </c>
      <c r="C1614">
        <v>45</v>
      </c>
      <c r="D1614" t="s">
        <v>2240</v>
      </c>
      <c r="E1614">
        <v>49.244554000000001</v>
      </c>
      <c r="F1614">
        <v>-123.04908</v>
      </c>
      <c r="G1614">
        <f>IF(route_map__2[[#This Row],[route_label]]&lt;&gt;A1615,0,SQRT((E1615-route_map__2[[#This Row],[stop_lat]])^2 + ((F1615-route_map__2[[#This Row],[stop_lon]])*COS(RADIANS(route_map__2[[#This Row],[stop_lat]])))^2)*111.32)</f>
        <v>0.25430821888503208</v>
      </c>
    </row>
    <row r="1615" spans="1:7" hidden="1" x14ac:dyDescent="0.2">
      <c r="A1615" t="s">
        <v>134</v>
      </c>
      <c r="B1615">
        <v>0</v>
      </c>
      <c r="C1615">
        <v>46</v>
      </c>
      <c r="D1615" t="s">
        <v>2130</v>
      </c>
      <c r="E1615">
        <v>49.244269000000003</v>
      </c>
      <c r="F1615">
        <v>-123.045608</v>
      </c>
      <c r="G1615">
        <f>IF(route_map__2[[#This Row],[route_label]]&lt;&gt;A1616,0,SQRT((E1616-route_map__2[[#This Row],[stop_lat]])^2 + ((F1616-route_map__2[[#This Row],[stop_lon]])*COS(RADIANS(route_map__2[[#This Row],[stop_lat]])))^2)*111.32)</f>
        <v>0</v>
      </c>
    </row>
    <row r="1616" spans="1:7" hidden="1" x14ac:dyDescent="0.2">
      <c r="A1616" t="s">
        <v>134</v>
      </c>
      <c r="B1616">
        <v>1</v>
      </c>
      <c r="C1616">
        <v>1</v>
      </c>
      <c r="D1616" t="s">
        <v>2130</v>
      </c>
      <c r="E1616">
        <v>49.244269000000003</v>
      </c>
      <c r="F1616">
        <v>-123.045608</v>
      </c>
      <c r="G1616">
        <f>IF(route_map__2[[#This Row],[route_label]]&lt;&gt;A1617,0,SQRT((E1617-route_map__2[[#This Row],[stop_lat]])^2 + ((F1617-route_map__2[[#This Row],[stop_lon]])*COS(RADIANS(route_map__2[[#This Row],[stop_lat]])))^2)*111.32)</f>
        <v>0.31948967845744464</v>
      </c>
    </row>
    <row r="1617" spans="1:7" hidden="1" x14ac:dyDescent="0.2">
      <c r="A1617" t="s">
        <v>134</v>
      </c>
      <c r="B1617">
        <v>1</v>
      </c>
      <c r="C1617">
        <v>2</v>
      </c>
      <c r="D1617" t="s">
        <v>2242</v>
      </c>
      <c r="E1617">
        <v>49.244239999999998</v>
      </c>
      <c r="F1617">
        <v>-123.050004</v>
      </c>
      <c r="G1617">
        <f>IF(route_map__2[[#This Row],[route_label]]&lt;&gt;A1618,0,SQRT((E1618-route_map__2[[#This Row],[stop_lat]])^2 + ((F1618-route_map__2[[#This Row],[stop_lon]])*COS(RADIANS(route_map__2[[#This Row],[stop_lat]])))^2)*111.32)</f>
        <v>0.27164176288455716</v>
      </c>
    </row>
    <row r="1618" spans="1:7" hidden="1" x14ac:dyDescent="0.2">
      <c r="A1618" t="s">
        <v>134</v>
      </c>
      <c r="B1618">
        <v>1</v>
      </c>
      <c r="C1618">
        <v>3</v>
      </c>
      <c r="D1618" t="s">
        <v>2243</v>
      </c>
      <c r="E1618">
        <v>49.242185999999997</v>
      </c>
      <c r="F1618">
        <v>-123.05202199999999</v>
      </c>
      <c r="G1618">
        <f>IF(route_map__2[[#This Row],[route_label]]&lt;&gt;A1619,0,SQRT((E1619-route_map__2[[#This Row],[stop_lat]])^2 + ((F1619-route_map__2[[#This Row],[stop_lon]])*COS(RADIANS(route_map__2[[#This Row],[stop_lat]])))^2)*111.32)</f>
        <v>0.25248620350000334</v>
      </c>
    </row>
    <row r="1619" spans="1:7" hidden="1" x14ac:dyDescent="0.2">
      <c r="A1619" t="s">
        <v>134</v>
      </c>
      <c r="B1619">
        <v>1</v>
      </c>
      <c r="C1619">
        <v>4</v>
      </c>
      <c r="D1619" t="s">
        <v>2244</v>
      </c>
      <c r="E1619">
        <v>49.240271999999997</v>
      </c>
      <c r="F1619">
        <v>-123.05388600000001</v>
      </c>
      <c r="G1619">
        <f>IF(route_map__2[[#This Row],[route_label]]&lt;&gt;A1620,0,SQRT((E1620-route_map__2[[#This Row],[stop_lat]])^2 + ((F1620-route_map__2[[#This Row],[stop_lon]])*COS(RADIANS(route_map__2[[#This Row],[stop_lat]])))^2)*111.32)</f>
        <v>0.3885833531609405</v>
      </c>
    </row>
    <row r="1620" spans="1:7" hidden="1" x14ac:dyDescent="0.2">
      <c r="A1620" t="s">
        <v>134</v>
      </c>
      <c r="B1620">
        <v>1</v>
      </c>
      <c r="C1620">
        <v>5</v>
      </c>
      <c r="D1620" t="s">
        <v>2301</v>
      </c>
      <c r="E1620">
        <v>49.239843</v>
      </c>
      <c r="F1620">
        <v>-123.059192</v>
      </c>
      <c r="G1620">
        <f>IF(route_map__2[[#This Row],[route_label]]&lt;&gt;A1621,0,SQRT((E1621-route_map__2[[#This Row],[stop_lat]])^2 + ((F1621-route_map__2[[#This Row],[stop_lon]])*COS(RADIANS(route_map__2[[#This Row],[stop_lat]])))^2)*111.32)</f>
        <v>0.41801949039474717</v>
      </c>
    </row>
    <row r="1621" spans="1:7" hidden="1" x14ac:dyDescent="0.2">
      <c r="A1621" t="s">
        <v>134</v>
      </c>
      <c r="B1621">
        <v>1</v>
      </c>
      <c r="C1621">
        <v>6</v>
      </c>
      <c r="D1621" t="s">
        <v>2302</v>
      </c>
      <c r="E1621">
        <v>49.240046999999997</v>
      </c>
      <c r="F1621">
        <v>-123.06493500000001</v>
      </c>
      <c r="G1621">
        <f>IF(route_map__2[[#This Row],[route_label]]&lt;&gt;A1622,0,SQRT((E1622-route_map__2[[#This Row],[stop_lat]])^2 + ((F1622-route_map__2[[#This Row],[stop_lon]])*COS(RADIANS(route_map__2[[#This Row],[stop_lat]])))^2)*111.32)</f>
        <v>0.4071998363725407</v>
      </c>
    </row>
    <row r="1622" spans="1:7" hidden="1" x14ac:dyDescent="0.2">
      <c r="A1622" t="s">
        <v>134</v>
      </c>
      <c r="B1622">
        <v>1</v>
      </c>
      <c r="C1622">
        <v>7</v>
      </c>
      <c r="D1622" t="s">
        <v>2303</v>
      </c>
      <c r="E1622">
        <v>49.240195999999997</v>
      </c>
      <c r="F1622">
        <v>-123.070533</v>
      </c>
      <c r="G1622">
        <f>IF(route_map__2[[#This Row],[route_label]]&lt;&gt;A1623,0,SQRT((E1623-route_map__2[[#This Row],[stop_lat]])^2 + ((F1623-route_map__2[[#This Row],[stop_lon]])*COS(RADIANS(route_map__2[[#This Row],[stop_lat]])))^2)*111.32)</f>
        <v>0.46116566311073437</v>
      </c>
    </row>
    <row r="1623" spans="1:7" hidden="1" x14ac:dyDescent="0.2">
      <c r="A1623" t="s">
        <v>134</v>
      </c>
      <c r="B1623">
        <v>1</v>
      </c>
      <c r="C1623">
        <v>8</v>
      </c>
      <c r="D1623" t="s">
        <v>2304</v>
      </c>
      <c r="E1623">
        <v>49.240276000000001</v>
      </c>
      <c r="F1623">
        <v>-123.076877</v>
      </c>
      <c r="G1623">
        <f>IF(route_map__2[[#This Row],[route_label]]&lt;&gt;A1624,0,SQRT((E1624-route_map__2[[#This Row],[stop_lat]])^2 + ((F1624-route_map__2[[#This Row],[stop_lon]])*COS(RADIANS(route_map__2[[#This Row],[stop_lat]])))^2)*111.32)</f>
        <v>0.27386550804390286</v>
      </c>
    </row>
    <row r="1624" spans="1:7" hidden="1" x14ac:dyDescent="0.2">
      <c r="A1624" t="s">
        <v>134</v>
      </c>
      <c r="B1624">
        <v>1</v>
      </c>
      <c r="C1624">
        <v>9</v>
      </c>
      <c r="D1624" t="s">
        <v>2305</v>
      </c>
      <c r="E1624">
        <v>49.240296000000001</v>
      </c>
      <c r="F1624">
        <v>-123.080645</v>
      </c>
      <c r="G1624">
        <f>IF(route_map__2[[#This Row],[route_label]]&lt;&gt;A1625,0,SQRT((E1625-route_map__2[[#This Row],[stop_lat]])^2 + ((F1625-route_map__2[[#This Row],[stop_lon]])*COS(RADIANS(route_map__2[[#This Row],[stop_lat]])))^2)*111.32)</f>
        <v>0.33419931579514794</v>
      </c>
    </row>
    <row r="1625" spans="1:7" hidden="1" x14ac:dyDescent="0.2">
      <c r="A1625" t="s">
        <v>134</v>
      </c>
      <c r="B1625">
        <v>1</v>
      </c>
      <c r="C1625">
        <v>10</v>
      </c>
      <c r="D1625" t="s">
        <v>2306</v>
      </c>
      <c r="E1625">
        <v>49.240327999999998</v>
      </c>
      <c r="F1625">
        <v>-123.08524300000001</v>
      </c>
      <c r="G1625">
        <f>IF(route_map__2[[#This Row],[route_label]]&lt;&gt;A1626,0,SQRT((E1626-route_map__2[[#This Row],[stop_lat]])^2 + ((F1626-route_map__2[[#This Row],[stop_lon]])*COS(RADIANS(route_map__2[[#This Row],[stop_lat]])))^2)*111.32)</f>
        <v>0.40136718801772431</v>
      </c>
    </row>
    <row r="1626" spans="1:7" hidden="1" x14ac:dyDescent="0.2">
      <c r="A1626" t="s">
        <v>134</v>
      </c>
      <c r="B1626">
        <v>1</v>
      </c>
      <c r="C1626">
        <v>11</v>
      </c>
      <c r="D1626" t="s">
        <v>2307</v>
      </c>
      <c r="E1626">
        <v>49.240372999999998</v>
      </c>
      <c r="F1626">
        <v>-123.090765</v>
      </c>
      <c r="G1626">
        <f>IF(route_map__2[[#This Row],[route_label]]&lt;&gt;A1627,0,SQRT((E1627-route_map__2[[#This Row],[stop_lat]])^2 + ((F1627-route_map__2[[#This Row],[stop_lon]])*COS(RADIANS(route_map__2[[#This Row],[stop_lat]])))^2)*111.32)</f>
        <v>0.47476011913287747</v>
      </c>
    </row>
    <row r="1627" spans="1:7" hidden="1" x14ac:dyDescent="0.2">
      <c r="A1627" t="s">
        <v>134</v>
      </c>
      <c r="B1627">
        <v>1</v>
      </c>
      <c r="C1627">
        <v>12</v>
      </c>
      <c r="D1627" t="s">
        <v>2308</v>
      </c>
      <c r="E1627">
        <v>49.240485</v>
      </c>
      <c r="F1627">
        <v>-123.097295</v>
      </c>
      <c r="G1627">
        <f>IF(route_map__2[[#This Row],[route_label]]&lt;&gt;A1628,0,SQRT((E1628-route_map__2[[#This Row],[stop_lat]])^2 + ((F1628-route_map__2[[#This Row],[stop_lon]])*COS(RADIANS(route_map__2[[#This Row],[stop_lat]])))^2)*111.32)</f>
        <v>0.33666059814032884</v>
      </c>
    </row>
    <row r="1628" spans="1:7" hidden="1" x14ac:dyDescent="0.2">
      <c r="A1628" t="s">
        <v>134</v>
      </c>
      <c r="B1628">
        <v>1</v>
      </c>
      <c r="C1628">
        <v>13</v>
      </c>
      <c r="D1628" t="s">
        <v>2309</v>
      </c>
      <c r="E1628">
        <v>49.240577000000002</v>
      </c>
      <c r="F1628">
        <v>-123.10192499999999</v>
      </c>
      <c r="G1628">
        <f>IF(route_map__2[[#This Row],[route_label]]&lt;&gt;A1629,0,SQRT((E1629-route_map__2[[#This Row],[stop_lat]])^2 + ((F1629-route_map__2[[#This Row],[stop_lon]])*COS(RADIANS(route_map__2[[#This Row],[stop_lat]])))^2)*111.32)</f>
        <v>0.22764358498916898</v>
      </c>
    </row>
    <row r="1629" spans="1:7" hidden="1" x14ac:dyDescent="0.2">
      <c r="A1629" t="s">
        <v>134</v>
      </c>
      <c r="B1629">
        <v>1</v>
      </c>
      <c r="C1629">
        <v>14</v>
      </c>
      <c r="D1629" t="s">
        <v>2310</v>
      </c>
      <c r="E1629">
        <v>49.240633000000003</v>
      </c>
      <c r="F1629">
        <v>-123.105056</v>
      </c>
      <c r="G1629">
        <f>IF(route_map__2[[#This Row],[route_label]]&lt;&gt;A1630,0,SQRT((E1630-route_map__2[[#This Row],[stop_lat]])^2 + ((F1630-route_map__2[[#This Row],[stop_lon]])*COS(RADIANS(route_map__2[[#This Row],[stop_lat]])))^2)*111.32)</f>
        <v>0.42865305069271908</v>
      </c>
    </row>
    <row r="1630" spans="1:7" hidden="1" x14ac:dyDescent="0.2">
      <c r="A1630" t="s">
        <v>134</v>
      </c>
      <c r="B1630">
        <v>1</v>
      </c>
      <c r="C1630">
        <v>15</v>
      </c>
      <c r="D1630" t="s">
        <v>2311</v>
      </c>
      <c r="E1630">
        <v>49.243313000000001</v>
      </c>
      <c r="F1630">
        <v>-123.109291</v>
      </c>
      <c r="G1630">
        <f>IF(route_map__2[[#This Row],[route_label]]&lt;&gt;A1631,0,SQRT((E1631-route_map__2[[#This Row],[stop_lat]])^2 + ((F1631-route_map__2[[#This Row],[stop_lon]])*COS(RADIANS(route_map__2[[#This Row],[stop_lat]])))^2)*111.32)</f>
        <v>0.49884258122593733</v>
      </c>
    </row>
    <row r="1631" spans="1:7" hidden="1" x14ac:dyDescent="0.2">
      <c r="A1631" t="s">
        <v>134</v>
      </c>
      <c r="B1631">
        <v>1</v>
      </c>
      <c r="C1631">
        <v>16</v>
      </c>
      <c r="D1631" t="s">
        <v>1585</v>
      </c>
      <c r="E1631">
        <v>49.245536999999999</v>
      </c>
      <c r="F1631">
        <v>-123.11525</v>
      </c>
      <c r="G1631">
        <f>IF(route_map__2[[#This Row],[route_label]]&lt;&gt;A1632,0,SQRT((E1632-route_map__2[[#This Row],[stop_lat]])^2 + ((F1632-route_map__2[[#This Row],[stop_lon]])*COS(RADIANS(route_map__2[[#This Row],[stop_lat]])))^2)*111.32)</f>
        <v>0.43169911291872465</v>
      </c>
    </row>
    <row r="1632" spans="1:7" hidden="1" x14ac:dyDescent="0.2">
      <c r="A1632" t="s">
        <v>134</v>
      </c>
      <c r="B1632">
        <v>1</v>
      </c>
      <c r="C1632">
        <v>17</v>
      </c>
      <c r="D1632" t="s">
        <v>1586</v>
      </c>
      <c r="E1632">
        <v>49.249414999999999</v>
      </c>
      <c r="F1632">
        <v>-123.115245</v>
      </c>
      <c r="G1632">
        <f>IF(route_map__2[[#This Row],[route_label]]&lt;&gt;A1633,0,SQRT((E1633-route_map__2[[#This Row],[stop_lat]])^2 + ((F1633-route_map__2[[#This Row],[stop_lon]])*COS(RADIANS(route_map__2[[#This Row],[stop_lat]])))^2)*111.32)</f>
        <v>0.22906087525226745</v>
      </c>
    </row>
    <row r="1633" spans="1:7" hidden="1" x14ac:dyDescent="0.2">
      <c r="A1633" t="s">
        <v>134</v>
      </c>
      <c r="B1633">
        <v>1</v>
      </c>
      <c r="C1633">
        <v>18</v>
      </c>
      <c r="D1633" t="s">
        <v>1587</v>
      </c>
      <c r="E1633">
        <v>49.251472</v>
      </c>
      <c r="F1633">
        <v>-123.11516399999999</v>
      </c>
      <c r="G1633">
        <f>IF(route_map__2[[#This Row],[route_label]]&lt;&gt;A1634,0,SQRT((E1634-route_map__2[[#This Row],[stop_lat]])^2 + ((F1634-route_map__2[[#This Row],[stop_lon]])*COS(RADIANS(route_map__2[[#This Row],[stop_lat]])))^2)*111.32)</f>
        <v>0.1971991873932698</v>
      </c>
    </row>
    <row r="1634" spans="1:7" hidden="1" x14ac:dyDescent="0.2">
      <c r="A1634" t="s">
        <v>134</v>
      </c>
      <c r="B1634">
        <v>1</v>
      </c>
      <c r="C1634">
        <v>19</v>
      </c>
      <c r="D1634" t="s">
        <v>1588</v>
      </c>
      <c r="E1634">
        <v>49.253242999999998</v>
      </c>
      <c r="F1634">
        <v>-123.11510199999999</v>
      </c>
      <c r="G1634">
        <f>IF(route_map__2[[#This Row],[route_label]]&lt;&gt;A1635,0,SQRT((E1635-route_map__2[[#This Row],[stop_lat]])^2 + ((F1635-route_map__2[[#This Row],[stop_lon]])*COS(RADIANS(route_map__2[[#This Row],[stop_lat]])))^2)*111.32)</f>
        <v>0.20959102396858839</v>
      </c>
    </row>
    <row r="1635" spans="1:7" hidden="1" x14ac:dyDescent="0.2">
      <c r="A1635" t="s">
        <v>134</v>
      </c>
      <c r="B1635">
        <v>1</v>
      </c>
      <c r="C1635">
        <v>20</v>
      </c>
      <c r="D1635" t="s">
        <v>1589</v>
      </c>
      <c r="E1635">
        <v>49.255125</v>
      </c>
      <c r="F1635">
        <v>-123.115019</v>
      </c>
      <c r="G1635">
        <f>IF(route_map__2[[#This Row],[route_label]]&lt;&gt;A1636,0,SQRT((E1636-route_map__2[[#This Row],[stop_lat]])^2 + ((F1636-route_map__2[[#This Row],[stop_lon]])*COS(RADIANS(route_map__2[[#This Row],[stop_lat]])))^2)*111.32)</f>
        <v>0.21472157331555952</v>
      </c>
    </row>
    <row r="1636" spans="1:7" hidden="1" x14ac:dyDescent="0.2">
      <c r="A1636" t="s">
        <v>134</v>
      </c>
      <c r="B1636">
        <v>1</v>
      </c>
      <c r="C1636">
        <v>21</v>
      </c>
      <c r="D1636" t="s">
        <v>2312</v>
      </c>
      <c r="E1636">
        <v>49.257004999999999</v>
      </c>
      <c r="F1636">
        <v>-123.11568</v>
      </c>
      <c r="G1636">
        <f>IF(route_map__2[[#This Row],[route_label]]&lt;&gt;A1637,0,SQRT((E1637-route_map__2[[#This Row],[stop_lat]])^2 + ((F1637-route_map__2[[#This Row],[stop_lon]])*COS(RADIANS(route_map__2[[#This Row],[stop_lat]])))^2)*111.32)</f>
        <v>0.34698519143694162</v>
      </c>
    </row>
    <row r="1637" spans="1:7" hidden="1" x14ac:dyDescent="0.2">
      <c r="A1637" t="s">
        <v>134</v>
      </c>
      <c r="B1637">
        <v>1</v>
      </c>
      <c r="C1637">
        <v>22</v>
      </c>
      <c r="D1637" t="s">
        <v>2313</v>
      </c>
      <c r="E1637">
        <v>49.257061999999998</v>
      </c>
      <c r="F1637">
        <v>-123.12045500000001</v>
      </c>
      <c r="G1637">
        <f>IF(route_map__2[[#This Row],[route_label]]&lt;&gt;A1638,0,SQRT((E1638-route_map__2[[#This Row],[stop_lat]])^2 + ((F1638-route_map__2[[#This Row],[stop_lon]])*COS(RADIANS(route_map__2[[#This Row],[stop_lat]])))^2)*111.32)</f>
        <v>0.46699514848023604</v>
      </c>
    </row>
    <row r="1638" spans="1:7" hidden="1" x14ac:dyDescent="0.2">
      <c r="A1638" t="s">
        <v>134</v>
      </c>
      <c r="B1638">
        <v>1</v>
      </c>
      <c r="C1638">
        <v>23</v>
      </c>
      <c r="D1638" t="s">
        <v>2314</v>
      </c>
      <c r="E1638">
        <v>49.257181000000003</v>
      </c>
      <c r="F1638">
        <v>-123.12688</v>
      </c>
      <c r="G1638">
        <f>IF(route_map__2[[#This Row],[route_label]]&lt;&gt;A1639,0,SQRT((E1639-route_map__2[[#This Row],[stop_lat]])^2 + ((F1639-route_map__2[[#This Row],[stop_lon]])*COS(RADIANS(route_map__2[[#This Row],[stop_lat]])))^2)*111.32)</f>
        <v>0.55370252133099063</v>
      </c>
    </row>
    <row r="1639" spans="1:7" hidden="1" x14ac:dyDescent="0.2">
      <c r="A1639" t="s">
        <v>134</v>
      </c>
      <c r="B1639">
        <v>1</v>
      </c>
      <c r="C1639">
        <v>24</v>
      </c>
      <c r="D1639" t="s">
        <v>2315</v>
      </c>
      <c r="E1639">
        <v>49.257964000000001</v>
      </c>
      <c r="F1639">
        <v>-123.134406</v>
      </c>
      <c r="G1639">
        <f>IF(route_map__2[[#This Row],[route_label]]&lt;&gt;A1640,0,SQRT((E1640-route_map__2[[#This Row],[stop_lat]])^2 + ((F1640-route_map__2[[#This Row],[stop_lon]])*COS(RADIANS(route_map__2[[#This Row],[stop_lat]])))^2)*111.32)</f>
        <v>0.3717820518671045</v>
      </c>
    </row>
    <row r="1640" spans="1:7" hidden="1" x14ac:dyDescent="0.2">
      <c r="A1640" t="s">
        <v>134</v>
      </c>
      <c r="B1640">
        <v>1</v>
      </c>
      <c r="C1640">
        <v>25</v>
      </c>
      <c r="D1640" t="s">
        <v>2316</v>
      </c>
      <c r="E1640">
        <v>49.25714</v>
      </c>
      <c r="F1640">
        <v>-123.139365</v>
      </c>
      <c r="G1640">
        <f>IF(route_map__2[[#This Row],[route_label]]&lt;&gt;A1641,0,SQRT((E1641-route_map__2[[#This Row],[stop_lat]])^2 + ((F1641-route_map__2[[#This Row],[stop_lon]])*COS(RADIANS(route_map__2[[#This Row],[stop_lat]])))^2)*111.32)</f>
        <v>0.52322995848838871</v>
      </c>
    </row>
    <row r="1641" spans="1:7" hidden="1" x14ac:dyDescent="0.2">
      <c r="A1641" t="s">
        <v>134</v>
      </c>
      <c r="B1641">
        <v>1</v>
      </c>
      <c r="C1641">
        <v>26</v>
      </c>
      <c r="D1641" t="s">
        <v>2317</v>
      </c>
      <c r="E1641">
        <v>49.257238999999998</v>
      </c>
      <c r="F1641">
        <v>-123.146565</v>
      </c>
      <c r="G1641">
        <f>IF(route_map__2[[#This Row],[route_label]]&lt;&gt;A1642,0,SQRT((E1642-route_map__2[[#This Row],[stop_lat]])^2 + ((F1642-route_map__2[[#This Row],[stop_lon]])*COS(RADIANS(route_map__2[[#This Row],[stop_lat]])))^2)*111.32)</f>
        <v>0.49906587339084713</v>
      </c>
    </row>
    <row r="1642" spans="1:7" hidden="1" x14ac:dyDescent="0.2">
      <c r="A1642" t="s">
        <v>134</v>
      </c>
      <c r="B1642">
        <v>1</v>
      </c>
      <c r="C1642">
        <v>27</v>
      </c>
      <c r="D1642" t="s">
        <v>2318</v>
      </c>
      <c r="E1642">
        <v>49.257371999999997</v>
      </c>
      <c r="F1642">
        <v>-123.153431</v>
      </c>
      <c r="G1642">
        <f>IF(route_map__2[[#This Row],[route_label]]&lt;&gt;A1643,0,SQRT((E1643-route_map__2[[#This Row],[stop_lat]])^2 + ((F1643-route_map__2[[#This Row],[stop_lon]])*COS(RADIANS(route_map__2[[#This Row],[stop_lat]])))^2)*111.32)</f>
        <v>0.35164441111986905</v>
      </c>
    </row>
    <row r="1643" spans="1:7" hidden="1" x14ac:dyDescent="0.2">
      <c r="A1643" t="s">
        <v>134</v>
      </c>
      <c r="B1643">
        <v>1</v>
      </c>
      <c r="C1643">
        <v>28</v>
      </c>
      <c r="D1643" t="s">
        <v>2319</v>
      </c>
      <c r="E1643">
        <v>49.257435000000001</v>
      </c>
      <c r="F1643">
        <v>-123.15827</v>
      </c>
      <c r="G1643">
        <f>IF(route_map__2[[#This Row],[route_label]]&lt;&gt;A1644,0,SQRT((E1644-route_map__2[[#This Row],[stop_lat]])^2 + ((F1644-route_map__2[[#This Row],[stop_lon]])*COS(RADIANS(route_map__2[[#This Row],[stop_lat]])))^2)*111.32)</f>
        <v>0.51796670156636493</v>
      </c>
    </row>
    <row r="1644" spans="1:7" hidden="1" x14ac:dyDescent="0.2">
      <c r="A1644" t="s">
        <v>134</v>
      </c>
      <c r="B1644">
        <v>1</v>
      </c>
      <c r="C1644">
        <v>29</v>
      </c>
      <c r="D1644" t="s">
        <v>2320</v>
      </c>
      <c r="E1644">
        <v>49.257758000000003</v>
      </c>
      <c r="F1644">
        <v>-123.16538199999999</v>
      </c>
      <c r="G1644">
        <f>IF(route_map__2[[#This Row],[route_label]]&lt;&gt;A1645,0,SQRT((E1645-route_map__2[[#This Row],[stop_lat]])^2 + ((F1645-route_map__2[[#This Row],[stop_lon]])*COS(RADIANS(route_map__2[[#This Row],[stop_lat]])))^2)*111.32)</f>
        <v>0.25538706849486165</v>
      </c>
    </row>
    <row r="1645" spans="1:7" hidden="1" x14ac:dyDescent="0.2">
      <c r="A1645" t="s">
        <v>134</v>
      </c>
      <c r="B1645">
        <v>1</v>
      </c>
      <c r="C1645">
        <v>30</v>
      </c>
      <c r="D1645" t="s">
        <v>2321</v>
      </c>
      <c r="E1645">
        <v>49.257815999999998</v>
      </c>
      <c r="F1645">
        <v>-123.168896</v>
      </c>
      <c r="G1645">
        <f>IF(route_map__2[[#This Row],[route_label]]&lt;&gt;A1646,0,SQRT((E1646-route_map__2[[#This Row],[stop_lat]])^2 + ((F1646-route_map__2[[#This Row],[stop_lon]])*COS(RADIANS(route_map__2[[#This Row],[stop_lat]])))^2)*111.32)</f>
        <v>0.14178414686233243</v>
      </c>
    </row>
    <row r="1646" spans="1:7" hidden="1" x14ac:dyDescent="0.2">
      <c r="A1646" t="s">
        <v>134</v>
      </c>
      <c r="B1646">
        <v>1</v>
      </c>
      <c r="C1646">
        <v>31</v>
      </c>
      <c r="D1646" t="s">
        <v>2322</v>
      </c>
      <c r="E1646">
        <v>49.257845000000003</v>
      </c>
      <c r="F1646">
        <v>-123.17084699999999</v>
      </c>
      <c r="G1646">
        <f>IF(route_map__2[[#This Row],[route_label]]&lt;&gt;A1647,0,SQRT((E1647-route_map__2[[#This Row],[stop_lat]])^2 + ((F1647-route_map__2[[#This Row],[stop_lon]])*COS(RADIANS(route_map__2[[#This Row],[stop_lat]])))^2)*111.32)</f>
        <v>0.2755083532338618</v>
      </c>
    </row>
    <row r="1647" spans="1:7" hidden="1" x14ac:dyDescent="0.2">
      <c r="A1647" t="s">
        <v>134</v>
      </c>
      <c r="B1647">
        <v>1</v>
      </c>
      <c r="C1647">
        <v>32</v>
      </c>
      <c r="D1647" t="s">
        <v>2323</v>
      </c>
      <c r="E1647">
        <v>49.257904000000003</v>
      </c>
      <c r="F1647">
        <v>-123.174638</v>
      </c>
      <c r="G1647">
        <f>IF(route_map__2[[#This Row],[route_label]]&lt;&gt;A1648,0,SQRT((E1648-route_map__2[[#This Row],[stop_lat]])^2 + ((F1648-route_map__2[[#This Row],[stop_lon]])*COS(RADIANS(route_map__2[[#This Row],[stop_lat]])))^2)*111.32)</f>
        <v>0.27681022563810437</v>
      </c>
    </row>
    <row r="1648" spans="1:7" hidden="1" x14ac:dyDescent="0.2">
      <c r="A1648" t="s">
        <v>134</v>
      </c>
      <c r="B1648">
        <v>1</v>
      </c>
      <c r="C1648">
        <v>33</v>
      </c>
      <c r="D1648" t="s">
        <v>2324</v>
      </c>
      <c r="E1648">
        <v>49.257961000000002</v>
      </c>
      <c r="F1648">
        <v>-123.17844700000001</v>
      </c>
      <c r="G1648">
        <f>IF(route_map__2[[#This Row],[route_label]]&lt;&gt;A1649,0,SQRT((E1649-route_map__2[[#This Row],[stop_lat]])^2 + ((F1649-route_map__2[[#This Row],[stop_lon]])*COS(RADIANS(route_map__2[[#This Row],[stop_lat]])))^2)*111.32)</f>
        <v>0.43663851791835401</v>
      </c>
    </row>
    <row r="1649" spans="1:7" hidden="1" x14ac:dyDescent="0.2">
      <c r="A1649" t="s">
        <v>134</v>
      </c>
      <c r="B1649">
        <v>1</v>
      </c>
      <c r="C1649">
        <v>34</v>
      </c>
      <c r="D1649" t="s">
        <v>2325</v>
      </c>
      <c r="E1649">
        <v>49.258059000000003</v>
      </c>
      <c r="F1649">
        <v>-123.184455</v>
      </c>
      <c r="G1649">
        <f>IF(route_map__2[[#This Row],[route_label]]&lt;&gt;A1650,0,SQRT((E1650-route_map__2[[#This Row],[stop_lat]])^2 + ((F1650-route_map__2[[#This Row],[stop_lon]])*COS(RADIANS(route_map__2[[#This Row],[stop_lat]])))^2)*111.32)</f>
        <v>0.51451351554970792</v>
      </c>
    </row>
    <row r="1650" spans="1:7" hidden="1" x14ac:dyDescent="0.2">
      <c r="A1650" t="s">
        <v>134</v>
      </c>
      <c r="B1650">
        <v>1</v>
      </c>
      <c r="C1650">
        <v>35</v>
      </c>
      <c r="D1650" t="s">
        <v>2045</v>
      </c>
      <c r="E1650">
        <v>49.258161999999999</v>
      </c>
      <c r="F1650">
        <v>-123.191535</v>
      </c>
      <c r="G1650">
        <f>IF(route_map__2[[#This Row],[route_label]]&lt;&gt;A1651,0,SQRT((E1651-route_map__2[[#This Row],[stop_lat]])^2 + ((F1651-route_map__2[[#This Row],[stop_lon]])*COS(RADIANS(route_map__2[[#This Row],[stop_lat]])))^2)*111.32)</f>
        <v>0.44105120159271122</v>
      </c>
    </row>
    <row r="1651" spans="1:7" hidden="1" x14ac:dyDescent="0.2">
      <c r="A1651" t="s">
        <v>134</v>
      </c>
      <c r="B1651">
        <v>1</v>
      </c>
      <c r="C1651">
        <v>36</v>
      </c>
      <c r="D1651" t="s">
        <v>2046</v>
      </c>
      <c r="E1651">
        <v>49.258254000000001</v>
      </c>
      <c r="F1651">
        <v>-123.197604</v>
      </c>
      <c r="G1651">
        <f>IF(route_map__2[[#This Row],[route_label]]&lt;&gt;A1652,0,SQRT((E1652-route_map__2[[#This Row],[stop_lat]])^2 + ((F1652-route_map__2[[#This Row],[stop_lon]])*COS(RADIANS(route_map__2[[#This Row],[stop_lat]])))^2)*111.32)</f>
        <v>0.4411735272942936</v>
      </c>
    </row>
    <row r="1652" spans="1:7" hidden="1" x14ac:dyDescent="0.2">
      <c r="A1652" t="s">
        <v>134</v>
      </c>
      <c r="B1652">
        <v>1</v>
      </c>
      <c r="C1652">
        <v>37</v>
      </c>
      <c r="D1652" t="s">
        <v>2047</v>
      </c>
      <c r="E1652">
        <v>49.258336999999997</v>
      </c>
      <c r="F1652">
        <v>-123.203675</v>
      </c>
      <c r="G1652">
        <f>IF(route_map__2[[#This Row],[route_label]]&lt;&gt;A1653,0,SQRT((E1653-route_map__2[[#This Row],[stop_lat]])^2 + ((F1653-route_map__2[[#This Row],[stop_lon]])*COS(RADIANS(route_map__2[[#This Row],[stop_lat]])))^2)*111.32)</f>
        <v>0.45211103212619497</v>
      </c>
    </row>
    <row r="1653" spans="1:7" hidden="1" x14ac:dyDescent="0.2">
      <c r="A1653" t="s">
        <v>134</v>
      </c>
      <c r="B1653">
        <v>1</v>
      </c>
      <c r="C1653">
        <v>38</v>
      </c>
      <c r="D1653" t="s">
        <v>2048</v>
      </c>
      <c r="E1653">
        <v>49.258437000000001</v>
      </c>
      <c r="F1653">
        <v>-123.209896</v>
      </c>
      <c r="G1653">
        <f>IF(route_map__2[[#This Row],[route_label]]&lt;&gt;A1654,0,SQRT((E1654-route_map__2[[#This Row],[stop_lat]])^2 + ((F1654-route_map__2[[#This Row],[stop_lon]])*COS(RADIANS(route_map__2[[#This Row],[stop_lat]])))^2)*111.32)</f>
        <v>0.33967113885047129</v>
      </c>
    </row>
    <row r="1654" spans="1:7" hidden="1" x14ac:dyDescent="0.2">
      <c r="A1654" t="s">
        <v>134</v>
      </c>
      <c r="B1654">
        <v>1</v>
      </c>
      <c r="C1654">
        <v>39</v>
      </c>
      <c r="D1654" t="s">
        <v>2049</v>
      </c>
      <c r="E1654">
        <v>49.258507999999999</v>
      </c>
      <c r="F1654">
        <v>-123.21456999999999</v>
      </c>
      <c r="G1654">
        <f>IF(route_map__2[[#This Row],[route_label]]&lt;&gt;A1655,0,SQRT((E1655-route_map__2[[#This Row],[stop_lat]])^2 + ((F1655-route_map__2[[#This Row],[stop_lon]])*COS(RADIANS(route_map__2[[#This Row],[stop_lat]])))^2)*111.32)</f>
        <v>0.58140168382898938</v>
      </c>
    </row>
    <row r="1655" spans="1:7" hidden="1" x14ac:dyDescent="0.2">
      <c r="A1655" t="s">
        <v>134</v>
      </c>
      <c r="B1655">
        <v>1</v>
      </c>
      <c r="C1655">
        <v>40</v>
      </c>
      <c r="D1655" t="s">
        <v>2050</v>
      </c>
      <c r="E1655">
        <v>49.258662000000001</v>
      </c>
      <c r="F1655">
        <v>-123.22256899999999</v>
      </c>
      <c r="G1655">
        <f>IF(route_map__2[[#This Row],[route_label]]&lt;&gt;A1656,0,SQRT((E1656-route_map__2[[#This Row],[stop_lat]])^2 + ((F1656-route_map__2[[#This Row],[stop_lon]])*COS(RADIANS(route_map__2[[#This Row],[stop_lat]])))^2)*111.32)</f>
        <v>0.94614449527653111</v>
      </c>
    </row>
    <row r="1656" spans="1:7" hidden="1" x14ac:dyDescent="0.2">
      <c r="A1656" t="s">
        <v>134</v>
      </c>
      <c r="B1656">
        <v>1</v>
      </c>
      <c r="C1656">
        <v>41</v>
      </c>
      <c r="D1656" t="s">
        <v>2051</v>
      </c>
      <c r="E1656">
        <v>49.256259999999997</v>
      </c>
      <c r="F1656">
        <v>-123.235061</v>
      </c>
      <c r="G1656">
        <f>IF(route_map__2[[#This Row],[route_label]]&lt;&gt;A1657,0,SQRT((E1657-route_map__2[[#This Row],[stop_lat]])^2 + ((F1657-route_map__2[[#This Row],[stop_lon]])*COS(RADIANS(route_map__2[[#This Row],[stop_lat]])))^2)*111.32)</f>
        <v>0.38903339916864649</v>
      </c>
    </row>
    <row r="1657" spans="1:7" hidden="1" x14ac:dyDescent="0.2">
      <c r="A1657" t="s">
        <v>134</v>
      </c>
      <c r="B1657">
        <v>1</v>
      </c>
      <c r="C1657">
        <v>42</v>
      </c>
      <c r="D1657" t="s">
        <v>2052</v>
      </c>
      <c r="E1657">
        <v>49.258778</v>
      </c>
      <c r="F1657">
        <v>-123.23877400000001</v>
      </c>
      <c r="G1657">
        <f>IF(route_map__2[[#This Row],[route_label]]&lt;&gt;A1658,0,SQRT((E1658-route_map__2[[#This Row],[stop_lat]])^2 + ((F1658-route_map__2[[#This Row],[stop_lon]])*COS(RADIANS(route_map__2[[#This Row],[stop_lat]])))^2)*111.32)</f>
        <v>0.4489357735559385</v>
      </c>
    </row>
    <row r="1658" spans="1:7" hidden="1" x14ac:dyDescent="0.2">
      <c r="A1658" t="s">
        <v>134</v>
      </c>
      <c r="B1658">
        <v>1</v>
      </c>
      <c r="C1658">
        <v>43</v>
      </c>
      <c r="D1658" t="s">
        <v>2053</v>
      </c>
      <c r="E1658">
        <v>49.262267000000001</v>
      </c>
      <c r="F1658">
        <v>-123.241873</v>
      </c>
      <c r="G1658">
        <f>IF(route_map__2[[#This Row],[route_label]]&lt;&gt;A1659,0,SQRT((E1659-route_map__2[[#This Row],[stop_lat]])^2 + ((F1659-route_map__2[[#This Row],[stop_lon]])*COS(RADIANS(route_map__2[[#This Row],[stop_lat]])))^2)*111.32)</f>
        <v>0.31604859057431783</v>
      </c>
    </row>
    <row r="1659" spans="1:7" hidden="1" x14ac:dyDescent="0.2">
      <c r="A1659" t="s">
        <v>134</v>
      </c>
      <c r="B1659">
        <v>1</v>
      </c>
      <c r="C1659">
        <v>44</v>
      </c>
      <c r="D1659" t="s">
        <v>2054</v>
      </c>
      <c r="E1659">
        <v>49.264761999999997</v>
      </c>
      <c r="F1659">
        <v>-123.243949</v>
      </c>
      <c r="G1659">
        <f>IF(route_map__2[[#This Row],[route_label]]&lt;&gt;A1660,0,SQRT((E1660-route_map__2[[#This Row],[stop_lat]])^2 + ((F1660-route_map__2[[#This Row],[stop_lon]])*COS(RADIANS(route_map__2[[#This Row],[stop_lat]])))^2)*111.32)</f>
        <v>0.41980482651691386</v>
      </c>
    </row>
    <row r="1660" spans="1:7" hidden="1" x14ac:dyDescent="0.2">
      <c r="A1660" t="s">
        <v>134</v>
      </c>
      <c r="B1660">
        <v>1</v>
      </c>
      <c r="C1660">
        <v>45</v>
      </c>
      <c r="D1660" t="s">
        <v>2055</v>
      </c>
      <c r="E1660">
        <v>49.267674</v>
      </c>
      <c r="F1660">
        <v>-123.247621</v>
      </c>
      <c r="G1660">
        <f>IF(route_map__2[[#This Row],[route_label]]&lt;&gt;A1661,0,SQRT((E1661-route_map__2[[#This Row],[stop_lat]])^2 + ((F1661-route_map__2[[#This Row],[stop_lon]])*COS(RADIANS(route_map__2[[#This Row],[stop_lat]])))^2)*111.32)</f>
        <v>0</v>
      </c>
    </row>
    <row r="1661" spans="1:7" hidden="1" x14ac:dyDescent="0.2">
      <c r="A1661" t="s">
        <v>82</v>
      </c>
      <c r="B1661">
        <v>0</v>
      </c>
      <c r="C1661">
        <v>1</v>
      </c>
      <c r="D1661" t="s">
        <v>2326</v>
      </c>
      <c r="E1661">
        <v>49.234684999999999</v>
      </c>
      <c r="F1661">
        <v>-123.194154</v>
      </c>
      <c r="G1661">
        <f>IF(route_map__2[[#This Row],[route_label]]&lt;&gt;A1662,0,SQRT((E1662-route_map__2[[#This Row],[stop_lat]])^2 + ((F1662-route_map__2[[#This Row],[stop_lon]])*COS(RADIANS(route_map__2[[#This Row],[stop_lat]])))^2)*111.32)</f>
        <v>0.26349913091183458</v>
      </c>
    </row>
    <row r="1662" spans="1:7" hidden="1" x14ac:dyDescent="0.2">
      <c r="A1662" t="s">
        <v>82</v>
      </c>
      <c r="B1662">
        <v>0</v>
      </c>
      <c r="C1662">
        <v>2</v>
      </c>
      <c r="D1662" t="s">
        <v>2327</v>
      </c>
      <c r="E1662">
        <v>49.234701000000001</v>
      </c>
      <c r="F1662">
        <v>-123.190529</v>
      </c>
      <c r="G1662">
        <f>IF(route_map__2[[#This Row],[route_label]]&lt;&gt;A1663,0,SQRT((E1663-route_map__2[[#This Row],[stop_lat]])^2 + ((F1663-route_map__2[[#This Row],[stop_lon]])*COS(RADIANS(route_map__2[[#This Row],[stop_lat]])))^2)*111.32)</f>
        <v>0.18702583065800341</v>
      </c>
    </row>
    <row r="1663" spans="1:7" hidden="1" x14ac:dyDescent="0.2">
      <c r="A1663" t="s">
        <v>82</v>
      </c>
      <c r="B1663">
        <v>0</v>
      </c>
      <c r="C1663">
        <v>3</v>
      </c>
      <c r="D1663" t="s">
        <v>2328</v>
      </c>
      <c r="E1663">
        <v>49.234704000000001</v>
      </c>
      <c r="F1663">
        <v>-123.187956</v>
      </c>
      <c r="G1663">
        <f>IF(route_map__2[[#This Row],[route_label]]&lt;&gt;A1664,0,SQRT((E1664-route_map__2[[#This Row],[stop_lat]])^2 + ((F1664-route_map__2[[#This Row],[stop_lon]])*COS(RADIANS(route_map__2[[#This Row],[stop_lat]])))^2)*111.32)</f>
        <v>0.11911249696395688</v>
      </c>
    </row>
    <row r="1664" spans="1:7" hidden="1" x14ac:dyDescent="0.2">
      <c r="A1664" t="s">
        <v>82</v>
      </c>
      <c r="B1664">
        <v>0</v>
      </c>
      <c r="C1664">
        <v>4</v>
      </c>
      <c r="D1664" t="s">
        <v>2329</v>
      </c>
      <c r="E1664">
        <v>49.234673000000001</v>
      </c>
      <c r="F1664">
        <v>-123.186318</v>
      </c>
      <c r="G1664">
        <f>IF(route_map__2[[#This Row],[route_label]]&lt;&gt;A1665,0,SQRT((E1665-route_map__2[[#This Row],[stop_lat]])^2 + ((F1665-route_map__2[[#This Row],[stop_lon]])*COS(RADIANS(route_map__2[[#This Row],[stop_lat]])))^2)*111.32)</f>
        <v>0.34418785397568108</v>
      </c>
    </row>
    <row r="1665" spans="1:7" hidden="1" x14ac:dyDescent="0.2">
      <c r="A1665" t="s">
        <v>82</v>
      </c>
      <c r="B1665">
        <v>0</v>
      </c>
      <c r="C1665">
        <v>5</v>
      </c>
      <c r="D1665" t="s">
        <v>1011</v>
      </c>
      <c r="E1665">
        <v>49.234698000000002</v>
      </c>
      <c r="F1665">
        <v>-123.181583</v>
      </c>
      <c r="G1665">
        <f>IF(route_map__2[[#This Row],[route_label]]&lt;&gt;A1666,0,SQRT((E1666-route_map__2[[#This Row],[stop_lat]])^2 + ((F1666-route_map__2[[#This Row],[stop_lon]])*COS(RADIANS(route_map__2[[#This Row],[stop_lat]])))^2)*111.32)</f>
        <v>0.23841587691660651</v>
      </c>
    </row>
    <row r="1666" spans="1:7" hidden="1" x14ac:dyDescent="0.2">
      <c r="A1666" t="s">
        <v>82</v>
      </c>
      <c r="B1666">
        <v>0</v>
      </c>
      <c r="C1666">
        <v>6</v>
      </c>
      <c r="D1666" t="s">
        <v>1012</v>
      </c>
      <c r="E1666">
        <v>49.234696</v>
      </c>
      <c r="F1666">
        <v>-123.178303</v>
      </c>
      <c r="G1666">
        <f>IF(route_map__2[[#This Row],[route_label]]&lt;&gt;A1667,0,SQRT((E1667-route_map__2[[#This Row],[stop_lat]])^2 + ((F1667-route_map__2[[#This Row],[stop_lon]])*COS(RADIANS(route_map__2[[#This Row],[stop_lat]])))^2)*111.32)</f>
        <v>0.34949463197875474</v>
      </c>
    </row>
    <row r="1667" spans="1:7" hidden="1" x14ac:dyDescent="0.2">
      <c r="A1667" t="s">
        <v>82</v>
      </c>
      <c r="B1667">
        <v>0</v>
      </c>
      <c r="C1667">
        <v>7</v>
      </c>
      <c r="D1667" t="s">
        <v>1013</v>
      </c>
      <c r="E1667">
        <v>49.234670000000001</v>
      </c>
      <c r="F1667">
        <v>-123.173495</v>
      </c>
      <c r="G1667">
        <f>IF(route_map__2[[#This Row],[route_label]]&lt;&gt;A1668,0,SQRT((E1668-route_map__2[[#This Row],[stop_lat]])^2 + ((F1668-route_map__2[[#This Row],[stop_lon]])*COS(RADIANS(route_map__2[[#This Row],[stop_lat]])))^2)*111.32)</f>
        <v>0.26647359924653546</v>
      </c>
    </row>
    <row r="1668" spans="1:7" hidden="1" x14ac:dyDescent="0.2">
      <c r="A1668" t="s">
        <v>82</v>
      </c>
      <c r="B1668">
        <v>0</v>
      </c>
      <c r="C1668">
        <v>8</v>
      </c>
      <c r="D1668" t="s">
        <v>2330</v>
      </c>
      <c r="E1668">
        <v>49.234673000000001</v>
      </c>
      <c r="F1668">
        <v>-123.16982899999999</v>
      </c>
      <c r="G1668">
        <f>IF(route_map__2[[#This Row],[route_label]]&lt;&gt;A1669,0,SQRT((E1669-route_map__2[[#This Row],[stop_lat]])^2 + ((F1669-route_map__2[[#This Row],[stop_lon]])*COS(RADIANS(route_map__2[[#This Row],[stop_lat]])))^2)*111.32)</f>
        <v>0.20796162381627845</v>
      </c>
    </row>
    <row r="1669" spans="1:7" hidden="1" x14ac:dyDescent="0.2">
      <c r="A1669" t="s">
        <v>82</v>
      </c>
      <c r="B1669">
        <v>0</v>
      </c>
      <c r="C1669">
        <v>9</v>
      </c>
      <c r="D1669" t="s">
        <v>2331</v>
      </c>
      <c r="E1669">
        <v>49.234665</v>
      </c>
      <c r="F1669">
        <v>-123.166968</v>
      </c>
      <c r="G1669">
        <f>IF(route_map__2[[#This Row],[route_label]]&lt;&gt;A1670,0,SQRT((E1670-route_map__2[[#This Row],[stop_lat]])^2 + ((F1670-route_map__2[[#This Row],[stop_lon]])*COS(RADIANS(route_map__2[[#This Row],[stop_lat]])))^2)*111.32)</f>
        <v>0.24193283755198358</v>
      </c>
    </row>
    <row r="1670" spans="1:7" hidden="1" x14ac:dyDescent="0.2">
      <c r="A1670" t="s">
        <v>82</v>
      </c>
      <c r="B1670">
        <v>0</v>
      </c>
      <c r="C1670">
        <v>10</v>
      </c>
      <c r="D1670" t="s">
        <v>2332</v>
      </c>
      <c r="E1670">
        <v>49.234631999999998</v>
      </c>
      <c r="F1670">
        <v>-123.16364</v>
      </c>
      <c r="G1670">
        <f>IF(route_map__2[[#This Row],[route_label]]&lt;&gt;A1671,0,SQRT((E1671-route_map__2[[#This Row],[stop_lat]])^2 + ((F1671-route_map__2[[#This Row],[stop_lon]])*COS(RADIANS(route_map__2[[#This Row],[stop_lat]])))^2)*111.32)</f>
        <v>0.1958822698798727</v>
      </c>
    </row>
    <row r="1671" spans="1:7" hidden="1" x14ac:dyDescent="0.2">
      <c r="A1671" t="s">
        <v>82</v>
      </c>
      <c r="B1671">
        <v>0</v>
      </c>
      <c r="C1671">
        <v>11</v>
      </c>
      <c r="D1671" t="s">
        <v>2333</v>
      </c>
      <c r="E1671">
        <v>49.234588000000002</v>
      </c>
      <c r="F1671">
        <v>-123.160946</v>
      </c>
      <c r="G1671">
        <f>IF(route_map__2[[#This Row],[route_label]]&lt;&gt;A1672,0,SQRT((E1672-route_map__2[[#This Row],[stop_lat]])^2 + ((F1672-route_map__2[[#This Row],[stop_lon]])*COS(RADIANS(route_map__2[[#This Row],[stop_lat]])))^2)*111.32)</f>
        <v>0.20465567246745869</v>
      </c>
    </row>
    <row r="1672" spans="1:7" hidden="1" x14ac:dyDescent="0.2">
      <c r="A1672" t="s">
        <v>82</v>
      </c>
      <c r="B1672">
        <v>0</v>
      </c>
      <c r="C1672">
        <v>12</v>
      </c>
      <c r="D1672" t="s">
        <v>2334</v>
      </c>
      <c r="E1672">
        <v>49.234552000000001</v>
      </c>
      <c r="F1672">
        <v>-123.158131</v>
      </c>
      <c r="G1672">
        <f>IF(route_map__2[[#This Row],[route_label]]&lt;&gt;A1673,0,SQRT((E1673-route_map__2[[#This Row],[stop_lat]])^2 + ((F1673-route_map__2[[#This Row],[stop_lon]])*COS(RADIANS(route_map__2[[#This Row],[stop_lat]])))^2)*111.32)</f>
        <v>0.27435608577086318</v>
      </c>
    </row>
    <row r="1673" spans="1:7" hidden="1" x14ac:dyDescent="0.2">
      <c r="A1673" t="s">
        <v>82</v>
      </c>
      <c r="B1673">
        <v>0</v>
      </c>
      <c r="C1673">
        <v>13</v>
      </c>
      <c r="D1673" t="s">
        <v>2335</v>
      </c>
      <c r="E1673">
        <v>49.234484000000002</v>
      </c>
      <c r="F1673">
        <v>-123.154358</v>
      </c>
      <c r="G1673">
        <f>IF(route_map__2[[#This Row],[route_label]]&lt;&gt;A1674,0,SQRT((E1674-route_map__2[[#This Row],[stop_lat]])^2 + ((F1674-route_map__2[[#This Row],[stop_lon]])*COS(RADIANS(route_map__2[[#This Row],[stop_lat]])))^2)*111.32)</f>
        <v>0.19937929513649583</v>
      </c>
    </row>
    <row r="1674" spans="1:7" hidden="1" x14ac:dyDescent="0.2">
      <c r="A1674" t="s">
        <v>82</v>
      </c>
      <c r="B1674">
        <v>0</v>
      </c>
      <c r="C1674">
        <v>14</v>
      </c>
      <c r="D1674" t="s">
        <v>2336</v>
      </c>
      <c r="E1674">
        <v>49.234437</v>
      </c>
      <c r="F1674">
        <v>-123.151616</v>
      </c>
      <c r="G1674">
        <f>IF(route_map__2[[#This Row],[route_label]]&lt;&gt;A1675,0,SQRT((E1675-route_map__2[[#This Row],[stop_lat]])^2 + ((F1675-route_map__2[[#This Row],[stop_lon]])*COS(RADIANS(route_map__2[[#This Row],[stop_lat]])))^2)*111.32)</f>
        <v>0.20082164310864406</v>
      </c>
    </row>
    <row r="1675" spans="1:7" hidden="1" x14ac:dyDescent="0.2">
      <c r="A1675" t="s">
        <v>82</v>
      </c>
      <c r="B1675">
        <v>0</v>
      </c>
      <c r="C1675">
        <v>15</v>
      </c>
      <c r="D1675" t="s">
        <v>2337</v>
      </c>
      <c r="E1675">
        <v>49.234394000000002</v>
      </c>
      <c r="F1675">
        <v>-123.148854</v>
      </c>
      <c r="G1675">
        <f>IF(route_map__2[[#This Row],[route_label]]&lt;&gt;A1676,0,SQRT((E1676-route_map__2[[#This Row],[stop_lat]])^2 + ((F1676-route_map__2[[#This Row],[stop_lon]])*COS(RADIANS(route_map__2[[#This Row],[stop_lat]])))^2)*111.32)</f>
        <v>0.21099541162671995</v>
      </c>
    </row>
    <row r="1676" spans="1:7" hidden="1" x14ac:dyDescent="0.2">
      <c r="A1676" t="s">
        <v>82</v>
      </c>
      <c r="B1676">
        <v>0</v>
      </c>
      <c r="C1676">
        <v>16</v>
      </c>
      <c r="D1676" t="s">
        <v>2338</v>
      </c>
      <c r="E1676">
        <v>49.234350999999997</v>
      </c>
      <c r="F1676">
        <v>-123.14595199999999</v>
      </c>
      <c r="G1676">
        <f>IF(route_map__2[[#This Row],[route_label]]&lt;&gt;A1677,0,SQRT((E1677-route_map__2[[#This Row],[stop_lat]])^2 + ((F1677-route_map__2[[#This Row],[stop_lon]])*COS(RADIANS(route_map__2[[#This Row],[stop_lat]])))^2)*111.32)</f>
        <v>0.22242581271113232</v>
      </c>
    </row>
    <row r="1677" spans="1:7" hidden="1" x14ac:dyDescent="0.2">
      <c r="A1677" t="s">
        <v>82</v>
      </c>
      <c r="B1677">
        <v>0</v>
      </c>
      <c r="C1677">
        <v>17</v>
      </c>
      <c r="D1677" t="s">
        <v>2339</v>
      </c>
      <c r="E1677">
        <v>49.234299999999998</v>
      </c>
      <c r="F1677">
        <v>-123.142893</v>
      </c>
      <c r="G1677">
        <f>IF(route_map__2[[#This Row],[route_label]]&lt;&gt;A1678,0,SQRT((E1678-route_map__2[[#This Row],[stop_lat]])^2 + ((F1678-route_map__2[[#This Row],[stop_lon]])*COS(RADIANS(route_map__2[[#This Row],[stop_lat]])))^2)*111.32)</f>
        <v>0.1545037538013668</v>
      </c>
    </row>
    <row r="1678" spans="1:7" hidden="1" x14ac:dyDescent="0.2">
      <c r="A1678" t="s">
        <v>82</v>
      </c>
      <c r="B1678">
        <v>0</v>
      </c>
      <c r="C1678">
        <v>18</v>
      </c>
      <c r="D1678" t="s">
        <v>2340</v>
      </c>
      <c r="E1678">
        <v>49.234268</v>
      </c>
      <c r="F1678">
        <v>-123.14076799999999</v>
      </c>
      <c r="G1678">
        <f>IF(route_map__2[[#This Row],[route_label]]&lt;&gt;A1679,0,SQRT((E1679-route_map__2[[#This Row],[stop_lat]])^2 + ((F1679-route_map__2[[#This Row],[stop_lon]])*COS(RADIANS(route_map__2[[#This Row],[stop_lat]])))^2)*111.32)</f>
        <v>7.9557183428936114</v>
      </c>
    </row>
    <row r="1679" spans="1:7" hidden="1" x14ac:dyDescent="0.2">
      <c r="A1679" t="s">
        <v>82</v>
      </c>
      <c r="B1679">
        <v>1</v>
      </c>
      <c r="C1679">
        <v>1</v>
      </c>
      <c r="D1679" t="s">
        <v>2341</v>
      </c>
      <c r="E1679">
        <v>49.238126999999999</v>
      </c>
      <c r="F1679">
        <v>-123.03147800000001</v>
      </c>
      <c r="G1679">
        <f>IF(route_map__2[[#This Row],[route_label]]&lt;&gt;A1680,0,SQRT((E1680-route_map__2[[#This Row],[stop_lat]])^2 + ((F1680-route_map__2[[#This Row],[stop_lon]])*COS(RADIANS(route_map__2[[#This Row],[stop_lat]])))^2)*111.32)</f>
        <v>0.27218843932480652</v>
      </c>
    </row>
    <row r="1680" spans="1:7" hidden="1" x14ac:dyDescent="0.2">
      <c r="A1680" t="s">
        <v>82</v>
      </c>
      <c r="B1680">
        <v>1</v>
      </c>
      <c r="C1680">
        <v>2</v>
      </c>
      <c r="D1680" t="s">
        <v>2100</v>
      </c>
      <c r="E1680">
        <v>49.236266000000001</v>
      </c>
      <c r="F1680">
        <v>-123.033907</v>
      </c>
      <c r="G1680">
        <f>IF(route_map__2[[#This Row],[route_label]]&lt;&gt;A1681,0,SQRT((E1681-route_map__2[[#This Row],[stop_lat]])^2 + ((F1681-route_map__2[[#This Row],[stop_lon]])*COS(RADIANS(route_map__2[[#This Row],[stop_lat]])))^2)*111.32)</f>
        <v>0.35260721837617159</v>
      </c>
    </row>
    <row r="1681" spans="1:7" hidden="1" x14ac:dyDescent="0.2">
      <c r="A1681" t="s">
        <v>82</v>
      </c>
      <c r="B1681">
        <v>1</v>
      </c>
      <c r="C1681">
        <v>3</v>
      </c>
      <c r="D1681" t="s">
        <v>2101</v>
      </c>
      <c r="E1681">
        <v>49.233623999999999</v>
      </c>
      <c r="F1681">
        <v>-123.03658299999999</v>
      </c>
      <c r="G1681">
        <f>IF(route_map__2[[#This Row],[route_label]]&lt;&gt;A1682,0,SQRT((E1682-route_map__2[[#This Row],[stop_lat]])^2 + ((F1682-route_map__2[[#This Row],[stop_lon]])*COS(RADIANS(route_map__2[[#This Row],[stop_lat]])))^2)*111.32)</f>
        <v>0.11551311758349073</v>
      </c>
    </row>
    <row r="1682" spans="1:7" hidden="1" x14ac:dyDescent="0.2">
      <c r="A1682" t="s">
        <v>82</v>
      </c>
      <c r="B1682">
        <v>1</v>
      </c>
      <c r="C1682">
        <v>4</v>
      </c>
      <c r="D1682" t="s">
        <v>2342</v>
      </c>
      <c r="E1682">
        <v>49.233083999999998</v>
      </c>
      <c r="F1682">
        <v>-123.03794000000001</v>
      </c>
      <c r="G1682">
        <f>IF(route_map__2[[#This Row],[route_label]]&lt;&gt;A1683,0,SQRT((E1683-route_map__2[[#This Row],[stop_lat]])^2 + ((F1683-route_map__2[[#This Row],[stop_lon]])*COS(RADIANS(route_map__2[[#This Row],[stop_lat]])))^2)*111.32)</f>
        <v>0.20369046508624847</v>
      </c>
    </row>
    <row r="1683" spans="1:7" hidden="1" x14ac:dyDescent="0.2">
      <c r="A1683" t="s">
        <v>82</v>
      </c>
      <c r="B1683">
        <v>1</v>
      </c>
      <c r="C1683">
        <v>5</v>
      </c>
      <c r="D1683" t="s">
        <v>2343</v>
      </c>
      <c r="E1683">
        <v>49.233030999999997</v>
      </c>
      <c r="F1683">
        <v>-123.040741</v>
      </c>
      <c r="G1683">
        <f>IF(route_map__2[[#This Row],[route_label]]&lt;&gt;A1684,0,SQRT((E1684-route_map__2[[#This Row],[stop_lat]])^2 + ((F1684-route_map__2[[#This Row],[stop_lon]])*COS(RADIANS(route_map__2[[#This Row],[stop_lat]])))^2)*111.32)</f>
        <v>0.21605462812207099</v>
      </c>
    </row>
    <row r="1684" spans="1:7" hidden="1" x14ac:dyDescent="0.2">
      <c r="A1684" t="s">
        <v>82</v>
      </c>
      <c r="B1684">
        <v>1</v>
      </c>
      <c r="C1684">
        <v>6</v>
      </c>
      <c r="D1684" t="s">
        <v>2344</v>
      </c>
      <c r="E1684">
        <v>49.233057000000002</v>
      </c>
      <c r="F1684">
        <v>-123.043713</v>
      </c>
      <c r="G1684">
        <f>IF(route_map__2[[#This Row],[route_label]]&lt;&gt;A1685,0,SQRT((E1685-route_map__2[[#This Row],[stop_lat]])^2 + ((F1685-route_map__2[[#This Row],[stop_lon]])*COS(RADIANS(route_map__2[[#This Row],[stop_lat]])))^2)*111.32)</f>
        <v>0.19374256637890827</v>
      </c>
    </row>
    <row r="1685" spans="1:7" hidden="1" x14ac:dyDescent="0.2">
      <c r="A1685" t="s">
        <v>82</v>
      </c>
      <c r="B1685">
        <v>1</v>
      </c>
      <c r="C1685">
        <v>7</v>
      </c>
      <c r="D1685" t="s">
        <v>2345</v>
      </c>
      <c r="E1685">
        <v>49.233029999999999</v>
      </c>
      <c r="F1685">
        <v>-123.046378</v>
      </c>
      <c r="G1685">
        <f>IF(route_map__2[[#This Row],[route_label]]&lt;&gt;A1686,0,SQRT((E1686-route_map__2[[#This Row],[stop_lat]])^2 + ((F1686-route_map__2[[#This Row],[stop_lon]])*COS(RADIANS(route_map__2[[#This Row],[stop_lat]])))^2)*111.32)</f>
        <v>0.20276669944937392</v>
      </c>
    </row>
    <row r="1686" spans="1:7" hidden="1" x14ac:dyDescent="0.2">
      <c r="A1686" t="s">
        <v>82</v>
      </c>
      <c r="B1686">
        <v>1</v>
      </c>
      <c r="C1686">
        <v>8</v>
      </c>
      <c r="D1686" t="s">
        <v>2346</v>
      </c>
      <c r="E1686">
        <v>49.232858</v>
      </c>
      <c r="F1686">
        <v>-123.049155</v>
      </c>
      <c r="G1686">
        <f>IF(route_map__2[[#This Row],[route_label]]&lt;&gt;A1687,0,SQRT((E1687-route_map__2[[#This Row],[stop_lat]])^2 + ((F1687-route_map__2[[#This Row],[stop_lon]])*COS(RADIANS(route_map__2[[#This Row],[stop_lat]])))^2)*111.32)</f>
        <v>0.2162589107580605</v>
      </c>
    </row>
    <row r="1687" spans="1:7" hidden="1" x14ac:dyDescent="0.2">
      <c r="A1687" t="s">
        <v>82</v>
      </c>
      <c r="B1687">
        <v>1</v>
      </c>
      <c r="C1687">
        <v>9</v>
      </c>
      <c r="D1687" t="s">
        <v>2347</v>
      </c>
      <c r="E1687">
        <v>49.232871000000003</v>
      </c>
      <c r="F1687">
        <v>-123.05213000000001</v>
      </c>
      <c r="G1687">
        <f>IF(route_map__2[[#This Row],[route_label]]&lt;&gt;A1688,0,SQRT((E1688-route_map__2[[#This Row],[stop_lat]])^2 + ((F1688-route_map__2[[#This Row],[stop_lon]])*COS(RADIANS(route_map__2[[#This Row],[stop_lat]])))^2)*111.32)</f>
        <v>0.27806228706302388</v>
      </c>
    </row>
    <row r="1688" spans="1:7" hidden="1" x14ac:dyDescent="0.2">
      <c r="A1688" t="s">
        <v>82</v>
      </c>
      <c r="B1688">
        <v>1</v>
      </c>
      <c r="C1688">
        <v>10</v>
      </c>
      <c r="D1688" t="s">
        <v>2348</v>
      </c>
      <c r="E1688">
        <v>49.232902000000003</v>
      </c>
      <c r="F1688">
        <v>-123.055955</v>
      </c>
      <c r="G1688">
        <f>IF(route_map__2[[#This Row],[route_label]]&lt;&gt;A1689,0,SQRT((E1689-route_map__2[[#This Row],[stop_lat]])^2 + ((F1689-route_map__2[[#This Row],[stop_lon]])*COS(RADIANS(route_map__2[[#This Row],[stop_lat]])))^2)*111.32)</f>
        <v>0.2396750691076284</v>
      </c>
    </row>
    <row r="1689" spans="1:7" hidden="1" x14ac:dyDescent="0.2">
      <c r="A1689" t="s">
        <v>82</v>
      </c>
      <c r="B1689">
        <v>1</v>
      </c>
      <c r="C1689">
        <v>11</v>
      </c>
      <c r="D1689" t="s">
        <v>2349</v>
      </c>
      <c r="E1689">
        <v>49.232925999999999</v>
      </c>
      <c r="F1689">
        <v>-123.059252</v>
      </c>
      <c r="G1689">
        <f>IF(route_map__2[[#This Row],[route_label]]&lt;&gt;A1690,0,SQRT((E1690-route_map__2[[#This Row],[stop_lat]])^2 + ((F1690-route_map__2[[#This Row],[stop_lon]])*COS(RADIANS(route_map__2[[#This Row],[stop_lat]])))^2)*111.32)</f>
        <v>0.24884954769684775</v>
      </c>
    </row>
    <row r="1690" spans="1:7" hidden="1" x14ac:dyDescent="0.2">
      <c r="A1690" t="s">
        <v>82</v>
      </c>
      <c r="B1690">
        <v>1</v>
      </c>
      <c r="C1690">
        <v>12</v>
      </c>
      <c r="D1690" t="s">
        <v>2350</v>
      </c>
      <c r="E1690">
        <v>49.232961000000003</v>
      </c>
      <c r="F1690">
        <v>-123.062675</v>
      </c>
      <c r="G1690">
        <f>IF(route_map__2[[#This Row],[route_label]]&lt;&gt;A1691,0,SQRT((E1691-route_map__2[[#This Row],[stop_lat]])^2 + ((F1691-route_map__2[[#This Row],[stop_lon]])*COS(RADIANS(route_map__2[[#This Row],[stop_lat]])))^2)*111.32)</f>
        <v>0.28238169411672853</v>
      </c>
    </row>
    <row r="1691" spans="1:7" hidden="1" x14ac:dyDescent="0.2">
      <c r="A1691" t="s">
        <v>82</v>
      </c>
      <c r="B1691">
        <v>1</v>
      </c>
      <c r="C1691">
        <v>13</v>
      </c>
      <c r="D1691" t="s">
        <v>2351</v>
      </c>
      <c r="E1691">
        <v>49.232733000000003</v>
      </c>
      <c r="F1691">
        <v>-123.06654399999999</v>
      </c>
      <c r="G1691">
        <f>IF(route_map__2[[#This Row],[route_label]]&lt;&gt;A1692,0,SQRT((E1692-route_map__2[[#This Row],[stop_lat]])^2 + ((F1692-route_map__2[[#This Row],[stop_lon]])*COS(RADIANS(route_map__2[[#This Row],[stop_lat]])))^2)*111.32)</f>
        <v>0.19627088100918386</v>
      </c>
    </row>
    <row r="1692" spans="1:7" hidden="1" x14ac:dyDescent="0.2">
      <c r="A1692" t="s">
        <v>82</v>
      </c>
      <c r="B1692">
        <v>1</v>
      </c>
      <c r="C1692">
        <v>14</v>
      </c>
      <c r="D1692" t="s">
        <v>2352</v>
      </c>
      <c r="E1692">
        <v>49.232719000000003</v>
      </c>
      <c r="F1692">
        <v>-123.069244</v>
      </c>
      <c r="G1692">
        <f>IF(route_map__2[[#This Row],[route_label]]&lt;&gt;A1693,0,SQRT((E1693-route_map__2[[#This Row],[stop_lat]])^2 + ((F1693-route_map__2[[#This Row],[stop_lon]])*COS(RADIANS(route_map__2[[#This Row],[stop_lat]])))^2)*111.32)</f>
        <v>0.29051126698814084</v>
      </c>
    </row>
    <row r="1693" spans="1:7" hidden="1" x14ac:dyDescent="0.2">
      <c r="A1693" t="s">
        <v>82</v>
      </c>
      <c r="B1693">
        <v>1</v>
      </c>
      <c r="C1693">
        <v>15</v>
      </c>
      <c r="D1693" t="s">
        <v>2353</v>
      </c>
      <c r="E1693">
        <v>49.232762000000001</v>
      </c>
      <c r="F1693">
        <v>-123.07324</v>
      </c>
      <c r="G1693">
        <f>IF(route_map__2[[#This Row],[route_label]]&lt;&gt;A1694,0,SQRT((E1694-route_map__2[[#This Row],[stop_lat]])^2 + ((F1694-route_map__2[[#This Row],[stop_lon]])*COS(RADIANS(route_map__2[[#This Row],[stop_lat]])))^2)*111.32)</f>
        <v>0.34162533492504427</v>
      </c>
    </row>
    <row r="1694" spans="1:7" hidden="1" x14ac:dyDescent="0.2">
      <c r="A1694" t="s">
        <v>82</v>
      </c>
      <c r="B1694">
        <v>1</v>
      </c>
      <c r="C1694">
        <v>16</v>
      </c>
      <c r="D1694" t="s">
        <v>2354</v>
      </c>
      <c r="E1694">
        <v>49.232844999999998</v>
      </c>
      <c r="F1694">
        <v>-123.077938</v>
      </c>
      <c r="G1694">
        <f>IF(route_map__2[[#This Row],[route_label]]&lt;&gt;A1695,0,SQRT((E1695-route_map__2[[#This Row],[stop_lat]])^2 + ((F1695-route_map__2[[#This Row],[stop_lon]])*COS(RADIANS(route_map__2[[#This Row],[stop_lat]])))^2)*111.32)</f>
        <v>0.1719129795584054</v>
      </c>
    </row>
    <row r="1695" spans="1:7" hidden="1" x14ac:dyDescent="0.2">
      <c r="A1695" t="s">
        <v>82</v>
      </c>
      <c r="B1695">
        <v>1</v>
      </c>
      <c r="C1695">
        <v>17</v>
      </c>
      <c r="D1695" t="s">
        <v>2355</v>
      </c>
      <c r="E1695">
        <v>49.232846000000002</v>
      </c>
      <c r="F1695">
        <v>-123.080303</v>
      </c>
      <c r="G1695">
        <f>IF(route_map__2[[#This Row],[route_label]]&lt;&gt;A1696,0,SQRT((E1696-route_map__2[[#This Row],[stop_lat]])^2 + ((F1696-route_map__2[[#This Row],[stop_lon]])*COS(RADIANS(route_map__2[[#This Row],[stop_lat]])))^2)*111.32)</f>
        <v>0.36199592045119383</v>
      </c>
    </row>
    <row r="1696" spans="1:7" hidden="1" x14ac:dyDescent="0.2">
      <c r="A1696" t="s">
        <v>82</v>
      </c>
      <c r="B1696">
        <v>1</v>
      </c>
      <c r="C1696">
        <v>18</v>
      </c>
      <c r="D1696" t="s">
        <v>2356</v>
      </c>
      <c r="E1696">
        <v>49.232909999999997</v>
      </c>
      <c r="F1696">
        <v>-123.08528200000001</v>
      </c>
      <c r="G1696">
        <f>IF(route_map__2[[#This Row],[route_label]]&lt;&gt;A1697,0,SQRT((E1697-route_map__2[[#This Row],[stop_lat]])^2 + ((F1697-route_map__2[[#This Row],[stop_lon]])*COS(RADIANS(route_map__2[[#This Row],[stop_lat]])))^2)*111.32)</f>
        <v>0.14803040598453013</v>
      </c>
    </row>
    <row r="1697" spans="1:7" hidden="1" x14ac:dyDescent="0.2">
      <c r="A1697" t="s">
        <v>82</v>
      </c>
      <c r="B1697">
        <v>1</v>
      </c>
      <c r="C1697">
        <v>19</v>
      </c>
      <c r="D1697" t="s">
        <v>2357</v>
      </c>
      <c r="E1697">
        <v>49.232937999999997</v>
      </c>
      <c r="F1697">
        <v>-123.087318</v>
      </c>
      <c r="G1697">
        <f>IF(route_map__2[[#This Row],[route_label]]&lt;&gt;A1698,0,SQRT((E1698-route_map__2[[#This Row],[stop_lat]])^2 + ((F1698-route_map__2[[#This Row],[stop_lon]])*COS(RADIANS(route_map__2[[#This Row],[stop_lat]])))^2)*111.32)</f>
        <v>0.18328566518197528</v>
      </c>
    </row>
    <row r="1698" spans="1:7" hidden="1" x14ac:dyDescent="0.2">
      <c r="A1698" t="s">
        <v>82</v>
      </c>
      <c r="B1698">
        <v>1</v>
      </c>
      <c r="C1698">
        <v>20</v>
      </c>
      <c r="D1698" t="s">
        <v>2358</v>
      </c>
      <c r="E1698">
        <v>49.232993999999998</v>
      </c>
      <c r="F1698">
        <v>-123.089838</v>
      </c>
      <c r="G1698">
        <f>IF(route_map__2[[#This Row],[route_label]]&lt;&gt;A1699,0,SQRT((E1699-route_map__2[[#This Row],[stop_lat]])^2 + ((F1699-route_map__2[[#This Row],[stop_lon]])*COS(RADIANS(route_map__2[[#This Row],[stop_lat]])))^2)*111.32)</f>
        <v>0.12672965497137567</v>
      </c>
    </row>
    <row r="1699" spans="1:7" hidden="1" x14ac:dyDescent="0.2">
      <c r="A1699" t="s">
        <v>82</v>
      </c>
      <c r="B1699">
        <v>1</v>
      </c>
      <c r="C1699">
        <v>21</v>
      </c>
      <c r="D1699" t="s">
        <v>2359</v>
      </c>
      <c r="E1699">
        <v>49.233018999999999</v>
      </c>
      <c r="F1699">
        <v>-123.09158100000001</v>
      </c>
      <c r="G1699">
        <f>IF(route_map__2[[#This Row],[route_label]]&lt;&gt;A1700,0,SQRT((E1700-route_map__2[[#This Row],[stop_lat]])^2 + ((F1700-route_map__2[[#This Row],[stop_lon]])*COS(RADIANS(route_map__2[[#This Row],[stop_lat]])))^2)*111.32)</f>
        <v>0.23829745215097789</v>
      </c>
    </row>
    <row r="1700" spans="1:7" hidden="1" x14ac:dyDescent="0.2">
      <c r="A1700" t="s">
        <v>82</v>
      </c>
      <c r="B1700">
        <v>1</v>
      </c>
      <c r="C1700">
        <v>22</v>
      </c>
      <c r="D1700" t="s">
        <v>2360</v>
      </c>
      <c r="E1700">
        <v>49.233046000000002</v>
      </c>
      <c r="F1700">
        <v>-123.094859</v>
      </c>
      <c r="G1700">
        <f>IF(route_map__2[[#This Row],[route_label]]&lt;&gt;A1701,0,SQRT((E1701-route_map__2[[#This Row],[stop_lat]])^2 + ((F1701-route_map__2[[#This Row],[stop_lon]])*COS(RADIANS(route_map__2[[#This Row],[stop_lat]])))^2)*111.32)</f>
        <v>0.20745387082270522</v>
      </c>
    </row>
    <row r="1701" spans="1:7" hidden="1" x14ac:dyDescent="0.2">
      <c r="A1701" t="s">
        <v>82</v>
      </c>
      <c r="B1701">
        <v>1</v>
      </c>
      <c r="C1701">
        <v>23</v>
      </c>
      <c r="D1701" t="s">
        <v>2361</v>
      </c>
      <c r="E1701">
        <v>49.233094000000001</v>
      </c>
      <c r="F1701">
        <v>-123.097712</v>
      </c>
      <c r="G1701">
        <f>IF(route_map__2[[#This Row],[route_label]]&lt;&gt;A1702,0,SQRT((E1702-route_map__2[[#This Row],[stop_lat]])^2 + ((F1702-route_map__2[[#This Row],[stop_lon]])*COS(RADIANS(route_map__2[[#This Row],[stop_lat]])))^2)*111.32)</f>
        <v>0.25864818663037686</v>
      </c>
    </row>
    <row r="1702" spans="1:7" hidden="1" x14ac:dyDescent="0.2">
      <c r="A1702" t="s">
        <v>82</v>
      </c>
      <c r="B1702">
        <v>1</v>
      </c>
      <c r="C1702">
        <v>24</v>
      </c>
      <c r="D1702" t="s">
        <v>2362</v>
      </c>
      <c r="E1702">
        <v>49.233193</v>
      </c>
      <c r="F1702">
        <v>-123.10126700000001</v>
      </c>
      <c r="G1702">
        <f>IF(route_map__2[[#This Row],[route_label]]&lt;&gt;A1703,0,SQRT((E1703-route_map__2[[#This Row],[stop_lat]])^2 + ((F1703-route_map__2[[#This Row],[stop_lon]])*COS(RADIANS(route_map__2[[#This Row],[stop_lat]])))^2)*111.32)</f>
        <v>0.35846130810256743</v>
      </c>
    </row>
    <row r="1703" spans="1:7" hidden="1" x14ac:dyDescent="0.2">
      <c r="A1703" t="s">
        <v>82</v>
      </c>
      <c r="B1703">
        <v>1</v>
      </c>
      <c r="C1703">
        <v>25</v>
      </c>
      <c r="D1703" t="s">
        <v>2363</v>
      </c>
      <c r="E1703">
        <v>49.233269</v>
      </c>
      <c r="F1703">
        <v>-123.10619699999999</v>
      </c>
      <c r="G1703">
        <f>IF(route_map__2[[#This Row],[route_label]]&lt;&gt;A1704,0,SQRT((E1704-route_map__2[[#This Row],[stop_lat]])^2 + ((F1704-route_map__2[[#This Row],[stop_lon]])*COS(RADIANS(route_map__2[[#This Row],[stop_lat]])))^2)*111.32)</f>
        <v>0.3656285982399477</v>
      </c>
    </row>
    <row r="1704" spans="1:7" hidden="1" x14ac:dyDescent="0.2">
      <c r="A1704" t="s">
        <v>82</v>
      </c>
      <c r="B1704">
        <v>1</v>
      </c>
      <c r="C1704">
        <v>26</v>
      </c>
      <c r="D1704" t="s">
        <v>2364</v>
      </c>
      <c r="E1704">
        <v>49.233441999999997</v>
      </c>
      <c r="F1704">
        <v>-123.11122</v>
      </c>
      <c r="G1704">
        <f>IF(route_map__2[[#This Row],[route_label]]&lt;&gt;A1705,0,SQRT((E1705-route_map__2[[#This Row],[stop_lat]])^2 + ((F1705-route_map__2[[#This Row],[stop_lon]])*COS(RADIANS(route_map__2[[#This Row],[stop_lat]])))^2)*111.32)</f>
        <v>0.41046896013299738</v>
      </c>
    </row>
    <row r="1705" spans="1:7" hidden="1" x14ac:dyDescent="0.2">
      <c r="A1705" t="s">
        <v>82</v>
      </c>
      <c r="B1705">
        <v>1</v>
      </c>
      <c r="C1705">
        <v>27</v>
      </c>
      <c r="D1705" t="s">
        <v>2365</v>
      </c>
      <c r="E1705">
        <v>49.233680999999997</v>
      </c>
      <c r="F1705">
        <v>-123.116855</v>
      </c>
      <c r="G1705">
        <f>IF(route_map__2[[#This Row],[route_label]]&lt;&gt;A1706,0,SQRT((E1706-route_map__2[[#This Row],[stop_lat]])^2 + ((F1706-route_map__2[[#This Row],[stop_lon]])*COS(RADIANS(route_map__2[[#This Row],[stop_lat]])))^2)*111.32)</f>
        <v>0.53282973660091992</v>
      </c>
    </row>
    <row r="1706" spans="1:7" hidden="1" x14ac:dyDescent="0.2">
      <c r="A1706" t="s">
        <v>82</v>
      </c>
      <c r="B1706">
        <v>1</v>
      </c>
      <c r="C1706">
        <v>28</v>
      </c>
      <c r="D1706" t="s">
        <v>2366</v>
      </c>
      <c r="E1706">
        <v>49.233946000000003</v>
      </c>
      <c r="F1706">
        <v>-123.124174</v>
      </c>
      <c r="G1706">
        <f>IF(route_map__2[[#This Row],[route_label]]&lt;&gt;A1707,0,SQRT((E1707-route_map__2[[#This Row],[stop_lat]])^2 + ((F1707-route_map__2[[#This Row],[stop_lon]])*COS(RADIANS(route_map__2[[#This Row],[stop_lat]])))^2)*111.32)</f>
        <v>0.35271303675716126</v>
      </c>
    </row>
    <row r="1707" spans="1:7" hidden="1" x14ac:dyDescent="0.2">
      <c r="A1707" t="s">
        <v>82</v>
      </c>
      <c r="B1707">
        <v>1</v>
      </c>
      <c r="C1707">
        <v>29</v>
      </c>
      <c r="D1707" t="s">
        <v>2367</v>
      </c>
      <c r="E1707">
        <v>49.234095000000003</v>
      </c>
      <c r="F1707">
        <v>-123.12902099999999</v>
      </c>
      <c r="G1707">
        <f>IF(route_map__2[[#This Row],[route_label]]&lt;&gt;A1708,0,SQRT((E1708-route_map__2[[#This Row],[stop_lat]])^2 + ((F1708-route_map__2[[#This Row],[stop_lon]])*COS(RADIANS(route_map__2[[#This Row],[stop_lat]])))^2)*111.32)</f>
        <v>0.28590989212315759</v>
      </c>
    </row>
    <row r="1708" spans="1:7" hidden="1" x14ac:dyDescent="0.2">
      <c r="A1708" t="s">
        <v>82</v>
      </c>
      <c r="B1708">
        <v>1</v>
      </c>
      <c r="C1708">
        <v>30</v>
      </c>
      <c r="D1708" t="s">
        <v>2368</v>
      </c>
      <c r="E1708">
        <v>49.234200999999999</v>
      </c>
      <c r="F1708">
        <v>-123.13295100000001</v>
      </c>
      <c r="G1708">
        <f>IF(route_map__2[[#This Row],[route_label]]&lt;&gt;A1709,0,SQRT((E1709-route_map__2[[#This Row],[stop_lat]])^2 + ((F1709-route_map__2[[#This Row],[stop_lon]])*COS(RADIANS(route_map__2[[#This Row],[stop_lat]])))^2)*111.32)</f>
        <v>0.29467666293393835</v>
      </c>
    </row>
    <row r="1709" spans="1:7" hidden="1" x14ac:dyDescent="0.2">
      <c r="A1709" t="s">
        <v>82</v>
      </c>
      <c r="B1709">
        <v>1</v>
      </c>
      <c r="C1709">
        <v>31</v>
      </c>
      <c r="D1709" t="s">
        <v>2369</v>
      </c>
      <c r="E1709">
        <v>49.234332000000002</v>
      </c>
      <c r="F1709">
        <v>-123.137</v>
      </c>
      <c r="G1709">
        <f>IF(route_map__2[[#This Row],[route_label]]&lt;&gt;A1710,0,SQRT((E1710-route_map__2[[#This Row],[stop_lat]])^2 + ((F1710-route_map__2[[#This Row],[stop_lon]])*COS(RADIANS(route_map__2[[#This Row],[stop_lat]])))^2)*111.32)</f>
        <v>0.15765236035294428</v>
      </c>
    </row>
    <row r="1710" spans="1:7" hidden="1" x14ac:dyDescent="0.2">
      <c r="A1710" t="s">
        <v>82</v>
      </c>
      <c r="B1710">
        <v>1</v>
      </c>
      <c r="C1710">
        <v>32</v>
      </c>
      <c r="D1710" t="s">
        <v>2370</v>
      </c>
      <c r="E1710">
        <v>49.234391000000002</v>
      </c>
      <c r="F1710">
        <v>-123.139167</v>
      </c>
      <c r="G1710">
        <f>IF(route_map__2[[#This Row],[route_label]]&lt;&gt;A1711,0,SQRT((E1711-route_map__2[[#This Row],[stop_lat]])^2 + ((F1711-route_map__2[[#This Row],[stop_lon]])*COS(RADIANS(route_map__2[[#This Row],[stop_lat]])))^2)*111.32)</f>
        <v>0.14975255384168135</v>
      </c>
    </row>
    <row r="1711" spans="1:7" hidden="1" x14ac:dyDescent="0.2">
      <c r="A1711" t="s">
        <v>82</v>
      </c>
      <c r="B1711">
        <v>1</v>
      </c>
      <c r="C1711">
        <v>33</v>
      </c>
      <c r="D1711" t="s">
        <v>2371</v>
      </c>
      <c r="E1711">
        <v>49.234437</v>
      </c>
      <c r="F1711">
        <v>-123.141226</v>
      </c>
      <c r="G1711">
        <f>IF(route_map__2[[#This Row],[route_label]]&lt;&gt;A1712,0,SQRT((E1712-route_map__2[[#This Row],[stop_lat]])^2 + ((F1712-route_map__2[[#This Row],[stop_lon]])*COS(RADIANS(route_map__2[[#This Row],[stop_lat]])))^2)*111.32)</f>
        <v>0.28175101119465712</v>
      </c>
    </row>
    <row r="1712" spans="1:7" hidden="1" x14ac:dyDescent="0.2">
      <c r="A1712" t="s">
        <v>82</v>
      </c>
      <c r="B1712">
        <v>1</v>
      </c>
      <c r="C1712">
        <v>34</v>
      </c>
      <c r="D1712" t="s">
        <v>2372</v>
      </c>
      <c r="E1712">
        <v>49.234499</v>
      </c>
      <c r="F1712">
        <v>-123.145101</v>
      </c>
      <c r="G1712">
        <f>IF(route_map__2[[#This Row],[route_label]]&lt;&gt;A1713,0,SQRT((E1713-route_map__2[[#This Row],[stop_lat]])^2 + ((F1713-route_map__2[[#This Row],[stop_lon]])*COS(RADIANS(route_map__2[[#This Row],[stop_lat]])))^2)*111.32)</f>
        <v>0.22139953573231161</v>
      </c>
    </row>
    <row r="1713" spans="1:7" hidden="1" x14ac:dyDescent="0.2">
      <c r="A1713" t="s">
        <v>82</v>
      </c>
      <c r="B1713">
        <v>1</v>
      </c>
      <c r="C1713">
        <v>35</v>
      </c>
      <c r="D1713" t="s">
        <v>2373</v>
      </c>
      <c r="E1713">
        <v>49.234546999999999</v>
      </c>
      <c r="F1713">
        <v>-123.148146</v>
      </c>
      <c r="G1713">
        <f>IF(route_map__2[[#This Row],[route_label]]&lt;&gt;A1714,0,SQRT((E1714-route_map__2[[#This Row],[stop_lat]])^2 + ((F1714-route_map__2[[#This Row],[stop_lon]])*COS(RADIANS(route_map__2[[#This Row],[stop_lat]])))^2)*111.32)</f>
        <v>0.3129227624978978</v>
      </c>
    </row>
    <row r="1714" spans="1:7" hidden="1" x14ac:dyDescent="0.2">
      <c r="A1714" t="s">
        <v>82</v>
      </c>
      <c r="B1714">
        <v>1</v>
      </c>
      <c r="C1714">
        <v>36</v>
      </c>
      <c r="D1714" t="s">
        <v>2374</v>
      </c>
      <c r="E1714">
        <v>49.234633000000002</v>
      </c>
      <c r="F1714">
        <v>-123.152449</v>
      </c>
      <c r="G1714">
        <f>IF(route_map__2[[#This Row],[route_label]]&lt;&gt;A1715,0,SQRT((E1715-route_map__2[[#This Row],[stop_lat]])^2 + ((F1715-route_map__2[[#This Row],[stop_lon]])*COS(RADIANS(route_map__2[[#This Row],[stop_lat]])))^2)*111.32)</f>
        <v>0.17021758785082314</v>
      </c>
    </row>
    <row r="1715" spans="1:7" hidden="1" x14ac:dyDescent="0.2">
      <c r="A1715" t="s">
        <v>82</v>
      </c>
      <c r="B1715">
        <v>1</v>
      </c>
      <c r="C1715">
        <v>37</v>
      </c>
      <c r="D1715" t="s">
        <v>2375</v>
      </c>
      <c r="E1715">
        <v>49.234672000000003</v>
      </c>
      <c r="F1715">
        <v>-123.15479000000001</v>
      </c>
      <c r="G1715">
        <f>IF(route_map__2[[#This Row],[route_label]]&lt;&gt;A1716,0,SQRT((E1716-route_map__2[[#This Row],[stop_lat]])^2 + ((F1716-route_map__2[[#This Row],[stop_lon]])*COS(RADIANS(route_map__2[[#This Row],[stop_lat]])))^2)*111.32)</f>
        <v>0.40367206385029258</v>
      </c>
    </row>
    <row r="1716" spans="1:7" hidden="1" x14ac:dyDescent="0.2">
      <c r="A1716" t="s">
        <v>82</v>
      </c>
      <c r="B1716">
        <v>1</v>
      </c>
      <c r="C1716">
        <v>38</v>
      </c>
      <c r="D1716" t="s">
        <v>2376</v>
      </c>
      <c r="E1716">
        <v>49.234721</v>
      </c>
      <c r="F1716">
        <v>-123.160343</v>
      </c>
      <c r="G1716">
        <f>IF(route_map__2[[#This Row],[route_label]]&lt;&gt;A1717,0,SQRT((E1717-route_map__2[[#This Row],[stop_lat]])^2 + ((F1717-route_map__2[[#This Row],[stop_lon]])*COS(RADIANS(route_map__2[[#This Row],[stop_lat]])))^2)*111.32)</f>
        <v>0.20518860123084162</v>
      </c>
    </row>
    <row r="1717" spans="1:7" hidden="1" x14ac:dyDescent="0.2">
      <c r="A1717" t="s">
        <v>82</v>
      </c>
      <c r="B1717">
        <v>1</v>
      </c>
      <c r="C1717">
        <v>39</v>
      </c>
      <c r="D1717" t="s">
        <v>2377</v>
      </c>
      <c r="E1717">
        <v>49.234766999999998</v>
      </c>
      <c r="F1717">
        <v>-123.16316500000001</v>
      </c>
      <c r="G1717">
        <f>IF(route_map__2[[#This Row],[route_label]]&lt;&gt;A1718,0,SQRT((E1718-route_map__2[[#This Row],[stop_lat]])^2 + ((F1718-route_map__2[[#This Row],[stop_lon]])*COS(RADIANS(route_map__2[[#This Row],[stop_lat]])))^2)*111.32)</f>
        <v>0.34508140029661616</v>
      </c>
    </row>
    <row r="1718" spans="1:7" hidden="1" x14ac:dyDescent="0.2">
      <c r="A1718" t="s">
        <v>82</v>
      </c>
      <c r="B1718">
        <v>1</v>
      </c>
      <c r="C1718">
        <v>40</v>
      </c>
      <c r="D1718" t="s">
        <v>2378</v>
      </c>
      <c r="E1718">
        <v>49.234810000000003</v>
      </c>
      <c r="F1718">
        <v>-123.167912</v>
      </c>
      <c r="G1718">
        <f>IF(route_map__2[[#This Row],[route_label]]&lt;&gt;A1719,0,SQRT((E1719-route_map__2[[#This Row],[stop_lat]])^2 + ((F1719-route_map__2[[#This Row],[stop_lon]])*COS(RADIANS(route_map__2[[#This Row],[stop_lat]])))^2)*111.32)</f>
        <v>0.21334220265131629</v>
      </c>
    </row>
    <row r="1719" spans="1:7" hidden="1" x14ac:dyDescent="0.2">
      <c r="A1719" t="s">
        <v>82</v>
      </c>
      <c r="B1719">
        <v>1</v>
      </c>
      <c r="C1719">
        <v>41</v>
      </c>
      <c r="D1719" t="s">
        <v>1066</v>
      </c>
      <c r="E1719">
        <v>49.234822000000001</v>
      </c>
      <c r="F1719">
        <v>-123.17084699999999</v>
      </c>
      <c r="G1719">
        <f>IF(route_map__2[[#This Row],[route_label]]&lt;&gt;A1720,0,SQRT((E1720-route_map__2[[#This Row],[stop_lat]])^2 + ((F1720-route_map__2[[#This Row],[stop_lon]])*COS(RADIANS(route_map__2[[#This Row],[stop_lat]])))^2)*111.32)</f>
        <v>0.23994202624826821</v>
      </c>
    </row>
    <row r="1720" spans="1:7" hidden="1" x14ac:dyDescent="0.2">
      <c r="A1720" t="s">
        <v>82</v>
      </c>
      <c r="B1720">
        <v>1</v>
      </c>
      <c r="C1720">
        <v>42</v>
      </c>
      <c r="D1720" t="s">
        <v>1067</v>
      </c>
      <c r="E1720">
        <v>49.234825999999998</v>
      </c>
      <c r="F1720">
        <v>-123.174148</v>
      </c>
      <c r="G1720">
        <f>IF(route_map__2[[#This Row],[route_label]]&lt;&gt;A1721,0,SQRT((E1721-route_map__2[[#This Row],[stop_lat]])^2 + ((F1721-route_map__2[[#This Row],[stop_lon]])*COS(RADIANS(route_map__2[[#This Row],[stop_lat]])))^2)*111.32)</f>
        <v>0.38771731100512741</v>
      </c>
    </row>
    <row r="1721" spans="1:7" hidden="1" x14ac:dyDescent="0.2">
      <c r="A1721" t="s">
        <v>82</v>
      </c>
      <c r="B1721">
        <v>1</v>
      </c>
      <c r="C1721">
        <v>43</v>
      </c>
      <c r="D1721" t="s">
        <v>1068</v>
      </c>
      <c r="E1721">
        <v>49.234836999999999</v>
      </c>
      <c r="F1721">
        <v>-123.17948199999999</v>
      </c>
      <c r="G1721">
        <f>IF(route_map__2[[#This Row],[route_label]]&lt;&gt;A1722,0,SQRT((E1722-route_map__2[[#This Row],[stop_lat]])^2 + ((F1722-route_map__2[[#This Row],[stop_lon]])*COS(RADIANS(route_map__2[[#This Row],[stop_lat]])))^2)*111.32)</f>
        <v>0.23194657962513668</v>
      </c>
    </row>
    <row r="1722" spans="1:7" hidden="1" x14ac:dyDescent="0.2">
      <c r="A1722" t="s">
        <v>82</v>
      </c>
      <c r="B1722">
        <v>1</v>
      </c>
      <c r="C1722">
        <v>44</v>
      </c>
      <c r="D1722" t="s">
        <v>1069</v>
      </c>
      <c r="E1722">
        <v>49.234842</v>
      </c>
      <c r="F1722">
        <v>-123.18267299999999</v>
      </c>
      <c r="G1722">
        <f>IF(route_map__2[[#This Row],[route_label]]&lt;&gt;A1723,0,SQRT((E1723-route_map__2[[#This Row],[stop_lat]])^2 + ((F1723-route_map__2[[#This Row],[stop_lon]])*COS(RADIANS(route_map__2[[#This Row],[stop_lat]])))^2)*111.32)</f>
        <v>0.23936314791953184</v>
      </c>
    </row>
    <row r="1723" spans="1:7" hidden="1" x14ac:dyDescent="0.2">
      <c r="A1723" t="s">
        <v>82</v>
      </c>
      <c r="B1723">
        <v>1</v>
      </c>
      <c r="C1723">
        <v>45</v>
      </c>
      <c r="D1723" t="s">
        <v>2379</v>
      </c>
      <c r="E1723">
        <v>49.234831</v>
      </c>
      <c r="F1723">
        <v>-123.18596599999999</v>
      </c>
      <c r="G1723">
        <f>IF(route_map__2[[#This Row],[route_label]]&lt;&gt;A1724,0,SQRT((E1724-route_map__2[[#This Row],[stop_lat]])^2 + ((F1724-route_map__2[[#This Row],[stop_lon]])*COS(RADIANS(route_map__2[[#This Row],[stop_lat]])))^2)*111.32)</f>
        <v>0.29671053805603692</v>
      </c>
    </row>
    <row r="1724" spans="1:7" hidden="1" x14ac:dyDescent="0.2">
      <c r="A1724" t="s">
        <v>82</v>
      </c>
      <c r="B1724">
        <v>1</v>
      </c>
      <c r="C1724">
        <v>46</v>
      </c>
      <c r="D1724" t="s">
        <v>2380</v>
      </c>
      <c r="E1724">
        <v>49.234831</v>
      </c>
      <c r="F1724">
        <v>-123.190048</v>
      </c>
      <c r="G1724">
        <f>IF(route_map__2[[#This Row],[route_label]]&lt;&gt;A1725,0,SQRT((E1725-route_map__2[[#This Row],[stop_lat]])^2 + ((F1725-route_map__2[[#This Row],[stop_lon]])*COS(RADIANS(route_map__2[[#This Row],[stop_lat]])))^2)*111.32)</f>
        <v>0.20294437479976704</v>
      </c>
    </row>
    <row r="1725" spans="1:7" hidden="1" x14ac:dyDescent="0.2">
      <c r="A1725" t="s">
        <v>82</v>
      </c>
      <c r="B1725">
        <v>1</v>
      </c>
      <c r="C1725">
        <v>47</v>
      </c>
      <c r="D1725" t="s">
        <v>2381</v>
      </c>
      <c r="E1725">
        <v>49.234836000000001</v>
      </c>
      <c r="F1725">
        <v>-123.19284</v>
      </c>
      <c r="G1725">
        <f>IF(route_map__2[[#This Row],[route_label]]&lt;&gt;A1726,0,SQRT((E1726-route_map__2[[#This Row],[stop_lat]])^2 + ((F1726-route_map__2[[#This Row],[stop_lon]])*COS(RADIANS(route_map__2[[#This Row],[stop_lat]])))^2)*111.32)</f>
        <v>0.11517965934322785</v>
      </c>
    </row>
    <row r="1726" spans="1:7" hidden="1" x14ac:dyDescent="0.2">
      <c r="A1726" t="s">
        <v>82</v>
      </c>
      <c r="B1726">
        <v>1</v>
      </c>
      <c r="C1726">
        <v>48</v>
      </c>
      <c r="D1726" t="s">
        <v>2382</v>
      </c>
      <c r="E1726">
        <v>49.234042000000002</v>
      </c>
      <c r="F1726">
        <v>-123.193856</v>
      </c>
      <c r="G1726">
        <f>IF(route_map__2[[#This Row],[route_label]]&lt;&gt;A1727,0,SQRT((E1727-route_map__2[[#This Row],[stop_lat]])^2 + ((F1727-route_map__2[[#This Row],[stop_lon]])*COS(RADIANS(route_map__2[[#This Row],[stop_lat]])))^2)*111.32)</f>
        <v>9.2161001999130215E-2</v>
      </c>
    </row>
    <row r="1727" spans="1:7" hidden="1" x14ac:dyDescent="0.2">
      <c r="A1727" t="s">
        <v>82</v>
      </c>
      <c r="B1727">
        <v>1</v>
      </c>
      <c r="C1727">
        <v>49</v>
      </c>
      <c r="D1727" t="s">
        <v>2326</v>
      </c>
      <c r="E1727">
        <v>49.234679999999997</v>
      </c>
      <c r="F1727">
        <v>-123.194664</v>
      </c>
      <c r="G1727">
        <f>IF(route_map__2[[#This Row],[route_label]]&lt;&gt;A1728,0,SQRT((E1728-route_map__2[[#This Row],[stop_lat]])^2 + ((F1728-route_map__2[[#This Row],[stop_lon]])*COS(RADIANS(route_map__2[[#This Row],[stop_lat]])))^2)*111.32)</f>
        <v>0</v>
      </c>
    </row>
    <row r="1728" spans="1:7" hidden="1" x14ac:dyDescent="0.2">
      <c r="A1728" t="s">
        <v>165</v>
      </c>
      <c r="B1728">
        <v>0</v>
      </c>
      <c r="C1728">
        <v>1</v>
      </c>
      <c r="D1728" t="s">
        <v>2383</v>
      </c>
      <c r="E1728">
        <v>49.267176999999997</v>
      </c>
      <c r="F1728">
        <v>-123.24863000000001</v>
      </c>
      <c r="G1728">
        <f>IF(route_map__2[[#This Row],[route_label]]&lt;&gt;A1729,0,SQRT((E1729-route_map__2[[#This Row],[stop_lat]])^2 + ((F1729-route_map__2[[#This Row],[stop_lon]])*COS(RADIANS(route_map__2[[#This Row],[stop_lat]])))^2)*111.32)</f>
        <v>0.69405368501693521</v>
      </c>
    </row>
    <row r="1729" spans="1:7" hidden="1" x14ac:dyDescent="0.2">
      <c r="A1729" t="s">
        <v>165</v>
      </c>
      <c r="B1729">
        <v>0</v>
      </c>
      <c r="C1729">
        <v>2</v>
      </c>
      <c r="D1729" t="s">
        <v>2384</v>
      </c>
      <c r="E1729">
        <v>49.273300999999996</v>
      </c>
      <c r="F1729">
        <v>-123.246837</v>
      </c>
      <c r="G1729">
        <f>IF(route_map__2[[#This Row],[route_label]]&lt;&gt;A1730,0,SQRT((E1730-route_map__2[[#This Row],[stop_lat]])^2 + ((F1730-route_map__2[[#This Row],[stop_lon]])*COS(RADIANS(route_map__2[[#This Row],[stop_lat]])))^2)*111.32)</f>
        <v>0.66886908770252229</v>
      </c>
    </row>
    <row r="1730" spans="1:7" hidden="1" x14ac:dyDescent="0.2">
      <c r="A1730" t="s">
        <v>165</v>
      </c>
      <c r="B1730">
        <v>0</v>
      </c>
      <c r="C1730">
        <v>3</v>
      </c>
      <c r="D1730" t="s">
        <v>2385</v>
      </c>
      <c r="E1730">
        <v>49.272894000000001</v>
      </c>
      <c r="F1730">
        <v>-123.237649</v>
      </c>
      <c r="G1730">
        <f>IF(route_map__2[[#This Row],[route_label]]&lt;&gt;A1731,0,SQRT((E1731-route_map__2[[#This Row],[stop_lat]])^2 + ((F1731-route_map__2[[#This Row],[stop_lon]])*COS(RADIANS(route_map__2[[#This Row],[stop_lat]])))^2)*111.32)</f>
        <v>1.949435826117399</v>
      </c>
    </row>
    <row r="1731" spans="1:7" hidden="1" x14ac:dyDescent="0.2">
      <c r="A1731" t="s">
        <v>165</v>
      </c>
      <c r="B1731">
        <v>0</v>
      </c>
      <c r="C1731">
        <v>4</v>
      </c>
      <c r="D1731" t="s">
        <v>1151</v>
      </c>
      <c r="E1731">
        <v>49.268974</v>
      </c>
      <c r="F1731">
        <v>-123.21149</v>
      </c>
      <c r="G1731">
        <f>IF(route_map__2[[#This Row],[route_label]]&lt;&gt;A1732,0,SQRT((E1732-route_map__2[[#This Row],[stop_lat]])^2 + ((F1732-route_map__2[[#This Row],[stop_lon]])*COS(RADIANS(route_map__2[[#This Row],[stop_lat]])))^2)*111.32)</f>
        <v>1.0082319980246719</v>
      </c>
    </row>
    <row r="1732" spans="1:7" hidden="1" x14ac:dyDescent="0.2">
      <c r="A1732" t="s">
        <v>165</v>
      </c>
      <c r="B1732">
        <v>0</v>
      </c>
      <c r="C1732">
        <v>5</v>
      </c>
      <c r="D1732" t="s">
        <v>1153</v>
      </c>
      <c r="E1732">
        <v>49.268678999999999</v>
      </c>
      <c r="F1732">
        <v>-123.19761699999999</v>
      </c>
      <c r="G1732">
        <f>IF(route_map__2[[#This Row],[route_label]]&lt;&gt;A1733,0,SQRT((E1733-route_map__2[[#This Row],[stop_lat]])^2 + ((F1733-route_map__2[[#This Row],[stop_lon]])*COS(RADIANS(route_map__2[[#This Row],[stop_lat]])))^2)*111.32)</f>
        <v>0.82537803165674206</v>
      </c>
    </row>
    <row r="1733" spans="1:7" hidden="1" x14ac:dyDescent="0.2">
      <c r="A1733" t="s">
        <v>165</v>
      </c>
      <c r="B1733">
        <v>0</v>
      </c>
      <c r="C1733">
        <v>6</v>
      </c>
      <c r="D1733" t="s">
        <v>1155</v>
      </c>
      <c r="E1733">
        <v>49.268541999999997</v>
      </c>
      <c r="F1733">
        <v>-123.186256</v>
      </c>
      <c r="G1733">
        <f>IF(route_map__2[[#This Row],[route_label]]&lt;&gt;A1734,0,SQRT((E1734-route_map__2[[#This Row],[stop_lat]])^2 + ((F1734-route_map__2[[#This Row],[stop_lon]])*COS(RADIANS(route_map__2[[#This Row],[stop_lat]])))^2)*111.32)</f>
        <v>1.3424623957331949</v>
      </c>
    </row>
    <row r="1734" spans="1:7" hidden="1" x14ac:dyDescent="0.2">
      <c r="A1734" t="s">
        <v>165</v>
      </c>
      <c r="B1734">
        <v>0</v>
      </c>
      <c r="C1734">
        <v>7</v>
      </c>
      <c r="D1734" t="s">
        <v>1159</v>
      </c>
      <c r="E1734">
        <v>49.268273999999998</v>
      </c>
      <c r="F1734">
        <v>-123.167779</v>
      </c>
      <c r="G1734">
        <f>IF(route_map__2[[#This Row],[route_label]]&lt;&gt;A1735,0,SQRT((E1735-route_map__2[[#This Row],[stop_lat]])^2 + ((F1735-route_map__2[[#This Row],[stop_lon]])*COS(RADIANS(route_map__2[[#This Row],[stop_lat]])))^2)*111.32)</f>
        <v>0.96676835399981498</v>
      </c>
    </row>
    <row r="1735" spans="1:7" hidden="1" x14ac:dyDescent="0.2">
      <c r="A1735" t="s">
        <v>165</v>
      </c>
      <c r="B1735">
        <v>0</v>
      </c>
      <c r="C1735">
        <v>8</v>
      </c>
      <c r="D1735" t="s">
        <v>1162</v>
      </c>
      <c r="E1735">
        <v>49.268110999999998</v>
      </c>
      <c r="F1735">
        <v>-123.154472</v>
      </c>
      <c r="G1735">
        <f>IF(route_map__2[[#This Row],[route_label]]&lt;&gt;A1736,0,SQRT((E1736-route_map__2[[#This Row],[stop_lat]])^2 + ((F1736-route_map__2[[#This Row],[stop_lon]])*COS(RADIANS(route_map__2[[#This Row],[stop_lat]])))^2)*111.32)</f>
        <v>0.66761440921316761</v>
      </c>
    </row>
    <row r="1736" spans="1:7" hidden="1" x14ac:dyDescent="0.2">
      <c r="A1736" t="s">
        <v>165</v>
      </c>
      <c r="B1736">
        <v>0</v>
      </c>
      <c r="C1736">
        <v>9</v>
      </c>
      <c r="D1736" t="s">
        <v>2386</v>
      </c>
      <c r="E1736">
        <v>49.269179000000001</v>
      </c>
      <c r="F1736">
        <v>-123.145428</v>
      </c>
      <c r="G1736">
        <f>IF(route_map__2[[#This Row],[route_label]]&lt;&gt;A1737,0,SQRT((E1737-route_map__2[[#This Row],[stop_lat]])^2 + ((F1737-route_map__2[[#This Row],[stop_lon]])*COS(RADIANS(route_map__2[[#This Row],[stop_lat]])))^2)*111.32)</f>
        <v>1.5962417639485076</v>
      </c>
    </row>
    <row r="1737" spans="1:7" hidden="1" x14ac:dyDescent="0.2">
      <c r="A1737" t="s">
        <v>165</v>
      </c>
      <c r="B1737">
        <v>0</v>
      </c>
      <c r="C1737">
        <v>10</v>
      </c>
      <c r="D1737" t="s">
        <v>1034</v>
      </c>
      <c r="E1737">
        <v>49.278885000000002</v>
      </c>
      <c r="F1737">
        <v>-123.12925199999999</v>
      </c>
      <c r="G1737">
        <f>IF(route_map__2[[#This Row],[route_label]]&lt;&gt;A1738,0,SQRT((E1738-route_map__2[[#This Row],[stop_lat]])^2 + ((F1738-route_map__2[[#This Row],[stop_lon]])*COS(RADIANS(route_map__2[[#This Row],[stop_lat]])))^2)*111.32)</f>
        <v>0.28735466280966232</v>
      </c>
    </row>
    <row r="1738" spans="1:7" hidden="1" x14ac:dyDescent="0.2">
      <c r="A1738" t="s">
        <v>165</v>
      </c>
      <c r="B1738">
        <v>0</v>
      </c>
      <c r="C1738">
        <v>11</v>
      </c>
      <c r="D1738" t="s">
        <v>1035</v>
      </c>
      <c r="E1738">
        <v>49.280740999999999</v>
      </c>
      <c r="F1738">
        <v>-123.126502</v>
      </c>
      <c r="G1738">
        <f>IF(route_map__2[[#This Row],[route_label]]&lt;&gt;A1739,0,SQRT((E1739-route_map__2[[#This Row],[stop_lat]])^2 + ((F1739-route_map__2[[#This Row],[stop_lon]])*COS(RADIANS(route_map__2[[#This Row],[stop_lat]])))^2)*111.32)</f>
        <v>0.44848481139683388</v>
      </c>
    </row>
    <row r="1739" spans="1:7" hidden="1" x14ac:dyDescent="0.2">
      <c r="A1739" t="s">
        <v>165</v>
      </c>
      <c r="B1739">
        <v>0</v>
      </c>
      <c r="C1739">
        <v>12</v>
      </c>
      <c r="D1739" t="s">
        <v>1037</v>
      </c>
      <c r="E1739">
        <v>49.283593000000003</v>
      </c>
      <c r="F1739">
        <v>-123.12214</v>
      </c>
      <c r="G1739">
        <f>IF(route_map__2[[#This Row],[route_label]]&lt;&gt;A1740,0,SQRT((E1740-route_map__2[[#This Row],[stop_lat]])^2 + ((F1740-route_map__2[[#This Row],[stop_lon]])*COS(RADIANS(route_map__2[[#This Row],[stop_lat]])))^2)*111.32)</f>
        <v>0.17026168135453554</v>
      </c>
    </row>
    <row r="1740" spans="1:7" hidden="1" x14ac:dyDescent="0.2">
      <c r="A1740" t="s">
        <v>165</v>
      </c>
      <c r="B1740">
        <v>0</v>
      </c>
      <c r="C1740">
        <v>13</v>
      </c>
      <c r="D1740" t="s">
        <v>1038</v>
      </c>
      <c r="E1740">
        <v>49.284688000000003</v>
      </c>
      <c r="F1740">
        <v>-123.120503</v>
      </c>
      <c r="G1740">
        <f>IF(route_map__2[[#This Row],[route_label]]&lt;&gt;A1741,0,SQRT((E1741-route_map__2[[#This Row],[stop_lat]])^2 + ((F1741-route_map__2[[#This Row],[stop_lon]])*COS(RADIANS(route_map__2[[#This Row],[stop_lat]])))^2)*111.32)</f>
        <v>0.38299344860070478</v>
      </c>
    </row>
    <row r="1741" spans="1:7" hidden="1" x14ac:dyDescent="0.2">
      <c r="A1741" t="s">
        <v>165</v>
      </c>
      <c r="B1741">
        <v>0</v>
      </c>
      <c r="C1741">
        <v>14</v>
      </c>
      <c r="D1741" t="s">
        <v>1248</v>
      </c>
      <c r="E1741">
        <v>49.284790999999998</v>
      </c>
      <c r="F1741">
        <v>-123.11523099999999</v>
      </c>
      <c r="G1741">
        <f>IF(route_map__2[[#This Row],[route_label]]&lt;&gt;A1742,0,SQRT((E1742-route_map__2[[#This Row],[stop_lat]])^2 + ((F1742-route_map__2[[#This Row],[stop_lon]])*COS(RADIANS(route_map__2[[#This Row],[stop_lat]])))^2)*111.32)</f>
        <v>0.19577875402349976</v>
      </c>
    </row>
    <row r="1742" spans="1:7" hidden="1" x14ac:dyDescent="0.2">
      <c r="A1742" t="s">
        <v>165</v>
      </c>
      <c r="B1742">
        <v>0</v>
      </c>
      <c r="C1742">
        <v>15</v>
      </c>
      <c r="D1742" t="s">
        <v>2387</v>
      </c>
      <c r="E1742">
        <v>49.28481</v>
      </c>
      <c r="F1742">
        <v>-123.11253499999999</v>
      </c>
      <c r="G1742">
        <f>IF(route_map__2[[#This Row],[route_label]]&lt;&gt;A1743,0,SQRT((E1743-route_map__2[[#This Row],[stop_lat]])^2 + ((F1743-route_map__2[[#This Row],[stop_lon]])*COS(RADIANS(route_map__2[[#This Row],[stop_lat]])))^2)*111.32)</f>
        <v>0.11169240686502063</v>
      </c>
    </row>
    <row r="1743" spans="1:7" hidden="1" x14ac:dyDescent="0.2">
      <c r="A1743" t="s">
        <v>165</v>
      </c>
      <c r="B1743">
        <v>1</v>
      </c>
      <c r="C1743">
        <v>1</v>
      </c>
      <c r="D1743" t="s">
        <v>2388</v>
      </c>
      <c r="E1743">
        <v>49.285809</v>
      </c>
      <c r="F1743">
        <v>-123.112392</v>
      </c>
      <c r="G1743">
        <f>IF(route_map__2[[#This Row],[route_label]]&lt;&gt;A1744,0,SQRT((E1744-route_map__2[[#This Row],[stop_lat]])^2 + ((F1744-route_map__2[[#This Row],[stop_lon]])*COS(RADIANS(route_map__2[[#This Row],[stop_lat]])))^2)*111.32)</f>
        <v>0.500306085685432</v>
      </c>
    </row>
    <row r="1744" spans="1:7" hidden="1" x14ac:dyDescent="0.2">
      <c r="A1744" t="s">
        <v>165</v>
      </c>
      <c r="B1744">
        <v>1</v>
      </c>
      <c r="C1744">
        <v>2</v>
      </c>
      <c r="D1744" t="s">
        <v>1911</v>
      </c>
      <c r="E1744">
        <v>49.285786999999999</v>
      </c>
      <c r="F1744">
        <v>-123.119282</v>
      </c>
      <c r="G1744">
        <f>IF(route_map__2[[#This Row],[route_label]]&lt;&gt;A1745,0,SQRT((E1745-route_map__2[[#This Row],[stop_lat]])^2 + ((F1745-route_map__2[[#This Row],[stop_lon]])*COS(RADIANS(route_map__2[[#This Row],[stop_lat]])))^2)*111.32)</f>
        <v>0.24965061157653062</v>
      </c>
    </row>
    <row r="1745" spans="1:7" hidden="1" x14ac:dyDescent="0.2">
      <c r="A1745" t="s">
        <v>165</v>
      </c>
      <c r="B1745">
        <v>1</v>
      </c>
      <c r="C1745">
        <v>3</v>
      </c>
      <c r="D1745" t="s">
        <v>2389</v>
      </c>
      <c r="E1745">
        <v>49.284177999999997</v>
      </c>
      <c r="F1745">
        <v>-123.12167700000001</v>
      </c>
      <c r="G1745">
        <f>IF(route_map__2[[#This Row],[route_label]]&lt;&gt;A1746,0,SQRT((E1746-route_map__2[[#This Row],[stop_lat]])^2 + ((F1746-route_map__2[[#This Row],[stop_lon]])*COS(RADIANS(route_map__2[[#This Row],[stop_lat]])))^2)*111.32)</f>
        <v>0.50012805891520851</v>
      </c>
    </row>
    <row r="1746" spans="1:7" hidden="1" x14ac:dyDescent="0.2">
      <c r="A1746" t="s">
        <v>165</v>
      </c>
      <c r="B1746">
        <v>1</v>
      </c>
      <c r="C1746">
        <v>4</v>
      </c>
      <c r="D1746" t="s">
        <v>1043</v>
      </c>
      <c r="E1746">
        <v>49.280980999999997</v>
      </c>
      <c r="F1746">
        <v>-123.126516</v>
      </c>
      <c r="G1746">
        <f>IF(route_map__2[[#This Row],[route_label]]&lt;&gt;A1747,0,SQRT((E1747-route_map__2[[#This Row],[stop_lat]])^2 + ((F1747-route_map__2[[#This Row],[stop_lon]])*COS(RADIANS(route_map__2[[#This Row],[stop_lat]])))^2)*111.32)</f>
        <v>0.37687670068013757</v>
      </c>
    </row>
    <row r="1747" spans="1:7" hidden="1" x14ac:dyDescent="0.2">
      <c r="A1747" t="s">
        <v>165</v>
      </c>
      <c r="B1747">
        <v>1</v>
      </c>
      <c r="C1747">
        <v>5</v>
      </c>
      <c r="D1747" t="s">
        <v>2390</v>
      </c>
      <c r="E1747">
        <v>49.278573000000002</v>
      </c>
      <c r="F1747">
        <v>-123.13016399999999</v>
      </c>
      <c r="G1747">
        <f>IF(route_map__2[[#This Row],[route_label]]&lt;&gt;A1748,0,SQRT((E1748-route_map__2[[#This Row],[stop_lat]])^2 + ((F1748-route_map__2[[#This Row],[stop_lon]])*COS(RADIANS(route_map__2[[#This Row],[stop_lat]])))^2)*111.32)</f>
        <v>1.5919424702182463</v>
      </c>
    </row>
    <row r="1748" spans="1:7" hidden="1" x14ac:dyDescent="0.2">
      <c r="A1748" t="s">
        <v>165</v>
      </c>
      <c r="B1748">
        <v>1</v>
      </c>
      <c r="C1748">
        <v>6</v>
      </c>
      <c r="D1748" t="s">
        <v>2391</v>
      </c>
      <c r="E1748">
        <v>49.268549</v>
      </c>
      <c r="F1748">
        <v>-123.145798</v>
      </c>
      <c r="G1748">
        <f>IF(route_map__2[[#This Row],[route_label]]&lt;&gt;A1749,0,SQRT((E1749-route_map__2[[#This Row],[stop_lat]])^2 + ((F1749-route_map__2[[#This Row],[stop_lon]])*COS(RADIANS(route_map__2[[#This Row],[stop_lat]])))^2)*111.32)</f>
        <v>0.73073795148756959</v>
      </c>
    </row>
    <row r="1749" spans="1:7" hidden="1" x14ac:dyDescent="0.2">
      <c r="A1749" t="s">
        <v>165</v>
      </c>
      <c r="B1749">
        <v>1</v>
      </c>
      <c r="C1749">
        <v>7</v>
      </c>
      <c r="D1749" t="s">
        <v>1220</v>
      </c>
      <c r="E1749">
        <v>49.268242000000001</v>
      </c>
      <c r="F1749">
        <v>-123.15584699999999</v>
      </c>
      <c r="G1749">
        <f>IF(route_map__2[[#This Row],[route_label]]&lt;&gt;A1750,0,SQRT((E1750-route_map__2[[#This Row],[stop_lat]])^2 + ((F1750-route_map__2[[#This Row],[stop_lon]])*COS(RADIANS(route_map__2[[#This Row],[stop_lat]])))^2)*111.32)</f>
        <v>0.94576946747360013</v>
      </c>
    </row>
    <row r="1750" spans="1:7" hidden="1" x14ac:dyDescent="0.2">
      <c r="A1750" t="s">
        <v>165</v>
      </c>
      <c r="B1750">
        <v>1</v>
      </c>
      <c r="C1750">
        <v>8</v>
      </c>
      <c r="D1750" t="s">
        <v>1223</v>
      </c>
      <c r="E1750">
        <v>49.268459</v>
      </c>
      <c r="F1750">
        <v>-123.168863</v>
      </c>
      <c r="G1750">
        <f>IF(route_map__2[[#This Row],[route_label]]&lt;&gt;A1751,0,SQRT((E1751-route_map__2[[#This Row],[stop_lat]])^2 + ((F1751-route_map__2[[#This Row],[stop_lon]])*COS(RADIANS(route_map__2[[#This Row],[stop_lat]])))^2)*111.32)</f>
        <v>1.2635571722815151</v>
      </c>
    </row>
    <row r="1751" spans="1:7" hidden="1" x14ac:dyDescent="0.2">
      <c r="A1751" t="s">
        <v>165</v>
      </c>
      <c r="B1751">
        <v>1</v>
      </c>
      <c r="C1751">
        <v>9</v>
      </c>
      <c r="D1751" t="s">
        <v>1227</v>
      </c>
      <c r="E1751">
        <v>49.268709999999999</v>
      </c>
      <c r="F1751">
        <v>-123.18625400000001</v>
      </c>
      <c r="G1751">
        <f>IF(route_map__2[[#This Row],[route_label]]&lt;&gt;A1752,0,SQRT((E1752-route_map__2[[#This Row],[stop_lat]])^2 + ((F1752-route_map__2[[#This Row],[stop_lon]])*COS(RADIANS(route_map__2[[#This Row],[stop_lat]])))^2)*111.32)</f>
        <v>1.0409647358699659</v>
      </c>
    </row>
    <row r="1752" spans="1:7" hidden="1" x14ac:dyDescent="0.2">
      <c r="A1752" t="s">
        <v>165</v>
      </c>
      <c r="B1752">
        <v>1</v>
      </c>
      <c r="C1752">
        <v>10</v>
      </c>
      <c r="D1752" t="s">
        <v>1230</v>
      </c>
      <c r="E1752">
        <v>49.268604000000003</v>
      </c>
      <c r="F1752">
        <v>-123.20058400000001</v>
      </c>
      <c r="G1752">
        <f>IF(route_map__2[[#This Row],[route_label]]&lt;&gt;A1753,0,SQRT((E1753-route_map__2[[#This Row],[stop_lat]])^2 + ((F1753-route_map__2[[#This Row],[stop_lon]])*COS(RADIANS(route_map__2[[#This Row],[stop_lat]])))^2)*111.32)</f>
        <v>1.0901742878008909</v>
      </c>
    </row>
    <row r="1753" spans="1:7" hidden="1" x14ac:dyDescent="0.2">
      <c r="A1753" t="s">
        <v>165</v>
      </c>
      <c r="B1753">
        <v>1</v>
      </c>
      <c r="C1753">
        <v>11</v>
      </c>
      <c r="D1753" t="s">
        <v>2392</v>
      </c>
      <c r="E1753">
        <v>49.269195000000003</v>
      </c>
      <c r="F1753">
        <v>-123.215565</v>
      </c>
      <c r="G1753">
        <f>IF(route_map__2[[#This Row],[route_label]]&lt;&gt;A1754,0,SQRT((E1754-route_map__2[[#This Row],[stop_lat]])^2 + ((F1754-route_map__2[[#This Row],[stop_lon]])*COS(RADIANS(route_map__2[[#This Row],[stop_lat]])))^2)*111.32)</f>
        <v>1.7640152422404474</v>
      </c>
    </row>
    <row r="1754" spans="1:7" hidden="1" x14ac:dyDescent="0.2">
      <c r="A1754" t="s">
        <v>165</v>
      </c>
      <c r="B1754">
        <v>1</v>
      </c>
      <c r="C1754">
        <v>12</v>
      </c>
      <c r="D1754" t="s">
        <v>2393</v>
      </c>
      <c r="E1754">
        <v>49.273342</v>
      </c>
      <c r="F1754">
        <v>-123.23900399999999</v>
      </c>
      <c r="G1754">
        <f>IF(route_map__2[[#This Row],[route_label]]&lt;&gt;A1755,0,SQRT((E1755-route_map__2[[#This Row],[stop_lat]])^2 + ((F1755-route_map__2[[#This Row],[stop_lon]])*COS(RADIANS(route_map__2[[#This Row],[stop_lat]])))^2)*111.32)</f>
        <v>0.52286755997172352</v>
      </c>
    </row>
    <row r="1755" spans="1:7" hidden="1" x14ac:dyDescent="0.2">
      <c r="A1755" t="s">
        <v>165</v>
      </c>
      <c r="B1755">
        <v>1</v>
      </c>
      <c r="C1755">
        <v>13</v>
      </c>
      <c r="D1755" t="s">
        <v>2394</v>
      </c>
      <c r="E1755">
        <v>49.273563000000003</v>
      </c>
      <c r="F1755">
        <v>-123.246195</v>
      </c>
      <c r="G1755">
        <f>IF(route_map__2[[#This Row],[route_label]]&lt;&gt;A1756,0,SQRT((E1756-route_map__2[[#This Row],[stop_lat]])^2 + ((F1756-route_map__2[[#This Row],[stop_lon]])*COS(RADIANS(route_map__2[[#This Row],[stop_lat]])))^2)*111.32)</f>
        <v>0.66369455008418687</v>
      </c>
    </row>
    <row r="1756" spans="1:7" hidden="1" x14ac:dyDescent="0.2">
      <c r="A1756" t="s">
        <v>165</v>
      </c>
      <c r="B1756">
        <v>1</v>
      </c>
      <c r="C1756">
        <v>14</v>
      </c>
      <c r="D1756" t="s">
        <v>2055</v>
      </c>
      <c r="E1756">
        <v>49.267674</v>
      </c>
      <c r="F1756">
        <v>-123.247621</v>
      </c>
      <c r="G1756">
        <f>IF(route_map__2[[#This Row],[route_label]]&lt;&gt;A1757,0,SQRT((E1757-route_map__2[[#This Row],[stop_lat]])^2 + ((F1757-route_map__2[[#This Row],[stop_lon]])*COS(RADIANS(route_map__2[[#This Row],[stop_lat]])))^2)*111.32)</f>
        <v>0</v>
      </c>
    </row>
    <row r="1757" spans="1:7" hidden="1" x14ac:dyDescent="0.2">
      <c r="A1757" t="s">
        <v>11</v>
      </c>
      <c r="B1757">
        <v>0</v>
      </c>
      <c r="C1757">
        <v>1</v>
      </c>
      <c r="D1757" t="s">
        <v>2395</v>
      </c>
      <c r="E1757">
        <v>49.226886</v>
      </c>
      <c r="F1757">
        <v>-123.139329</v>
      </c>
      <c r="G1757">
        <f>IF(route_map__2[[#This Row],[route_label]]&lt;&gt;A1758,0,SQRT((E1758-route_map__2[[#This Row],[stop_lat]])^2 + ((F1758-route_map__2[[#This Row],[stop_lon]])*COS(RADIANS(route_map__2[[#This Row],[stop_lat]])))^2)*111.32)</f>
        <v>0.33892195263785413</v>
      </c>
    </row>
    <row r="1758" spans="1:7" hidden="1" x14ac:dyDescent="0.2">
      <c r="A1758" t="s">
        <v>11</v>
      </c>
      <c r="B1758">
        <v>0</v>
      </c>
      <c r="C1758">
        <v>2</v>
      </c>
      <c r="D1758" t="s">
        <v>2396</v>
      </c>
      <c r="E1758">
        <v>49.226708000000002</v>
      </c>
      <c r="F1758">
        <v>-123.134675</v>
      </c>
      <c r="G1758">
        <f>IF(route_map__2[[#This Row],[route_label]]&lt;&gt;A1759,0,SQRT((E1759-route_map__2[[#This Row],[stop_lat]])^2 + ((F1759-route_map__2[[#This Row],[stop_lon]])*COS(RADIANS(route_map__2[[#This Row],[stop_lat]])))^2)*111.32)</f>
        <v>0.23419461540280348</v>
      </c>
    </row>
    <row r="1759" spans="1:7" hidden="1" x14ac:dyDescent="0.2">
      <c r="A1759" t="s">
        <v>11</v>
      </c>
      <c r="B1759">
        <v>0</v>
      </c>
      <c r="C1759">
        <v>3</v>
      </c>
      <c r="D1759" t="s">
        <v>2397</v>
      </c>
      <c r="E1759">
        <v>49.226598000000003</v>
      </c>
      <c r="F1759">
        <v>-123.13145799999999</v>
      </c>
      <c r="G1759">
        <f>IF(route_map__2[[#This Row],[route_label]]&lt;&gt;A1760,0,SQRT((E1760-route_map__2[[#This Row],[stop_lat]])^2 + ((F1760-route_map__2[[#This Row],[stop_lon]])*COS(RADIANS(route_map__2[[#This Row],[stop_lat]])))^2)*111.32)</f>
        <v>0.26934767343143662</v>
      </c>
    </row>
    <row r="1760" spans="1:7" hidden="1" x14ac:dyDescent="0.2">
      <c r="A1760" t="s">
        <v>11</v>
      </c>
      <c r="B1760">
        <v>0</v>
      </c>
      <c r="C1760">
        <v>4</v>
      </c>
      <c r="D1760" t="s">
        <v>2398</v>
      </c>
      <c r="E1760">
        <v>49.22645</v>
      </c>
      <c r="F1760">
        <v>-123.12775999999999</v>
      </c>
      <c r="G1760">
        <f>IF(route_map__2[[#This Row],[route_label]]&lt;&gt;A1761,0,SQRT((E1761-route_map__2[[#This Row],[stop_lat]])^2 + ((F1761-route_map__2[[#This Row],[stop_lon]])*COS(RADIANS(route_map__2[[#This Row],[stop_lat]])))^2)*111.32)</f>
        <v>0.46430318826194783</v>
      </c>
    </row>
    <row r="1761" spans="1:7" hidden="1" x14ac:dyDescent="0.2">
      <c r="A1761" t="s">
        <v>11</v>
      </c>
      <c r="B1761">
        <v>0</v>
      </c>
      <c r="C1761">
        <v>5</v>
      </c>
      <c r="D1761" t="s">
        <v>2399</v>
      </c>
      <c r="E1761">
        <v>49.226199000000001</v>
      </c>
      <c r="F1761">
        <v>-123.121385</v>
      </c>
      <c r="G1761">
        <f>IF(route_map__2[[#This Row],[route_label]]&lt;&gt;A1762,0,SQRT((E1762-route_map__2[[#This Row],[stop_lat]])^2 + ((F1762-route_map__2[[#This Row],[stop_lon]])*COS(RADIANS(route_map__2[[#This Row],[stop_lat]])))^2)*111.32)</f>
        <v>0.40371286783845678</v>
      </c>
    </row>
    <row r="1762" spans="1:7" hidden="1" x14ac:dyDescent="0.2">
      <c r="A1762" t="s">
        <v>11</v>
      </c>
      <c r="B1762">
        <v>0</v>
      </c>
      <c r="C1762">
        <v>6</v>
      </c>
      <c r="D1762" t="s">
        <v>2400</v>
      </c>
      <c r="E1762">
        <v>49.226002999999999</v>
      </c>
      <c r="F1762">
        <v>-123.11584000000001</v>
      </c>
      <c r="G1762">
        <f>IF(route_map__2[[#This Row],[route_label]]&lt;&gt;A1763,0,SQRT((E1763-route_map__2[[#This Row],[stop_lat]])^2 + ((F1763-route_map__2[[#This Row],[stop_lon]])*COS(RADIANS(route_map__2[[#This Row],[stop_lat]])))^2)*111.32)</f>
        <v>0.69621439554654474</v>
      </c>
    </row>
    <row r="1763" spans="1:7" hidden="1" x14ac:dyDescent="0.2">
      <c r="A1763" t="s">
        <v>11</v>
      </c>
      <c r="B1763">
        <v>0</v>
      </c>
      <c r="C1763">
        <v>7</v>
      </c>
      <c r="D1763" t="s">
        <v>2401</v>
      </c>
      <c r="E1763">
        <v>49.225696999999997</v>
      </c>
      <c r="F1763">
        <v>-123.106275</v>
      </c>
      <c r="G1763">
        <f>IF(route_map__2[[#This Row],[route_label]]&lt;&gt;A1764,0,SQRT((E1764-route_map__2[[#This Row],[stop_lat]])^2 + ((F1764-route_map__2[[#This Row],[stop_lon]])*COS(RADIANS(route_map__2[[#This Row],[stop_lat]])))^2)*111.32)</f>
        <v>0.21384872109766101</v>
      </c>
    </row>
    <row r="1764" spans="1:7" hidden="1" x14ac:dyDescent="0.2">
      <c r="A1764" t="s">
        <v>11</v>
      </c>
      <c r="B1764">
        <v>0</v>
      </c>
      <c r="C1764">
        <v>8</v>
      </c>
      <c r="D1764" t="s">
        <v>2402</v>
      </c>
      <c r="E1764">
        <v>49.225636000000002</v>
      </c>
      <c r="F1764">
        <v>-123.103335</v>
      </c>
      <c r="G1764">
        <f>IF(route_map__2[[#This Row],[route_label]]&lt;&gt;A1765,0,SQRT((E1765-route_map__2[[#This Row],[stop_lat]])^2 + ((F1765-route_map__2[[#This Row],[stop_lon]])*COS(RADIANS(route_map__2[[#This Row],[stop_lat]])))^2)*111.32)</f>
        <v>0.16655424965493401</v>
      </c>
    </row>
    <row r="1765" spans="1:7" hidden="1" x14ac:dyDescent="0.2">
      <c r="A1765" t="s">
        <v>11</v>
      </c>
      <c r="B1765">
        <v>0</v>
      </c>
      <c r="C1765">
        <v>9</v>
      </c>
      <c r="D1765" t="s">
        <v>2403</v>
      </c>
      <c r="E1765">
        <v>49.225593000000003</v>
      </c>
      <c r="F1765">
        <v>-123.101045</v>
      </c>
      <c r="G1765">
        <f>IF(route_map__2[[#This Row],[route_label]]&lt;&gt;A1766,0,SQRT((E1766-route_map__2[[#This Row],[stop_lat]])^2 + ((F1766-route_map__2[[#This Row],[stop_lon]])*COS(RADIANS(route_map__2[[#This Row],[stop_lat]])))^2)*111.32)</f>
        <v>0.29122814846966139</v>
      </c>
    </row>
    <row r="1766" spans="1:7" hidden="1" x14ac:dyDescent="0.2">
      <c r="A1766" t="s">
        <v>11</v>
      </c>
      <c r="B1766">
        <v>0</v>
      </c>
      <c r="C1766">
        <v>10</v>
      </c>
      <c r="D1766" t="s">
        <v>2404</v>
      </c>
      <c r="E1766">
        <v>49.225513999999997</v>
      </c>
      <c r="F1766">
        <v>-123.097041</v>
      </c>
      <c r="G1766">
        <f>IF(route_map__2[[#This Row],[route_label]]&lt;&gt;A1767,0,SQRT((E1767-route_map__2[[#This Row],[stop_lat]])^2 + ((F1767-route_map__2[[#This Row],[stop_lon]])*COS(RADIANS(route_map__2[[#This Row],[stop_lat]])))^2)*111.32)</f>
        <v>0.24618135681147235</v>
      </c>
    </row>
    <row r="1767" spans="1:7" hidden="1" x14ac:dyDescent="0.2">
      <c r="A1767" t="s">
        <v>11</v>
      </c>
      <c r="B1767">
        <v>0</v>
      </c>
      <c r="C1767">
        <v>11</v>
      </c>
      <c r="D1767" t="s">
        <v>2405</v>
      </c>
      <c r="E1767">
        <v>49.225454999999997</v>
      </c>
      <c r="F1767">
        <v>-123.093656</v>
      </c>
      <c r="G1767">
        <f>IF(route_map__2[[#This Row],[route_label]]&lt;&gt;A1768,0,SQRT((E1768-route_map__2[[#This Row],[stop_lat]])^2 + ((F1768-route_map__2[[#This Row],[stop_lon]])*COS(RADIANS(route_map__2[[#This Row],[stop_lat]])))^2)*111.32)</f>
        <v>0.24666325150552076</v>
      </c>
    </row>
    <row r="1768" spans="1:7" hidden="1" x14ac:dyDescent="0.2">
      <c r="A1768" t="s">
        <v>11</v>
      </c>
      <c r="B1768">
        <v>0</v>
      </c>
      <c r="C1768">
        <v>12</v>
      </c>
      <c r="D1768" t="s">
        <v>2406</v>
      </c>
      <c r="E1768">
        <v>49.225406</v>
      </c>
      <c r="F1768">
        <v>-123.090264</v>
      </c>
      <c r="G1768">
        <f>IF(route_map__2[[#This Row],[route_label]]&lt;&gt;A1769,0,SQRT((E1769-route_map__2[[#This Row],[stop_lat]])^2 + ((F1769-route_map__2[[#This Row],[stop_lon]])*COS(RADIANS(route_map__2[[#This Row],[stop_lat]])))^2)*111.32)</f>
        <v>0.19298450459828292</v>
      </c>
    </row>
    <row r="1769" spans="1:7" hidden="1" x14ac:dyDescent="0.2">
      <c r="A1769" t="s">
        <v>11</v>
      </c>
      <c r="B1769">
        <v>0</v>
      </c>
      <c r="C1769">
        <v>13</v>
      </c>
      <c r="D1769" t="s">
        <v>2407</v>
      </c>
      <c r="E1769">
        <v>49.225372999999998</v>
      </c>
      <c r="F1769">
        <v>-123.08761</v>
      </c>
      <c r="G1769">
        <f>IF(route_map__2[[#This Row],[route_label]]&lt;&gt;A1770,0,SQRT((E1770-route_map__2[[#This Row],[stop_lat]])^2 + ((F1770-route_map__2[[#This Row],[stop_lon]])*COS(RADIANS(route_map__2[[#This Row],[stop_lat]])))^2)*111.32)</f>
        <v>0.20680177664001892</v>
      </c>
    </row>
    <row r="1770" spans="1:7" hidden="1" x14ac:dyDescent="0.2">
      <c r="A1770" t="s">
        <v>11</v>
      </c>
      <c r="B1770">
        <v>0</v>
      </c>
      <c r="C1770">
        <v>14</v>
      </c>
      <c r="D1770" t="s">
        <v>2408</v>
      </c>
      <c r="E1770">
        <v>49.225337000000003</v>
      </c>
      <c r="F1770">
        <v>-123.084766</v>
      </c>
      <c r="G1770">
        <f>IF(route_map__2[[#This Row],[route_label]]&lt;&gt;A1771,0,SQRT((E1771-route_map__2[[#This Row],[stop_lat]])^2 + ((F1771-route_map__2[[#This Row],[stop_lon]])*COS(RADIANS(route_map__2[[#This Row],[stop_lat]])))^2)*111.32)</f>
        <v>0.27779741919801304</v>
      </c>
    </row>
    <row r="1771" spans="1:7" hidden="1" x14ac:dyDescent="0.2">
      <c r="A1771" t="s">
        <v>11</v>
      </c>
      <c r="B1771">
        <v>0</v>
      </c>
      <c r="C1771">
        <v>15</v>
      </c>
      <c r="D1771" t="s">
        <v>2409</v>
      </c>
      <c r="E1771">
        <v>49.225278000000003</v>
      </c>
      <c r="F1771">
        <v>-123.080946</v>
      </c>
      <c r="G1771">
        <f>IF(route_map__2[[#This Row],[route_label]]&lt;&gt;A1772,0,SQRT((E1772-route_map__2[[#This Row],[stop_lat]])^2 + ((F1772-route_map__2[[#This Row],[stop_lon]])*COS(RADIANS(route_map__2[[#This Row],[stop_lat]])))^2)*111.32)</f>
        <v>0.30697235875687251</v>
      </c>
    </row>
    <row r="1772" spans="1:7" hidden="1" x14ac:dyDescent="0.2">
      <c r="A1772" t="s">
        <v>11</v>
      </c>
      <c r="B1772">
        <v>0</v>
      </c>
      <c r="C1772">
        <v>16</v>
      </c>
      <c r="D1772" t="s">
        <v>2410</v>
      </c>
      <c r="E1772">
        <v>49.225208000000002</v>
      </c>
      <c r="F1772">
        <v>-123.076725</v>
      </c>
      <c r="G1772">
        <f>IF(route_map__2[[#This Row],[route_label]]&lt;&gt;A1773,0,SQRT((E1773-route_map__2[[#This Row],[stop_lat]])^2 + ((F1773-route_map__2[[#This Row],[stop_lon]])*COS(RADIANS(route_map__2[[#This Row],[stop_lat]])))^2)*111.32)</f>
        <v>0.19208514808631377</v>
      </c>
    </row>
    <row r="1773" spans="1:7" hidden="1" x14ac:dyDescent="0.2">
      <c r="A1773" t="s">
        <v>11</v>
      </c>
      <c r="B1773">
        <v>0</v>
      </c>
      <c r="C1773">
        <v>17</v>
      </c>
      <c r="D1773" t="s">
        <v>2411</v>
      </c>
      <c r="E1773">
        <v>49.225192999999997</v>
      </c>
      <c r="F1773">
        <v>-123.074083</v>
      </c>
      <c r="G1773">
        <f>IF(route_map__2[[#This Row],[route_label]]&lt;&gt;A1774,0,SQRT((E1774-route_map__2[[#This Row],[stop_lat]])^2 + ((F1774-route_map__2[[#This Row],[stop_lon]])*COS(RADIANS(route_map__2[[#This Row],[stop_lat]])))^2)*111.32)</f>
        <v>0.20409926530050915</v>
      </c>
    </row>
    <row r="1774" spans="1:7" hidden="1" x14ac:dyDescent="0.2">
      <c r="A1774" t="s">
        <v>11</v>
      </c>
      <c r="B1774">
        <v>0</v>
      </c>
      <c r="C1774">
        <v>18</v>
      </c>
      <c r="D1774" t="s">
        <v>2412</v>
      </c>
      <c r="E1774">
        <v>49.225163999999999</v>
      </c>
      <c r="F1774">
        <v>-123.071276</v>
      </c>
      <c r="G1774">
        <f>IF(route_map__2[[#This Row],[route_label]]&lt;&gt;A1775,0,SQRT((E1775-route_map__2[[#This Row],[stop_lat]])^2 + ((F1775-route_map__2[[#This Row],[stop_lon]])*COS(RADIANS(route_map__2[[#This Row],[stop_lat]])))^2)*111.32)</f>
        <v>0.20154699903356041</v>
      </c>
    </row>
    <row r="1775" spans="1:7" hidden="1" x14ac:dyDescent="0.2">
      <c r="A1775" t="s">
        <v>11</v>
      </c>
      <c r="B1775">
        <v>0</v>
      </c>
      <c r="C1775">
        <v>19</v>
      </c>
      <c r="D1775" t="s">
        <v>2413</v>
      </c>
      <c r="E1775">
        <v>49.225140000000003</v>
      </c>
      <c r="F1775">
        <v>-123.068504</v>
      </c>
      <c r="G1775">
        <f>IF(route_map__2[[#This Row],[route_label]]&lt;&gt;A1776,0,SQRT((E1776-route_map__2[[#This Row],[stop_lat]])^2 + ((F1776-route_map__2[[#This Row],[stop_lon]])*COS(RADIANS(route_map__2[[#This Row],[stop_lat]])))^2)*111.32)</f>
        <v>0.23565692881717945</v>
      </c>
    </row>
    <row r="1776" spans="1:7" hidden="1" x14ac:dyDescent="0.2">
      <c r="A1776" t="s">
        <v>11</v>
      </c>
      <c r="B1776">
        <v>0</v>
      </c>
      <c r="C1776">
        <v>20</v>
      </c>
      <c r="D1776" t="s">
        <v>2414</v>
      </c>
      <c r="E1776">
        <v>49.225105999999997</v>
      </c>
      <c r="F1776">
        <v>-123.065263</v>
      </c>
      <c r="G1776">
        <f>IF(route_map__2[[#This Row],[route_label]]&lt;&gt;A1777,0,SQRT((E1777-route_map__2[[#This Row],[stop_lat]])^2 + ((F1777-route_map__2[[#This Row],[stop_lon]])*COS(RADIANS(route_map__2[[#This Row],[stop_lat]])))^2)*111.32)</f>
        <v>0.24644064111724434</v>
      </c>
    </row>
    <row r="1777" spans="1:7" hidden="1" x14ac:dyDescent="0.2">
      <c r="A1777" t="s">
        <v>11</v>
      </c>
      <c r="B1777">
        <v>0</v>
      </c>
      <c r="C1777">
        <v>21</v>
      </c>
      <c r="D1777" t="s">
        <v>2415</v>
      </c>
      <c r="E1777">
        <v>49.225034999999998</v>
      </c>
      <c r="F1777">
        <v>-123.061875</v>
      </c>
      <c r="G1777">
        <f>IF(route_map__2[[#This Row],[route_label]]&lt;&gt;A1778,0,SQRT((E1778-route_map__2[[#This Row],[stop_lat]])^2 + ((F1778-route_map__2[[#This Row],[stop_lon]])*COS(RADIANS(route_map__2[[#This Row],[stop_lat]])))^2)*111.32)</f>
        <v>0.22863006556329135</v>
      </c>
    </row>
    <row r="1778" spans="1:7" hidden="1" x14ac:dyDescent="0.2">
      <c r="A1778" t="s">
        <v>11</v>
      </c>
      <c r="B1778">
        <v>0</v>
      </c>
      <c r="C1778">
        <v>22</v>
      </c>
      <c r="D1778" t="s">
        <v>2416</v>
      </c>
      <c r="E1778">
        <v>49.224949000000002</v>
      </c>
      <c r="F1778">
        <v>-123.058733</v>
      </c>
      <c r="G1778">
        <f>IF(route_map__2[[#This Row],[route_label]]&lt;&gt;A1779,0,SQRT((E1779-route_map__2[[#This Row],[stop_lat]])^2 + ((F1779-route_map__2[[#This Row],[stop_lon]])*COS(RADIANS(route_map__2[[#This Row],[stop_lat]])))^2)*111.32)</f>
        <v>0.32331281582194593</v>
      </c>
    </row>
    <row r="1779" spans="1:7" hidden="1" x14ac:dyDescent="0.2">
      <c r="A1779" t="s">
        <v>11</v>
      </c>
      <c r="B1779">
        <v>0</v>
      </c>
      <c r="C1779">
        <v>23</v>
      </c>
      <c r="D1779" t="s">
        <v>2417</v>
      </c>
      <c r="E1779">
        <v>49.224744000000001</v>
      </c>
      <c r="F1779">
        <v>-123.05429700000001</v>
      </c>
      <c r="G1779">
        <f>IF(route_map__2[[#This Row],[route_label]]&lt;&gt;A1780,0,SQRT((E1780-route_map__2[[#This Row],[stop_lat]])^2 + ((F1780-route_map__2[[#This Row],[stop_lon]])*COS(RADIANS(route_map__2[[#This Row],[stop_lat]])))^2)*111.32)</f>
        <v>0.32979972466217483</v>
      </c>
    </row>
    <row r="1780" spans="1:7" hidden="1" x14ac:dyDescent="0.2">
      <c r="A1780" t="s">
        <v>11</v>
      </c>
      <c r="B1780">
        <v>0</v>
      </c>
      <c r="C1780">
        <v>24</v>
      </c>
      <c r="D1780" t="s">
        <v>2418</v>
      </c>
      <c r="E1780">
        <v>49.224710000000002</v>
      </c>
      <c r="F1780">
        <v>-123.049761</v>
      </c>
      <c r="G1780">
        <f>IF(route_map__2[[#This Row],[route_label]]&lt;&gt;A1781,0,SQRT((E1781-route_map__2[[#This Row],[stop_lat]])^2 + ((F1781-route_map__2[[#This Row],[stop_lon]])*COS(RADIANS(route_map__2[[#This Row],[stop_lat]])))^2)*111.32)</f>
        <v>0.33060361777992442</v>
      </c>
    </row>
    <row r="1781" spans="1:7" hidden="1" x14ac:dyDescent="0.2">
      <c r="A1781" t="s">
        <v>11</v>
      </c>
      <c r="B1781">
        <v>0</v>
      </c>
      <c r="C1781">
        <v>25</v>
      </c>
      <c r="D1781" t="s">
        <v>2419</v>
      </c>
      <c r="E1781">
        <v>49.224673000000003</v>
      </c>
      <c r="F1781">
        <v>-123.045214</v>
      </c>
      <c r="G1781">
        <f>IF(route_map__2[[#This Row],[route_label]]&lt;&gt;A1782,0,SQRT((E1782-route_map__2[[#This Row],[stop_lat]])^2 + ((F1782-route_map__2[[#This Row],[stop_lon]])*COS(RADIANS(route_map__2[[#This Row],[stop_lat]])))^2)*111.32)</f>
        <v>0.34308484064144895</v>
      </c>
    </row>
    <row r="1782" spans="1:7" hidden="1" x14ac:dyDescent="0.2">
      <c r="A1782" t="s">
        <v>11</v>
      </c>
      <c r="B1782">
        <v>0</v>
      </c>
      <c r="C1782">
        <v>26</v>
      </c>
      <c r="D1782" t="s">
        <v>2420</v>
      </c>
      <c r="E1782">
        <v>49.224663</v>
      </c>
      <c r="F1782">
        <v>-123.04049500000001</v>
      </c>
      <c r="G1782">
        <f>IF(route_map__2[[#This Row],[route_label]]&lt;&gt;A1783,0,SQRT((E1783-route_map__2[[#This Row],[stop_lat]])^2 + ((F1783-route_map__2[[#This Row],[stop_lon]])*COS(RADIANS(route_map__2[[#This Row],[stop_lat]])))^2)*111.32)</f>
        <v>0.30529487223626156</v>
      </c>
    </row>
    <row r="1783" spans="1:7" hidden="1" x14ac:dyDescent="0.2">
      <c r="A1783" t="s">
        <v>11</v>
      </c>
      <c r="B1783">
        <v>0</v>
      </c>
      <c r="C1783">
        <v>27</v>
      </c>
      <c r="D1783" t="s">
        <v>2421</v>
      </c>
      <c r="E1783">
        <v>49.224634000000002</v>
      </c>
      <c r="F1783">
        <v>-123.03629599999999</v>
      </c>
      <c r="G1783">
        <f>IF(route_map__2[[#This Row],[route_label]]&lt;&gt;A1784,0,SQRT((E1784-route_map__2[[#This Row],[stop_lat]])^2 + ((F1784-route_map__2[[#This Row],[stop_lon]])*COS(RADIANS(route_map__2[[#This Row],[stop_lat]])))^2)*111.32)</f>
        <v>0.34960017463591708</v>
      </c>
    </row>
    <row r="1784" spans="1:7" hidden="1" x14ac:dyDescent="0.2">
      <c r="A1784" t="s">
        <v>11</v>
      </c>
      <c r="B1784">
        <v>0</v>
      </c>
      <c r="C1784">
        <v>28</v>
      </c>
      <c r="D1784" t="s">
        <v>2422</v>
      </c>
      <c r="E1784">
        <v>49.224530000000001</v>
      </c>
      <c r="F1784">
        <v>-123.03149000000001</v>
      </c>
      <c r="G1784">
        <f>IF(route_map__2[[#This Row],[route_label]]&lt;&gt;A1785,0,SQRT((E1785-route_map__2[[#This Row],[stop_lat]])^2 + ((F1785-route_map__2[[#This Row],[stop_lon]])*COS(RADIANS(route_map__2[[#This Row],[stop_lat]])))^2)*111.32)</f>
        <v>0.30843670901050729</v>
      </c>
    </row>
    <row r="1785" spans="1:7" hidden="1" x14ac:dyDescent="0.2">
      <c r="A1785" t="s">
        <v>11</v>
      </c>
      <c r="B1785">
        <v>0</v>
      </c>
      <c r="C1785">
        <v>29</v>
      </c>
      <c r="D1785" t="s">
        <v>2109</v>
      </c>
      <c r="E1785">
        <v>49.223027000000002</v>
      </c>
      <c r="F1785">
        <v>-123.02792599999999</v>
      </c>
      <c r="G1785">
        <f>IF(route_map__2[[#This Row],[route_label]]&lt;&gt;A1786,0,SQRT((E1786-route_map__2[[#This Row],[stop_lat]])^2 + ((F1786-route_map__2[[#This Row],[stop_lon]])*COS(RADIANS(route_map__2[[#This Row],[stop_lat]])))^2)*111.32)</f>
        <v>0.18646220492768448</v>
      </c>
    </row>
    <row r="1786" spans="1:7" hidden="1" x14ac:dyDescent="0.2">
      <c r="A1786" t="s">
        <v>11</v>
      </c>
      <c r="B1786">
        <v>0</v>
      </c>
      <c r="C1786">
        <v>30</v>
      </c>
      <c r="D1786" t="s">
        <v>2423</v>
      </c>
      <c r="E1786">
        <v>49.222096000000001</v>
      </c>
      <c r="F1786">
        <v>-123.025794</v>
      </c>
      <c r="G1786">
        <f>IF(route_map__2[[#This Row],[route_label]]&lt;&gt;A1787,0,SQRT((E1787-route_map__2[[#This Row],[stop_lat]])^2 + ((F1787-route_map__2[[#This Row],[stop_lon]])*COS(RADIANS(route_map__2[[#This Row],[stop_lat]])))^2)*111.32)</f>
        <v>0.22138042310089628</v>
      </c>
    </row>
    <row r="1787" spans="1:7" hidden="1" x14ac:dyDescent="0.2">
      <c r="A1787" t="s">
        <v>11</v>
      </c>
      <c r="B1787">
        <v>0</v>
      </c>
      <c r="C1787">
        <v>31</v>
      </c>
      <c r="D1787" t="s">
        <v>2263</v>
      </c>
      <c r="E1787">
        <v>49.221874999999997</v>
      </c>
      <c r="F1787">
        <v>-123.022768</v>
      </c>
      <c r="G1787">
        <f>IF(route_map__2[[#This Row],[route_label]]&lt;&gt;A1788,0,SQRT((E1788-route_map__2[[#This Row],[stop_lat]])^2 + ((F1788-route_map__2[[#This Row],[stop_lon]])*COS(RADIANS(route_map__2[[#This Row],[stop_lat]])))^2)*111.32)</f>
        <v>0.37509536532912496</v>
      </c>
    </row>
    <row r="1788" spans="1:7" hidden="1" x14ac:dyDescent="0.2">
      <c r="A1788" t="s">
        <v>11</v>
      </c>
      <c r="B1788">
        <v>0</v>
      </c>
      <c r="C1788">
        <v>32</v>
      </c>
      <c r="D1788" t="s">
        <v>2264</v>
      </c>
      <c r="E1788">
        <v>49.221885999999998</v>
      </c>
      <c r="F1788">
        <v>-123.01760899999999</v>
      </c>
      <c r="G1788">
        <f>IF(route_map__2[[#This Row],[route_label]]&lt;&gt;A1789,0,SQRT((E1789-route_map__2[[#This Row],[stop_lat]])^2 + ((F1789-route_map__2[[#This Row],[stop_lon]])*COS(RADIANS(route_map__2[[#This Row],[stop_lat]])))^2)*111.32)</f>
        <v>0.37943003866955799</v>
      </c>
    </row>
    <row r="1789" spans="1:7" hidden="1" x14ac:dyDescent="0.2">
      <c r="A1789" t="s">
        <v>11</v>
      </c>
      <c r="B1789">
        <v>0</v>
      </c>
      <c r="C1789">
        <v>33</v>
      </c>
      <c r="D1789" t="s">
        <v>2265</v>
      </c>
      <c r="E1789">
        <v>49.222441000000003</v>
      </c>
      <c r="F1789">
        <v>-123.01246</v>
      </c>
      <c r="G1789">
        <f>IF(route_map__2[[#This Row],[route_label]]&lt;&gt;A1790,0,SQRT((E1790-route_map__2[[#This Row],[stop_lat]])^2 + ((F1790-route_map__2[[#This Row],[stop_lon]])*COS(RADIANS(route_map__2[[#This Row],[stop_lat]])))^2)*111.32)</f>
        <v>0.42001967695921666</v>
      </c>
    </row>
    <row r="1790" spans="1:7" hidden="1" x14ac:dyDescent="0.2">
      <c r="A1790" t="s">
        <v>11</v>
      </c>
      <c r="B1790">
        <v>0</v>
      </c>
      <c r="C1790">
        <v>34</v>
      </c>
      <c r="D1790" t="s">
        <v>2266</v>
      </c>
      <c r="E1790">
        <v>49.225696999999997</v>
      </c>
      <c r="F1790">
        <v>-123.009541</v>
      </c>
      <c r="G1790">
        <f>IF(route_map__2[[#This Row],[route_label]]&lt;&gt;A1791,0,SQRT((E1791-route_map__2[[#This Row],[stop_lat]])^2 + ((F1791-route_map__2[[#This Row],[stop_lon]])*COS(RADIANS(route_map__2[[#This Row],[stop_lat]])))^2)*111.32)</f>
        <v>0.25598737215143097</v>
      </c>
    </row>
    <row r="1791" spans="1:7" hidden="1" x14ac:dyDescent="0.2">
      <c r="A1791" t="s">
        <v>11</v>
      </c>
      <c r="B1791">
        <v>0</v>
      </c>
      <c r="C1791">
        <v>35</v>
      </c>
      <c r="D1791" t="s">
        <v>1720</v>
      </c>
      <c r="E1791">
        <v>49.227271000000002</v>
      </c>
      <c r="F1791">
        <v>-123.006974</v>
      </c>
      <c r="G1791">
        <f>IF(route_map__2[[#This Row],[route_label]]&lt;&gt;A1792,0,SQRT((E1792-route_map__2[[#This Row],[stop_lat]])^2 + ((F1792-route_map__2[[#This Row],[stop_lon]])*COS(RADIANS(route_map__2[[#This Row],[stop_lat]])))^2)*111.32)</f>
        <v>0.17816374937060209</v>
      </c>
    </row>
    <row r="1792" spans="1:7" hidden="1" x14ac:dyDescent="0.2">
      <c r="A1792" t="s">
        <v>11</v>
      </c>
      <c r="B1792">
        <v>0</v>
      </c>
      <c r="C1792">
        <v>36</v>
      </c>
      <c r="D1792" t="s">
        <v>2267</v>
      </c>
      <c r="E1792">
        <v>49.226390000000002</v>
      </c>
      <c r="F1792">
        <v>-123.00492800000001</v>
      </c>
      <c r="G1792">
        <f>IF(route_map__2[[#This Row],[route_label]]&lt;&gt;A1793,0,SQRT((E1793-route_map__2[[#This Row],[stop_lat]])^2 + ((F1793-route_map__2[[#This Row],[stop_lon]])*COS(RADIANS(route_map__2[[#This Row],[stop_lat]])))^2)*111.32)</f>
        <v>6.8943468751474141E-2</v>
      </c>
    </row>
    <row r="1793" spans="1:7" hidden="1" x14ac:dyDescent="0.2">
      <c r="A1793" t="s">
        <v>11</v>
      </c>
      <c r="B1793">
        <v>1</v>
      </c>
      <c r="C1793">
        <v>1</v>
      </c>
      <c r="D1793" t="s">
        <v>2424</v>
      </c>
      <c r="E1793">
        <v>49.226033999999999</v>
      </c>
      <c r="F1793">
        <v>-123.004152</v>
      </c>
      <c r="G1793">
        <f>IF(route_map__2[[#This Row],[route_label]]&lt;&gt;A1794,0,SQRT((E1794-route_map__2[[#This Row],[stop_lat]])^2 + ((F1794-route_map__2[[#This Row],[stop_lon]])*COS(RADIANS(route_map__2[[#This Row],[stop_lat]])))^2)*111.32)</f>
        <v>0.34613045877146315</v>
      </c>
    </row>
    <row r="1794" spans="1:7" hidden="1" x14ac:dyDescent="0.2">
      <c r="A1794" t="s">
        <v>11</v>
      </c>
      <c r="B1794">
        <v>1</v>
      </c>
      <c r="C1794">
        <v>2</v>
      </c>
      <c r="D1794" t="s">
        <v>2425</v>
      </c>
      <c r="E1794">
        <v>49.224203000000003</v>
      </c>
      <c r="F1794">
        <v>-123.000304</v>
      </c>
      <c r="G1794">
        <f>IF(route_map__2[[#This Row],[route_label]]&lt;&gt;A1795,0,SQRT((E1795-route_map__2[[#This Row],[stop_lat]])^2 + ((F1795-route_map__2[[#This Row],[stop_lon]])*COS(RADIANS(route_map__2[[#This Row],[stop_lat]])))^2)*111.32)</f>
        <v>0.28922664719796487</v>
      </c>
    </row>
    <row r="1795" spans="1:7" hidden="1" x14ac:dyDescent="0.2">
      <c r="A1795" t="s">
        <v>11</v>
      </c>
      <c r="B1795">
        <v>1</v>
      </c>
      <c r="C1795">
        <v>3</v>
      </c>
      <c r="D1795" t="s">
        <v>2426</v>
      </c>
      <c r="E1795">
        <v>49.222000000000001</v>
      </c>
      <c r="F1795">
        <v>-122.998195</v>
      </c>
      <c r="G1795">
        <f>IF(route_map__2[[#This Row],[route_label]]&lt;&gt;A1796,0,SQRT((E1796-route_map__2[[#This Row],[stop_lat]])^2 + ((F1796-route_map__2[[#This Row],[stop_lon]])*COS(RADIANS(route_map__2[[#This Row],[stop_lat]])))^2)*111.32)</f>
        <v>0.2490921929362811</v>
      </c>
    </row>
    <row r="1796" spans="1:7" hidden="1" x14ac:dyDescent="0.2">
      <c r="A1796" t="s">
        <v>11</v>
      </c>
      <c r="B1796">
        <v>1</v>
      </c>
      <c r="C1796">
        <v>4</v>
      </c>
      <c r="D1796" t="s">
        <v>2427</v>
      </c>
      <c r="E1796">
        <v>49.222000000000001</v>
      </c>
      <c r="F1796">
        <v>-123.001621</v>
      </c>
      <c r="G1796">
        <f>IF(route_map__2[[#This Row],[route_label]]&lt;&gt;A1797,0,SQRT((E1797-route_map__2[[#This Row],[stop_lat]])^2 + ((F1797-route_map__2[[#This Row],[stop_lon]])*COS(RADIANS(route_map__2[[#This Row],[stop_lat]])))^2)*111.32)</f>
        <v>0.15072044856888164</v>
      </c>
    </row>
    <row r="1797" spans="1:7" hidden="1" x14ac:dyDescent="0.2">
      <c r="A1797" t="s">
        <v>11</v>
      </c>
      <c r="B1797">
        <v>1</v>
      </c>
      <c r="C1797">
        <v>5</v>
      </c>
      <c r="D1797" t="s">
        <v>2428</v>
      </c>
      <c r="E1797">
        <v>49.222000999999999</v>
      </c>
      <c r="F1797">
        <v>-123.003694</v>
      </c>
      <c r="G1797">
        <f>IF(route_map__2[[#This Row],[route_label]]&lt;&gt;A1798,0,SQRT((E1798-route_map__2[[#This Row],[stop_lat]])^2 + ((F1798-route_map__2[[#This Row],[stop_lon]])*COS(RADIANS(route_map__2[[#This Row],[stop_lat]])))^2)*111.32)</f>
        <v>0.42067934898532461</v>
      </c>
    </row>
    <row r="1798" spans="1:7" hidden="1" x14ac:dyDescent="0.2">
      <c r="A1798" t="s">
        <v>11</v>
      </c>
      <c r="B1798">
        <v>1</v>
      </c>
      <c r="C1798">
        <v>6</v>
      </c>
      <c r="D1798" t="s">
        <v>2429</v>
      </c>
      <c r="E1798">
        <v>49.222002000000003</v>
      </c>
      <c r="F1798">
        <v>-123.00948</v>
      </c>
      <c r="G1798">
        <f>IF(route_map__2[[#This Row],[route_label]]&lt;&gt;A1799,0,SQRT((E1799-route_map__2[[#This Row],[stop_lat]])^2 + ((F1799-route_map__2[[#This Row],[stop_lon]])*COS(RADIANS(route_map__2[[#This Row],[stop_lat]])))^2)*111.32)</f>
        <v>0.28101250460733906</v>
      </c>
    </row>
    <row r="1799" spans="1:7" hidden="1" x14ac:dyDescent="0.2">
      <c r="A1799" t="s">
        <v>11</v>
      </c>
      <c r="B1799">
        <v>1</v>
      </c>
      <c r="C1799">
        <v>7</v>
      </c>
      <c r="D1799" t="s">
        <v>2271</v>
      </c>
      <c r="E1799">
        <v>49.222011999999999</v>
      </c>
      <c r="F1799">
        <v>-123.013345</v>
      </c>
      <c r="G1799">
        <f>IF(route_map__2[[#This Row],[route_label]]&lt;&gt;A1800,0,SQRT((E1800-route_map__2[[#This Row],[stop_lat]])^2 + ((F1800-route_map__2[[#This Row],[stop_lon]])*COS(RADIANS(route_map__2[[#This Row],[stop_lat]])))^2)*111.32)</f>
        <v>0.37560133750814656</v>
      </c>
    </row>
    <row r="1800" spans="1:7" hidden="1" x14ac:dyDescent="0.2">
      <c r="A1800" t="s">
        <v>11</v>
      </c>
      <c r="B1800">
        <v>1</v>
      </c>
      <c r="C1800">
        <v>8</v>
      </c>
      <c r="D1800" t="s">
        <v>2272</v>
      </c>
      <c r="E1800">
        <v>49.222009999999997</v>
      </c>
      <c r="F1800">
        <v>-123.018511</v>
      </c>
      <c r="G1800">
        <f>IF(route_map__2[[#This Row],[route_label]]&lt;&gt;A1801,0,SQRT((E1801-route_map__2[[#This Row],[stop_lat]])^2 + ((F1801-route_map__2[[#This Row],[stop_lon]])*COS(RADIANS(route_map__2[[#This Row],[stop_lat]])))^2)*111.32)</f>
        <v>0.43758997822858842</v>
      </c>
    </row>
    <row r="1801" spans="1:7" hidden="1" x14ac:dyDescent="0.2">
      <c r="A1801" t="s">
        <v>11</v>
      </c>
      <c r="B1801">
        <v>1</v>
      </c>
      <c r="C1801">
        <v>9</v>
      </c>
      <c r="D1801" t="s">
        <v>2085</v>
      </c>
      <c r="E1801">
        <v>49.222065000000001</v>
      </c>
      <c r="F1801">
        <v>-123.024529</v>
      </c>
      <c r="G1801">
        <f>IF(route_map__2[[#This Row],[route_label]]&lt;&gt;A1802,0,SQRT((E1802-route_map__2[[#This Row],[stop_lat]])^2 + ((F1802-route_map__2[[#This Row],[stop_lon]])*COS(RADIANS(route_map__2[[#This Row],[stop_lat]])))^2)*111.32)</f>
        <v>0.15268471156262348</v>
      </c>
    </row>
    <row r="1802" spans="1:7" hidden="1" x14ac:dyDescent="0.2">
      <c r="A1802" t="s">
        <v>11</v>
      </c>
      <c r="B1802">
        <v>1</v>
      </c>
      <c r="C1802">
        <v>10</v>
      </c>
      <c r="D1802" t="s">
        <v>2086</v>
      </c>
      <c r="E1802">
        <v>49.222475000000003</v>
      </c>
      <c r="F1802">
        <v>-123.026533</v>
      </c>
      <c r="G1802">
        <f>IF(route_map__2[[#This Row],[route_label]]&lt;&gt;A1803,0,SQRT((E1803-route_map__2[[#This Row],[stop_lat]])^2 + ((F1803-route_map__2[[#This Row],[stop_lon]])*COS(RADIANS(route_map__2[[#This Row],[stop_lat]])))^2)*111.32)</f>
        <v>0.16799875924271468</v>
      </c>
    </row>
    <row r="1803" spans="1:7" hidden="1" x14ac:dyDescent="0.2">
      <c r="A1803" t="s">
        <v>11</v>
      </c>
      <c r="B1803">
        <v>1</v>
      </c>
      <c r="C1803">
        <v>11</v>
      </c>
      <c r="D1803" t="s">
        <v>2430</v>
      </c>
      <c r="E1803">
        <v>49.223441999999999</v>
      </c>
      <c r="F1803">
        <v>-123.028307</v>
      </c>
      <c r="G1803">
        <f>IF(route_map__2[[#This Row],[route_label]]&lt;&gt;A1804,0,SQRT((E1804-route_map__2[[#This Row],[stop_lat]])^2 + ((F1804-route_map__2[[#This Row],[stop_lon]])*COS(RADIANS(route_map__2[[#This Row],[stop_lat]])))^2)*111.32)</f>
        <v>0.34613461105307242</v>
      </c>
    </row>
    <row r="1804" spans="1:7" hidden="1" x14ac:dyDescent="0.2">
      <c r="A1804" t="s">
        <v>11</v>
      </c>
      <c r="B1804">
        <v>1</v>
      </c>
      <c r="C1804">
        <v>12</v>
      </c>
      <c r="D1804" t="s">
        <v>2431</v>
      </c>
      <c r="E1804">
        <v>49.224736</v>
      </c>
      <c r="F1804">
        <v>-123.032636</v>
      </c>
      <c r="G1804">
        <f>IF(route_map__2[[#This Row],[route_label]]&lt;&gt;A1805,0,SQRT((E1805-route_map__2[[#This Row],[stop_lat]])^2 + ((F1805-route_map__2[[#This Row],[stop_lon]])*COS(RADIANS(route_map__2[[#This Row],[stop_lat]])))^2)*111.32)</f>
        <v>0.31382531289421378</v>
      </c>
    </row>
    <row r="1805" spans="1:7" hidden="1" x14ac:dyDescent="0.2">
      <c r="A1805" t="s">
        <v>11</v>
      </c>
      <c r="B1805">
        <v>1</v>
      </c>
      <c r="C1805">
        <v>13</v>
      </c>
      <c r="D1805" t="s">
        <v>2432</v>
      </c>
      <c r="E1805">
        <v>49.224781999999998</v>
      </c>
      <c r="F1805">
        <v>-123.036952</v>
      </c>
      <c r="G1805">
        <f>IF(route_map__2[[#This Row],[route_label]]&lt;&gt;A1806,0,SQRT((E1806-route_map__2[[#This Row],[stop_lat]])^2 + ((F1806-route_map__2[[#This Row],[stop_lon]])*COS(RADIANS(route_map__2[[#This Row],[stop_lat]])))^2)*111.32)</f>
        <v>0.33598135117816791</v>
      </c>
    </row>
    <row r="1806" spans="1:7" hidden="1" x14ac:dyDescent="0.2">
      <c r="A1806" t="s">
        <v>11</v>
      </c>
      <c r="B1806">
        <v>1</v>
      </c>
      <c r="C1806">
        <v>14</v>
      </c>
      <c r="D1806" t="s">
        <v>2433</v>
      </c>
      <c r="E1806">
        <v>49.224817999999999</v>
      </c>
      <c r="F1806">
        <v>-123.041573</v>
      </c>
      <c r="G1806">
        <f>IF(route_map__2[[#This Row],[route_label]]&lt;&gt;A1807,0,SQRT((E1807-route_map__2[[#This Row],[stop_lat]])^2 + ((F1807-route_map__2[[#This Row],[stop_lon]])*COS(RADIANS(route_map__2[[#This Row],[stop_lat]])))^2)*111.32)</f>
        <v>0.27568926800117571</v>
      </c>
    </row>
    <row r="1807" spans="1:7" hidden="1" x14ac:dyDescent="0.2">
      <c r="A1807" t="s">
        <v>11</v>
      </c>
      <c r="B1807">
        <v>1</v>
      </c>
      <c r="C1807">
        <v>15</v>
      </c>
      <c r="D1807" t="s">
        <v>2434</v>
      </c>
      <c r="E1807">
        <v>49.224808000000003</v>
      </c>
      <c r="F1807">
        <v>-123.045365</v>
      </c>
      <c r="G1807">
        <f>IF(route_map__2[[#This Row],[route_label]]&lt;&gt;A1808,0,SQRT((E1808-route_map__2[[#This Row],[stop_lat]])^2 + ((F1808-route_map__2[[#This Row],[stop_lon]])*COS(RADIANS(route_map__2[[#This Row],[stop_lat]])))^2)*111.32)</f>
        <v>0.39938941381173532</v>
      </c>
    </row>
    <row r="1808" spans="1:7" hidden="1" x14ac:dyDescent="0.2">
      <c r="A1808" t="s">
        <v>11</v>
      </c>
      <c r="B1808">
        <v>1</v>
      </c>
      <c r="C1808">
        <v>16</v>
      </c>
      <c r="D1808" t="s">
        <v>2435</v>
      </c>
      <c r="E1808">
        <v>49.224856000000003</v>
      </c>
      <c r="F1808">
        <v>-123.05085800000001</v>
      </c>
      <c r="G1808">
        <f>IF(route_map__2[[#This Row],[route_label]]&lt;&gt;A1809,0,SQRT((E1809-route_map__2[[#This Row],[stop_lat]])^2 + ((F1809-route_map__2[[#This Row],[stop_lon]])*COS(RADIANS(route_map__2[[#This Row],[stop_lat]])))^2)*111.32)</f>
        <v>0.31351348456889777</v>
      </c>
    </row>
    <row r="1809" spans="1:7" hidden="1" x14ac:dyDescent="0.2">
      <c r="A1809" t="s">
        <v>11</v>
      </c>
      <c r="B1809">
        <v>1</v>
      </c>
      <c r="C1809">
        <v>17</v>
      </c>
      <c r="D1809" t="s">
        <v>2436</v>
      </c>
      <c r="E1809">
        <v>49.224888999999997</v>
      </c>
      <c r="F1809">
        <v>-123.05517</v>
      </c>
      <c r="G1809">
        <f>IF(route_map__2[[#This Row],[route_label]]&lt;&gt;A1810,0,SQRT((E1810-route_map__2[[#This Row],[stop_lat]])^2 + ((F1810-route_map__2[[#This Row],[stop_lon]])*COS(RADIANS(route_map__2[[#This Row],[stop_lat]])))^2)*111.32)</f>
        <v>0.32380266545215947</v>
      </c>
    </row>
    <row r="1810" spans="1:7" hidden="1" x14ac:dyDescent="0.2">
      <c r="A1810" t="s">
        <v>11</v>
      </c>
      <c r="B1810">
        <v>1</v>
      </c>
      <c r="C1810">
        <v>18</v>
      </c>
      <c r="D1810" t="s">
        <v>2437</v>
      </c>
      <c r="E1810">
        <v>49.225118000000002</v>
      </c>
      <c r="F1810">
        <v>-123.05961000000001</v>
      </c>
      <c r="G1810">
        <f>IF(route_map__2[[#This Row],[route_label]]&lt;&gt;A1811,0,SQRT((E1811-route_map__2[[#This Row],[stop_lat]])^2 + ((F1811-route_map__2[[#This Row],[stop_lon]])*COS(RADIANS(route_map__2[[#This Row],[stop_lat]])))^2)*111.32)</f>
        <v>0.24294557335000985</v>
      </c>
    </row>
    <row r="1811" spans="1:7" hidden="1" x14ac:dyDescent="0.2">
      <c r="A1811" t="s">
        <v>11</v>
      </c>
      <c r="B1811">
        <v>1</v>
      </c>
      <c r="C1811">
        <v>19</v>
      </c>
      <c r="D1811" t="s">
        <v>2438</v>
      </c>
      <c r="E1811">
        <v>49.225186999999998</v>
      </c>
      <c r="F1811">
        <v>-123.06295</v>
      </c>
      <c r="G1811">
        <f>IF(route_map__2[[#This Row],[route_label]]&lt;&gt;A1812,0,SQRT((E1812-route_map__2[[#This Row],[stop_lat]])^2 + ((F1812-route_map__2[[#This Row],[stop_lon]])*COS(RADIANS(route_map__2[[#This Row],[stop_lat]])))^2)*111.32)</f>
        <v>0.17559378114996177</v>
      </c>
    </row>
    <row r="1812" spans="1:7" hidden="1" x14ac:dyDescent="0.2">
      <c r="A1812" t="s">
        <v>11</v>
      </c>
      <c r="B1812">
        <v>1</v>
      </c>
      <c r="C1812">
        <v>20</v>
      </c>
      <c r="D1812" t="s">
        <v>2439</v>
      </c>
      <c r="E1812">
        <v>49.225237999999997</v>
      </c>
      <c r="F1812">
        <v>-123.065364</v>
      </c>
      <c r="G1812">
        <f>IF(route_map__2[[#This Row],[route_label]]&lt;&gt;A1813,0,SQRT((E1813-route_map__2[[#This Row],[stop_lat]])^2 + ((F1813-route_map__2[[#This Row],[stop_lon]])*COS(RADIANS(route_map__2[[#This Row],[stop_lat]])))^2)*111.32)</f>
        <v>0.15807789840497624</v>
      </c>
    </row>
    <row r="1813" spans="1:7" hidden="1" x14ac:dyDescent="0.2">
      <c r="A1813" t="s">
        <v>11</v>
      </c>
      <c r="B1813">
        <v>1</v>
      </c>
      <c r="C1813">
        <v>21</v>
      </c>
      <c r="D1813" t="s">
        <v>2440</v>
      </c>
      <c r="E1813">
        <v>49.225262999999998</v>
      </c>
      <c r="F1813">
        <v>-123.067538</v>
      </c>
      <c r="G1813">
        <f>IF(route_map__2[[#This Row],[route_label]]&lt;&gt;A1814,0,SQRT((E1814-route_map__2[[#This Row],[stop_lat]])^2 + ((F1814-route_map__2[[#This Row],[stop_lon]])*COS(RADIANS(route_map__2[[#This Row],[stop_lat]])))^2)*111.32)</f>
        <v>0.20874204985840977</v>
      </c>
    </row>
    <row r="1814" spans="1:7" hidden="1" x14ac:dyDescent="0.2">
      <c r="A1814" t="s">
        <v>11</v>
      </c>
      <c r="B1814">
        <v>1</v>
      </c>
      <c r="C1814">
        <v>22</v>
      </c>
      <c r="D1814" t="s">
        <v>2441</v>
      </c>
      <c r="E1814">
        <v>49.225285999999997</v>
      </c>
      <c r="F1814">
        <v>-123.070409</v>
      </c>
      <c r="G1814">
        <f>IF(route_map__2[[#This Row],[route_label]]&lt;&gt;A1815,0,SQRT((E1815-route_map__2[[#This Row],[stop_lat]])^2 + ((F1815-route_map__2[[#This Row],[stop_lon]])*COS(RADIANS(route_map__2[[#This Row],[stop_lat]])))^2)*111.32)</f>
        <v>0.23048821910614328</v>
      </c>
    </row>
    <row r="1815" spans="1:7" hidden="1" x14ac:dyDescent="0.2">
      <c r="A1815" t="s">
        <v>11</v>
      </c>
      <c r="B1815">
        <v>1</v>
      </c>
      <c r="C1815">
        <v>23</v>
      </c>
      <c r="D1815" t="s">
        <v>2442</v>
      </c>
      <c r="E1815">
        <v>49.225315999999999</v>
      </c>
      <c r="F1815">
        <v>-123.073579</v>
      </c>
      <c r="G1815">
        <f>IF(route_map__2[[#This Row],[route_label]]&lt;&gt;A1816,0,SQRT((E1816-route_map__2[[#This Row],[stop_lat]])^2 + ((F1816-route_map__2[[#This Row],[stop_lon]])*COS(RADIANS(route_map__2[[#This Row],[stop_lat]])))^2)*111.32)</f>
        <v>0.31708003401395468</v>
      </c>
    </row>
    <row r="1816" spans="1:7" hidden="1" x14ac:dyDescent="0.2">
      <c r="A1816" t="s">
        <v>11</v>
      </c>
      <c r="B1816">
        <v>1</v>
      </c>
      <c r="C1816">
        <v>24</v>
      </c>
      <c r="D1816" t="s">
        <v>2443</v>
      </c>
      <c r="E1816">
        <v>49.225388000000002</v>
      </c>
      <c r="F1816">
        <v>-123.077939</v>
      </c>
      <c r="G1816">
        <f>IF(route_map__2[[#This Row],[route_label]]&lt;&gt;A1817,0,SQRT((E1817-route_map__2[[#This Row],[stop_lat]])^2 + ((F1817-route_map__2[[#This Row],[stop_lon]])*COS(RADIANS(route_map__2[[#This Row],[stop_lat]])))^2)*111.32)</f>
        <v>0.19092568330561271</v>
      </c>
    </row>
    <row r="1817" spans="1:7" hidden="1" x14ac:dyDescent="0.2">
      <c r="A1817" t="s">
        <v>11</v>
      </c>
      <c r="B1817">
        <v>1</v>
      </c>
      <c r="C1817">
        <v>25</v>
      </c>
      <c r="D1817" t="s">
        <v>2444</v>
      </c>
      <c r="E1817">
        <v>49.225406999999997</v>
      </c>
      <c r="F1817">
        <v>-123.08056500000001</v>
      </c>
      <c r="G1817">
        <f>IF(route_map__2[[#This Row],[route_label]]&lt;&gt;A1818,0,SQRT((E1818-route_map__2[[#This Row],[stop_lat]])^2 + ((F1818-route_map__2[[#This Row],[stop_lon]])*COS(RADIANS(route_map__2[[#This Row],[stop_lat]])))^2)*111.32)</f>
        <v>0.19708734670229772</v>
      </c>
    </row>
    <row r="1818" spans="1:7" hidden="1" x14ac:dyDescent="0.2">
      <c r="A1818" t="s">
        <v>11</v>
      </c>
      <c r="B1818">
        <v>1</v>
      </c>
      <c r="C1818">
        <v>26</v>
      </c>
      <c r="D1818" t="s">
        <v>2445</v>
      </c>
      <c r="E1818">
        <v>49.225453000000002</v>
      </c>
      <c r="F1818">
        <v>-123.083275</v>
      </c>
      <c r="G1818">
        <f>IF(route_map__2[[#This Row],[route_label]]&lt;&gt;A1819,0,SQRT((E1819-route_map__2[[#This Row],[stop_lat]])^2 + ((F1819-route_map__2[[#This Row],[stop_lon]])*COS(RADIANS(route_map__2[[#This Row],[stop_lat]])))^2)*111.32)</f>
        <v>0.27921610694299753</v>
      </c>
    </row>
    <row r="1819" spans="1:7" hidden="1" x14ac:dyDescent="0.2">
      <c r="A1819" t="s">
        <v>11</v>
      </c>
      <c r="B1819">
        <v>1</v>
      </c>
      <c r="C1819">
        <v>27</v>
      </c>
      <c r="D1819" t="s">
        <v>2446</v>
      </c>
      <c r="E1819">
        <v>49.225496999999997</v>
      </c>
      <c r="F1819">
        <v>-123.087115</v>
      </c>
      <c r="G1819">
        <f>IF(route_map__2[[#This Row],[route_label]]&lt;&gt;A1820,0,SQRT((E1820-route_map__2[[#This Row],[stop_lat]])^2 + ((F1820-route_map__2[[#This Row],[stop_lon]])*COS(RADIANS(route_map__2[[#This Row],[stop_lat]])))^2)*111.32)</f>
        <v>0.30348460173201358</v>
      </c>
    </row>
    <row r="1820" spans="1:7" hidden="1" x14ac:dyDescent="0.2">
      <c r="A1820" t="s">
        <v>11</v>
      </c>
      <c r="B1820">
        <v>1</v>
      </c>
      <c r="C1820">
        <v>28</v>
      </c>
      <c r="D1820" t="s">
        <v>2447</v>
      </c>
      <c r="E1820">
        <v>49.225535000000001</v>
      </c>
      <c r="F1820">
        <v>-123.091289</v>
      </c>
      <c r="G1820">
        <f>IF(route_map__2[[#This Row],[route_label]]&lt;&gt;A1821,0,SQRT((E1821-route_map__2[[#This Row],[stop_lat]])^2 + ((F1821-route_map__2[[#This Row],[stop_lon]])*COS(RADIANS(route_map__2[[#This Row],[stop_lat]])))^2)*111.32)</f>
        <v>0.23142536060288502</v>
      </c>
    </row>
    <row r="1821" spans="1:7" hidden="1" x14ac:dyDescent="0.2">
      <c r="A1821" t="s">
        <v>11</v>
      </c>
      <c r="B1821">
        <v>1</v>
      </c>
      <c r="C1821">
        <v>29</v>
      </c>
      <c r="D1821" t="s">
        <v>2448</v>
      </c>
      <c r="E1821">
        <v>49.225593000000003</v>
      </c>
      <c r="F1821">
        <v>-123.094471</v>
      </c>
      <c r="G1821">
        <f>IF(route_map__2[[#This Row],[route_label]]&lt;&gt;A1822,0,SQRT((E1822-route_map__2[[#This Row],[stop_lat]])^2 + ((F1822-route_map__2[[#This Row],[stop_lon]])*COS(RADIANS(route_map__2[[#This Row],[stop_lat]])))^2)*111.32)</f>
        <v>0.26066758632706422</v>
      </c>
    </row>
    <row r="1822" spans="1:7" hidden="1" x14ac:dyDescent="0.2">
      <c r="A1822" t="s">
        <v>11</v>
      </c>
      <c r="B1822">
        <v>1</v>
      </c>
      <c r="C1822">
        <v>30</v>
      </c>
      <c r="D1822" t="s">
        <v>2449</v>
      </c>
      <c r="E1822">
        <v>49.225659999999998</v>
      </c>
      <c r="F1822">
        <v>-123.098055</v>
      </c>
      <c r="G1822">
        <f>IF(route_map__2[[#This Row],[route_label]]&lt;&gt;A1823,0,SQRT((E1823-route_map__2[[#This Row],[stop_lat]])^2 + ((F1823-route_map__2[[#This Row],[stop_lon]])*COS(RADIANS(route_map__2[[#This Row],[stop_lat]])))^2)*111.32)</f>
        <v>0.20445766623256006</v>
      </c>
    </row>
    <row r="1823" spans="1:7" hidden="1" x14ac:dyDescent="0.2">
      <c r="A1823" t="s">
        <v>11</v>
      </c>
      <c r="B1823">
        <v>1</v>
      </c>
      <c r="C1823">
        <v>31</v>
      </c>
      <c r="D1823" t="s">
        <v>2450</v>
      </c>
      <c r="E1823">
        <v>49.225715999999998</v>
      </c>
      <c r="F1823">
        <v>-123.100866</v>
      </c>
      <c r="G1823">
        <f>IF(route_map__2[[#This Row],[route_label]]&lt;&gt;A1824,0,SQRT((E1824-route_map__2[[#This Row],[stop_lat]])^2 + ((F1824-route_map__2[[#This Row],[stop_lon]])*COS(RADIANS(route_map__2[[#This Row],[stop_lat]])))^2)*111.32)</f>
        <v>0.43470931133388641</v>
      </c>
    </row>
    <row r="1824" spans="1:7" hidden="1" x14ac:dyDescent="0.2">
      <c r="A1824" t="s">
        <v>11</v>
      </c>
      <c r="B1824">
        <v>1</v>
      </c>
      <c r="C1824">
        <v>32</v>
      </c>
      <c r="D1824" t="s">
        <v>2451</v>
      </c>
      <c r="E1824">
        <v>49.225847999999999</v>
      </c>
      <c r="F1824">
        <v>-123.106842</v>
      </c>
      <c r="G1824">
        <f>IF(route_map__2[[#This Row],[route_label]]&lt;&gt;A1825,0,SQRT((E1825-route_map__2[[#This Row],[stop_lat]])^2 + ((F1825-route_map__2[[#This Row],[stop_lon]])*COS(RADIANS(route_map__2[[#This Row],[stop_lat]])))^2)*111.32)</f>
        <v>0.47649109264593276</v>
      </c>
    </row>
    <row r="1825" spans="1:7" hidden="1" x14ac:dyDescent="0.2">
      <c r="A1825" t="s">
        <v>11</v>
      </c>
      <c r="B1825">
        <v>1</v>
      </c>
      <c r="C1825">
        <v>33</v>
      </c>
      <c r="D1825" t="s">
        <v>2452</v>
      </c>
      <c r="E1825">
        <v>49.226073999999997</v>
      </c>
      <c r="F1825">
        <v>-123.113387</v>
      </c>
      <c r="G1825">
        <f>IF(route_map__2[[#This Row],[route_label]]&lt;&gt;A1826,0,SQRT((E1826-route_map__2[[#This Row],[stop_lat]])^2 + ((F1826-route_map__2[[#This Row],[stop_lon]])*COS(RADIANS(route_map__2[[#This Row],[stop_lat]])))^2)*111.32)</f>
        <v>0.19285853147696677</v>
      </c>
    </row>
    <row r="1826" spans="1:7" hidden="1" x14ac:dyDescent="0.2">
      <c r="A1826" t="s">
        <v>11</v>
      </c>
      <c r="B1826">
        <v>1</v>
      </c>
      <c r="C1826">
        <v>34</v>
      </c>
      <c r="D1826" t="s">
        <v>2453</v>
      </c>
      <c r="E1826">
        <v>49.226177999999997</v>
      </c>
      <c r="F1826">
        <v>-123.116035</v>
      </c>
      <c r="G1826">
        <f>IF(route_map__2[[#This Row],[route_label]]&lt;&gt;A1827,0,SQRT((E1827-route_map__2[[#This Row],[stop_lat]])^2 + ((F1827-route_map__2[[#This Row],[stop_lon]])*COS(RADIANS(route_map__2[[#This Row],[stop_lat]])))^2)*111.32)</f>
        <v>0.39330359978151075</v>
      </c>
    </row>
    <row r="1827" spans="1:7" hidden="1" x14ac:dyDescent="0.2">
      <c r="A1827" t="s">
        <v>11</v>
      </c>
      <c r="B1827">
        <v>1</v>
      </c>
      <c r="C1827">
        <v>35</v>
      </c>
      <c r="D1827" t="s">
        <v>2454</v>
      </c>
      <c r="E1827">
        <v>49.226391999999997</v>
      </c>
      <c r="F1827">
        <v>-123.12143500000001</v>
      </c>
      <c r="G1827">
        <f>IF(route_map__2[[#This Row],[route_label]]&lt;&gt;A1828,0,SQRT((E1828-route_map__2[[#This Row],[stop_lat]])^2 + ((F1828-route_map__2[[#This Row],[stop_lon]])*COS(RADIANS(route_map__2[[#This Row],[stop_lat]])))^2)*111.32)</f>
        <v>0.30228745965264098</v>
      </c>
    </row>
    <row r="1828" spans="1:7" hidden="1" x14ac:dyDescent="0.2">
      <c r="A1828" t="s">
        <v>11</v>
      </c>
      <c r="B1828">
        <v>1</v>
      </c>
      <c r="C1828">
        <v>36</v>
      </c>
      <c r="D1828" t="s">
        <v>2455</v>
      </c>
      <c r="E1828">
        <v>49.226537999999998</v>
      </c>
      <c r="F1828">
        <v>-123.125587</v>
      </c>
      <c r="G1828">
        <f>IF(route_map__2[[#This Row],[route_label]]&lt;&gt;A1829,0,SQRT((E1829-route_map__2[[#This Row],[stop_lat]])^2 + ((F1829-route_map__2[[#This Row],[stop_lon]])*COS(RADIANS(route_map__2[[#This Row],[stop_lat]])))^2)*111.32)</f>
        <v>0.2476124223167426</v>
      </c>
    </row>
    <row r="1829" spans="1:7" hidden="1" x14ac:dyDescent="0.2">
      <c r="A1829" t="s">
        <v>11</v>
      </c>
      <c r="B1829">
        <v>1</v>
      </c>
      <c r="C1829">
        <v>37</v>
      </c>
      <c r="D1829" t="s">
        <v>2456</v>
      </c>
      <c r="E1829">
        <v>49.226658</v>
      </c>
      <c r="F1829">
        <v>-123.12898800000001</v>
      </c>
      <c r="G1829">
        <f>IF(route_map__2[[#This Row],[route_label]]&lt;&gt;A1830,0,SQRT((E1830-route_map__2[[#This Row],[stop_lat]])^2 + ((F1830-route_map__2[[#This Row],[stop_lon]])*COS(RADIANS(route_map__2[[#This Row],[stop_lat]])))^2)*111.32)</f>
        <v>0.26152853179396512</v>
      </c>
    </row>
    <row r="1830" spans="1:7" hidden="1" x14ac:dyDescent="0.2">
      <c r="A1830" t="s">
        <v>11</v>
      </c>
      <c r="B1830">
        <v>1</v>
      </c>
      <c r="C1830">
        <v>38</v>
      </c>
      <c r="D1830" t="s">
        <v>2457</v>
      </c>
      <c r="E1830">
        <v>49.226773999999999</v>
      </c>
      <c r="F1830">
        <v>-123.132581</v>
      </c>
      <c r="G1830">
        <f>IF(route_map__2[[#This Row],[route_label]]&lt;&gt;A1831,0,SQRT((E1831-route_map__2[[#This Row],[stop_lat]])^2 + ((F1831-route_map__2[[#This Row],[stop_lon]])*COS(RADIANS(route_map__2[[#This Row],[stop_lat]])))^2)*111.32)</f>
        <v>0.21493277052270818</v>
      </c>
    </row>
    <row r="1831" spans="1:7" hidden="1" x14ac:dyDescent="0.2">
      <c r="A1831" t="s">
        <v>11</v>
      </c>
      <c r="B1831">
        <v>1</v>
      </c>
      <c r="C1831">
        <v>39</v>
      </c>
      <c r="D1831" t="s">
        <v>2458</v>
      </c>
      <c r="E1831">
        <v>49.226880000000001</v>
      </c>
      <c r="F1831">
        <v>-123.135533</v>
      </c>
      <c r="G1831">
        <f>IF(route_map__2[[#This Row],[route_label]]&lt;&gt;A1832,0,SQRT((E1832-route_map__2[[#This Row],[stop_lat]])^2 + ((F1832-route_map__2[[#This Row],[stop_lon]])*COS(RADIANS(route_map__2[[#This Row],[stop_lat]])))^2)*111.32)</f>
        <v>0.19987588966110764</v>
      </c>
    </row>
    <row r="1832" spans="1:7" hidden="1" x14ac:dyDescent="0.2">
      <c r="A1832" t="s">
        <v>11</v>
      </c>
      <c r="B1832">
        <v>1</v>
      </c>
      <c r="C1832">
        <v>40</v>
      </c>
      <c r="D1832" t="s">
        <v>2459</v>
      </c>
      <c r="E1832">
        <v>49.226981000000002</v>
      </c>
      <c r="F1832">
        <v>-123.138278</v>
      </c>
      <c r="G1832">
        <f>IF(route_map__2[[#This Row],[route_label]]&lt;&gt;A1833,0,SQRT((E1833-route_map__2[[#This Row],[stop_lat]])^2 + ((F1833-route_map__2[[#This Row],[stop_lon]])*COS(RADIANS(route_map__2[[#This Row],[stop_lat]])))^2)*111.32)</f>
        <v>0.42274640752021603</v>
      </c>
    </row>
    <row r="1833" spans="1:7" hidden="1" x14ac:dyDescent="0.2">
      <c r="A1833" t="s">
        <v>11</v>
      </c>
      <c r="B1833">
        <v>1</v>
      </c>
      <c r="C1833">
        <v>41</v>
      </c>
      <c r="D1833" t="s">
        <v>2460</v>
      </c>
      <c r="E1833">
        <v>49.227080999999998</v>
      </c>
      <c r="F1833">
        <v>-123.144091</v>
      </c>
      <c r="G1833">
        <f>IF(route_map__2[[#This Row],[route_label]]&lt;&gt;A1834,0,SQRT((E1834-route_map__2[[#This Row],[stop_lat]])^2 + ((F1834-route_map__2[[#This Row],[stop_lon]])*COS(RADIANS(route_map__2[[#This Row],[stop_lat]])))^2)*111.32)</f>
        <v>0.21560068313314382</v>
      </c>
    </row>
    <row r="1834" spans="1:7" hidden="1" x14ac:dyDescent="0.2">
      <c r="A1834" t="s">
        <v>11</v>
      </c>
      <c r="B1834">
        <v>1</v>
      </c>
      <c r="C1834">
        <v>42</v>
      </c>
      <c r="D1834" t="s">
        <v>2461</v>
      </c>
      <c r="E1834">
        <v>49.227122000000001</v>
      </c>
      <c r="F1834">
        <v>-123.14705600000001</v>
      </c>
      <c r="G1834">
        <f>IF(route_map__2[[#This Row],[route_label]]&lt;&gt;A1835,0,SQRT((E1835-route_map__2[[#This Row],[stop_lat]])^2 + ((F1835-route_map__2[[#This Row],[stop_lon]])*COS(RADIANS(route_map__2[[#This Row],[stop_lat]])))^2)*111.32)</f>
        <v>0.41053833159870667</v>
      </c>
    </row>
    <row r="1835" spans="1:7" hidden="1" x14ac:dyDescent="0.2">
      <c r="A1835" t="s">
        <v>11</v>
      </c>
      <c r="B1835">
        <v>1</v>
      </c>
      <c r="C1835">
        <v>43</v>
      </c>
      <c r="D1835" t="s">
        <v>2462</v>
      </c>
      <c r="E1835">
        <v>49.227195000000002</v>
      </c>
      <c r="F1835">
        <v>-123.15270200000001</v>
      </c>
      <c r="G1835">
        <f>IF(route_map__2[[#This Row],[route_label]]&lt;&gt;A1836,0,SQRT((E1836-route_map__2[[#This Row],[stop_lat]])^2 + ((F1836-route_map__2[[#This Row],[stop_lon]])*COS(RADIANS(route_map__2[[#This Row],[stop_lat]])))^2)*111.32)</f>
        <v>0.21666640401426299</v>
      </c>
    </row>
    <row r="1836" spans="1:7" hidden="1" x14ac:dyDescent="0.2">
      <c r="A1836" t="s">
        <v>11</v>
      </c>
      <c r="B1836">
        <v>1</v>
      </c>
      <c r="C1836">
        <v>44</v>
      </c>
      <c r="D1836" t="s">
        <v>2463</v>
      </c>
      <c r="E1836">
        <v>49.227224</v>
      </c>
      <c r="F1836">
        <v>-123.155682</v>
      </c>
      <c r="G1836">
        <f>IF(route_map__2[[#This Row],[route_label]]&lt;&gt;A1837,0,SQRT((E1837-route_map__2[[#This Row],[stop_lat]])^2 + ((F1837-route_map__2[[#This Row],[stop_lon]])*COS(RADIANS(route_map__2[[#This Row],[stop_lat]])))^2)*111.32)</f>
        <v>0.26112047994428833</v>
      </c>
    </row>
    <row r="1837" spans="1:7" hidden="1" x14ac:dyDescent="0.2">
      <c r="A1837" t="s">
        <v>11</v>
      </c>
      <c r="B1837">
        <v>1</v>
      </c>
      <c r="C1837">
        <v>45</v>
      </c>
      <c r="D1837" t="s">
        <v>2464</v>
      </c>
      <c r="E1837">
        <v>49.227274000000001</v>
      </c>
      <c r="F1837">
        <v>-123.159273</v>
      </c>
      <c r="G1837">
        <f>IF(route_map__2[[#This Row],[route_label]]&lt;&gt;A1838,0,SQRT((E1838-route_map__2[[#This Row],[stop_lat]])^2 + ((F1838-route_map__2[[#This Row],[stop_lon]])*COS(RADIANS(route_map__2[[#This Row],[stop_lat]])))^2)*111.32)</f>
        <v>0.31957810722496188</v>
      </c>
    </row>
    <row r="1838" spans="1:7" hidden="1" x14ac:dyDescent="0.2">
      <c r="A1838" t="s">
        <v>11</v>
      </c>
      <c r="B1838">
        <v>1</v>
      </c>
      <c r="C1838">
        <v>46</v>
      </c>
      <c r="D1838" t="s">
        <v>2465</v>
      </c>
      <c r="E1838">
        <v>49.227333000000002</v>
      </c>
      <c r="F1838">
        <v>-123.163668</v>
      </c>
      <c r="G1838">
        <f>IF(route_map__2[[#This Row],[route_label]]&lt;&gt;A1839,0,SQRT((E1839-route_map__2[[#This Row],[stop_lat]])^2 + ((F1839-route_map__2[[#This Row],[stop_lon]])*COS(RADIANS(route_map__2[[#This Row],[stop_lat]])))^2)*111.32)</f>
        <v>0.30857162047017805</v>
      </c>
    </row>
    <row r="1839" spans="1:7" hidden="1" x14ac:dyDescent="0.2">
      <c r="A1839" t="s">
        <v>11</v>
      </c>
      <c r="B1839">
        <v>1</v>
      </c>
      <c r="C1839">
        <v>47</v>
      </c>
      <c r="D1839" t="s">
        <v>2466</v>
      </c>
      <c r="E1839">
        <v>49.227376999999997</v>
      </c>
      <c r="F1839">
        <v>-123.167912</v>
      </c>
      <c r="G1839">
        <f>IF(route_map__2[[#This Row],[route_label]]&lt;&gt;A1840,0,SQRT((E1840-route_map__2[[#This Row],[stop_lat]])^2 + ((F1840-route_map__2[[#This Row],[stop_lon]])*COS(RADIANS(route_map__2[[#This Row],[stop_lat]])))^2)*111.32)</f>
        <v>0.45815522806340375</v>
      </c>
    </row>
    <row r="1840" spans="1:7" hidden="1" x14ac:dyDescent="0.2">
      <c r="A1840" t="s">
        <v>11</v>
      </c>
      <c r="B1840">
        <v>1</v>
      </c>
      <c r="C1840">
        <v>48</v>
      </c>
      <c r="D1840" t="s">
        <v>2467</v>
      </c>
      <c r="E1840">
        <v>49.228416000000003</v>
      </c>
      <c r="F1840">
        <v>-123.17401</v>
      </c>
      <c r="G1840">
        <f>IF(route_map__2[[#This Row],[route_label]]&lt;&gt;A1841,0,SQRT((E1841-route_map__2[[#This Row],[stop_lat]])^2 + ((F1841-route_map__2[[#This Row],[stop_lon]])*COS(RADIANS(route_map__2[[#This Row],[stop_lat]])))^2)*111.32)</f>
        <v>0.43428748130391637</v>
      </c>
    </row>
    <row r="1841" spans="1:7" hidden="1" x14ac:dyDescent="0.2">
      <c r="A1841" t="s">
        <v>11</v>
      </c>
      <c r="B1841">
        <v>1</v>
      </c>
      <c r="C1841">
        <v>49</v>
      </c>
      <c r="D1841" t="s">
        <v>2468</v>
      </c>
      <c r="E1841">
        <v>49.230206000000003</v>
      </c>
      <c r="F1841">
        <v>-123.17931799999999</v>
      </c>
      <c r="G1841">
        <f>IF(route_map__2[[#This Row],[route_label]]&lt;&gt;A1842,0,SQRT((E1842-route_map__2[[#This Row],[stop_lat]])^2 + ((F1842-route_map__2[[#This Row],[stop_lon]])*COS(RADIANS(route_map__2[[#This Row],[stop_lat]])))^2)*111.32)</f>
        <v>0.44631620547428014</v>
      </c>
    </row>
    <row r="1842" spans="1:7" hidden="1" x14ac:dyDescent="0.2">
      <c r="A1842" t="s">
        <v>11</v>
      </c>
      <c r="B1842">
        <v>1</v>
      </c>
      <c r="C1842">
        <v>50</v>
      </c>
      <c r="D1842" t="s">
        <v>2469</v>
      </c>
      <c r="E1842">
        <v>49.231040999999998</v>
      </c>
      <c r="F1842">
        <v>-123.185323</v>
      </c>
      <c r="G1842">
        <f>IF(route_map__2[[#This Row],[route_label]]&lt;&gt;A1843,0,SQRT((E1843-route_map__2[[#This Row],[stop_lat]])^2 + ((F1843-route_map__2[[#This Row],[stop_lon]])*COS(RADIANS(route_map__2[[#This Row],[stop_lat]])))^2)*111.32)</f>
        <v>0.23835661674801212</v>
      </c>
    </row>
    <row r="1843" spans="1:7" hidden="1" x14ac:dyDescent="0.2">
      <c r="A1843" t="s">
        <v>11</v>
      </c>
      <c r="B1843">
        <v>1</v>
      </c>
      <c r="C1843">
        <v>51</v>
      </c>
      <c r="D1843" t="s">
        <v>2470</v>
      </c>
      <c r="E1843">
        <v>49.233181999999999</v>
      </c>
      <c r="F1843">
        <v>-123.18528000000001</v>
      </c>
      <c r="G1843">
        <f>IF(route_map__2[[#This Row],[route_label]]&lt;&gt;A1844,0,SQRT((E1844-route_map__2[[#This Row],[stop_lat]])^2 + ((F1844-route_map__2[[#This Row],[stop_lon]])*COS(RADIANS(route_map__2[[#This Row],[stop_lat]])))^2)*111.32)</f>
        <v>0.20929436842412016</v>
      </c>
    </row>
    <row r="1844" spans="1:7" hidden="1" x14ac:dyDescent="0.2">
      <c r="A1844" t="s">
        <v>11</v>
      </c>
      <c r="B1844">
        <v>1</v>
      </c>
      <c r="C1844">
        <v>52</v>
      </c>
      <c r="D1844" t="s">
        <v>2471</v>
      </c>
      <c r="E1844">
        <v>49.234836000000001</v>
      </c>
      <c r="F1844">
        <v>-123.186649</v>
      </c>
      <c r="G1844">
        <f>IF(route_map__2[[#This Row],[route_label]]&lt;&gt;A1845,0,SQRT((E1845-route_map__2[[#This Row],[stop_lat]])^2 + ((F1845-route_map__2[[#This Row],[stop_lon]])*COS(RADIANS(route_map__2[[#This Row],[stop_lat]])))^2)*111.32)</f>
        <v>0.24706555023130575</v>
      </c>
    </row>
    <row r="1845" spans="1:7" hidden="1" x14ac:dyDescent="0.2">
      <c r="A1845" t="s">
        <v>11</v>
      </c>
      <c r="B1845">
        <v>1</v>
      </c>
      <c r="C1845">
        <v>53</v>
      </c>
      <c r="D1845" t="s">
        <v>2380</v>
      </c>
      <c r="E1845">
        <v>49.234831</v>
      </c>
      <c r="F1845">
        <v>-123.190048</v>
      </c>
      <c r="G1845">
        <f>IF(route_map__2[[#This Row],[route_label]]&lt;&gt;A1846,0,SQRT((E1846-route_map__2[[#This Row],[stop_lat]])^2 + ((F1846-route_map__2[[#This Row],[stop_lon]])*COS(RADIANS(route_map__2[[#This Row],[stop_lat]])))^2)*111.32)</f>
        <v>0.20294437479976704</v>
      </c>
    </row>
    <row r="1846" spans="1:7" hidden="1" x14ac:dyDescent="0.2">
      <c r="A1846" t="s">
        <v>11</v>
      </c>
      <c r="B1846">
        <v>1</v>
      </c>
      <c r="C1846">
        <v>54</v>
      </c>
      <c r="D1846" t="s">
        <v>2381</v>
      </c>
      <c r="E1846">
        <v>49.234836000000001</v>
      </c>
      <c r="F1846">
        <v>-123.19284</v>
      </c>
      <c r="G1846">
        <f>IF(route_map__2[[#This Row],[route_label]]&lt;&gt;A1847,0,SQRT((E1847-route_map__2[[#This Row],[stop_lat]])^2 + ((F1847-route_map__2[[#This Row],[stop_lon]])*COS(RADIANS(route_map__2[[#This Row],[stop_lat]])))^2)*111.32)</f>
        <v>0.3541329054934238</v>
      </c>
    </row>
    <row r="1847" spans="1:7" hidden="1" x14ac:dyDescent="0.2">
      <c r="A1847" t="s">
        <v>11</v>
      </c>
      <c r="B1847">
        <v>1</v>
      </c>
      <c r="C1847">
        <v>55</v>
      </c>
      <c r="D1847" t="s">
        <v>2472</v>
      </c>
      <c r="E1847">
        <v>49.235286000000002</v>
      </c>
      <c r="F1847">
        <v>-123.19766300000001</v>
      </c>
      <c r="G1847">
        <f>IF(route_map__2[[#This Row],[route_label]]&lt;&gt;A1848,0,SQRT((E1848-route_map__2[[#This Row],[stop_lat]])^2 + ((F1848-route_map__2[[#This Row],[stop_lon]])*COS(RADIANS(route_map__2[[#This Row],[stop_lat]])))^2)*111.32)</f>
        <v>0.62527471599581497</v>
      </c>
    </row>
    <row r="1848" spans="1:7" hidden="1" x14ac:dyDescent="0.2">
      <c r="A1848" t="s">
        <v>11</v>
      </c>
      <c r="B1848">
        <v>1</v>
      </c>
      <c r="C1848">
        <v>56</v>
      </c>
      <c r="D1848" t="s">
        <v>2473</v>
      </c>
      <c r="E1848">
        <v>49.237440999999997</v>
      </c>
      <c r="F1848">
        <v>-123.205607</v>
      </c>
      <c r="G1848">
        <f>IF(route_map__2[[#This Row],[route_label]]&lt;&gt;A1849,0,SQRT((E1849-route_map__2[[#This Row],[stop_lat]])^2 + ((F1849-route_map__2[[#This Row],[stop_lon]])*COS(RADIANS(route_map__2[[#This Row],[stop_lat]])))^2)*111.32)</f>
        <v>2.2119098337387384</v>
      </c>
    </row>
    <row r="1849" spans="1:7" hidden="1" x14ac:dyDescent="0.2">
      <c r="A1849" t="s">
        <v>11</v>
      </c>
      <c r="B1849">
        <v>1</v>
      </c>
      <c r="C1849">
        <v>57</v>
      </c>
      <c r="D1849" t="s">
        <v>2474</v>
      </c>
      <c r="E1849">
        <v>49.247686999999999</v>
      </c>
      <c r="F1849">
        <v>-123.23168099999999</v>
      </c>
      <c r="G1849">
        <f>IF(route_map__2[[#This Row],[route_label]]&lt;&gt;A1850,0,SQRT((E1850-route_map__2[[#This Row],[stop_lat]])^2 + ((F1850-route_map__2[[#This Row],[stop_lon]])*COS(RADIANS(route_map__2[[#This Row],[stop_lat]])))^2)*111.32)</f>
        <v>0.79867585189342372</v>
      </c>
    </row>
    <row r="1850" spans="1:7" hidden="1" x14ac:dyDescent="0.2">
      <c r="A1850" t="s">
        <v>11</v>
      </c>
      <c r="B1850">
        <v>1</v>
      </c>
      <c r="C1850">
        <v>58</v>
      </c>
      <c r="D1850" t="s">
        <v>2475</v>
      </c>
      <c r="E1850">
        <v>49.254485000000003</v>
      </c>
      <c r="F1850">
        <v>-123.235195</v>
      </c>
      <c r="G1850">
        <f>IF(route_map__2[[#This Row],[route_label]]&lt;&gt;A1851,0,SQRT((E1851-route_map__2[[#This Row],[stop_lat]])^2 + ((F1851-route_map__2[[#This Row],[stop_lon]])*COS(RADIANS(route_map__2[[#This Row],[stop_lat]])))^2)*111.32)</f>
        <v>0.54406691567451237</v>
      </c>
    </row>
    <row r="1851" spans="1:7" hidden="1" x14ac:dyDescent="0.2">
      <c r="A1851" t="s">
        <v>11</v>
      </c>
      <c r="B1851">
        <v>1</v>
      </c>
      <c r="C1851">
        <v>59</v>
      </c>
      <c r="D1851" t="s">
        <v>2052</v>
      </c>
      <c r="E1851">
        <v>49.258778</v>
      </c>
      <c r="F1851">
        <v>-123.23877400000001</v>
      </c>
      <c r="G1851">
        <f>IF(route_map__2[[#This Row],[route_label]]&lt;&gt;A1852,0,SQRT((E1852-route_map__2[[#This Row],[stop_lat]])^2 + ((F1852-route_map__2[[#This Row],[stop_lon]])*COS(RADIANS(route_map__2[[#This Row],[stop_lat]])))^2)*111.32)</f>
        <v>0.4489357735559385</v>
      </c>
    </row>
    <row r="1852" spans="1:7" hidden="1" x14ac:dyDescent="0.2">
      <c r="A1852" t="s">
        <v>11</v>
      </c>
      <c r="B1852">
        <v>1</v>
      </c>
      <c r="C1852">
        <v>60</v>
      </c>
      <c r="D1852" t="s">
        <v>2053</v>
      </c>
      <c r="E1852">
        <v>49.262267000000001</v>
      </c>
      <c r="F1852">
        <v>-123.241873</v>
      </c>
      <c r="G1852">
        <f>IF(route_map__2[[#This Row],[route_label]]&lt;&gt;A1853,0,SQRT((E1853-route_map__2[[#This Row],[stop_lat]])^2 + ((F1853-route_map__2[[#This Row],[stop_lon]])*COS(RADIANS(route_map__2[[#This Row],[stop_lat]])))^2)*111.32)</f>
        <v>0.31604859057431783</v>
      </c>
    </row>
    <row r="1853" spans="1:7" hidden="1" x14ac:dyDescent="0.2">
      <c r="A1853" t="s">
        <v>11</v>
      </c>
      <c r="B1853">
        <v>1</v>
      </c>
      <c r="C1853">
        <v>61</v>
      </c>
      <c r="D1853" t="s">
        <v>2054</v>
      </c>
      <c r="E1853">
        <v>49.264761999999997</v>
      </c>
      <c r="F1853">
        <v>-123.243949</v>
      </c>
      <c r="G1853">
        <f>IF(route_map__2[[#This Row],[route_label]]&lt;&gt;A1854,0,SQRT((E1854-route_map__2[[#This Row],[stop_lat]])^2 + ((F1854-route_map__2[[#This Row],[stop_lon]])*COS(RADIANS(route_map__2[[#This Row],[stop_lat]])))^2)*111.32)</f>
        <v>0.41980482651691386</v>
      </c>
    </row>
    <row r="1854" spans="1:7" hidden="1" x14ac:dyDescent="0.2">
      <c r="A1854" t="s">
        <v>11</v>
      </c>
      <c r="B1854">
        <v>1</v>
      </c>
      <c r="C1854">
        <v>62</v>
      </c>
      <c r="D1854" t="s">
        <v>2055</v>
      </c>
      <c r="E1854">
        <v>49.267674</v>
      </c>
      <c r="F1854">
        <v>-123.247621</v>
      </c>
      <c r="G1854">
        <f>IF(route_map__2[[#This Row],[route_label]]&lt;&gt;A1855,0,SQRT((E1855-route_map__2[[#This Row],[stop_lat]])^2 + ((F1855-route_map__2[[#This Row],[stop_lon]])*COS(RADIANS(route_map__2[[#This Row],[stop_lat]])))^2)*111.32)</f>
        <v>0</v>
      </c>
    </row>
    <row r="1855" spans="1:7" hidden="1" x14ac:dyDescent="0.2">
      <c r="A1855" t="s">
        <v>151</v>
      </c>
      <c r="B1855">
        <v>0</v>
      </c>
      <c r="C1855">
        <v>1</v>
      </c>
      <c r="D1855" t="s">
        <v>1595</v>
      </c>
      <c r="E1855">
        <v>49.266244999999998</v>
      </c>
      <c r="F1855">
        <v>-123.115944</v>
      </c>
      <c r="G1855">
        <f>IF(route_map__2[[#This Row],[route_label]]&lt;&gt;A1856,0,SQRT((E1856-route_map__2[[#This Row],[stop_lat]])^2 + ((F1856-route_map__2[[#This Row],[stop_lon]])*COS(RADIANS(route_map__2[[#This Row],[stop_lat]])))^2)*111.32)</f>
        <v>0.30449262919889264</v>
      </c>
    </row>
    <row r="1856" spans="1:7" hidden="1" x14ac:dyDescent="0.2">
      <c r="A1856" t="s">
        <v>151</v>
      </c>
      <c r="B1856">
        <v>0</v>
      </c>
      <c r="C1856">
        <v>2</v>
      </c>
      <c r="D1856" t="s">
        <v>2476</v>
      </c>
      <c r="E1856">
        <v>49.266295999999997</v>
      </c>
      <c r="F1856">
        <v>-123.120135</v>
      </c>
      <c r="G1856">
        <f>IF(route_map__2[[#This Row],[route_label]]&lt;&gt;A1857,0,SQRT((E1857-route_map__2[[#This Row],[stop_lat]])^2 + ((F1857-route_map__2[[#This Row],[stop_lon]])*COS(RADIANS(route_map__2[[#This Row],[stop_lat]])))^2)*111.32)</f>
        <v>0.66927172036685012</v>
      </c>
    </row>
    <row r="1857" spans="1:7" hidden="1" x14ac:dyDescent="0.2">
      <c r="A1857" t="s">
        <v>151</v>
      </c>
      <c r="B1857">
        <v>0</v>
      </c>
      <c r="C1857">
        <v>3</v>
      </c>
      <c r="D1857" t="s">
        <v>2477</v>
      </c>
      <c r="E1857">
        <v>49.266458999999998</v>
      </c>
      <c r="F1857">
        <v>-123.129345</v>
      </c>
      <c r="G1857">
        <f>IF(route_map__2[[#This Row],[route_label]]&lt;&gt;A1858,0,SQRT((E1858-route_map__2[[#This Row],[stop_lat]])^2 + ((F1858-route_map__2[[#This Row],[stop_lon]])*COS(RADIANS(route_map__2[[#This Row],[stop_lat]])))^2)*111.32)</f>
        <v>0.234394862713422</v>
      </c>
    </row>
    <row r="1858" spans="1:7" hidden="1" x14ac:dyDescent="0.2">
      <c r="A1858" t="s">
        <v>151</v>
      </c>
      <c r="B1858">
        <v>0</v>
      </c>
      <c r="C1858">
        <v>4</v>
      </c>
      <c r="D1858" t="s">
        <v>2478</v>
      </c>
      <c r="E1858">
        <v>49.266831000000003</v>
      </c>
      <c r="F1858">
        <v>-123.132521</v>
      </c>
      <c r="G1858">
        <f>IF(route_map__2[[#This Row],[route_label]]&lt;&gt;A1859,0,SQRT((E1859-route_map__2[[#This Row],[stop_lat]])^2 + ((F1859-route_map__2[[#This Row],[stop_lon]])*COS(RADIANS(route_map__2[[#This Row],[stop_lat]])))^2)*111.32)</f>
        <v>0.14916124277159237</v>
      </c>
    </row>
    <row r="1859" spans="1:7" hidden="1" x14ac:dyDescent="0.2">
      <c r="A1859" t="s">
        <v>151</v>
      </c>
      <c r="B1859">
        <v>0</v>
      </c>
      <c r="C1859">
        <v>5</v>
      </c>
      <c r="D1859" t="s">
        <v>2479</v>
      </c>
      <c r="E1859">
        <v>49.267336</v>
      </c>
      <c r="F1859">
        <v>-123.134423</v>
      </c>
      <c r="G1859">
        <f>IF(route_map__2[[#This Row],[route_label]]&lt;&gt;A1860,0,SQRT((E1860-route_map__2[[#This Row],[stop_lat]])^2 + ((F1860-route_map__2[[#This Row],[stop_lon]])*COS(RADIANS(route_map__2[[#This Row],[stop_lat]])))^2)*111.32)</f>
        <v>0.36074783940583816</v>
      </c>
    </row>
    <row r="1860" spans="1:7" hidden="1" x14ac:dyDescent="0.2">
      <c r="A1860" t="s">
        <v>151</v>
      </c>
      <c r="B1860">
        <v>0</v>
      </c>
      <c r="C1860">
        <v>6</v>
      </c>
      <c r="D1860" t="s">
        <v>2480</v>
      </c>
      <c r="E1860">
        <v>49.26952</v>
      </c>
      <c r="F1860">
        <v>-123.138092</v>
      </c>
      <c r="G1860">
        <f>IF(route_map__2[[#This Row],[route_label]]&lt;&gt;A1861,0,SQRT((E1861-route_map__2[[#This Row],[stop_lat]])^2 + ((F1861-route_map__2[[#This Row],[stop_lon]])*COS(RADIANS(route_map__2[[#This Row],[stop_lat]])))^2)*111.32)</f>
        <v>0.20440141966042982</v>
      </c>
    </row>
    <row r="1861" spans="1:7" hidden="1" x14ac:dyDescent="0.2">
      <c r="A1861" t="s">
        <v>151</v>
      </c>
      <c r="B1861">
        <v>0</v>
      </c>
      <c r="C1861">
        <v>7</v>
      </c>
      <c r="D1861" t="s">
        <v>2481</v>
      </c>
      <c r="E1861">
        <v>49.269373000000002</v>
      </c>
      <c r="F1861">
        <v>-123.140897</v>
      </c>
      <c r="G1861">
        <f>IF(route_map__2[[#This Row],[route_label]]&lt;&gt;A1862,0,SQRT((E1862-route_map__2[[#This Row],[stop_lat]])^2 + ((F1862-route_map__2[[#This Row],[stop_lon]])*COS(RADIANS(route_map__2[[#This Row],[stop_lat]])))^2)*111.32)</f>
        <v>0.17780454339022589</v>
      </c>
    </row>
    <row r="1862" spans="1:7" hidden="1" x14ac:dyDescent="0.2">
      <c r="A1862" t="s">
        <v>151</v>
      </c>
      <c r="B1862">
        <v>0</v>
      </c>
      <c r="C1862">
        <v>8</v>
      </c>
      <c r="D1862" t="s">
        <v>1165</v>
      </c>
      <c r="E1862">
        <v>49.267853000000002</v>
      </c>
      <c r="F1862">
        <v>-123.140145</v>
      </c>
      <c r="G1862">
        <f>IF(route_map__2[[#This Row],[route_label]]&lt;&gt;A1863,0,SQRT((E1863-route_map__2[[#This Row],[stop_lat]])^2 + ((F1863-route_map__2[[#This Row],[stop_lon]])*COS(RADIANS(route_map__2[[#This Row],[stop_lat]])))^2)*111.32)</f>
        <v>0.19777806647773274</v>
      </c>
    </row>
    <row r="1863" spans="1:7" hidden="1" x14ac:dyDescent="0.2">
      <c r="A1863" t="s">
        <v>151</v>
      </c>
      <c r="B1863">
        <v>0</v>
      </c>
      <c r="C1863">
        <v>9</v>
      </c>
      <c r="D1863" t="s">
        <v>1166</v>
      </c>
      <c r="E1863">
        <v>49.266843000000001</v>
      </c>
      <c r="F1863">
        <v>-123.137905</v>
      </c>
      <c r="G1863">
        <f>IF(route_map__2[[#This Row],[route_label]]&lt;&gt;A1864,0,SQRT((E1864-route_map__2[[#This Row],[stop_lat]])^2 + ((F1864-route_map__2[[#This Row],[stop_lon]])*COS(RADIANS(route_map__2[[#This Row],[stop_lat]])))^2)*111.32)</f>
        <v>1.3302261127834123</v>
      </c>
    </row>
    <row r="1864" spans="1:7" hidden="1" x14ac:dyDescent="0.2">
      <c r="A1864" t="s">
        <v>151</v>
      </c>
      <c r="B1864">
        <v>0</v>
      </c>
      <c r="C1864">
        <v>10</v>
      </c>
      <c r="D1864" t="s">
        <v>1167</v>
      </c>
      <c r="E1864">
        <v>49.276487000000003</v>
      </c>
      <c r="F1864">
        <v>-123.127092</v>
      </c>
      <c r="G1864">
        <f>IF(route_map__2[[#This Row],[route_label]]&lt;&gt;A1865,0,SQRT((E1865-route_map__2[[#This Row],[stop_lat]])^2 + ((F1865-route_map__2[[#This Row],[stop_lon]])*COS(RADIANS(route_map__2[[#This Row],[stop_lat]])))^2)*111.32)</f>
        <v>0.17469143706702678</v>
      </c>
    </row>
    <row r="1865" spans="1:7" hidden="1" x14ac:dyDescent="0.2">
      <c r="A1865" t="s">
        <v>151</v>
      </c>
      <c r="B1865">
        <v>0</v>
      </c>
      <c r="C1865">
        <v>11</v>
      </c>
      <c r="D1865" t="s">
        <v>1168</v>
      </c>
      <c r="E1865">
        <v>49.277583999999997</v>
      </c>
      <c r="F1865">
        <v>-123.125372</v>
      </c>
      <c r="G1865">
        <f>IF(route_map__2[[#This Row],[route_label]]&lt;&gt;A1866,0,SQRT((E1866-route_map__2[[#This Row],[stop_lat]])^2 + ((F1866-route_map__2[[#This Row],[stop_lon]])*COS(RADIANS(route_map__2[[#This Row],[stop_lat]])))^2)*111.32)</f>
        <v>0.50019478240315163</v>
      </c>
    </row>
    <row r="1866" spans="1:7" hidden="1" x14ac:dyDescent="0.2">
      <c r="A1866" t="s">
        <v>151</v>
      </c>
      <c r="B1866">
        <v>0</v>
      </c>
      <c r="C1866">
        <v>12</v>
      </c>
      <c r="D1866" t="s">
        <v>1169</v>
      </c>
      <c r="E1866">
        <v>49.280783999999997</v>
      </c>
      <c r="F1866">
        <v>-123.120537</v>
      </c>
      <c r="G1866">
        <f>IF(route_map__2[[#This Row],[route_label]]&lt;&gt;A1867,0,SQRT((E1867-route_map__2[[#This Row],[stop_lat]])^2 + ((F1867-route_map__2[[#This Row],[stop_lon]])*COS(RADIANS(route_map__2[[#This Row],[stop_lat]])))^2)*111.32)</f>
        <v>0.23606279897655508</v>
      </c>
    </row>
    <row r="1867" spans="1:7" hidden="1" x14ac:dyDescent="0.2">
      <c r="A1867" t="s">
        <v>151</v>
      </c>
      <c r="B1867">
        <v>0</v>
      </c>
      <c r="C1867">
        <v>13</v>
      </c>
      <c r="D1867" t="s">
        <v>1170</v>
      </c>
      <c r="E1867">
        <v>49.282316999999999</v>
      </c>
      <c r="F1867">
        <v>-123.118291</v>
      </c>
      <c r="G1867">
        <f>IF(route_map__2[[#This Row],[route_label]]&lt;&gt;A1868,0,SQRT((E1868-route_map__2[[#This Row],[stop_lat]])^2 + ((F1868-route_map__2[[#This Row],[stop_lon]])*COS(RADIANS(route_map__2[[#This Row],[stop_lat]])))^2)*111.32)</f>
        <v>0.17950006630936888</v>
      </c>
    </row>
    <row r="1868" spans="1:7" hidden="1" x14ac:dyDescent="0.2">
      <c r="A1868" t="s">
        <v>151</v>
      </c>
      <c r="B1868">
        <v>0</v>
      </c>
      <c r="C1868">
        <v>14</v>
      </c>
      <c r="D1868" t="s">
        <v>1171</v>
      </c>
      <c r="E1868">
        <v>49.283461000000003</v>
      </c>
      <c r="F1868">
        <v>-123.11654900000001</v>
      </c>
      <c r="G1868">
        <f>IF(route_map__2[[#This Row],[route_label]]&lt;&gt;A1869,0,SQRT((E1869-route_map__2[[#This Row],[stop_lat]])^2 + ((F1869-route_map__2[[#This Row],[stop_lon]])*COS(RADIANS(route_map__2[[#This Row],[stop_lat]])))^2)*111.32)</f>
        <v>0.16108494700186707</v>
      </c>
    </row>
    <row r="1869" spans="1:7" hidden="1" x14ac:dyDescent="0.2">
      <c r="A1869" t="s">
        <v>151</v>
      </c>
      <c r="B1869">
        <v>0</v>
      </c>
      <c r="C1869">
        <v>15</v>
      </c>
      <c r="D1869" t="s">
        <v>1172</v>
      </c>
      <c r="E1869">
        <v>49.284492999999998</v>
      </c>
      <c r="F1869">
        <v>-123.114994</v>
      </c>
      <c r="G1869">
        <f>IF(route_map__2[[#This Row],[route_label]]&lt;&gt;A1870,0,SQRT((E1870-route_map__2[[#This Row],[stop_lat]])^2 + ((F1870-route_map__2[[#This Row],[stop_lon]])*COS(RADIANS(route_map__2[[#This Row],[stop_lat]])))^2)*111.32)</f>
        <v>0.16785395041237475</v>
      </c>
    </row>
    <row r="1870" spans="1:7" hidden="1" x14ac:dyDescent="0.2">
      <c r="A1870" t="s">
        <v>151</v>
      </c>
      <c r="B1870">
        <v>0</v>
      </c>
      <c r="C1870">
        <v>16</v>
      </c>
      <c r="D1870" t="s">
        <v>1173</v>
      </c>
      <c r="E1870">
        <v>49.285553</v>
      </c>
      <c r="F1870">
        <v>-123.11335</v>
      </c>
      <c r="G1870">
        <f>IF(route_map__2[[#This Row],[route_label]]&lt;&gt;A1871,0,SQRT((E1871-route_map__2[[#This Row],[stop_lat]])^2 + ((F1871-route_map__2[[#This Row],[stop_lon]])*COS(RADIANS(route_map__2[[#This Row],[stop_lat]])))^2)*111.32)</f>
        <v>0.17851433380569123</v>
      </c>
    </row>
    <row r="1871" spans="1:7" hidden="1" x14ac:dyDescent="0.2">
      <c r="A1871" t="s">
        <v>151</v>
      </c>
      <c r="B1871">
        <v>0</v>
      </c>
      <c r="C1871">
        <v>17</v>
      </c>
      <c r="D1871" t="s">
        <v>1106</v>
      </c>
      <c r="E1871">
        <v>49.284785999999997</v>
      </c>
      <c r="F1871">
        <v>-123.11119100000001</v>
      </c>
      <c r="G1871">
        <f>IF(route_map__2[[#This Row],[route_label]]&lt;&gt;A1872,0,SQRT((E1872-route_map__2[[#This Row],[stop_lat]])^2 + ((F1872-route_map__2[[#This Row],[stop_lon]])*COS(RADIANS(route_map__2[[#This Row],[stop_lat]])))^2)*111.32)</f>
        <v>0.16620332941751442</v>
      </c>
    </row>
    <row r="1872" spans="1:7" hidden="1" x14ac:dyDescent="0.2">
      <c r="A1872" t="s">
        <v>151</v>
      </c>
      <c r="B1872">
        <v>0</v>
      </c>
      <c r="C1872">
        <v>18</v>
      </c>
      <c r="D1872" t="s">
        <v>1107</v>
      </c>
      <c r="E1872">
        <v>49.283718999999998</v>
      </c>
      <c r="F1872">
        <v>-123.10959</v>
      </c>
      <c r="G1872">
        <f>IF(route_map__2[[#This Row],[route_label]]&lt;&gt;A1873,0,SQRT((E1873-route_map__2[[#This Row],[stop_lat]])^2 + ((F1873-route_map__2[[#This Row],[stop_lon]])*COS(RADIANS(route_map__2[[#This Row],[stop_lat]])))^2)*111.32)</f>
        <v>0.16855520094063992</v>
      </c>
    </row>
    <row r="1873" spans="1:7" hidden="1" x14ac:dyDescent="0.2">
      <c r="A1873" t="s">
        <v>151</v>
      </c>
      <c r="B1873">
        <v>0</v>
      </c>
      <c r="C1873">
        <v>19</v>
      </c>
      <c r="D1873" t="s">
        <v>2482</v>
      </c>
      <c r="E1873">
        <v>49.282210999999997</v>
      </c>
      <c r="F1873">
        <v>-123.109799</v>
      </c>
      <c r="G1873">
        <f>IF(route_map__2[[#This Row],[route_label]]&lt;&gt;A1874,0,SQRT((E1874-route_map__2[[#This Row],[stop_lat]])^2 + ((F1874-route_map__2[[#This Row],[stop_lon]])*COS(RADIANS(route_map__2[[#This Row],[stop_lat]])))^2)*111.32)</f>
        <v>0.22248098404723146</v>
      </c>
    </row>
    <row r="1874" spans="1:7" hidden="1" x14ac:dyDescent="0.2">
      <c r="A1874" t="s">
        <v>151</v>
      </c>
      <c r="B1874">
        <v>0</v>
      </c>
      <c r="C1874">
        <v>20</v>
      </c>
      <c r="D1874" t="s">
        <v>2483</v>
      </c>
      <c r="E1874">
        <v>49.280740000000002</v>
      </c>
      <c r="F1874">
        <v>-123.107725</v>
      </c>
      <c r="G1874">
        <f>IF(route_map__2[[#This Row],[route_label]]&lt;&gt;A1875,0,SQRT((E1875-route_map__2[[#This Row],[stop_lat]])^2 + ((F1875-route_map__2[[#This Row],[stop_lon]])*COS(RADIANS(route_map__2[[#This Row],[stop_lat]])))^2)*111.32)</f>
        <v>0.24874032012843544</v>
      </c>
    </row>
    <row r="1875" spans="1:7" hidden="1" x14ac:dyDescent="0.2">
      <c r="A1875" t="s">
        <v>151</v>
      </c>
      <c r="B1875">
        <v>0</v>
      </c>
      <c r="C1875">
        <v>21</v>
      </c>
      <c r="D1875" t="s">
        <v>1922</v>
      </c>
      <c r="E1875">
        <v>49.279254000000002</v>
      </c>
      <c r="F1875">
        <v>-123.10516699999999</v>
      </c>
      <c r="G1875">
        <f>IF(route_map__2[[#This Row],[route_label]]&lt;&gt;A1876,0,SQRT((E1876-route_map__2[[#This Row],[stop_lat]])^2 + ((F1876-route_map__2[[#This Row],[stop_lon]])*COS(RADIANS(route_map__2[[#This Row],[stop_lat]])))^2)*111.32)</f>
        <v>0</v>
      </c>
    </row>
    <row r="1876" spans="1:7" hidden="1" x14ac:dyDescent="0.2">
      <c r="A1876" t="s">
        <v>151</v>
      </c>
      <c r="B1876">
        <v>1</v>
      </c>
      <c r="C1876">
        <v>1</v>
      </c>
      <c r="D1876" t="s">
        <v>1922</v>
      </c>
      <c r="E1876">
        <v>49.279254000000002</v>
      </c>
      <c r="F1876">
        <v>-123.10516699999999</v>
      </c>
      <c r="G1876">
        <f>IF(route_map__2[[#This Row],[route_label]]&lt;&gt;A1877,0,SQRT((E1877-route_map__2[[#This Row],[stop_lat]])^2 + ((F1877-route_map__2[[#This Row],[stop_lon]])*COS(RADIANS(route_map__2[[#This Row],[stop_lat]])))^2)*111.32)</f>
        <v>0.27405850119176783</v>
      </c>
    </row>
    <row r="1877" spans="1:7" hidden="1" x14ac:dyDescent="0.2">
      <c r="A1877" t="s">
        <v>151</v>
      </c>
      <c r="B1877">
        <v>1</v>
      </c>
      <c r="C1877">
        <v>2</v>
      </c>
      <c r="D1877" t="s">
        <v>2484</v>
      </c>
      <c r="E1877">
        <v>49.280771999999999</v>
      </c>
      <c r="F1877">
        <v>-123.10219600000001</v>
      </c>
      <c r="G1877">
        <f>IF(route_map__2[[#This Row],[route_label]]&lt;&gt;A1878,0,SQRT((E1878-route_map__2[[#This Row],[stop_lat]])^2 + ((F1878-route_map__2[[#This Row],[stop_lon]])*COS(RADIANS(route_map__2[[#This Row],[stop_lat]])))^2)*111.32)</f>
        <v>0.18498885114670446</v>
      </c>
    </row>
    <row r="1878" spans="1:7" hidden="1" x14ac:dyDescent="0.2">
      <c r="A1878" t="s">
        <v>151</v>
      </c>
      <c r="B1878">
        <v>1</v>
      </c>
      <c r="C1878">
        <v>3</v>
      </c>
      <c r="D1878" t="s">
        <v>2485</v>
      </c>
      <c r="E1878">
        <v>49.282404999999997</v>
      </c>
      <c r="F1878">
        <v>-123.10266799999999</v>
      </c>
      <c r="G1878">
        <f>IF(route_map__2[[#This Row],[route_label]]&lt;&gt;A1879,0,SQRT((E1879-route_map__2[[#This Row],[stop_lat]])^2 + ((F1879-route_map__2[[#This Row],[stop_lon]])*COS(RADIANS(route_map__2[[#This Row],[stop_lat]])))^2)*111.32)</f>
        <v>0.34231935679959552</v>
      </c>
    </row>
    <row r="1879" spans="1:7" hidden="1" x14ac:dyDescent="0.2">
      <c r="A1879" t="s">
        <v>151</v>
      </c>
      <c r="B1879">
        <v>1</v>
      </c>
      <c r="C1879">
        <v>4</v>
      </c>
      <c r="D1879" t="s">
        <v>2486</v>
      </c>
      <c r="E1879">
        <v>49.283082999999998</v>
      </c>
      <c r="F1879">
        <v>-123.107266</v>
      </c>
      <c r="G1879">
        <f>IF(route_map__2[[#This Row],[route_label]]&lt;&gt;A1880,0,SQRT((E1880-route_map__2[[#This Row],[stop_lat]])^2 + ((F1880-route_map__2[[#This Row],[stop_lon]])*COS(RADIANS(route_map__2[[#This Row],[stop_lat]])))^2)*111.32)</f>
        <v>0.44759836639810407</v>
      </c>
    </row>
    <row r="1880" spans="1:7" hidden="1" x14ac:dyDescent="0.2">
      <c r="A1880" t="s">
        <v>151</v>
      </c>
      <c r="B1880">
        <v>1</v>
      </c>
      <c r="C1880">
        <v>5</v>
      </c>
      <c r="D1880" t="s">
        <v>2487</v>
      </c>
      <c r="E1880">
        <v>49.285598999999998</v>
      </c>
      <c r="F1880">
        <v>-123.11207400000001</v>
      </c>
      <c r="G1880">
        <f>IF(route_map__2[[#This Row],[route_label]]&lt;&gt;A1881,0,SQRT((E1881-route_map__2[[#This Row],[stop_lat]])^2 + ((F1881-route_map__2[[#This Row],[stop_lon]])*COS(RADIANS(route_map__2[[#This Row],[stop_lat]])))^2)*111.32)</f>
        <v>0.33003195622002574</v>
      </c>
    </row>
    <row r="1881" spans="1:7" hidden="1" x14ac:dyDescent="0.2">
      <c r="A1881" t="s">
        <v>151</v>
      </c>
      <c r="B1881">
        <v>1</v>
      </c>
      <c r="C1881">
        <v>6</v>
      </c>
      <c r="D1881" t="s">
        <v>1210</v>
      </c>
      <c r="E1881">
        <v>49.284039</v>
      </c>
      <c r="F1881">
        <v>-123.115939</v>
      </c>
      <c r="G1881">
        <f>IF(route_map__2[[#This Row],[route_label]]&lt;&gt;A1882,0,SQRT((E1882-route_map__2[[#This Row],[stop_lat]])^2 + ((F1882-route_map__2[[#This Row],[stop_lon]])*COS(RADIANS(route_map__2[[#This Row],[stop_lat]])))^2)*111.32)</f>
        <v>0.21192234216578137</v>
      </c>
    </row>
    <row r="1882" spans="1:7" hidden="1" x14ac:dyDescent="0.2">
      <c r="A1882" t="s">
        <v>151</v>
      </c>
      <c r="B1882">
        <v>1</v>
      </c>
      <c r="C1882">
        <v>7</v>
      </c>
      <c r="D1882" t="s">
        <v>1211</v>
      </c>
      <c r="E1882">
        <v>49.28266</v>
      </c>
      <c r="F1882">
        <v>-123.11795100000001</v>
      </c>
      <c r="G1882">
        <f>IF(route_map__2[[#This Row],[route_label]]&lt;&gt;A1883,0,SQRT((E1883-route_map__2[[#This Row],[stop_lat]])^2 + ((F1883-route_map__2[[#This Row],[stop_lon]])*COS(RADIANS(route_map__2[[#This Row],[stop_lat]])))^2)*111.32)</f>
        <v>0.1470124052042284</v>
      </c>
    </row>
    <row r="1883" spans="1:7" hidden="1" x14ac:dyDescent="0.2">
      <c r="A1883" t="s">
        <v>151</v>
      </c>
      <c r="B1883">
        <v>1</v>
      </c>
      <c r="C1883">
        <v>8</v>
      </c>
      <c r="D1883" t="s">
        <v>1212</v>
      </c>
      <c r="E1883">
        <v>49.28172</v>
      </c>
      <c r="F1883">
        <v>-123.119373</v>
      </c>
      <c r="G1883">
        <f>IF(route_map__2[[#This Row],[route_label]]&lt;&gt;A1884,0,SQRT((E1884-route_map__2[[#This Row],[stop_lat]])^2 + ((F1884-route_map__2[[#This Row],[stop_lon]])*COS(RADIANS(route_map__2[[#This Row],[stop_lat]])))^2)*111.32)</f>
        <v>0.44659169769788942</v>
      </c>
    </row>
    <row r="1884" spans="1:7" hidden="1" x14ac:dyDescent="0.2">
      <c r="A1884" t="s">
        <v>151</v>
      </c>
      <c r="B1884">
        <v>1</v>
      </c>
      <c r="C1884">
        <v>9</v>
      </c>
      <c r="D1884" t="s">
        <v>1213</v>
      </c>
      <c r="E1884">
        <v>49.278877000000001</v>
      </c>
      <c r="F1884">
        <v>-123.123712</v>
      </c>
      <c r="G1884">
        <f>IF(route_map__2[[#This Row],[route_label]]&lt;&gt;A1885,0,SQRT((E1885-route_map__2[[#This Row],[stop_lat]])^2 + ((F1885-route_map__2[[#This Row],[stop_lon]])*COS(RADIANS(route_map__2[[#This Row],[stop_lat]])))^2)*111.32)</f>
        <v>0.32856088205819634</v>
      </c>
    </row>
    <row r="1885" spans="1:7" hidden="1" x14ac:dyDescent="0.2">
      <c r="A1885" t="s">
        <v>151</v>
      </c>
      <c r="B1885">
        <v>1</v>
      </c>
      <c r="C1885">
        <v>10</v>
      </c>
      <c r="D1885" t="s">
        <v>1214</v>
      </c>
      <c r="E1885">
        <v>49.276786000000001</v>
      </c>
      <c r="F1885">
        <v>-123.12690499999999</v>
      </c>
      <c r="G1885">
        <f>IF(route_map__2[[#This Row],[route_label]]&lt;&gt;A1886,0,SQRT((E1886-route_map__2[[#This Row],[stop_lat]])^2 + ((F1886-route_map__2[[#This Row],[stop_lon]])*COS(RADIANS(route_map__2[[#This Row],[stop_lat]])))^2)*111.32)</f>
        <v>0.14886835957502878</v>
      </c>
    </row>
    <row r="1886" spans="1:7" hidden="1" x14ac:dyDescent="0.2">
      <c r="A1886" t="s">
        <v>151</v>
      </c>
      <c r="B1886">
        <v>1</v>
      </c>
      <c r="C1886">
        <v>11</v>
      </c>
      <c r="D1886" t="s">
        <v>1215</v>
      </c>
      <c r="E1886">
        <v>49.275854000000002</v>
      </c>
      <c r="F1886">
        <v>-123.12837500000001</v>
      </c>
      <c r="G1886">
        <f>IF(route_map__2[[#This Row],[route_label]]&lt;&gt;A1887,0,SQRT((E1887-route_map__2[[#This Row],[stop_lat]])^2 + ((F1887-route_map__2[[#This Row],[stop_lon]])*COS(RADIANS(route_map__2[[#This Row],[stop_lat]])))^2)*111.32)</f>
        <v>1.2893022263453593</v>
      </c>
    </row>
    <row r="1887" spans="1:7" hidden="1" x14ac:dyDescent="0.2">
      <c r="A1887" t="s">
        <v>151</v>
      </c>
      <c r="B1887">
        <v>1</v>
      </c>
      <c r="C1887">
        <v>12</v>
      </c>
      <c r="D1887" t="s">
        <v>1216</v>
      </c>
      <c r="E1887">
        <v>49.266914999999997</v>
      </c>
      <c r="F1887">
        <v>-123.139663</v>
      </c>
      <c r="G1887">
        <f>IF(route_map__2[[#This Row],[route_label]]&lt;&gt;A1888,0,SQRT((E1888-route_map__2[[#This Row],[stop_lat]])^2 + ((F1888-route_map__2[[#This Row],[stop_lon]])*COS(RADIANS(route_map__2[[#This Row],[stop_lat]])))^2)*111.32)</f>
        <v>0.1667114001184089</v>
      </c>
    </row>
    <row r="1888" spans="1:7" hidden="1" x14ac:dyDescent="0.2">
      <c r="A1888" t="s">
        <v>151</v>
      </c>
      <c r="B1888">
        <v>1</v>
      </c>
      <c r="C1888">
        <v>13</v>
      </c>
      <c r="D1888" t="s">
        <v>2488</v>
      </c>
      <c r="E1888">
        <v>49.268248</v>
      </c>
      <c r="F1888">
        <v>-123.140709</v>
      </c>
      <c r="G1888">
        <f>IF(route_map__2[[#This Row],[route_label]]&lt;&gt;A1889,0,SQRT((E1889-route_map__2[[#This Row],[stop_lat]])^2 + ((F1889-route_map__2[[#This Row],[stop_lon]])*COS(RADIANS(route_map__2[[#This Row],[stop_lat]])))^2)*111.32)</f>
        <v>0.16165129903032052</v>
      </c>
    </row>
    <row r="1889" spans="1:7" hidden="1" x14ac:dyDescent="0.2">
      <c r="A1889" t="s">
        <v>151</v>
      </c>
      <c r="B1889">
        <v>1</v>
      </c>
      <c r="C1889">
        <v>14</v>
      </c>
      <c r="D1889" t="s">
        <v>2489</v>
      </c>
      <c r="E1889">
        <v>49.269638</v>
      </c>
      <c r="F1889">
        <v>-123.14006500000001</v>
      </c>
      <c r="G1889">
        <f>IF(route_map__2[[#This Row],[route_label]]&lt;&gt;A1890,0,SQRT((E1890-route_map__2[[#This Row],[stop_lat]])^2 + ((F1890-route_map__2[[#This Row],[stop_lon]])*COS(RADIANS(route_map__2[[#This Row],[stop_lat]])))^2)*111.32)</f>
        <v>0.12485165280296333</v>
      </c>
    </row>
    <row r="1890" spans="1:7" hidden="1" x14ac:dyDescent="0.2">
      <c r="A1890" t="s">
        <v>151</v>
      </c>
      <c r="B1890">
        <v>1</v>
      </c>
      <c r="C1890">
        <v>15</v>
      </c>
      <c r="D1890" t="s">
        <v>2490</v>
      </c>
      <c r="E1890">
        <v>49.269468000000003</v>
      </c>
      <c r="F1890">
        <v>-123.138366</v>
      </c>
      <c r="G1890">
        <f>IF(route_map__2[[#This Row],[route_label]]&lt;&gt;A1891,0,SQRT((E1891-route_map__2[[#This Row],[stop_lat]])^2 + ((F1891-route_map__2[[#This Row],[stop_lon]])*COS(RADIANS(route_map__2[[#This Row],[stop_lat]])))^2)*111.32)</f>
        <v>0.32602759236455536</v>
      </c>
    </row>
    <row r="1891" spans="1:7" hidden="1" x14ac:dyDescent="0.2">
      <c r="A1891" t="s">
        <v>151</v>
      </c>
      <c r="B1891">
        <v>1</v>
      </c>
      <c r="C1891">
        <v>16</v>
      </c>
      <c r="D1891" t="s">
        <v>2491</v>
      </c>
      <c r="E1891">
        <v>49.267431000000002</v>
      </c>
      <c r="F1891">
        <v>-123.135141</v>
      </c>
      <c r="G1891">
        <f>IF(route_map__2[[#This Row],[route_label]]&lt;&gt;A1892,0,SQRT((E1892-route_map__2[[#This Row],[stop_lat]])^2 + ((F1892-route_map__2[[#This Row],[stop_lon]])*COS(RADIANS(route_map__2[[#This Row],[stop_lat]])))^2)*111.32)</f>
        <v>0.27260427554187955</v>
      </c>
    </row>
    <row r="1892" spans="1:7" hidden="1" x14ac:dyDescent="0.2">
      <c r="A1892" t="s">
        <v>151</v>
      </c>
      <c r="B1892">
        <v>1</v>
      </c>
      <c r="C1892">
        <v>17</v>
      </c>
      <c r="D1892" t="s">
        <v>2492</v>
      </c>
      <c r="E1892">
        <v>49.266544000000003</v>
      </c>
      <c r="F1892">
        <v>-123.131643</v>
      </c>
      <c r="G1892">
        <f>IF(route_map__2[[#This Row],[route_label]]&lt;&gt;A1893,0,SQRT((E1893-route_map__2[[#This Row],[stop_lat]])^2 + ((F1893-route_map__2[[#This Row],[stop_lon]])*COS(RADIANS(route_map__2[[#This Row],[stop_lat]])))^2)*111.32)</f>
        <v>0.21501494718839215</v>
      </c>
    </row>
    <row r="1893" spans="1:7" hidden="1" x14ac:dyDescent="0.2">
      <c r="A1893" t="s">
        <v>151</v>
      </c>
      <c r="B1893">
        <v>1</v>
      </c>
      <c r="C1893">
        <v>18</v>
      </c>
      <c r="D1893" t="s">
        <v>2493</v>
      </c>
      <c r="E1893">
        <v>49.26632</v>
      </c>
      <c r="F1893">
        <v>-123.128703</v>
      </c>
      <c r="G1893">
        <f>IF(route_map__2[[#This Row],[route_label]]&lt;&gt;A1894,0,SQRT((E1894-route_map__2[[#This Row],[stop_lat]])^2 + ((F1894-route_map__2[[#This Row],[stop_lon]])*COS(RADIANS(route_map__2[[#This Row],[stop_lat]])))^2)*111.32)</f>
        <v>0.6244435446281259</v>
      </c>
    </row>
    <row r="1894" spans="1:7" hidden="1" x14ac:dyDescent="0.2">
      <c r="A1894" t="s">
        <v>151</v>
      </c>
      <c r="B1894">
        <v>1</v>
      </c>
      <c r="C1894">
        <v>19</v>
      </c>
      <c r="D1894" t="s">
        <v>2494</v>
      </c>
      <c r="E1894">
        <v>49.266190999999999</v>
      </c>
      <c r="F1894">
        <v>-123.120109</v>
      </c>
      <c r="G1894">
        <f>IF(route_map__2[[#This Row],[route_label]]&lt;&gt;A1895,0,SQRT((E1895-route_map__2[[#This Row],[stop_lat]])^2 + ((F1895-route_map__2[[#This Row],[stop_lon]])*COS(RADIANS(route_map__2[[#This Row],[stop_lat]])))^2)*111.32)</f>
        <v>0.29598709050300742</v>
      </c>
    </row>
    <row r="1895" spans="1:7" hidden="1" x14ac:dyDescent="0.2">
      <c r="A1895" t="s">
        <v>151</v>
      </c>
      <c r="B1895">
        <v>1</v>
      </c>
      <c r="C1895">
        <v>20</v>
      </c>
      <c r="D1895" t="s">
        <v>1596</v>
      </c>
      <c r="E1895">
        <v>49.265937000000001</v>
      </c>
      <c r="F1895">
        <v>-123.11605299999999</v>
      </c>
      <c r="G1895">
        <f>IF(route_map__2[[#This Row],[route_label]]&lt;&gt;A1896,0,SQRT((E1896-route_map__2[[#This Row],[stop_lat]])^2 + ((F1896-route_map__2[[#This Row],[stop_lon]])*COS(RADIANS(route_map__2[[#This Row],[stop_lat]])))^2)*111.32)</f>
        <v>0</v>
      </c>
    </row>
    <row r="1896" spans="1:7" hidden="1" x14ac:dyDescent="0.2">
      <c r="A1896" t="s">
        <v>126</v>
      </c>
      <c r="B1896">
        <v>0</v>
      </c>
      <c r="C1896">
        <v>1</v>
      </c>
      <c r="D1896" t="s">
        <v>2495</v>
      </c>
      <c r="E1896">
        <v>49.255308999999997</v>
      </c>
      <c r="F1896">
        <v>-123.235823</v>
      </c>
      <c r="G1896">
        <f>IF(route_map__2[[#This Row],[route_label]]&lt;&gt;A1897,0,SQRT((E1897-route_map__2[[#This Row],[stop_lat]])^2 + ((F1897-route_map__2[[#This Row],[stop_lon]])*COS(RADIANS(route_map__2[[#This Row],[stop_lat]])))^2)*111.32)</f>
        <v>0.15152463891212614</v>
      </c>
    </row>
    <row r="1897" spans="1:7" hidden="1" x14ac:dyDescent="0.2">
      <c r="A1897" t="s">
        <v>126</v>
      </c>
      <c r="B1897">
        <v>0</v>
      </c>
      <c r="C1897">
        <v>2</v>
      </c>
      <c r="D1897" t="s">
        <v>2496</v>
      </c>
      <c r="E1897">
        <v>49.254064</v>
      </c>
      <c r="F1897">
        <v>-123.23497999999999</v>
      </c>
      <c r="G1897">
        <f>IF(route_map__2[[#This Row],[route_label]]&lt;&gt;A1898,0,SQRT((E1898-route_map__2[[#This Row],[stop_lat]])^2 + ((F1898-route_map__2[[#This Row],[stop_lon]])*COS(RADIANS(route_map__2[[#This Row],[stop_lat]])))^2)*111.32)</f>
        <v>0.331085749957649</v>
      </c>
    </row>
    <row r="1898" spans="1:7" hidden="1" x14ac:dyDescent="0.2">
      <c r="A1898" t="s">
        <v>126</v>
      </c>
      <c r="B1898">
        <v>0</v>
      </c>
      <c r="C1898">
        <v>3</v>
      </c>
      <c r="D1898" t="s">
        <v>2497</v>
      </c>
      <c r="E1898">
        <v>49.251694000000001</v>
      </c>
      <c r="F1898">
        <v>-123.23773300000001</v>
      </c>
      <c r="G1898">
        <f>IF(route_map__2[[#This Row],[route_label]]&lt;&gt;A1899,0,SQRT((E1899-route_map__2[[#This Row],[stop_lat]])^2 + ((F1899-route_map__2[[#This Row],[stop_lon]])*COS(RADIANS(route_map__2[[#This Row],[stop_lat]])))^2)*111.32)</f>
        <v>0.87860415931009517</v>
      </c>
    </row>
    <row r="1899" spans="1:7" hidden="1" x14ac:dyDescent="0.2">
      <c r="A1899" t="s">
        <v>126</v>
      </c>
      <c r="B1899">
        <v>0</v>
      </c>
      <c r="C1899">
        <v>4</v>
      </c>
      <c r="D1899" t="s">
        <v>2498</v>
      </c>
      <c r="E1899">
        <v>49.258360000000003</v>
      </c>
      <c r="F1899">
        <v>-123.244207</v>
      </c>
      <c r="G1899">
        <f>IF(route_map__2[[#This Row],[route_label]]&lt;&gt;A1900,0,SQRT((E1900-route_map__2[[#This Row],[stop_lat]])^2 + ((F1900-route_map__2[[#This Row],[stop_lon]])*COS(RADIANS(route_map__2[[#This Row],[stop_lat]])))^2)*111.32)</f>
        <v>0.36736185976358926</v>
      </c>
    </row>
    <row r="1900" spans="1:7" hidden="1" x14ac:dyDescent="0.2">
      <c r="A1900" t="s">
        <v>126</v>
      </c>
      <c r="B1900">
        <v>0</v>
      </c>
      <c r="C1900">
        <v>5</v>
      </c>
      <c r="D1900" t="s">
        <v>2499</v>
      </c>
      <c r="E1900">
        <v>49.259061000000003</v>
      </c>
      <c r="F1900">
        <v>-123.24914800000001</v>
      </c>
      <c r="G1900">
        <f>IF(route_map__2[[#This Row],[route_label]]&lt;&gt;A1901,0,SQRT((E1901-route_map__2[[#This Row],[stop_lat]])^2 + ((F1901-route_map__2[[#This Row],[stop_lon]])*COS(RADIANS(route_map__2[[#This Row],[stop_lat]])))^2)*111.32)</f>
        <v>0.16719630970436553</v>
      </c>
    </row>
    <row r="1901" spans="1:7" hidden="1" x14ac:dyDescent="0.2">
      <c r="A1901" t="s">
        <v>126</v>
      </c>
      <c r="B1901">
        <v>0</v>
      </c>
      <c r="C1901">
        <v>6</v>
      </c>
      <c r="D1901" t="s">
        <v>2500</v>
      </c>
      <c r="E1901">
        <v>49.257665000000003</v>
      </c>
      <c r="F1901">
        <v>-123.24999699999999</v>
      </c>
      <c r="G1901">
        <f>IF(route_map__2[[#This Row],[route_label]]&lt;&gt;A1902,0,SQRT((E1902-route_map__2[[#This Row],[stop_lat]])^2 + ((F1902-route_map__2[[#This Row],[stop_lon]])*COS(RADIANS(route_map__2[[#This Row],[stop_lat]])))^2)*111.32)</f>
        <v>0.30878368478529356</v>
      </c>
    </row>
    <row r="1902" spans="1:7" hidden="1" x14ac:dyDescent="0.2">
      <c r="A1902" t="s">
        <v>126</v>
      </c>
      <c r="B1902">
        <v>0</v>
      </c>
      <c r="C1902">
        <v>7</v>
      </c>
      <c r="D1902" t="s">
        <v>2501</v>
      </c>
      <c r="E1902">
        <v>49.254980000000003</v>
      </c>
      <c r="F1902">
        <v>-123.24893</v>
      </c>
      <c r="G1902">
        <f>IF(route_map__2[[#This Row],[route_label]]&lt;&gt;A1903,0,SQRT((E1903-route_map__2[[#This Row],[stop_lat]])^2 + ((F1903-route_map__2[[#This Row],[stop_lon]])*COS(RADIANS(route_map__2[[#This Row],[stop_lat]])))^2)*111.32)</f>
        <v>0.67458909275800927</v>
      </c>
    </row>
    <row r="1903" spans="1:7" hidden="1" x14ac:dyDescent="0.2">
      <c r="A1903" t="s">
        <v>126</v>
      </c>
      <c r="B1903">
        <v>0</v>
      </c>
      <c r="C1903">
        <v>8</v>
      </c>
      <c r="D1903" t="s">
        <v>2502</v>
      </c>
      <c r="E1903">
        <v>49.259574999999998</v>
      </c>
      <c r="F1903">
        <v>-123.254983</v>
      </c>
      <c r="G1903">
        <f>IF(route_map__2[[#This Row],[route_label]]&lt;&gt;A1904,0,SQRT((E1904-route_map__2[[#This Row],[stop_lat]])^2 + ((F1904-route_map__2[[#This Row],[stop_lon]])*COS(RADIANS(route_map__2[[#This Row],[stop_lat]])))^2)*111.32)</f>
        <v>0.45709367097308695</v>
      </c>
    </row>
    <row r="1904" spans="1:7" hidden="1" x14ac:dyDescent="0.2">
      <c r="A1904" t="s">
        <v>126</v>
      </c>
      <c r="B1904">
        <v>0</v>
      </c>
      <c r="C1904">
        <v>9</v>
      </c>
      <c r="D1904" t="s">
        <v>2503</v>
      </c>
      <c r="E1904">
        <v>49.262988</v>
      </c>
      <c r="F1904">
        <v>-123.258481</v>
      </c>
      <c r="G1904">
        <f>IF(route_map__2[[#This Row],[route_label]]&lt;&gt;A1905,0,SQRT((E1905-route_map__2[[#This Row],[stop_lat]])^2 + ((F1905-route_map__2[[#This Row],[stop_lon]])*COS(RADIANS(route_map__2[[#This Row],[stop_lat]])))^2)*111.32)</f>
        <v>0.64354922310692098</v>
      </c>
    </row>
    <row r="1905" spans="1:7" hidden="1" x14ac:dyDescent="0.2">
      <c r="A1905" t="s">
        <v>126</v>
      </c>
      <c r="B1905">
        <v>0</v>
      </c>
      <c r="C1905">
        <v>10</v>
      </c>
      <c r="D1905" t="s">
        <v>2504</v>
      </c>
      <c r="E1905">
        <v>49.268768999999999</v>
      </c>
      <c r="F1905">
        <v>-123.258526</v>
      </c>
      <c r="G1905">
        <f>IF(route_map__2[[#This Row],[route_label]]&lt;&gt;A1906,0,SQRT((E1906-route_map__2[[#This Row],[stop_lat]])^2 + ((F1906-route_map__2[[#This Row],[stop_lon]])*COS(RADIANS(route_map__2[[#This Row],[stop_lat]])))^2)*111.32)</f>
        <v>0.36079226124339048</v>
      </c>
    </row>
    <row r="1906" spans="1:7" hidden="1" x14ac:dyDescent="0.2">
      <c r="A1906" t="s">
        <v>126</v>
      </c>
      <c r="B1906">
        <v>0</v>
      </c>
      <c r="C1906">
        <v>11</v>
      </c>
      <c r="D1906" t="s">
        <v>2505</v>
      </c>
      <c r="E1906">
        <v>49.270733999999997</v>
      </c>
      <c r="F1906">
        <v>-123.254576</v>
      </c>
      <c r="G1906">
        <f>IF(route_map__2[[#This Row],[route_label]]&lt;&gt;A1907,0,SQRT((E1907-route_map__2[[#This Row],[stop_lat]])^2 + ((F1907-route_map__2[[#This Row],[stop_lon]])*COS(RADIANS(route_map__2[[#This Row],[stop_lat]])))^2)*111.32)</f>
        <v>0.46950988497659019</v>
      </c>
    </row>
    <row r="1907" spans="1:7" hidden="1" x14ac:dyDescent="0.2">
      <c r="A1907" t="s">
        <v>126</v>
      </c>
      <c r="B1907">
        <v>0</v>
      </c>
      <c r="C1907">
        <v>12</v>
      </c>
      <c r="D1907" t="s">
        <v>2506</v>
      </c>
      <c r="E1907">
        <v>49.271678000000001</v>
      </c>
      <c r="F1907">
        <v>-123.248276</v>
      </c>
      <c r="G1907">
        <f>IF(route_map__2[[#This Row],[route_label]]&lt;&gt;A1908,0,SQRT((E1908-route_map__2[[#This Row],[stop_lat]])^2 + ((F1908-route_map__2[[#This Row],[stop_lon]])*COS(RADIANS(route_map__2[[#This Row],[stop_lat]])))^2)*111.32)</f>
        <v>0.448257055848863</v>
      </c>
    </row>
    <row r="1908" spans="1:7" hidden="1" x14ac:dyDescent="0.2">
      <c r="A1908" t="s">
        <v>126</v>
      </c>
      <c r="B1908">
        <v>0</v>
      </c>
      <c r="C1908">
        <v>13</v>
      </c>
      <c r="D1908" t="s">
        <v>2055</v>
      </c>
      <c r="E1908">
        <v>49.267674</v>
      </c>
      <c r="F1908">
        <v>-123.247621</v>
      </c>
      <c r="G1908">
        <f>IF(route_map__2[[#This Row],[route_label]]&lt;&gt;A1909,0,SQRT((E1909-route_map__2[[#This Row],[stop_lat]])^2 + ((F1909-route_map__2[[#This Row],[stop_lon]])*COS(RADIANS(route_map__2[[#This Row],[stop_lat]])))^2)*111.32)</f>
        <v>3.7634796603271368E-2</v>
      </c>
    </row>
    <row r="1909" spans="1:7" hidden="1" x14ac:dyDescent="0.2">
      <c r="A1909" t="s">
        <v>126</v>
      </c>
      <c r="B1909">
        <v>1</v>
      </c>
      <c r="C1909">
        <v>1</v>
      </c>
      <c r="D1909" t="s">
        <v>2276</v>
      </c>
      <c r="E1909">
        <v>49.267415</v>
      </c>
      <c r="F1909">
        <v>-123.24795399999999</v>
      </c>
      <c r="G1909">
        <f>IF(route_map__2[[#This Row],[route_label]]&lt;&gt;A1910,0,SQRT((E1910-route_map__2[[#This Row],[stop_lat]])^2 + ((F1910-route_map__2[[#This Row],[stop_lon]])*COS(RADIANS(route_map__2[[#This Row],[stop_lat]])))^2)*111.32)</f>
        <v>0.64428005827097712</v>
      </c>
    </row>
    <row r="1910" spans="1:7" hidden="1" x14ac:dyDescent="0.2">
      <c r="A1910" t="s">
        <v>126</v>
      </c>
      <c r="B1910">
        <v>1</v>
      </c>
      <c r="C1910">
        <v>2</v>
      </c>
      <c r="D1910" t="s">
        <v>2507</v>
      </c>
      <c r="E1910">
        <v>49.270516999999998</v>
      </c>
      <c r="F1910">
        <v>-123.255442</v>
      </c>
      <c r="G1910">
        <f>IF(route_map__2[[#This Row],[route_label]]&lt;&gt;A1911,0,SQRT((E1911-route_map__2[[#This Row],[stop_lat]])^2 + ((F1911-route_map__2[[#This Row],[stop_lon]])*COS(RADIANS(route_map__2[[#This Row],[stop_lat]])))^2)*111.32)</f>
        <v>0.29232016454580878</v>
      </c>
    </row>
    <row r="1911" spans="1:7" hidden="1" x14ac:dyDescent="0.2">
      <c r="A1911" t="s">
        <v>126</v>
      </c>
      <c r="B1911">
        <v>1</v>
      </c>
      <c r="C1911">
        <v>3</v>
      </c>
      <c r="D1911" t="s">
        <v>2508</v>
      </c>
      <c r="E1911">
        <v>49.268915999999997</v>
      </c>
      <c r="F1911">
        <v>-123.25863200000001</v>
      </c>
      <c r="G1911">
        <f>IF(route_map__2[[#This Row],[route_label]]&lt;&gt;A1912,0,SQRT((E1912-route_map__2[[#This Row],[stop_lat]])^2 + ((F1912-route_map__2[[#This Row],[stop_lon]])*COS(RADIANS(route_map__2[[#This Row],[stop_lat]])))^2)*111.32)</f>
        <v>0.66981244393854911</v>
      </c>
    </row>
    <row r="1912" spans="1:7" hidden="1" x14ac:dyDescent="0.2">
      <c r="A1912" t="s">
        <v>126</v>
      </c>
      <c r="B1912">
        <v>1</v>
      </c>
      <c r="C1912">
        <v>4</v>
      </c>
      <c r="D1912" t="s">
        <v>2509</v>
      </c>
      <c r="E1912">
        <v>49.262898999999997</v>
      </c>
      <c r="F1912">
        <v>-123.258633</v>
      </c>
      <c r="G1912">
        <f>IF(route_map__2[[#This Row],[route_label]]&lt;&gt;A1913,0,SQRT((E1913-route_map__2[[#This Row],[stop_lat]])^2 + ((F1913-route_map__2[[#This Row],[stop_lon]])*COS(RADIANS(route_map__2[[#This Row],[stop_lat]])))^2)*111.32)</f>
        <v>0.49771506818401345</v>
      </c>
    </row>
    <row r="1913" spans="1:7" hidden="1" x14ac:dyDescent="0.2">
      <c r="A1913" t="s">
        <v>126</v>
      </c>
      <c r="B1913">
        <v>1</v>
      </c>
      <c r="C1913">
        <v>5</v>
      </c>
      <c r="D1913" t="s">
        <v>2510</v>
      </c>
      <c r="E1913">
        <v>49.260466000000001</v>
      </c>
      <c r="F1913">
        <v>-123.25288500000001</v>
      </c>
      <c r="G1913">
        <f>IF(route_map__2[[#This Row],[route_label]]&lt;&gt;A1914,0,SQRT((E1914-route_map__2[[#This Row],[stop_lat]])^2 + ((F1914-route_map__2[[#This Row],[stop_lon]])*COS(RADIANS(route_map__2[[#This Row],[stop_lat]])))^2)*111.32)</f>
        <v>0.39690769430919831</v>
      </c>
    </row>
    <row r="1914" spans="1:7" hidden="1" x14ac:dyDescent="0.2">
      <c r="A1914" t="s">
        <v>126</v>
      </c>
      <c r="B1914">
        <v>1</v>
      </c>
      <c r="C1914">
        <v>6</v>
      </c>
      <c r="D1914" t="s">
        <v>2511</v>
      </c>
      <c r="E1914">
        <v>49.259394999999998</v>
      </c>
      <c r="F1914">
        <v>-123.247674</v>
      </c>
      <c r="G1914">
        <f>IF(route_map__2[[#This Row],[route_label]]&lt;&gt;A1915,0,SQRT((E1915-route_map__2[[#This Row],[stop_lat]])^2 + ((F1915-route_map__2[[#This Row],[stop_lon]])*COS(RADIANS(route_map__2[[#This Row],[stop_lat]])))^2)*111.32)</f>
        <v>0.27750132595020416</v>
      </c>
    </row>
    <row r="1915" spans="1:7" hidden="1" x14ac:dyDescent="0.2">
      <c r="A1915" t="s">
        <v>126</v>
      </c>
      <c r="B1915">
        <v>1</v>
      </c>
      <c r="C1915">
        <v>7</v>
      </c>
      <c r="D1915" t="s">
        <v>2512</v>
      </c>
      <c r="E1915">
        <v>49.258079000000002</v>
      </c>
      <c r="F1915">
        <v>-123.24442999999999</v>
      </c>
      <c r="G1915">
        <f>IF(route_map__2[[#This Row],[route_label]]&lt;&gt;A1916,0,SQRT((E1916-route_map__2[[#This Row],[stop_lat]])^2 + ((F1916-route_map__2[[#This Row],[stop_lon]])*COS(RADIANS(route_map__2[[#This Row],[stop_lat]])))^2)*111.32)</f>
        <v>0.86806436688174304</v>
      </c>
    </row>
    <row r="1916" spans="1:7" hidden="1" x14ac:dyDescent="0.2">
      <c r="A1916" t="s">
        <v>126</v>
      </c>
      <c r="B1916">
        <v>1</v>
      </c>
      <c r="C1916">
        <v>8</v>
      </c>
      <c r="D1916" t="s">
        <v>2513</v>
      </c>
      <c r="E1916">
        <v>49.251615000000001</v>
      </c>
      <c r="F1916">
        <v>-123.237747</v>
      </c>
      <c r="G1916">
        <f>IF(route_map__2[[#This Row],[route_label]]&lt;&gt;A1917,0,SQRT((E1917-route_map__2[[#This Row],[stop_lat]])^2 + ((F1917-route_map__2[[#This Row],[stop_lon]])*COS(RADIANS(route_map__2[[#This Row],[stop_lat]])))^2)*111.32)</f>
        <v>0.43433124170237103</v>
      </c>
    </row>
    <row r="1917" spans="1:7" hidden="1" x14ac:dyDescent="0.2">
      <c r="A1917" t="s">
        <v>126</v>
      </c>
      <c r="B1917">
        <v>1</v>
      </c>
      <c r="C1917">
        <v>9</v>
      </c>
      <c r="D1917" t="s">
        <v>2495</v>
      </c>
      <c r="E1917">
        <v>49.255308999999997</v>
      </c>
      <c r="F1917">
        <v>-123.235823</v>
      </c>
      <c r="G1917">
        <f>IF(route_map__2[[#This Row],[route_label]]&lt;&gt;A1918,0,SQRT((E1918-route_map__2[[#This Row],[stop_lat]])^2 + ((F1918-route_map__2[[#This Row],[stop_lon]])*COS(RADIANS(route_map__2[[#This Row],[stop_lat]])))^2)*111.32)</f>
        <v>0</v>
      </c>
    </row>
    <row r="1918" spans="1:7" hidden="1" x14ac:dyDescent="0.2">
      <c r="A1918" t="s">
        <v>331</v>
      </c>
      <c r="B1918">
        <v>0</v>
      </c>
      <c r="C1918">
        <v>1</v>
      </c>
      <c r="D1918" t="s">
        <v>1070</v>
      </c>
      <c r="E1918">
        <v>49.209086999999997</v>
      </c>
      <c r="F1918">
        <v>-123.116823</v>
      </c>
      <c r="G1918">
        <f>IF(route_map__2[[#This Row],[route_label]]&lt;&gt;A1919,0,SQRT((E1919-route_map__2[[#This Row],[stop_lat]])^2 + ((F1919-route_map__2[[#This Row],[stop_lon]])*COS(RADIANS(route_map__2[[#This Row],[stop_lat]])))^2)*111.32)</f>
        <v>1.1299126296710165</v>
      </c>
    </row>
    <row r="1919" spans="1:7" hidden="1" x14ac:dyDescent="0.2">
      <c r="A1919" t="s">
        <v>331</v>
      </c>
      <c r="B1919">
        <v>0</v>
      </c>
      <c r="C1919">
        <v>2</v>
      </c>
      <c r="D1919" t="s">
        <v>2514</v>
      </c>
      <c r="E1919">
        <v>49.210807000000003</v>
      </c>
      <c r="F1919">
        <v>-123.101511</v>
      </c>
      <c r="G1919">
        <f>IF(route_map__2[[#This Row],[route_label]]&lt;&gt;A1920,0,SQRT((E1920-route_map__2[[#This Row],[stop_lat]])^2 + ((F1920-route_map__2[[#This Row],[stop_lon]])*COS(RADIANS(route_map__2[[#This Row],[stop_lat]])))^2)*111.32)</f>
        <v>0.80032318646858669</v>
      </c>
    </row>
    <row r="1920" spans="1:7" hidden="1" x14ac:dyDescent="0.2">
      <c r="A1920" t="s">
        <v>331</v>
      </c>
      <c r="B1920">
        <v>0</v>
      </c>
      <c r="C1920">
        <v>3</v>
      </c>
      <c r="D1920" t="s">
        <v>2515</v>
      </c>
      <c r="E1920">
        <v>49.210909000000001</v>
      </c>
      <c r="F1920">
        <v>-123.090507</v>
      </c>
      <c r="G1920">
        <f>IF(route_map__2[[#This Row],[route_label]]&lt;&gt;A1921,0,SQRT((E1921-route_map__2[[#This Row],[stop_lat]])^2 + ((F1921-route_map__2[[#This Row],[stop_lon]])*COS(RADIANS(route_map__2[[#This Row],[stop_lat]])))^2)*111.32)</f>
        <v>1.1276399765519585</v>
      </c>
    </row>
    <row r="1921" spans="1:7" hidden="1" x14ac:dyDescent="0.2">
      <c r="A1921" t="s">
        <v>331</v>
      </c>
      <c r="B1921">
        <v>0</v>
      </c>
      <c r="C1921">
        <v>4</v>
      </c>
      <c r="D1921" t="s">
        <v>2516</v>
      </c>
      <c r="E1921">
        <v>49.210923999999999</v>
      </c>
      <c r="F1921">
        <v>-123.075001</v>
      </c>
      <c r="G1921">
        <f>IF(route_map__2[[#This Row],[route_label]]&lt;&gt;A1922,0,SQRT((E1922-route_map__2[[#This Row],[stop_lat]])^2 + ((F1922-route_map__2[[#This Row],[stop_lon]])*COS(RADIANS(route_map__2[[#This Row],[stop_lat]])))^2)*111.32)</f>
        <v>0.72108836811098009</v>
      </c>
    </row>
    <row r="1922" spans="1:7" hidden="1" x14ac:dyDescent="0.2">
      <c r="A1922" t="s">
        <v>331</v>
      </c>
      <c r="B1922">
        <v>0</v>
      </c>
      <c r="C1922">
        <v>5</v>
      </c>
      <c r="D1922" t="s">
        <v>2517</v>
      </c>
      <c r="E1922">
        <v>49.209318000000003</v>
      </c>
      <c r="F1922">
        <v>-123.065395</v>
      </c>
      <c r="G1922">
        <f>IF(route_map__2[[#This Row],[route_label]]&lt;&gt;A1923,0,SQRT((E1923-route_map__2[[#This Row],[stop_lat]])^2 + ((F1923-route_map__2[[#This Row],[stop_lon]])*COS(RADIANS(route_map__2[[#This Row],[stop_lat]])))^2)*111.32)</f>
        <v>0.71988040618183402</v>
      </c>
    </row>
    <row r="1923" spans="1:7" hidden="1" x14ac:dyDescent="0.2">
      <c r="A1923" t="s">
        <v>331</v>
      </c>
      <c r="B1923">
        <v>0</v>
      </c>
      <c r="C1923">
        <v>6</v>
      </c>
      <c r="D1923" t="s">
        <v>2518</v>
      </c>
      <c r="E1923">
        <v>49.207019000000003</v>
      </c>
      <c r="F1923">
        <v>-123.05614300000001</v>
      </c>
      <c r="G1923">
        <f>IF(route_map__2[[#This Row],[route_label]]&lt;&gt;A1924,0,SQRT((E1924-route_map__2[[#This Row],[stop_lat]])^2 + ((F1924-route_map__2[[#This Row],[stop_lon]])*COS(RADIANS(route_map__2[[#This Row],[stop_lat]])))^2)*111.32)</f>
        <v>0.82872367732676167</v>
      </c>
    </row>
    <row r="1924" spans="1:7" hidden="1" x14ac:dyDescent="0.2">
      <c r="A1924" t="s">
        <v>331</v>
      </c>
      <c r="B1924">
        <v>0</v>
      </c>
      <c r="C1924">
        <v>7</v>
      </c>
      <c r="D1924" t="s">
        <v>2519</v>
      </c>
      <c r="E1924">
        <v>49.207748000000002</v>
      </c>
      <c r="F1924">
        <v>-123.044803</v>
      </c>
      <c r="G1924">
        <f>IF(route_map__2[[#This Row],[route_label]]&lt;&gt;A1925,0,SQRT((E1925-route_map__2[[#This Row],[stop_lat]])^2 + ((F1925-route_map__2[[#This Row],[stop_lon]])*COS(RADIANS(route_map__2[[#This Row],[stop_lat]])))^2)*111.32)</f>
        <v>1.0636537210225636</v>
      </c>
    </row>
    <row r="1925" spans="1:7" hidden="1" x14ac:dyDescent="0.2">
      <c r="A1925" t="s">
        <v>331</v>
      </c>
      <c r="B1925">
        <v>0</v>
      </c>
      <c r="C1925">
        <v>8</v>
      </c>
      <c r="D1925" t="s">
        <v>2520</v>
      </c>
      <c r="E1925">
        <v>49.205803000000003</v>
      </c>
      <c r="F1925">
        <v>-123.030484</v>
      </c>
      <c r="G1925">
        <f>IF(route_map__2[[#This Row],[route_label]]&lt;&gt;A1926,0,SQRT((E1926-route_map__2[[#This Row],[stop_lat]])^2 + ((F1926-route_map__2[[#This Row],[stop_lon]])*COS(RADIANS(route_map__2[[#This Row],[stop_lat]])))^2)*111.32)</f>
        <v>0</v>
      </c>
    </row>
    <row r="1926" spans="1:7" hidden="1" x14ac:dyDescent="0.2">
      <c r="A1926" t="s">
        <v>331</v>
      </c>
      <c r="B1926">
        <v>1</v>
      </c>
      <c r="C1926">
        <v>1</v>
      </c>
      <c r="D1926" t="s">
        <v>2520</v>
      </c>
      <c r="E1926">
        <v>49.205803000000003</v>
      </c>
      <c r="F1926">
        <v>-123.030484</v>
      </c>
      <c r="G1926">
        <f>IF(route_map__2[[#This Row],[route_label]]&lt;&gt;A1927,0,SQRT((E1927-route_map__2[[#This Row],[stop_lat]])^2 + ((F1927-route_map__2[[#This Row],[stop_lon]])*COS(RADIANS(route_map__2[[#This Row],[stop_lat]])))^2)*111.32)</f>
        <v>0.94224328580323735</v>
      </c>
    </row>
    <row r="1927" spans="1:7" hidden="1" x14ac:dyDescent="0.2">
      <c r="A1927" t="s">
        <v>331</v>
      </c>
      <c r="B1927">
        <v>1</v>
      </c>
      <c r="C1927">
        <v>2</v>
      </c>
      <c r="D1927" t="s">
        <v>2521</v>
      </c>
      <c r="E1927">
        <v>49.208162000000002</v>
      </c>
      <c r="F1927">
        <v>-123.04292599999999</v>
      </c>
      <c r="G1927">
        <f>IF(route_map__2[[#This Row],[route_label]]&lt;&gt;A1928,0,SQRT((E1928-route_map__2[[#This Row],[stop_lat]])^2 + ((F1928-route_map__2[[#This Row],[stop_lon]])*COS(RADIANS(route_map__2[[#This Row],[stop_lat]])))^2)*111.32)</f>
        <v>1.0443391989949833</v>
      </c>
    </row>
    <row r="1928" spans="1:7" hidden="1" x14ac:dyDescent="0.2">
      <c r="A1928" t="s">
        <v>331</v>
      </c>
      <c r="B1928">
        <v>1</v>
      </c>
      <c r="C1928">
        <v>3</v>
      </c>
      <c r="D1928" t="s">
        <v>2522</v>
      </c>
      <c r="E1928">
        <v>49.207186999999998</v>
      </c>
      <c r="F1928">
        <v>-123.057208</v>
      </c>
      <c r="G1928">
        <f>IF(route_map__2[[#This Row],[route_label]]&lt;&gt;A1929,0,SQRT((E1929-route_map__2[[#This Row],[stop_lat]])^2 + ((F1929-route_map__2[[#This Row],[stop_lon]])*COS(RADIANS(route_map__2[[#This Row],[stop_lat]])))^2)*111.32)</f>
        <v>0.74896197200590786</v>
      </c>
    </row>
    <row r="1929" spans="1:7" hidden="1" x14ac:dyDescent="0.2">
      <c r="A1929" t="s">
        <v>331</v>
      </c>
      <c r="B1929">
        <v>1</v>
      </c>
      <c r="C1929">
        <v>4</v>
      </c>
      <c r="D1929" t="s">
        <v>2523</v>
      </c>
      <c r="E1929">
        <v>49.209974000000003</v>
      </c>
      <c r="F1929">
        <v>-123.066581</v>
      </c>
      <c r="G1929">
        <f>IF(route_map__2[[#This Row],[route_label]]&lt;&gt;A1930,0,SQRT((E1930-route_map__2[[#This Row],[stop_lat]])^2 + ((F1930-route_map__2[[#This Row],[stop_lon]])*COS(RADIANS(route_map__2[[#This Row],[stop_lat]])))^2)*111.32)</f>
        <v>0.8137639091717298</v>
      </c>
    </row>
    <row r="1930" spans="1:7" hidden="1" x14ac:dyDescent="0.2">
      <c r="A1930" t="s">
        <v>331</v>
      </c>
      <c r="B1930">
        <v>1</v>
      </c>
      <c r="C1930">
        <v>5</v>
      </c>
      <c r="D1930" t="s">
        <v>2524</v>
      </c>
      <c r="E1930">
        <v>49.211235000000002</v>
      </c>
      <c r="F1930">
        <v>-123.077603</v>
      </c>
      <c r="G1930">
        <f>IF(route_map__2[[#This Row],[route_label]]&lt;&gt;A1931,0,SQRT((E1931-route_map__2[[#This Row],[stop_lat]])^2 + ((F1931-route_map__2[[#This Row],[stop_lon]])*COS(RADIANS(route_map__2[[#This Row],[stop_lat]])))^2)*111.32)</f>
        <v>0.89613718582014346</v>
      </c>
    </row>
    <row r="1931" spans="1:7" hidden="1" x14ac:dyDescent="0.2">
      <c r="A1931" t="s">
        <v>331</v>
      </c>
      <c r="B1931">
        <v>1</v>
      </c>
      <c r="C1931">
        <v>6</v>
      </c>
      <c r="D1931" t="s">
        <v>2525</v>
      </c>
      <c r="E1931">
        <v>49.211146999999997</v>
      </c>
      <c r="F1931">
        <v>-123.08992499999999</v>
      </c>
      <c r="G1931">
        <f>IF(route_map__2[[#This Row],[route_label]]&lt;&gt;A1932,0,SQRT((E1932-route_map__2[[#This Row],[stop_lat]])^2 + ((F1932-route_map__2[[#This Row],[stop_lon]])*COS(RADIANS(route_map__2[[#This Row],[stop_lat]])))^2)*111.32)</f>
        <v>0.95181618236338339</v>
      </c>
    </row>
    <row r="1932" spans="1:7" hidden="1" x14ac:dyDescent="0.2">
      <c r="A1932" t="s">
        <v>331</v>
      </c>
      <c r="B1932">
        <v>1</v>
      </c>
      <c r="C1932">
        <v>7</v>
      </c>
      <c r="D1932" t="s">
        <v>1140</v>
      </c>
      <c r="E1932">
        <v>49.211486999999998</v>
      </c>
      <c r="F1932">
        <v>-123.103003</v>
      </c>
      <c r="G1932">
        <f>IF(route_map__2[[#This Row],[route_label]]&lt;&gt;A1933,0,SQRT((E1933-route_map__2[[#This Row],[stop_lat]])^2 + ((F1933-route_map__2[[#This Row],[stop_lon]])*COS(RADIANS(route_map__2[[#This Row],[stop_lat]])))^2)*111.32)</f>
        <v>0.9819443311817394</v>
      </c>
    </row>
    <row r="1933" spans="1:7" hidden="1" x14ac:dyDescent="0.2">
      <c r="A1933" t="s">
        <v>331</v>
      </c>
      <c r="B1933">
        <v>1</v>
      </c>
      <c r="C1933">
        <v>8</v>
      </c>
      <c r="D1933" t="s">
        <v>1143</v>
      </c>
      <c r="E1933">
        <v>49.209383000000003</v>
      </c>
      <c r="F1933">
        <v>-123.11611600000001</v>
      </c>
      <c r="G1933">
        <f>IF(route_map__2[[#This Row],[route_label]]&lt;&gt;A1934,0,SQRT((E1934-route_map__2[[#This Row],[stop_lat]])^2 + ((F1934-route_map__2[[#This Row],[stop_lon]])*COS(RADIANS(route_map__2[[#This Row],[stop_lat]])))^2)*111.32)</f>
        <v>0</v>
      </c>
    </row>
    <row r="1934" spans="1:7" hidden="1" x14ac:dyDescent="0.2">
      <c r="A1934" t="s">
        <v>120</v>
      </c>
      <c r="B1934">
        <v>0</v>
      </c>
      <c r="C1934">
        <v>1</v>
      </c>
      <c r="D1934" t="s">
        <v>2526</v>
      </c>
      <c r="E1934">
        <v>49.267299999999999</v>
      </c>
      <c r="F1934">
        <v>-123.24827999999999</v>
      </c>
      <c r="G1934">
        <f>IF(route_map__2[[#This Row],[route_label]]&lt;&gt;A1935,0,SQRT((E1935-route_map__2[[#This Row],[stop_lat]])^2 + ((F1935-route_map__2[[#This Row],[stop_lon]])*COS(RADIANS(route_map__2[[#This Row],[stop_lat]])))^2)*111.32)</f>
        <v>0.67620477691329872</v>
      </c>
    </row>
    <row r="1935" spans="1:7" hidden="1" x14ac:dyDescent="0.2">
      <c r="A1935" t="s">
        <v>120</v>
      </c>
      <c r="B1935">
        <v>0</v>
      </c>
      <c r="C1935">
        <v>2</v>
      </c>
      <c r="D1935" t="s">
        <v>2384</v>
      </c>
      <c r="E1935">
        <v>49.273300999999996</v>
      </c>
      <c r="F1935">
        <v>-123.246837</v>
      </c>
      <c r="G1935">
        <f>IF(route_map__2[[#This Row],[route_label]]&lt;&gt;A1936,0,SQRT((E1936-route_map__2[[#This Row],[stop_lat]])^2 + ((F1936-route_map__2[[#This Row],[stop_lon]])*COS(RADIANS(route_map__2[[#This Row],[stop_lat]])))^2)*111.32)</f>
        <v>0.66886908770252229</v>
      </c>
    </row>
    <row r="1936" spans="1:7" hidden="1" x14ac:dyDescent="0.2">
      <c r="A1936" t="s">
        <v>120</v>
      </c>
      <c r="B1936">
        <v>0</v>
      </c>
      <c r="C1936">
        <v>3</v>
      </c>
      <c r="D1936" t="s">
        <v>2385</v>
      </c>
      <c r="E1936">
        <v>49.272894000000001</v>
      </c>
      <c r="F1936">
        <v>-123.237649</v>
      </c>
      <c r="G1936">
        <f>IF(route_map__2[[#This Row],[route_label]]&lt;&gt;A1937,0,SQRT((E1937-route_map__2[[#This Row],[stop_lat]])^2 + ((F1937-route_map__2[[#This Row],[stop_lon]])*COS(RADIANS(route_map__2[[#This Row],[stop_lat]])))^2)*111.32)</f>
        <v>1.949435826117399</v>
      </c>
    </row>
    <row r="1937" spans="1:7" hidden="1" x14ac:dyDescent="0.2">
      <c r="A1937" t="s">
        <v>120</v>
      </c>
      <c r="B1937">
        <v>0</v>
      </c>
      <c r="C1937">
        <v>4</v>
      </c>
      <c r="D1937" t="s">
        <v>1151</v>
      </c>
      <c r="E1937">
        <v>49.268974</v>
      </c>
      <c r="F1937">
        <v>-123.21149</v>
      </c>
      <c r="G1937">
        <f>IF(route_map__2[[#This Row],[route_label]]&lt;&gt;A1938,0,SQRT((E1938-route_map__2[[#This Row],[stop_lat]])^2 + ((F1938-route_map__2[[#This Row],[stop_lon]])*COS(RADIANS(route_map__2[[#This Row],[stop_lat]])))^2)*111.32)</f>
        <v>1.0082319980246719</v>
      </c>
    </row>
    <row r="1938" spans="1:7" hidden="1" x14ac:dyDescent="0.2">
      <c r="A1938" t="s">
        <v>120</v>
      </c>
      <c r="B1938">
        <v>0</v>
      </c>
      <c r="C1938">
        <v>5</v>
      </c>
      <c r="D1938" t="s">
        <v>1153</v>
      </c>
      <c r="E1938">
        <v>49.268678999999999</v>
      </c>
      <c r="F1938">
        <v>-123.19761699999999</v>
      </c>
      <c r="G1938">
        <f>IF(route_map__2[[#This Row],[route_label]]&lt;&gt;A1939,0,SQRT((E1939-route_map__2[[#This Row],[stop_lat]])^2 + ((F1939-route_map__2[[#This Row],[stop_lon]])*COS(RADIANS(route_map__2[[#This Row],[stop_lat]])))^2)*111.32)</f>
        <v>0.82537803165674206</v>
      </c>
    </row>
    <row r="1939" spans="1:7" hidden="1" x14ac:dyDescent="0.2">
      <c r="A1939" t="s">
        <v>120</v>
      </c>
      <c r="B1939">
        <v>0</v>
      </c>
      <c r="C1939">
        <v>6</v>
      </c>
      <c r="D1939" t="s">
        <v>1155</v>
      </c>
      <c r="E1939">
        <v>49.268541999999997</v>
      </c>
      <c r="F1939">
        <v>-123.186256</v>
      </c>
      <c r="G1939">
        <f>IF(route_map__2[[#This Row],[route_label]]&lt;&gt;A1940,0,SQRT((E1940-route_map__2[[#This Row],[stop_lat]])^2 + ((F1940-route_map__2[[#This Row],[stop_lon]])*COS(RADIANS(route_map__2[[#This Row],[stop_lat]])))^2)*111.32)</f>
        <v>1.3424623957331949</v>
      </c>
    </row>
    <row r="1940" spans="1:7" hidden="1" x14ac:dyDescent="0.2">
      <c r="A1940" t="s">
        <v>120</v>
      </c>
      <c r="B1940">
        <v>0</v>
      </c>
      <c r="C1940">
        <v>7</v>
      </c>
      <c r="D1940" t="s">
        <v>1159</v>
      </c>
      <c r="E1940">
        <v>49.268273999999998</v>
      </c>
      <c r="F1940">
        <v>-123.167779</v>
      </c>
      <c r="G1940">
        <f>IF(route_map__2[[#This Row],[route_label]]&lt;&gt;A1941,0,SQRT((E1941-route_map__2[[#This Row],[stop_lat]])^2 + ((F1941-route_map__2[[#This Row],[stop_lon]])*COS(RADIANS(route_map__2[[#This Row],[stop_lat]])))^2)*111.32)</f>
        <v>0.96676835399981498</v>
      </c>
    </row>
    <row r="1941" spans="1:7" hidden="1" x14ac:dyDescent="0.2">
      <c r="A1941" t="s">
        <v>120</v>
      </c>
      <c r="B1941">
        <v>0</v>
      </c>
      <c r="C1941">
        <v>8</v>
      </c>
      <c r="D1941" t="s">
        <v>1162</v>
      </c>
      <c r="E1941">
        <v>49.268110999999998</v>
      </c>
      <c r="F1941">
        <v>-123.154472</v>
      </c>
      <c r="G1941">
        <f>IF(route_map__2[[#This Row],[route_label]]&lt;&gt;A1942,0,SQRT((E1942-route_map__2[[#This Row],[stop_lat]])^2 + ((F1942-route_map__2[[#This Row],[stop_lon]])*COS(RADIANS(route_map__2[[#This Row],[stop_lat]])))^2)*111.32)</f>
        <v>0.69725812052584712</v>
      </c>
    </row>
    <row r="1942" spans="1:7" hidden="1" x14ac:dyDescent="0.2">
      <c r="A1942" t="s">
        <v>120</v>
      </c>
      <c r="B1942">
        <v>0</v>
      </c>
      <c r="C1942">
        <v>9</v>
      </c>
      <c r="D1942" t="s">
        <v>1164</v>
      </c>
      <c r="E1942">
        <v>49.26793</v>
      </c>
      <c r="F1942">
        <v>-123.14487699999999</v>
      </c>
      <c r="G1942">
        <f>IF(route_map__2[[#This Row],[route_label]]&lt;&gt;A1943,0,SQRT((E1943-route_map__2[[#This Row],[stop_lat]])^2 + ((F1943-route_map__2[[#This Row],[stop_lon]])*COS(RADIANS(route_map__2[[#This Row],[stop_lat]])))^2)*111.32)</f>
        <v>0.34383376325349502</v>
      </c>
    </row>
    <row r="1943" spans="1:7" hidden="1" x14ac:dyDescent="0.2">
      <c r="A1943" t="s">
        <v>120</v>
      </c>
      <c r="B1943">
        <v>0</v>
      </c>
      <c r="C1943">
        <v>10</v>
      </c>
      <c r="D1943" t="s">
        <v>1165</v>
      </c>
      <c r="E1943">
        <v>49.267853000000002</v>
      </c>
      <c r="F1943">
        <v>-123.140145</v>
      </c>
      <c r="G1943">
        <f>IF(route_map__2[[#This Row],[route_label]]&lt;&gt;A1944,0,SQRT((E1944-route_map__2[[#This Row],[stop_lat]])^2 + ((F1944-route_map__2[[#This Row],[stop_lon]])*COS(RADIANS(route_map__2[[#This Row],[stop_lat]])))^2)*111.32)</f>
        <v>0.70434119964039332</v>
      </c>
    </row>
    <row r="1944" spans="1:7" hidden="1" x14ac:dyDescent="0.2">
      <c r="A1944" t="s">
        <v>120</v>
      </c>
      <c r="B1944">
        <v>0</v>
      </c>
      <c r="C1944">
        <v>11</v>
      </c>
      <c r="D1944" t="s">
        <v>2527</v>
      </c>
      <c r="E1944">
        <v>49.266010000000001</v>
      </c>
      <c r="F1944">
        <v>-123.130869</v>
      </c>
      <c r="G1944">
        <f>IF(route_map__2[[#This Row],[route_label]]&lt;&gt;A1945,0,SQRT((E1945-route_map__2[[#This Row],[stop_lat]])^2 + ((F1945-route_map__2[[#This Row],[stop_lon]])*COS(RADIANS(route_map__2[[#This Row],[stop_lat]])))^2)*111.32)</f>
        <v>0.77933361955062497</v>
      </c>
    </row>
    <row r="1945" spans="1:7" hidden="1" x14ac:dyDescent="0.2">
      <c r="A1945" t="s">
        <v>120</v>
      </c>
      <c r="B1945">
        <v>0</v>
      </c>
      <c r="C1945">
        <v>12</v>
      </c>
      <c r="D1945" t="s">
        <v>2528</v>
      </c>
      <c r="E1945">
        <v>49.265832000000003</v>
      </c>
      <c r="F1945">
        <v>-123.120144</v>
      </c>
      <c r="G1945">
        <f>IF(route_map__2[[#This Row],[route_label]]&lt;&gt;A1946,0,SQRT((E1946-route_map__2[[#This Row],[stop_lat]])^2 + ((F1946-route_map__2[[#This Row],[stop_lon]])*COS(RADIANS(route_map__2[[#This Row],[stop_lat]])))^2)*111.32)</f>
        <v>0.38403515701352253</v>
      </c>
    </row>
    <row r="1946" spans="1:7" hidden="1" x14ac:dyDescent="0.2">
      <c r="A1946" t="s">
        <v>120</v>
      </c>
      <c r="B1946">
        <v>0</v>
      </c>
      <c r="C1946">
        <v>13</v>
      </c>
      <c r="D1946" t="s">
        <v>2529</v>
      </c>
      <c r="E1946">
        <v>49.266424999999998</v>
      </c>
      <c r="F1946">
        <v>-123.114936</v>
      </c>
      <c r="G1946">
        <f>IF(route_map__2[[#This Row],[route_label]]&lt;&gt;A1947,0,SQRT((E1947-route_map__2[[#This Row],[stop_lat]])^2 + ((F1947-route_map__2[[#This Row],[stop_lon]])*COS(RADIANS(route_map__2[[#This Row],[stop_lat]])))^2)*111.32)</f>
        <v>0.47631505844291755</v>
      </c>
    </row>
    <row r="1947" spans="1:7" hidden="1" x14ac:dyDescent="0.2">
      <c r="A1947" t="s">
        <v>120</v>
      </c>
      <c r="B1947">
        <v>0</v>
      </c>
      <c r="C1947">
        <v>14</v>
      </c>
      <c r="D1947" t="s">
        <v>2530</v>
      </c>
      <c r="E1947">
        <v>49.269029000000003</v>
      </c>
      <c r="F1947">
        <v>-123.10973300000001</v>
      </c>
      <c r="G1947">
        <f>IF(route_map__2[[#This Row],[route_label]]&lt;&gt;A1948,0,SQRT((E1948-route_map__2[[#This Row],[stop_lat]])^2 + ((F1948-route_map__2[[#This Row],[stop_lon]])*COS(RADIANS(route_map__2[[#This Row],[stop_lat]])))^2)*111.32)</f>
        <v>0.40545645551980408</v>
      </c>
    </row>
    <row r="1948" spans="1:7" hidden="1" x14ac:dyDescent="0.2">
      <c r="A1948" t="s">
        <v>120</v>
      </c>
      <c r="B1948">
        <v>0</v>
      </c>
      <c r="C1948">
        <v>15</v>
      </c>
      <c r="D1948" t="s">
        <v>2531</v>
      </c>
      <c r="E1948">
        <v>49.269125000000003</v>
      </c>
      <c r="F1948">
        <v>-123.104153</v>
      </c>
      <c r="G1948">
        <f>IF(route_map__2[[#This Row],[route_label]]&lt;&gt;A1949,0,SQRT((E1949-route_map__2[[#This Row],[stop_lat]])^2 + ((F1949-route_map__2[[#This Row],[stop_lon]])*COS(RADIANS(route_map__2[[#This Row],[stop_lat]])))^2)*111.32)</f>
        <v>0.35606616038463673</v>
      </c>
    </row>
    <row r="1949" spans="1:7" hidden="1" x14ac:dyDescent="0.2">
      <c r="A1949" t="s">
        <v>120</v>
      </c>
      <c r="B1949">
        <v>0</v>
      </c>
      <c r="C1949">
        <v>16</v>
      </c>
      <c r="D1949" t="s">
        <v>2532</v>
      </c>
      <c r="E1949">
        <v>49.268312000000002</v>
      </c>
      <c r="F1949">
        <v>-123.099412</v>
      </c>
      <c r="G1949">
        <f>IF(route_map__2[[#This Row],[route_label]]&lt;&gt;A1950,0,SQRT((E1950-route_map__2[[#This Row],[stop_lat]])^2 + ((F1950-route_map__2[[#This Row],[stop_lon]])*COS(RADIANS(route_map__2[[#This Row],[stop_lat]])))^2)*111.32)</f>
        <v>0.31446391986049332</v>
      </c>
    </row>
    <row r="1950" spans="1:7" hidden="1" x14ac:dyDescent="0.2">
      <c r="A1950" t="s">
        <v>120</v>
      </c>
      <c r="B1950">
        <v>0</v>
      </c>
      <c r="C1950">
        <v>17</v>
      </c>
      <c r="D1950" t="s">
        <v>2533</v>
      </c>
      <c r="E1950">
        <v>49.266742999999998</v>
      </c>
      <c r="F1950">
        <v>-123.095812</v>
      </c>
      <c r="G1950">
        <f>IF(route_map__2[[#This Row],[route_label]]&lt;&gt;A1951,0,SQRT((E1951-route_map__2[[#This Row],[stop_lat]])^2 + ((F1951-route_map__2[[#This Row],[stop_lon]])*COS(RADIANS(route_map__2[[#This Row],[stop_lat]])))^2)*111.32)</f>
        <v>0.38179060815962856</v>
      </c>
    </row>
    <row r="1951" spans="1:7" hidden="1" x14ac:dyDescent="0.2">
      <c r="A1951" t="s">
        <v>120</v>
      </c>
      <c r="B1951">
        <v>0</v>
      </c>
      <c r="C1951">
        <v>18</v>
      </c>
      <c r="D1951" t="s">
        <v>2534</v>
      </c>
      <c r="E1951">
        <v>49.266680000000001</v>
      </c>
      <c r="F1951">
        <v>-123.090557</v>
      </c>
      <c r="G1951">
        <f>IF(route_map__2[[#This Row],[route_label]]&lt;&gt;A1952,0,SQRT((E1952-route_map__2[[#This Row],[stop_lat]])^2 + ((F1952-route_map__2[[#This Row],[stop_lon]])*COS(RADIANS(route_map__2[[#This Row],[stop_lat]])))^2)*111.32)</f>
        <v>0.33040822867862191</v>
      </c>
    </row>
    <row r="1952" spans="1:7" hidden="1" x14ac:dyDescent="0.2">
      <c r="A1952" t="s">
        <v>120</v>
      </c>
      <c r="B1952">
        <v>0</v>
      </c>
      <c r="C1952">
        <v>19</v>
      </c>
      <c r="D1952" t="s">
        <v>2535</v>
      </c>
      <c r="E1952">
        <v>49.266021000000002</v>
      </c>
      <c r="F1952">
        <v>-123.086122</v>
      </c>
      <c r="G1952">
        <f>IF(route_map__2[[#This Row],[route_label]]&lt;&gt;A1953,0,SQRT((E1953-route_map__2[[#This Row],[stop_lat]])^2 + ((F1953-route_map__2[[#This Row],[stop_lon]])*COS(RADIANS(route_map__2[[#This Row],[stop_lat]])))^2)*111.32)</f>
        <v>0.44209765860786254</v>
      </c>
    </row>
    <row r="1953" spans="1:7" hidden="1" x14ac:dyDescent="0.2">
      <c r="A1953" t="s">
        <v>120</v>
      </c>
      <c r="B1953">
        <v>0</v>
      </c>
      <c r="C1953">
        <v>20</v>
      </c>
      <c r="D1953" t="s">
        <v>2536</v>
      </c>
      <c r="E1953">
        <v>49.266013999999998</v>
      </c>
      <c r="F1953">
        <v>-123.08003600000001</v>
      </c>
      <c r="G1953">
        <f>IF(route_map__2[[#This Row],[route_label]]&lt;&gt;A1954,0,SQRT((E1954-route_map__2[[#This Row],[stop_lat]])^2 + ((F1954-route_map__2[[#This Row],[stop_lon]])*COS(RADIANS(route_map__2[[#This Row],[stop_lat]])))^2)*111.32)</f>
        <v>1.628228963741158E-2</v>
      </c>
    </row>
    <row r="1954" spans="1:7" hidden="1" x14ac:dyDescent="0.2">
      <c r="A1954" t="s">
        <v>120</v>
      </c>
      <c r="B1954">
        <v>1</v>
      </c>
      <c r="C1954">
        <v>1</v>
      </c>
      <c r="D1954" t="s">
        <v>2537</v>
      </c>
      <c r="E1954">
        <v>49.265985999999998</v>
      </c>
      <c r="F1954">
        <v>-123.07981599999999</v>
      </c>
      <c r="G1954">
        <f>IF(route_map__2[[#This Row],[route_label]]&lt;&gt;A1955,0,SQRT((E1955-route_map__2[[#This Row],[stop_lat]])^2 + ((F1955-route_map__2[[#This Row],[stop_lon]])*COS(RADIANS(route_map__2[[#This Row],[stop_lat]])))^2)*111.32)</f>
        <v>0.5338415779329192</v>
      </c>
    </row>
    <row r="1955" spans="1:7" hidden="1" x14ac:dyDescent="0.2">
      <c r="A1955" t="s">
        <v>120</v>
      </c>
      <c r="B1955">
        <v>1</v>
      </c>
      <c r="C1955">
        <v>2</v>
      </c>
      <c r="D1955" t="s">
        <v>2538</v>
      </c>
      <c r="E1955">
        <v>49.266404000000001</v>
      </c>
      <c r="F1955">
        <v>-123.087137</v>
      </c>
      <c r="G1955">
        <f>IF(route_map__2[[#This Row],[route_label]]&lt;&gt;A1956,0,SQRT((E1956-route_map__2[[#This Row],[stop_lat]])^2 + ((F1956-route_map__2[[#This Row],[stop_lon]])*COS(RADIANS(route_map__2[[#This Row],[stop_lat]])))^2)*111.32)</f>
        <v>0.29805236264650492</v>
      </c>
    </row>
    <row r="1956" spans="1:7" hidden="1" x14ac:dyDescent="0.2">
      <c r="A1956" t="s">
        <v>120</v>
      </c>
      <c r="B1956">
        <v>1</v>
      </c>
      <c r="C1956">
        <v>3</v>
      </c>
      <c r="D1956" t="s">
        <v>2539</v>
      </c>
      <c r="E1956">
        <v>49.266868000000002</v>
      </c>
      <c r="F1956">
        <v>-123.091178</v>
      </c>
      <c r="G1956">
        <f>IF(route_map__2[[#This Row],[route_label]]&lt;&gt;A1957,0,SQRT((E1957-route_map__2[[#This Row],[stop_lat]])^2 + ((F1957-route_map__2[[#This Row],[stop_lon]])*COS(RADIANS(route_map__2[[#This Row],[stop_lat]])))^2)*111.32)</f>
        <v>0.25660070985559974</v>
      </c>
    </row>
    <row r="1957" spans="1:7" hidden="1" x14ac:dyDescent="0.2">
      <c r="A1957" t="s">
        <v>120</v>
      </c>
      <c r="B1957">
        <v>1</v>
      </c>
      <c r="C1957">
        <v>4</v>
      </c>
      <c r="D1957" t="s">
        <v>2540</v>
      </c>
      <c r="E1957">
        <v>49.266905999999999</v>
      </c>
      <c r="F1957">
        <v>-123.09471000000001</v>
      </c>
      <c r="G1957">
        <f>IF(route_map__2[[#This Row],[route_label]]&lt;&gt;A1958,0,SQRT((E1958-route_map__2[[#This Row],[stop_lat]])^2 + ((F1958-route_map__2[[#This Row],[stop_lon]])*COS(RADIANS(route_map__2[[#This Row],[stop_lat]])))^2)*111.32)</f>
        <v>0.54169614993286996</v>
      </c>
    </row>
    <row r="1958" spans="1:7" hidden="1" x14ac:dyDescent="0.2">
      <c r="A1958" t="s">
        <v>120</v>
      </c>
      <c r="B1958">
        <v>1</v>
      </c>
      <c r="C1958">
        <v>5</v>
      </c>
      <c r="D1958" t="s">
        <v>2541</v>
      </c>
      <c r="E1958">
        <v>49.269283000000001</v>
      </c>
      <c r="F1958">
        <v>-123.10121700000001</v>
      </c>
      <c r="G1958">
        <f>IF(route_map__2[[#This Row],[route_label]]&lt;&gt;A1959,0,SQRT((E1959-route_map__2[[#This Row],[stop_lat]])^2 + ((F1959-route_map__2[[#This Row],[stop_lon]])*COS(RADIANS(route_map__2[[#This Row],[stop_lat]])))^2)*111.32)</f>
        <v>0.41856773970748706</v>
      </c>
    </row>
    <row r="1959" spans="1:7" hidden="1" x14ac:dyDescent="0.2">
      <c r="A1959" t="s">
        <v>120</v>
      </c>
      <c r="B1959">
        <v>1</v>
      </c>
      <c r="C1959">
        <v>6</v>
      </c>
      <c r="D1959" t="s">
        <v>2542</v>
      </c>
      <c r="E1959">
        <v>49.269368</v>
      </c>
      <c r="F1959">
        <v>-123.106978</v>
      </c>
      <c r="G1959">
        <f>IF(route_map__2[[#This Row],[route_label]]&lt;&gt;A1960,0,SQRT((E1960-route_map__2[[#This Row],[stop_lat]])^2 + ((F1960-route_map__2[[#This Row],[stop_lon]])*COS(RADIANS(route_map__2[[#This Row],[stop_lat]])))^2)*111.32)</f>
        <v>0.38607661325863674</v>
      </c>
    </row>
    <row r="1960" spans="1:7" hidden="1" x14ac:dyDescent="0.2">
      <c r="A1960" t="s">
        <v>120</v>
      </c>
      <c r="B1960">
        <v>1</v>
      </c>
      <c r="C1960">
        <v>7</v>
      </c>
      <c r="D1960" t="s">
        <v>2543</v>
      </c>
      <c r="E1960">
        <v>49.268169999999998</v>
      </c>
      <c r="F1960">
        <v>-123.111966</v>
      </c>
      <c r="G1960">
        <f>IF(route_map__2[[#This Row],[route_label]]&lt;&gt;A1961,0,SQRT((E1961-route_map__2[[#This Row],[stop_lat]])^2 + ((F1961-route_map__2[[#This Row],[stop_lon]])*COS(RADIANS(route_map__2[[#This Row],[stop_lat]])))^2)*111.32)</f>
        <v>0.35974449544981524</v>
      </c>
    </row>
    <row r="1961" spans="1:7" hidden="1" x14ac:dyDescent="0.2">
      <c r="A1961" t="s">
        <v>120</v>
      </c>
      <c r="B1961">
        <v>1</v>
      </c>
      <c r="C1961">
        <v>8</v>
      </c>
      <c r="D1961" t="s">
        <v>1595</v>
      </c>
      <c r="E1961">
        <v>49.266244999999998</v>
      </c>
      <c r="F1961">
        <v>-123.115944</v>
      </c>
      <c r="G1961">
        <f>IF(route_map__2[[#This Row],[route_label]]&lt;&gt;A1962,0,SQRT((E1962-route_map__2[[#This Row],[stop_lat]])^2 + ((F1962-route_map__2[[#This Row],[stop_lon]])*COS(RADIANS(route_map__2[[#This Row],[stop_lat]])))^2)*111.32)</f>
        <v>1.2081809890032156</v>
      </c>
    </row>
    <row r="1962" spans="1:7" hidden="1" x14ac:dyDescent="0.2">
      <c r="A1962" t="s">
        <v>120</v>
      </c>
      <c r="B1962">
        <v>1</v>
      </c>
      <c r="C1962">
        <v>9</v>
      </c>
      <c r="D1962" t="s">
        <v>2544</v>
      </c>
      <c r="E1962">
        <v>49.266199</v>
      </c>
      <c r="F1962">
        <v>-123.132576</v>
      </c>
      <c r="G1962">
        <f>IF(route_map__2[[#This Row],[route_label]]&lt;&gt;A1963,0,SQRT((E1963-route_map__2[[#This Row],[stop_lat]])^2 + ((F1963-route_map__2[[#This Row],[stop_lon]])*COS(RADIANS(route_map__2[[#This Row],[stop_lat]])))^2)*111.32)</f>
        <v>0.68462287493710017</v>
      </c>
    </row>
    <row r="1963" spans="1:7" hidden="1" x14ac:dyDescent="0.2">
      <c r="A1963" t="s">
        <v>120</v>
      </c>
      <c r="B1963">
        <v>1</v>
      </c>
      <c r="C1963">
        <v>10</v>
      </c>
      <c r="D1963" t="s">
        <v>1217</v>
      </c>
      <c r="E1963">
        <v>49.268039000000002</v>
      </c>
      <c r="F1963">
        <v>-123.141569</v>
      </c>
      <c r="G1963">
        <f>IF(route_map__2[[#This Row],[route_label]]&lt;&gt;A1964,0,SQRT((E1964-route_map__2[[#This Row],[stop_lat]])^2 + ((F1964-route_map__2[[#This Row],[stop_lon]])*COS(RADIANS(route_map__2[[#This Row],[stop_lat]])))^2)*111.32)</f>
        <v>0.35460026003199874</v>
      </c>
    </row>
    <row r="1964" spans="1:7" hidden="1" x14ac:dyDescent="0.2">
      <c r="A1964" t="s">
        <v>120</v>
      </c>
      <c r="B1964">
        <v>1</v>
      </c>
      <c r="C1964">
        <v>11</v>
      </c>
      <c r="D1964" t="s">
        <v>1218</v>
      </c>
      <c r="E1964">
        <v>49.268093</v>
      </c>
      <c r="F1964">
        <v>-123.14645</v>
      </c>
      <c r="G1964">
        <f>IF(route_map__2[[#This Row],[route_label]]&lt;&gt;A1965,0,SQRT((E1965-route_map__2[[#This Row],[stop_lat]])^2 + ((F1965-route_map__2[[#This Row],[stop_lon]])*COS(RADIANS(route_map__2[[#This Row],[stop_lat]])))^2)*111.32)</f>
        <v>0.68278624641509833</v>
      </c>
    </row>
    <row r="1965" spans="1:7" hidden="1" x14ac:dyDescent="0.2">
      <c r="A1965" t="s">
        <v>120</v>
      </c>
      <c r="B1965">
        <v>1</v>
      </c>
      <c r="C1965">
        <v>12</v>
      </c>
      <c r="D1965" t="s">
        <v>1220</v>
      </c>
      <c r="E1965">
        <v>49.268242000000001</v>
      </c>
      <c r="F1965">
        <v>-123.15584699999999</v>
      </c>
      <c r="G1965">
        <f>IF(route_map__2[[#This Row],[route_label]]&lt;&gt;A1966,0,SQRT((E1966-route_map__2[[#This Row],[stop_lat]])^2 + ((F1966-route_map__2[[#This Row],[stop_lon]])*COS(RADIANS(route_map__2[[#This Row],[stop_lat]])))^2)*111.32)</f>
        <v>0.94576946747360013</v>
      </c>
    </row>
    <row r="1966" spans="1:7" hidden="1" x14ac:dyDescent="0.2">
      <c r="A1966" t="s">
        <v>120</v>
      </c>
      <c r="B1966">
        <v>1</v>
      </c>
      <c r="C1966">
        <v>13</v>
      </c>
      <c r="D1966" t="s">
        <v>1223</v>
      </c>
      <c r="E1966">
        <v>49.268459</v>
      </c>
      <c r="F1966">
        <v>-123.168863</v>
      </c>
      <c r="G1966">
        <f>IF(route_map__2[[#This Row],[route_label]]&lt;&gt;A1967,0,SQRT((E1967-route_map__2[[#This Row],[stop_lat]])^2 + ((F1967-route_map__2[[#This Row],[stop_lon]])*COS(RADIANS(route_map__2[[#This Row],[stop_lat]])))^2)*111.32)</f>
        <v>1.2635571722815151</v>
      </c>
    </row>
    <row r="1967" spans="1:7" hidden="1" x14ac:dyDescent="0.2">
      <c r="A1967" t="s">
        <v>120</v>
      </c>
      <c r="B1967">
        <v>1</v>
      </c>
      <c r="C1967">
        <v>14</v>
      </c>
      <c r="D1967" t="s">
        <v>1227</v>
      </c>
      <c r="E1967">
        <v>49.268709999999999</v>
      </c>
      <c r="F1967">
        <v>-123.18625400000001</v>
      </c>
      <c r="G1967">
        <f>IF(route_map__2[[#This Row],[route_label]]&lt;&gt;A1968,0,SQRT((E1968-route_map__2[[#This Row],[stop_lat]])^2 + ((F1968-route_map__2[[#This Row],[stop_lon]])*COS(RADIANS(route_map__2[[#This Row],[stop_lat]])))^2)*111.32)</f>
        <v>1.0409647358699659</v>
      </c>
    </row>
    <row r="1968" spans="1:7" hidden="1" x14ac:dyDescent="0.2">
      <c r="A1968" t="s">
        <v>120</v>
      </c>
      <c r="B1968">
        <v>1</v>
      </c>
      <c r="C1968">
        <v>15</v>
      </c>
      <c r="D1968" t="s">
        <v>1230</v>
      </c>
      <c r="E1968">
        <v>49.268604000000003</v>
      </c>
      <c r="F1968">
        <v>-123.20058400000001</v>
      </c>
      <c r="G1968">
        <f>IF(route_map__2[[#This Row],[route_label]]&lt;&gt;A1969,0,SQRT((E1969-route_map__2[[#This Row],[stop_lat]])^2 + ((F1969-route_map__2[[#This Row],[stop_lon]])*COS(RADIANS(route_map__2[[#This Row],[stop_lat]])))^2)*111.32)</f>
        <v>1.0901742878008909</v>
      </c>
    </row>
    <row r="1969" spans="1:7" hidden="1" x14ac:dyDescent="0.2">
      <c r="A1969" t="s">
        <v>120</v>
      </c>
      <c r="B1969">
        <v>1</v>
      </c>
      <c r="C1969">
        <v>16</v>
      </c>
      <c r="D1969" t="s">
        <v>2392</v>
      </c>
      <c r="E1969">
        <v>49.269195000000003</v>
      </c>
      <c r="F1969">
        <v>-123.215565</v>
      </c>
      <c r="G1969">
        <f>IF(route_map__2[[#This Row],[route_label]]&lt;&gt;A1970,0,SQRT((E1970-route_map__2[[#This Row],[stop_lat]])^2 + ((F1970-route_map__2[[#This Row],[stop_lon]])*COS(RADIANS(route_map__2[[#This Row],[stop_lat]])))^2)*111.32)</f>
        <v>1.7640152422404474</v>
      </c>
    </row>
    <row r="1970" spans="1:7" hidden="1" x14ac:dyDescent="0.2">
      <c r="A1970" t="s">
        <v>120</v>
      </c>
      <c r="B1970">
        <v>1</v>
      </c>
      <c r="C1970">
        <v>17</v>
      </c>
      <c r="D1970" t="s">
        <v>2393</v>
      </c>
      <c r="E1970">
        <v>49.273342</v>
      </c>
      <c r="F1970">
        <v>-123.23900399999999</v>
      </c>
      <c r="G1970">
        <f>IF(route_map__2[[#This Row],[route_label]]&lt;&gt;A1971,0,SQRT((E1971-route_map__2[[#This Row],[stop_lat]])^2 + ((F1971-route_map__2[[#This Row],[stop_lon]])*COS(RADIANS(route_map__2[[#This Row],[stop_lat]])))^2)*111.32)</f>
        <v>0.52286755997172352</v>
      </c>
    </row>
    <row r="1971" spans="1:7" hidden="1" x14ac:dyDescent="0.2">
      <c r="A1971" t="s">
        <v>120</v>
      </c>
      <c r="B1971">
        <v>1</v>
      </c>
      <c r="C1971">
        <v>18</v>
      </c>
      <c r="D1971" t="s">
        <v>2394</v>
      </c>
      <c r="E1971">
        <v>49.273563000000003</v>
      </c>
      <c r="F1971">
        <v>-123.246195</v>
      </c>
      <c r="G1971">
        <f>IF(route_map__2[[#This Row],[route_label]]&lt;&gt;A1972,0,SQRT((E1972-route_map__2[[#This Row],[stop_lat]])^2 + ((F1972-route_map__2[[#This Row],[stop_lon]])*COS(RADIANS(route_map__2[[#This Row],[stop_lat]])))^2)*111.32)</f>
        <v>0.66369455008418687</v>
      </c>
    </row>
    <row r="1972" spans="1:7" hidden="1" x14ac:dyDescent="0.2">
      <c r="A1972" t="s">
        <v>120</v>
      </c>
      <c r="B1972">
        <v>1</v>
      </c>
      <c r="C1972">
        <v>19</v>
      </c>
      <c r="D1972" t="s">
        <v>2055</v>
      </c>
      <c r="E1972">
        <v>49.267674</v>
      </c>
      <c r="F1972">
        <v>-123.247621</v>
      </c>
      <c r="G1972">
        <f>IF(route_map__2[[#This Row],[route_label]]&lt;&gt;A1973,0,SQRT((E1973-route_map__2[[#This Row],[stop_lat]])^2 + ((F1973-route_map__2[[#This Row],[stop_lon]])*COS(RADIANS(route_map__2[[#This Row],[stop_lat]])))^2)*111.32)</f>
        <v>0</v>
      </c>
    </row>
    <row r="1973" spans="1:7" hidden="1" x14ac:dyDescent="0.2">
      <c r="A1973" t="s">
        <v>7</v>
      </c>
      <c r="B1973">
        <v>0</v>
      </c>
      <c r="C1973">
        <v>1</v>
      </c>
      <c r="D1973" t="s">
        <v>2545</v>
      </c>
      <c r="E1973">
        <v>49.267418999999997</v>
      </c>
      <c r="F1973">
        <v>-123.246831</v>
      </c>
      <c r="G1973">
        <f>IF(route_map__2[[#This Row],[route_label]]&lt;&gt;A1974,0,SQRT((E1974-route_map__2[[#This Row],[stop_lat]])^2 + ((F1974-route_map__2[[#This Row],[stop_lon]])*COS(RADIANS(route_map__2[[#This Row],[stop_lat]])))^2)*111.32)</f>
        <v>0.36784185429376703</v>
      </c>
    </row>
    <row r="1974" spans="1:7" hidden="1" x14ac:dyDescent="0.2">
      <c r="A1974" t="s">
        <v>7</v>
      </c>
      <c r="B1974">
        <v>0</v>
      </c>
      <c r="C1974">
        <v>2</v>
      </c>
      <c r="D1974" t="s">
        <v>1145</v>
      </c>
      <c r="E1974">
        <v>49.266826999999999</v>
      </c>
      <c r="F1974">
        <v>-123.241849</v>
      </c>
      <c r="G1974">
        <f>IF(route_map__2[[#This Row],[route_label]]&lt;&gt;A1975,0,SQRT((E1975-route_map__2[[#This Row],[stop_lat]])^2 + ((F1975-route_map__2[[#This Row],[stop_lon]])*COS(RADIANS(route_map__2[[#This Row],[stop_lat]])))^2)*111.32)</f>
        <v>2.4445668140877794</v>
      </c>
    </row>
    <row r="1975" spans="1:7" hidden="1" x14ac:dyDescent="0.2">
      <c r="A1975" t="s">
        <v>7</v>
      </c>
      <c r="B1975">
        <v>0</v>
      </c>
      <c r="C1975">
        <v>3</v>
      </c>
      <c r="D1975" t="s">
        <v>1527</v>
      </c>
      <c r="E1975">
        <v>49.263764000000002</v>
      </c>
      <c r="F1975">
        <v>-123.20852499999999</v>
      </c>
      <c r="G1975">
        <f>IF(route_map__2[[#This Row],[route_label]]&lt;&gt;A1976,0,SQRT((E1976-route_map__2[[#This Row],[stop_lat]])^2 + ((F1976-route_map__2[[#This Row],[stop_lon]])*COS(RADIANS(route_map__2[[#This Row],[stop_lat]])))^2)*111.32)</f>
        <v>1.7372480212350627</v>
      </c>
    </row>
    <row r="1976" spans="1:7" hidden="1" x14ac:dyDescent="0.2">
      <c r="A1976" t="s">
        <v>7</v>
      </c>
      <c r="B1976">
        <v>0</v>
      </c>
      <c r="C1976">
        <v>4</v>
      </c>
      <c r="D1976" t="s">
        <v>1535</v>
      </c>
      <c r="E1976">
        <v>49.264263</v>
      </c>
      <c r="F1976">
        <v>-123.184623</v>
      </c>
      <c r="G1976">
        <f>IF(route_map__2[[#This Row],[route_label]]&lt;&gt;A1977,0,SQRT((E1977-route_map__2[[#This Row],[stop_lat]])^2 + ((F1977-route_map__2[[#This Row],[stop_lon]])*COS(RADIANS(route_map__2[[#This Row],[stop_lat]])))^2)*111.32)</f>
        <v>1.2546298612519637</v>
      </c>
    </row>
    <row r="1977" spans="1:7" hidden="1" x14ac:dyDescent="0.2">
      <c r="A1977" t="s">
        <v>7</v>
      </c>
      <c r="B1977">
        <v>0</v>
      </c>
      <c r="C1977">
        <v>5</v>
      </c>
      <c r="D1977" t="s">
        <v>2546</v>
      </c>
      <c r="E1977">
        <v>49.263995000000001</v>
      </c>
      <c r="F1977">
        <v>-123.167357</v>
      </c>
      <c r="G1977">
        <f>IF(route_map__2[[#This Row],[route_label]]&lt;&gt;A1978,0,SQRT((E1978-route_map__2[[#This Row],[stop_lat]])^2 + ((F1978-route_map__2[[#This Row],[stop_lon]])*COS(RADIANS(route_map__2[[#This Row],[stop_lat]])))^2)*111.32)</f>
        <v>0.91031921462775622</v>
      </c>
    </row>
    <row r="1978" spans="1:7" hidden="1" x14ac:dyDescent="0.2">
      <c r="A1978" t="s">
        <v>7</v>
      </c>
      <c r="B1978">
        <v>0</v>
      </c>
      <c r="C1978">
        <v>6</v>
      </c>
      <c r="D1978" t="s">
        <v>2547</v>
      </c>
      <c r="E1978">
        <v>49.263761000000002</v>
      </c>
      <c r="F1978">
        <v>-123.154831</v>
      </c>
      <c r="G1978">
        <f>IF(route_map__2[[#This Row],[route_label]]&lt;&gt;A1979,0,SQRT((E1979-route_map__2[[#This Row],[stop_lat]])^2 + ((F1979-route_map__2[[#This Row],[stop_lon]])*COS(RADIANS(route_map__2[[#This Row],[stop_lat]])))^2)*111.32)</f>
        <v>1.0881588492386121</v>
      </c>
    </row>
    <row r="1979" spans="1:7" hidden="1" x14ac:dyDescent="0.2">
      <c r="A1979" t="s">
        <v>7</v>
      </c>
      <c r="B1979">
        <v>0</v>
      </c>
      <c r="C1979">
        <v>7</v>
      </c>
      <c r="D1979" t="s">
        <v>2548</v>
      </c>
      <c r="E1979">
        <v>49.263505000000002</v>
      </c>
      <c r="F1979">
        <v>-123.13985700000001</v>
      </c>
      <c r="G1979">
        <f>IF(route_map__2[[#This Row],[route_label]]&lt;&gt;A1980,0,SQRT((E1980-route_map__2[[#This Row],[stop_lat]])^2 + ((F1980-route_map__2[[#This Row],[stop_lon]])*COS(RADIANS(route_map__2[[#This Row],[stop_lat]])))^2)*111.32)</f>
        <v>1.4303227343544993</v>
      </c>
    </row>
    <row r="1980" spans="1:7" hidden="1" x14ac:dyDescent="0.2">
      <c r="A1980" t="s">
        <v>7</v>
      </c>
      <c r="B1980">
        <v>0</v>
      </c>
      <c r="C1980">
        <v>8</v>
      </c>
      <c r="D1980" t="s">
        <v>2549</v>
      </c>
      <c r="E1980">
        <v>49.263212000000003</v>
      </c>
      <c r="F1980">
        <v>-123.12017299999999</v>
      </c>
      <c r="G1980">
        <f>IF(route_map__2[[#This Row],[route_label]]&lt;&gt;A1981,0,SQRT((E1981-route_map__2[[#This Row],[stop_lat]])^2 + ((F1981-route_map__2[[#This Row],[stop_lon]])*COS(RADIANS(route_map__2[[#This Row],[stop_lat]])))^2)*111.32)</f>
        <v>0.42804318991810847</v>
      </c>
    </row>
    <row r="1981" spans="1:7" hidden="1" x14ac:dyDescent="0.2">
      <c r="A1981" t="s">
        <v>7</v>
      </c>
      <c r="B1981">
        <v>0</v>
      </c>
      <c r="C1981">
        <v>9</v>
      </c>
      <c r="D1981" t="s">
        <v>2550</v>
      </c>
      <c r="E1981">
        <v>49.263106999999998</v>
      </c>
      <c r="F1981">
        <v>-123.114283</v>
      </c>
      <c r="G1981">
        <f>IF(route_map__2[[#This Row],[route_label]]&lt;&gt;A1982,0,SQRT((E1982-route_map__2[[#This Row],[stop_lat]])^2 + ((F1982-route_map__2[[#This Row],[stop_lon]])*COS(RADIANS(route_map__2[[#This Row],[stop_lat]])))^2)*111.32)</f>
        <v>1.0516065021637004</v>
      </c>
    </row>
    <row r="1982" spans="1:7" hidden="1" x14ac:dyDescent="0.2">
      <c r="A1982" t="s">
        <v>7</v>
      </c>
      <c r="B1982">
        <v>0</v>
      </c>
      <c r="C1982">
        <v>10</v>
      </c>
      <c r="D1982" t="s">
        <v>1342</v>
      </c>
      <c r="E1982">
        <v>49.262777999999997</v>
      </c>
      <c r="F1982">
        <v>-123.099816</v>
      </c>
      <c r="G1982">
        <f>IF(route_map__2[[#This Row],[route_label]]&lt;&gt;A1983,0,SQRT((E1983-route_map__2[[#This Row],[stop_lat]])^2 + ((F1983-route_map__2[[#This Row],[stop_lon]])*COS(RADIANS(route_map__2[[#This Row],[stop_lat]])))^2)*111.32)</f>
        <v>0.83215892291336746</v>
      </c>
    </row>
    <row r="1983" spans="1:7" hidden="1" x14ac:dyDescent="0.2">
      <c r="A1983" t="s">
        <v>7</v>
      </c>
      <c r="B1983">
        <v>0</v>
      </c>
      <c r="C1983">
        <v>11</v>
      </c>
      <c r="D1983" t="s">
        <v>1412</v>
      </c>
      <c r="E1983">
        <v>49.262360000000001</v>
      </c>
      <c r="F1983">
        <v>-123.088379</v>
      </c>
      <c r="G1983">
        <f>IF(route_map__2[[#This Row],[route_label]]&lt;&gt;A1984,0,SQRT((E1984-route_map__2[[#This Row],[stop_lat]])^2 + ((F1984-route_map__2[[#This Row],[stop_lon]])*COS(RADIANS(route_map__2[[#This Row],[stop_lat]])))^2)*111.32)</f>
        <v>0.88548773979164574</v>
      </c>
    </row>
    <row r="1984" spans="1:7" hidden="1" x14ac:dyDescent="0.2">
      <c r="A1984" t="s">
        <v>7</v>
      </c>
      <c r="B1984">
        <v>0</v>
      </c>
      <c r="C1984">
        <v>12</v>
      </c>
      <c r="D1984" t="s">
        <v>1415</v>
      </c>
      <c r="E1984">
        <v>49.262262999999997</v>
      </c>
      <c r="F1984">
        <v>-123.07619099999999</v>
      </c>
      <c r="G1984">
        <f>IF(route_map__2[[#This Row],[route_label]]&lt;&gt;A1985,0,SQRT((E1985-route_map__2[[#This Row],[stop_lat]])^2 + ((F1985-route_map__2[[#This Row],[stop_lon]])*COS(RADIANS(route_map__2[[#This Row],[stop_lat]])))^2)*111.32)</f>
        <v>0.5251232032639348</v>
      </c>
    </row>
    <row r="1985" spans="1:7" hidden="1" x14ac:dyDescent="0.2">
      <c r="A1985" t="s">
        <v>7</v>
      </c>
      <c r="B1985">
        <v>0</v>
      </c>
      <c r="C1985">
        <v>13</v>
      </c>
      <c r="D1985" t="s">
        <v>1417</v>
      </c>
      <c r="E1985">
        <v>49.262213000000003</v>
      </c>
      <c r="F1985">
        <v>-123.068963</v>
      </c>
      <c r="G1985">
        <f>IF(route_map__2[[#This Row],[route_label]]&lt;&gt;A1986,0,SQRT((E1986-route_map__2[[#This Row],[stop_lat]])^2 + ((F1986-route_map__2[[#This Row],[stop_lon]])*COS(RADIANS(route_map__2[[#This Row],[stop_lat]])))^2)*111.32)</f>
        <v>0.97450391046676987</v>
      </c>
    </row>
    <row r="1986" spans="1:7" hidden="1" x14ac:dyDescent="0.2">
      <c r="A1986" t="s">
        <v>7</v>
      </c>
      <c r="B1986">
        <v>0</v>
      </c>
      <c r="C1986">
        <v>14</v>
      </c>
      <c r="D1986" t="s">
        <v>1420</v>
      </c>
      <c r="E1986">
        <v>49.261888999999996</v>
      </c>
      <c r="F1986">
        <v>-123.055558</v>
      </c>
      <c r="G1986">
        <f>IF(route_map__2[[#This Row],[route_label]]&lt;&gt;A1987,0,SQRT((E1987-route_map__2[[#This Row],[stop_lat]])^2 + ((F1987-route_map__2[[#This Row],[stop_lon]])*COS(RADIANS(route_map__2[[#This Row],[stop_lat]])))^2)*111.32)</f>
        <v>0.30695131161097605</v>
      </c>
    </row>
    <row r="1987" spans="1:7" hidden="1" x14ac:dyDescent="0.2">
      <c r="A1987" t="s">
        <v>7</v>
      </c>
      <c r="B1987">
        <v>0</v>
      </c>
      <c r="C1987">
        <v>15</v>
      </c>
      <c r="D1987" t="s">
        <v>1421</v>
      </c>
      <c r="E1987">
        <v>49.261915999999999</v>
      </c>
      <c r="F1987">
        <v>-123.051333</v>
      </c>
      <c r="G1987">
        <f>IF(route_map__2[[#This Row],[route_label]]&lt;&gt;A1988,0,SQRT((E1988-route_map__2[[#This Row],[stop_lat]])^2 + ((F1988-route_map__2[[#This Row],[stop_lon]])*COS(RADIANS(route_map__2[[#This Row],[stop_lat]])))^2)*111.32)</f>
        <v>0.55108159176747484</v>
      </c>
    </row>
    <row r="1988" spans="1:7" hidden="1" x14ac:dyDescent="0.2">
      <c r="A1988" t="s">
        <v>7</v>
      </c>
      <c r="B1988">
        <v>0</v>
      </c>
      <c r="C1988">
        <v>16</v>
      </c>
      <c r="D1988" t="s">
        <v>1424</v>
      </c>
      <c r="E1988">
        <v>49.261811999999999</v>
      </c>
      <c r="F1988">
        <v>-123.04374900000001</v>
      </c>
      <c r="G1988">
        <f>IF(route_map__2[[#This Row],[route_label]]&lt;&gt;A1989,0,SQRT((E1989-route_map__2[[#This Row],[stop_lat]])^2 + ((F1989-route_map__2[[#This Row],[stop_lon]])*COS(RADIANS(route_map__2[[#This Row],[stop_lat]])))^2)*111.32)</f>
        <v>0.76695088749704177</v>
      </c>
    </row>
    <row r="1989" spans="1:7" hidden="1" x14ac:dyDescent="0.2">
      <c r="A1989" t="s">
        <v>7</v>
      </c>
      <c r="B1989">
        <v>0</v>
      </c>
      <c r="C1989">
        <v>17</v>
      </c>
      <c r="D1989" t="s">
        <v>1427</v>
      </c>
      <c r="E1989">
        <v>49.261780999999999</v>
      </c>
      <c r="F1989">
        <v>-123.033192</v>
      </c>
      <c r="G1989">
        <f>IF(route_map__2[[#This Row],[route_label]]&lt;&gt;A1990,0,SQRT((E1990-route_map__2[[#This Row],[stop_lat]])^2 + ((F1990-route_map__2[[#This Row],[stop_lon]])*COS(RADIANS(route_map__2[[#This Row],[stop_lat]])))^2)*111.32)</f>
        <v>0.85651679138788039</v>
      </c>
    </row>
    <row r="1990" spans="1:7" hidden="1" x14ac:dyDescent="0.2">
      <c r="A1990" t="s">
        <v>7</v>
      </c>
      <c r="B1990">
        <v>0</v>
      </c>
      <c r="C1990">
        <v>18</v>
      </c>
      <c r="D1990" t="s">
        <v>2191</v>
      </c>
      <c r="E1990">
        <v>49.266039999999997</v>
      </c>
      <c r="F1990">
        <v>-123.02337300000001</v>
      </c>
      <c r="G1990">
        <f>IF(route_map__2[[#This Row],[route_label]]&lt;&gt;A1991,0,SQRT((E1991-route_map__2[[#This Row],[stop_lat]])^2 + ((F1991-route_map__2[[#This Row],[stop_lon]])*COS(RADIANS(route_map__2[[#This Row],[stop_lat]])))^2)*111.32)</f>
        <v>0.17253116126925719</v>
      </c>
    </row>
    <row r="1991" spans="1:7" hidden="1" x14ac:dyDescent="0.2">
      <c r="A1991" t="s">
        <v>7</v>
      </c>
      <c r="B1991">
        <v>1</v>
      </c>
      <c r="C1991">
        <v>1</v>
      </c>
      <c r="D1991" t="s">
        <v>2551</v>
      </c>
      <c r="E1991">
        <v>49.265242999999998</v>
      </c>
      <c r="F1991">
        <v>-123.02540999999999</v>
      </c>
      <c r="G1991">
        <f>IF(route_map__2[[#This Row],[route_label]]&lt;&gt;A1992,0,SQRT((E1992-route_map__2[[#This Row],[stop_lat]])^2 + ((F1992-route_map__2[[#This Row],[stop_lon]])*COS(RADIANS(route_map__2[[#This Row],[stop_lat]])))^2)*111.32)</f>
        <v>0.74012385035853068</v>
      </c>
    </row>
    <row r="1992" spans="1:7" hidden="1" x14ac:dyDescent="0.2">
      <c r="A1992" t="s">
        <v>7</v>
      </c>
      <c r="B1992">
        <v>1</v>
      </c>
      <c r="C1992">
        <v>2</v>
      </c>
      <c r="D1992" t="s">
        <v>1432</v>
      </c>
      <c r="E1992">
        <v>49.262008999999999</v>
      </c>
      <c r="F1992">
        <v>-123.034312</v>
      </c>
      <c r="G1992">
        <f>IF(route_map__2[[#This Row],[route_label]]&lt;&gt;A1993,0,SQRT((E1993-route_map__2[[#This Row],[stop_lat]])^2 + ((F1993-route_map__2[[#This Row],[stop_lon]])*COS(RADIANS(route_map__2[[#This Row],[stop_lat]])))^2)*111.32)</f>
        <v>0.77375829769575166</v>
      </c>
    </row>
    <row r="1993" spans="1:7" hidden="1" x14ac:dyDescent="0.2">
      <c r="A1993" t="s">
        <v>7</v>
      </c>
      <c r="B1993">
        <v>1</v>
      </c>
      <c r="C1993">
        <v>3</v>
      </c>
      <c r="D1993" t="s">
        <v>1435</v>
      </c>
      <c r="E1993">
        <v>49.262096999999997</v>
      </c>
      <c r="F1993">
        <v>-123.044962</v>
      </c>
      <c r="G1993">
        <f>IF(route_map__2[[#This Row],[route_label]]&lt;&gt;A1994,0,SQRT((E1994-route_map__2[[#This Row],[stop_lat]])^2 + ((F1994-route_map__2[[#This Row],[stop_lon]])*COS(RADIANS(route_map__2[[#This Row],[stop_lat]])))^2)*111.32)</f>
        <v>0.50323101383585522</v>
      </c>
    </row>
    <row r="1994" spans="1:7" hidden="1" x14ac:dyDescent="0.2">
      <c r="A1994" t="s">
        <v>7</v>
      </c>
      <c r="B1994">
        <v>1</v>
      </c>
      <c r="C1994">
        <v>4</v>
      </c>
      <c r="D1994" t="s">
        <v>1437</v>
      </c>
      <c r="E1994">
        <v>49.262110999999997</v>
      </c>
      <c r="F1994">
        <v>-123.051889</v>
      </c>
      <c r="G1994">
        <f>IF(route_map__2[[#This Row],[route_label]]&lt;&gt;A1995,0,SQRT((E1995-route_map__2[[#This Row],[stop_lat]])^2 + ((F1995-route_map__2[[#This Row],[stop_lon]])*COS(RADIANS(route_map__2[[#This Row],[stop_lat]])))^2)*111.32)</f>
        <v>0.39653059947648006</v>
      </c>
    </row>
    <row r="1995" spans="1:7" hidden="1" x14ac:dyDescent="0.2">
      <c r="A1995" t="s">
        <v>7</v>
      </c>
      <c r="B1995">
        <v>1</v>
      </c>
      <c r="C1995">
        <v>5</v>
      </c>
      <c r="D1995" t="s">
        <v>1439</v>
      </c>
      <c r="E1995">
        <v>49.262340000000002</v>
      </c>
      <c r="F1995">
        <v>-123.05733600000001</v>
      </c>
      <c r="G1995">
        <f>IF(route_map__2[[#This Row],[route_label]]&lt;&gt;A1996,0,SQRT((E1996-route_map__2[[#This Row],[stop_lat]])^2 + ((F1996-route_map__2[[#This Row],[stop_lon]])*COS(RADIANS(route_map__2[[#This Row],[stop_lat]])))^2)*111.32)</f>
        <v>0.82923660008483036</v>
      </c>
    </row>
    <row r="1996" spans="1:7" hidden="1" x14ac:dyDescent="0.2">
      <c r="A1996" t="s">
        <v>7</v>
      </c>
      <c r="B1996">
        <v>1</v>
      </c>
      <c r="C1996">
        <v>6</v>
      </c>
      <c r="D1996" t="s">
        <v>2552</v>
      </c>
      <c r="E1996">
        <v>49.262416000000002</v>
      </c>
      <c r="F1996">
        <v>-123.06874999999999</v>
      </c>
      <c r="G1996">
        <f>IF(route_map__2[[#This Row],[route_label]]&lt;&gt;A1997,0,SQRT((E1997-route_map__2[[#This Row],[stop_lat]])^2 + ((F1997-route_map__2[[#This Row],[stop_lon]])*COS(RADIANS(route_map__2[[#This Row],[stop_lat]])))^2)*111.32)</f>
        <v>0.71229052004384008</v>
      </c>
    </row>
    <row r="1997" spans="1:7" hidden="1" x14ac:dyDescent="0.2">
      <c r="A1997" t="s">
        <v>7</v>
      </c>
      <c r="B1997">
        <v>1</v>
      </c>
      <c r="C1997">
        <v>7</v>
      </c>
      <c r="D1997" t="s">
        <v>1445</v>
      </c>
      <c r="E1997">
        <v>49.262498999999998</v>
      </c>
      <c r="F1997">
        <v>-123.078554</v>
      </c>
      <c r="G1997">
        <f>IF(route_map__2[[#This Row],[route_label]]&lt;&gt;A1998,0,SQRT((E1998-route_map__2[[#This Row],[stop_lat]])^2 + ((F1998-route_map__2[[#This Row],[stop_lon]])*COS(RADIANS(route_map__2[[#This Row],[stop_lat]])))^2)*111.32)</f>
        <v>0.83811900615194346</v>
      </c>
    </row>
    <row r="1998" spans="1:7" hidden="1" x14ac:dyDescent="0.2">
      <c r="A1998" t="s">
        <v>7</v>
      </c>
      <c r="B1998">
        <v>1</v>
      </c>
      <c r="C1998">
        <v>8</v>
      </c>
      <c r="D1998" t="s">
        <v>1398</v>
      </c>
      <c r="E1998">
        <v>49.262593000000003</v>
      </c>
      <c r="F1998">
        <v>-123.09009</v>
      </c>
      <c r="G1998">
        <f>IF(route_map__2[[#This Row],[route_label]]&lt;&gt;A1999,0,SQRT((E1999-route_map__2[[#This Row],[stop_lat]])^2 + ((F1999-route_map__2[[#This Row],[stop_lon]])*COS(RADIANS(route_map__2[[#This Row],[stop_lat]])))^2)*111.32)</f>
        <v>0.564521250208741</v>
      </c>
    </row>
    <row r="1999" spans="1:7" hidden="1" x14ac:dyDescent="0.2">
      <c r="A1999" t="s">
        <v>7</v>
      </c>
      <c r="B1999">
        <v>1</v>
      </c>
      <c r="C1999">
        <v>9</v>
      </c>
      <c r="D1999" t="s">
        <v>2553</v>
      </c>
      <c r="E1999">
        <v>49.262915999999997</v>
      </c>
      <c r="F1999">
        <v>-123.09784500000001</v>
      </c>
      <c r="G1999">
        <f>IF(route_map__2[[#This Row],[route_label]]&lt;&gt;A2000,0,SQRT((E2000-route_map__2[[#This Row],[stop_lat]])^2 + ((F2000-route_map__2[[#This Row],[stop_lon]])*COS(RADIANS(route_map__2[[#This Row],[stop_lat]])))^2)*111.32)</f>
        <v>0.49664611223280941</v>
      </c>
    </row>
    <row r="2000" spans="1:7" hidden="1" x14ac:dyDescent="0.2">
      <c r="A2000" t="s">
        <v>7</v>
      </c>
      <c r="B2000">
        <v>1</v>
      </c>
      <c r="C2000">
        <v>10</v>
      </c>
      <c r="D2000" t="s">
        <v>2554</v>
      </c>
      <c r="E2000">
        <v>49.263095</v>
      </c>
      <c r="F2000">
        <v>-123.104676</v>
      </c>
      <c r="G2000">
        <f>IF(route_map__2[[#This Row],[route_label]]&lt;&gt;A2001,0,SQRT((E2001-route_map__2[[#This Row],[stop_lat]])^2 + ((F2001-route_map__2[[#This Row],[stop_lon]])*COS(RADIANS(route_map__2[[#This Row],[stop_lat]])))^2)*111.32)</f>
        <v>0.85580790635665493</v>
      </c>
    </row>
    <row r="2001" spans="1:7" hidden="1" x14ac:dyDescent="0.2">
      <c r="A2001" t="s">
        <v>7</v>
      </c>
      <c r="B2001">
        <v>1</v>
      </c>
      <c r="C2001">
        <v>11</v>
      </c>
      <c r="D2001" t="s">
        <v>2555</v>
      </c>
      <c r="E2001">
        <v>49.263351</v>
      </c>
      <c r="F2001">
        <v>-123.11645</v>
      </c>
      <c r="G2001">
        <f>IF(route_map__2[[#This Row],[route_label]]&lt;&gt;A2002,0,SQRT((E2002-route_map__2[[#This Row],[stop_lat]])^2 + ((F2002-route_map__2[[#This Row],[stop_lon]])*COS(RADIANS(route_map__2[[#This Row],[stop_lat]])))^2)*111.32)</f>
        <v>0.42638188449017639</v>
      </c>
    </row>
    <row r="2002" spans="1:7" hidden="1" x14ac:dyDescent="0.2">
      <c r="A2002" t="s">
        <v>7</v>
      </c>
      <c r="B2002">
        <v>1</v>
      </c>
      <c r="C2002">
        <v>12</v>
      </c>
      <c r="D2002" t="s">
        <v>1453</v>
      </c>
      <c r="E2002">
        <v>49.263432999999999</v>
      </c>
      <c r="F2002">
        <v>-123.12231800000001</v>
      </c>
      <c r="G2002">
        <f>IF(route_map__2[[#This Row],[route_label]]&lt;&gt;A2003,0,SQRT((E2003-route_map__2[[#This Row],[stop_lat]])^2 + ((F2003-route_map__2[[#This Row],[stop_lon]])*COS(RADIANS(route_map__2[[#This Row],[stop_lat]])))^2)*111.32)</f>
        <v>1.2964220350222491</v>
      </c>
    </row>
    <row r="2003" spans="1:7" hidden="1" x14ac:dyDescent="0.2">
      <c r="A2003" t="s">
        <v>7</v>
      </c>
      <c r="B2003">
        <v>1</v>
      </c>
      <c r="C2003">
        <v>13</v>
      </c>
      <c r="D2003" t="s">
        <v>1457</v>
      </c>
      <c r="E2003">
        <v>49.263731999999997</v>
      </c>
      <c r="F2003">
        <v>-123.140158</v>
      </c>
      <c r="G2003">
        <f>IF(route_map__2[[#This Row],[route_label]]&lt;&gt;A2004,0,SQRT((E2004-route_map__2[[#This Row],[stop_lat]])^2 + ((F2004-route_map__2[[#This Row],[stop_lon]])*COS(RADIANS(route_map__2[[#This Row],[stop_lat]])))^2)*111.32)</f>
        <v>1.0395375217894305</v>
      </c>
    </row>
    <row r="2004" spans="1:7" hidden="1" x14ac:dyDescent="0.2">
      <c r="A2004" t="s">
        <v>7</v>
      </c>
      <c r="B2004">
        <v>1</v>
      </c>
      <c r="C2004">
        <v>14</v>
      </c>
      <c r="D2004" t="s">
        <v>2556</v>
      </c>
      <c r="E2004">
        <v>49.263947999999999</v>
      </c>
      <c r="F2004">
        <v>-123.154464</v>
      </c>
      <c r="G2004">
        <f>IF(route_map__2[[#This Row],[route_label]]&lt;&gt;A2005,0,SQRT((E2005-route_map__2[[#This Row],[stop_lat]])^2 + ((F2005-route_map__2[[#This Row],[stop_lon]])*COS(RADIANS(route_map__2[[#This Row],[stop_lat]])))^2)*111.32)</f>
        <v>0.95047454069679016</v>
      </c>
    </row>
    <row r="2005" spans="1:7" hidden="1" x14ac:dyDescent="0.2">
      <c r="A2005" t="s">
        <v>7</v>
      </c>
      <c r="B2005">
        <v>1</v>
      </c>
      <c r="C2005">
        <v>15</v>
      </c>
      <c r="D2005" t="s">
        <v>1463</v>
      </c>
      <c r="E2005">
        <v>49.264156</v>
      </c>
      <c r="F2005">
        <v>-123.16754400000001</v>
      </c>
      <c r="G2005">
        <f>IF(route_map__2[[#This Row],[route_label]]&lt;&gt;A2006,0,SQRT((E2006-route_map__2[[#This Row],[stop_lat]])^2 + ((F2006-route_map__2[[#This Row],[stop_lon]])*COS(RADIANS(route_map__2[[#This Row],[stop_lat]])))^2)*111.32)</f>
        <v>1.3438481441687085</v>
      </c>
    </row>
    <row r="2006" spans="1:7" hidden="1" x14ac:dyDescent="0.2">
      <c r="A2006" t="s">
        <v>7</v>
      </c>
      <c r="B2006">
        <v>1</v>
      </c>
      <c r="C2006">
        <v>16</v>
      </c>
      <c r="D2006" t="s">
        <v>1326</v>
      </c>
      <c r="E2006">
        <v>49.263669999999998</v>
      </c>
      <c r="F2006">
        <v>-123.18602799999999</v>
      </c>
      <c r="G2006">
        <f>IF(route_map__2[[#This Row],[route_label]]&lt;&gt;A2007,0,SQRT((E2007-route_map__2[[#This Row],[stop_lat]])^2 + ((F2007-route_map__2[[#This Row],[stop_lon]])*COS(RADIANS(route_map__2[[#This Row],[stop_lat]])))^2)*111.32)</f>
        <v>0.1215533852288276</v>
      </c>
    </row>
    <row r="2007" spans="1:7" hidden="1" x14ac:dyDescent="0.2">
      <c r="A2007" t="s">
        <v>7</v>
      </c>
      <c r="B2007">
        <v>1</v>
      </c>
      <c r="C2007">
        <v>17</v>
      </c>
      <c r="D2007" t="s">
        <v>1535</v>
      </c>
      <c r="E2007">
        <v>49.264263</v>
      </c>
      <c r="F2007">
        <v>-123.184623</v>
      </c>
      <c r="G2007">
        <f>IF(route_map__2[[#This Row],[route_label]]&lt;&gt;A2008,0,SQRT((E2008-route_map__2[[#This Row],[stop_lat]])^2 + ((F2008-route_map__2[[#This Row],[stop_lon]])*COS(RADIANS(route_map__2[[#This Row],[stop_lat]])))^2)*111.32)</f>
        <v>0</v>
      </c>
    </row>
    <row r="2008" spans="1:7" hidden="1" x14ac:dyDescent="0.2">
      <c r="A2008" t="s">
        <v>36</v>
      </c>
      <c r="B2008">
        <v>0</v>
      </c>
      <c r="C2008">
        <v>1</v>
      </c>
      <c r="D2008" t="s">
        <v>2557</v>
      </c>
      <c r="E2008">
        <v>49.203203000000002</v>
      </c>
      <c r="F2008">
        <v>-123.133071</v>
      </c>
      <c r="G2008">
        <f>IF(route_map__2[[#This Row],[route_label]]&lt;&gt;A2009,0,SQRT((E2009-route_map__2[[#This Row],[stop_lat]])^2 + ((F2009-route_map__2[[#This Row],[stop_lon]])*COS(RADIANS(route_map__2[[#This Row],[stop_lat]])))^2)*111.32)</f>
        <v>0.21614397953467657</v>
      </c>
    </row>
    <row r="2009" spans="1:7" hidden="1" x14ac:dyDescent="0.2">
      <c r="A2009" t="s">
        <v>36</v>
      </c>
      <c r="B2009">
        <v>0</v>
      </c>
      <c r="C2009">
        <v>2</v>
      </c>
      <c r="D2009" t="s">
        <v>1521</v>
      </c>
      <c r="E2009">
        <v>49.204348000000003</v>
      </c>
      <c r="F2009">
        <v>-123.13067100000001</v>
      </c>
      <c r="G2009">
        <f>IF(route_map__2[[#This Row],[route_label]]&lt;&gt;A2010,0,SQRT((E2010-route_map__2[[#This Row],[stop_lat]])^2 + ((F2010-route_map__2[[#This Row],[stop_lon]])*COS(RADIANS(route_map__2[[#This Row],[stop_lat]])))^2)*111.32)</f>
        <v>0.58706656569688831</v>
      </c>
    </row>
    <row r="2010" spans="1:7" hidden="1" x14ac:dyDescent="0.2">
      <c r="A2010" t="s">
        <v>36</v>
      </c>
      <c r="B2010">
        <v>0</v>
      </c>
      <c r="C2010">
        <v>3</v>
      </c>
      <c r="D2010" t="s">
        <v>1522</v>
      </c>
      <c r="E2010">
        <v>49.207178999999996</v>
      </c>
      <c r="F2010">
        <v>-123.12386100000001</v>
      </c>
      <c r="G2010">
        <f>IF(route_map__2[[#This Row],[route_label]]&lt;&gt;A2011,0,SQRT((E2011-route_map__2[[#This Row],[stop_lat]])^2 + ((F2011-route_map__2[[#This Row],[stop_lon]])*COS(RADIANS(route_map__2[[#This Row],[stop_lat]])))^2)*111.32)</f>
        <v>0.45598634230598017</v>
      </c>
    </row>
    <row r="2011" spans="1:7" hidden="1" x14ac:dyDescent="0.2">
      <c r="A2011" t="s">
        <v>36</v>
      </c>
      <c r="B2011">
        <v>0</v>
      </c>
      <c r="C2011">
        <v>4</v>
      </c>
      <c r="D2011" t="s">
        <v>1523</v>
      </c>
      <c r="E2011">
        <v>49.209394000000003</v>
      </c>
      <c r="F2011">
        <v>-123.11858700000001</v>
      </c>
      <c r="G2011">
        <f>IF(route_map__2[[#This Row],[route_label]]&lt;&gt;A2012,0,SQRT((E2012-route_map__2[[#This Row],[stop_lat]])^2 + ((F2012-route_map__2[[#This Row],[stop_lon]])*COS(RADIANS(route_map__2[[#This Row],[stop_lat]])))^2)*111.32)</f>
        <v>0.17970755870380536</v>
      </c>
    </row>
    <row r="2012" spans="1:7" hidden="1" x14ac:dyDescent="0.2">
      <c r="A2012" t="s">
        <v>36</v>
      </c>
      <c r="B2012">
        <v>0</v>
      </c>
      <c r="C2012">
        <v>5</v>
      </c>
      <c r="D2012" t="s">
        <v>1143</v>
      </c>
      <c r="E2012">
        <v>49.209383000000003</v>
      </c>
      <c r="F2012">
        <v>-123.11611600000001</v>
      </c>
      <c r="G2012">
        <f>IF(route_map__2[[#This Row],[route_label]]&lt;&gt;A2013,0,SQRT((E2013-route_map__2[[#This Row],[stop_lat]])^2 + ((F2013-route_map__2[[#This Row],[stop_lon]])*COS(RADIANS(route_map__2[[#This Row],[stop_lat]])))^2)*111.32)</f>
        <v>0.58785304558594342</v>
      </c>
    </row>
    <row r="2013" spans="1:7" hidden="1" x14ac:dyDescent="0.2">
      <c r="A2013" t="s">
        <v>36</v>
      </c>
      <c r="B2013">
        <v>0</v>
      </c>
      <c r="C2013">
        <v>6</v>
      </c>
      <c r="D2013" t="s">
        <v>1071</v>
      </c>
      <c r="E2013">
        <v>49.212198000000001</v>
      </c>
      <c r="F2013">
        <v>-123.10927700000001</v>
      </c>
      <c r="G2013">
        <f>IF(route_map__2[[#This Row],[route_label]]&lt;&gt;A2014,0,SQRT((E2014-route_map__2[[#This Row],[stop_lat]])^2 + ((F2014-route_map__2[[#This Row],[stop_lon]])*COS(RADIANS(route_map__2[[#This Row],[stop_lat]])))^2)*111.32)</f>
        <v>0.23795747613769708</v>
      </c>
    </row>
    <row r="2014" spans="1:7" hidden="1" x14ac:dyDescent="0.2">
      <c r="A2014" t="s">
        <v>36</v>
      </c>
      <c r="B2014">
        <v>0</v>
      </c>
      <c r="C2014">
        <v>7</v>
      </c>
      <c r="D2014" t="s">
        <v>1072</v>
      </c>
      <c r="E2014">
        <v>49.212139999999998</v>
      </c>
      <c r="F2014">
        <v>-123.10600599999999</v>
      </c>
      <c r="G2014">
        <f>IF(route_map__2[[#This Row],[route_label]]&lt;&gt;A2015,0,SQRT((E2015-route_map__2[[#This Row],[stop_lat]])^2 + ((F2015-route_map__2[[#This Row],[stop_lon]])*COS(RADIANS(route_map__2[[#This Row],[stop_lat]])))^2)*111.32)</f>
        <v>0.35898518123823181</v>
      </c>
    </row>
    <row r="2015" spans="1:7" hidden="1" x14ac:dyDescent="0.2">
      <c r="A2015" t="s">
        <v>36</v>
      </c>
      <c r="B2015">
        <v>0</v>
      </c>
      <c r="C2015">
        <v>8</v>
      </c>
      <c r="D2015" t="s">
        <v>2514</v>
      </c>
      <c r="E2015">
        <v>49.210807000000003</v>
      </c>
      <c r="F2015">
        <v>-123.101511</v>
      </c>
      <c r="G2015">
        <f>IF(route_map__2[[#This Row],[route_label]]&lt;&gt;A2016,0,SQRT((E2016-route_map__2[[#This Row],[stop_lat]])^2 + ((F2016-route_map__2[[#This Row],[stop_lon]])*COS(RADIANS(route_map__2[[#This Row],[stop_lat]])))^2)*111.32)</f>
        <v>0.25936803605853581</v>
      </c>
    </row>
    <row r="2016" spans="1:7" hidden="1" x14ac:dyDescent="0.2">
      <c r="A2016" t="s">
        <v>36</v>
      </c>
      <c r="B2016">
        <v>0</v>
      </c>
      <c r="C2016">
        <v>9</v>
      </c>
      <c r="D2016" t="s">
        <v>2558</v>
      </c>
      <c r="E2016">
        <v>49.210766999999997</v>
      </c>
      <c r="F2016">
        <v>-123.097945</v>
      </c>
      <c r="G2016">
        <f>IF(route_map__2[[#This Row],[route_label]]&lt;&gt;A2017,0,SQRT((E2017-route_map__2[[#This Row],[stop_lat]])^2 + ((F2017-route_map__2[[#This Row],[stop_lon]])*COS(RADIANS(route_map__2[[#This Row],[stop_lat]])))^2)*111.32)</f>
        <v>0.31599226227031996</v>
      </c>
    </row>
    <row r="2017" spans="1:7" hidden="1" x14ac:dyDescent="0.2">
      <c r="A2017" t="s">
        <v>36</v>
      </c>
      <c r="B2017">
        <v>0</v>
      </c>
      <c r="C2017">
        <v>10</v>
      </c>
      <c r="D2017" t="s">
        <v>2559</v>
      </c>
      <c r="E2017">
        <v>49.210917999999999</v>
      </c>
      <c r="F2017">
        <v>-123.09360599999999</v>
      </c>
      <c r="G2017">
        <f>IF(route_map__2[[#This Row],[route_label]]&lt;&gt;A2018,0,SQRT((E2018-route_map__2[[#This Row],[stop_lat]])^2 + ((F2018-route_map__2[[#This Row],[stop_lon]])*COS(RADIANS(route_map__2[[#This Row],[stop_lat]])))^2)*111.32)</f>
        <v>0.22536994393566409</v>
      </c>
    </row>
    <row r="2018" spans="1:7" hidden="1" x14ac:dyDescent="0.2">
      <c r="A2018" t="s">
        <v>36</v>
      </c>
      <c r="B2018">
        <v>0</v>
      </c>
      <c r="C2018">
        <v>11</v>
      </c>
      <c r="D2018" t="s">
        <v>2515</v>
      </c>
      <c r="E2018">
        <v>49.210909000000001</v>
      </c>
      <c r="F2018">
        <v>-123.090507</v>
      </c>
      <c r="G2018">
        <f>IF(route_map__2[[#This Row],[route_label]]&lt;&gt;A2019,0,SQRT((E2019-route_map__2[[#This Row],[stop_lat]])^2 + ((F2019-route_map__2[[#This Row],[stop_lon]])*COS(RADIANS(route_map__2[[#This Row],[stop_lat]])))^2)*111.32)</f>
        <v>0.50874656547705299</v>
      </c>
    </row>
    <row r="2019" spans="1:7" hidden="1" x14ac:dyDescent="0.2">
      <c r="A2019" t="s">
        <v>36</v>
      </c>
      <c r="B2019">
        <v>0</v>
      </c>
      <c r="C2019">
        <v>12</v>
      </c>
      <c r="D2019" t="s">
        <v>2560</v>
      </c>
      <c r="E2019">
        <v>49.211036</v>
      </c>
      <c r="F2019">
        <v>-123.08351399999999</v>
      </c>
      <c r="G2019">
        <f>IF(route_map__2[[#This Row],[route_label]]&lt;&gt;A2020,0,SQRT((E2020-route_map__2[[#This Row],[stop_lat]])^2 + ((F2020-route_map__2[[#This Row],[stop_lon]])*COS(RADIANS(route_map__2[[#This Row],[stop_lat]])))^2)*111.32)</f>
        <v>0.61921259153885488</v>
      </c>
    </row>
    <row r="2020" spans="1:7" hidden="1" x14ac:dyDescent="0.2">
      <c r="A2020" t="s">
        <v>36</v>
      </c>
      <c r="B2020">
        <v>0</v>
      </c>
      <c r="C2020">
        <v>13</v>
      </c>
      <c r="D2020" t="s">
        <v>2516</v>
      </c>
      <c r="E2020">
        <v>49.210923999999999</v>
      </c>
      <c r="F2020">
        <v>-123.075001</v>
      </c>
      <c r="G2020">
        <f>IF(route_map__2[[#This Row],[route_label]]&lt;&gt;A2021,0,SQRT((E2021-route_map__2[[#This Row],[stop_lat]])^2 + ((F2021-route_map__2[[#This Row],[stop_lon]])*COS(RADIANS(route_map__2[[#This Row],[stop_lat]])))^2)*111.32)</f>
        <v>0.2430436175367833</v>
      </c>
    </row>
    <row r="2021" spans="1:7" hidden="1" x14ac:dyDescent="0.2">
      <c r="A2021" t="s">
        <v>36</v>
      </c>
      <c r="B2021">
        <v>0</v>
      </c>
      <c r="C2021">
        <v>14</v>
      </c>
      <c r="D2021" t="s">
        <v>2561</v>
      </c>
      <c r="E2021">
        <v>49.210911000000003</v>
      </c>
      <c r="F2021">
        <v>-123.071659</v>
      </c>
      <c r="G2021">
        <f>IF(route_map__2[[#This Row],[route_label]]&lt;&gt;A2022,0,SQRT((E2022-route_map__2[[#This Row],[stop_lat]])^2 + ((F2022-route_map__2[[#This Row],[stop_lon]])*COS(RADIANS(route_map__2[[#This Row],[stop_lat]])))^2)*111.32)</f>
        <v>0.48883455744964738</v>
      </c>
    </row>
    <row r="2022" spans="1:7" hidden="1" x14ac:dyDescent="0.2">
      <c r="A2022" t="s">
        <v>36</v>
      </c>
      <c r="B2022">
        <v>0</v>
      </c>
      <c r="C2022">
        <v>15</v>
      </c>
      <c r="D2022" t="s">
        <v>2517</v>
      </c>
      <c r="E2022">
        <v>49.209318000000003</v>
      </c>
      <c r="F2022">
        <v>-123.065395</v>
      </c>
      <c r="G2022">
        <f>IF(route_map__2[[#This Row],[route_label]]&lt;&gt;A2023,0,SQRT((E2023-route_map__2[[#This Row],[stop_lat]])^2 + ((F2023-route_map__2[[#This Row],[stop_lon]])*COS(RADIANS(route_map__2[[#This Row],[stop_lat]])))^2)*111.32)</f>
        <v>0.30287469861608374</v>
      </c>
    </row>
    <row r="2023" spans="1:7" hidden="1" x14ac:dyDescent="0.2">
      <c r="A2023" t="s">
        <v>36</v>
      </c>
      <c r="B2023">
        <v>0</v>
      </c>
      <c r="C2023">
        <v>16</v>
      </c>
      <c r="D2023" t="s">
        <v>2562</v>
      </c>
      <c r="E2023">
        <v>49.208086999999999</v>
      </c>
      <c r="F2023">
        <v>-123.06168099999999</v>
      </c>
      <c r="G2023">
        <f>IF(route_map__2[[#This Row],[route_label]]&lt;&gt;A2024,0,SQRT((E2024-route_map__2[[#This Row],[stop_lat]])^2 + ((F2024-route_map__2[[#This Row],[stop_lon]])*COS(RADIANS(route_map__2[[#This Row],[stop_lat]])))^2)*111.32)</f>
        <v>0.21501293635638988</v>
      </c>
    </row>
    <row r="2024" spans="1:7" hidden="1" x14ac:dyDescent="0.2">
      <c r="A2024" t="s">
        <v>36</v>
      </c>
      <c r="B2024">
        <v>0</v>
      </c>
      <c r="C2024">
        <v>17</v>
      </c>
      <c r="D2024" t="s">
        <v>2563</v>
      </c>
      <c r="E2024">
        <v>49.207214999999998</v>
      </c>
      <c r="F2024">
        <v>-123.059043</v>
      </c>
      <c r="G2024">
        <f>IF(route_map__2[[#This Row],[route_label]]&lt;&gt;A2025,0,SQRT((E2025-route_map__2[[#This Row],[stop_lat]])^2 + ((F2025-route_map__2[[#This Row],[stop_lon]])*COS(RADIANS(route_map__2[[#This Row],[stop_lat]])))^2)*111.32)</f>
        <v>0.21203725652103128</v>
      </c>
    </row>
    <row r="2025" spans="1:7" hidden="1" x14ac:dyDescent="0.2">
      <c r="A2025" t="s">
        <v>36</v>
      </c>
      <c r="B2025">
        <v>0</v>
      </c>
      <c r="C2025">
        <v>18</v>
      </c>
      <c r="D2025" t="s">
        <v>2518</v>
      </c>
      <c r="E2025">
        <v>49.207019000000003</v>
      </c>
      <c r="F2025">
        <v>-123.05614300000001</v>
      </c>
      <c r="G2025">
        <f>IF(route_map__2[[#This Row],[route_label]]&lt;&gt;A2026,0,SQRT((E2026-route_map__2[[#This Row],[stop_lat]])^2 + ((F2026-route_map__2[[#This Row],[stop_lon]])*COS(RADIANS(route_map__2[[#This Row],[stop_lat]])))^2)*111.32)</f>
        <v>0.20525726783198037</v>
      </c>
    </row>
    <row r="2026" spans="1:7" hidden="1" x14ac:dyDescent="0.2">
      <c r="A2026" t="s">
        <v>36</v>
      </c>
      <c r="B2026">
        <v>0</v>
      </c>
      <c r="C2026">
        <v>19</v>
      </c>
      <c r="D2026" t="s">
        <v>2564</v>
      </c>
      <c r="E2026">
        <v>49.207203999999997</v>
      </c>
      <c r="F2026">
        <v>-123.053335</v>
      </c>
      <c r="G2026">
        <f>IF(route_map__2[[#This Row],[route_label]]&lt;&gt;A2027,0,SQRT((E2027-route_map__2[[#This Row],[stop_lat]])^2 + ((F2027-route_map__2[[#This Row],[stop_lon]])*COS(RADIANS(route_map__2[[#This Row],[stop_lat]])))^2)*111.32)</f>
        <v>0.44725965732861328</v>
      </c>
    </row>
    <row r="2027" spans="1:7" hidden="1" x14ac:dyDescent="0.2">
      <c r="A2027" t="s">
        <v>36</v>
      </c>
      <c r="B2027">
        <v>0</v>
      </c>
      <c r="C2027">
        <v>20</v>
      </c>
      <c r="D2027" t="s">
        <v>2565</v>
      </c>
      <c r="E2027">
        <v>49.207591999999998</v>
      </c>
      <c r="F2027">
        <v>-123.047214</v>
      </c>
      <c r="G2027">
        <f>IF(route_map__2[[#This Row],[route_label]]&lt;&gt;A2028,0,SQRT((E2028-route_map__2[[#This Row],[stop_lat]])^2 + ((F2028-route_map__2[[#This Row],[stop_lon]])*COS(RADIANS(route_map__2[[#This Row],[stop_lat]])))^2)*111.32)</f>
        <v>0.17620412298040833</v>
      </c>
    </row>
    <row r="2028" spans="1:7" hidden="1" x14ac:dyDescent="0.2">
      <c r="A2028" t="s">
        <v>36</v>
      </c>
      <c r="B2028">
        <v>0</v>
      </c>
      <c r="C2028">
        <v>21</v>
      </c>
      <c r="D2028" t="s">
        <v>2519</v>
      </c>
      <c r="E2028">
        <v>49.207748000000002</v>
      </c>
      <c r="F2028">
        <v>-123.044803</v>
      </c>
      <c r="G2028">
        <f>IF(route_map__2[[#This Row],[route_label]]&lt;&gt;A2029,0,SQRT((E2029-route_map__2[[#This Row],[stop_lat]])^2 + ((F2029-route_map__2[[#This Row],[stop_lon]])*COS(RADIANS(route_map__2[[#This Row],[stop_lat]])))^2)*111.32)</f>
        <v>0.69795490028114471</v>
      </c>
    </row>
    <row r="2029" spans="1:7" hidden="1" x14ac:dyDescent="0.2">
      <c r="A2029" t="s">
        <v>36</v>
      </c>
      <c r="B2029">
        <v>0</v>
      </c>
      <c r="C2029">
        <v>22</v>
      </c>
      <c r="D2029" t="s">
        <v>2261</v>
      </c>
      <c r="E2029">
        <v>49.208333000000003</v>
      </c>
      <c r="F2029">
        <v>-123.035248</v>
      </c>
      <c r="G2029">
        <f>IF(route_map__2[[#This Row],[route_label]]&lt;&gt;A2030,0,SQRT((E2030-route_map__2[[#This Row],[stop_lat]])^2 + ((F2030-route_map__2[[#This Row],[stop_lon]])*COS(RADIANS(route_map__2[[#This Row],[stop_lat]])))^2)*111.32)</f>
        <v>0.34678218663458005</v>
      </c>
    </row>
    <row r="2030" spans="1:7" hidden="1" x14ac:dyDescent="0.2">
      <c r="A2030" t="s">
        <v>36</v>
      </c>
      <c r="B2030">
        <v>0</v>
      </c>
      <c r="C2030">
        <v>23</v>
      </c>
      <c r="D2030" t="s">
        <v>2566</v>
      </c>
      <c r="E2030">
        <v>49.207971000000001</v>
      </c>
      <c r="F2030">
        <v>-123.030512</v>
      </c>
      <c r="G2030">
        <f>IF(route_map__2[[#This Row],[route_label]]&lt;&gt;A2031,0,SQRT((E2031-route_map__2[[#This Row],[stop_lat]])^2 + ((F2031-route_map__2[[#This Row],[stop_lon]])*COS(RADIANS(route_map__2[[#This Row],[stop_lat]])))^2)*111.32)</f>
        <v>0.34003427303877021</v>
      </c>
    </row>
    <row r="2031" spans="1:7" hidden="1" x14ac:dyDescent="0.2">
      <c r="A2031" t="s">
        <v>36</v>
      </c>
      <c r="B2031">
        <v>0</v>
      </c>
      <c r="C2031">
        <v>24</v>
      </c>
      <c r="D2031" t="s">
        <v>2567</v>
      </c>
      <c r="E2031">
        <v>49.207926999999998</v>
      </c>
      <c r="F2031">
        <v>-123.025837</v>
      </c>
      <c r="G2031">
        <f>IF(route_map__2[[#This Row],[route_label]]&lt;&gt;A2032,0,SQRT((E2032-route_map__2[[#This Row],[stop_lat]])^2 + ((F2032-route_map__2[[#This Row],[stop_lon]])*COS(RADIANS(route_map__2[[#This Row],[stop_lat]])))^2)*111.32)</f>
        <v>0.44976644272408511</v>
      </c>
    </row>
    <row r="2032" spans="1:7" hidden="1" x14ac:dyDescent="0.2">
      <c r="A2032" t="s">
        <v>36</v>
      </c>
      <c r="B2032">
        <v>0</v>
      </c>
      <c r="C2032">
        <v>25</v>
      </c>
      <c r="D2032" t="s">
        <v>2568</v>
      </c>
      <c r="E2032">
        <v>49.208058999999999</v>
      </c>
      <c r="F2032">
        <v>-123.019656</v>
      </c>
      <c r="G2032">
        <f>IF(route_map__2[[#This Row],[route_label]]&lt;&gt;A2033,0,SQRT((E2033-route_map__2[[#This Row],[stop_lat]])^2 + ((F2033-route_map__2[[#This Row],[stop_lon]])*COS(RADIANS(route_map__2[[#This Row],[stop_lat]])))^2)*111.32)</f>
        <v>0.15967721629674159</v>
      </c>
    </row>
    <row r="2033" spans="1:7" hidden="1" x14ac:dyDescent="0.2">
      <c r="A2033" t="s">
        <v>36</v>
      </c>
      <c r="B2033">
        <v>0</v>
      </c>
      <c r="C2033">
        <v>26</v>
      </c>
      <c r="D2033" t="s">
        <v>2569</v>
      </c>
      <c r="E2033">
        <v>49.208272999999998</v>
      </c>
      <c r="F2033">
        <v>-123.01748499999999</v>
      </c>
      <c r="G2033">
        <f>IF(route_map__2[[#This Row],[route_label]]&lt;&gt;A2034,0,SQRT((E2034-route_map__2[[#This Row],[stop_lat]])^2 + ((F2034-route_map__2[[#This Row],[stop_lon]])*COS(RADIANS(route_map__2[[#This Row],[stop_lat]])))^2)*111.32)</f>
        <v>0.42501868003290943</v>
      </c>
    </row>
    <row r="2034" spans="1:7" hidden="1" x14ac:dyDescent="0.2">
      <c r="A2034" t="s">
        <v>36</v>
      </c>
      <c r="B2034">
        <v>0</v>
      </c>
      <c r="C2034">
        <v>27</v>
      </c>
      <c r="D2034" t="s">
        <v>2570</v>
      </c>
      <c r="E2034">
        <v>49.209173999999997</v>
      </c>
      <c r="F2034">
        <v>-123.01180600000001</v>
      </c>
      <c r="G2034">
        <f>IF(route_map__2[[#This Row],[route_label]]&lt;&gt;A2035,0,SQRT((E2035-route_map__2[[#This Row],[stop_lat]])^2 + ((F2035-route_map__2[[#This Row],[stop_lon]])*COS(RADIANS(route_map__2[[#This Row],[stop_lat]])))^2)*111.32)</f>
        <v>0.44668883041206447</v>
      </c>
    </row>
    <row r="2035" spans="1:7" hidden="1" x14ac:dyDescent="0.2">
      <c r="A2035" t="s">
        <v>36</v>
      </c>
      <c r="B2035">
        <v>0</v>
      </c>
      <c r="C2035">
        <v>28</v>
      </c>
      <c r="D2035" t="s">
        <v>2571</v>
      </c>
      <c r="E2035">
        <v>49.209147000000002</v>
      </c>
      <c r="F2035">
        <v>-123.005664</v>
      </c>
      <c r="G2035">
        <f>IF(route_map__2[[#This Row],[route_label]]&lt;&gt;A2036,0,SQRT((E2036-route_map__2[[#This Row],[stop_lat]])^2 + ((F2036-route_map__2[[#This Row],[stop_lon]])*COS(RADIANS(route_map__2[[#This Row],[stop_lat]])))^2)*111.32)</f>
        <v>0.39107599301767926</v>
      </c>
    </row>
    <row r="2036" spans="1:7" hidden="1" x14ac:dyDescent="0.2">
      <c r="A2036" t="s">
        <v>36</v>
      </c>
      <c r="B2036">
        <v>0</v>
      </c>
      <c r="C2036">
        <v>29</v>
      </c>
      <c r="D2036" t="s">
        <v>2572</v>
      </c>
      <c r="E2036">
        <v>49.208070999999997</v>
      </c>
      <c r="F2036">
        <v>-123.000545</v>
      </c>
      <c r="G2036">
        <f>IF(route_map__2[[#This Row],[route_label]]&lt;&gt;A2037,0,SQRT((E2037-route_map__2[[#This Row],[stop_lat]])^2 + ((F2037-route_map__2[[#This Row],[stop_lon]])*COS(RADIANS(route_map__2[[#This Row],[stop_lat]])))^2)*111.32)</f>
        <v>0.23213749120253427</v>
      </c>
    </row>
    <row r="2037" spans="1:7" hidden="1" x14ac:dyDescent="0.2">
      <c r="A2037" t="s">
        <v>36</v>
      </c>
      <c r="B2037">
        <v>0</v>
      </c>
      <c r="C2037">
        <v>30</v>
      </c>
      <c r="D2037" t="s">
        <v>2573</v>
      </c>
      <c r="E2037">
        <v>49.207616000000002</v>
      </c>
      <c r="F2037">
        <v>-122.99742999999999</v>
      </c>
      <c r="G2037">
        <f>IF(route_map__2[[#This Row],[route_label]]&lt;&gt;A2038,0,SQRT((E2038-route_map__2[[#This Row],[stop_lat]])^2 + ((F2038-route_map__2[[#This Row],[stop_lon]])*COS(RADIANS(route_map__2[[#This Row],[stop_lat]])))^2)*111.32)</f>
        <v>0.27691653236715086</v>
      </c>
    </row>
    <row r="2038" spans="1:7" hidden="1" x14ac:dyDescent="0.2">
      <c r="A2038" t="s">
        <v>36</v>
      </c>
      <c r="B2038">
        <v>0</v>
      </c>
      <c r="C2038">
        <v>31</v>
      </c>
      <c r="D2038" t="s">
        <v>2574</v>
      </c>
      <c r="E2038">
        <v>49.207203999999997</v>
      </c>
      <c r="F2038">
        <v>-122.993675</v>
      </c>
      <c r="G2038">
        <f>IF(route_map__2[[#This Row],[route_label]]&lt;&gt;A2039,0,SQRT((E2039-route_map__2[[#This Row],[stop_lat]])^2 + ((F2039-route_map__2[[#This Row],[stop_lon]])*COS(RADIANS(route_map__2[[#This Row],[stop_lat]])))^2)*111.32)</f>
        <v>0.40054966949853382</v>
      </c>
    </row>
    <row r="2039" spans="1:7" hidden="1" x14ac:dyDescent="0.2">
      <c r="A2039" t="s">
        <v>36</v>
      </c>
      <c r="B2039">
        <v>0</v>
      </c>
      <c r="C2039">
        <v>32</v>
      </c>
      <c r="D2039" t="s">
        <v>2575</v>
      </c>
      <c r="E2039">
        <v>49.206681000000003</v>
      </c>
      <c r="F2039">
        <v>-122.988226</v>
      </c>
      <c r="G2039">
        <f>IF(route_map__2[[#This Row],[route_label]]&lt;&gt;A2040,0,SQRT((E2040-route_map__2[[#This Row],[stop_lat]])^2 + ((F2040-route_map__2[[#This Row],[stop_lon]])*COS(RADIANS(route_map__2[[#This Row],[stop_lat]])))^2)*111.32)</f>
        <v>0.33771467822643025</v>
      </c>
    </row>
    <row r="2040" spans="1:7" hidden="1" x14ac:dyDescent="0.2">
      <c r="A2040" t="s">
        <v>36</v>
      </c>
      <c r="B2040">
        <v>0</v>
      </c>
      <c r="C2040">
        <v>33</v>
      </c>
      <c r="D2040" t="s">
        <v>2576</v>
      </c>
      <c r="E2040">
        <v>49.206192999999999</v>
      </c>
      <c r="F2040">
        <v>-122.983643</v>
      </c>
      <c r="G2040">
        <f>IF(route_map__2[[#This Row],[route_label]]&lt;&gt;A2041,0,SQRT((E2041-route_map__2[[#This Row],[stop_lat]])^2 + ((F2041-route_map__2[[#This Row],[stop_lon]])*COS(RADIANS(route_map__2[[#This Row],[stop_lat]])))^2)*111.32)</f>
        <v>0.33408396178287275</v>
      </c>
    </row>
    <row r="2041" spans="1:7" hidden="1" x14ac:dyDescent="0.2">
      <c r="A2041" t="s">
        <v>36</v>
      </c>
      <c r="B2041">
        <v>0</v>
      </c>
      <c r="C2041">
        <v>34</v>
      </c>
      <c r="D2041" t="s">
        <v>2577</v>
      </c>
      <c r="E2041">
        <v>49.205620000000003</v>
      </c>
      <c r="F2041">
        <v>-122.979134</v>
      </c>
      <c r="G2041">
        <f>IF(route_map__2[[#This Row],[route_label]]&lt;&gt;A2042,0,SQRT((E2042-route_map__2[[#This Row],[stop_lat]])^2 + ((F2042-route_map__2[[#This Row],[stop_lon]])*COS(RADIANS(route_map__2[[#This Row],[stop_lat]])))^2)*111.32)</f>
        <v>0.27685183757883119</v>
      </c>
    </row>
    <row r="2042" spans="1:7" hidden="1" x14ac:dyDescent="0.2">
      <c r="A2042" t="s">
        <v>36</v>
      </c>
      <c r="B2042">
        <v>0</v>
      </c>
      <c r="C2042">
        <v>35</v>
      </c>
      <c r="D2042" t="s">
        <v>2578</v>
      </c>
      <c r="E2042">
        <v>49.204850999999998</v>
      </c>
      <c r="F2042">
        <v>-122.975514</v>
      </c>
      <c r="G2042">
        <f>IF(route_map__2[[#This Row],[route_label]]&lt;&gt;A2043,0,SQRT((E2043-route_map__2[[#This Row],[stop_lat]])^2 + ((F2043-route_map__2[[#This Row],[stop_lon]])*COS(RADIANS(route_map__2[[#This Row],[stop_lat]])))^2)*111.32)</f>
        <v>0.28559377596534724</v>
      </c>
    </row>
    <row r="2043" spans="1:7" hidden="1" x14ac:dyDescent="0.2">
      <c r="A2043" t="s">
        <v>36</v>
      </c>
      <c r="B2043">
        <v>0</v>
      </c>
      <c r="C2043">
        <v>36</v>
      </c>
      <c r="D2043" t="s">
        <v>2579</v>
      </c>
      <c r="E2043">
        <v>49.204776000000003</v>
      </c>
      <c r="F2043">
        <v>-122.97158899999999</v>
      </c>
      <c r="G2043">
        <f>IF(route_map__2[[#This Row],[route_label]]&lt;&gt;A2044,0,SQRT((E2044-route_map__2[[#This Row],[stop_lat]])^2 + ((F2044-route_map__2[[#This Row],[stop_lon]])*COS(RADIANS(route_map__2[[#This Row],[stop_lat]])))^2)*111.32)</f>
        <v>0.48439736750137485</v>
      </c>
    </row>
    <row r="2044" spans="1:7" hidden="1" x14ac:dyDescent="0.2">
      <c r="A2044" t="s">
        <v>36</v>
      </c>
      <c r="B2044">
        <v>0</v>
      </c>
      <c r="C2044">
        <v>37</v>
      </c>
      <c r="D2044" t="s">
        <v>2580</v>
      </c>
      <c r="E2044">
        <v>49.201498000000001</v>
      </c>
      <c r="F2044">
        <v>-122.967209</v>
      </c>
      <c r="G2044">
        <f>IF(route_map__2[[#This Row],[route_label]]&lt;&gt;A2045,0,SQRT((E2045-route_map__2[[#This Row],[stop_lat]])^2 + ((F2045-route_map__2[[#This Row],[stop_lon]])*COS(RADIANS(route_map__2[[#This Row],[stop_lat]])))^2)*111.32)</f>
        <v>0.1665352218364434</v>
      </c>
    </row>
    <row r="2045" spans="1:7" hidden="1" x14ac:dyDescent="0.2">
      <c r="A2045" t="s">
        <v>36</v>
      </c>
      <c r="B2045">
        <v>0</v>
      </c>
      <c r="C2045">
        <v>38</v>
      </c>
      <c r="D2045" t="s">
        <v>2581</v>
      </c>
      <c r="E2045">
        <v>49.200344000000001</v>
      </c>
      <c r="F2045">
        <v>-122.96575199999999</v>
      </c>
      <c r="G2045">
        <f>IF(route_map__2[[#This Row],[route_label]]&lt;&gt;A2046,0,SQRT((E2046-route_map__2[[#This Row],[stop_lat]])^2 + ((F2046-route_map__2[[#This Row],[stop_lon]])*COS(RADIANS(route_map__2[[#This Row],[stop_lat]])))^2)*111.32)</f>
        <v>0.18385973349283108</v>
      </c>
    </row>
    <row r="2046" spans="1:7" hidden="1" x14ac:dyDescent="0.2">
      <c r="A2046" t="s">
        <v>36</v>
      </c>
      <c r="B2046">
        <v>0</v>
      </c>
      <c r="C2046">
        <v>39</v>
      </c>
      <c r="D2046" t="s">
        <v>2582</v>
      </c>
      <c r="E2046">
        <v>49.199058999999998</v>
      </c>
      <c r="F2046">
        <v>-122.964164</v>
      </c>
      <c r="G2046">
        <f>IF(route_map__2[[#This Row],[route_label]]&lt;&gt;A2047,0,SQRT((E2047-route_map__2[[#This Row],[stop_lat]])^2 + ((F2047-route_map__2[[#This Row],[stop_lon]])*COS(RADIANS(route_map__2[[#This Row],[stop_lat]])))^2)*111.32)</f>
        <v>0.23690863929580869</v>
      </c>
    </row>
    <row r="2047" spans="1:7" hidden="1" x14ac:dyDescent="0.2">
      <c r="A2047" t="s">
        <v>36</v>
      </c>
      <c r="B2047">
        <v>0</v>
      </c>
      <c r="C2047">
        <v>40</v>
      </c>
      <c r="D2047" t="s">
        <v>2583</v>
      </c>
      <c r="E2047">
        <v>49.197409</v>
      </c>
      <c r="F2047">
        <v>-122.962107</v>
      </c>
      <c r="G2047">
        <f>IF(route_map__2[[#This Row],[route_label]]&lt;&gt;A2048,0,SQRT((E2048-route_map__2[[#This Row],[stop_lat]])^2 + ((F2048-route_map__2[[#This Row],[stop_lon]])*COS(RADIANS(route_map__2[[#This Row],[stop_lat]])))^2)*111.32)</f>
        <v>0.20641129197914532</v>
      </c>
    </row>
    <row r="2048" spans="1:7" hidden="1" x14ac:dyDescent="0.2">
      <c r="A2048" t="s">
        <v>36</v>
      </c>
      <c r="B2048">
        <v>0</v>
      </c>
      <c r="C2048">
        <v>41</v>
      </c>
      <c r="D2048" t="s">
        <v>2584</v>
      </c>
      <c r="E2048">
        <v>49.195953000000003</v>
      </c>
      <c r="F2048">
        <v>-122.96035000000001</v>
      </c>
      <c r="G2048">
        <f>IF(route_map__2[[#This Row],[route_label]]&lt;&gt;A2049,0,SQRT((E2049-route_map__2[[#This Row],[stop_lat]])^2 + ((F2049-route_map__2[[#This Row],[stop_lon]])*COS(RADIANS(route_map__2[[#This Row],[stop_lat]])))^2)*111.32)</f>
        <v>0.55689094170133346</v>
      </c>
    </row>
    <row r="2049" spans="1:7" hidden="1" x14ac:dyDescent="0.2">
      <c r="A2049" t="s">
        <v>36</v>
      </c>
      <c r="B2049">
        <v>0</v>
      </c>
      <c r="C2049">
        <v>42</v>
      </c>
      <c r="D2049" t="s">
        <v>2585</v>
      </c>
      <c r="E2049">
        <v>49.197949999999999</v>
      </c>
      <c r="F2049">
        <v>-122.95333100000001</v>
      </c>
      <c r="G2049">
        <f>IF(route_map__2[[#This Row],[route_label]]&lt;&gt;A2050,0,SQRT((E2050-route_map__2[[#This Row],[stop_lat]])^2 + ((F2050-route_map__2[[#This Row],[stop_lon]])*COS(RADIANS(route_map__2[[#This Row],[stop_lat]])))^2)*111.32)</f>
        <v>0.33823969008158172</v>
      </c>
    </row>
    <row r="2050" spans="1:7" hidden="1" x14ac:dyDescent="0.2">
      <c r="A2050" t="s">
        <v>36</v>
      </c>
      <c r="B2050">
        <v>0</v>
      </c>
      <c r="C2050">
        <v>43</v>
      </c>
      <c r="D2050" t="s">
        <v>2586</v>
      </c>
      <c r="E2050">
        <v>49.199857000000002</v>
      </c>
      <c r="F2050">
        <v>-122.94971099999999</v>
      </c>
      <c r="G2050">
        <f>IF(route_map__2[[#This Row],[route_label]]&lt;&gt;A2051,0,SQRT((E2051-route_map__2[[#This Row],[stop_lat]])^2 + ((F2051-route_map__2[[#This Row],[stop_lon]])*COS(RADIANS(route_map__2[[#This Row],[stop_lat]])))^2)*111.32)</f>
        <v>1.6068251388264412E-2</v>
      </c>
    </row>
    <row r="2051" spans="1:7" hidden="1" x14ac:dyDescent="0.2">
      <c r="A2051" t="s">
        <v>36</v>
      </c>
      <c r="B2051">
        <v>1</v>
      </c>
      <c r="C2051">
        <v>1</v>
      </c>
      <c r="D2051" t="s">
        <v>2587</v>
      </c>
      <c r="E2051">
        <v>49.199727000000003</v>
      </c>
      <c r="F2051">
        <v>-122.94961499999999</v>
      </c>
      <c r="G2051">
        <f>IF(route_map__2[[#This Row],[route_label]]&lt;&gt;A2052,0,SQRT((E2052-route_map__2[[#This Row],[stop_lat]])^2 + ((F2052-route_map__2[[#This Row],[stop_lon]])*COS(RADIANS(route_map__2[[#This Row],[stop_lat]])))^2)*111.32)</f>
        <v>0.33694060100311524</v>
      </c>
    </row>
    <row r="2052" spans="1:7" hidden="1" x14ac:dyDescent="0.2">
      <c r="A2052" t="s">
        <v>36</v>
      </c>
      <c r="B2052">
        <v>1</v>
      </c>
      <c r="C2052">
        <v>2</v>
      </c>
      <c r="D2052" t="s">
        <v>2588</v>
      </c>
      <c r="E2052">
        <v>49.198194999999998</v>
      </c>
      <c r="F2052">
        <v>-122.95361</v>
      </c>
      <c r="G2052">
        <f>IF(route_map__2[[#This Row],[route_label]]&lt;&gt;A2053,0,SQRT((E2053-route_map__2[[#This Row],[stop_lat]])^2 + ((F2053-route_map__2[[#This Row],[stop_lon]])*COS(RADIANS(route_map__2[[#This Row],[stop_lat]])))^2)*111.32)</f>
        <v>0.59499111353983736</v>
      </c>
    </row>
    <row r="2053" spans="1:7" hidden="1" x14ac:dyDescent="0.2">
      <c r="A2053" t="s">
        <v>36</v>
      </c>
      <c r="B2053">
        <v>1</v>
      </c>
      <c r="C2053">
        <v>3</v>
      </c>
      <c r="D2053" t="s">
        <v>2589</v>
      </c>
      <c r="E2053">
        <v>49.201118000000001</v>
      </c>
      <c r="F2053">
        <v>-122.960458</v>
      </c>
      <c r="G2053">
        <f>IF(route_map__2[[#This Row],[route_label]]&lt;&gt;A2054,0,SQRT((E2054-route_map__2[[#This Row],[stop_lat]])^2 + ((F2054-route_map__2[[#This Row],[stop_lon]])*COS(RADIANS(route_map__2[[#This Row],[stop_lat]])))^2)*111.32)</f>
        <v>0.60869403793917454</v>
      </c>
    </row>
    <row r="2054" spans="1:7" hidden="1" x14ac:dyDescent="0.2">
      <c r="A2054" t="s">
        <v>36</v>
      </c>
      <c r="B2054">
        <v>1</v>
      </c>
      <c r="C2054">
        <v>4</v>
      </c>
      <c r="D2054" t="s">
        <v>2590</v>
      </c>
      <c r="E2054">
        <v>49.204315000000001</v>
      </c>
      <c r="F2054">
        <v>-122.967247</v>
      </c>
      <c r="G2054">
        <f>IF(route_map__2[[#This Row],[route_label]]&lt;&gt;A2055,0,SQRT((E2055-route_map__2[[#This Row],[stop_lat]])^2 + ((F2055-route_map__2[[#This Row],[stop_lon]])*COS(RADIANS(route_map__2[[#This Row],[stop_lat]])))^2)*111.32)</f>
        <v>0.20577580545965091</v>
      </c>
    </row>
    <row r="2055" spans="1:7" hidden="1" x14ac:dyDescent="0.2">
      <c r="A2055" t="s">
        <v>36</v>
      </c>
      <c r="B2055">
        <v>1</v>
      </c>
      <c r="C2055">
        <v>5</v>
      </c>
      <c r="D2055" t="s">
        <v>2591</v>
      </c>
      <c r="E2055">
        <v>49.205818000000001</v>
      </c>
      <c r="F2055">
        <v>-122.96889400000001</v>
      </c>
      <c r="G2055">
        <f>IF(route_map__2[[#This Row],[route_label]]&lt;&gt;A2056,0,SQRT((E2056-route_map__2[[#This Row],[stop_lat]])^2 + ((F2056-route_map__2[[#This Row],[stop_lon]])*COS(RADIANS(route_map__2[[#This Row],[stop_lat]])))^2)*111.32)</f>
        <v>0.72814803960411056</v>
      </c>
    </row>
    <row r="2056" spans="1:7" hidden="1" x14ac:dyDescent="0.2">
      <c r="A2056" t="s">
        <v>36</v>
      </c>
      <c r="B2056">
        <v>1</v>
      </c>
      <c r="C2056">
        <v>6</v>
      </c>
      <c r="D2056" t="s">
        <v>2592</v>
      </c>
      <c r="E2056">
        <v>49.2057</v>
      </c>
      <c r="F2056">
        <v>-122.978904</v>
      </c>
      <c r="G2056">
        <f>IF(route_map__2[[#This Row],[route_label]]&lt;&gt;A2057,0,SQRT((E2057-route_map__2[[#This Row],[stop_lat]])^2 + ((F2057-route_map__2[[#This Row],[stop_lon]])*COS(RADIANS(route_map__2[[#This Row],[stop_lat]])))^2)*111.32)</f>
        <v>0.28500863511068897</v>
      </c>
    </row>
    <row r="2057" spans="1:7" hidden="1" x14ac:dyDescent="0.2">
      <c r="A2057" t="s">
        <v>36</v>
      </c>
      <c r="B2057">
        <v>1</v>
      </c>
      <c r="C2057">
        <v>7</v>
      </c>
      <c r="D2057" t="s">
        <v>2593</v>
      </c>
      <c r="E2057">
        <v>49.206271000000001</v>
      </c>
      <c r="F2057">
        <v>-122.982724</v>
      </c>
      <c r="G2057">
        <f>IF(route_map__2[[#This Row],[route_label]]&lt;&gt;A2058,0,SQRT((E2058-route_map__2[[#This Row],[stop_lat]])^2 + ((F2058-route_map__2[[#This Row],[stop_lon]])*COS(RADIANS(route_map__2[[#This Row],[stop_lat]])))^2)*111.32)</f>
        <v>0.3997465310508343</v>
      </c>
    </row>
    <row r="2058" spans="1:7" hidden="1" x14ac:dyDescent="0.2">
      <c r="A2058" t="s">
        <v>36</v>
      </c>
      <c r="B2058">
        <v>1</v>
      </c>
      <c r="C2058">
        <v>8</v>
      </c>
      <c r="D2058" t="s">
        <v>2594</v>
      </c>
      <c r="E2058">
        <v>49.206806</v>
      </c>
      <c r="F2058">
        <v>-122.988159</v>
      </c>
      <c r="G2058">
        <f>IF(route_map__2[[#This Row],[route_label]]&lt;&gt;A2059,0,SQRT((E2059-route_map__2[[#This Row],[stop_lat]])^2 + ((F2059-route_map__2[[#This Row],[stop_lon]])*COS(RADIANS(route_map__2[[#This Row],[stop_lat]])))^2)*111.32)</f>
        <v>0.41843726743781801</v>
      </c>
    </row>
    <row r="2059" spans="1:7" hidden="1" x14ac:dyDescent="0.2">
      <c r="A2059" t="s">
        <v>36</v>
      </c>
      <c r="B2059">
        <v>1</v>
      </c>
      <c r="C2059">
        <v>9</v>
      </c>
      <c r="D2059" t="s">
        <v>2595</v>
      </c>
      <c r="E2059">
        <v>49.207331000000003</v>
      </c>
      <c r="F2059">
        <v>-122.99385599999999</v>
      </c>
      <c r="G2059">
        <f>IF(route_map__2[[#This Row],[route_label]]&lt;&gt;A2060,0,SQRT((E2060-route_map__2[[#This Row],[stop_lat]])^2 + ((F2060-route_map__2[[#This Row],[stop_lon]])*COS(RADIANS(route_map__2[[#This Row],[stop_lat]])))^2)*111.32)</f>
        <v>0.36690402380707504</v>
      </c>
    </row>
    <row r="2060" spans="1:7" hidden="1" x14ac:dyDescent="0.2">
      <c r="A2060" t="s">
        <v>36</v>
      </c>
      <c r="B2060">
        <v>1</v>
      </c>
      <c r="C2060">
        <v>10</v>
      </c>
      <c r="D2060" t="s">
        <v>2596</v>
      </c>
      <c r="E2060">
        <v>49.207892999999999</v>
      </c>
      <c r="F2060">
        <v>-122.99882700000001</v>
      </c>
      <c r="G2060">
        <f>IF(route_map__2[[#This Row],[route_label]]&lt;&gt;A2061,0,SQRT((E2061-route_map__2[[#This Row],[stop_lat]])^2 + ((F2061-route_map__2[[#This Row],[stop_lon]])*COS(RADIANS(route_map__2[[#This Row],[stop_lat]])))^2)*111.32)</f>
        <v>0.50521401449452219</v>
      </c>
    </row>
    <row r="2061" spans="1:7" hidden="1" x14ac:dyDescent="0.2">
      <c r="A2061" t="s">
        <v>36</v>
      </c>
      <c r="B2061">
        <v>1</v>
      </c>
      <c r="C2061">
        <v>11</v>
      </c>
      <c r="D2061" t="s">
        <v>2597</v>
      </c>
      <c r="E2061">
        <v>49.209232999999998</v>
      </c>
      <c r="F2061">
        <v>-123.005464</v>
      </c>
      <c r="G2061">
        <f>IF(route_map__2[[#This Row],[route_label]]&lt;&gt;A2062,0,SQRT((E2062-route_map__2[[#This Row],[stop_lat]])^2 + ((F2062-route_map__2[[#This Row],[stop_lon]])*COS(RADIANS(route_map__2[[#This Row],[stop_lat]])))^2)*111.32)</f>
        <v>0.60532562761712805</v>
      </c>
    </row>
    <row r="2062" spans="1:7" hidden="1" x14ac:dyDescent="0.2">
      <c r="A2062" t="s">
        <v>36</v>
      </c>
      <c r="B2062">
        <v>1</v>
      </c>
      <c r="C2062">
        <v>12</v>
      </c>
      <c r="D2062" t="s">
        <v>2598</v>
      </c>
      <c r="E2062">
        <v>49.209130999999999</v>
      </c>
      <c r="F2062">
        <v>-123.013786</v>
      </c>
      <c r="G2062">
        <f>IF(route_map__2[[#This Row],[route_label]]&lt;&gt;A2063,0,SQRT((E2063-route_map__2[[#This Row],[stop_lat]])^2 + ((F2063-route_map__2[[#This Row],[stop_lon]])*COS(RADIANS(route_map__2[[#This Row],[stop_lat]])))^2)*111.32)</f>
        <v>0.26706209773110018</v>
      </c>
    </row>
    <row r="2063" spans="1:7" hidden="1" x14ac:dyDescent="0.2">
      <c r="A2063" t="s">
        <v>36</v>
      </c>
      <c r="B2063">
        <v>1</v>
      </c>
      <c r="C2063">
        <v>13</v>
      </c>
      <c r="D2063" t="s">
        <v>2599</v>
      </c>
      <c r="E2063">
        <v>49.208427999999998</v>
      </c>
      <c r="F2063">
        <v>-123.017297</v>
      </c>
      <c r="G2063">
        <f>IF(route_map__2[[#This Row],[route_label]]&lt;&gt;A2064,0,SQRT((E2064-route_map__2[[#This Row],[stop_lat]])^2 + ((F2064-route_map__2[[#This Row],[stop_lon]])*COS(RADIANS(route_map__2[[#This Row],[stop_lat]])))^2)*111.32)</f>
        <v>0.68182621171920177</v>
      </c>
    </row>
    <row r="2064" spans="1:7" hidden="1" x14ac:dyDescent="0.2">
      <c r="A2064" t="s">
        <v>36</v>
      </c>
      <c r="B2064">
        <v>1</v>
      </c>
      <c r="C2064">
        <v>14</v>
      </c>
      <c r="D2064" t="s">
        <v>2600</v>
      </c>
      <c r="E2064">
        <v>49.207979000000002</v>
      </c>
      <c r="F2064">
        <v>-123.026647</v>
      </c>
      <c r="G2064">
        <f>IF(route_map__2[[#This Row],[route_label]]&lt;&gt;A2065,0,SQRT((E2065-route_map__2[[#This Row],[stop_lat]])^2 + ((F2065-route_map__2[[#This Row],[stop_lon]])*COS(RADIANS(route_map__2[[#This Row],[stop_lat]])))^2)*111.32)</f>
        <v>0.35269136447332372</v>
      </c>
    </row>
    <row r="2065" spans="1:7" hidden="1" x14ac:dyDescent="0.2">
      <c r="A2065" t="s">
        <v>36</v>
      </c>
      <c r="B2065">
        <v>1</v>
      </c>
      <c r="C2065">
        <v>15</v>
      </c>
      <c r="D2065" t="s">
        <v>2274</v>
      </c>
      <c r="E2065">
        <v>49.208224000000001</v>
      </c>
      <c r="F2065">
        <v>-123.031482</v>
      </c>
      <c r="G2065">
        <f>IF(route_map__2[[#This Row],[route_label]]&lt;&gt;A2066,0,SQRT((E2066-route_map__2[[#This Row],[stop_lat]])^2 + ((F2066-route_map__2[[#This Row],[stop_lon]])*COS(RADIANS(route_map__2[[#This Row],[stop_lat]])))^2)*111.32)</f>
        <v>0.31568667994384025</v>
      </c>
    </row>
    <row r="2066" spans="1:7" hidden="1" x14ac:dyDescent="0.2">
      <c r="A2066" t="s">
        <v>36</v>
      </c>
      <c r="B2066">
        <v>1</v>
      </c>
      <c r="C2066">
        <v>16</v>
      </c>
      <c r="D2066" t="s">
        <v>2275</v>
      </c>
      <c r="E2066">
        <v>49.208441000000001</v>
      </c>
      <c r="F2066">
        <v>-123.03581</v>
      </c>
      <c r="G2066">
        <f>IF(route_map__2[[#This Row],[route_label]]&lt;&gt;A2067,0,SQRT((E2067-route_map__2[[#This Row],[stop_lat]])^2 + ((F2067-route_map__2[[#This Row],[stop_lon]])*COS(RADIANS(route_map__2[[#This Row],[stop_lat]])))^2)*111.32)</f>
        <v>0.51845194297454245</v>
      </c>
    </row>
    <row r="2067" spans="1:7" hidden="1" x14ac:dyDescent="0.2">
      <c r="A2067" t="s">
        <v>36</v>
      </c>
      <c r="B2067">
        <v>1</v>
      </c>
      <c r="C2067">
        <v>17</v>
      </c>
      <c r="D2067" t="s">
        <v>2521</v>
      </c>
      <c r="E2067">
        <v>49.208162000000002</v>
      </c>
      <c r="F2067">
        <v>-123.04292599999999</v>
      </c>
      <c r="G2067">
        <f>IF(route_map__2[[#This Row],[route_label]]&lt;&gt;A2068,0,SQRT((E2068-route_map__2[[#This Row],[stop_lat]])^2 + ((F2068-route_map__2[[#This Row],[stop_lon]])*COS(RADIANS(route_map__2[[#This Row],[stop_lat]])))^2)*111.32)</f>
        <v>0.38385993633595589</v>
      </c>
    </row>
    <row r="2068" spans="1:7" hidden="1" x14ac:dyDescent="0.2">
      <c r="A2068" t="s">
        <v>36</v>
      </c>
      <c r="B2068">
        <v>1</v>
      </c>
      <c r="C2068">
        <v>18</v>
      </c>
      <c r="D2068" t="s">
        <v>2601</v>
      </c>
      <c r="E2068">
        <v>49.207743000000001</v>
      </c>
      <c r="F2068">
        <v>-123.048165</v>
      </c>
      <c r="G2068">
        <f>IF(route_map__2[[#This Row],[route_label]]&lt;&gt;A2069,0,SQRT((E2069-route_map__2[[#This Row],[stop_lat]])^2 + ((F2069-route_map__2[[#This Row],[stop_lon]])*COS(RADIANS(route_map__2[[#This Row],[stop_lat]])))^2)*111.32)</f>
        <v>0.6605798226688363</v>
      </c>
    </row>
    <row r="2069" spans="1:7" hidden="1" x14ac:dyDescent="0.2">
      <c r="A2069" t="s">
        <v>36</v>
      </c>
      <c r="B2069">
        <v>1</v>
      </c>
      <c r="C2069">
        <v>19</v>
      </c>
      <c r="D2069" t="s">
        <v>2522</v>
      </c>
      <c r="E2069">
        <v>49.207186999999998</v>
      </c>
      <c r="F2069">
        <v>-123.057208</v>
      </c>
      <c r="G2069">
        <f>IF(route_map__2[[#This Row],[route_label]]&lt;&gt;A2070,0,SQRT((E2070-route_map__2[[#This Row],[stop_lat]])^2 + ((F2070-route_map__2[[#This Row],[stop_lon]])*COS(RADIANS(route_map__2[[#This Row],[stop_lat]])))^2)*111.32)</f>
        <v>0.40496273138594951</v>
      </c>
    </row>
    <row r="2070" spans="1:7" hidden="1" x14ac:dyDescent="0.2">
      <c r="A2070" t="s">
        <v>36</v>
      </c>
      <c r="B2070">
        <v>1</v>
      </c>
      <c r="C2070">
        <v>20</v>
      </c>
      <c r="D2070" t="s">
        <v>2602</v>
      </c>
      <c r="E2070">
        <v>49.208533000000003</v>
      </c>
      <c r="F2070">
        <v>-123.062381</v>
      </c>
      <c r="G2070">
        <f>IF(route_map__2[[#This Row],[route_label]]&lt;&gt;A2071,0,SQRT((E2071-route_map__2[[#This Row],[stop_lat]])^2 + ((F2071-route_map__2[[#This Row],[stop_lon]])*COS(RADIANS(route_map__2[[#This Row],[stop_lat]])))^2)*111.32)</f>
        <v>0.34500993342214858</v>
      </c>
    </row>
    <row r="2071" spans="1:7" hidden="1" x14ac:dyDescent="0.2">
      <c r="A2071" t="s">
        <v>36</v>
      </c>
      <c r="B2071">
        <v>1</v>
      </c>
      <c r="C2071">
        <v>21</v>
      </c>
      <c r="D2071" t="s">
        <v>2523</v>
      </c>
      <c r="E2071">
        <v>49.209974000000003</v>
      </c>
      <c r="F2071">
        <v>-123.066581</v>
      </c>
      <c r="G2071">
        <f>IF(route_map__2[[#This Row],[route_label]]&lt;&gt;A2072,0,SQRT((E2072-route_map__2[[#This Row],[stop_lat]])^2 + ((F2072-route_map__2[[#This Row],[stop_lon]])*COS(RADIANS(route_map__2[[#This Row],[stop_lat]])))^2)*111.32)</f>
        <v>0.46381724762200444</v>
      </c>
    </row>
    <row r="2072" spans="1:7" hidden="1" x14ac:dyDescent="0.2">
      <c r="A2072" t="s">
        <v>36</v>
      </c>
      <c r="B2072">
        <v>1</v>
      </c>
      <c r="C2072">
        <v>22</v>
      </c>
      <c r="D2072" t="s">
        <v>2603</v>
      </c>
      <c r="E2072">
        <v>49.211151000000001</v>
      </c>
      <c r="F2072">
        <v>-123.072699</v>
      </c>
      <c r="G2072">
        <f>IF(route_map__2[[#This Row],[route_label]]&lt;&gt;A2073,0,SQRT((E2073-route_map__2[[#This Row],[stop_lat]])^2 + ((F2073-route_map__2[[#This Row],[stop_lon]])*COS(RADIANS(route_map__2[[#This Row],[stop_lat]])))^2)*111.32)</f>
        <v>0.2950619664811957</v>
      </c>
    </row>
    <row r="2073" spans="1:7" hidden="1" x14ac:dyDescent="0.2">
      <c r="A2073" t="s">
        <v>36</v>
      </c>
      <c r="B2073">
        <v>1</v>
      </c>
      <c r="C2073">
        <v>23</v>
      </c>
      <c r="D2073" t="s">
        <v>2524</v>
      </c>
      <c r="E2073">
        <v>49.211219999999997</v>
      </c>
      <c r="F2073">
        <v>-123.07675500000001</v>
      </c>
      <c r="G2073">
        <f>IF(route_map__2[[#This Row],[route_label]]&lt;&gt;A2074,0,SQRT((E2074-route_map__2[[#This Row],[stop_lat]])^2 + ((F2074-route_map__2[[#This Row],[stop_lon]])*COS(RADIANS(route_map__2[[#This Row],[stop_lat]])))^2)*111.32)</f>
        <v>0.28762438731330892</v>
      </c>
    </row>
    <row r="2074" spans="1:7" hidden="1" x14ac:dyDescent="0.2">
      <c r="A2074" t="s">
        <v>36</v>
      </c>
      <c r="B2074">
        <v>1</v>
      </c>
      <c r="C2074">
        <v>24</v>
      </c>
      <c r="D2074" t="s">
        <v>2604</v>
      </c>
      <c r="E2074">
        <v>49.211201000000003</v>
      </c>
      <c r="F2074">
        <v>-123.08071</v>
      </c>
      <c r="G2074">
        <f>IF(route_map__2[[#This Row],[route_label]]&lt;&gt;A2075,0,SQRT((E2075-route_map__2[[#This Row],[stop_lat]])^2 + ((F2075-route_map__2[[#This Row],[stop_lon]])*COS(RADIANS(route_map__2[[#This Row],[stop_lat]])))^2)*111.32)</f>
        <v>0.21272020246884599</v>
      </c>
    </row>
    <row r="2075" spans="1:7" hidden="1" x14ac:dyDescent="0.2">
      <c r="A2075" t="s">
        <v>36</v>
      </c>
      <c r="B2075">
        <v>1</v>
      </c>
      <c r="C2075">
        <v>25</v>
      </c>
      <c r="D2075" t="s">
        <v>2605</v>
      </c>
      <c r="E2075">
        <v>49.211216999999998</v>
      </c>
      <c r="F2075">
        <v>-123.083635</v>
      </c>
      <c r="G2075">
        <f>IF(route_map__2[[#This Row],[route_label]]&lt;&gt;A2076,0,SQRT((E2076-route_map__2[[#This Row],[stop_lat]])^2 + ((F2076-route_map__2[[#This Row],[stop_lon]])*COS(RADIANS(route_map__2[[#This Row],[stop_lat]])))^2)*111.32)</f>
        <v>0.45748952655128799</v>
      </c>
    </row>
    <row r="2076" spans="1:7" hidden="1" x14ac:dyDescent="0.2">
      <c r="A2076" t="s">
        <v>36</v>
      </c>
      <c r="B2076">
        <v>1</v>
      </c>
      <c r="C2076">
        <v>26</v>
      </c>
      <c r="D2076" t="s">
        <v>2525</v>
      </c>
      <c r="E2076">
        <v>49.211146999999997</v>
      </c>
      <c r="F2076">
        <v>-123.08992499999999</v>
      </c>
      <c r="G2076">
        <f>IF(route_map__2[[#This Row],[route_label]]&lt;&gt;A2077,0,SQRT((E2077-route_map__2[[#This Row],[stop_lat]])^2 + ((F2077-route_map__2[[#This Row],[stop_lon]])*COS(RADIANS(route_map__2[[#This Row],[stop_lat]])))^2)*111.32)</f>
        <v>0.27089097796401246</v>
      </c>
    </row>
    <row r="2077" spans="1:7" hidden="1" x14ac:dyDescent="0.2">
      <c r="A2077" t="s">
        <v>36</v>
      </c>
      <c r="B2077">
        <v>1</v>
      </c>
      <c r="C2077">
        <v>27</v>
      </c>
      <c r="D2077" t="s">
        <v>2606</v>
      </c>
      <c r="E2077">
        <v>49.211145000000002</v>
      </c>
      <c r="F2077">
        <v>-123.09365</v>
      </c>
      <c r="G2077">
        <f>IF(route_map__2[[#This Row],[route_label]]&lt;&gt;A2078,0,SQRT((E2078-route_map__2[[#This Row],[stop_lat]])^2 + ((F2078-route_map__2[[#This Row],[stop_lon]])*COS(RADIANS(route_map__2[[#This Row],[stop_lat]])))^2)*111.32)</f>
        <v>0.3890195968840891</v>
      </c>
    </row>
    <row r="2078" spans="1:7" hidden="1" x14ac:dyDescent="0.2">
      <c r="A2078" t="s">
        <v>36</v>
      </c>
      <c r="B2078">
        <v>1</v>
      </c>
      <c r="C2078">
        <v>28</v>
      </c>
      <c r="D2078" t="s">
        <v>2607</v>
      </c>
      <c r="E2078">
        <v>49.210898</v>
      </c>
      <c r="F2078">
        <v>-123.098986</v>
      </c>
      <c r="G2078">
        <f>IF(route_map__2[[#This Row],[route_label]]&lt;&gt;A2079,0,SQRT((E2079-route_map__2[[#This Row],[stop_lat]])^2 + ((F2079-route_map__2[[#This Row],[stop_lon]])*COS(RADIANS(route_map__2[[#This Row],[stop_lat]])))^2)*111.32)</f>
        <v>0.29939514121670435</v>
      </c>
    </row>
    <row r="2079" spans="1:7" hidden="1" x14ac:dyDescent="0.2">
      <c r="A2079" t="s">
        <v>36</v>
      </c>
      <c r="B2079">
        <v>1</v>
      </c>
      <c r="C2079">
        <v>29</v>
      </c>
      <c r="D2079" t="s">
        <v>1140</v>
      </c>
      <c r="E2079">
        <v>49.211486999999998</v>
      </c>
      <c r="F2079">
        <v>-123.103003</v>
      </c>
      <c r="G2079">
        <f>IF(route_map__2[[#This Row],[route_label]]&lt;&gt;A2080,0,SQRT((E2080-route_map__2[[#This Row],[stop_lat]])^2 + ((F2080-route_map__2[[#This Row],[stop_lon]])*COS(RADIANS(route_map__2[[#This Row],[stop_lat]])))^2)*111.32)</f>
        <v>0.31097372608491913</v>
      </c>
    </row>
    <row r="2080" spans="1:7" hidden="1" x14ac:dyDescent="0.2">
      <c r="A2080" t="s">
        <v>36</v>
      </c>
      <c r="B2080">
        <v>1</v>
      </c>
      <c r="C2080">
        <v>30</v>
      </c>
      <c r="D2080" t="s">
        <v>1141</v>
      </c>
      <c r="E2080">
        <v>49.212459000000003</v>
      </c>
      <c r="F2080">
        <v>-123.107012</v>
      </c>
      <c r="G2080">
        <f>IF(route_map__2[[#This Row],[route_label]]&lt;&gt;A2081,0,SQRT((E2081-route_map__2[[#This Row],[stop_lat]])^2 + ((F2081-route_map__2[[#This Row],[stop_lon]])*COS(RADIANS(route_map__2[[#This Row],[stop_lat]])))^2)*111.32)</f>
        <v>0.2485569125612711</v>
      </c>
    </row>
    <row r="2081" spans="1:7" hidden="1" x14ac:dyDescent="0.2">
      <c r="A2081" t="s">
        <v>36</v>
      </c>
      <c r="B2081">
        <v>1</v>
      </c>
      <c r="C2081">
        <v>31</v>
      </c>
      <c r="D2081" t="s">
        <v>1142</v>
      </c>
      <c r="E2081">
        <v>49.212212000000001</v>
      </c>
      <c r="F2081">
        <v>-123.110409</v>
      </c>
      <c r="G2081">
        <f>IF(route_map__2[[#This Row],[route_label]]&lt;&gt;A2082,0,SQRT((E2082-route_map__2[[#This Row],[stop_lat]])^2 + ((F2082-route_map__2[[#This Row],[stop_lon]])*COS(RADIANS(route_map__2[[#This Row],[stop_lat]])))^2)*111.32)</f>
        <v>0.52097697169907276</v>
      </c>
    </row>
    <row r="2082" spans="1:7" hidden="1" x14ac:dyDescent="0.2">
      <c r="A2082" t="s">
        <v>36</v>
      </c>
      <c r="B2082">
        <v>1</v>
      </c>
      <c r="C2082">
        <v>32</v>
      </c>
      <c r="D2082" t="s">
        <v>1143</v>
      </c>
      <c r="E2082">
        <v>49.209383000000003</v>
      </c>
      <c r="F2082">
        <v>-123.11611600000001</v>
      </c>
      <c r="G2082">
        <f>IF(route_map__2[[#This Row],[route_label]]&lt;&gt;A2083,0,SQRT((E2083-route_map__2[[#This Row],[stop_lat]])^2 + ((F2083-route_map__2[[#This Row],[stop_lon]])*COS(RADIANS(route_map__2[[#This Row],[stop_lat]])))^2)*111.32)</f>
        <v>0.26557970628220423</v>
      </c>
    </row>
    <row r="2083" spans="1:7" hidden="1" x14ac:dyDescent="0.2">
      <c r="A2083" t="s">
        <v>36</v>
      </c>
      <c r="B2083">
        <v>1</v>
      </c>
      <c r="C2083">
        <v>33</v>
      </c>
      <c r="D2083" t="s">
        <v>1468</v>
      </c>
      <c r="E2083">
        <v>49.209141000000002</v>
      </c>
      <c r="F2083">
        <v>-123.119749</v>
      </c>
      <c r="G2083">
        <f>IF(route_map__2[[#This Row],[route_label]]&lt;&gt;A2084,0,SQRT((E2084-route_map__2[[#This Row],[stop_lat]])^2 + ((F2084-route_map__2[[#This Row],[stop_lon]])*COS(RADIANS(route_map__2[[#This Row],[stop_lat]])))^2)*111.32)</f>
        <v>0.36041969247294381</v>
      </c>
    </row>
    <row r="2084" spans="1:7" hidden="1" x14ac:dyDescent="0.2">
      <c r="A2084" t="s">
        <v>36</v>
      </c>
      <c r="B2084">
        <v>1</v>
      </c>
      <c r="C2084">
        <v>34</v>
      </c>
      <c r="D2084" t="s">
        <v>1469</v>
      </c>
      <c r="E2084">
        <v>49.207414</v>
      </c>
      <c r="F2084">
        <v>-123.123941</v>
      </c>
      <c r="G2084">
        <f>IF(route_map__2[[#This Row],[route_label]]&lt;&gt;A2085,0,SQRT((E2085-route_map__2[[#This Row],[stop_lat]])^2 + ((F2085-route_map__2[[#This Row],[stop_lon]])*COS(RADIANS(route_map__2[[#This Row],[stop_lat]])))^2)*111.32)</f>
        <v>0.24975310437395212</v>
      </c>
    </row>
    <row r="2085" spans="1:7" hidden="1" x14ac:dyDescent="0.2">
      <c r="A2085" t="s">
        <v>36</v>
      </c>
      <c r="B2085">
        <v>1</v>
      </c>
      <c r="C2085">
        <v>35</v>
      </c>
      <c r="D2085" t="s">
        <v>1470</v>
      </c>
      <c r="E2085">
        <v>49.206184</v>
      </c>
      <c r="F2085">
        <v>-123.126813</v>
      </c>
      <c r="G2085">
        <f>IF(route_map__2[[#This Row],[route_label]]&lt;&gt;A2086,0,SQRT((E2086-route_map__2[[#This Row],[stop_lat]])^2 + ((F2086-route_map__2[[#This Row],[stop_lon]])*COS(RADIANS(route_map__2[[#This Row],[stop_lat]])))^2)*111.32)</f>
        <v>0.35978453654706116</v>
      </c>
    </row>
    <row r="2086" spans="1:7" hidden="1" x14ac:dyDescent="0.2">
      <c r="A2086" t="s">
        <v>36</v>
      </c>
      <c r="B2086">
        <v>1</v>
      </c>
      <c r="C2086">
        <v>36</v>
      </c>
      <c r="D2086" t="s">
        <v>1471</v>
      </c>
      <c r="E2086">
        <v>49.204529999999998</v>
      </c>
      <c r="F2086">
        <v>-123.131063</v>
      </c>
      <c r="G2086">
        <f>IF(route_map__2[[#This Row],[route_label]]&lt;&gt;A2087,0,SQRT((E2087-route_map__2[[#This Row],[stop_lat]])^2 + ((F2087-route_map__2[[#This Row],[stop_lon]])*COS(RADIANS(route_map__2[[#This Row],[stop_lat]])))^2)*111.32)</f>
        <v>0.36103729065227946</v>
      </c>
    </row>
    <row r="2087" spans="1:7" hidden="1" x14ac:dyDescent="0.2">
      <c r="A2087" t="s">
        <v>36</v>
      </c>
      <c r="B2087">
        <v>1</v>
      </c>
      <c r="C2087">
        <v>37</v>
      </c>
      <c r="D2087" t="s">
        <v>1472</v>
      </c>
      <c r="E2087">
        <v>49.203659999999999</v>
      </c>
      <c r="F2087">
        <v>-123.135845</v>
      </c>
      <c r="G2087">
        <f>IF(route_map__2[[#This Row],[route_label]]&lt;&gt;A2088,0,SQRT((E2088-route_map__2[[#This Row],[stop_lat]])^2 + ((F2088-route_map__2[[#This Row],[stop_lon]])*COS(RADIANS(route_map__2[[#This Row],[stop_lat]])))^2)*111.32)</f>
        <v>0.33090894649560276</v>
      </c>
    </row>
    <row r="2088" spans="1:7" hidden="1" x14ac:dyDescent="0.2">
      <c r="A2088" t="s">
        <v>36</v>
      </c>
      <c r="B2088">
        <v>1</v>
      </c>
      <c r="C2088">
        <v>38</v>
      </c>
      <c r="D2088" t="s">
        <v>1473</v>
      </c>
      <c r="E2088">
        <v>49.205047</v>
      </c>
      <c r="F2088">
        <v>-123.139869</v>
      </c>
      <c r="G2088">
        <f>IF(route_map__2[[#This Row],[route_label]]&lt;&gt;A2089,0,SQRT((E2089-route_map__2[[#This Row],[stop_lat]])^2 + ((F2089-route_map__2[[#This Row],[stop_lon]])*COS(RADIANS(route_map__2[[#This Row],[stop_lat]])))^2)*111.32)</f>
        <v>0.19044113135659579</v>
      </c>
    </row>
    <row r="2089" spans="1:7" hidden="1" x14ac:dyDescent="0.2">
      <c r="A2089" t="s">
        <v>36</v>
      </c>
      <c r="B2089">
        <v>1</v>
      </c>
      <c r="C2089">
        <v>39</v>
      </c>
      <c r="D2089" t="s">
        <v>1474</v>
      </c>
      <c r="E2089">
        <v>49.206713000000001</v>
      </c>
      <c r="F2089">
        <v>-123.14046399999999</v>
      </c>
      <c r="G2089">
        <f>IF(route_map__2[[#This Row],[route_label]]&lt;&gt;A2090,0,SQRT((E2090-route_map__2[[#This Row],[stop_lat]])^2 + ((F2090-route_map__2[[#This Row],[stop_lon]])*COS(RADIANS(route_map__2[[#This Row],[stop_lat]])))^2)*111.32)</f>
        <v>8.0063178716525504E-2</v>
      </c>
    </row>
    <row r="2090" spans="1:7" hidden="1" x14ac:dyDescent="0.2">
      <c r="A2090" t="s">
        <v>36</v>
      </c>
      <c r="B2090">
        <v>1</v>
      </c>
      <c r="C2090">
        <v>40</v>
      </c>
      <c r="D2090" t="s">
        <v>1474</v>
      </c>
      <c r="E2090">
        <v>49.207431</v>
      </c>
      <c r="F2090">
        <v>-123.1404</v>
      </c>
      <c r="G2090">
        <f>IF(route_map__2[[#This Row],[route_label]]&lt;&gt;A2091,0,SQRT((E2091-route_map__2[[#This Row],[stop_lat]])^2 + ((F2091-route_map__2[[#This Row],[stop_lon]])*COS(RADIANS(route_map__2[[#This Row],[stop_lat]])))^2)*111.32)</f>
        <v>0.16770460159955039</v>
      </c>
    </row>
    <row r="2091" spans="1:7" hidden="1" x14ac:dyDescent="0.2">
      <c r="A2091" t="s">
        <v>36</v>
      </c>
      <c r="B2091">
        <v>1</v>
      </c>
      <c r="C2091">
        <v>41</v>
      </c>
      <c r="D2091" t="s">
        <v>2608</v>
      </c>
      <c r="E2091">
        <v>49.208534999999998</v>
      </c>
      <c r="F2091">
        <v>-123.138831</v>
      </c>
      <c r="G2091">
        <f>IF(route_map__2[[#This Row],[route_label]]&lt;&gt;A2092,0,SQRT((E2092-route_map__2[[#This Row],[stop_lat]])^2 + ((F2092-route_map__2[[#This Row],[stop_lon]])*COS(RADIANS(route_map__2[[#This Row],[stop_lat]])))^2)*111.32)</f>
        <v>0.30256285608635586</v>
      </c>
    </row>
    <row r="2092" spans="1:7" hidden="1" x14ac:dyDescent="0.2">
      <c r="A2092" t="s">
        <v>36</v>
      </c>
      <c r="B2092">
        <v>1</v>
      </c>
      <c r="C2092">
        <v>42</v>
      </c>
      <c r="D2092" t="s">
        <v>2609</v>
      </c>
      <c r="E2092">
        <v>49.208213000000001</v>
      </c>
      <c r="F2092">
        <v>-123.1347</v>
      </c>
      <c r="G2092">
        <f>IF(route_map__2[[#This Row],[route_label]]&lt;&gt;A2093,0,SQRT((E2093-route_map__2[[#This Row],[stop_lat]])^2 + ((F2093-route_map__2[[#This Row],[stop_lon]])*COS(RADIANS(route_map__2[[#This Row],[stop_lat]])))^2)*111.32)</f>
        <v>0.21300602015852418</v>
      </c>
    </row>
    <row r="2093" spans="1:7" hidden="1" x14ac:dyDescent="0.2">
      <c r="A2093" t="s">
        <v>36</v>
      </c>
      <c r="B2093">
        <v>1</v>
      </c>
      <c r="C2093">
        <v>43</v>
      </c>
      <c r="D2093" t="s">
        <v>2610</v>
      </c>
      <c r="E2093">
        <v>49.206299999999999</v>
      </c>
      <c r="F2093">
        <v>-123.134764</v>
      </c>
      <c r="G2093">
        <f>IF(route_map__2[[#This Row],[route_label]]&lt;&gt;A2094,0,SQRT((E2094-route_map__2[[#This Row],[stop_lat]])^2 + ((F2094-route_map__2[[#This Row],[stop_lon]])*COS(RADIANS(route_map__2[[#This Row],[stop_lat]])))^2)*111.32)</f>
        <v>0.3970574909428245</v>
      </c>
    </row>
    <row r="2094" spans="1:7" hidden="1" x14ac:dyDescent="0.2">
      <c r="A2094" t="s">
        <v>36</v>
      </c>
      <c r="B2094">
        <v>1</v>
      </c>
      <c r="C2094">
        <v>44</v>
      </c>
      <c r="D2094" t="s">
        <v>2611</v>
      </c>
      <c r="E2094">
        <v>49.202789000000003</v>
      </c>
      <c r="F2094">
        <v>-123.133802</v>
      </c>
      <c r="G2094">
        <f>IF(route_map__2[[#This Row],[route_label]]&lt;&gt;A2095,0,SQRT((E2095-route_map__2[[#This Row],[stop_lat]])^2 + ((F2095-route_map__2[[#This Row],[stop_lon]])*COS(RADIANS(route_map__2[[#This Row],[stop_lat]])))^2)*111.32)</f>
        <v>0</v>
      </c>
    </row>
    <row r="2095" spans="1:7" hidden="1" x14ac:dyDescent="0.2">
      <c r="A2095" t="s">
        <v>241</v>
      </c>
      <c r="B2095">
        <v>0</v>
      </c>
      <c r="C2095">
        <v>1</v>
      </c>
      <c r="D2095" t="s">
        <v>2612</v>
      </c>
      <c r="E2095">
        <v>49.199792000000002</v>
      </c>
      <c r="F2095">
        <v>-122.949358</v>
      </c>
      <c r="G2095">
        <f>IF(route_map__2[[#This Row],[route_label]]&lt;&gt;A2096,0,SQRT((E2096-route_map__2[[#This Row],[stop_lat]])^2 + ((F2096-route_map__2[[#This Row],[stop_lon]])*COS(RADIANS(route_map__2[[#This Row],[stop_lat]])))^2)*111.32)</f>
        <v>0.26852391517102242</v>
      </c>
    </row>
    <row r="2096" spans="1:7" hidden="1" x14ac:dyDescent="0.2">
      <c r="A2096" t="s">
        <v>241</v>
      </c>
      <c r="B2096">
        <v>0</v>
      </c>
      <c r="C2096">
        <v>2</v>
      </c>
      <c r="D2096" t="s">
        <v>2613</v>
      </c>
      <c r="E2096">
        <v>49.200284000000003</v>
      </c>
      <c r="F2096">
        <v>-122.952972</v>
      </c>
      <c r="G2096">
        <f>IF(route_map__2[[#This Row],[route_label]]&lt;&gt;A2097,0,SQRT((E2097-route_map__2[[#This Row],[stop_lat]])^2 + ((F2097-route_map__2[[#This Row],[stop_lon]])*COS(RADIANS(route_map__2[[#This Row],[stop_lat]])))^2)*111.32)</f>
        <v>0.10977250226592682</v>
      </c>
    </row>
    <row r="2097" spans="1:7" hidden="1" x14ac:dyDescent="0.2">
      <c r="A2097" t="s">
        <v>241</v>
      </c>
      <c r="B2097">
        <v>0</v>
      </c>
      <c r="C2097">
        <v>3</v>
      </c>
      <c r="D2097" t="s">
        <v>2614</v>
      </c>
      <c r="E2097">
        <v>49.200901999999999</v>
      </c>
      <c r="F2097">
        <v>-122.951796</v>
      </c>
      <c r="G2097">
        <f>IF(route_map__2[[#This Row],[route_label]]&lt;&gt;A2098,0,SQRT((E2098-route_map__2[[#This Row],[stop_lat]])^2 + ((F2098-route_map__2[[#This Row],[stop_lon]])*COS(RADIANS(route_map__2[[#This Row],[stop_lat]])))^2)*111.32)</f>
        <v>0.18100718043993386</v>
      </c>
    </row>
    <row r="2098" spans="1:7" hidden="1" x14ac:dyDescent="0.2">
      <c r="A2098" t="s">
        <v>241</v>
      </c>
      <c r="B2098">
        <v>0</v>
      </c>
      <c r="C2098">
        <v>4</v>
      </c>
      <c r="D2098" t="s">
        <v>2615</v>
      </c>
      <c r="E2098">
        <v>49.201937999999998</v>
      </c>
      <c r="F2098">
        <v>-122.949878</v>
      </c>
      <c r="G2098">
        <f>IF(route_map__2[[#This Row],[route_label]]&lt;&gt;A2099,0,SQRT((E2099-route_map__2[[#This Row],[stop_lat]])^2 + ((F2099-route_map__2[[#This Row],[stop_lon]])*COS(RADIANS(route_map__2[[#This Row],[stop_lat]])))^2)*111.32)</f>
        <v>0.18747131435919476</v>
      </c>
    </row>
    <row r="2099" spans="1:7" hidden="1" x14ac:dyDescent="0.2">
      <c r="A2099" t="s">
        <v>241</v>
      </c>
      <c r="B2099">
        <v>0</v>
      </c>
      <c r="C2099">
        <v>5</v>
      </c>
      <c r="D2099" t="s">
        <v>2616</v>
      </c>
      <c r="E2099">
        <v>49.203012999999999</v>
      </c>
      <c r="F2099">
        <v>-122.94789400000001</v>
      </c>
      <c r="G2099">
        <f>IF(route_map__2[[#This Row],[route_label]]&lt;&gt;A2100,0,SQRT((E2100-route_map__2[[#This Row],[stop_lat]])^2 + ((F2100-route_map__2[[#This Row],[stop_lon]])*COS(RADIANS(route_map__2[[#This Row],[stop_lat]])))^2)*111.32)</f>
        <v>0.20656496415750092</v>
      </c>
    </row>
    <row r="2100" spans="1:7" hidden="1" x14ac:dyDescent="0.2">
      <c r="A2100" t="s">
        <v>241</v>
      </c>
      <c r="B2100">
        <v>0</v>
      </c>
      <c r="C2100">
        <v>6</v>
      </c>
      <c r="D2100" t="s">
        <v>2617</v>
      </c>
      <c r="E2100">
        <v>49.204196000000003</v>
      </c>
      <c r="F2100">
        <v>-122.945706</v>
      </c>
      <c r="G2100">
        <f>IF(route_map__2[[#This Row],[route_label]]&lt;&gt;A2101,0,SQRT((E2101-route_map__2[[#This Row],[stop_lat]])^2 + ((F2101-route_map__2[[#This Row],[stop_lon]])*COS(RADIANS(route_map__2[[#This Row],[stop_lat]])))^2)*111.32)</f>
        <v>0.21050332833129626</v>
      </c>
    </row>
    <row r="2101" spans="1:7" hidden="1" x14ac:dyDescent="0.2">
      <c r="A2101" t="s">
        <v>241</v>
      </c>
      <c r="B2101">
        <v>0</v>
      </c>
      <c r="C2101">
        <v>7</v>
      </c>
      <c r="D2101" t="s">
        <v>2618</v>
      </c>
      <c r="E2101">
        <v>49.205399</v>
      </c>
      <c r="F2101">
        <v>-122.943473</v>
      </c>
      <c r="G2101">
        <f>IF(route_map__2[[#This Row],[route_label]]&lt;&gt;A2102,0,SQRT((E2102-route_map__2[[#This Row],[stop_lat]])^2 + ((F2102-route_map__2[[#This Row],[stop_lon]])*COS(RADIANS(route_map__2[[#This Row],[stop_lat]])))^2)*111.32)</f>
        <v>0.30137980278072557</v>
      </c>
    </row>
    <row r="2102" spans="1:7" hidden="1" x14ac:dyDescent="0.2">
      <c r="A2102" t="s">
        <v>241</v>
      </c>
      <c r="B2102">
        <v>0</v>
      </c>
      <c r="C2102">
        <v>8</v>
      </c>
      <c r="D2102" t="s">
        <v>2619</v>
      </c>
      <c r="E2102">
        <v>49.207123000000003</v>
      </c>
      <c r="F2102">
        <v>-122.94027800000001</v>
      </c>
      <c r="G2102">
        <f>IF(route_map__2[[#This Row],[route_label]]&lt;&gt;A2103,0,SQRT((E2103-route_map__2[[#This Row],[stop_lat]])^2 + ((F2103-route_map__2[[#This Row],[stop_lon]])*COS(RADIANS(route_map__2[[#This Row],[stop_lat]])))^2)*111.32)</f>
        <v>0.32174274735271347</v>
      </c>
    </row>
    <row r="2103" spans="1:7" hidden="1" x14ac:dyDescent="0.2">
      <c r="A2103" t="s">
        <v>241</v>
      </c>
      <c r="B2103">
        <v>0</v>
      </c>
      <c r="C2103">
        <v>9</v>
      </c>
      <c r="D2103" t="s">
        <v>2620</v>
      </c>
      <c r="E2103">
        <v>49.208969000000003</v>
      </c>
      <c r="F2103">
        <v>-122.936874</v>
      </c>
      <c r="G2103">
        <f>IF(route_map__2[[#This Row],[route_label]]&lt;&gt;A2104,0,SQRT((E2104-route_map__2[[#This Row],[stop_lat]])^2 + ((F2104-route_map__2[[#This Row],[stop_lon]])*COS(RADIANS(route_map__2[[#This Row],[stop_lat]])))^2)*111.32)</f>
        <v>0.255661863668668</v>
      </c>
    </row>
    <row r="2104" spans="1:7" hidden="1" x14ac:dyDescent="0.2">
      <c r="A2104" t="s">
        <v>241</v>
      </c>
      <c r="B2104">
        <v>0</v>
      </c>
      <c r="C2104">
        <v>10</v>
      </c>
      <c r="D2104" t="s">
        <v>2621</v>
      </c>
      <c r="E2104">
        <v>49.210241000000003</v>
      </c>
      <c r="F2104">
        <v>-122.933947</v>
      </c>
      <c r="G2104">
        <f>IF(route_map__2[[#This Row],[route_label]]&lt;&gt;A2105,0,SQRT((E2105-route_map__2[[#This Row],[stop_lat]])^2 + ((F2105-route_map__2[[#This Row],[stop_lon]])*COS(RADIANS(route_map__2[[#This Row],[stop_lat]])))^2)*111.32)</f>
        <v>0.21539461402972859</v>
      </c>
    </row>
    <row r="2105" spans="1:7" hidden="1" x14ac:dyDescent="0.2">
      <c r="A2105" t="s">
        <v>241</v>
      </c>
      <c r="B2105">
        <v>0</v>
      </c>
      <c r="C2105">
        <v>11</v>
      </c>
      <c r="D2105" t="s">
        <v>2622</v>
      </c>
      <c r="E2105">
        <v>49.208748</v>
      </c>
      <c r="F2105">
        <v>-122.932063</v>
      </c>
      <c r="G2105">
        <f>IF(route_map__2[[#This Row],[route_label]]&lt;&gt;A2106,0,SQRT((E2106-route_map__2[[#This Row],[stop_lat]])^2 + ((F2106-route_map__2[[#This Row],[stop_lon]])*COS(RADIANS(route_map__2[[#This Row],[stop_lat]])))^2)*111.32)</f>
        <v>0.17659130826711941</v>
      </c>
    </row>
    <row r="2106" spans="1:7" hidden="1" x14ac:dyDescent="0.2">
      <c r="A2106" t="s">
        <v>241</v>
      </c>
      <c r="B2106">
        <v>0</v>
      </c>
      <c r="C2106">
        <v>12</v>
      </c>
      <c r="D2106" t="s">
        <v>2623</v>
      </c>
      <c r="E2106">
        <v>49.207765999999999</v>
      </c>
      <c r="F2106">
        <v>-122.930156</v>
      </c>
      <c r="G2106">
        <f>IF(route_map__2[[#This Row],[route_label]]&lt;&gt;A2107,0,SQRT((E2107-route_map__2[[#This Row],[stop_lat]])^2 + ((F2107-route_map__2[[#This Row],[stop_lon]])*COS(RADIANS(route_map__2[[#This Row],[stop_lat]])))^2)*111.32)</f>
        <v>0.34556394971565513</v>
      </c>
    </row>
    <row r="2107" spans="1:7" hidden="1" x14ac:dyDescent="0.2">
      <c r="A2107" t="s">
        <v>241</v>
      </c>
      <c r="B2107">
        <v>0</v>
      </c>
      <c r="C2107">
        <v>13</v>
      </c>
      <c r="D2107" t="s">
        <v>2624</v>
      </c>
      <c r="E2107">
        <v>49.209744000000001</v>
      </c>
      <c r="F2107">
        <v>-122.92649400000001</v>
      </c>
      <c r="G2107">
        <f>IF(route_map__2[[#This Row],[route_label]]&lt;&gt;A2108,0,SQRT((E2108-route_map__2[[#This Row],[stop_lat]])^2 + ((F2108-route_map__2[[#This Row],[stop_lon]])*COS(RADIANS(route_map__2[[#This Row],[stop_lat]])))^2)*111.32)</f>
        <v>0.28984829741205492</v>
      </c>
    </row>
    <row r="2108" spans="1:7" hidden="1" x14ac:dyDescent="0.2">
      <c r="A2108" t="s">
        <v>241</v>
      </c>
      <c r="B2108">
        <v>0</v>
      </c>
      <c r="C2108">
        <v>14</v>
      </c>
      <c r="D2108" t="s">
        <v>2625</v>
      </c>
      <c r="E2108">
        <v>49.211405999999997</v>
      </c>
      <c r="F2108">
        <v>-122.92342600000001</v>
      </c>
      <c r="G2108">
        <f>IF(route_map__2[[#This Row],[route_label]]&lt;&gt;A2109,0,SQRT((E2109-route_map__2[[#This Row],[stop_lat]])^2 + ((F2109-route_map__2[[#This Row],[stop_lon]])*COS(RADIANS(route_map__2[[#This Row],[stop_lat]])))^2)*111.32)</f>
        <v>0.31328584208602273</v>
      </c>
    </row>
    <row r="2109" spans="1:7" hidden="1" x14ac:dyDescent="0.2">
      <c r="A2109" t="s">
        <v>241</v>
      </c>
      <c r="B2109">
        <v>0</v>
      </c>
      <c r="C2109">
        <v>15</v>
      </c>
      <c r="D2109" t="s">
        <v>2626</v>
      </c>
      <c r="E2109">
        <v>49.213611999999998</v>
      </c>
      <c r="F2109">
        <v>-122.920751</v>
      </c>
      <c r="G2109">
        <f>IF(route_map__2[[#This Row],[route_label]]&lt;&gt;A2110,0,SQRT((E2110-route_map__2[[#This Row],[stop_lat]])^2 + ((F2110-route_map__2[[#This Row],[stop_lon]])*COS(RADIANS(route_map__2[[#This Row],[stop_lat]])))^2)*111.32)</f>
        <v>0.39926990483279334</v>
      </c>
    </row>
    <row r="2110" spans="1:7" hidden="1" x14ac:dyDescent="0.2">
      <c r="A2110" t="s">
        <v>241</v>
      </c>
      <c r="B2110">
        <v>0</v>
      </c>
      <c r="C2110">
        <v>16</v>
      </c>
      <c r="D2110" t="s">
        <v>2627</v>
      </c>
      <c r="E2110">
        <v>49.216369</v>
      </c>
      <c r="F2110">
        <v>-122.924263</v>
      </c>
      <c r="G2110">
        <f>IF(route_map__2[[#This Row],[route_label]]&lt;&gt;A2111,0,SQRT((E2111-route_map__2[[#This Row],[stop_lat]])^2 + ((F2111-route_map__2[[#This Row],[stop_lon]])*COS(RADIANS(route_map__2[[#This Row],[stop_lat]])))^2)*111.32)</f>
        <v>0.42464836529350075</v>
      </c>
    </row>
    <row r="2111" spans="1:7" hidden="1" x14ac:dyDescent="0.2">
      <c r="A2111" t="s">
        <v>241</v>
      </c>
      <c r="B2111">
        <v>0</v>
      </c>
      <c r="C2111">
        <v>17</v>
      </c>
      <c r="D2111" t="s">
        <v>2628</v>
      </c>
      <c r="E2111">
        <v>49.219330999999997</v>
      </c>
      <c r="F2111">
        <v>-122.927943</v>
      </c>
      <c r="G2111">
        <f>IF(route_map__2[[#This Row],[route_label]]&lt;&gt;A2112,0,SQRT((E2112-route_map__2[[#This Row],[stop_lat]])^2 + ((F2112-route_map__2[[#This Row],[stop_lon]])*COS(RADIANS(route_map__2[[#This Row],[stop_lat]])))^2)*111.32)</f>
        <v>0.17153138689223119</v>
      </c>
    </row>
    <row r="2112" spans="1:7" hidden="1" x14ac:dyDescent="0.2">
      <c r="A2112" t="s">
        <v>241</v>
      </c>
      <c r="B2112">
        <v>0</v>
      </c>
      <c r="C2112">
        <v>18</v>
      </c>
      <c r="D2112" t="s">
        <v>2629</v>
      </c>
      <c r="E2112">
        <v>49.220672</v>
      </c>
      <c r="F2112">
        <v>-122.92910500000001</v>
      </c>
      <c r="G2112">
        <f>IF(route_map__2[[#This Row],[route_label]]&lt;&gt;A2113,0,SQRT((E2113-route_map__2[[#This Row],[stop_lat]])^2 + ((F2113-route_map__2[[#This Row],[stop_lon]])*COS(RADIANS(route_map__2[[#This Row],[stop_lat]])))^2)*111.32)</f>
        <v>0.2586426346248496</v>
      </c>
    </row>
    <row r="2113" spans="1:7" hidden="1" x14ac:dyDescent="0.2">
      <c r="A2113" t="s">
        <v>241</v>
      </c>
      <c r="B2113">
        <v>0</v>
      </c>
      <c r="C2113">
        <v>19</v>
      </c>
      <c r="D2113" t="s">
        <v>2630</v>
      </c>
      <c r="E2113">
        <v>49.222136999999996</v>
      </c>
      <c r="F2113">
        <v>-122.926344</v>
      </c>
      <c r="G2113">
        <f>IF(route_map__2[[#This Row],[route_label]]&lt;&gt;A2114,0,SQRT((E2114-route_map__2[[#This Row],[stop_lat]])^2 + ((F2114-route_map__2[[#This Row],[stop_lon]])*COS(RADIANS(route_map__2[[#This Row],[stop_lat]])))^2)*111.32)</f>
        <v>0.31033950091513363</v>
      </c>
    </row>
    <row r="2114" spans="1:7" hidden="1" x14ac:dyDescent="0.2">
      <c r="A2114" t="s">
        <v>241</v>
      </c>
      <c r="B2114">
        <v>0</v>
      </c>
      <c r="C2114">
        <v>20</v>
      </c>
      <c r="D2114" t="s">
        <v>2631</v>
      </c>
      <c r="E2114">
        <v>49.223902000000002</v>
      </c>
      <c r="F2114">
        <v>-122.92304</v>
      </c>
      <c r="G2114">
        <f>IF(route_map__2[[#This Row],[route_label]]&lt;&gt;A2115,0,SQRT((E2115-route_map__2[[#This Row],[stop_lat]])^2 + ((F2115-route_map__2[[#This Row],[stop_lon]])*COS(RADIANS(route_map__2[[#This Row],[stop_lat]])))^2)*111.32)</f>
        <v>0.17561835780293883</v>
      </c>
    </row>
    <row r="2115" spans="1:7" hidden="1" x14ac:dyDescent="0.2">
      <c r="A2115" t="s">
        <v>241</v>
      </c>
      <c r="B2115">
        <v>0</v>
      </c>
      <c r="C2115">
        <v>21</v>
      </c>
      <c r="D2115" t="s">
        <v>2632</v>
      </c>
      <c r="E2115">
        <v>49.225189</v>
      </c>
      <c r="F2115">
        <v>-122.921643</v>
      </c>
      <c r="G2115">
        <f>IF(route_map__2[[#This Row],[route_label]]&lt;&gt;A2116,0,SQRT((E2116-route_map__2[[#This Row],[stop_lat]])^2 + ((F2116-route_map__2[[#This Row],[stop_lon]])*COS(RADIANS(route_map__2[[#This Row],[stop_lat]])))^2)*111.32)</f>
        <v>0.21563255064587233</v>
      </c>
    </row>
    <row r="2116" spans="1:7" hidden="1" x14ac:dyDescent="0.2">
      <c r="A2116" t="s">
        <v>241</v>
      </c>
      <c r="B2116">
        <v>0</v>
      </c>
      <c r="C2116">
        <v>22</v>
      </c>
      <c r="D2116" t="s">
        <v>2633</v>
      </c>
      <c r="E2116">
        <v>49.226683999999999</v>
      </c>
      <c r="F2116">
        <v>-122.923529</v>
      </c>
      <c r="G2116">
        <f>IF(route_map__2[[#This Row],[route_label]]&lt;&gt;A2117,0,SQRT((E2117-route_map__2[[#This Row],[stop_lat]])^2 + ((F2117-route_map__2[[#This Row],[stop_lon]])*COS(RADIANS(route_map__2[[#This Row],[stop_lat]])))^2)*111.32)</f>
        <v>0.15519009419540944</v>
      </c>
    </row>
    <row r="2117" spans="1:7" hidden="1" x14ac:dyDescent="0.2">
      <c r="A2117" t="s">
        <v>241</v>
      </c>
      <c r="B2117">
        <v>0</v>
      </c>
      <c r="C2117">
        <v>23</v>
      </c>
      <c r="D2117" t="s">
        <v>2634</v>
      </c>
      <c r="E2117">
        <v>49.227758000000001</v>
      </c>
      <c r="F2117">
        <v>-122.92489</v>
      </c>
      <c r="G2117">
        <f>IF(route_map__2[[#This Row],[route_label]]&lt;&gt;A2118,0,SQRT((E2118-route_map__2[[#This Row],[stop_lat]])^2 + ((F2118-route_map__2[[#This Row],[stop_lon]])*COS(RADIANS(route_map__2[[#This Row],[stop_lat]])))^2)*111.32)</f>
        <v>0.25558421976418139</v>
      </c>
    </row>
    <row r="2118" spans="1:7" hidden="1" x14ac:dyDescent="0.2">
      <c r="A2118" t="s">
        <v>241</v>
      </c>
      <c r="B2118">
        <v>0</v>
      </c>
      <c r="C2118">
        <v>24</v>
      </c>
      <c r="D2118" t="s">
        <v>2635</v>
      </c>
      <c r="E2118">
        <v>49.229404000000002</v>
      </c>
      <c r="F2118">
        <v>-122.922439</v>
      </c>
      <c r="G2118">
        <f>IF(route_map__2[[#This Row],[route_label]]&lt;&gt;A2119,0,SQRT((E2119-route_map__2[[#This Row],[stop_lat]])^2 + ((F2119-route_map__2[[#This Row],[stop_lon]])*COS(RADIANS(route_map__2[[#This Row],[stop_lat]])))^2)*111.32)</f>
        <v>0.21918078983723227</v>
      </c>
    </row>
    <row r="2119" spans="1:7" hidden="1" x14ac:dyDescent="0.2">
      <c r="A2119" t="s">
        <v>241</v>
      </c>
      <c r="B2119">
        <v>0</v>
      </c>
      <c r="C2119">
        <v>25</v>
      </c>
      <c r="D2119" t="s">
        <v>2636</v>
      </c>
      <c r="E2119">
        <v>49.230666999999997</v>
      </c>
      <c r="F2119">
        <v>-122.920126</v>
      </c>
      <c r="G2119">
        <f>IF(route_map__2[[#This Row],[route_label]]&lt;&gt;A2120,0,SQRT((E2120-route_map__2[[#This Row],[stop_lat]])^2 + ((F2120-route_map__2[[#This Row],[stop_lon]])*COS(RADIANS(route_map__2[[#This Row],[stop_lat]])))^2)*111.32)</f>
        <v>0.21599102933967135</v>
      </c>
    </row>
    <row r="2120" spans="1:7" hidden="1" x14ac:dyDescent="0.2">
      <c r="A2120" t="s">
        <v>241</v>
      </c>
      <c r="B2120">
        <v>0</v>
      </c>
      <c r="C2120">
        <v>26</v>
      </c>
      <c r="D2120" t="s">
        <v>2637</v>
      </c>
      <c r="E2120">
        <v>49.231484000000002</v>
      </c>
      <c r="F2120">
        <v>-122.91743099999999</v>
      </c>
      <c r="G2120">
        <f>IF(route_map__2[[#This Row],[route_label]]&lt;&gt;A2121,0,SQRT((E2121-route_map__2[[#This Row],[stop_lat]])^2 + ((F2121-route_map__2[[#This Row],[stop_lon]])*COS(RADIANS(route_map__2[[#This Row],[stop_lat]])))^2)*111.32)</f>
        <v>0.26933859179696523</v>
      </c>
    </row>
    <row r="2121" spans="1:7" hidden="1" x14ac:dyDescent="0.2">
      <c r="A2121" t="s">
        <v>241</v>
      </c>
      <c r="B2121">
        <v>0</v>
      </c>
      <c r="C2121">
        <v>27</v>
      </c>
      <c r="D2121" t="s">
        <v>2638</v>
      </c>
      <c r="E2121">
        <v>49.22992</v>
      </c>
      <c r="F2121">
        <v>-122.914604</v>
      </c>
      <c r="G2121">
        <f>IF(route_map__2[[#This Row],[route_label]]&lt;&gt;A2122,0,SQRT((E2122-route_map__2[[#This Row],[stop_lat]])^2 + ((F2122-route_map__2[[#This Row],[stop_lon]])*COS(RADIANS(route_map__2[[#This Row],[stop_lat]])))^2)*111.32)</f>
        <v>0.28109599513118744</v>
      </c>
    </row>
    <row r="2122" spans="1:7" hidden="1" x14ac:dyDescent="0.2">
      <c r="A2122" t="s">
        <v>241</v>
      </c>
      <c r="B2122">
        <v>0</v>
      </c>
      <c r="C2122">
        <v>28</v>
      </c>
      <c r="D2122" t="s">
        <v>2639</v>
      </c>
      <c r="E2122">
        <v>49.231544</v>
      </c>
      <c r="F2122">
        <v>-122.911643</v>
      </c>
      <c r="G2122">
        <f>IF(route_map__2[[#This Row],[route_label]]&lt;&gt;A2123,0,SQRT((E2123-route_map__2[[#This Row],[stop_lat]])^2 + ((F2123-route_map__2[[#This Row],[stop_lon]])*COS(RADIANS(route_map__2[[#This Row],[stop_lat]])))^2)*111.32)</f>
        <v>0.3589329117658403</v>
      </c>
    </row>
    <row r="2123" spans="1:7" hidden="1" x14ac:dyDescent="0.2">
      <c r="A2123" t="s">
        <v>241</v>
      </c>
      <c r="B2123">
        <v>0</v>
      </c>
      <c r="C2123">
        <v>29</v>
      </c>
      <c r="D2123" t="s">
        <v>2640</v>
      </c>
      <c r="E2123">
        <v>49.233590999999997</v>
      </c>
      <c r="F2123">
        <v>-122.90782799999999</v>
      </c>
      <c r="G2123">
        <f>IF(route_map__2[[#This Row],[route_label]]&lt;&gt;A2124,0,SQRT((E2124-route_map__2[[#This Row],[stop_lat]])^2 + ((F2124-route_map__2[[#This Row],[stop_lon]])*COS(RADIANS(route_map__2[[#This Row],[stop_lat]])))^2)*111.32)</f>
        <v>0.34660593378254151</v>
      </c>
    </row>
    <row r="2124" spans="1:7" hidden="1" x14ac:dyDescent="0.2">
      <c r="A2124" t="s">
        <v>241</v>
      </c>
      <c r="B2124">
        <v>0</v>
      </c>
      <c r="C2124">
        <v>30</v>
      </c>
      <c r="D2124" t="s">
        <v>2641</v>
      </c>
      <c r="E2124">
        <v>49.235762000000001</v>
      </c>
      <c r="F2124">
        <v>-122.90441</v>
      </c>
      <c r="G2124">
        <f>IF(route_map__2[[#This Row],[route_label]]&lt;&gt;A2125,0,SQRT((E2125-route_map__2[[#This Row],[stop_lat]])^2 + ((F2125-route_map__2[[#This Row],[stop_lon]])*COS(RADIANS(route_map__2[[#This Row],[stop_lat]])))^2)*111.32)</f>
        <v>0.16426895348440984</v>
      </c>
    </row>
    <row r="2125" spans="1:7" hidden="1" x14ac:dyDescent="0.2">
      <c r="A2125" t="s">
        <v>241</v>
      </c>
      <c r="B2125">
        <v>0</v>
      </c>
      <c r="C2125">
        <v>31</v>
      </c>
      <c r="D2125" t="s">
        <v>2642</v>
      </c>
      <c r="E2125">
        <v>49.236902000000001</v>
      </c>
      <c r="F2125">
        <v>-122.905845</v>
      </c>
      <c r="G2125">
        <f>IF(route_map__2[[#This Row],[route_label]]&lt;&gt;A2126,0,SQRT((E2126-route_map__2[[#This Row],[stop_lat]])^2 + ((F2126-route_map__2[[#This Row],[stop_lon]])*COS(RADIANS(route_map__2[[#This Row],[stop_lat]])))^2)*111.32)</f>
        <v>0.86348725442411089</v>
      </c>
    </row>
    <row r="2126" spans="1:7" hidden="1" x14ac:dyDescent="0.2">
      <c r="A2126" t="s">
        <v>241</v>
      </c>
      <c r="B2126">
        <v>0</v>
      </c>
      <c r="C2126">
        <v>32</v>
      </c>
      <c r="D2126" t="s">
        <v>2643</v>
      </c>
      <c r="E2126">
        <v>49.244165000000002</v>
      </c>
      <c r="F2126">
        <v>-122.910016</v>
      </c>
      <c r="G2126">
        <f>IF(route_map__2[[#This Row],[route_label]]&lt;&gt;A2127,0,SQRT((E2127-route_map__2[[#This Row],[stop_lat]])^2 + ((F2127-route_map__2[[#This Row],[stop_lon]])*COS(RADIANS(route_map__2[[#This Row],[stop_lat]])))^2)*111.32)</f>
        <v>0.16492910958437101</v>
      </c>
    </row>
    <row r="2127" spans="1:7" hidden="1" x14ac:dyDescent="0.2">
      <c r="A2127" t="s">
        <v>241</v>
      </c>
      <c r="B2127">
        <v>0</v>
      </c>
      <c r="C2127">
        <v>33</v>
      </c>
      <c r="D2127" t="s">
        <v>2644</v>
      </c>
      <c r="E2127">
        <v>49.245474000000002</v>
      </c>
      <c r="F2127">
        <v>-122.911079</v>
      </c>
      <c r="G2127">
        <f>IF(route_map__2[[#This Row],[route_label]]&lt;&gt;A2128,0,SQRT((E2128-route_map__2[[#This Row],[stop_lat]])^2 + ((F2128-route_map__2[[#This Row],[stop_lon]])*COS(RADIANS(route_map__2[[#This Row],[stop_lat]])))^2)*111.32)</f>
        <v>0.32932571078946515</v>
      </c>
    </row>
    <row r="2128" spans="1:7" hidden="1" x14ac:dyDescent="0.2">
      <c r="A2128" t="s">
        <v>241</v>
      </c>
      <c r="B2128">
        <v>0</v>
      </c>
      <c r="C2128">
        <v>34</v>
      </c>
      <c r="D2128" t="s">
        <v>2645</v>
      </c>
      <c r="E2128">
        <v>49.247956000000002</v>
      </c>
      <c r="F2128">
        <v>-122.913545</v>
      </c>
      <c r="G2128">
        <f>IF(route_map__2[[#This Row],[route_label]]&lt;&gt;A2129,0,SQRT((E2129-route_map__2[[#This Row],[stop_lat]])^2 + ((F2129-route_map__2[[#This Row],[stop_lon]])*COS(RADIANS(route_map__2[[#This Row],[stop_lat]])))^2)*111.32)</f>
        <v>0.21265137212309707</v>
      </c>
    </row>
    <row r="2129" spans="1:7" hidden="1" x14ac:dyDescent="0.2">
      <c r="A2129" t="s">
        <v>241</v>
      </c>
      <c r="B2129">
        <v>0</v>
      </c>
      <c r="C2129">
        <v>35</v>
      </c>
      <c r="D2129" t="s">
        <v>2646</v>
      </c>
      <c r="E2129">
        <v>49.249825000000001</v>
      </c>
      <c r="F2129">
        <v>-122.91415000000001</v>
      </c>
      <c r="G2129">
        <f>IF(route_map__2[[#This Row],[route_label]]&lt;&gt;A2130,0,SQRT((E2130-route_map__2[[#This Row],[stop_lat]])^2 + ((F2130-route_map__2[[#This Row],[stop_lon]])*COS(RADIANS(route_map__2[[#This Row],[stop_lat]])))^2)*111.32)</f>
        <v>0.29747924352725819</v>
      </c>
    </row>
    <row r="2130" spans="1:7" hidden="1" x14ac:dyDescent="0.2">
      <c r="A2130" t="s">
        <v>241</v>
      </c>
      <c r="B2130">
        <v>0</v>
      </c>
      <c r="C2130">
        <v>36</v>
      </c>
      <c r="D2130" t="s">
        <v>2647</v>
      </c>
      <c r="E2130">
        <v>49.250135999999998</v>
      </c>
      <c r="F2130">
        <v>-122.910084</v>
      </c>
      <c r="G2130">
        <f>IF(route_map__2[[#This Row],[route_label]]&lt;&gt;A2131,0,SQRT((E2131-route_map__2[[#This Row],[stop_lat]])^2 + ((F2131-route_map__2[[#This Row],[stop_lon]])*COS(RADIANS(route_map__2[[#This Row],[stop_lat]])))^2)*111.32)</f>
        <v>0.35411923466572931</v>
      </c>
    </row>
    <row r="2131" spans="1:7" hidden="1" x14ac:dyDescent="0.2">
      <c r="A2131" t="s">
        <v>241</v>
      </c>
      <c r="B2131">
        <v>0</v>
      </c>
      <c r="C2131">
        <v>37</v>
      </c>
      <c r="D2131" t="s">
        <v>2648</v>
      </c>
      <c r="E2131">
        <v>49.247774999999997</v>
      </c>
      <c r="F2131">
        <v>-122.906818</v>
      </c>
      <c r="G2131">
        <f>IF(route_map__2[[#This Row],[route_label]]&lt;&gt;A2132,0,SQRT((E2132-route_map__2[[#This Row],[stop_lat]])^2 + ((F2132-route_map__2[[#This Row],[stop_lon]])*COS(RADIANS(route_map__2[[#This Row],[stop_lat]])))^2)*111.32)</f>
        <v>0.56011395668556951</v>
      </c>
    </row>
    <row r="2132" spans="1:7" hidden="1" x14ac:dyDescent="0.2">
      <c r="A2132" t="s">
        <v>241</v>
      </c>
      <c r="B2132">
        <v>0</v>
      </c>
      <c r="C2132">
        <v>38</v>
      </c>
      <c r="D2132" t="s">
        <v>2649</v>
      </c>
      <c r="E2132">
        <v>49.247258000000002</v>
      </c>
      <c r="F2132">
        <v>-122.899151</v>
      </c>
      <c r="G2132">
        <f>IF(route_map__2[[#This Row],[route_label]]&lt;&gt;A2133,0,SQRT((E2133-route_map__2[[#This Row],[stop_lat]])^2 + ((F2133-route_map__2[[#This Row],[stop_lon]])*COS(RADIANS(route_map__2[[#This Row],[stop_lat]])))^2)*111.32)</f>
        <v>0.31921611812340328</v>
      </c>
    </row>
    <row r="2133" spans="1:7" hidden="1" x14ac:dyDescent="0.2">
      <c r="A2133" t="s">
        <v>241</v>
      </c>
      <c r="B2133">
        <v>0</v>
      </c>
      <c r="C2133">
        <v>39</v>
      </c>
      <c r="D2133" t="s">
        <v>2650</v>
      </c>
      <c r="E2133">
        <v>49.247427999999999</v>
      </c>
      <c r="F2133">
        <v>-122.894766</v>
      </c>
      <c r="G2133">
        <f>IF(route_map__2[[#This Row],[route_label]]&lt;&gt;A2134,0,SQRT((E2134-route_map__2[[#This Row],[stop_lat]])^2 + ((F2134-route_map__2[[#This Row],[stop_lon]])*COS(RADIANS(route_map__2[[#This Row],[stop_lat]])))^2)*111.32)</f>
        <v>7.330755853806525E-3</v>
      </c>
    </row>
    <row r="2134" spans="1:7" hidden="1" x14ac:dyDescent="0.2">
      <c r="A2134" t="s">
        <v>241</v>
      </c>
      <c r="B2134">
        <v>1</v>
      </c>
      <c r="C2134">
        <v>1</v>
      </c>
      <c r="D2134" t="s">
        <v>2651</v>
      </c>
      <c r="E2134">
        <v>49.247489999999999</v>
      </c>
      <c r="F2134">
        <v>-122.894732</v>
      </c>
      <c r="G2134">
        <f>IF(route_map__2[[#This Row],[route_label]]&lt;&gt;A2135,0,SQRT((E2135-route_map__2[[#This Row],[stop_lat]])^2 + ((F2135-route_map__2[[#This Row],[stop_lon]])*COS(RADIANS(route_map__2[[#This Row],[stop_lat]])))^2)*111.32)</f>
        <v>0.33268921551384578</v>
      </c>
    </row>
    <row r="2135" spans="1:7" hidden="1" x14ac:dyDescent="0.2">
      <c r="A2135" t="s">
        <v>241</v>
      </c>
      <c r="B2135">
        <v>1</v>
      </c>
      <c r="C2135">
        <v>2</v>
      </c>
      <c r="D2135" t="s">
        <v>2652</v>
      </c>
      <c r="E2135">
        <v>49.247557</v>
      </c>
      <c r="F2135">
        <v>-122.899309</v>
      </c>
      <c r="G2135">
        <f>IF(route_map__2[[#This Row],[route_label]]&lt;&gt;A2136,0,SQRT((E2136-route_map__2[[#This Row],[stop_lat]])^2 + ((F2136-route_map__2[[#This Row],[stop_lon]])*COS(RADIANS(route_map__2[[#This Row],[stop_lat]])))^2)*111.32)</f>
        <v>0.55652252409389424</v>
      </c>
    </row>
    <row r="2136" spans="1:7" hidden="1" x14ac:dyDescent="0.2">
      <c r="A2136" t="s">
        <v>241</v>
      </c>
      <c r="B2136">
        <v>1</v>
      </c>
      <c r="C2136">
        <v>3</v>
      </c>
      <c r="D2136" t="s">
        <v>2653</v>
      </c>
      <c r="E2136">
        <v>49.248331</v>
      </c>
      <c r="F2136">
        <v>-122.906875</v>
      </c>
      <c r="G2136">
        <f>IF(route_map__2[[#This Row],[route_label]]&lt;&gt;A2137,0,SQRT((E2137-route_map__2[[#This Row],[stop_lat]])^2 + ((F2137-route_map__2[[#This Row],[stop_lon]])*COS(RADIANS(route_map__2[[#This Row],[stop_lat]])))^2)*111.32)</f>
        <v>0.13659486047593397</v>
      </c>
    </row>
    <row r="2137" spans="1:7" hidden="1" x14ac:dyDescent="0.2">
      <c r="A2137" t="s">
        <v>241</v>
      </c>
      <c r="B2137">
        <v>1</v>
      </c>
      <c r="C2137">
        <v>4</v>
      </c>
      <c r="D2137" t="s">
        <v>2654</v>
      </c>
      <c r="E2137">
        <v>49.249347</v>
      </c>
      <c r="F2137">
        <v>-122.907929</v>
      </c>
      <c r="G2137">
        <f>IF(route_map__2[[#This Row],[route_label]]&lt;&gt;A2138,0,SQRT((E2138-route_map__2[[#This Row],[stop_lat]])^2 + ((F2138-route_map__2[[#This Row],[stop_lon]])*COS(RADIANS(route_map__2[[#This Row],[stop_lat]])))^2)*111.32)</f>
        <v>0.19696673470744408</v>
      </c>
    </row>
    <row r="2138" spans="1:7" hidden="1" x14ac:dyDescent="0.2">
      <c r="A2138" t="s">
        <v>241</v>
      </c>
      <c r="B2138">
        <v>1</v>
      </c>
      <c r="C2138">
        <v>5</v>
      </c>
      <c r="D2138" t="s">
        <v>2655</v>
      </c>
      <c r="E2138">
        <v>49.250250000000001</v>
      </c>
      <c r="F2138">
        <v>-122.91025999999999</v>
      </c>
      <c r="G2138">
        <f>IF(route_map__2[[#This Row],[route_label]]&lt;&gt;A2139,0,SQRT((E2139-route_map__2[[#This Row],[stop_lat]])^2 + ((F2139-route_map__2[[#This Row],[stop_lon]])*COS(RADIANS(route_map__2[[#This Row],[stop_lat]])))^2)*111.32)</f>
        <v>0.30581151438193327</v>
      </c>
    </row>
    <row r="2139" spans="1:7" hidden="1" x14ac:dyDescent="0.2">
      <c r="A2139" t="s">
        <v>241</v>
      </c>
      <c r="B2139">
        <v>1</v>
      </c>
      <c r="C2139">
        <v>6</v>
      </c>
      <c r="D2139" t="s">
        <v>2656</v>
      </c>
      <c r="E2139">
        <v>49.249633000000003</v>
      </c>
      <c r="F2139">
        <v>-122.914361</v>
      </c>
      <c r="G2139">
        <f>IF(route_map__2[[#This Row],[route_label]]&lt;&gt;A2140,0,SQRT((E2140-route_map__2[[#This Row],[stop_lat]])^2 + ((F2140-route_map__2[[#This Row],[stop_lon]])*COS(RADIANS(route_map__2[[#This Row],[stop_lat]])))^2)*111.32)</f>
        <v>0.17897271982933105</v>
      </c>
    </row>
    <row r="2140" spans="1:7" hidden="1" x14ac:dyDescent="0.2">
      <c r="A2140" t="s">
        <v>241</v>
      </c>
      <c r="B2140">
        <v>1</v>
      </c>
      <c r="C2140">
        <v>7</v>
      </c>
      <c r="D2140" t="s">
        <v>2657</v>
      </c>
      <c r="E2140">
        <v>49.248036999999997</v>
      </c>
      <c r="F2140">
        <v>-122.914064</v>
      </c>
      <c r="G2140">
        <f>IF(route_map__2[[#This Row],[route_label]]&lt;&gt;A2141,0,SQRT((E2141-route_map__2[[#This Row],[stop_lat]])^2 + ((F2141-route_map__2[[#This Row],[stop_lon]])*COS(RADIANS(route_map__2[[#This Row],[stop_lat]])))^2)*111.32)</f>
        <v>0.34203777178720746</v>
      </c>
    </row>
    <row r="2141" spans="1:7" hidden="1" x14ac:dyDescent="0.2">
      <c r="A2141" t="s">
        <v>241</v>
      </c>
      <c r="B2141">
        <v>1</v>
      </c>
      <c r="C2141">
        <v>8</v>
      </c>
      <c r="D2141" t="s">
        <v>2658</v>
      </c>
      <c r="E2141">
        <v>49.245468000000002</v>
      </c>
      <c r="F2141">
        <v>-122.91148200000001</v>
      </c>
      <c r="G2141">
        <f>IF(route_map__2[[#This Row],[route_label]]&lt;&gt;A2142,0,SQRT((E2142-route_map__2[[#This Row],[stop_lat]])^2 + ((F2142-route_map__2[[#This Row],[stop_lon]])*COS(RADIANS(route_map__2[[#This Row],[stop_lat]])))^2)*111.32)</f>
        <v>0.24696140430855909</v>
      </c>
    </row>
    <row r="2142" spans="1:7" hidden="1" x14ac:dyDescent="0.2">
      <c r="A2142" t="s">
        <v>241</v>
      </c>
      <c r="B2142">
        <v>1</v>
      </c>
      <c r="C2142">
        <v>9</v>
      </c>
      <c r="D2142" t="s">
        <v>2659</v>
      </c>
      <c r="E2142">
        <v>49.243572999999998</v>
      </c>
      <c r="F2142">
        <v>-122.90971500000001</v>
      </c>
      <c r="G2142">
        <f>IF(route_map__2[[#This Row],[route_label]]&lt;&gt;A2143,0,SQRT((E2143-route_map__2[[#This Row],[stop_lat]])^2 + ((F2143-route_map__2[[#This Row],[stop_lon]])*COS(RADIANS(route_map__2[[#This Row],[stop_lat]])))^2)*111.32)</f>
        <v>0.59320591398532496</v>
      </c>
    </row>
    <row r="2143" spans="1:7" hidden="1" x14ac:dyDescent="0.2">
      <c r="A2143" t="s">
        <v>241</v>
      </c>
      <c r="B2143">
        <v>1</v>
      </c>
      <c r="C2143">
        <v>10</v>
      </c>
      <c r="D2143" t="s">
        <v>2660</v>
      </c>
      <c r="E2143">
        <v>49.238494000000003</v>
      </c>
      <c r="F2143">
        <v>-122.907245</v>
      </c>
      <c r="G2143">
        <f>IF(route_map__2[[#This Row],[route_label]]&lt;&gt;A2144,0,SQRT((E2144-route_map__2[[#This Row],[stop_lat]])^2 + ((F2144-route_map__2[[#This Row],[stop_lon]])*COS(RADIANS(route_map__2[[#This Row],[stop_lat]])))^2)*111.32)</f>
        <v>0.22000858111306879</v>
      </c>
    </row>
    <row r="2144" spans="1:7" hidden="1" x14ac:dyDescent="0.2">
      <c r="A2144" t="s">
        <v>241</v>
      </c>
      <c r="B2144">
        <v>1</v>
      </c>
      <c r="C2144">
        <v>11</v>
      </c>
      <c r="D2144" t="s">
        <v>2661</v>
      </c>
      <c r="E2144">
        <v>49.236699999999999</v>
      </c>
      <c r="F2144">
        <v>-122.905975</v>
      </c>
      <c r="G2144">
        <f>IF(route_map__2[[#This Row],[route_label]]&lt;&gt;A2145,0,SQRT((E2145-route_map__2[[#This Row],[stop_lat]])^2 + ((F2145-route_map__2[[#This Row],[stop_lon]])*COS(RADIANS(route_map__2[[#This Row],[stop_lat]])))^2)*111.32)</f>
        <v>0.17480686096607795</v>
      </c>
    </row>
    <row r="2145" spans="1:7" hidden="1" x14ac:dyDescent="0.2">
      <c r="A2145" t="s">
        <v>241</v>
      </c>
      <c r="B2145">
        <v>1</v>
      </c>
      <c r="C2145">
        <v>12</v>
      </c>
      <c r="D2145" t="s">
        <v>2662</v>
      </c>
      <c r="E2145">
        <v>49.235277000000004</v>
      </c>
      <c r="F2145">
        <v>-122.90495799999999</v>
      </c>
      <c r="G2145">
        <f>IF(route_map__2[[#This Row],[route_label]]&lt;&gt;A2146,0,SQRT((E2146-route_map__2[[#This Row],[stop_lat]])^2 + ((F2146-route_map__2[[#This Row],[stop_lon]])*COS(RADIANS(route_map__2[[#This Row],[stop_lat]])))^2)*111.32)</f>
        <v>0.34899712896143958</v>
      </c>
    </row>
    <row r="2146" spans="1:7" hidden="1" x14ac:dyDescent="0.2">
      <c r="A2146" t="s">
        <v>241</v>
      </c>
      <c r="B2146">
        <v>1</v>
      </c>
      <c r="C2146">
        <v>13</v>
      </c>
      <c r="D2146" t="s">
        <v>2663</v>
      </c>
      <c r="E2146">
        <v>49.233279000000003</v>
      </c>
      <c r="F2146">
        <v>-122.908658</v>
      </c>
      <c r="G2146">
        <f>IF(route_map__2[[#This Row],[route_label]]&lt;&gt;A2147,0,SQRT((E2147-route_map__2[[#This Row],[stop_lat]])^2 + ((F2147-route_map__2[[#This Row],[stop_lon]])*COS(RADIANS(route_map__2[[#This Row],[stop_lat]])))^2)*111.32)</f>
        <v>0.36689978620454705</v>
      </c>
    </row>
    <row r="2147" spans="1:7" hidden="1" x14ac:dyDescent="0.2">
      <c r="A2147" t="s">
        <v>241</v>
      </c>
      <c r="B2147">
        <v>1</v>
      </c>
      <c r="C2147">
        <v>14</v>
      </c>
      <c r="D2147" t="s">
        <v>2664</v>
      </c>
      <c r="E2147">
        <v>49.231178</v>
      </c>
      <c r="F2147">
        <v>-122.912547</v>
      </c>
      <c r="G2147">
        <f>IF(route_map__2[[#This Row],[route_label]]&lt;&gt;A2148,0,SQRT((E2148-route_map__2[[#This Row],[stop_lat]])^2 + ((F2148-route_map__2[[#This Row],[stop_lon]])*COS(RADIANS(route_map__2[[#This Row],[stop_lat]])))^2)*111.32)</f>
        <v>0.24329251330264684</v>
      </c>
    </row>
    <row r="2148" spans="1:7" hidden="1" x14ac:dyDescent="0.2">
      <c r="A2148" t="s">
        <v>241</v>
      </c>
      <c r="B2148">
        <v>1</v>
      </c>
      <c r="C2148">
        <v>15</v>
      </c>
      <c r="D2148" t="s">
        <v>2665</v>
      </c>
      <c r="E2148">
        <v>49.229962999999998</v>
      </c>
      <c r="F2148">
        <v>-122.915329</v>
      </c>
      <c r="G2148">
        <f>IF(route_map__2[[#This Row],[route_label]]&lt;&gt;A2149,0,SQRT((E2149-route_map__2[[#This Row],[stop_lat]])^2 + ((F2149-route_map__2[[#This Row],[stop_lon]])*COS(RADIANS(route_map__2[[#This Row],[stop_lat]])))^2)*111.32)</f>
        <v>0.29414340810929862</v>
      </c>
    </row>
    <row r="2149" spans="1:7" hidden="1" x14ac:dyDescent="0.2">
      <c r="A2149" t="s">
        <v>241</v>
      </c>
      <c r="B2149">
        <v>1</v>
      </c>
      <c r="C2149">
        <v>16</v>
      </c>
      <c r="D2149" t="s">
        <v>2666</v>
      </c>
      <c r="E2149">
        <v>49.231712000000002</v>
      </c>
      <c r="F2149">
        <v>-122.918362</v>
      </c>
      <c r="G2149">
        <f>IF(route_map__2[[#This Row],[route_label]]&lt;&gt;A2150,0,SQRT((E2150-route_map__2[[#This Row],[stop_lat]])^2 + ((F2150-route_map__2[[#This Row],[stop_lon]])*COS(RADIANS(route_map__2[[#This Row],[stop_lat]])))^2)*111.32)</f>
        <v>0.23423677154727837</v>
      </c>
    </row>
    <row r="2150" spans="1:7" hidden="1" x14ac:dyDescent="0.2">
      <c r="A2150" t="s">
        <v>241</v>
      </c>
      <c r="B2150">
        <v>1</v>
      </c>
      <c r="C2150">
        <v>17</v>
      </c>
      <c r="D2150" t="s">
        <v>2667</v>
      </c>
      <c r="E2150">
        <v>49.230398999999998</v>
      </c>
      <c r="F2150">
        <v>-122.92088</v>
      </c>
      <c r="G2150">
        <f>IF(route_map__2[[#This Row],[route_label]]&lt;&gt;A2151,0,SQRT((E2151-route_map__2[[#This Row],[stop_lat]])^2 + ((F2151-route_map__2[[#This Row],[stop_lon]])*COS(RADIANS(route_map__2[[#This Row],[stop_lat]])))^2)*111.32)</f>
        <v>0.21154965378773574</v>
      </c>
    </row>
    <row r="2151" spans="1:7" hidden="1" x14ac:dyDescent="0.2">
      <c r="A2151" t="s">
        <v>241</v>
      </c>
      <c r="B2151">
        <v>1</v>
      </c>
      <c r="C2151">
        <v>18</v>
      </c>
      <c r="D2151" t="s">
        <v>2668</v>
      </c>
      <c r="E2151">
        <v>49.229188999999998</v>
      </c>
      <c r="F2151">
        <v>-122.923124</v>
      </c>
      <c r="G2151">
        <f>IF(route_map__2[[#This Row],[route_label]]&lt;&gt;A2152,0,SQRT((E2152-route_map__2[[#This Row],[stop_lat]])^2 + ((F2152-route_map__2[[#This Row],[stop_lon]])*COS(RADIANS(route_map__2[[#This Row],[stop_lat]])))^2)*111.32)</f>
        <v>0.21991987586734835</v>
      </c>
    </row>
    <row r="2152" spans="1:7" hidden="1" x14ac:dyDescent="0.2">
      <c r="A2152" t="s">
        <v>241</v>
      </c>
      <c r="B2152">
        <v>1</v>
      </c>
      <c r="C2152">
        <v>19</v>
      </c>
      <c r="D2152" t="s">
        <v>2669</v>
      </c>
      <c r="E2152">
        <v>49.227572000000002</v>
      </c>
      <c r="F2152">
        <v>-122.924862</v>
      </c>
      <c r="G2152">
        <f>IF(route_map__2[[#This Row],[route_label]]&lt;&gt;A2153,0,SQRT((E2153-route_map__2[[#This Row],[stop_lat]])^2 + ((F2153-route_map__2[[#This Row],[stop_lon]])*COS(RADIANS(route_map__2[[#This Row],[stop_lat]])))^2)*111.32)</f>
        <v>0.20558597966618963</v>
      </c>
    </row>
    <row r="2153" spans="1:7" hidden="1" x14ac:dyDescent="0.2">
      <c r="A2153" t="s">
        <v>241</v>
      </c>
      <c r="B2153">
        <v>1</v>
      </c>
      <c r="C2153">
        <v>20</v>
      </c>
      <c r="D2153" t="s">
        <v>2670</v>
      </c>
      <c r="E2153">
        <v>49.226146</v>
      </c>
      <c r="F2153">
        <v>-122.92306499999999</v>
      </c>
      <c r="G2153">
        <f>IF(route_map__2[[#This Row],[route_label]]&lt;&gt;A2154,0,SQRT((E2154-route_map__2[[#This Row],[stop_lat]])^2 + ((F2154-route_map__2[[#This Row],[stop_lon]])*COS(RADIANS(route_map__2[[#This Row],[stop_lat]])))^2)*111.32)</f>
        <v>0.18459965494019268</v>
      </c>
    </row>
    <row r="2154" spans="1:7" hidden="1" x14ac:dyDescent="0.2">
      <c r="A2154" t="s">
        <v>241</v>
      </c>
      <c r="B2154">
        <v>1</v>
      </c>
      <c r="C2154">
        <v>21</v>
      </c>
      <c r="D2154" t="s">
        <v>2671</v>
      </c>
      <c r="E2154">
        <v>49.224699999999999</v>
      </c>
      <c r="F2154">
        <v>-122.92182200000001</v>
      </c>
      <c r="G2154">
        <f>IF(route_map__2[[#This Row],[route_label]]&lt;&gt;A2155,0,SQRT((E2155-route_map__2[[#This Row],[stop_lat]])^2 + ((F2155-route_map__2[[#This Row],[stop_lon]])*COS(RADIANS(route_map__2[[#This Row],[stop_lat]])))^2)*111.32)</f>
        <v>0.17287095681990317</v>
      </c>
    </row>
    <row r="2155" spans="1:7" hidden="1" x14ac:dyDescent="0.2">
      <c r="A2155" t="s">
        <v>241</v>
      </c>
      <c r="B2155">
        <v>1</v>
      </c>
      <c r="C2155">
        <v>22</v>
      </c>
      <c r="D2155" t="s">
        <v>2672</v>
      </c>
      <c r="E2155">
        <v>49.223714000000001</v>
      </c>
      <c r="F2155">
        <v>-122.923659</v>
      </c>
      <c r="G2155">
        <f>IF(route_map__2[[#This Row],[route_label]]&lt;&gt;A2156,0,SQRT((E2156-route_map__2[[#This Row],[stop_lat]])^2 + ((F2156-route_map__2[[#This Row],[stop_lon]])*COS(RADIANS(route_map__2[[#This Row],[stop_lat]])))^2)*111.32)</f>
        <v>0.31545276409607748</v>
      </c>
    </row>
    <row r="2156" spans="1:7" hidden="1" x14ac:dyDescent="0.2">
      <c r="A2156" t="s">
        <v>241</v>
      </c>
      <c r="B2156">
        <v>1</v>
      </c>
      <c r="C2156">
        <v>23</v>
      </c>
      <c r="D2156" t="s">
        <v>2673</v>
      </c>
      <c r="E2156">
        <v>49.221905999999997</v>
      </c>
      <c r="F2156">
        <v>-122.92700000000001</v>
      </c>
      <c r="G2156">
        <f>IF(route_map__2[[#This Row],[route_label]]&lt;&gt;A2157,0,SQRT((E2157-route_map__2[[#This Row],[stop_lat]])^2 + ((F2157-route_map__2[[#This Row],[stop_lon]])*COS(RADIANS(route_map__2[[#This Row],[stop_lat]])))^2)*111.32)</f>
        <v>0.36694074361853296</v>
      </c>
    </row>
    <row r="2157" spans="1:7" hidden="1" x14ac:dyDescent="0.2">
      <c r="A2157" t="s">
        <v>241</v>
      </c>
      <c r="B2157">
        <v>1</v>
      </c>
      <c r="C2157">
        <v>24</v>
      </c>
      <c r="D2157" t="s">
        <v>2674</v>
      </c>
      <c r="E2157">
        <v>49.218617000000002</v>
      </c>
      <c r="F2157">
        <v>-122.927335</v>
      </c>
      <c r="G2157">
        <f>IF(route_map__2[[#This Row],[route_label]]&lt;&gt;A2158,0,SQRT((E2158-route_map__2[[#This Row],[stop_lat]])^2 + ((F2158-route_map__2[[#This Row],[stop_lon]])*COS(RADIANS(route_map__2[[#This Row],[stop_lat]])))^2)*111.32)</f>
        <v>0.43718317600818057</v>
      </c>
    </row>
    <row r="2158" spans="1:7" hidden="1" x14ac:dyDescent="0.2">
      <c r="A2158" t="s">
        <v>241</v>
      </c>
      <c r="B2158">
        <v>1</v>
      </c>
      <c r="C2158">
        <v>25</v>
      </c>
      <c r="D2158" t="s">
        <v>2675</v>
      </c>
      <c r="E2158">
        <v>49.215581</v>
      </c>
      <c r="F2158">
        <v>-122.92352099999999</v>
      </c>
      <c r="G2158">
        <f>IF(route_map__2[[#This Row],[route_label]]&lt;&gt;A2159,0,SQRT((E2159-route_map__2[[#This Row],[stop_lat]])^2 + ((F2159-route_map__2[[#This Row],[stop_lon]])*COS(RADIANS(route_map__2[[#This Row],[stop_lat]])))^2)*111.32)</f>
        <v>0.35178024822031378</v>
      </c>
    </row>
    <row r="2159" spans="1:7" hidden="1" x14ac:dyDescent="0.2">
      <c r="A2159" t="s">
        <v>241</v>
      </c>
      <c r="B2159">
        <v>1</v>
      </c>
      <c r="C2159">
        <v>26</v>
      </c>
      <c r="D2159" t="s">
        <v>2676</v>
      </c>
      <c r="E2159">
        <v>49.212927000000001</v>
      </c>
      <c r="F2159">
        <v>-122.920895</v>
      </c>
      <c r="G2159">
        <f>IF(route_map__2[[#This Row],[route_label]]&lt;&gt;A2160,0,SQRT((E2160-route_map__2[[#This Row],[stop_lat]])^2 + ((F2160-route_map__2[[#This Row],[stop_lon]])*COS(RADIANS(route_map__2[[#This Row],[stop_lat]])))^2)*111.32)</f>
        <v>0.26145602580668731</v>
      </c>
    </row>
    <row r="2160" spans="1:7" hidden="1" x14ac:dyDescent="0.2">
      <c r="A2160" t="s">
        <v>241</v>
      </c>
      <c r="B2160">
        <v>1</v>
      </c>
      <c r="C2160">
        <v>27</v>
      </c>
      <c r="D2160" t="s">
        <v>2677</v>
      </c>
      <c r="E2160">
        <v>49.211447999999997</v>
      </c>
      <c r="F2160">
        <v>-122.923688</v>
      </c>
      <c r="G2160">
        <f>IF(route_map__2[[#This Row],[route_label]]&lt;&gt;A2161,0,SQRT((E2161-route_map__2[[#This Row],[stop_lat]])^2 + ((F2161-route_map__2[[#This Row],[stop_lon]])*COS(RADIANS(route_map__2[[#This Row],[stop_lat]])))^2)*111.32)</f>
        <v>0.33717157632290901</v>
      </c>
    </row>
    <row r="2161" spans="1:7" hidden="1" x14ac:dyDescent="0.2">
      <c r="A2161" t="s">
        <v>241</v>
      </c>
      <c r="B2161">
        <v>1</v>
      </c>
      <c r="C2161">
        <v>28</v>
      </c>
      <c r="D2161" t="s">
        <v>2678</v>
      </c>
      <c r="E2161">
        <v>49.209491999999997</v>
      </c>
      <c r="F2161">
        <v>-122.927228</v>
      </c>
      <c r="G2161">
        <f>IF(route_map__2[[#This Row],[route_label]]&lt;&gt;A2162,0,SQRT((E2162-route_map__2[[#This Row],[stop_lat]])^2 + ((F2162-route_map__2[[#This Row],[stop_lon]])*COS(RADIANS(route_map__2[[#This Row],[stop_lat]])))^2)*111.32)</f>
        <v>0.327843715791655</v>
      </c>
    </row>
    <row r="2162" spans="1:7" hidden="1" x14ac:dyDescent="0.2">
      <c r="A2162" t="s">
        <v>241</v>
      </c>
      <c r="B2162">
        <v>1</v>
      </c>
      <c r="C2162">
        <v>29</v>
      </c>
      <c r="D2162" t="s">
        <v>2679</v>
      </c>
      <c r="E2162">
        <v>49.208438999999998</v>
      </c>
      <c r="F2162">
        <v>-122.931438</v>
      </c>
      <c r="G2162">
        <f>IF(route_map__2[[#This Row],[route_label]]&lt;&gt;A2163,0,SQRT((E2163-route_map__2[[#This Row],[stop_lat]])^2 + ((F2163-route_map__2[[#This Row],[stop_lon]])*COS(RADIANS(route_map__2[[#This Row],[stop_lat]])))^2)*111.32)</f>
        <v>0.10827713366305851</v>
      </c>
    </row>
    <row r="2163" spans="1:7" hidden="1" x14ac:dyDescent="0.2">
      <c r="A2163" t="s">
        <v>241</v>
      </c>
      <c r="B2163">
        <v>1</v>
      </c>
      <c r="C2163">
        <v>30</v>
      </c>
      <c r="D2163" t="s">
        <v>2680</v>
      </c>
      <c r="E2163">
        <v>49.209189000000002</v>
      </c>
      <c r="F2163">
        <v>-122.93238599999999</v>
      </c>
      <c r="G2163">
        <f>IF(route_map__2[[#This Row],[route_label]]&lt;&gt;A2164,0,SQRT((E2164-route_map__2[[#This Row],[stop_lat]])^2 + ((F2164-route_map__2[[#This Row],[stop_lon]])*COS(RADIANS(route_map__2[[#This Row],[stop_lat]])))^2)*111.32)</f>
        <v>0.38406025932563265</v>
      </c>
    </row>
    <row r="2164" spans="1:7" hidden="1" x14ac:dyDescent="0.2">
      <c r="A2164" t="s">
        <v>241</v>
      </c>
      <c r="B2164">
        <v>1</v>
      </c>
      <c r="C2164">
        <v>31</v>
      </c>
      <c r="D2164" t="s">
        <v>2681</v>
      </c>
      <c r="E2164">
        <v>49.208697000000001</v>
      </c>
      <c r="F2164">
        <v>-122.937613</v>
      </c>
      <c r="G2164">
        <f>IF(route_map__2[[#This Row],[route_label]]&lt;&gt;A2165,0,SQRT((E2165-route_map__2[[#This Row],[stop_lat]])^2 + ((F2165-route_map__2[[#This Row],[stop_lon]])*COS(RADIANS(route_map__2[[#This Row],[stop_lat]])))^2)*111.32)</f>
        <v>0.31973506210334307</v>
      </c>
    </row>
    <row r="2165" spans="1:7" hidden="1" x14ac:dyDescent="0.2">
      <c r="A2165" t="s">
        <v>241</v>
      </c>
      <c r="B2165">
        <v>1</v>
      </c>
      <c r="C2165">
        <v>32</v>
      </c>
      <c r="D2165" t="s">
        <v>2682</v>
      </c>
      <c r="E2165">
        <v>49.206854</v>
      </c>
      <c r="F2165">
        <v>-122.940985</v>
      </c>
      <c r="G2165">
        <f>IF(route_map__2[[#This Row],[route_label]]&lt;&gt;A2166,0,SQRT((E2166-route_map__2[[#This Row],[stop_lat]])^2 + ((F2166-route_map__2[[#This Row],[stop_lon]])*COS(RADIANS(route_map__2[[#This Row],[stop_lat]])))^2)*111.32)</f>
        <v>0.3228182417397602</v>
      </c>
    </row>
    <row r="2166" spans="1:7" hidden="1" x14ac:dyDescent="0.2">
      <c r="A2166" t="s">
        <v>241</v>
      </c>
      <c r="B2166">
        <v>1</v>
      </c>
      <c r="C2166">
        <v>33</v>
      </c>
      <c r="D2166" t="s">
        <v>2683</v>
      </c>
      <c r="E2166">
        <v>49.205022999999997</v>
      </c>
      <c r="F2166">
        <v>-122.944427</v>
      </c>
      <c r="G2166">
        <f>IF(route_map__2[[#This Row],[route_label]]&lt;&gt;A2167,0,SQRT((E2167-route_map__2[[#This Row],[stop_lat]])^2 + ((F2167-route_map__2[[#This Row],[stop_lon]])*COS(RADIANS(route_map__2[[#This Row],[stop_lat]])))^2)*111.32)</f>
        <v>0.19189593014750836</v>
      </c>
    </row>
    <row r="2167" spans="1:7" hidden="1" x14ac:dyDescent="0.2">
      <c r="A2167" t="s">
        <v>241</v>
      </c>
      <c r="B2167">
        <v>1</v>
      </c>
      <c r="C2167">
        <v>34</v>
      </c>
      <c r="D2167" t="s">
        <v>2684</v>
      </c>
      <c r="E2167">
        <v>49.203929000000002</v>
      </c>
      <c r="F2167">
        <v>-122.946466</v>
      </c>
      <c r="G2167">
        <f>IF(route_map__2[[#This Row],[route_label]]&lt;&gt;A2168,0,SQRT((E2168-route_map__2[[#This Row],[stop_lat]])^2 + ((F2168-route_map__2[[#This Row],[stop_lon]])*COS(RADIANS(route_map__2[[#This Row],[stop_lat]])))^2)*111.32)</f>
        <v>0.21624948576620764</v>
      </c>
    </row>
    <row r="2168" spans="1:7" hidden="1" x14ac:dyDescent="0.2">
      <c r="A2168" t="s">
        <v>241</v>
      </c>
      <c r="B2168">
        <v>1</v>
      </c>
      <c r="C2168">
        <v>35</v>
      </c>
      <c r="D2168" t="s">
        <v>2685</v>
      </c>
      <c r="E2168">
        <v>49.202694000000001</v>
      </c>
      <c r="F2168">
        <v>-122.948761</v>
      </c>
      <c r="G2168">
        <f>IF(route_map__2[[#This Row],[route_label]]&lt;&gt;A2169,0,SQRT((E2169-route_map__2[[#This Row],[stop_lat]])^2 + ((F2169-route_map__2[[#This Row],[stop_lon]])*COS(RADIANS(route_map__2[[#This Row],[stop_lat]])))^2)*111.32)</f>
        <v>0.35389662604174105</v>
      </c>
    </row>
    <row r="2169" spans="1:7" hidden="1" x14ac:dyDescent="0.2">
      <c r="A2169" t="s">
        <v>241</v>
      </c>
      <c r="B2169">
        <v>1</v>
      </c>
      <c r="C2169">
        <v>36</v>
      </c>
      <c r="D2169" t="s">
        <v>2686</v>
      </c>
      <c r="E2169">
        <v>49.200665999999998</v>
      </c>
      <c r="F2169">
        <v>-122.95250799999999</v>
      </c>
      <c r="G2169">
        <f>IF(route_map__2[[#This Row],[route_label]]&lt;&gt;A2170,0,SQRT((E2170-route_map__2[[#This Row],[stop_lat]])^2 + ((F2170-route_map__2[[#This Row],[stop_lon]])*COS(RADIANS(route_map__2[[#This Row],[stop_lat]])))^2)*111.32)</f>
        <v>0.22248901301054644</v>
      </c>
    </row>
    <row r="2170" spans="1:7" hidden="1" x14ac:dyDescent="0.2">
      <c r="A2170" t="s">
        <v>241</v>
      </c>
      <c r="B2170">
        <v>1</v>
      </c>
      <c r="C2170">
        <v>37</v>
      </c>
      <c r="D2170" t="s">
        <v>2586</v>
      </c>
      <c r="E2170">
        <v>49.199857000000002</v>
      </c>
      <c r="F2170">
        <v>-122.94971099999999</v>
      </c>
      <c r="G2170">
        <f>IF(route_map__2[[#This Row],[route_label]]&lt;&gt;A2171,0,SQRT((E2171-route_map__2[[#This Row],[stop_lat]])^2 + ((F2171-route_map__2[[#This Row],[stop_lon]])*COS(RADIANS(route_map__2[[#This Row],[stop_lat]])))^2)*111.32)</f>
        <v>0</v>
      </c>
    </row>
    <row r="2171" spans="1:7" hidden="1" x14ac:dyDescent="0.2">
      <c r="A2171" t="s">
        <v>94</v>
      </c>
      <c r="B2171">
        <v>0</v>
      </c>
      <c r="C2171">
        <v>1</v>
      </c>
      <c r="D2171" t="s">
        <v>2687</v>
      </c>
      <c r="E2171">
        <v>49.201472000000003</v>
      </c>
      <c r="F2171">
        <v>-122.911997</v>
      </c>
      <c r="G2171">
        <f>IF(route_map__2[[#This Row],[route_label]]&lt;&gt;A2172,0,SQRT((E2172-route_map__2[[#This Row],[stop_lat]])^2 + ((F2172-route_map__2[[#This Row],[stop_lon]])*COS(RADIANS(route_map__2[[#This Row],[stop_lat]])))^2)*111.32)</f>
        <v>0.40929835615056903</v>
      </c>
    </row>
    <row r="2172" spans="1:7" hidden="1" x14ac:dyDescent="0.2">
      <c r="A2172" t="s">
        <v>94</v>
      </c>
      <c r="B2172">
        <v>0</v>
      </c>
      <c r="C2172">
        <v>2</v>
      </c>
      <c r="D2172" t="s">
        <v>2688</v>
      </c>
      <c r="E2172">
        <v>49.203434000000001</v>
      </c>
      <c r="F2172">
        <v>-122.90723800000001</v>
      </c>
      <c r="G2172">
        <f>IF(route_map__2[[#This Row],[route_label]]&lt;&gt;A2173,0,SQRT((E2173-route_map__2[[#This Row],[stop_lat]])^2 + ((F2173-route_map__2[[#This Row],[stop_lon]])*COS(RADIANS(route_map__2[[#This Row],[stop_lat]])))^2)*111.32)</f>
        <v>0.20488943410912042</v>
      </c>
    </row>
    <row r="2173" spans="1:7" hidden="1" x14ac:dyDescent="0.2">
      <c r="A2173" t="s">
        <v>94</v>
      </c>
      <c r="B2173">
        <v>0</v>
      </c>
      <c r="C2173">
        <v>3</v>
      </c>
      <c r="D2173" t="s">
        <v>2689</v>
      </c>
      <c r="E2173">
        <v>49.204929999999997</v>
      </c>
      <c r="F2173">
        <v>-122.905597</v>
      </c>
      <c r="G2173">
        <f>IF(route_map__2[[#This Row],[route_label]]&lt;&gt;A2174,0,SQRT((E2174-route_map__2[[#This Row],[stop_lat]])^2 + ((F2174-route_map__2[[#This Row],[stop_lon]])*COS(RADIANS(route_map__2[[#This Row],[stop_lat]])))^2)*111.32)</f>
        <v>0.16538753410449925</v>
      </c>
    </row>
    <row r="2174" spans="1:7" hidden="1" x14ac:dyDescent="0.2">
      <c r="A2174" t="s">
        <v>94</v>
      </c>
      <c r="B2174">
        <v>0</v>
      </c>
      <c r="C2174">
        <v>4</v>
      </c>
      <c r="D2174" t="s">
        <v>2690</v>
      </c>
      <c r="E2174">
        <v>49.206074999999998</v>
      </c>
      <c r="F2174">
        <v>-122.90704599999999</v>
      </c>
      <c r="G2174">
        <f>IF(route_map__2[[#This Row],[route_label]]&lt;&gt;A2175,0,SQRT((E2175-route_map__2[[#This Row],[stop_lat]])^2 + ((F2175-route_map__2[[#This Row],[stop_lon]])*COS(RADIANS(route_map__2[[#This Row],[stop_lat]])))^2)*111.32)</f>
        <v>0.21621157189017615</v>
      </c>
    </row>
    <row r="2175" spans="1:7" hidden="1" x14ac:dyDescent="0.2">
      <c r="A2175" t="s">
        <v>94</v>
      </c>
      <c r="B2175">
        <v>0</v>
      </c>
      <c r="C2175">
        <v>5</v>
      </c>
      <c r="D2175" t="s">
        <v>2691</v>
      </c>
      <c r="E2175">
        <v>49.207904999999997</v>
      </c>
      <c r="F2175">
        <v>-122.90604999999999</v>
      </c>
      <c r="G2175">
        <f>IF(route_map__2[[#This Row],[route_label]]&lt;&gt;A2176,0,SQRT((E2176-route_map__2[[#This Row],[stop_lat]])^2 + ((F2176-route_map__2[[#This Row],[stop_lon]])*COS(RADIANS(route_map__2[[#This Row],[stop_lat]])))^2)*111.32)</f>
        <v>0.19892707952596617</v>
      </c>
    </row>
    <row r="2176" spans="1:7" hidden="1" x14ac:dyDescent="0.2">
      <c r="A2176" t="s">
        <v>94</v>
      </c>
      <c r="B2176">
        <v>0</v>
      </c>
      <c r="C2176">
        <v>6</v>
      </c>
      <c r="D2176" t="s">
        <v>2692</v>
      </c>
      <c r="E2176">
        <v>49.208323999999998</v>
      </c>
      <c r="F2176">
        <v>-122.903391</v>
      </c>
      <c r="G2176">
        <f>IF(route_map__2[[#This Row],[route_label]]&lt;&gt;A2177,0,SQRT((E2177-route_map__2[[#This Row],[stop_lat]])^2 + ((F2177-route_map__2[[#This Row],[stop_lon]])*COS(RADIANS(route_map__2[[#This Row],[stop_lat]])))^2)*111.32)</f>
        <v>0.15970380698664102</v>
      </c>
    </row>
    <row r="2177" spans="1:7" hidden="1" x14ac:dyDescent="0.2">
      <c r="A2177" t="s">
        <v>94</v>
      </c>
      <c r="B2177">
        <v>0</v>
      </c>
      <c r="C2177">
        <v>7</v>
      </c>
      <c r="D2177" t="s">
        <v>2693</v>
      </c>
      <c r="E2177">
        <v>49.209454999999998</v>
      </c>
      <c r="F2177">
        <v>-122.90204</v>
      </c>
      <c r="G2177">
        <f>IF(route_map__2[[#This Row],[route_label]]&lt;&gt;A2178,0,SQRT((E2178-route_map__2[[#This Row],[stop_lat]])^2 + ((F2178-route_map__2[[#This Row],[stop_lon]])*COS(RADIANS(route_map__2[[#This Row],[stop_lat]])))^2)*111.32)</f>
        <v>0.44643563834874328</v>
      </c>
    </row>
    <row r="2178" spans="1:7" hidden="1" x14ac:dyDescent="0.2">
      <c r="A2178" t="s">
        <v>94</v>
      </c>
      <c r="B2178">
        <v>0</v>
      </c>
      <c r="C2178">
        <v>8</v>
      </c>
      <c r="D2178" t="s">
        <v>2694</v>
      </c>
      <c r="E2178">
        <v>49.212701000000003</v>
      </c>
      <c r="F2178">
        <v>-122.89843500000001</v>
      </c>
      <c r="G2178">
        <f>IF(route_map__2[[#This Row],[route_label]]&lt;&gt;A2179,0,SQRT((E2179-route_map__2[[#This Row],[stop_lat]])^2 + ((F2179-route_map__2[[#This Row],[stop_lon]])*COS(RADIANS(route_map__2[[#This Row],[stop_lat]])))^2)*111.32)</f>
        <v>0.19679201043347574</v>
      </c>
    </row>
    <row r="2179" spans="1:7" hidden="1" x14ac:dyDescent="0.2">
      <c r="A2179" t="s">
        <v>94</v>
      </c>
      <c r="B2179">
        <v>0</v>
      </c>
      <c r="C2179">
        <v>9</v>
      </c>
      <c r="D2179" t="s">
        <v>2695</v>
      </c>
      <c r="E2179">
        <v>49.214216999999998</v>
      </c>
      <c r="F2179">
        <v>-122.899827</v>
      </c>
      <c r="G2179">
        <f>IF(route_map__2[[#This Row],[route_label]]&lt;&gt;A2180,0,SQRT((E2180-route_map__2[[#This Row],[stop_lat]])^2 + ((F2180-route_map__2[[#This Row],[stop_lon]])*COS(RADIANS(route_map__2[[#This Row],[stop_lat]])))^2)*111.32)</f>
        <v>0.30357767553387915</v>
      </c>
    </row>
    <row r="2180" spans="1:7" hidden="1" x14ac:dyDescent="0.2">
      <c r="A2180" t="s">
        <v>94</v>
      </c>
      <c r="B2180">
        <v>0</v>
      </c>
      <c r="C2180">
        <v>10</v>
      </c>
      <c r="D2180" t="s">
        <v>2696</v>
      </c>
      <c r="E2180">
        <v>49.216676</v>
      </c>
      <c r="F2180">
        <v>-122.90163200000001</v>
      </c>
      <c r="G2180">
        <f>IF(route_map__2[[#This Row],[route_label]]&lt;&gt;A2181,0,SQRT((E2181-route_map__2[[#This Row],[stop_lat]])^2 + ((F2181-route_map__2[[#This Row],[stop_lon]])*COS(RADIANS(route_map__2[[#This Row],[stop_lat]])))^2)*111.32)</f>
        <v>0</v>
      </c>
    </row>
    <row r="2181" spans="1:7" hidden="1" x14ac:dyDescent="0.2">
      <c r="A2181" t="s">
        <v>94</v>
      </c>
      <c r="B2181">
        <v>1</v>
      </c>
      <c r="C2181">
        <v>1</v>
      </c>
      <c r="D2181" t="s">
        <v>2696</v>
      </c>
      <c r="E2181">
        <v>49.216676</v>
      </c>
      <c r="F2181">
        <v>-122.90163200000001</v>
      </c>
      <c r="G2181">
        <f>IF(route_map__2[[#This Row],[route_label]]&lt;&gt;A2182,0,SQRT((E2182-route_map__2[[#This Row],[stop_lat]])^2 + ((F2182-route_map__2[[#This Row],[stop_lon]])*COS(RADIANS(route_map__2[[#This Row],[stop_lat]])))^2)*111.32)</f>
        <v>0.33495097839518112</v>
      </c>
    </row>
    <row r="2182" spans="1:7" hidden="1" x14ac:dyDescent="0.2">
      <c r="A2182" t="s">
        <v>94</v>
      </c>
      <c r="B2182">
        <v>1</v>
      </c>
      <c r="C2182">
        <v>2</v>
      </c>
      <c r="D2182" t="s">
        <v>2697</v>
      </c>
      <c r="E2182">
        <v>49.213957999999998</v>
      </c>
      <c r="F2182">
        <v>-122.89965599999999</v>
      </c>
      <c r="G2182">
        <f>IF(route_map__2[[#This Row],[route_label]]&lt;&gt;A2183,0,SQRT((E2183-route_map__2[[#This Row],[stop_lat]])^2 + ((F2183-route_map__2[[#This Row],[stop_lon]])*COS(RADIANS(route_map__2[[#This Row],[stop_lat]])))^2)*111.32)</f>
        <v>0.15793479334846772</v>
      </c>
    </row>
    <row r="2183" spans="1:7" hidden="1" x14ac:dyDescent="0.2">
      <c r="A2183" t="s">
        <v>94</v>
      </c>
      <c r="B2183">
        <v>1</v>
      </c>
      <c r="C2183">
        <v>3</v>
      </c>
      <c r="D2183" t="s">
        <v>2698</v>
      </c>
      <c r="E2183">
        <v>49.212747999999998</v>
      </c>
      <c r="F2183">
        <v>-122.898522</v>
      </c>
      <c r="G2183">
        <f>IF(route_map__2[[#This Row],[route_label]]&lt;&gt;A2184,0,SQRT((E2184-route_map__2[[#This Row],[stop_lat]])^2 + ((F2184-route_map__2[[#This Row],[stop_lon]])*COS(RADIANS(route_map__2[[#This Row],[stop_lat]])))^2)*111.32)</f>
        <v>0.46159723331030628</v>
      </c>
    </row>
    <row r="2184" spans="1:7" hidden="1" x14ac:dyDescent="0.2">
      <c r="A2184" t="s">
        <v>94</v>
      </c>
      <c r="B2184">
        <v>1</v>
      </c>
      <c r="C2184">
        <v>4</v>
      </c>
      <c r="D2184" t="s">
        <v>2699</v>
      </c>
      <c r="E2184">
        <v>49.209274999999998</v>
      </c>
      <c r="F2184">
        <v>-122.90199</v>
      </c>
      <c r="G2184">
        <f>IF(route_map__2[[#This Row],[route_label]]&lt;&gt;A2185,0,SQRT((E2185-route_map__2[[#This Row],[stop_lat]])^2 + ((F2185-route_map__2[[#This Row],[stop_lon]])*COS(RADIANS(route_map__2[[#This Row],[stop_lat]])))^2)*111.32)</f>
        <v>0.2025183956609081</v>
      </c>
    </row>
    <row r="2185" spans="1:7" hidden="1" x14ac:dyDescent="0.2">
      <c r="A2185" t="s">
        <v>94</v>
      </c>
      <c r="B2185">
        <v>1</v>
      </c>
      <c r="C2185">
        <v>5</v>
      </c>
      <c r="D2185" t="s">
        <v>2700</v>
      </c>
      <c r="E2185">
        <v>49.208075000000001</v>
      </c>
      <c r="F2185">
        <v>-122.904083</v>
      </c>
      <c r="G2185">
        <f>IF(route_map__2[[#This Row],[route_label]]&lt;&gt;A2186,0,SQRT((E2186-route_map__2[[#This Row],[stop_lat]])^2 + ((F2186-route_map__2[[#This Row],[stop_lon]])*COS(RADIANS(route_map__2[[#This Row],[stop_lat]])))^2)*111.32)</f>
        <v>0.32502988803718491</v>
      </c>
    </row>
    <row r="2186" spans="1:7" hidden="1" x14ac:dyDescent="0.2">
      <c r="A2186" t="s">
        <v>94</v>
      </c>
      <c r="B2186">
        <v>1</v>
      </c>
      <c r="C2186">
        <v>6</v>
      </c>
      <c r="D2186" t="s">
        <v>2701</v>
      </c>
      <c r="E2186">
        <v>49.205888000000002</v>
      </c>
      <c r="F2186">
        <v>-122.907044</v>
      </c>
      <c r="G2186">
        <f>IF(route_map__2[[#This Row],[route_label]]&lt;&gt;A2187,0,SQRT((E2187-route_map__2[[#This Row],[stop_lat]])^2 + ((F2187-route_map__2[[#This Row],[stop_lon]])*COS(RADIANS(route_map__2[[#This Row],[stop_lat]])))^2)*111.32)</f>
        <v>0.18557238364623427</v>
      </c>
    </row>
    <row r="2187" spans="1:7" hidden="1" x14ac:dyDescent="0.2">
      <c r="A2187" t="s">
        <v>94</v>
      </c>
      <c r="B2187">
        <v>1</v>
      </c>
      <c r="C2187">
        <v>7</v>
      </c>
      <c r="D2187" t="s">
        <v>2702</v>
      </c>
      <c r="E2187">
        <v>49.204433999999999</v>
      </c>
      <c r="F2187">
        <v>-122.905796</v>
      </c>
      <c r="G2187">
        <f>IF(route_map__2[[#This Row],[route_label]]&lt;&gt;A2188,0,SQRT((E2188-route_map__2[[#This Row],[stop_lat]])^2 + ((F2188-route_map__2[[#This Row],[stop_lon]])*COS(RADIANS(route_map__2[[#This Row],[stop_lat]])))^2)*111.32)</f>
        <v>0.24362986087728852</v>
      </c>
    </row>
    <row r="2188" spans="1:7" hidden="1" x14ac:dyDescent="0.2">
      <c r="A2188" t="s">
        <v>94</v>
      </c>
      <c r="B2188">
        <v>1</v>
      </c>
      <c r="C2188">
        <v>8</v>
      </c>
      <c r="D2188" t="s">
        <v>2703</v>
      </c>
      <c r="E2188">
        <v>49.203028000000003</v>
      </c>
      <c r="F2188">
        <v>-122.90836299999999</v>
      </c>
      <c r="G2188">
        <f>IF(route_map__2[[#This Row],[route_label]]&lt;&gt;A2189,0,SQRT((E2189-route_map__2[[#This Row],[stop_lat]])^2 + ((F2189-route_map__2[[#This Row],[stop_lon]])*COS(RADIANS(route_map__2[[#This Row],[stop_lat]])))^2)*111.32)</f>
        <v>0.35043627023401963</v>
      </c>
    </row>
    <row r="2189" spans="1:7" hidden="1" x14ac:dyDescent="0.2">
      <c r="A2189" t="s">
        <v>94</v>
      </c>
      <c r="B2189">
        <v>1</v>
      </c>
      <c r="C2189">
        <v>9</v>
      </c>
      <c r="D2189" t="s">
        <v>2704</v>
      </c>
      <c r="E2189">
        <v>49.201036999999999</v>
      </c>
      <c r="F2189">
        <v>-122.91209499999999</v>
      </c>
      <c r="G2189">
        <f>IF(route_map__2[[#This Row],[route_label]]&lt;&gt;A2190,0,SQRT((E2190-route_map__2[[#This Row],[stop_lat]])^2 + ((F2190-route_map__2[[#This Row],[stop_lon]])*COS(RADIANS(route_map__2[[#This Row],[stop_lat]])))^2)*111.32)</f>
        <v>0</v>
      </c>
    </row>
    <row r="2190" spans="1:7" hidden="1" x14ac:dyDescent="0.2">
      <c r="A2190" t="s">
        <v>96</v>
      </c>
      <c r="B2190">
        <v>0</v>
      </c>
      <c r="C2190">
        <v>1</v>
      </c>
      <c r="D2190" t="s">
        <v>2705</v>
      </c>
      <c r="E2190">
        <v>49.199987999999998</v>
      </c>
      <c r="F2190">
        <v>-122.92457400000001</v>
      </c>
      <c r="G2190">
        <f>IF(route_map__2[[#This Row],[route_label]]&lt;&gt;A2191,0,SQRT((E2191-route_map__2[[#This Row],[stop_lat]])^2 + ((F2191-route_map__2[[#This Row],[stop_lon]])*COS(RADIANS(route_map__2[[#This Row],[stop_lat]])))^2)*111.32)</f>
        <v>0.14561850896013556</v>
      </c>
    </row>
    <row r="2191" spans="1:7" hidden="1" x14ac:dyDescent="0.2">
      <c r="A2191" t="s">
        <v>96</v>
      </c>
      <c r="B2191">
        <v>0</v>
      </c>
      <c r="C2191">
        <v>2</v>
      </c>
      <c r="D2191" t="s">
        <v>2706</v>
      </c>
      <c r="E2191">
        <v>49.199905999999999</v>
      </c>
      <c r="F2191">
        <v>-122.92257600000001</v>
      </c>
      <c r="G2191">
        <f>IF(route_map__2[[#This Row],[route_label]]&lt;&gt;A2192,0,SQRT((E2192-route_map__2[[#This Row],[stop_lat]])^2 + ((F2192-route_map__2[[#This Row],[stop_lon]])*COS(RADIANS(route_map__2[[#This Row],[stop_lat]])))^2)*111.32)</f>
        <v>0.34346915090290109</v>
      </c>
    </row>
    <row r="2192" spans="1:7" hidden="1" x14ac:dyDescent="0.2">
      <c r="A2192" t="s">
        <v>96</v>
      </c>
      <c r="B2192">
        <v>0</v>
      </c>
      <c r="C2192">
        <v>3</v>
      </c>
      <c r="D2192" t="s">
        <v>2707</v>
      </c>
      <c r="E2192">
        <v>49.198962999999999</v>
      </c>
      <c r="F2192">
        <v>-122.91808</v>
      </c>
      <c r="G2192">
        <f>IF(route_map__2[[#This Row],[route_label]]&lt;&gt;A2193,0,SQRT((E2193-route_map__2[[#This Row],[stop_lat]])^2 + ((F2193-route_map__2[[#This Row],[stop_lon]])*COS(RADIANS(route_map__2[[#This Row],[stop_lat]])))^2)*111.32)</f>
        <v>0.44575231691843159</v>
      </c>
    </row>
    <row r="2193" spans="1:7" hidden="1" x14ac:dyDescent="0.2">
      <c r="A2193" t="s">
        <v>96</v>
      </c>
      <c r="B2193">
        <v>0</v>
      </c>
      <c r="C2193">
        <v>4</v>
      </c>
      <c r="D2193" t="s">
        <v>2708</v>
      </c>
      <c r="E2193">
        <v>49.201571000000001</v>
      </c>
      <c r="F2193">
        <v>-122.91343000000001</v>
      </c>
      <c r="G2193">
        <f>IF(route_map__2[[#This Row],[route_label]]&lt;&gt;A2194,0,SQRT((E2194-route_map__2[[#This Row],[stop_lat]])^2 + ((F2194-route_map__2[[#This Row],[stop_lon]])*COS(RADIANS(route_map__2[[#This Row],[stop_lat]])))^2)*111.32)</f>
        <v>0.10481236768268452</v>
      </c>
    </row>
    <row r="2194" spans="1:7" hidden="1" x14ac:dyDescent="0.2">
      <c r="A2194" t="s">
        <v>96</v>
      </c>
      <c r="B2194">
        <v>0</v>
      </c>
      <c r="C2194">
        <v>5</v>
      </c>
      <c r="D2194" t="s">
        <v>2687</v>
      </c>
      <c r="E2194">
        <v>49.201472000000003</v>
      </c>
      <c r="F2194">
        <v>-122.911997</v>
      </c>
      <c r="G2194">
        <f>IF(route_map__2[[#This Row],[route_label]]&lt;&gt;A2195,0,SQRT((E2195-route_map__2[[#This Row],[stop_lat]])^2 + ((F2195-route_map__2[[#This Row],[stop_lon]])*COS(RADIANS(route_map__2[[#This Row],[stop_lat]])))^2)*111.32)</f>
        <v>4.8946033710375168E-2</v>
      </c>
    </row>
    <row r="2195" spans="1:7" hidden="1" x14ac:dyDescent="0.2">
      <c r="A2195" t="s">
        <v>96</v>
      </c>
      <c r="B2195">
        <v>1</v>
      </c>
      <c r="C2195">
        <v>1</v>
      </c>
      <c r="D2195" t="s">
        <v>2704</v>
      </c>
      <c r="E2195">
        <v>49.201036999999999</v>
      </c>
      <c r="F2195">
        <v>-122.91209499999999</v>
      </c>
      <c r="G2195">
        <f>IF(route_map__2[[#This Row],[route_label]]&lt;&gt;A2196,0,SQRT((E2196-route_map__2[[#This Row],[stop_lat]])^2 + ((F2196-route_map__2[[#This Row],[stop_lon]])*COS(RADIANS(route_map__2[[#This Row],[stop_lat]])))^2)*111.32)</f>
        <v>0.20878900359393493</v>
      </c>
    </row>
    <row r="2196" spans="1:7" hidden="1" x14ac:dyDescent="0.2">
      <c r="A2196" t="s">
        <v>96</v>
      </c>
      <c r="B2196">
        <v>1</v>
      </c>
      <c r="C2196">
        <v>2</v>
      </c>
      <c r="D2196" t="s">
        <v>2709</v>
      </c>
      <c r="E2196">
        <v>49.200769000000001</v>
      </c>
      <c r="F2196">
        <v>-122.914936</v>
      </c>
      <c r="G2196">
        <f>IF(route_map__2[[#This Row],[route_label]]&lt;&gt;A2197,0,SQRT((E2197-route_map__2[[#This Row],[stop_lat]])^2 + ((F2197-route_map__2[[#This Row],[stop_lon]])*COS(RADIANS(route_map__2[[#This Row],[stop_lat]])))^2)*111.32)</f>
        <v>0.2756269624836637</v>
      </c>
    </row>
    <row r="2197" spans="1:7" hidden="1" x14ac:dyDescent="0.2">
      <c r="A2197" t="s">
        <v>96</v>
      </c>
      <c r="B2197">
        <v>1</v>
      </c>
      <c r="C2197">
        <v>3</v>
      </c>
      <c r="D2197" t="s">
        <v>2710</v>
      </c>
      <c r="E2197">
        <v>49.199058000000001</v>
      </c>
      <c r="F2197">
        <v>-122.917675</v>
      </c>
      <c r="G2197">
        <f>IF(route_map__2[[#This Row],[route_label]]&lt;&gt;A2198,0,SQRT((E2198-route_map__2[[#This Row],[stop_lat]])^2 + ((F2198-route_map__2[[#This Row],[stop_lon]])*COS(RADIANS(route_map__2[[#This Row],[stop_lat]])))^2)*111.32)</f>
        <v>0.21717307341668746</v>
      </c>
    </row>
    <row r="2198" spans="1:7" hidden="1" x14ac:dyDescent="0.2">
      <c r="A2198" t="s">
        <v>96</v>
      </c>
      <c r="B2198">
        <v>1</v>
      </c>
      <c r="C2198">
        <v>4</v>
      </c>
      <c r="D2198" t="s">
        <v>2711</v>
      </c>
      <c r="E2198">
        <v>49.199244</v>
      </c>
      <c r="F2198">
        <v>-122.920647</v>
      </c>
      <c r="G2198">
        <f>IF(route_map__2[[#This Row],[route_label]]&lt;&gt;A2199,0,SQRT((E2199-route_map__2[[#This Row],[stop_lat]])^2 + ((F2199-route_map__2[[#This Row],[stop_lon]])*COS(RADIANS(route_map__2[[#This Row],[stop_lat]])))^2)*111.32)</f>
        <v>0.29741413742912837</v>
      </c>
    </row>
    <row r="2199" spans="1:7" hidden="1" x14ac:dyDescent="0.2">
      <c r="A2199" t="s">
        <v>96</v>
      </c>
      <c r="B2199">
        <v>1</v>
      </c>
      <c r="C2199">
        <v>5</v>
      </c>
      <c r="D2199" t="s">
        <v>2705</v>
      </c>
      <c r="E2199">
        <v>49.199987999999998</v>
      </c>
      <c r="F2199">
        <v>-122.92457400000001</v>
      </c>
      <c r="G2199">
        <f>IF(route_map__2[[#This Row],[route_label]]&lt;&gt;A2200,0,SQRT((E2200-route_map__2[[#This Row],[stop_lat]])^2 + ((F2200-route_map__2[[#This Row],[stop_lon]])*COS(RADIANS(route_map__2[[#This Row],[stop_lat]])))^2)*111.32)</f>
        <v>0</v>
      </c>
    </row>
    <row r="2200" spans="1:7" hidden="1" x14ac:dyDescent="0.2">
      <c r="A2200" t="s">
        <v>136</v>
      </c>
      <c r="B2200">
        <v>0</v>
      </c>
      <c r="C2200">
        <v>1</v>
      </c>
      <c r="D2200" t="s">
        <v>2712</v>
      </c>
      <c r="E2200">
        <v>49.162461</v>
      </c>
      <c r="F2200">
        <v>-122.97228800000001</v>
      </c>
      <c r="G2200">
        <f>IF(route_map__2[[#This Row],[route_label]]&lt;&gt;A2201,0,SQRT((E2201-route_map__2[[#This Row],[stop_lat]])^2 + ((F2201-route_map__2[[#This Row],[stop_lon]])*COS(RADIANS(route_map__2[[#This Row],[stop_lat]])))^2)*111.32)</f>
        <v>0.36481554835581859</v>
      </c>
    </row>
    <row r="2201" spans="1:7" hidden="1" x14ac:dyDescent="0.2">
      <c r="A2201" t="s">
        <v>136</v>
      </c>
      <c r="B2201">
        <v>0</v>
      </c>
      <c r="C2201">
        <v>2</v>
      </c>
      <c r="D2201" t="s">
        <v>2713</v>
      </c>
      <c r="E2201">
        <v>49.161416000000003</v>
      </c>
      <c r="F2201">
        <v>-122.967538</v>
      </c>
      <c r="G2201">
        <f>IF(route_map__2[[#This Row],[route_label]]&lt;&gt;A2202,0,SQRT((E2202-route_map__2[[#This Row],[stop_lat]])^2 + ((F2202-route_map__2[[#This Row],[stop_lon]])*COS(RADIANS(route_map__2[[#This Row],[stop_lat]])))^2)*111.32)</f>
        <v>0.26267280642920937</v>
      </c>
    </row>
    <row r="2202" spans="1:7" hidden="1" x14ac:dyDescent="0.2">
      <c r="A2202" t="s">
        <v>136</v>
      </c>
      <c r="B2202">
        <v>0</v>
      </c>
      <c r="C2202">
        <v>3</v>
      </c>
      <c r="D2202" t="s">
        <v>2714</v>
      </c>
      <c r="E2202">
        <v>49.161935</v>
      </c>
      <c r="F2202">
        <v>-122.964018</v>
      </c>
      <c r="G2202">
        <f>IF(route_map__2[[#This Row],[route_label]]&lt;&gt;A2203,0,SQRT((E2203-route_map__2[[#This Row],[stop_lat]])^2 + ((F2203-route_map__2[[#This Row],[stop_lon]])*COS(RADIANS(route_map__2[[#This Row],[stop_lat]])))^2)*111.32)</f>
        <v>0.2386571101104237</v>
      </c>
    </row>
    <row r="2203" spans="1:7" hidden="1" x14ac:dyDescent="0.2">
      <c r="A2203" t="s">
        <v>136</v>
      </c>
      <c r="B2203">
        <v>0</v>
      </c>
      <c r="C2203">
        <v>4</v>
      </c>
      <c r="D2203" t="s">
        <v>2715</v>
      </c>
      <c r="E2203">
        <v>49.162207000000002</v>
      </c>
      <c r="F2203">
        <v>-122.96076600000001</v>
      </c>
      <c r="G2203">
        <f>IF(route_map__2[[#This Row],[route_label]]&lt;&gt;A2204,0,SQRT((E2204-route_map__2[[#This Row],[stop_lat]])^2 + ((F2204-route_map__2[[#This Row],[stop_lon]])*COS(RADIANS(route_map__2[[#This Row],[stop_lat]])))^2)*111.32)</f>
        <v>0.23749999304735137</v>
      </c>
    </row>
    <row r="2204" spans="1:7" hidden="1" x14ac:dyDescent="0.2">
      <c r="A2204" t="s">
        <v>136</v>
      </c>
      <c r="B2204">
        <v>0</v>
      </c>
      <c r="C2204">
        <v>5</v>
      </c>
      <c r="D2204" t="s">
        <v>2716</v>
      </c>
      <c r="E2204">
        <v>49.161929999999998</v>
      </c>
      <c r="F2204">
        <v>-122.957531</v>
      </c>
      <c r="G2204">
        <f>IF(route_map__2[[#This Row],[route_label]]&lt;&gt;A2205,0,SQRT((E2205-route_map__2[[#This Row],[stop_lat]])^2 + ((F2205-route_map__2[[#This Row],[stop_lon]])*COS(RADIANS(route_map__2[[#This Row],[stop_lat]])))^2)*111.32)</f>
        <v>0.35249831548108651</v>
      </c>
    </row>
    <row r="2205" spans="1:7" hidden="1" x14ac:dyDescent="0.2">
      <c r="A2205" t="s">
        <v>136</v>
      </c>
      <c r="B2205">
        <v>0</v>
      </c>
      <c r="C2205">
        <v>6</v>
      </c>
      <c r="D2205" t="s">
        <v>2717</v>
      </c>
      <c r="E2205">
        <v>49.161678000000002</v>
      </c>
      <c r="F2205">
        <v>-122.952704</v>
      </c>
      <c r="G2205">
        <f>IF(route_map__2[[#This Row],[route_label]]&lt;&gt;A2206,0,SQRT((E2206-route_map__2[[#This Row],[stop_lat]])^2 + ((F2206-route_map__2[[#This Row],[stop_lon]])*COS(RADIANS(route_map__2[[#This Row],[stop_lat]])))^2)*111.32)</f>
        <v>0.39080355938470568</v>
      </c>
    </row>
    <row r="2206" spans="1:7" hidden="1" x14ac:dyDescent="0.2">
      <c r="A2206" t="s">
        <v>136</v>
      </c>
      <c r="B2206">
        <v>0</v>
      </c>
      <c r="C2206">
        <v>7</v>
      </c>
      <c r="D2206" t="s">
        <v>2718</v>
      </c>
      <c r="E2206">
        <v>49.163708</v>
      </c>
      <c r="F2206">
        <v>-122.948324</v>
      </c>
      <c r="G2206">
        <f>IF(route_map__2[[#This Row],[route_label]]&lt;&gt;A2207,0,SQRT((E2207-route_map__2[[#This Row],[stop_lat]])^2 + ((F2207-route_map__2[[#This Row],[stop_lon]])*COS(RADIANS(route_map__2[[#This Row],[stop_lat]])))^2)*111.32)</f>
        <v>0.26825331533340285</v>
      </c>
    </row>
    <row r="2207" spans="1:7" hidden="1" x14ac:dyDescent="0.2">
      <c r="A2207" t="s">
        <v>136</v>
      </c>
      <c r="B2207">
        <v>0</v>
      </c>
      <c r="C2207">
        <v>8</v>
      </c>
      <c r="D2207" t="s">
        <v>2719</v>
      </c>
      <c r="E2207">
        <v>49.165246000000003</v>
      </c>
      <c r="F2207">
        <v>-122.945487</v>
      </c>
      <c r="G2207">
        <f>IF(route_map__2[[#This Row],[route_label]]&lt;&gt;A2208,0,SQRT((E2208-route_map__2[[#This Row],[stop_lat]])^2 + ((F2208-route_map__2[[#This Row],[stop_lon]])*COS(RADIANS(route_map__2[[#This Row],[stop_lat]])))^2)*111.32)</f>
        <v>0.35943585032301917</v>
      </c>
    </row>
    <row r="2208" spans="1:7" hidden="1" x14ac:dyDescent="0.2">
      <c r="A2208" t="s">
        <v>136</v>
      </c>
      <c r="B2208">
        <v>0</v>
      </c>
      <c r="C2208">
        <v>9</v>
      </c>
      <c r="D2208" t="s">
        <v>2720</v>
      </c>
      <c r="E2208">
        <v>49.167828</v>
      </c>
      <c r="F2208">
        <v>-122.942522</v>
      </c>
      <c r="G2208">
        <f>IF(route_map__2[[#This Row],[route_label]]&lt;&gt;A2209,0,SQRT((E2209-route_map__2[[#This Row],[stop_lat]])^2 + ((F2209-route_map__2[[#This Row],[stop_lon]])*COS(RADIANS(route_map__2[[#This Row],[stop_lat]])))^2)*111.32)</f>
        <v>0.30414999577005136</v>
      </c>
    </row>
    <row r="2209" spans="1:7" hidden="1" x14ac:dyDescent="0.2">
      <c r="A2209" t="s">
        <v>136</v>
      </c>
      <c r="B2209">
        <v>0</v>
      </c>
      <c r="C2209">
        <v>10</v>
      </c>
      <c r="D2209" t="s">
        <v>2721</v>
      </c>
      <c r="E2209">
        <v>49.169739999999997</v>
      </c>
      <c r="F2209">
        <v>-122.939537</v>
      </c>
      <c r="G2209">
        <f>IF(route_map__2[[#This Row],[route_label]]&lt;&gt;A2210,0,SQRT((E2210-route_map__2[[#This Row],[stop_lat]])^2 + ((F2210-route_map__2[[#This Row],[stop_lon]])*COS(RADIANS(route_map__2[[#This Row],[stop_lat]])))^2)*111.32)</f>
        <v>0.33037009586886146</v>
      </c>
    </row>
    <row r="2210" spans="1:7" hidden="1" x14ac:dyDescent="0.2">
      <c r="A2210" t="s">
        <v>136</v>
      </c>
      <c r="B2210">
        <v>0</v>
      </c>
      <c r="C2210">
        <v>11</v>
      </c>
      <c r="D2210" t="s">
        <v>2722</v>
      </c>
      <c r="E2210">
        <v>49.171194</v>
      </c>
      <c r="F2210">
        <v>-122.93558</v>
      </c>
      <c r="G2210">
        <f>IF(route_map__2[[#This Row],[route_label]]&lt;&gt;A2211,0,SQRT((E2211-route_map__2[[#This Row],[stop_lat]])^2 + ((F2211-route_map__2[[#This Row],[stop_lon]])*COS(RADIANS(route_map__2[[#This Row],[stop_lat]])))^2)*111.32)</f>
        <v>0.25901200187249207</v>
      </c>
    </row>
    <row r="2211" spans="1:7" hidden="1" x14ac:dyDescent="0.2">
      <c r="A2211" t="s">
        <v>136</v>
      </c>
      <c r="B2211">
        <v>0</v>
      </c>
      <c r="C2211">
        <v>12</v>
      </c>
      <c r="D2211" t="s">
        <v>2723</v>
      </c>
      <c r="E2211">
        <v>49.173383999999999</v>
      </c>
      <c r="F2211">
        <v>-122.934378</v>
      </c>
      <c r="G2211">
        <f>IF(route_map__2[[#This Row],[route_label]]&lt;&gt;A2212,0,SQRT((E2212-route_map__2[[#This Row],[stop_lat]])^2 + ((F2212-route_map__2[[#This Row],[stop_lon]])*COS(RADIANS(route_map__2[[#This Row],[stop_lat]])))^2)*111.32)</f>
        <v>0.31342912430018371</v>
      </c>
    </row>
    <row r="2212" spans="1:7" hidden="1" x14ac:dyDescent="0.2">
      <c r="A2212" t="s">
        <v>136</v>
      </c>
      <c r="B2212">
        <v>0</v>
      </c>
      <c r="C2212">
        <v>13</v>
      </c>
      <c r="D2212" t="s">
        <v>2724</v>
      </c>
      <c r="E2212">
        <v>49.175882999999999</v>
      </c>
      <c r="F2212">
        <v>-122.932394</v>
      </c>
      <c r="G2212">
        <f>IF(route_map__2[[#This Row],[route_label]]&lt;&gt;A2213,0,SQRT((E2213-route_map__2[[#This Row],[stop_lat]])^2 + ((F2213-route_map__2[[#This Row],[stop_lon]])*COS(RADIANS(route_map__2[[#This Row],[stop_lat]])))^2)*111.32)</f>
        <v>0.22257583194158209</v>
      </c>
    </row>
    <row r="2213" spans="1:7" hidden="1" x14ac:dyDescent="0.2">
      <c r="A2213" t="s">
        <v>136</v>
      </c>
      <c r="B2213">
        <v>0</v>
      </c>
      <c r="C2213">
        <v>14</v>
      </c>
      <c r="D2213" t="s">
        <v>2725</v>
      </c>
      <c r="E2213">
        <v>49.177664999999998</v>
      </c>
      <c r="F2213">
        <v>-122.93100699999999</v>
      </c>
      <c r="G2213">
        <f>IF(route_map__2[[#This Row],[route_label]]&lt;&gt;A2214,0,SQRT((E2214-route_map__2[[#This Row],[stop_lat]])^2 + ((F2214-route_map__2[[#This Row],[stop_lon]])*COS(RADIANS(route_map__2[[#This Row],[stop_lat]])))^2)*111.32)</f>
        <v>0.30042692995782022</v>
      </c>
    </row>
    <row r="2214" spans="1:7" hidden="1" x14ac:dyDescent="0.2">
      <c r="A2214" t="s">
        <v>136</v>
      </c>
      <c r="B2214">
        <v>0</v>
      </c>
      <c r="C2214">
        <v>15</v>
      </c>
      <c r="D2214" t="s">
        <v>2726</v>
      </c>
      <c r="E2214">
        <v>49.180194999999998</v>
      </c>
      <c r="F2214">
        <v>-122.92957</v>
      </c>
      <c r="G2214">
        <f>IF(route_map__2[[#This Row],[route_label]]&lt;&gt;A2215,0,SQRT((E2215-route_map__2[[#This Row],[stop_lat]])^2 + ((F2215-route_map__2[[#This Row],[stop_lon]])*COS(RADIANS(route_map__2[[#This Row],[stop_lat]])))^2)*111.32)</f>
        <v>1.3577650099901086</v>
      </c>
    </row>
    <row r="2215" spans="1:7" hidden="1" x14ac:dyDescent="0.2">
      <c r="A2215" t="s">
        <v>136</v>
      </c>
      <c r="B2215">
        <v>0</v>
      </c>
      <c r="C2215">
        <v>16</v>
      </c>
      <c r="D2215" t="s">
        <v>2727</v>
      </c>
      <c r="E2215">
        <v>49.192086000000003</v>
      </c>
      <c r="F2215">
        <v>-122.933723</v>
      </c>
      <c r="G2215">
        <f>IF(route_map__2[[#This Row],[route_label]]&lt;&gt;A2216,0,SQRT((E2216-route_map__2[[#This Row],[stop_lat]])^2 + ((F2216-route_map__2[[#This Row],[stop_lon]])*COS(RADIANS(route_map__2[[#This Row],[stop_lat]])))^2)*111.32)</f>
        <v>0.34659364721913499</v>
      </c>
    </row>
    <row r="2216" spans="1:7" hidden="1" x14ac:dyDescent="0.2">
      <c r="A2216" t="s">
        <v>136</v>
      </c>
      <c r="B2216">
        <v>0</v>
      </c>
      <c r="C2216">
        <v>17</v>
      </c>
      <c r="D2216" t="s">
        <v>2728</v>
      </c>
      <c r="E2216">
        <v>49.195134000000003</v>
      </c>
      <c r="F2216">
        <v>-122.934695</v>
      </c>
      <c r="G2216">
        <f>IF(route_map__2[[#This Row],[route_label]]&lt;&gt;A2217,0,SQRT((E2217-route_map__2[[#This Row],[stop_lat]])^2 + ((F2217-route_map__2[[#This Row],[stop_lon]])*COS(RADIANS(route_map__2[[#This Row],[stop_lat]])))^2)*111.32)</f>
        <v>0.54330389597300532</v>
      </c>
    </row>
    <row r="2217" spans="1:7" hidden="1" x14ac:dyDescent="0.2">
      <c r="A2217" t="s">
        <v>136</v>
      </c>
      <c r="B2217">
        <v>0</v>
      </c>
      <c r="C2217">
        <v>18</v>
      </c>
      <c r="D2217" t="s">
        <v>2729</v>
      </c>
      <c r="E2217">
        <v>49.194614000000001</v>
      </c>
      <c r="F2217">
        <v>-122.927269</v>
      </c>
      <c r="G2217">
        <f>IF(route_map__2[[#This Row],[route_label]]&lt;&gt;A2218,0,SQRT((E2218-route_map__2[[#This Row],[stop_lat]])^2 + ((F2218-route_map__2[[#This Row],[stop_lon]])*COS(RADIANS(route_map__2[[#This Row],[stop_lat]])))^2)*111.32)</f>
        <v>0.60444509136245395</v>
      </c>
    </row>
    <row r="2218" spans="1:7" hidden="1" x14ac:dyDescent="0.2">
      <c r="A2218" t="s">
        <v>136</v>
      </c>
      <c r="B2218">
        <v>0</v>
      </c>
      <c r="C2218">
        <v>19</v>
      </c>
      <c r="D2218" t="s">
        <v>2730</v>
      </c>
      <c r="E2218">
        <v>49.191588000000003</v>
      </c>
      <c r="F2218">
        <v>-122.934168</v>
      </c>
      <c r="G2218">
        <f>IF(route_map__2[[#This Row],[route_label]]&lt;&gt;A2219,0,SQRT((E2219-route_map__2[[#This Row],[stop_lat]])^2 + ((F2219-route_map__2[[#This Row],[stop_lon]])*COS(RADIANS(route_map__2[[#This Row],[stop_lat]])))^2)*111.32)</f>
        <v>0.1746165672944201</v>
      </c>
    </row>
    <row r="2219" spans="1:7" hidden="1" x14ac:dyDescent="0.2">
      <c r="A2219" t="s">
        <v>136</v>
      </c>
      <c r="B2219">
        <v>0</v>
      </c>
      <c r="C2219">
        <v>20</v>
      </c>
      <c r="D2219" t="s">
        <v>2731</v>
      </c>
      <c r="E2219">
        <v>49.190748999999997</v>
      </c>
      <c r="F2219">
        <v>-122.936196</v>
      </c>
      <c r="G2219">
        <f>IF(route_map__2[[#This Row],[route_label]]&lt;&gt;A2220,0,SQRT((E2220-route_map__2[[#This Row],[stop_lat]])^2 + ((F2220-route_map__2[[#This Row],[stop_lon]])*COS(RADIANS(route_map__2[[#This Row],[stop_lat]])))^2)*111.32)</f>
        <v>0.33150435120583088</v>
      </c>
    </row>
    <row r="2220" spans="1:7" hidden="1" x14ac:dyDescent="0.2">
      <c r="A2220" t="s">
        <v>136</v>
      </c>
      <c r="B2220">
        <v>0</v>
      </c>
      <c r="C2220">
        <v>21</v>
      </c>
      <c r="D2220" t="s">
        <v>2732</v>
      </c>
      <c r="E2220">
        <v>49.189151000000003</v>
      </c>
      <c r="F2220">
        <v>-122.94004099999999</v>
      </c>
      <c r="G2220">
        <f>IF(route_map__2[[#This Row],[route_label]]&lt;&gt;A2221,0,SQRT((E2221-route_map__2[[#This Row],[stop_lat]])^2 + ((F2221-route_map__2[[#This Row],[stop_lon]])*COS(RADIANS(route_map__2[[#This Row],[stop_lat]])))^2)*111.32)</f>
        <v>0.14100057242602715</v>
      </c>
    </row>
    <row r="2221" spans="1:7" hidden="1" x14ac:dyDescent="0.2">
      <c r="A2221" t="s">
        <v>136</v>
      </c>
      <c r="B2221">
        <v>0</v>
      </c>
      <c r="C2221">
        <v>22</v>
      </c>
      <c r="D2221" t="s">
        <v>2733</v>
      </c>
      <c r="E2221">
        <v>49.188473000000002</v>
      </c>
      <c r="F2221">
        <v>-122.941678</v>
      </c>
      <c r="G2221">
        <f>IF(route_map__2[[#This Row],[route_label]]&lt;&gt;A2222,0,SQRT((E2222-route_map__2[[#This Row],[stop_lat]])^2 + ((F2222-route_map__2[[#This Row],[stop_lon]])*COS(RADIANS(route_map__2[[#This Row],[stop_lat]])))^2)*111.32)</f>
        <v>0.43400702746370778</v>
      </c>
    </row>
    <row r="2222" spans="1:7" hidden="1" x14ac:dyDescent="0.2">
      <c r="A2222" t="s">
        <v>136</v>
      </c>
      <c r="B2222">
        <v>0</v>
      </c>
      <c r="C2222">
        <v>23</v>
      </c>
      <c r="D2222" t="s">
        <v>2734</v>
      </c>
      <c r="E2222">
        <v>49.186680000000003</v>
      </c>
      <c r="F2222">
        <v>-122.94697499999999</v>
      </c>
      <c r="G2222">
        <f>IF(route_map__2[[#This Row],[route_label]]&lt;&gt;A2223,0,SQRT((E2223-route_map__2[[#This Row],[stop_lat]])^2 + ((F2223-route_map__2[[#This Row],[stop_lon]])*COS(RADIANS(route_map__2[[#This Row],[stop_lat]])))^2)*111.32)</f>
        <v>0.14103790930059987</v>
      </c>
    </row>
    <row r="2223" spans="1:7" hidden="1" x14ac:dyDescent="0.2">
      <c r="A2223" t="s">
        <v>136</v>
      </c>
      <c r="B2223">
        <v>0</v>
      </c>
      <c r="C2223">
        <v>24</v>
      </c>
      <c r="D2223" t="s">
        <v>2735</v>
      </c>
      <c r="E2223">
        <v>49.187932000000004</v>
      </c>
      <c r="F2223">
        <v>-122.947272</v>
      </c>
      <c r="G2223">
        <f>IF(route_map__2[[#This Row],[route_label]]&lt;&gt;A2224,0,SQRT((E2224-route_map__2[[#This Row],[stop_lat]])^2 + ((F2224-route_map__2[[#This Row],[stop_lon]])*COS(RADIANS(route_map__2[[#This Row],[stop_lat]])))^2)*111.32)</f>
        <v>1.3392990645565608</v>
      </c>
    </row>
    <row r="2224" spans="1:7" hidden="1" x14ac:dyDescent="0.2">
      <c r="A2224" t="s">
        <v>136</v>
      </c>
      <c r="B2224">
        <v>0</v>
      </c>
      <c r="C2224">
        <v>25</v>
      </c>
      <c r="D2224" t="s">
        <v>2586</v>
      </c>
      <c r="E2224">
        <v>49.199857000000002</v>
      </c>
      <c r="F2224">
        <v>-122.94971099999999</v>
      </c>
      <c r="G2224">
        <f>IF(route_map__2[[#This Row],[route_label]]&lt;&gt;A2225,0,SQRT((E2225-route_map__2[[#This Row],[stop_lat]])^2 + ((F2225-route_map__2[[#This Row],[stop_lon]])*COS(RADIANS(route_map__2[[#This Row],[stop_lat]])))^2)*111.32)</f>
        <v>6.310668692011602E-2</v>
      </c>
    </row>
    <row r="2225" spans="1:7" hidden="1" x14ac:dyDescent="0.2">
      <c r="A2225" t="s">
        <v>136</v>
      </c>
      <c r="B2225">
        <v>1</v>
      </c>
      <c r="C2225">
        <v>1</v>
      </c>
      <c r="D2225" t="s">
        <v>2736</v>
      </c>
      <c r="E2225">
        <v>49.199941000000003</v>
      </c>
      <c r="F2225">
        <v>-122.948853</v>
      </c>
      <c r="G2225">
        <f>IF(route_map__2[[#This Row],[route_label]]&lt;&gt;A2226,0,SQRT((E2226-route_map__2[[#This Row],[stop_lat]])^2 + ((F2226-route_map__2[[#This Row],[stop_lon]])*COS(RADIANS(route_map__2[[#This Row],[stop_lat]])))^2)*111.32)</f>
        <v>1.4375857134177155</v>
      </c>
    </row>
    <row r="2226" spans="1:7" hidden="1" x14ac:dyDescent="0.2">
      <c r="A2226" t="s">
        <v>136</v>
      </c>
      <c r="B2226">
        <v>1</v>
      </c>
      <c r="C2226">
        <v>2</v>
      </c>
      <c r="D2226" t="s">
        <v>2737</v>
      </c>
      <c r="E2226">
        <v>49.187052000000001</v>
      </c>
      <c r="F2226">
        <v>-122.947624</v>
      </c>
      <c r="G2226">
        <f>IF(route_map__2[[#This Row],[route_label]]&lt;&gt;A2227,0,SQRT((E2227-route_map__2[[#This Row],[stop_lat]])^2 + ((F2227-route_map__2[[#This Row],[stop_lon]])*COS(RADIANS(route_map__2[[#This Row],[stop_lat]])))^2)*111.32)</f>
        <v>0.1245348369543411</v>
      </c>
    </row>
    <row r="2227" spans="1:7" hidden="1" x14ac:dyDescent="0.2">
      <c r="A2227" t="s">
        <v>136</v>
      </c>
      <c r="B2227">
        <v>1</v>
      </c>
      <c r="C2227">
        <v>3</v>
      </c>
      <c r="D2227" t="s">
        <v>2738</v>
      </c>
      <c r="E2227">
        <v>49.186413999999999</v>
      </c>
      <c r="F2227">
        <v>-122.946218</v>
      </c>
      <c r="G2227">
        <f>IF(route_map__2[[#This Row],[route_label]]&lt;&gt;A2228,0,SQRT((E2228-route_map__2[[#This Row],[stop_lat]])^2 + ((F2228-route_map__2[[#This Row],[stop_lon]])*COS(RADIANS(route_map__2[[#This Row],[stop_lat]])))^2)*111.32)</f>
        <v>0.19765293383694169</v>
      </c>
    </row>
    <row r="2228" spans="1:7" hidden="1" x14ac:dyDescent="0.2">
      <c r="A2228" t="s">
        <v>136</v>
      </c>
      <c r="B2228">
        <v>1</v>
      </c>
      <c r="C2228">
        <v>4</v>
      </c>
      <c r="D2228" t="s">
        <v>2739</v>
      </c>
      <c r="E2228">
        <v>49.187364000000002</v>
      </c>
      <c r="F2228">
        <v>-122.943923</v>
      </c>
      <c r="G2228">
        <f>IF(route_map__2[[#This Row],[route_label]]&lt;&gt;A2229,0,SQRT((E2229-route_map__2[[#This Row],[stop_lat]])^2 + ((F2229-route_map__2[[#This Row],[stop_lon]])*COS(RADIANS(route_map__2[[#This Row],[stop_lat]])))^2)*111.32)</f>
        <v>0.26348420490524271</v>
      </c>
    </row>
    <row r="2229" spans="1:7" hidden="1" x14ac:dyDescent="0.2">
      <c r="A2229" t="s">
        <v>136</v>
      </c>
      <c r="B2229">
        <v>1</v>
      </c>
      <c r="C2229">
        <v>5</v>
      </c>
      <c r="D2229" t="s">
        <v>2740</v>
      </c>
      <c r="E2229">
        <v>49.188609999999997</v>
      </c>
      <c r="F2229">
        <v>-122.940844</v>
      </c>
      <c r="G2229">
        <f>IF(route_map__2[[#This Row],[route_label]]&lt;&gt;A2230,0,SQRT((E2230-route_map__2[[#This Row],[stop_lat]])^2 + ((F2230-route_map__2[[#This Row],[stop_lon]])*COS(RADIANS(route_map__2[[#This Row],[stop_lat]])))^2)*111.32)</f>
        <v>0.17357643635102563</v>
      </c>
    </row>
    <row r="2230" spans="1:7" hidden="1" x14ac:dyDescent="0.2">
      <c r="A2230" t="s">
        <v>136</v>
      </c>
      <c r="B2230">
        <v>1</v>
      </c>
      <c r="C2230">
        <v>6</v>
      </c>
      <c r="D2230" t="s">
        <v>2741</v>
      </c>
      <c r="E2230">
        <v>49.189452000000003</v>
      </c>
      <c r="F2230">
        <v>-122.93883599999999</v>
      </c>
      <c r="G2230">
        <f>IF(route_map__2[[#This Row],[route_label]]&lt;&gt;A2231,0,SQRT((E2231-route_map__2[[#This Row],[stop_lat]])^2 + ((F2231-route_map__2[[#This Row],[stop_lon]])*COS(RADIANS(route_map__2[[#This Row],[stop_lat]])))^2)*111.32)</f>
        <v>0.34930937206335394</v>
      </c>
    </row>
    <row r="2231" spans="1:7" hidden="1" x14ac:dyDescent="0.2">
      <c r="A2231" t="s">
        <v>136</v>
      </c>
      <c r="B2231">
        <v>1</v>
      </c>
      <c r="C2231">
        <v>7</v>
      </c>
      <c r="D2231" t="s">
        <v>2742</v>
      </c>
      <c r="E2231">
        <v>49.191127999999999</v>
      </c>
      <c r="F2231">
        <v>-122.934777</v>
      </c>
      <c r="G2231">
        <f>IF(route_map__2[[#This Row],[route_label]]&lt;&gt;A2232,0,SQRT((E2232-route_map__2[[#This Row],[stop_lat]])^2 + ((F2232-route_map__2[[#This Row],[stop_lon]])*COS(RADIANS(route_map__2[[#This Row],[stop_lat]])))^2)*111.32)</f>
        <v>0.13135048627554713</v>
      </c>
    </row>
    <row r="2232" spans="1:7" hidden="1" x14ac:dyDescent="0.2">
      <c r="A2232" t="s">
        <v>136</v>
      </c>
      <c r="B2232">
        <v>1</v>
      </c>
      <c r="C2232">
        <v>8</v>
      </c>
      <c r="D2232" t="s">
        <v>2727</v>
      </c>
      <c r="E2232">
        <v>49.192086000000003</v>
      </c>
      <c r="F2232">
        <v>-122.933723</v>
      </c>
      <c r="G2232">
        <f>IF(route_map__2[[#This Row],[route_label]]&lt;&gt;A2233,0,SQRT((E2233-route_map__2[[#This Row],[stop_lat]])^2 + ((F2233-route_map__2[[#This Row],[stop_lon]])*COS(RADIANS(route_map__2[[#This Row],[stop_lat]])))^2)*111.32)</f>
        <v>0.34659364721913499</v>
      </c>
    </row>
    <row r="2233" spans="1:7" hidden="1" x14ac:dyDescent="0.2">
      <c r="A2233" t="s">
        <v>136</v>
      </c>
      <c r="B2233">
        <v>1</v>
      </c>
      <c r="C2233">
        <v>9</v>
      </c>
      <c r="D2233" t="s">
        <v>2728</v>
      </c>
      <c r="E2233">
        <v>49.195134000000003</v>
      </c>
      <c r="F2233">
        <v>-122.934695</v>
      </c>
      <c r="G2233">
        <f>IF(route_map__2[[#This Row],[route_label]]&lt;&gt;A2234,0,SQRT((E2234-route_map__2[[#This Row],[stop_lat]])^2 + ((F2234-route_map__2[[#This Row],[stop_lon]])*COS(RADIANS(route_map__2[[#This Row],[stop_lat]])))^2)*111.32)</f>
        <v>0.54330389597300532</v>
      </c>
    </row>
    <row r="2234" spans="1:7" hidden="1" x14ac:dyDescent="0.2">
      <c r="A2234" t="s">
        <v>136</v>
      </c>
      <c r="B2234">
        <v>1</v>
      </c>
      <c r="C2234">
        <v>10</v>
      </c>
      <c r="D2234" t="s">
        <v>2729</v>
      </c>
      <c r="E2234">
        <v>49.194614000000001</v>
      </c>
      <c r="F2234">
        <v>-122.927269</v>
      </c>
      <c r="G2234">
        <f>IF(route_map__2[[#This Row],[route_label]]&lt;&gt;A2235,0,SQRT((E2235-route_map__2[[#This Row],[stop_lat]])^2 + ((F2235-route_map__2[[#This Row],[stop_lon]])*COS(RADIANS(route_map__2[[#This Row],[stop_lat]])))^2)*111.32)</f>
        <v>1.3365179620258676</v>
      </c>
    </row>
    <row r="2235" spans="1:7" hidden="1" x14ac:dyDescent="0.2">
      <c r="A2235" t="s">
        <v>136</v>
      </c>
      <c r="B2235">
        <v>1</v>
      </c>
      <c r="C2235">
        <v>11</v>
      </c>
      <c r="D2235" t="s">
        <v>2743</v>
      </c>
      <c r="E2235">
        <v>49.182712000000002</v>
      </c>
      <c r="F2235">
        <v>-122.929683</v>
      </c>
      <c r="G2235">
        <f>IF(route_map__2[[#This Row],[route_label]]&lt;&gt;A2236,0,SQRT((E2236-route_map__2[[#This Row],[stop_lat]])^2 + ((F2236-route_map__2[[#This Row],[stop_lon]])*COS(RADIANS(route_map__2[[#This Row],[stop_lat]])))^2)*111.32)</f>
        <v>0.41663182365080764</v>
      </c>
    </row>
    <row r="2236" spans="1:7" hidden="1" x14ac:dyDescent="0.2">
      <c r="A2236" t="s">
        <v>136</v>
      </c>
      <c r="B2236">
        <v>1</v>
      </c>
      <c r="C2236">
        <v>12</v>
      </c>
      <c r="D2236" t="s">
        <v>2744</v>
      </c>
      <c r="E2236">
        <v>49.180233999999999</v>
      </c>
      <c r="F2236">
        <v>-122.93397400000001</v>
      </c>
      <c r="G2236">
        <f>IF(route_map__2[[#This Row],[route_label]]&lt;&gt;A2237,0,SQRT((E2237-route_map__2[[#This Row],[stop_lat]])^2 + ((F2237-route_map__2[[#This Row],[stop_lon]])*COS(RADIANS(route_map__2[[#This Row],[stop_lat]])))^2)*111.32)</f>
        <v>0.29410916738094556</v>
      </c>
    </row>
    <row r="2237" spans="1:7" hidden="1" x14ac:dyDescent="0.2">
      <c r="A2237" t="s">
        <v>136</v>
      </c>
      <c r="B2237">
        <v>1</v>
      </c>
      <c r="C2237">
        <v>13</v>
      </c>
      <c r="D2237" t="s">
        <v>2745</v>
      </c>
      <c r="E2237">
        <v>49.178384999999999</v>
      </c>
      <c r="F2237">
        <v>-122.93686099999999</v>
      </c>
      <c r="G2237">
        <f>IF(route_map__2[[#This Row],[route_label]]&lt;&gt;A2238,0,SQRT((E2238-route_map__2[[#This Row],[stop_lat]])^2 + ((F2238-route_map__2[[#This Row],[stop_lon]])*COS(RADIANS(route_map__2[[#This Row],[stop_lat]])))^2)*111.32)</f>
        <v>0.21617581414803744</v>
      </c>
    </row>
    <row r="2238" spans="1:7" hidden="1" x14ac:dyDescent="0.2">
      <c r="A2238" t="s">
        <v>136</v>
      </c>
      <c r="B2238">
        <v>1</v>
      </c>
      <c r="C2238">
        <v>14</v>
      </c>
      <c r="D2238" t="s">
        <v>2746</v>
      </c>
      <c r="E2238">
        <v>49.176443999999996</v>
      </c>
      <c r="F2238">
        <v>-122.936769</v>
      </c>
      <c r="G2238">
        <f>IF(route_map__2[[#This Row],[route_label]]&lt;&gt;A2239,0,SQRT((E2239-route_map__2[[#This Row],[stop_lat]])^2 + ((F2239-route_map__2[[#This Row],[stop_lon]])*COS(RADIANS(route_map__2[[#This Row],[stop_lat]])))^2)*111.32)</f>
        <v>0.25307271044456109</v>
      </c>
    </row>
    <row r="2239" spans="1:7" hidden="1" x14ac:dyDescent="0.2">
      <c r="A2239" t="s">
        <v>136</v>
      </c>
      <c r="B2239">
        <v>1</v>
      </c>
      <c r="C2239">
        <v>15</v>
      </c>
      <c r="D2239" t="s">
        <v>2747</v>
      </c>
      <c r="E2239">
        <v>49.175094000000001</v>
      </c>
      <c r="F2239">
        <v>-122.939567</v>
      </c>
      <c r="G2239">
        <f>IF(route_map__2[[#This Row],[route_label]]&lt;&gt;A2240,0,SQRT((E2240-route_map__2[[#This Row],[stop_lat]])^2 + ((F2240-route_map__2[[#This Row],[stop_lon]])*COS(RADIANS(route_map__2[[#This Row],[stop_lat]])))^2)*111.32)</f>
        <v>0.3196362868897063</v>
      </c>
    </row>
    <row r="2240" spans="1:7" hidden="1" x14ac:dyDescent="0.2">
      <c r="A2240" t="s">
        <v>136</v>
      </c>
      <c r="B2240">
        <v>1</v>
      </c>
      <c r="C2240">
        <v>16</v>
      </c>
      <c r="D2240" t="s">
        <v>2748</v>
      </c>
      <c r="E2240">
        <v>49.173381999999997</v>
      </c>
      <c r="F2240">
        <v>-122.943093</v>
      </c>
      <c r="G2240">
        <f>IF(route_map__2[[#This Row],[route_label]]&lt;&gt;A2241,0,SQRT((E2241-route_map__2[[#This Row],[stop_lat]])^2 + ((F2241-route_map__2[[#This Row],[stop_lon]])*COS(RADIANS(route_map__2[[#This Row],[stop_lat]])))^2)*111.32)</f>
        <v>0.22264642084988701</v>
      </c>
    </row>
    <row r="2241" spans="1:7" hidden="1" x14ac:dyDescent="0.2">
      <c r="A2241" t="s">
        <v>136</v>
      </c>
      <c r="B2241">
        <v>1</v>
      </c>
      <c r="C2241">
        <v>17</v>
      </c>
      <c r="D2241" t="s">
        <v>2749</v>
      </c>
      <c r="E2241">
        <v>49.172449</v>
      </c>
      <c r="F2241">
        <v>-122.94579899999999</v>
      </c>
      <c r="G2241">
        <f>IF(route_map__2[[#This Row],[route_label]]&lt;&gt;A2242,0,SQRT((E2242-route_map__2[[#This Row],[stop_lat]])^2 + ((F2242-route_map__2[[#This Row],[stop_lon]])*COS(RADIANS(route_map__2[[#This Row],[stop_lat]])))^2)*111.32)</f>
        <v>0.88925824912249496</v>
      </c>
    </row>
    <row r="2242" spans="1:7" hidden="1" x14ac:dyDescent="0.2">
      <c r="A2242" t="s">
        <v>136</v>
      </c>
      <c r="B2242">
        <v>1</v>
      </c>
      <c r="C2242">
        <v>18</v>
      </c>
      <c r="D2242" t="s">
        <v>2750</v>
      </c>
      <c r="E2242">
        <v>49.169238</v>
      </c>
      <c r="F2242">
        <v>-122.956987</v>
      </c>
      <c r="G2242">
        <f>IF(route_map__2[[#This Row],[route_label]]&lt;&gt;A2243,0,SQRT((E2243-route_map__2[[#This Row],[stop_lat]])^2 + ((F2243-route_map__2[[#This Row],[stop_lon]])*COS(RADIANS(route_map__2[[#This Row],[stop_lat]])))^2)*111.32)</f>
        <v>0.18417738236553594</v>
      </c>
    </row>
    <row r="2243" spans="1:7" hidden="1" x14ac:dyDescent="0.2">
      <c r="A2243" t="s">
        <v>136</v>
      </c>
      <c r="B2243">
        <v>1</v>
      </c>
      <c r="C2243">
        <v>19</v>
      </c>
      <c r="D2243" t="s">
        <v>2751</v>
      </c>
      <c r="E2243">
        <v>49.168551000000001</v>
      </c>
      <c r="F2243">
        <v>-122.959289</v>
      </c>
      <c r="G2243">
        <f>IF(route_map__2[[#This Row],[route_label]]&lt;&gt;A2244,0,SQRT((E2244-route_map__2[[#This Row],[stop_lat]])^2 + ((F2244-route_map__2[[#This Row],[stop_lon]])*COS(RADIANS(route_map__2[[#This Row],[stop_lat]])))^2)*111.32)</f>
        <v>0.15796308405549439</v>
      </c>
    </row>
    <row r="2244" spans="1:7" hidden="1" x14ac:dyDescent="0.2">
      <c r="A2244" t="s">
        <v>136</v>
      </c>
      <c r="B2244">
        <v>1</v>
      </c>
      <c r="C2244">
        <v>20</v>
      </c>
      <c r="D2244" t="s">
        <v>2752</v>
      </c>
      <c r="E2244">
        <v>49.167949999999998</v>
      </c>
      <c r="F2244">
        <v>-122.96125499999999</v>
      </c>
      <c r="G2244">
        <f>IF(route_map__2[[#This Row],[route_label]]&lt;&gt;A2245,0,SQRT((E2245-route_map__2[[#This Row],[stop_lat]])^2 + ((F2245-route_map__2[[#This Row],[stop_lon]])*COS(RADIANS(route_map__2[[#This Row],[stop_lat]])))^2)*111.32)</f>
        <v>0.27165320110457619</v>
      </c>
    </row>
    <row r="2245" spans="1:7" hidden="1" x14ac:dyDescent="0.2">
      <c r="A2245" t="s">
        <v>136</v>
      </c>
      <c r="B2245">
        <v>1</v>
      </c>
      <c r="C2245">
        <v>21</v>
      </c>
      <c r="D2245" t="s">
        <v>2753</v>
      </c>
      <c r="E2245">
        <v>49.166550999999998</v>
      </c>
      <c r="F2245">
        <v>-122.964313</v>
      </c>
      <c r="G2245">
        <f>IF(route_map__2[[#This Row],[route_label]]&lt;&gt;A2246,0,SQRT((E2246-route_map__2[[#This Row],[stop_lat]])^2 + ((F2246-route_map__2[[#This Row],[stop_lon]])*COS(RADIANS(route_map__2[[#This Row],[stop_lat]])))^2)*111.32)</f>
        <v>0.44315704767326874</v>
      </c>
    </row>
    <row r="2246" spans="1:7" hidden="1" x14ac:dyDescent="0.2">
      <c r="A2246" t="s">
        <v>136</v>
      </c>
      <c r="B2246">
        <v>1</v>
      </c>
      <c r="C2246">
        <v>22</v>
      </c>
      <c r="D2246" t="s">
        <v>2754</v>
      </c>
      <c r="E2246">
        <v>49.164456999999999</v>
      </c>
      <c r="F2246">
        <v>-122.969491</v>
      </c>
      <c r="G2246">
        <f>IF(route_map__2[[#This Row],[route_label]]&lt;&gt;A2247,0,SQRT((E2247-route_map__2[[#This Row],[stop_lat]])^2 + ((F2247-route_map__2[[#This Row],[stop_lon]])*COS(RADIANS(route_map__2[[#This Row],[stop_lat]])))^2)*111.32)</f>
        <v>0.30136696524866502</v>
      </c>
    </row>
    <row r="2247" spans="1:7" hidden="1" x14ac:dyDescent="0.2">
      <c r="A2247" t="s">
        <v>136</v>
      </c>
      <c r="B2247">
        <v>1</v>
      </c>
      <c r="C2247">
        <v>23</v>
      </c>
      <c r="D2247" t="s">
        <v>2712</v>
      </c>
      <c r="E2247">
        <v>49.162461</v>
      </c>
      <c r="F2247">
        <v>-122.97228800000001</v>
      </c>
      <c r="G2247">
        <f>IF(route_map__2[[#This Row],[route_label]]&lt;&gt;A2248,0,SQRT((E2248-route_map__2[[#This Row],[stop_lat]])^2 + ((F2248-route_map__2[[#This Row],[stop_lon]])*COS(RADIANS(route_map__2[[#This Row],[stop_lat]])))^2)*111.32)</f>
        <v>0</v>
      </c>
    </row>
    <row r="2248" spans="1:7" hidden="1" x14ac:dyDescent="0.2">
      <c r="A2248" t="s">
        <v>279</v>
      </c>
      <c r="B2248">
        <v>0</v>
      </c>
      <c r="C2248">
        <v>1</v>
      </c>
      <c r="D2248" t="s">
        <v>2755</v>
      </c>
      <c r="E2248">
        <v>49.201059999999998</v>
      </c>
      <c r="F2248">
        <v>-122.913116</v>
      </c>
      <c r="G2248">
        <f>IF(route_map__2[[#This Row],[route_label]]&lt;&gt;A2249,0,SQRT((E2249-route_map__2[[#This Row],[stop_lat]])^2 + ((F2249-route_map__2[[#This Row],[stop_lon]])*COS(RADIANS(route_map__2[[#This Row],[stop_lat]])))^2)*111.32)</f>
        <v>0.50263213455542866</v>
      </c>
    </row>
    <row r="2249" spans="1:7" hidden="1" x14ac:dyDescent="0.2">
      <c r="A2249" t="s">
        <v>279</v>
      </c>
      <c r="B2249">
        <v>0</v>
      </c>
      <c r="C2249">
        <v>2</v>
      </c>
      <c r="D2249" t="s">
        <v>2688</v>
      </c>
      <c r="E2249">
        <v>49.203434000000001</v>
      </c>
      <c r="F2249">
        <v>-122.90723800000001</v>
      </c>
      <c r="G2249">
        <f>IF(route_map__2[[#This Row],[route_label]]&lt;&gt;A2250,0,SQRT((E2250-route_map__2[[#This Row],[stop_lat]])^2 + ((F2250-route_map__2[[#This Row],[stop_lon]])*COS(RADIANS(route_map__2[[#This Row],[stop_lat]])))^2)*111.32)</f>
        <v>0.20488943410912042</v>
      </c>
    </row>
    <row r="2250" spans="1:7" hidden="1" x14ac:dyDescent="0.2">
      <c r="A2250" t="s">
        <v>279</v>
      </c>
      <c r="B2250">
        <v>0</v>
      </c>
      <c r="C2250">
        <v>3</v>
      </c>
      <c r="D2250" t="s">
        <v>2689</v>
      </c>
      <c r="E2250">
        <v>49.204929999999997</v>
      </c>
      <c r="F2250">
        <v>-122.905597</v>
      </c>
      <c r="G2250">
        <f>IF(route_map__2[[#This Row],[route_label]]&lt;&gt;A2251,0,SQRT((E2251-route_map__2[[#This Row],[stop_lat]])^2 + ((F2251-route_map__2[[#This Row],[stop_lon]])*COS(RADIANS(route_map__2[[#This Row],[stop_lat]])))^2)*111.32)</f>
        <v>0.16538753410449925</v>
      </c>
    </row>
    <row r="2251" spans="1:7" hidden="1" x14ac:dyDescent="0.2">
      <c r="A2251" t="s">
        <v>279</v>
      </c>
      <c r="B2251">
        <v>0</v>
      </c>
      <c r="C2251">
        <v>4</v>
      </c>
      <c r="D2251" t="s">
        <v>2690</v>
      </c>
      <c r="E2251">
        <v>49.206074999999998</v>
      </c>
      <c r="F2251">
        <v>-122.90704599999999</v>
      </c>
      <c r="G2251">
        <f>IF(route_map__2[[#This Row],[route_label]]&lt;&gt;A2252,0,SQRT((E2252-route_map__2[[#This Row],[stop_lat]])^2 + ((F2252-route_map__2[[#This Row],[stop_lon]])*COS(RADIANS(route_map__2[[#This Row],[stop_lat]])))^2)*111.32)</f>
        <v>0.21621157189017615</v>
      </c>
    </row>
    <row r="2252" spans="1:7" hidden="1" x14ac:dyDescent="0.2">
      <c r="A2252" t="s">
        <v>279</v>
      </c>
      <c r="B2252">
        <v>0</v>
      </c>
      <c r="C2252">
        <v>5</v>
      </c>
      <c r="D2252" t="s">
        <v>2691</v>
      </c>
      <c r="E2252">
        <v>49.207904999999997</v>
      </c>
      <c r="F2252">
        <v>-122.90604999999999</v>
      </c>
      <c r="G2252">
        <f>IF(route_map__2[[#This Row],[route_label]]&lt;&gt;A2253,0,SQRT((E2253-route_map__2[[#This Row],[stop_lat]])^2 + ((F2253-route_map__2[[#This Row],[stop_lon]])*COS(RADIANS(route_map__2[[#This Row],[stop_lat]])))^2)*111.32)</f>
        <v>0.19892707952596617</v>
      </c>
    </row>
    <row r="2253" spans="1:7" hidden="1" x14ac:dyDescent="0.2">
      <c r="A2253" t="s">
        <v>279</v>
      </c>
      <c r="B2253">
        <v>0</v>
      </c>
      <c r="C2253">
        <v>6</v>
      </c>
      <c r="D2253" t="s">
        <v>2692</v>
      </c>
      <c r="E2253">
        <v>49.208323999999998</v>
      </c>
      <c r="F2253">
        <v>-122.903391</v>
      </c>
      <c r="G2253">
        <f>IF(route_map__2[[#This Row],[route_label]]&lt;&gt;A2254,0,SQRT((E2254-route_map__2[[#This Row],[stop_lat]])^2 + ((F2254-route_map__2[[#This Row],[stop_lon]])*COS(RADIANS(route_map__2[[#This Row],[stop_lat]])))^2)*111.32)</f>
        <v>0.15970380698664102</v>
      </c>
    </row>
    <row r="2254" spans="1:7" hidden="1" x14ac:dyDescent="0.2">
      <c r="A2254" t="s">
        <v>279</v>
      </c>
      <c r="B2254">
        <v>0</v>
      </c>
      <c r="C2254">
        <v>7</v>
      </c>
      <c r="D2254" t="s">
        <v>2693</v>
      </c>
      <c r="E2254">
        <v>49.209454999999998</v>
      </c>
      <c r="F2254">
        <v>-122.90204</v>
      </c>
      <c r="G2254">
        <f>IF(route_map__2[[#This Row],[route_label]]&lt;&gt;A2255,0,SQRT((E2255-route_map__2[[#This Row],[stop_lat]])^2 + ((F2255-route_map__2[[#This Row],[stop_lon]])*COS(RADIANS(route_map__2[[#This Row],[stop_lat]])))^2)*111.32)</f>
        <v>0.1016997699911501</v>
      </c>
    </row>
    <row r="2255" spans="1:7" hidden="1" x14ac:dyDescent="0.2">
      <c r="A2255" t="s">
        <v>279</v>
      </c>
      <c r="B2255">
        <v>0</v>
      </c>
      <c r="C2255">
        <v>8</v>
      </c>
      <c r="D2255" t="s">
        <v>2756</v>
      </c>
      <c r="E2255">
        <v>49.209727000000001</v>
      </c>
      <c r="F2255">
        <v>-122.903375</v>
      </c>
      <c r="G2255">
        <f>IF(route_map__2[[#This Row],[route_label]]&lt;&gt;A2256,0,SQRT((E2256-route_map__2[[#This Row],[stop_lat]])^2 + ((F2256-route_map__2[[#This Row],[stop_lon]])*COS(RADIANS(route_map__2[[#This Row],[stop_lat]])))^2)*111.32)</f>
        <v>0.14538854134757259</v>
      </c>
    </row>
    <row r="2256" spans="1:7" hidden="1" x14ac:dyDescent="0.2">
      <c r="A2256" t="s">
        <v>279</v>
      </c>
      <c r="B2256">
        <v>0</v>
      </c>
      <c r="C2256">
        <v>9</v>
      </c>
      <c r="D2256" t="s">
        <v>2757</v>
      </c>
      <c r="E2256">
        <v>49.209710000000001</v>
      </c>
      <c r="F2256">
        <v>-122.90537399999999</v>
      </c>
      <c r="G2256">
        <f>IF(route_map__2[[#This Row],[route_label]]&lt;&gt;A2257,0,SQRT((E2257-route_map__2[[#This Row],[stop_lat]])^2 + ((F2257-route_map__2[[#This Row],[stop_lon]])*COS(RADIANS(route_map__2[[#This Row],[stop_lat]])))^2)*111.32)</f>
        <v>0.1417674888096537</v>
      </c>
    </row>
    <row r="2257" spans="1:7" hidden="1" x14ac:dyDescent="0.2">
      <c r="A2257" t="s">
        <v>279</v>
      </c>
      <c r="B2257">
        <v>0</v>
      </c>
      <c r="C2257">
        <v>10</v>
      </c>
      <c r="D2257" t="s">
        <v>2758</v>
      </c>
      <c r="E2257">
        <v>49.210698000000001</v>
      </c>
      <c r="F2257">
        <v>-122.906604</v>
      </c>
      <c r="G2257">
        <f>IF(route_map__2[[#This Row],[route_label]]&lt;&gt;A2258,0,SQRT((E2258-route_map__2[[#This Row],[stop_lat]])^2 + ((F2258-route_map__2[[#This Row],[stop_lon]])*COS(RADIANS(route_map__2[[#This Row],[stop_lat]])))^2)*111.32)</f>
        <v>0.23096841869883536</v>
      </c>
    </row>
    <row r="2258" spans="1:7" hidden="1" x14ac:dyDescent="0.2">
      <c r="A2258" t="s">
        <v>279</v>
      </c>
      <c r="B2258">
        <v>0</v>
      </c>
      <c r="C2258">
        <v>11</v>
      </c>
      <c r="D2258" t="s">
        <v>2759</v>
      </c>
      <c r="E2258">
        <v>49.212297999999997</v>
      </c>
      <c r="F2258">
        <v>-122.908626</v>
      </c>
      <c r="G2258">
        <f>IF(route_map__2[[#This Row],[route_label]]&lt;&gt;A2259,0,SQRT((E2259-route_map__2[[#This Row],[stop_lat]])^2 + ((F2259-route_map__2[[#This Row],[stop_lon]])*COS(RADIANS(route_map__2[[#This Row],[stop_lat]])))^2)*111.32)</f>
        <v>0.2184124692165825</v>
      </c>
    </row>
    <row r="2259" spans="1:7" hidden="1" x14ac:dyDescent="0.2">
      <c r="A2259" t="s">
        <v>279</v>
      </c>
      <c r="B2259">
        <v>0</v>
      </c>
      <c r="C2259">
        <v>12</v>
      </c>
      <c r="D2259" t="s">
        <v>2760</v>
      </c>
      <c r="E2259">
        <v>49.213816999999999</v>
      </c>
      <c r="F2259">
        <v>-122.910527</v>
      </c>
      <c r="G2259">
        <f>IF(route_map__2[[#This Row],[route_label]]&lt;&gt;A2260,0,SQRT((E2260-route_map__2[[#This Row],[stop_lat]])^2 + ((F2260-route_map__2[[#This Row],[stop_lon]])*COS(RADIANS(route_map__2[[#This Row],[stop_lat]])))^2)*111.32)</f>
        <v>0.22569619853186376</v>
      </c>
    </row>
    <row r="2260" spans="1:7" hidden="1" x14ac:dyDescent="0.2">
      <c r="A2260" t="s">
        <v>279</v>
      </c>
      <c r="B2260">
        <v>0</v>
      </c>
      <c r="C2260">
        <v>13</v>
      </c>
      <c r="D2260" t="s">
        <v>2761</v>
      </c>
      <c r="E2260">
        <v>49.215381000000001</v>
      </c>
      <c r="F2260">
        <v>-122.912502</v>
      </c>
      <c r="G2260">
        <f>IF(route_map__2[[#This Row],[route_label]]&lt;&gt;A2261,0,SQRT((E2261-route_map__2[[#This Row],[stop_lat]])^2 + ((F2261-route_map__2[[#This Row],[stop_lon]])*COS(RADIANS(route_map__2[[#This Row],[stop_lat]])))^2)*111.32)</f>
        <v>0.16857629630274298</v>
      </c>
    </row>
    <row r="2261" spans="1:7" hidden="1" x14ac:dyDescent="0.2">
      <c r="A2261" t="s">
        <v>279</v>
      </c>
      <c r="B2261">
        <v>0</v>
      </c>
      <c r="C2261">
        <v>14</v>
      </c>
      <c r="D2261" t="s">
        <v>2762</v>
      </c>
      <c r="E2261">
        <v>49.216681000000001</v>
      </c>
      <c r="F2261">
        <v>-122.913691</v>
      </c>
      <c r="G2261">
        <f>IF(route_map__2[[#This Row],[route_label]]&lt;&gt;A2262,0,SQRT((E2262-route_map__2[[#This Row],[stop_lat]])^2 + ((F2262-route_map__2[[#This Row],[stop_lon]])*COS(RADIANS(route_map__2[[#This Row],[stop_lat]])))^2)*111.32)</f>
        <v>0.2182807794567298</v>
      </c>
    </row>
    <row r="2262" spans="1:7" hidden="1" x14ac:dyDescent="0.2">
      <c r="A2262" t="s">
        <v>279</v>
      </c>
      <c r="B2262">
        <v>0</v>
      </c>
      <c r="C2262">
        <v>15</v>
      </c>
      <c r="D2262" t="s">
        <v>2763</v>
      </c>
      <c r="E2262">
        <v>49.217905999999999</v>
      </c>
      <c r="F2262">
        <v>-122.91134700000001</v>
      </c>
      <c r="G2262">
        <f>IF(route_map__2[[#This Row],[route_label]]&lt;&gt;A2263,0,SQRT((E2263-route_map__2[[#This Row],[stop_lat]])^2 + ((F2263-route_map__2[[#This Row],[stop_lon]])*COS(RADIANS(route_map__2[[#This Row],[stop_lat]])))^2)*111.32)</f>
        <v>0.32802894745252847</v>
      </c>
    </row>
    <row r="2263" spans="1:7" hidden="1" x14ac:dyDescent="0.2">
      <c r="A2263" t="s">
        <v>279</v>
      </c>
      <c r="B2263">
        <v>0</v>
      </c>
      <c r="C2263">
        <v>16</v>
      </c>
      <c r="D2263" t="s">
        <v>2764</v>
      </c>
      <c r="E2263">
        <v>49.219777999999998</v>
      </c>
      <c r="F2263">
        <v>-122.90786300000001</v>
      </c>
      <c r="G2263">
        <f>IF(route_map__2[[#This Row],[route_label]]&lt;&gt;A2264,0,SQRT((E2264-route_map__2[[#This Row],[stop_lat]])^2 + ((F2264-route_map__2[[#This Row],[stop_lon]])*COS(RADIANS(route_map__2[[#This Row],[stop_lat]])))^2)*111.32)</f>
        <v>0.20034232073924829</v>
      </c>
    </row>
    <row r="2264" spans="1:7" hidden="1" x14ac:dyDescent="0.2">
      <c r="A2264" t="s">
        <v>279</v>
      </c>
      <c r="B2264">
        <v>0</v>
      </c>
      <c r="C2264">
        <v>17</v>
      </c>
      <c r="D2264" t="s">
        <v>2765</v>
      </c>
      <c r="E2264">
        <v>49.220925999999999</v>
      </c>
      <c r="F2264">
        <v>-122.90574100000001</v>
      </c>
      <c r="G2264">
        <f>IF(route_map__2[[#This Row],[route_label]]&lt;&gt;A2265,0,SQRT((E2265-route_map__2[[#This Row],[stop_lat]])^2 + ((F2265-route_map__2[[#This Row],[stop_lon]])*COS(RADIANS(route_map__2[[#This Row],[stop_lat]])))^2)*111.32)</f>
        <v>0.23625816688484136</v>
      </c>
    </row>
    <row r="2265" spans="1:7" hidden="1" x14ac:dyDescent="0.2">
      <c r="A2265" t="s">
        <v>279</v>
      </c>
      <c r="B2265">
        <v>0</v>
      </c>
      <c r="C2265">
        <v>18</v>
      </c>
      <c r="D2265" t="s">
        <v>2766</v>
      </c>
      <c r="E2265">
        <v>49.222954000000001</v>
      </c>
      <c r="F2265">
        <v>-122.906699</v>
      </c>
      <c r="G2265">
        <f>IF(route_map__2[[#This Row],[route_label]]&lt;&gt;A2266,0,SQRT((E2266-route_map__2[[#This Row],[stop_lat]])^2 + ((F2266-route_map__2[[#This Row],[stop_lon]])*COS(RADIANS(route_map__2[[#This Row],[stop_lat]])))^2)*111.32)</f>
        <v>0.20902787960656549</v>
      </c>
    </row>
    <row r="2266" spans="1:7" hidden="1" x14ac:dyDescent="0.2">
      <c r="A2266" t="s">
        <v>279</v>
      </c>
      <c r="B2266">
        <v>0</v>
      </c>
      <c r="C2266">
        <v>19</v>
      </c>
      <c r="D2266" t="s">
        <v>2767</v>
      </c>
      <c r="E2266">
        <v>49.224097</v>
      </c>
      <c r="F2266">
        <v>-122.90898</v>
      </c>
      <c r="G2266">
        <f>IF(route_map__2[[#This Row],[route_label]]&lt;&gt;A2267,0,SQRT((E2267-route_map__2[[#This Row],[stop_lat]])^2 + ((F2267-route_map__2[[#This Row],[stop_lon]])*COS(RADIANS(route_map__2[[#This Row],[stop_lat]])))^2)*111.32)</f>
        <v>0.37125003362793907</v>
      </c>
    </row>
    <row r="2267" spans="1:7" hidden="1" x14ac:dyDescent="0.2">
      <c r="A2267" t="s">
        <v>279</v>
      </c>
      <c r="B2267">
        <v>0</v>
      </c>
      <c r="C2267">
        <v>20</v>
      </c>
      <c r="D2267" t="s">
        <v>2768</v>
      </c>
      <c r="E2267">
        <v>49.222006</v>
      </c>
      <c r="F2267">
        <v>-122.912958</v>
      </c>
      <c r="G2267">
        <f>IF(route_map__2[[#This Row],[route_label]]&lt;&gt;A2268,0,SQRT((E2268-route_map__2[[#This Row],[stop_lat]])^2 + ((F2268-route_map__2[[#This Row],[stop_lon]])*COS(RADIANS(route_map__2[[#This Row],[stop_lat]])))^2)*111.32)</f>
        <v>0.16686748768501639</v>
      </c>
    </row>
    <row r="2268" spans="1:7" hidden="1" x14ac:dyDescent="0.2">
      <c r="A2268" t="s">
        <v>279</v>
      </c>
      <c r="B2268">
        <v>0</v>
      </c>
      <c r="C2268">
        <v>21</v>
      </c>
      <c r="D2268" t="s">
        <v>2769</v>
      </c>
      <c r="E2268">
        <v>49.221992999999998</v>
      </c>
      <c r="F2268">
        <v>-122.91525300000001</v>
      </c>
      <c r="G2268">
        <f>IF(route_map__2[[#This Row],[route_label]]&lt;&gt;A2269,0,SQRT((E2269-route_map__2[[#This Row],[stop_lat]])^2 + ((F2269-route_map__2[[#This Row],[stop_lon]])*COS(RADIANS(route_map__2[[#This Row],[stop_lat]])))^2)*111.32)</f>
        <v>0.38320469040830696</v>
      </c>
    </row>
    <row r="2269" spans="1:7" hidden="1" x14ac:dyDescent="0.2">
      <c r="A2269" t="s">
        <v>279</v>
      </c>
      <c r="B2269">
        <v>0</v>
      </c>
      <c r="C2269">
        <v>22</v>
      </c>
      <c r="D2269" t="s">
        <v>2770</v>
      </c>
      <c r="E2269">
        <v>49.219150999999997</v>
      </c>
      <c r="F2269">
        <v>-122.918227</v>
      </c>
      <c r="G2269">
        <f>IF(route_map__2[[#This Row],[route_label]]&lt;&gt;A2270,0,SQRT((E2270-route_map__2[[#This Row],[stop_lat]])^2 + ((F2270-route_map__2[[#This Row],[stop_lon]])*COS(RADIANS(route_map__2[[#This Row],[stop_lat]])))^2)*111.32)</f>
        <v>0.32733353715283492</v>
      </c>
    </row>
    <row r="2270" spans="1:7" hidden="1" x14ac:dyDescent="0.2">
      <c r="A2270" t="s">
        <v>279</v>
      </c>
      <c r="B2270">
        <v>0</v>
      </c>
      <c r="C2270">
        <v>23</v>
      </c>
      <c r="D2270" t="s">
        <v>2771</v>
      </c>
      <c r="E2270">
        <v>49.217283999999999</v>
      </c>
      <c r="F2270">
        <v>-122.921705</v>
      </c>
      <c r="G2270">
        <f>IF(route_map__2[[#This Row],[route_label]]&lt;&gt;A2271,0,SQRT((E2271-route_map__2[[#This Row],[stop_lat]])^2 + ((F2271-route_map__2[[#This Row],[stop_lon]])*COS(RADIANS(route_map__2[[#This Row],[stop_lat]])))^2)*111.32)</f>
        <v>0.23103318793320266</v>
      </c>
    </row>
    <row r="2271" spans="1:7" hidden="1" x14ac:dyDescent="0.2">
      <c r="A2271" t="s">
        <v>279</v>
      </c>
      <c r="B2271">
        <v>0</v>
      </c>
      <c r="C2271">
        <v>24</v>
      </c>
      <c r="D2271" t="s">
        <v>2675</v>
      </c>
      <c r="E2271">
        <v>49.215581</v>
      </c>
      <c r="F2271">
        <v>-122.92352099999999</v>
      </c>
      <c r="G2271">
        <f>IF(route_map__2[[#This Row],[route_label]]&lt;&gt;A2272,0,SQRT((E2272-route_map__2[[#This Row],[stop_lat]])^2 + ((F2272-route_map__2[[#This Row],[stop_lon]])*COS(RADIANS(route_map__2[[#This Row],[stop_lat]])))^2)*111.32)</f>
        <v>0.35178024822031378</v>
      </c>
    </row>
    <row r="2272" spans="1:7" hidden="1" x14ac:dyDescent="0.2">
      <c r="A2272" t="s">
        <v>279</v>
      </c>
      <c r="B2272">
        <v>0</v>
      </c>
      <c r="C2272">
        <v>25</v>
      </c>
      <c r="D2272" t="s">
        <v>2676</v>
      </c>
      <c r="E2272">
        <v>49.212927000000001</v>
      </c>
      <c r="F2272">
        <v>-122.920895</v>
      </c>
      <c r="G2272">
        <f>IF(route_map__2[[#This Row],[route_label]]&lt;&gt;A2273,0,SQRT((E2273-route_map__2[[#This Row],[stop_lat]])^2 + ((F2273-route_map__2[[#This Row],[stop_lon]])*COS(RADIANS(route_map__2[[#This Row],[stop_lat]])))^2)*111.32)</f>
        <v>0.29156196298462311</v>
      </c>
    </row>
    <row r="2273" spans="1:7" hidden="1" x14ac:dyDescent="0.2">
      <c r="A2273" t="s">
        <v>279</v>
      </c>
      <c r="B2273">
        <v>0</v>
      </c>
      <c r="C2273">
        <v>26</v>
      </c>
      <c r="D2273" t="s">
        <v>2772</v>
      </c>
      <c r="E2273">
        <v>49.211540999999997</v>
      </c>
      <c r="F2273">
        <v>-122.924297</v>
      </c>
      <c r="G2273">
        <f>IF(route_map__2[[#This Row],[route_label]]&lt;&gt;A2274,0,SQRT((E2274-route_map__2[[#This Row],[stop_lat]])^2 + ((F2274-route_map__2[[#This Row],[stop_lon]])*COS(RADIANS(route_map__2[[#This Row],[stop_lat]])))^2)*111.32)</f>
        <v>0.17937414203900243</v>
      </c>
    </row>
    <row r="2274" spans="1:7" hidden="1" x14ac:dyDescent="0.2">
      <c r="A2274" t="s">
        <v>279</v>
      </c>
      <c r="B2274">
        <v>0</v>
      </c>
      <c r="C2274">
        <v>27</v>
      </c>
      <c r="D2274" t="s">
        <v>2773</v>
      </c>
      <c r="E2274">
        <v>49.212786999999999</v>
      </c>
      <c r="F2274">
        <v>-122.925861</v>
      </c>
      <c r="G2274">
        <f>IF(route_map__2[[#This Row],[route_label]]&lt;&gt;A2275,0,SQRT((E2275-route_map__2[[#This Row],[stop_lat]])^2 + ((F2275-route_map__2[[#This Row],[stop_lon]])*COS(RADIANS(route_map__2[[#This Row],[stop_lat]])))^2)*111.32)</f>
        <v>0</v>
      </c>
    </row>
    <row r="2275" spans="1:7" hidden="1" x14ac:dyDescent="0.2">
      <c r="A2275" t="s">
        <v>279</v>
      </c>
      <c r="B2275">
        <v>1</v>
      </c>
      <c r="C2275">
        <v>1</v>
      </c>
      <c r="D2275" t="s">
        <v>2773</v>
      </c>
      <c r="E2275">
        <v>49.212786999999999</v>
      </c>
      <c r="F2275">
        <v>-122.925861</v>
      </c>
      <c r="G2275">
        <f>IF(route_map__2[[#This Row],[route_label]]&lt;&gt;A2276,0,SQRT((E2276-route_map__2[[#This Row],[stop_lat]])^2 + ((F2276-route_map__2[[#This Row],[stop_lon]])*COS(RADIANS(route_map__2[[#This Row],[stop_lat]])))^2)*111.32)</f>
        <v>0.18558418378238564</v>
      </c>
    </row>
    <row r="2276" spans="1:7" hidden="1" x14ac:dyDescent="0.2">
      <c r="A2276" t="s">
        <v>279</v>
      </c>
      <c r="B2276">
        <v>1</v>
      </c>
      <c r="C2276">
        <v>2</v>
      </c>
      <c r="D2276" t="s">
        <v>2774</v>
      </c>
      <c r="E2276">
        <v>49.214252000000002</v>
      </c>
      <c r="F2276">
        <v>-122.92707900000001</v>
      </c>
      <c r="G2276">
        <f>IF(route_map__2[[#This Row],[route_label]]&lt;&gt;A2277,0,SQRT((E2277-route_map__2[[#This Row],[stop_lat]])^2 + ((F2277-route_map__2[[#This Row],[stop_lon]])*COS(RADIANS(route_map__2[[#This Row],[stop_lat]])))^2)*111.32)</f>
        <v>0.34230780221413587</v>
      </c>
    </row>
    <row r="2277" spans="1:7" hidden="1" x14ac:dyDescent="0.2">
      <c r="A2277" t="s">
        <v>279</v>
      </c>
      <c r="B2277">
        <v>1</v>
      </c>
      <c r="C2277">
        <v>3</v>
      </c>
      <c r="D2277" t="s">
        <v>2775</v>
      </c>
      <c r="E2277">
        <v>49.216205000000002</v>
      </c>
      <c r="F2277">
        <v>-122.92344300000001</v>
      </c>
      <c r="G2277">
        <f>IF(route_map__2[[#This Row],[route_label]]&lt;&gt;A2278,0,SQRT((E2278-route_map__2[[#This Row],[stop_lat]])^2 + ((F2278-route_map__2[[#This Row],[stop_lon]])*COS(RADIANS(route_map__2[[#This Row],[stop_lat]])))^2)*111.32)</f>
        <v>0.23520182758518526</v>
      </c>
    </row>
    <row r="2278" spans="1:7" hidden="1" x14ac:dyDescent="0.2">
      <c r="A2278" t="s">
        <v>279</v>
      </c>
      <c r="B2278">
        <v>1</v>
      </c>
      <c r="C2278">
        <v>4</v>
      </c>
      <c r="D2278" t="s">
        <v>2776</v>
      </c>
      <c r="E2278">
        <v>49.217551999999998</v>
      </c>
      <c r="F2278">
        <v>-122.920951</v>
      </c>
      <c r="G2278">
        <f>IF(route_map__2[[#This Row],[route_label]]&lt;&gt;A2279,0,SQRT((E2279-route_map__2[[#This Row],[stop_lat]])^2 + ((F2279-route_map__2[[#This Row],[stop_lon]])*COS(RADIANS(route_map__2[[#This Row],[stop_lat]])))^2)*111.32)</f>
        <v>0.35418111701786287</v>
      </c>
    </row>
    <row r="2279" spans="1:7" hidden="1" x14ac:dyDescent="0.2">
      <c r="A2279" t="s">
        <v>279</v>
      </c>
      <c r="B2279">
        <v>1</v>
      </c>
      <c r="C2279">
        <v>5</v>
      </c>
      <c r="D2279" t="s">
        <v>2777</v>
      </c>
      <c r="E2279">
        <v>49.219577000000001</v>
      </c>
      <c r="F2279">
        <v>-122.91719399999999</v>
      </c>
      <c r="G2279">
        <f>IF(route_map__2[[#This Row],[route_label]]&lt;&gt;A2280,0,SQRT((E2280-route_map__2[[#This Row],[stop_lat]])^2 + ((F2280-route_map__2[[#This Row],[stop_lon]])*COS(RADIANS(route_map__2[[#This Row],[stop_lat]])))^2)*111.32)</f>
        <v>0.30553493562566963</v>
      </c>
    </row>
    <row r="2280" spans="1:7" hidden="1" x14ac:dyDescent="0.2">
      <c r="A2280" t="s">
        <v>279</v>
      </c>
      <c r="B2280">
        <v>1</v>
      </c>
      <c r="C2280">
        <v>6</v>
      </c>
      <c r="D2280" t="s">
        <v>2778</v>
      </c>
      <c r="E2280">
        <v>49.221941000000001</v>
      </c>
      <c r="F2280">
        <v>-122.915059</v>
      </c>
      <c r="G2280">
        <f>IF(route_map__2[[#This Row],[route_label]]&lt;&gt;A2281,0,SQRT((E2281-route_map__2[[#This Row],[stop_lat]])^2 + ((F2281-route_map__2[[#This Row],[stop_lon]])*COS(RADIANS(route_map__2[[#This Row],[stop_lat]])))^2)*111.32)</f>
        <v>0.12332726980498387</v>
      </c>
    </row>
    <row r="2281" spans="1:7" hidden="1" x14ac:dyDescent="0.2">
      <c r="A2281" t="s">
        <v>279</v>
      </c>
      <c r="B2281">
        <v>1</v>
      </c>
      <c r="C2281">
        <v>7</v>
      </c>
      <c r="D2281" t="s">
        <v>2779</v>
      </c>
      <c r="E2281">
        <v>49.221477999999998</v>
      </c>
      <c r="F2281">
        <v>-122.913518</v>
      </c>
      <c r="G2281">
        <f>IF(route_map__2[[#This Row],[route_label]]&lt;&gt;A2282,0,SQRT((E2282-route_map__2[[#This Row],[stop_lat]])^2 + ((F2282-route_map__2[[#This Row],[stop_lon]])*COS(RADIANS(route_map__2[[#This Row],[stop_lat]])))^2)*111.32)</f>
        <v>0.2422499980302891</v>
      </c>
    </row>
    <row r="2282" spans="1:7" hidden="1" x14ac:dyDescent="0.2">
      <c r="A2282" t="s">
        <v>279</v>
      </c>
      <c r="B2282">
        <v>1</v>
      </c>
      <c r="C2282">
        <v>8</v>
      </c>
      <c r="D2282" t="s">
        <v>2780</v>
      </c>
      <c r="E2282">
        <v>49.222855000000003</v>
      </c>
      <c r="F2282">
        <v>-122.910938</v>
      </c>
      <c r="G2282">
        <f>IF(route_map__2[[#This Row],[route_label]]&lt;&gt;A2283,0,SQRT((E2283-route_map__2[[#This Row],[stop_lat]])^2 + ((F2283-route_map__2[[#This Row],[stop_lon]])*COS(RADIANS(route_map__2[[#This Row],[stop_lat]])))^2)*111.32)</f>
        <v>0.23782635245449504</v>
      </c>
    </row>
    <row r="2283" spans="1:7" hidden="1" x14ac:dyDescent="0.2">
      <c r="A2283" t="s">
        <v>279</v>
      </c>
      <c r="B2283">
        <v>1</v>
      </c>
      <c r="C2283">
        <v>9</v>
      </c>
      <c r="D2283" t="s">
        <v>2781</v>
      </c>
      <c r="E2283">
        <v>49.223886</v>
      </c>
      <c r="F2283">
        <v>-122.908073</v>
      </c>
      <c r="G2283">
        <f>IF(route_map__2[[#This Row],[route_label]]&lt;&gt;A2284,0,SQRT((E2284-route_map__2[[#This Row],[stop_lat]])^2 + ((F2284-route_map__2[[#This Row],[stop_lon]])*COS(RADIANS(route_map__2[[#This Row],[stop_lat]])))^2)*111.32)</f>
        <v>0.27627897770145582</v>
      </c>
    </row>
    <row r="2284" spans="1:7" hidden="1" x14ac:dyDescent="0.2">
      <c r="A2284" t="s">
        <v>279</v>
      </c>
      <c r="B2284">
        <v>1</v>
      </c>
      <c r="C2284">
        <v>10</v>
      </c>
      <c r="D2284" t="s">
        <v>2782</v>
      </c>
      <c r="E2284">
        <v>49.221957000000003</v>
      </c>
      <c r="F2284">
        <v>-122.905682</v>
      </c>
      <c r="G2284">
        <f>IF(route_map__2[[#This Row],[route_label]]&lt;&gt;A2285,0,SQRT((E2285-route_map__2[[#This Row],[stop_lat]])^2 + ((F2285-route_map__2[[#This Row],[stop_lon]])*COS(RADIANS(route_map__2[[#This Row],[stop_lat]])))^2)*111.32)</f>
        <v>0.13419642165508242</v>
      </c>
    </row>
    <row r="2285" spans="1:7" hidden="1" x14ac:dyDescent="0.2">
      <c r="A2285" t="s">
        <v>279</v>
      </c>
      <c r="B2285">
        <v>1</v>
      </c>
      <c r="C2285">
        <v>11</v>
      </c>
      <c r="D2285" t="s">
        <v>2783</v>
      </c>
      <c r="E2285">
        <v>49.22081</v>
      </c>
      <c r="F2285">
        <v>-122.90625</v>
      </c>
      <c r="G2285">
        <f>IF(route_map__2[[#This Row],[route_label]]&lt;&gt;A2286,0,SQRT((E2286-route_map__2[[#This Row],[stop_lat]])^2 + ((F2286-route_map__2[[#This Row],[stop_lon]])*COS(RADIANS(route_map__2[[#This Row],[stop_lat]])))^2)*111.32)</f>
        <v>0.25690979675666642</v>
      </c>
    </row>
    <row r="2286" spans="1:7" hidden="1" x14ac:dyDescent="0.2">
      <c r="A2286" t="s">
        <v>279</v>
      </c>
      <c r="B2286">
        <v>1</v>
      </c>
      <c r="C2286">
        <v>12</v>
      </c>
      <c r="D2286" t="s">
        <v>2784</v>
      </c>
      <c r="E2286">
        <v>49.219347999999997</v>
      </c>
      <c r="F2286">
        <v>-122.908984</v>
      </c>
      <c r="G2286">
        <f>IF(route_map__2[[#This Row],[route_label]]&lt;&gt;A2287,0,SQRT((E2287-route_map__2[[#This Row],[stop_lat]])^2 + ((F2287-route_map__2[[#This Row],[stop_lon]])*COS(RADIANS(route_map__2[[#This Row],[stop_lat]])))^2)*111.32)</f>
        <v>0.32829409746857652</v>
      </c>
    </row>
    <row r="2287" spans="1:7" hidden="1" x14ac:dyDescent="0.2">
      <c r="A2287" t="s">
        <v>279</v>
      </c>
      <c r="B2287">
        <v>1</v>
      </c>
      <c r="C2287">
        <v>13</v>
      </c>
      <c r="D2287" t="s">
        <v>2785</v>
      </c>
      <c r="E2287">
        <v>49.217458000000001</v>
      </c>
      <c r="F2287">
        <v>-122.91245000000001</v>
      </c>
      <c r="G2287">
        <f>IF(route_map__2[[#This Row],[route_label]]&lt;&gt;A2288,0,SQRT((E2288-route_map__2[[#This Row],[stop_lat]])^2 + ((F2288-route_map__2[[#This Row],[stop_lon]])*COS(RADIANS(route_map__2[[#This Row],[stop_lat]])))^2)*111.32)</f>
        <v>0.17246060312043227</v>
      </c>
    </row>
    <row r="2288" spans="1:7" hidden="1" x14ac:dyDescent="0.2">
      <c r="A2288" t="s">
        <v>279</v>
      </c>
      <c r="B2288">
        <v>1</v>
      </c>
      <c r="C2288">
        <v>14</v>
      </c>
      <c r="D2288" t="s">
        <v>2786</v>
      </c>
      <c r="E2288">
        <v>49.216231999999998</v>
      </c>
      <c r="F2288">
        <v>-122.9139</v>
      </c>
      <c r="G2288">
        <f>IF(route_map__2[[#This Row],[route_label]]&lt;&gt;A2289,0,SQRT((E2289-route_map__2[[#This Row],[stop_lat]])^2 + ((F2289-route_map__2[[#This Row],[stop_lon]])*COS(RADIANS(route_map__2[[#This Row],[stop_lat]])))^2)*111.32)</f>
        <v>0.19444574596728212</v>
      </c>
    </row>
    <row r="2289" spans="1:7" hidden="1" x14ac:dyDescent="0.2">
      <c r="A2289" t="s">
        <v>279</v>
      </c>
      <c r="B2289">
        <v>1</v>
      </c>
      <c r="C2289">
        <v>15</v>
      </c>
      <c r="D2289" t="s">
        <v>2787</v>
      </c>
      <c r="E2289">
        <v>49.214880999999998</v>
      </c>
      <c r="F2289">
        <v>-122.912205</v>
      </c>
      <c r="G2289">
        <f>IF(route_map__2[[#This Row],[route_label]]&lt;&gt;A2290,0,SQRT((E2290-route_map__2[[#This Row],[stop_lat]])^2 + ((F2290-route_map__2[[#This Row],[stop_lon]])*COS(RADIANS(route_map__2[[#This Row],[stop_lat]])))^2)*111.32)</f>
        <v>0.21884224703336683</v>
      </c>
    </row>
    <row r="2290" spans="1:7" hidden="1" x14ac:dyDescent="0.2">
      <c r="A2290" t="s">
        <v>279</v>
      </c>
      <c r="B2290">
        <v>1</v>
      </c>
      <c r="C2290">
        <v>16</v>
      </c>
      <c r="D2290" t="s">
        <v>2788</v>
      </c>
      <c r="E2290">
        <v>49.213365000000003</v>
      </c>
      <c r="F2290">
        <v>-122.91028900000001</v>
      </c>
      <c r="G2290">
        <f>IF(route_map__2[[#This Row],[route_label]]&lt;&gt;A2291,0,SQRT((E2291-route_map__2[[#This Row],[stop_lat]])^2 + ((F2291-route_map__2[[#This Row],[stop_lon]])*COS(RADIANS(route_map__2[[#This Row],[stop_lat]])))^2)*111.32)</f>
        <v>0.22107872828233108</v>
      </c>
    </row>
    <row r="2291" spans="1:7" hidden="1" x14ac:dyDescent="0.2">
      <c r="A2291" t="s">
        <v>279</v>
      </c>
      <c r="B2291">
        <v>1</v>
      </c>
      <c r="C2291">
        <v>17</v>
      </c>
      <c r="D2291" t="s">
        <v>2789</v>
      </c>
      <c r="E2291">
        <v>49.211829999999999</v>
      </c>
      <c r="F2291">
        <v>-122.90836</v>
      </c>
      <c r="G2291">
        <f>IF(route_map__2[[#This Row],[route_label]]&lt;&gt;A2292,0,SQRT((E2292-route_map__2[[#This Row],[stop_lat]])^2 + ((F2292-route_map__2[[#This Row],[stop_lon]])*COS(RADIANS(route_map__2[[#This Row],[stop_lat]])))^2)*111.32)</f>
        <v>0.16243793394370626</v>
      </c>
    </row>
    <row r="2292" spans="1:7" hidden="1" x14ac:dyDescent="0.2">
      <c r="A2292" t="s">
        <v>279</v>
      </c>
      <c r="B2292">
        <v>1</v>
      </c>
      <c r="C2292">
        <v>18</v>
      </c>
      <c r="D2292" t="s">
        <v>2790</v>
      </c>
      <c r="E2292">
        <v>49.210701999999998</v>
      </c>
      <c r="F2292">
        <v>-122.906943</v>
      </c>
      <c r="G2292">
        <f>IF(route_map__2[[#This Row],[route_label]]&lt;&gt;A2293,0,SQRT((E2293-route_map__2[[#This Row],[stop_lat]])^2 + ((F2293-route_map__2[[#This Row],[stop_lon]])*COS(RADIANS(route_map__2[[#This Row],[stop_lat]])))^2)*111.32)</f>
        <v>0.21917509140028549</v>
      </c>
    </row>
    <row r="2293" spans="1:7" hidden="1" x14ac:dyDescent="0.2">
      <c r="A2293" t="s">
        <v>279</v>
      </c>
      <c r="B2293">
        <v>1</v>
      </c>
      <c r="C2293">
        <v>19</v>
      </c>
      <c r="D2293" t="s">
        <v>2791</v>
      </c>
      <c r="E2293">
        <v>49.211024999999999</v>
      </c>
      <c r="F2293">
        <v>-122.90397</v>
      </c>
      <c r="G2293">
        <f>IF(route_map__2[[#This Row],[route_label]]&lt;&gt;A2294,0,SQRT((E2294-route_map__2[[#This Row],[stop_lat]])^2 + ((F2294-route_map__2[[#This Row],[stop_lon]])*COS(RADIANS(route_map__2[[#This Row],[stop_lat]])))^2)*111.32)</f>
        <v>0.24224832652864189</v>
      </c>
    </row>
    <row r="2294" spans="1:7" hidden="1" x14ac:dyDescent="0.2">
      <c r="A2294" t="s">
        <v>279</v>
      </c>
      <c r="B2294">
        <v>1</v>
      </c>
      <c r="C2294">
        <v>20</v>
      </c>
      <c r="D2294" t="s">
        <v>2699</v>
      </c>
      <c r="E2294">
        <v>49.209274999999998</v>
      </c>
      <c r="F2294">
        <v>-122.90199</v>
      </c>
      <c r="G2294">
        <f>IF(route_map__2[[#This Row],[route_label]]&lt;&gt;A2295,0,SQRT((E2295-route_map__2[[#This Row],[stop_lat]])^2 + ((F2295-route_map__2[[#This Row],[stop_lon]])*COS(RADIANS(route_map__2[[#This Row],[stop_lat]])))^2)*111.32)</f>
        <v>0.2025183956609081</v>
      </c>
    </row>
    <row r="2295" spans="1:7" hidden="1" x14ac:dyDescent="0.2">
      <c r="A2295" t="s">
        <v>279</v>
      </c>
      <c r="B2295">
        <v>1</v>
      </c>
      <c r="C2295">
        <v>21</v>
      </c>
      <c r="D2295" t="s">
        <v>2700</v>
      </c>
      <c r="E2295">
        <v>49.208075000000001</v>
      </c>
      <c r="F2295">
        <v>-122.904083</v>
      </c>
      <c r="G2295">
        <f>IF(route_map__2[[#This Row],[route_label]]&lt;&gt;A2296,0,SQRT((E2296-route_map__2[[#This Row],[stop_lat]])^2 + ((F2296-route_map__2[[#This Row],[stop_lon]])*COS(RADIANS(route_map__2[[#This Row],[stop_lat]])))^2)*111.32)</f>
        <v>0.32502988803718491</v>
      </c>
    </row>
    <row r="2296" spans="1:7" hidden="1" x14ac:dyDescent="0.2">
      <c r="A2296" t="s">
        <v>279</v>
      </c>
      <c r="B2296">
        <v>1</v>
      </c>
      <c r="C2296">
        <v>22</v>
      </c>
      <c r="D2296" t="s">
        <v>2701</v>
      </c>
      <c r="E2296">
        <v>49.205888000000002</v>
      </c>
      <c r="F2296">
        <v>-122.907044</v>
      </c>
      <c r="G2296">
        <f>IF(route_map__2[[#This Row],[route_label]]&lt;&gt;A2297,0,SQRT((E2297-route_map__2[[#This Row],[stop_lat]])^2 + ((F2297-route_map__2[[#This Row],[stop_lon]])*COS(RADIANS(route_map__2[[#This Row],[stop_lat]])))^2)*111.32)</f>
        <v>0.18557238364623427</v>
      </c>
    </row>
    <row r="2297" spans="1:7" hidden="1" x14ac:dyDescent="0.2">
      <c r="A2297" t="s">
        <v>279</v>
      </c>
      <c r="B2297">
        <v>1</v>
      </c>
      <c r="C2297">
        <v>23</v>
      </c>
      <c r="D2297" t="s">
        <v>2702</v>
      </c>
      <c r="E2297">
        <v>49.204433999999999</v>
      </c>
      <c r="F2297">
        <v>-122.905796</v>
      </c>
      <c r="G2297">
        <f>IF(route_map__2[[#This Row],[route_label]]&lt;&gt;A2298,0,SQRT((E2298-route_map__2[[#This Row],[stop_lat]])^2 + ((F2298-route_map__2[[#This Row],[stop_lon]])*COS(RADIANS(route_map__2[[#This Row],[stop_lat]])))^2)*111.32)</f>
        <v>0.24362986087728852</v>
      </c>
    </row>
    <row r="2298" spans="1:7" hidden="1" x14ac:dyDescent="0.2">
      <c r="A2298" t="s">
        <v>279</v>
      </c>
      <c r="B2298">
        <v>1</v>
      </c>
      <c r="C2298">
        <v>24</v>
      </c>
      <c r="D2298" t="s">
        <v>2703</v>
      </c>
      <c r="E2298">
        <v>49.203028000000003</v>
      </c>
      <c r="F2298">
        <v>-122.90836299999999</v>
      </c>
      <c r="G2298">
        <f>IF(route_map__2[[#This Row],[route_label]]&lt;&gt;A2299,0,SQRT((E2299-route_map__2[[#This Row],[stop_lat]])^2 + ((F2299-route_map__2[[#This Row],[stop_lon]])*COS(RADIANS(route_map__2[[#This Row],[stop_lat]])))^2)*111.32)</f>
        <v>0.35043627023401963</v>
      </c>
    </row>
    <row r="2299" spans="1:7" hidden="1" x14ac:dyDescent="0.2">
      <c r="A2299" t="s">
        <v>279</v>
      </c>
      <c r="B2299">
        <v>1</v>
      </c>
      <c r="C2299">
        <v>25</v>
      </c>
      <c r="D2299" t="s">
        <v>2704</v>
      </c>
      <c r="E2299">
        <v>49.201036999999999</v>
      </c>
      <c r="F2299">
        <v>-122.91209499999999</v>
      </c>
      <c r="G2299">
        <f>IF(route_map__2[[#This Row],[route_label]]&lt;&gt;A2300,0,SQRT((E2300-route_map__2[[#This Row],[stop_lat]])^2 + ((F2300-route_map__2[[#This Row],[stop_lon]])*COS(RADIANS(route_map__2[[#This Row],[stop_lat]])))^2)*111.32)</f>
        <v>0</v>
      </c>
    </row>
    <row r="2300" spans="1:7" hidden="1" x14ac:dyDescent="0.2">
      <c r="A2300" t="s">
        <v>44</v>
      </c>
      <c r="B2300">
        <v>0</v>
      </c>
      <c r="C2300">
        <v>1</v>
      </c>
      <c r="D2300" t="s">
        <v>2792</v>
      </c>
      <c r="E2300">
        <v>49.211970000000001</v>
      </c>
      <c r="F2300">
        <v>-122.958485</v>
      </c>
      <c r="G2300">
        <f>IF(route_map__2[[#This Row],[route_label]]&lt;&gt;A2301,0,SQRT((E2301-route_map__2[[#This Row],[stop_lat]])^2 + ((F2301-route_map__2[[#This Row],[stop_lon]])*COS(RADIANS(route_map__2[[#This Row],[stop_lat]])))^2)*111.32)</f>
        <v>0.40513686154518452</v>
      </c>
    </row>
    <row r="2301" spans="1:7" hidden="1" x14ac:dyDescent="0.2">
      <c r="A2301" t="s">
        <v>44</v>
      </c>
      <c r="B2301">
        <v>0</v>
      </c>
      <c r="C2301">
        <v>2</v>
      </c>
      <c r="D2301" t="s">
        <v>2793</v>
      </c>
      <c r="E2301">
        <v>49.215363000000004</v>
      </c>
      <c r="F2301">
        <v>-122.95647</v>
      </c>
      <c r="G2301">
        <f>IF(route_map__2[[#This Row],[route_label]]&lt;&gt;A2302,0,SQRT((E2302-route_map__2[[#This Row],[stop_lat]])^2 + ((F2302-route_map__2[[#This Row],[stop_lon]])*COS(RADIANS(route_map__2[[#This Row],[stop_lat]])))^2)*111.32)</f>
        <v>0.32039490058333892</v>
      </c>
    </row>
    <row r="2302" spans="1:7" hidden="1" x14ac:dyDescent="0.2">
      <c r="A2302" t="s">
        <v>44</v>
      </c>
      <c r="B2302">
        <v>0</v>
      </c>
      <c r="C2302">
        <v>3</v>
      </c>
      <c r="D2302" t="s">
        <v>2794</v>
      </c>
      <c r="E2302">
        <v>49.217230999999998</v>
      </c>
      <c r="F2302">
        <v>-122.953118</v>
      </c>
      <c r="G2302">
        <f>IF(route_map__2[[#This Row],[route_label]]&lt;&gt;A2303,0,SQRT((E2303-route_map__2[[#This Row],[stop_lat]])^2 + ((F2303-route_map__2[[#This Row],[stop_lon]])*COS(RADIANS(route_map__2[[#This Row],[stop_lat]])))^2)*111.32)</f>
        <v>0.33814229935101348</v>
      </c>
    </row>
    <row r="2303" spans="1:7" hidden="1" x14ac:dyDescent="0.2">
      <c r="A2303" t="s">
        <v>44</v>
      </c>
      <c r="B2303">
        <v>0</v>
      </c>
      <c r="C2303">
        <v>4</v>
      </c>
      <c r="D2303" t="s">
        <v>2795</v>
      </c>
      <c r="E2303">
        <v>49.219330999999997</v>
      </c>
      <c r="F2303">
        <v>-122.949758</v>
      </c>
      <c r="G2303">
        <f>IF(route_map__2[[#This Row],[route_label]]&lt;&gt;A2304,0,SQRT((E2304-route_map__2[[#This Row],[stop_lat]])^2 + ((F2304-route_map__2[[#This Row],[stop_lon]])*COS(RADIANS(route_map__2[[#This Row],[stop_lat]])))^2)*111.32)</f>
        <v>0.30256342893727767</v>
      </c>
    </row>
    <row r="2304" spans="1:7" hidden="1" x14ac:dyDescent="0.2">
      <c r="A2304" t="s">
        <v>44</v>
      </c>
      <c r="B2304">
        <v>0</v>
      </c>
      <c r="C2304">
        <v>5</v>
      </c>
      <c r="D2304" t="s">
        <v>2796</v>
      </c>
      <c r="E2304">
        <v>49.221051000000003</v>
      </c>
      <c r="F2304">
        <v>-122.94653599999999</v>
      </c>
      <c r="G2304">
        <f>IF(route_map__2[[#This Row],[route_label]]&lt;&gt;A2305,0,SQRT((E2305-route_map__2[[#This Row],[stop_lat]])^2 + ((F2305-route_map__2[[#This Row],[stop_lon]])*COS(RADIANS(route_map__2[[#This Row],[stop_lat]])))^2)*111.32)</f>
        <v>0.17751022279745493</v>
      </c>
    </row>
    <row r="2305" spans="1:7" hidden="1" x14ac:dyDescent="0.2">
      <c r="A2305" t="s">
        <v>44</v>
      </c>
      <c r="B2305">
        <v>0</v>
      </c>
      <c r="C2305">
        <v>6</v>
      </c>
      <c r="D2305" t="s">
        <v>2797</v>
      </c>
      <c r="E2305">
        <v>49.222057999999997</v>
      </c>
      <c r="F2305">
        <v>-122.944643</v>
      </c>
      <c r="G2305">
        <f>IF(route_map__2[[#This Row],[route_label]]&lt;&gt;A2306,0,SQRT((E2306-route_map__2[[#This Row],[stop_lat]])^2 + ((F2306-route_map__2[[#This Row],[stop_lon]])*COS(RADIANS(route_map__2[[#This Row],[stop_lat]])))^2)*111.32)</f>
        <v>0.17635633254998914</v>
      </c>
    </row>
    <row r="2306" spans="1:7" hidden="1" x14ac:dyDescent="0.2">
      <c r="A2306" t="s">
        <v>44</v>
      </c>
      <c r="B2306">
        <v>0</v>
      </c>
      <c r="C2306">
        <v>7</v>
      </c>
      <c r="D2306" t="s">
        <v>2798</v>
      </c>
      <c r="E2306">
        <v>49.223067</v>
      </c>
      <c r="F2306">
        <v>-122.942773</v>
      </c>
      <c r="G2306">
        <f>IF(route_map__2[[#This Row],[route_label]]&lt;&gt;A2307,0,SQRT((E2307-route_map__2[[#This Row],[stop_lat]])^2 + ((F2307-route_map__2[[#This Row],[stop_lon]])*COS(RADIANS(route_map__2[[#This Row],[stop_lat]])))^2)*111.32)</f>
        <v>0.21413562625878979</v>
      </c>
    </row>
    <row r="2307" spans="1:7" hidden="1" x14ac:dyDescent="0.2">
      <c r="A2307" t="s">
        <v>44</v>
      </c>
      <c r="B2307">
        <v>0</v>
      </c>
      <c r="C2307">
        <v>8</v>
      </c>
      <c r="D2307" t="s">
        <v>2799</v>
      </c>
      <c r="E2307">
        <v>49.224262000000003</v>
      </c>
      <c r="F2307">
        <v>-122.940465</v>
      </c>
      <c r="G2307">
        <f>IF(route_map__2[[#This Row],[route_label]]&lt;&gt;A2308,0,SQRT((E2308-route_map__2[[#This Row],[stop_lat]])^2 + ((F2308-route_map__2[[#This Row],[stop_lon]])*COS(RADIANS(route_map__2[[#This Row],[stop_lat]])))^2)*111.32)</f>
        <v>0.22088111797680515</v>
      </c>
    </row>
    <row r="2308" spans="1:7" hidden="1" x14ac:dyDescent="0.2">
      <c r="A2308" t="s">
        <v>44</v>
      </c>
      <c r="B2308">
        <v>0</v>
      </c>
      <c r="C2308">
        <v>9</v>
      </c>
      <c r="D2308" t="s">
        <v>2800</v>
      </c>
      <c r="E2308">
        <v>49.225532999999999</v>
      </c>
      <c r="F2308">
        <v>-122.938132</v>
      </c>
      <c r="G2308">
        <f>IF(route_map__2[[#This Row],[route_label]]&lt;&gt;A2309,0,SQRT((E2309-route_map__2[[#This Row],[stop_lat]])^2 + ((F2309-route_map__2[[#This Row],[stop_lon]])*COS(RADIANS(route_map__2[[#This Row],[stop_lat]])))^2)*111.32)</f>
        <v>0.22662376597762568</v>
      </c>
    </row>
    <row r="2309" spans="1:7" hidden="1" x14ac:dyDescent="0.2">
      <c r="A2309" t="s">
        <v>44</v>
      </c>
      <c r="B2309">
        <v>0</v>
      </c>
      <c r="C2309">
        <v>10</v>
      </c>
      <c r="D2309" t="s">
        <v>2801</v>
      </c>
      <c r="E2309">
        <v>49.224881000000003</v>
      </c>
      <c r="F2309">
        <v>-122.93517900000001</v>
      </c>
      <c r="G2309">
        <f>IF(route_map__2[[#This Row],[route_label]]&lt;&gt;A2310,0,SQRT((E2310-route_map__2[[#This Row],[stop_lat]])^2 + ((F2310-route_map__2[[#This Row],[stop_lon]])*COS(RADIANS(route_map__2[[#This Row],[stop_lat]])))^2)*111.32)</f>
        <v>0.2034696107710052</v>
      </c>
    </row>
    <row r="2310" spans="1:7" hidden="1" x14ac:dyDescent="0.2">
      <c r="A2310" t="s">
        <v>44</v>
      </c>
      <c r="B2310">
        <v>0</v>
      </c>
      <c r="C2310">
        <v>11</v>
      </c>
      <c r="D2310" t="s">
        <v>2802</v>
      </c>
      <c r="E2310">
        <v>49.223469999999999</v>
      </c>
      <c r="F2310">
        <v>-122.93340000000001</v>
      </c>
      <c r="G2310">
        <f>IF(route_map__2[[#This Row],[route_label]]&lt;&gt;A2311,0,SQRT((E2311-route_map__2[[#This Row],[stop_lat]])^2 + ((F2311-route_map__2[[#This Row],[stop_lon]])*COS(RADIANS(route_map__2[[#This Row],[stop_lat]])))^2)*111.32)</f>
        <v>0.16825684231477891</v>
      </c>
    </row>
    <row r="2311" spans="1:7" hidden="1" x14ac:dyDescent="0.2">
      <c r="A2311" t="s">
        <v>44</v>
      </c>
      <c r="B2311">
        <v>0</v>
      </c>
      <c r="C2311">
        <v>12</v>
      </c>
      <c r="D2311" t="s">
        <v>2803</v>
      </c>
      <c r="E2311">
        <v>49.222301000000002</v>
      </c>
      <c r="F2311">
        <v>-122.931933</v>
      </c>
      <c r="G2311">
        <f>IF(route_map__2[[#This Row],[route_label]]&lt;&gt;A2312,0,SQRT((E2312-route_map__2[[#This Row],[stop_lat]])^2 + ((F2312-route_map__2[[#This Row],[stop_lon]])*COS(RADIANS(route_map__2[[#This Row],[stop_lat]])))^2)*111.32)</f>
        <v>0.18073249921443407</v>
      </c>
    </row>
    <row r="2312" spans="1:7" hidden="1" x14ac:dyDescent="0.2">
      <c r="A2312" t="s">
        <v>44</v>
      </c>
      <c r="B2312">
        <v>0</v>
      </c>
      <c r="C2312">
        <v>13</v>
      </c>
      <c r="D2312" t="s">
        <v>2804</v>
      </c>
      <c r="E2312">
        <v>49.221046000000001</v>
      </c>
      <c r="F2312">
        <v>-122.930356</v>
      </c>
      <c r="G2312">
        <f>IF(route_map__2[[#This Row],[route_label]]&lt;&gt;A2313,0,SQRT((E2313-route_map__2[[#This Row],[stop_lat]])^2 + ((F2313-route_map__2[[#This Row],[stop_lon]])*COS(RADIANS(route_map__2[[#This Row],[stop_lat]])))^2)*111.32)</f>
        <v>0.11868056641553906</v>
      </c>
    </row>
    <row r="2313" spans="1:7" hidden="1" x14ac:dyDescent="0.2">
      <c r="A2313" t="s">
        <v>44</v>
      </c>
      <c r="B2313">
        <v>0</v>
      </c>
      <c r="C2313">
        <v>14</v>
      </c>
      <c r="D2313" t="s">
        <v>2805</v>
      </c>
      <c r="E2313">
        <v>49.220227000000001</v>
      </c>
      <c r="F2313">
        <v>-122.929311</v>
      </c>
      <c r="G2313">
        <f>IF(route_map__2[[#This Row],[route_label]]&lt;&gt;A2314,0,SQRT((E2314-route_map__2[[#This Row],[stop_lat]])^2 + ((F2314-route_map__2[[#This Row],[stop_lon]])*COS(RADIANS(route_map__2[[#This Row],[stop_lat]])))^2)*111.32)</f>
        <v>0.22970331843147213</v>
      </c>
    </row>
    <row r="2314" spans="1:7" hidden="1" x14ac:dyDescent="0.2">
      <c r="A2314" t="s">
        <v>44</v>
      </c>
      <c r="B2314">
        <v>0</v>
      </c>
      <c r="C2314">
        <v>15</v>
      </c>
      <c r="D2314" t="s">
        <v>2674</v>
      </c>
      <c r="E2314">
        <v>49.218617000000002</v>
      </c>
      <c r="F2314">
        <v>-122.927335</v>
      </c>
      <c r="G2314">
        <f>IF(route_map__2[[#This Row],[route_label]]&lt;&gt;A2315,0,SQRT((E2315-route_map__2[[#This Row],[stop_lat]])^2 + ((F2315-route_map__2[[#This Row],[stop_lon]])*COS(RADIANS(route_map__2[[#This Row],[stop_lat]])))^2)*111.32)</f>
        <v>0.43718317600818057</v>
      </c>
    </row>
    <row r="2315" spans="1:7" hidden="1" x14ac:dyDescent="0.2">
      <c r="A2315" t="s">
        <v>44</v>
      </c>
      <c r="B2315">
        <v>0</v>
      </c>
      <c r="C2315">
        <v>16</v>
      </c>
      <c r="D2315" t="s">
        <v>2675</v>
      </c>
      <c r="E2315">
        <v>49.215581</v>
      </c>
      <c r="F2315">
        <v>-122.92352099999999</v>
      </c>
      <c r="G2315">
        <f>IF(route_map__2[[#This Row],[route_label]]&lt;&gt;A2316,0,SQRT((E2316-route_map__2[[#This Row],[stop_lat]])^2 + ((F2316-route_map__2[[#This Row],[stop_lon]])*COS(RADIANS(route_map__2[[#This Row],[stop_lat]])))^2)*111.32)</f>
        <v>0.31044289469599351</v>
      </c>
    </row>
    <row r="2316" spans="1:7" hidden="1" x14ac:dyDescent="0.2">
      <c r="A2316" t="s">
        <v>44</v>
      </c>
      <c r="B2316">
        <v>0</v>
      </c>
      <c r="C2316">
        <v>17</v>
      </c>
      <c r="D2316" t="s">
        <v>2806</v>
      </c>
      <c r="E2316">
        <v>49.213416000000002</v>
      </c>
      <c r="F2316">
        <v>-122.92083</v>
      </c>
      <c r="G2316">
        <f>IF(route_map__2[[#This Row],[route_label]]&lt;&gt;A2317,0,SQRT((E2317-route_map__2[[#This Row],[stop_lat]])^2 + ((F2317-route_map__2[[#This Row],[stop_lon]])*COS(RADIANS(route_map__2[[#This Row],[stop_lat]])))^2)*111.32)</f>
        <v>0.28014722212215348</v>
      </c>
    </row>
    <row r="2317" spans="1:7" hidden="1" x14ac:dyDescent="0.2">
      <c r="A2317" t="s">
        <v>44</v>
      </c>
      <c r="B2317">
        <v>0</v>
      </c>
      <c r="C2317">
        <v>18</v>
      </c>
      <c r="D2317" t="s">
        <v>2807</v>
      </c>
      <c r="E2317">
        <v>49.211481999999997</v>
      </c>
      <c r="F2317">
        <v>-122.91836499999999</v>
      </c>
      <c r="G2317">
        <f>IF(route_map__2[[#This Row],[route_label]]&lt;&gt;A2318,0,SQRT((E2318-route_map__2[[#This Row],[stop_lat]])^2 + ((F2318-route_map__2[[#This Row],[stop_lon]])*COS(RADIANS(route_map__2[[#This Row],[stop_lat]])))^2)*111.32)</f>
        <v>0.23045229442060058</v>
      </c>
    </row>
    <row r="2318" spans="1:7" hidden="1" x14ac:dyDescent="0.2">
      <c r="A2318" t="s">
        <v>44</v>
      </c>
      <c r="B2318">
        <v>0</v>
      </c>
      <c r="C2318">
        <v>19</v>
      </c>
      <c r="D2318" t="s">
        <v>2808</v>
      </c>
      <c r="E2318">
        <v>49.209881000000003</v>
      </c>
      <c r="F2318">
        <v>-122.91635599999999</v>
      </c>
      <c r="G2318">
        <f>IF(route_map__2[[#This Row],[route_label]]&lt;&gt;A2319,0,SQRT((E2319-route_map__2[[#This Row],[stop_lat]])^2 + ((F2319-route_map__2[[#This Row],[stop_lon]])*COS(RADIANS(route_map__2[[#This Row],[stop_lat]])))^2)*111.32)</f>
        <v>0.22126333566184672</v>
      </c>
    </row>
    <row r="2319" spans="1:7" hidden="1" x14ac:dyDescent="0.2">
      <c r="A2319" t="s">
        <v>44</v>
      </c>
      <c r="B2319">
        <v>0</v>
      </c>
      <c r="C2319">
        <v>20</v>
      </c>
      <c r="D2319" t="s">
        <v>2809</v>
      </c>
      <c r="E2319">
        <v>49.208345000000001</v>
      </c>
      <c r="F2319">
        <v>-122.91442499999999</v>
      </c>
      <c r="G2319">
        <f>IF(route_map__2[[#This Row],[route_label]]&lt;&gt;A2320,0,SQRT((E2320-route_map__2[[#This Row],[stop_lat]])^2 + ((F2320-route_map__2[[#This Row],[stop_lon]])*COS(RADIANS(route_map__2[[#This Row],[stop_lat]])))^2)*111.32)</f>
        <v>0.21853671145298556</v>
      </c>
    </row>
    <row r="2320" spans="1:7" hidden="1" x14ac:dyDescent="0.2">
      <c r="A2320" t="s">
        <v>44</v>
      </c>
      <c r="B2320">
        <v>0</v>
      </c>
      <c r="C2320">
        <v>21</v>
      </c>
      <c r="D2320" t="s">
        <v>2810</v>
      </c>
      <c r="E2320">
        <v>49.206829999999997</v>
      </c>
      <c r="F2320">
        <v>-122.912514</v>
      </c>
      <c r="G2320">
        <f>IF(route_map__2[[#This Row],[route_label]]&lt;&gt;A2321,0,SQRT((E2321-route_map__2[[#This Row],[stop_lat]])^2 + ((F2321-route_map__2[[#This Row],[stop_lon]])*COS(RADIANS(route_map__2[[#This Row],[stop_lat]])))^2)*111.32)</f>
        <v>0.12066877256659368</v>
      </c>
    </row>
    <row r="2321" spans="1:7" hidden="1" x14ac:dyDescent="0.2">
      <c r="A2321" t="s">
        <v>44</v>
      </c>
      <c r="B2321">
        <v>0</v>
      </c>
      <c r="C2321">
        <v>22</v>
      </c>
      <c r="D2321" t="s">
        <v>2811</v>
      </c>
      <c r="E2321">
        <v>49.205995000000001</v>
      </c>
      <c r="F2321">
        <v>-122.911456</v>
      </c>
      <c r="G2321">
        <f>IF(route_map__2[[#This Row],[route_label]]&lt;&gt;A2322,0,SQRT((E2322-route_map__2[[#This Row],[stop_lat]])^2 + ((F2322-route_map__2[[#This Row],[stop_lon]])*COS(RADIANS(route_map__2[[#This Row],[stop_lat]])))^2)*111.32)</f>
        <v>0.14965334737195676</v>
      </c>
    </row>
    <row r="2322" spans="1:7" hidden="1" x14ac:dyDescent="0.2">
      <c r="A2322" t="s">
        <v>44</v>
      </c>
      <c r="B2322">
        <v>0</v>
      </c>
      <c r="C2322">
        <v>23</v>
      </c>
      <c r="D2322" t="s">
        <v>2812</v>
      </c>
      <c r="E2322">
        <v>49.204960999999997</v>
      </c>
      <c r="F2322">
        <v>-122.910141</v>
      </c>
      <c r="G2322">
        <f>IF(route_map__2[[#This Row],[route_label]]&lt;&gt;A2323,0,SQRT((E2323-route_map__2[[#This Row],[stop_lat]])^2 + ((F2323-route_map__2[[#This Row],[stop_lon]])*COS(RADIANS(route_map__2[[#This Row],[stop_lat]])))^2)*111.32)</f>
        <v>0.25104956017247665</v>
      </c>
    </row>
    <row r="2323" spans="1:7" hidden="1" x14ac:dyDescent="0.2">
      <c r="A2323" t="s">
        <v>44</v>
      </c>
      <c r="B2323">
        <v>0</v>
      </c>
      <c r="C2323">
        <v>24</v>
      </c>
      <c r="D2323" t="s">
        <v>2703</v>
      </c>
      <c r="E2323">
        <v>49.203028000000003</v>
      </c>
      <c r="F2323">
        <v>-122.90836299999999</v>
      </c>
      <c r="G2323">
        <f>IF(route_map__2[[#This Row],[route_label]]&lt;&gt;A2324,0,SQRT((E2324-route_map__2[[#This Row],[stop_lat]])^2 + ((F2324-route_map__2[[#This Row],[stop_lon]])*COS(RADIANS(route_map__2[[#This Row],[stop_lat]])))^2)*111.32)</f>
        <v>0.39039160761800851</v>
      </c>
    </row>
    <row r="2324" spans="1:7" hidden="1" x14ac:dyDescent="0.2">
      <c r="A2324" t="s">
        <v>44</v>
      </c>
      <c r="B2324">
        <v>0</v>
      </c>
      <c r="C2324">
        <v>25</v>
      </c>
      <c r="D2324" t="s">
        <v>2813</v>
      </c>
      <c r="E2324">
        <v>49.200803999999998</v>
      </c>
      <c r="F2324">
        <v>-122.912513</v>
      </c>
      <c r="G2324">
        <f>IF(route_map__2[[#This Row],[route_label]]&lt;&gt;A2325,0,SQRT((E2325-route_map__2[[#This Row],[stop_lat]])^2 + ((F2325-route_map__2[[#This Row],[stop_lon]])*COS(RADIANS(route_map__2[[#This Row],[stop_lat]])))^2)*111.32)</f>
        <v>9.8098239036555748E-2</v>
      </c>
    </row>
    <row r="2325" spans="1:7" hidden="1" x14ac:dyDescent="0.2">
      <c r="A2325" t="s">
        <v>44</v>
      </c>
      <c r="B2325">
        <v>1</v>
      </c>
      <c r="C2325">
        <v>1</v>
      </c>
      <c r="D2325" t="s">
        <v>2814</v>
      </c>
      <c r="E2325">
        <v>49.201379000000003</v>
      </c>
      <c r="F2325">
        <v>-122.913535</v>
      </c>
      <c r="G2325">
        <f>IF(route_map__2[[#This Row],[route_label]]&lt;&gt;A2326,0,SQRT((E2326-route_map__2[[#This Row],[stop_lat]])^2 + ((F2326-route_map__2[[#This Row],[stop_lon]])*COS(RADIANS(route_map__2[[#This Row],[stop_lat]])))^2)*111.32)</f>
        <v>0.46062341286575664</v>
      </c>
    </row>
    <row r="2326" spans="1:7" hidden="1" x14ac:dyDescent="0.2">
      <c r="A2326" t="s">
        <v>44</v>
      </c>
      <c r="B2326">
        <v>1</v>
      </c>
      <c r="C2326">
        <v>2</v>
      </c>
      <c r="D2326" t="s">
        <v>2815</v>
      </c>
      <c r="E2326">
        <v>49.204255000000003</v>
      </c>
      <c r="F2326">
        <v>-122.90898199999999</v>
      </c>
      <c r="G2326">
        <f>IF(route_map__2[[#This Row],[route_label]]&lt;&gt;A2327,0,SQRT((E2327-route_map__2[[#This Row],[stop_lat]])^2 + ((F2327-route_map__2[[#This Row],[stop_lon]])*COS(RADIANS(route_map__2[[#This Row],[stop_lat]])))^2)*111.32)</f>
        <v>0.25881482664642141</v>
      </c>
    </row>
    <row r="2327" spans="1:7" hidden="1" x14ac:dyDescent="0.2">
      <c r="A2327" t="s">
        <v>44</v>
      </c>
      <c r="B2327">
        <v>1</v>
      </c>
      <c r="C2327">
        <v>3</v>
      </c>
      <c r="D2327" t="s">
        <v>2816</v>
      </c>
      <c r="E2327">
        <v>49.206052999999997</v>
      </c>
      <c r="F2327">
        <v>-122.911238</v>
      </c>
      <c r="G2327">
        <f>IF(route_map__2[[#This Row],[route_label]]&lt;&gt;A2328,0,SQRT((E2328-route_map__2[[#This Row],[stop_lat]])^2 + ((F2328-route_map__2[[#This Row],[stop_lon]])*COS(RADIANS(route_map__2[[#This Row],[stop_lat]])))^2)*111.32)</f>
        <v>0.19555725538004354</v>
      </c>
    </row>
    <row r="2328" spans="1:7" hidden="1" x14ac:dyDescent="0.2">
      <c r="A2328" t="s">
        <v>44</v>
      </c>
      <c r="B2328">
        <v>1</v>
      </c>
      <c r="C2328">
        <v>4</v>
      </c>
      <c r="D2328" t="s">
        <v>2817</v>
      </c>
      <c r="E2328">
        <v>49.2074</v>
      </c>
      <c r="F2328">
        <v>-122.912964</v>
      </c>
      <c r="G2328">
        <f>IF(route_map__2[[#This Row],[route_label]]&lt;&gt;A2329,0,SQRT((E2329-route_map__2[[#This Row],[stop_lat]])^2 + ((F2329-route_map__2[[#This Row],[stop_lon]])*COS(RADIANS(route_map__2[[#This Row],[stop_lat]])))^2)*111.32)</f>
        <v>0.21337346993498613</v>
      </c>
    </row>
    <row r="2329" spans="1:7" hidden="1" x14ac:dyDescent="0.2">
      <c r="A2329" t="s">
        <v>44</v>
      </c>
      <c r="B2329">
        <v>1</v>
      </c>
      <c r="C2329">
        <v>5</v>
      </c>
      <c r="D2329" t="s">
        <v>2818</v>
      </c>
      <c r="E2329">
        <v>49.208885000000002</v>
      </c>
      <c r="F2329">
        <v>-122.91481899999999</v>
      </c>
      <c r="G2329">
        <f>IF(route_map__2[[#This Row],[route_label]]&lt;&gt;A2330,0,SQRT((E2330-route_map__2[[#This Row],[stop_lat]])^2 + ((F2330-route_map__2[[#This Row],[stop_lon]])*COS(RADIANS(route_map__2[[#This Row],[stop_lat]])))^2)*111.32)</f>
        <v>0.22641235236906412</v>
      </c>
    </row>
    <row r="2330" spans="1:7" hidden="1" x14ac:dyDescent="0.2">
      <c r="A2330" t="s">
        <v>44</v>
      </c>
      <c r="B2330">
        <v>1</v>
      </c>
      <c r="C2330">
        <v>6</v>
      </c>
      <c r="D2330" t="s">
        <v>2819</v>
      </c>
      <c r="E2330">
        <v>49.210453999999999</v>
      </c>
      <c r="F2330">
        <v>-122.91679999999999</v>
      </c>
      <c r="G2330">
        <f>IF(route_map__2[[#This Row],[route_label]]&lt;&gt;A2331,0,SQRT((E2331-route_map__2[[#This Row],[stop_lat]])^2 + ((F2331-route_map__2[[#This Row],[stop_lon]])*COS(RADIANS(route_map__2[[#This Row],[stop_lat]])))^2)*111.32)</f>
        <v>0.22407839946189648</v>
      </c>
    </row>
    <row r="2331" spans="1:7" hidden="1" x14ac:dyDescent="0.2">
      <c r="A2331" t="s">
        <v>44</v>
      </c>
      <c r="B2331">
        <v>1</v>
      </c>
      <c r="C2331">
        <v>7</v>
      </c>
      <c r="D2331" t="s">
        <v>2820</v>
      </c>
      <c r="E2331">
        <v>49.212012000000001</v>
      </c>
      <c r="F2331">
        <v>-122.918751</v>
      </c>
      <c r="G2331">
        <f>IF(route_map__2[[#This Row],[route_label]]&lt;&gt;A2332,0,SQRT((E2332-route_map__2[[#This Row],[stop_lat]])^2 + ((F2332-route_map__2[[#This Row],[stop_lon]])*COS(RADIANS(route_map__2[[#This Row],[stop_lat]])))^2)*111.32)</f>
        <v>0.22995070289374525</v>
      </c>
    </row>
    <row r="2332" spans="1:7" hidden="1" x14ac:dyDescent="0.2">
      <c r="A2332" t="s">
        <v>44</v>
      </c>
      <c r="B2332">
        <v>1</v>
      </c>
      <c r="C2332">
        <v>8</v>
      </c>
      <c r="D2332" t="s">
        <v>2626</v>
      </c>
      <c r="E2332">
        <v>49.213611999999998</v>
      </c>
      <c r="F2332">
        <v>-122.920751</v>
      </c>
      <c r="G2332">
        <f>IF(route_map__2[[#This Row],[route_label]]&lt;&gt;A2333,0,SQRT((E2333-route_map__2[[#This Row],[stop_lat]])^2 + ((F2333-route_map__2[[#This Row],[stop_lon]])*COS(RADIANS(route_map__2[[#This Row],[stop_lat]])))^2)*111.32)</f>
        <v>0.39926990483279334</v>
      </c>
    </row>
    <row r="2333" spans="1:7" hidden="1" x14ac:dyDescent="0.2">
      <c r="A2333" t="s">
        <v>44</v>
      </c>
      <c r="B2333">
        <v>1</v>
      </c>
      <c r="C2333">
        <v>9</v>
      </c>
      <c r="D2333" t="s">
        <v>2627</v>
      </c>
      <c r="E2333">
        <v>49.216369</v>
      </c>
      <c r="F2333">
        <v>-122.924263</v>
      </c>
      <c r="G2333">
        <f>IF(route_map__2[[#This Row],[route_label]]&lt;&gt;A2334,0,SQRT((E2334-route_map__2[[#This Row],[stop_lat]])^2 + ((F2334-route_map__2[[#This Row],[stop_lon]])*COS(RADIANS(route_map__2[[#This Row],[stop_lat]])))^2)*111.32)</f>
        <v>0.42464836529350075</v>
      </c>
    </row>
    <row r="2334" spans="1:7" hidden="1" x14ac:dyDescent="0.2">
      <c r="A2334" t="s">
        <v>44</v>
      </c>
      <c r="B2334">
        <v>1</v>
      </c>
      <c r="C2334">
        <v>10</v>
      </c>
      <c r="D2334" t="s">
        <v>2628</v>
      </c>
      <c r="E2334">
        <v>49.219330999999997</v>
      </c>
      <c r="F2334">
        <v>-122.927943</v>
      </c>
      <c r="G2334">
        <f>IF(route_map__2[[#This Row],[route_label]]&lt;&gt;A2335,0,SQRT((E2335-route_map__2[[#This Row],[stop_lat]])^2 + ((F2335-route_map__2[[#This Row],[stop_lon]])*COS(RADIANS(route_map__2[[#This Row],[stop_lat]])))^2)*111.32)</f>
        <v>0.15170693950114372</v>
      </c>
    </row>
    <row r="2335" spans="1:7" hidden="1" x14ac:dyDescent="0.2">
      <c r="A2335" t="s">
        <v>44</v>
      </c>
      <c r="B2335">
        <v>1</v>
      </c>
      <c r="C2335">
        <v>11</v>
      </c>
      <c r="D2335" t="s">
        <v>2821</v>
      </c>
      <c r="E2335">
        <v>49.220388</v>
      </c>
      <c r="F2335">
        <v>-122.92926</v>
      </c>
      <c r="G2335">
        <f>IF(route_map__2[[#This Row],[route_label]]&lt;&gt;A2336,0,SQRT((E2336-route_map__2[[#This Row],[stop_lat]])^2 + ((F2336-route_map__2[[#This Row],[stop_lon]])*COS(RADIANS(route_map__2[[#This Row],[stop_lat]])))^2)*111.32)</f>
        <v>0.16811548948115207</v>
      </c>
    </row>
    <row r="2336" spans="1:7" hidden="1" x14ac:dyDescent="0.2">
      <c r="A2336" t="s">
        <v>44</v>
      </c>
      <c r="B2336">
        <v>1</v>
      </c>
      <c r="C2336">
        <v>12</v>
      </c>
      <c r="D2336" t="s">
        <v>2822</v>
      </c>
      <c r="E2336">
        <v>49.221550999999998</v>
      </c>
      <c r="F2336">
        <v>-122.930735</v>
      </c>
      <c r="G2336">
        <f>IF(route_map__2[[#This Row],[route_label]]&lt;&gt;A2337,0,SQRT((E2337-route_map__2[[#This Row],[stop_lat]])^2 + ((F2337-route_map__2[[#This Row],[stop_lon]])*COS(RADIANS(route_map__2[[#This Row],[stop_lat]])))^2)*111.32)</f>
        <v>0.18377991580267028</v>
      </c>
    </row>
    <row r="2337" spans="1:7" hidden="1" x14ac:dyDescent="0.2">
      <c r="A2337" t="s">
        <v>44</v>
      </c>
      <c r="B2337">
        <v>1</v>
      </c>
      <c r="C2337">
        <v>13</v>
      </c>
      <c r="D2337" t="s">
        <v>2823</v>
      </c>
      <c r="E2337">
        <v>49.222828</v>
      </c>
      <c r="F2337">
        <v>-122.932337</v>
      </c>
      <c r="G2337">
        <f>IF(route_map__2[[#This Row],[route_label]]&lt;&gt;A2338,0,SQRT((E2338-route_map__2[[#This Row],[stop_lat]])^2 + ((F2338-route_map__2[[#This Row],[stop_lon]])*COS(RADIANS(route_map__2[[#This Row],[stop_lat]])))^2)*111.32)</f>
        <v>0.19130935507333527</v>
      </c>
    </row>
    <row r="2338" spans="1:7" hidden="1" x14ac:dyDescent="0.2">
      <c r="A2338" t="s">
        <v>44</v>
      </c>
      <c r="B2338">
        <v>1</v>
      </c>
      <c r="C2338">
        <v>14</v>
      </c>
      <c r="D2338" t="s">
        <v>2824</v>
      </c>
      <c r="E2338">
        <v>49.224155000000003</v>
      </c>
      <c r="F2338">
        <v>-122.934009</v>
      </c>
      <c r="G2338">
        <f>IF(route_map__2[[#This Row],[route_label]]&lt;&gt;A2339,0,SQRT((E2339-route_map__2[[#This Row],[stop_lat]])^2 + ((F2339-route_map__2[[#This Row],[stop_lon]])*COS(RADIANS(route_map__2[[#This Row],[stop_lat]])))^2)*111.32)</f>
        <v>0.11341778846088531</v>
      </c>
    </row>
    <row r="2339" spans="1:7" hidden="1" x14ac:dyDescent="0.2">
      <c r="A2339" t="s">
        <v>44</v>
      </c>
      <c r="B2339">
        <v>1</v>
      </c>
      <c r="C2339">
        <v>15</v>
      </c>
      <c r="D2339" t="s">
        <v>2825</v>
      </c>
      <c r="E2339">
        <v>49.224944000000001</v>
      </c>
      <c r="F2339">
        <v>-122.934996</v>
      </c>
      <c r="G2339">
        <f>IF(route_map__2[[#This Row],[route_label]]&lt;&gt;A2340,0,SQRT((E2340-route_map__2[[#This Row],[stop_lat]])^2 + ((F2340-route_map__2[[#This Row],[stop_lon]])*COS(RADIANS(route_map__2[[#This Row],[stop_lat]])))^2)*111.32)</f>
        <v>0.2656620054811244</v>
      </c>
    </row>
    <row r="2340" spans="1:7" hidden="1" x14ac:dyDescent="0.2">
      <c r="A2340" t="s">
        <v>44</v>
      </c>
      <c r="B2340">
        <v>1</v>
      </c>
      <c r="C2340">
        <v>16</v>
      </c>
      <c r="D2340" t="s">
        <v>2826</v>
      </c>
      <c r="E2340">
        <v>49.225462</v>
      </c>
      <c r="F2340">
        <v>-122.938563</v>
      </c>
      <c r="G2340">
        <f>IF(route_map__2[[#This Row],[route_label]]&lt;&gt;A2341,0,SQRT((E2341-route_map__2[[#This Row],[stop_lat]])^2 + ((F2341-route_map__2[[#This Row],[stop_lon]])*COS(RADIANS(route_map__2[[#This Row],[stop_lat]])))^2)*111.32)</f>
        <v>0.27990234688630977</v>
      </c>
    </row>
    <row r="2341" spans="1:7" hidden="1" x14ac:dyDescent="0.2">
      <c r="A2341" t="s">
        <v>44</v>
      </c>
      <c r="B2341">
        <v>1</v>
      </c>
      <c r="C2341">
        <v>17</v>
      </c>
      <c r="D2341" t="s">
        <v>2827</v>
      </c>
      <c r="E2341">
        <v>49.223877999999999</v>
      </c>
      <c r="F2341">
        <v>-122.941553</v>
      </c>
      <c r="G2341">
        <f>IF(route_map__2[[#This Row],[route_label]]&lt;&gt;A2342,0,SQRT((E2342-route_map__2[[#This Row],[stop_lat]])^2 + ((F2342-route_map__2[[#This Row],[stop_lon]])*COS(RADIANS(route_map__2[[#This Row],[stop_lat]])))^2)*111.32)</f>
        <v>0.14084369929004345</v>
      </c>
    </row>
    <row r="2342" spans="1:7" hidden="1" x14ac:dyDescent="0.2">
      <c r="A2342" t="s">
        <v>44</v>
      </c>
      <c r="B2342">
        <v>1</v>
      </c>
      <c r="C2342">
        <v>18</v>
      </c>
      <c r="D2342" t="s">
        <v>2828</v>
      </c>
      <c r="E2342">
        <v>49.223070999999997</v>
      </c>
      <c r="F2342">
        <v>-122.943045</v>
      </c>
      <c r="G2342">
        <f>IF(route_map__2[[#This Row],[route_label]]&lt;&gt;A2343,0,SQRT((E2343-route_map__2[[#This Row],[stop_lat]])^2 + ((F2343-route_map__2[[#This Row],[stop_lon]])*COS(RADIANS(route_map__2[[#This Row],[stop_lat]])))^2)*111.32)</f>
        <v>0.22551912029367946</v>
      </c>
    </row>
    <row r="2343" spans="1:7" hidden="1" x14ac:dyDescent="0.2">
      <c r="A2343" t="s">
        <v>44</v>
      </c>
      <c r="B2343">
        <v>1</v>
      </c>
      <c r="C2343">
        <v>19</v>
      </c>
      <c r="D2343" t="s">
        <v>2829</v>
      </c>
      <c r="E2343">
        <v>49.221794000000003</v>
      </c>
      <c r="F2343">
        <v>-122.945453</v>
      </c>
      <c r="G2343">
        <f>IF(route_map__2[[#This Row],[route_label]]&lt;&gt;A2344,0,SQRT((E2344-route_map__2[[#This Row],[stop_lat]])^2 + ((F2344-route_map__2[[#This Row],[stop_lon]])*COS(RADIANS(route_map__2[[#This Row],[stop_lat]])))^2)*111.32)</f>
        <v>0.19351765232257656</v>
      </c>
    </row>
    <row r="2344" spans="1:7" hidden="1" x14ac:dyDescent="0.2">
      <c r="A2344" t="s">
        <v>44</v>
      </c>
      <c r="B2344">
        <v>1</v>
      </c>
      <c r="C2344">
        <v>20</v>
      </c>
      <c r="D2344" t="s">
        <v>2830</v>
      </c>
      <c r="E2344">
        <v>49.220694000000002</v>
      </c>
      <c r="F2344">
        <v>-122.947514</v>
      </c>
      <c r="G2344">
        <f>IF(route_map__2[[#This Row],[route_label]]&lt;&gt;A2345,0,SQRT((E2345-route_map__2[[#This Row],[stop_lat]])^2 + ((F2345-route_map__2[[#This Row],[stop_lon]])*COS(RADIANS(route_map__2[[#This Row],[stop_lat]])))^2)*111.32)</f>
        <v>0.28126906376383509</v>
      </c>
    </row>
    <row r="2345" spans="1:7" hidden="1" x14ac:dyDescent="0.2">
      <c r="A2345" t="s">
        <v>44</v>
      </c>
      <c r="B2345">
        <v>1</v>
      </c>
      <c r="C2345">
        <v>21</v>
      </c>
      <c r="D2345" t="s">
        <v>2831</v>
      </c>
      <c r="E2345">
        <v>49.219093999999998</v>
      </c>
      <c r="F2345">
        <v>-122.950508</v>
      </c>
      <c r="G2345">
        <f>IF(route_map__2[[#This Row],[route_label]]&lt;&gt;A2346,0,SQRT((E2346-route_map__2[[#This Row],[stop_lat]])^2 + ((F2346-route_map__2[[#This Row],[stop_lon]])*COS(RADIANS(route_map__2[[#This Row],[stop_lat]])))^2)*111.32)</f>
        <v>0.26137912739451524</v>
      </c>
    </row>
    <row r="2346" spans="1:7" hidden="1" x14ac:dyDescent="0.2">
      <c r="A2346" t="s">
        <v>44</v>
      </c>
      <c r="B2346">
        <v>1</v>
      </c>
      <c r="C2346">
        <v>22</v>
      </c>
      <c r="D2346" t="s">
        <v>2832</v>
      </c>
      <c r="E2346">
        <v>49.217441000000001</v>
      </c>
      <c r="F2346">
        <v>-122.95306100000001</v>
      </c>
      <c r="G2346">
        <f>IF(route_map__2[[#This Row],[route_label]]&lt;&gt;A2347,0,SQRT((E2347-route_map__2[[#This Row],[stop_lat]])^2 + ((F2347-route_map__2[[#This Row],[stop_lon]])*COS(RADIANS(route_map__2[[#This Row],[stop_lat]])))^2)*111.32)</f>
        <v>0.35807761139490213</v>
      </c>
    </row>
    <row r="2347" spans="1:7" hidden="1" x14ac:dyDescent="0.2">
      <c r="A2347" t="s">
        <v>44</v>
      </c>
      <c r="B2347">
        <v>1</v>
      </c>
      <c r="C2347">
        <v>23</v>
      </c>
      <c r="D2347" t="s">
        <v>2833</v>
      </c>
      <c r="E2347">
        <v>49.215403000000002</v>
      </c>
      <c r="F2347">
        <v>-122.95687100000001</v>
      </c>
      <c r="G2347">
        <f>IF(route_map__2[[#This Row],[route_label]]&lt;&gt;A2348,0,SQRT((E2348-route_map__2[[#This Row],[stop_lat]])^2 + ((F2348-route_map__2[[#This Row],[stop_lon]])*COS(RADIANS(route_map__2[[#This Row],[stop_lat]])))^2)*111.32)</f>
        <v>0.37175743683844181</v>
      </c>
    </row>
    <row r="2348" spans="1:7" hidden="1" x14ac:dyDescent="0.2">
      <c r="A2348" t="s">
        <v>44</v>
      </c>
      <c r="B2348">
        <v>1</v>
      </c>
      <c r="C2348">
        <v>24</v>
      </c>
      <c r="D2348" t="s">
        <v>2834</v>
      </c>
      <c r="E2348">
        <v>49.212195999999999</v>
      </c>
      <c r="F2348">
        <v>-122.958297</v>
      </c>
      <c r="G2348">
        <f>IF(route_map__2[[#This Row],[route_label]]&lt;&gt;A2349,0,SQRT((E2349-route_map__2[[#This Row],[stop_lat]])^2 + ((F2349-route_map__2[[#This Row],[stop_lon]])*COS(RADIANS(route_map__2[[#This Row],[stop_lat]])))^2)*111.32)</f>
        <v>0</v>
      </c>
    </row>
    <row r="2349" spans="1:7" hidden="1" x14ac:dyDescent="0.2">
      <c r="A2349" t="s">
        <v>295</v>
      </c>
      <c r="B2349">
        <v>0</v>
      </c>
      <c r="C2349">
        <v>1</v>
      </c>
      <c r="D2349" t="s">
        <v>2755</v>
      </c>
      <c r="E2349">
        <v>49.201059999999998</v>
      </c>
      <c r="F2349">
        <v>-122.913116</v>
      </c>
      <c r="G2349">
        <f>IF(route_map__2[[#This Row],[route_label]]&lt;&gt;A2350,0,SQRT((E2350-route_map__2[[#This Row],[stop_lat]])^2 + ((F2350-route_map__2[[#This Row],[stop_lon]])*COS(RADIANS(route_map__2[[#This Row],[stop_lat]])))^2)*111.32)</f>
        <v>0.50263213455542866</v>
      </c>
    </row>
    <row r="2350" spans="1:7" hidden="1" x14ac:dyDescent="0.2">
      <c r="A2350" t="s">
        <v>295</v>
      </c>
      <c r="B2350">
        <v>0</v>
      </c>
      <c r="C2350">
        <v>2</v>
      </c>
      <c r="D2350" t="s">
        <v>2688</v>
      </c>
      <c r="E2350">
        <v>49.203434000000001</v>
      </c>
      <c r="F2350">
        <v>-122.90723800000001</v>
      </c>
      <c r="G2350">
        <f>IF(route_map__2[[#This Row],[route_label]]&lt;&gt;A2351,0,SQRT((E2351-route_map__2[[#This Row],[stop_lat]])^2 + ((F2351-route_map__2[[#This Row],[stop_lon]])*COS(RADIANS(route_map__2[[#This Row],[stop_lat]])))^2)*111.32)</f>
        <v>0.4383284012840884</v>
      </c>
    </row>
    <row r="2351" spans="1:7" hidden="1" x14ac:dyDescent="0.2">
      <c r="A2351" t="s">
        <v>295</v>
      </c>
      <c r="B2351">
        <v>0</v>
      </c>
      <c r="C2351">
        <v>3</v>
      </c>
      <c r="D2351" t="s">
        <v>2835</v>
      </c>
      <c r="E2351">
        <v>49.205925999999998</v>
      </c>
      <c r="F2351">
        <v>-122.90257200000001</v>
      </c>
      <c r="G2351">
        <f>IF(route_map__2[[#This Row],[route_label]]&lt;&gt;A2352,0,SQRT((E2352-route_map__2[[#This Row],[stop_lat]])^2 + ((F2352-route_map__2[[#This Row],[stop_lon]])*COS(RADIANS(route_map__2[[#This Row],[stop_lat]])))^2)*111.32)</f>
        <v>1.2331851793122666</v>
      </c>
    </row>
    <row r="2352" spans="1:7" hidden="1" x14ac:dyDescent="0.2">
      <c r="A2352" t="s">
        <v>295</v>
      </c>
      <c r="B2352">
        <v>0</v>
      </c>
      <c r="C2352">
        <v>4</v>
      </c>
      <c r="D2352" t="s">
        <v>2836</v>
      </c>
      <c r="E2352">
        <v>49.216059000000001</v>
      </c>
      <c r="F2352">
        <v>-122.89572</v>
      </c>
      <c r="G2352">
        <f>IF(route_map__2[[#This Row],[route_label]]&lt;&gt;A2353,0,SQRT((E2353-route_map__2[[#This Row],[stop_lat]])^2 + ((F2353-route_map__2[[#This Row],[stop_lon]])*COS(RADIANS(route_map__2[[#This Row],[stop_lat]])))^2)*111.32)</f>
        <v>0.26371955667641839</v>
      </c>
    </row>
    <row r="2353" spans="1:7" hidden="1" x14ac:dyDescent="0.2">
      <c r="A2353" t="s">
        <v>295</v>
      </c>
      <c r="B2353">
        <v>0</v>
      </c>
      <c r="C2353">
        <v>5</v>
      </c>
      <c r="D2353" t="s">
        <v>2837</v>
      </c>
      <c r="E2353">
        <v>49.218387</v>
      </c>
      <c r="F2353">
        <v>-122.89639200000001</v>
      </c>
      <c r="G2353">
        <f>IF(route_map__2[[#This Row],[route_label]]&lt;&gt;A2354,0,SQRT((E2354-route_map__2[[#This Row],[stop_lat]])^2 + ((F2354-route_map__2[[#This Row],[stop_lon]])*COS(RADIANS(route_map__2[[#This Row],[stop_lat]])))^2)*111.32)</f>
        <v>0.27447155915462296</v>
      </c>
    </row>
    <row r="2354" spans="1:7" hidden="1" x14ac:dyDescent="0.2">
      <c r="A2354" t="s">
        <v>295</v>
      </c>
      <c r="B2354">
        <v>0</v>
      </c>
      <c r="C2354">
        <v>6</v>
      </c>
      <c r="D2354" t="s">
        <v>2838</v>
      </c>
      <c r="E2354">
        <v>49.220486999999999</v>
      </c>
      <c r="F2354">
        <v>-122.89837</v>
      </c>
      <c r="G2354">
        <f>IF(route_map__2[[#This Row],[route_label]]&lt;&gt;A2355,0,SQRT((E2355-route_map__2[[#This Row],[stop_lat]])^2 + ((F2355-route_map__2[[#This Row],[stop_lon]])*COS(RADIANS(route_map__2[[#This Row],[stop_lat]])))^2)*111.32)</f>
        <v>0.21289997169192826</v>
      </c>
    </row>
    <row r="2355" spans="1:7" hidden="1" x14ac:dyDescent="0.2">
      <c r="A2355" t="s">
        <v>295</v>
      </c>
      <c r="B2355">
        <v>0</v>
      </c>
      <c r="C2355">
        <v>7</v>
      </c>
      <c r="D2355" t="s">
        <v>2839</v>
      </c>
      <c r="E2355">
        <v>49.220433999999997</v>
      </c>
      <c r="F2355">
        <v>-122.895443</v>
      </c>
      <c r="G2355">
        <f>IF(route_map__2[[#This Row],[route_label]]&lt;&gt;A2356,0,SQRT((E2356-route_map__2[[#This Row],[stop_lat]])^2 + ((F2356-route_map__2[[#This Row],[stop_lon]])*COS(RADIANS(route_map__2[[#This Row],[stop_lat]])))^2)*111.32)</f>
        <v>0.38309468993036905</v>
      </c>
    </row>
    <row r="2356" spans="1:7" hidden="1" x14ac:dyDescent="0.2">
      <c r="A2356" t="s">
        <v>295</v>
      </c>
      <c r="B2356">
        <v>0</v>
      </c>
      <c r="C2356">
        <v>8</v>
      </c>
      <c r="D2356" t="s">
        <v>2840</v>
      </c>
      <c r="E2356">
        <v>49.223416</v>
      </c>
      <c r="F2356">
        <v>-122.892813</v>
      </c>
      <c r="G2356">
        <f>IF(route_map__2[[#This Row],[route_label]]&lt;&gt;A2357,0,SQRT((E2357-route_map__2[[#This Row],[stop_lat]])^2 + ((F2357-route_map__2[[#This Row],[stop_lon]])*COS(RADIANS(route_map__2[[#This Row],[stop_lat]])))^2)*111.32)</f>
        <v>0.26283183952344463</v>
      </c>
    </row>
    <row r="2357" spans="1:7" hidden="1" x14ac:dyDescent="0.2">
      <c r="A2357" t="s">
        <v>295</v>
      </c>
      <c r="B2357">
        <v>0</v>
      </c>
      <c r="C2357">
        <v>9</v>
      </c>
      <c r="D2357" t="s">
        <v>2841</v>
      </c>
      <c r="E2357">
        <v>49.225777000000001</v>
      </c>
      <c r="F2357">
        <v>-122.892836</v>
      </c>
      <c r="G2357">
        <f>IF(route_map__2[[#This Row],[route_label]]&lt;&gt;A2358,0,SQRT((E2358-route_map__2[[#This Row],[stop_lat]])^2 + ((F2358-route_map__2[[#This Row],[stop_lon]])*COS(RADIANS(route_map__2[[#This Row],[stop_lat]])))^2)*111.32)</f>
        <v>0.20439139434187695</v>
      </c>
    </row>
    <row r="2358" spans="1:7" hidden="1" x14ac:dyDescent="0.2">
      <c r="A2358" t="s">
        <v>295</v>
      </c>
      <c r="B2358">
        <v>0</v>
      </c>
      <c r="C2358">
        <v>10</v>
      </c>
      <c r="D2358" t="s">
        <v>2842</v>
      </c>
      <c r="E2358">
        <v>49.227612000000001</v>
      </c>
      <c r="F2358">
        <v>-122.89274</v>
      </c>
      <c r="G2358">
        <f>IF(route_map__2[[#This Row],[route_label]]&lt;&gt;A2359,0,SQRT((E2359-route_map__2[[#This Row],[stop_lat]])^2 + ((F2359-route_map__2[[#This Row],[stop_lon]])*COS(RADIANS(route_map__2[[#This Row],[stop_lat]])))^2)*111.32)</f>
        <v>0.31687984538169645</v>
      </c>
    </row>
    <row r="2359" spans="1:7" hidden="1" x14ac:dyDescent="0.2">
      <c r="A2359" t="s">
        <v>295</v>
      </c>
      <c r="B2359">
        <v>0</v>
      </c>
      <c r="C2359">
        <v>11</v>
      </c>
      <c r="D2359" t="s">
        <v>2843</v>
      </c>
      <c r="E2359">
        <v>49.230457999999999</v>
      </c>
      <c r="F2359">
        <v>-122.892653</v>
      </c>
      <c r="G2359">
        <f>IF(route_map__2[[#This Row],[route_label]]&lt;&gt;A2360,0,SQRT((E2360-route_map__2[[#This Row],[stop_lat]])^2 + ((F2360-route_map__2[[#This Row],[stop_lon]])*COS(RADIANS(route_map__2[[#This Row],[stop_lat]])))^2)*111.32)</f>
        <v>0.16111325279021904</v>
      </c>
    </row>
    <row r="2360" spans="1:7" hidden="1" x14ac:dyDescent="0.2">
      <c r="A2360" t="s">
        <v>295</v>
      </c>
      <c r="B2360">
        <v>0</v>
      </c>
      <c r="C2360">
        <v>12</v>
      </c>
      <c r="D2360" t="s">
        <v>2844</v>
      </c>
      <c r="E2360">
        <v>49.231904999999998</v>
      </c>
      <c r="F2360">
        <v>-122.892608</v>
      </c>
      <c r="G2360">
        <f>IF(route_map__2[[#This Row],[route_label]]&lt;&gt;A2361,0,SQRT((E2361-route_map__2[[#This Row],[stop_lat]])^2 + ((F2361-route_map__2[[#This Row],[stop_lon]])*COS(RADIANS(route_map__2[[#This Row],[stop_lat]])))^2)*111.32)</f>
        <v>0.47011782571083816</v>
      </c>
    </row>
    <row r="2361" spans="1:7" hidden="1" x14ac:dyDescent="0.2">
      <c r="A2361" t="s">
        <v>295</v>
      </c>
      <c r="B2361">
        <v>0</v>
      </c>
      <c r="C2361">
        <v>13</v>
      </c>
      <c r="D2361" t="s">
        <v>2845</v>
      </c>
      <c r="E2361">
        <v>49.236127000000003</v>
      </c>
      <c r="F2361">
        <v>-122.892459</v>
      </c>
      <c r="G2361">
        <f>IF(route_map__2[[#This Row],[route_label]]&lt;&gt;A2362,0,SQRT((E2362-route_map__2[[#This Row],[stop_lat]])^2 + ((F2362-route_map__2[[#This Row],[stop_lon]])*COS(RADIANS(route_map__2[[#This Row],[stop_lat]])))^2)*111.32)</f>
        <v>0.82254764209656039</v>
      </c>
    </row>
    <row r="2362" spans="1:7" hidden="1" x14ac:dyDescent="0.2">
      <c r="A2362" t="s">
        <v>295</v>
      </c>
      <c r="B2362">
        <v>0</v>
      </c>
      <c r="C2362">
        <v>14</v>
      </c>
      <c r="D2362" t="s">
        <v>2846</v>
      </c>
      <c r="E2362">
        <v>49.243516</v>
      </c>
      <c r="F2362">
        <v>-122.892495</v>
      </c>
      <c r="G2362">
        <f>IF(route_map__2[[#This Row],[route_label]]&lt;&gt;A2363,0,SQRT((E2363-route_map__2[[#This Row],[stop_lat]])^2 + ((F2363-route_map__2[[#This Row],[stop_lon]])*COS(RADIANS(route_map__2[[#This Row],[stop_lat]])))^2)*111.32)</f>
        <v>0.3288856620643561</v>
      </c>
    </row>
    <row r="2363" spans="1:7" hidden="1" x14ac:dyDescent="0.2">
      <c r="A2363" t="s">
        <v>295</v>
      </c>
      <c r="B2363">
        <v>0</v>
      </c>
      <c r="C2363">
        <v>15</v>
      </c>
      <c r="D2363" t="s">
        <v>2847</v>
      </c>
      <c r="E2363">
        <v>49.246470000000002</v>
      </c>
      <c r="F2363">
        <v>-122.892571</v>
      </c>
      <c r="G2363">
        <f>IF(route_map__2[[#This Row],[route_label]]&lt;&gt;A2364,0,SQRT((E2364-route_map__2[[#This Row],[stop_lat]])^2 + ((F2364-route_map__2[[#This Row],[stop_lon]])*COS(RADIANS(route_map__2[[#This Row],[stop_lat]])))^2)*111.32)</f>
        <v>0.19187755887243613</v>
      </c>
    </row>
    <row r="2364" spans="1:7" hidden="1" x14ac:dyDescent="0.2">
      <c r="A2364" t="s">
        <v>295</v>
      </c>
      <c r="B2364">
        <v>0</v>
      </c>
      <c r="C2364">
        <v>16</v>
      </c>
      <c r="D2364" t="s">
        <v>2650</v>
      </c>
      <c r="E2364">
        <v>49.247427999999999</v>
      </c>
      <c r="F2364">
        <v>-122.894766</v>
      </c>
      <c r="G2364">
        <f>IF(route_map__2[[#This Row],[route_label]]&lt;&gt;A2365,0,SQRT((E2365-route_map__2[[#This Row],[stop_lat]])^2 + ((F2365-route_map__2[[#This Row],[stop_lon]])*COS(RADIANS(route_map__2[[#This Row],[stop_lat]])))^2)*111.32)</f>
        <v>8.2104881082610853E-2</v>
      </c>
    </row>
    <row r="2365" spans="1:7" hidden="1" x14ac:dyDescent="0.2">
      <c r="A2365" t="s">
        <v>295</v>
      </c>
      <c r="B2365">
        <v>1</v>
      </c>
      <c r="C2365">
        <v>1</v>
      </c>
      <c r="D2365" t="s">
        <v>2848</v>
      </c>
      <c r="E2365">
        <v>49.247897000000002</v>
      </c>
      <c r="F2365">
        <v>-122.89563800000001</v>
      </c>
      <c r="G2365">
        <f>IF(route_map__2[[#This Row],[route_label]]&lt;&gt;A2366,0,SQRT((E2366-route_map__2[[#This Row],[stop_lat]])^2 + ((F2366-route_map__2[[#This Row],[stop_lon]])*COS(RADIANS(route_map__2[[#This Row],[stop_lat]])))^2)*111.32)</f>
        <v>0.45381315525562022</v>
      </c>
    </row>
    <row r="2366" spans="1:7" hidden="1" x14ac:dyDescent="0.2">
      <c r="A2366" t="s">
        <v>295</v>
      </c>
      <c r="B2366">
        <v>1</v>
      </c>
      <c r="C2366">
        <v>2</v>
      </c>
      <c r="D2366" t="s">
        <v>2849</v>
      </c>
      <c r="E2366">
        <v>49.244275000000002</v>
      </c>
      <c r="F2366">
        <v>-122.89277199999999</v>
      </c>
      <c r="G2366">
        <f>IF(route_map__2[[#This Row],[route_label]]&lt;&gt;A2367,0,SQRT((E2367-route_map__2[[#This Row],[stop_lat]])^2 + ((F2367-route_map__2[[#This Row],[stop_lon]])*COS(RADIANS(route_map__2[[#This Row],[stop_lat]])))^2)*111.32)</f>
        <v>0.16475374425521844</v>
      </c>
    </row>
    <row r="2367" spans="1:7" hidden="1" x14ac:dyDescent="0.2">
      <c r="A2367" t="s">
        <v>295</v>
      </c>
      <c r="B2367">
        <v>1</v>
      </c>
      <c r="C2367">
        <v>3</v>
      </c>
      <c r="D2367" t="s">
        <v>2850</v>
      </c>
      <c r="E2367">
        <v>49.242795000000001</v>
      </c>
      <c r="F2367">
        <v>-122.892775</v>
      </c>
      <c r="G2367">
        <f>IF(route_map__2[[#This Row],[route_label]]&lt;&gt;A2368,0,SQRT((E2368-route_map__2[[#This Row],[stop_lat]])^2 + ((F2368-route_map__2[[#This Row],[stop_lon]])*COS(RADIANS(route_map__2[[#This Row],[stop_lat]])))^2)*111.32)</f>
        <v>0.66574697944701977</v>
      </c>
    </row>
    <row r="2368" spans="1:7" hidden="1" x14ac:dyDescent="0.2">
      <c r="A2368" t="s">
        <v>295</v>
      </c>
      <c r="B2368">
        <v>1</v>
      </c>
      <c r="C2368">
        <v>4</v>
      </c>
      <c r="D2368" t="s">
        <v>2851</v>
      </c>
      <c r="E2368">
        <v>49.236815</v>
      </c>
      <c r="F2368">
        <v>-122.89265899999999</v>
      </c>
      <c r="G2368">
        <f>IF(route_map__2[[#This Row],[route_label]]&lt;&gt;A2369,0,SQRT((E2369-route_map__2[[#This Row],[stop_lat]])^2 + ((F2369-route_map__2[[#This Row],[stop_lon]])*COS(RADIANS(route_map__2[[#This Row],[stop_lat]])))^2)*111.32)</f>
        <v>0.15909662032833716</v>
      </c>
    </row>
    <row r="2369" spans="1:7" hidden="1" x14ac:dyDescent="0.2">
      <c r="A2369" t="s">
        <v>295</v>
      </c>
      <c r="B2369">
        <v>1</v>
      </c>
      <c r="C2369">
        <v>5</v>
      </c>
      <c r="D2369" t="s">
        <v>2852</v>
      </c>
      <c r="E2369">
        <v>49.235385999999998</v>
      </c>
      <c r="F2369">
        <v>-122.89269400000001</v>
      </c>
      <c r="G2369">
        <f>IF(route_map__2[[#This Row],[route_label]]&lt;&gt;A2370,0,SQRT((E2370-route_map__2[[#This Row],[stop_lat]])^2 + ((F2370-route_map__2[[#This Row],[stop_lon]])*COS(RADIANS(route_map__2[[#This Row],[stop_lat]])))^2)*111.32)</f>
        <v>0.47364383436776847</v>
      </c>
    </row>
    <row r="2370" spans="1:7" hidden="1" x14ac:dyDescent="0.2">
      <c r="A2370" t="s">
        <v>295</v>
      </c>
      <c r="B2370">
        <v>1</v>
      </c>
      <c r="C2370">
        <v>6</v>
      </c>
      <c r="D2370" t="s">
        <v>2853</v>
      </c>
      <c r="E2370">
        <v>49.231132000000002</v>
      </c>
      <c r="F2370">
        <v>-122.89282</v>
      </c>
      <c r="G2370">
        <f>IF(route_map__2[[#This Row],[route_label]]&lt;&gt;A2371,0,SQRT((E2371-route_map__2[[#This Row],[stop_lat]])^2 + ((F2371-route_map__2[[#This Row],[stop_lon]])*COS(RADIANS(route_map__2[[#This Row],[stop_lat]])))^2)*111.32)</f>
        <v>0.39670382457148762</v>
      </c>
    </row>
    <row r="2371" spans="1:7" hidden="1" x14ac:dyDescent="0.2">
      <c r="A2371" t="s">
        <v>295</v>
      </c>
      <c r="B2371">
        <v>1</v>
      </c>
      <c r="C2371">
        <v>7</v>
      </c>
      <c r="D2371" t="s">
        <v>2854</v>
      </c>
      <c r="E2371">
        <v>49.227569000000003</v>
      </c>
      <c r="F2371">
        <v>-122.892923</v>
      </c>
      <c r="G2371">
        <f>IF(route_map__2[[#This Row],[route_label]]&lt;&gt;A2372,0,SQRT((E2372-route_map__2[[#This Row],[stop_lat]])^2 + ((F2372-route_map__2[[#This Row],[stop_lon]])*COS(RADIANS(route_map__2[[#This Row],[stop_lat]])))^2)*111.32)</f>
        <v>0.25250315868028095</v>
      </c>
    </row>
    <row r="2372" spans="1:7" hidden="1" x14ac:dyDescent="0.2">
      <c r="A2372" t="s">
        <v>295</v>
      </c>
      <c r="B2372">
        <v>1</v>
      </c>
      <c r="C2372">
        <v>8</v>
      </c>
      <c r="D2372" t="s">
        <v>2855</v>
      </c>
      <c r="E2372">
        <v>49.225301000000002</v>
      </c>
      <c r="F2372">
        <v>-122.892976</v>
      </c>
      <c r="G2372">
        <f>IF(route_map__2[[#This Row],[route_label]]&lt;&gt;A2373,0,SQRT((E2373-route_map__2[[#This Row],[stop_lat]])^2 + ((F2373-route_map__2[[#This Row],[stop_lon]])*COS(RADIANS(route_map__2[[#This Row],[stop_lat]])))^2)*111.32)</f>
        <v>0.54579821476346346</v>
      </c>
    </row>
    <row r="2373" spans="1:7" hidden="1" x14ac:dyDescent="0.2">
      <c r="A2373" t="s">
        <v>295</v>
      </c>
      <c r="B2373">
        <v>1</v>
      </c>
      <c r="C2373">
        <v>9</v>
      </c>
      <c r="D2373" t="s">
        <v>2856</v>
      </c>
      <c r="E2373">
        <v>49.220537999999998</v>
      </c>
      <c r="F2373">
        <v>-122.894757</v>
      </c>
      <c r="G2373">
        <f>IF(route_map__2[[#This Row],[route_label]]&lt;&gt;A2374,0,SQRT((E2374-route_map__2[[#This Row],[stop_lat]])^2 + ((F2374-route_map__2[[#This Row],[stop_lon]])*COS(RADIANS(route_map__2[[#This Row],[stop_lat]])))^2)*111.32)</f>
        <v>0.28373176170673936</v>
      </c>
    </row>
    <row r="2374" spans="1:7" hidden="1" x14ac:dyDescent="0.2">
      <c r="A2374" t="s">
        <v>295</v>
      </c>
      <c r="B2374">
        <v>1</v>
      </c>
      <c r="C2374">
        <v>10</v>
      </c>
      <c r="D2374" t="s">
        <v>2857</v>
      </c>
      <c r="E2374">
        <v>49.219804000000003</v>
      </c>
      <c r="F2374">
        <v>-122.898494</v>
      </c>
      <c r="G2374">
        <f>IF(route_map__2[[#This Row],[route_label]]&lt;&gt;A2375,0,SQRT((E2375-route_map__2[[#This Row],[stop_lat]])^2 + ((F2375-route_map__2[[#This Row],[stop_lon]])*COS(RADIANS(route_map__2[[#This Row],[stop_lat]])))^2)*111.32)</f>
        <v>0.23349468218111791</v>
      </c>
    </row>
    <row r="2375" spans="1:7" hidden="1" x14ac:dyDescent="0.2">
      <c r="A2375" t="s">
        <v>295</v>
      </c>
      <c r="B2375">
        <v>1</v>
      </c>
      <c r="C2375">
        <v>11</v>
      </c>
      <c r="D2375" t="s">
        <v>2858</v>
      </c>
      <c r="E2375">
        <v>49.218131999999997</v>
      </c>
      <c r="F2375">
        <v>-122.89655500000001</v>
      </c>
      <c r="G2375">
        <f>IF(route_map__2[[#This Row],[route_label]]&lt;&gt;A2376,0,SQRT((E2376-route_map__2[[#This Row],[stop_lat]])^2 + ((F2376-route_map__2[[#This Row],[stop_lon]])*COS(RADIANS(route_map__2[[#This Row],[stop_lat]])))^2)*111.32)</f>
        <v>0.23861973306089271</v>
      </c>
    </row>
    <row r="2376" spans="1:7" hidden="1" x14ac:dyDescent="0.2">
      <c r="A2376" t="s">
        <v>295</v>
      </c>
      <c r="B2376">
        <v>1</v>
      </c>
      <c r="C2376">
        <v>12</v>
      </c>
      <c r="D2376" t="s">
        <v>2836</v>
      </c>
      <c r="E2376">
        <v>49.216059000000001</v>
      </c>
      <c r="F2376">
        <v>-122.89572</v>
      </c>
      <c r="G2376">
        <f>IF(route_map__2[[#This Row],[route_label]]&lt;&gt;A2377,0,SQRT((E2377-route_map__2[[#This Row],[stop_lat]])^2 + ((F2377-route_map__2[[#This Row],[stop_lon]])*COS(RADIANS(route_map__2[[#This Row],[stop_lat]])))^2)*111.32)</f>
        <v>0.12021934061523054</v>
      </c>
    </row>
    <row r="2377" spans="1:7" hidden="1" x14ac:dyDescent="0.2">
      <c r="A2377" t="s">
        <v>295</v>
      </c>
      <c r="B2377">
        <v>1</v>
      </c>
      <c r="C2377">
        <v>13</v>
      </c>
      <c r="D2377" t="s">
        <v>2859</v>
      </c>
      <c r="E2377">
        <v>49.216185000000003</v>
      </c>
      <c r="F2377">
        <v>-122.89407799999999</v>
      </c>
      <c r="G2377">
        <f>IF(route_map__2[[#This Row],[route_label]]&lt;&gt;A2378,0,SQRT((E2378-route_map__2[[#This Row],[stop_lat]])^2 + ((F2378-route_map__2[[#This Row],[stop_lon]])*COS(RADIANS(route_map__2[[#This Row],[stop_lat]])))^2)*111.32)</f>
        <v>0.41258914904034272</v>
      </c>
    </row>
    <row r="2378" spans="1:7" hidden="1" x14ac:dyDescent="0.2">
      <c r="A2378" t="s">
        <v>295</v>
      </c>
      <c r="B2378">
        <v>1</v>
      </c>
      <c r="C2378">
        <v>14</v>
      </c>
      <c r="D2378" t="s">
        <v>2860</v>
      </c>
      <c r="E2378">
        <v>49.212727000000001</v>
      </c>
      <c r="F2378">
        <v>-122.89612</v>
      </c>
      <c r="G2378">
        <f>IF(route_map__2[[#This Row],[route_label]]&lt;&gt;A2379,0,SQRT((E2379-route_map__2[[#This Row],[stop_lat]])^2 + ((F2379-route_map__2[[#This Row],[stop_lon]])*COS(RADIANS(route_map__2[[#This Row],[stop_lat]])))^2)*111.32)</f>
        <v>0.83683847861258143</v>
      </c>
    </row>
    <row r="2379" spans="1:7" hidden="1" x14ac:dyDescent="0.2">
      <c r="A2379" t="s">
        <v>295</v>
      </c>
      <c r="B2379">
        <v>1</v>
      </c>
      <c r="C2379">
        <v>15</v>
      </c>
      <c r="D2379" t="s">
        <v>2861</v>
      </c>
      <c r="E2379">
        <v>49.206350999999998</v>
      </c>
      <c r="F2379">
        <v>-122.902216</v>
      </c>
      <c r="G2379">
        <f>IF(route_map__2[[#This Row],[route_label]]&lt;&gt;A2380,0,SQRT((E2380-route_map__2[[#This Row],[stop_lat]])^2 + ((F2380-route_map__2[[#This Row],[stop_lon]])*COS(RADIANS(route_map__2[[#This Row],[stop_lat]])))^2)*111.32)</f>
        <v>0.3366496871976421</v>
      </c>
    </row>
    <row r="2380" spans="1:7" hidden="1" x14ac:dyDescent="0.2">
      <c r="A2380" t="s">
        <v>295</v>
      </c>
      <c r="B2380">
        <v>1</v>
      </c>
      <c r="C2380">
        <v>16</v>
      </c>
      <c r="D2380" t="s">
        <v>2702</v>
      </c>
      <c r="E2380">
        <v>49.204433999999999</v>
      </c>
      <c r="F2380">
        <v>-122.905796</v>
      </c>
      <c r="G2380">
        <f>IF(route_map__2[[#This Row],[route_label]]&lt;&gt;A2381,0,SQRT((E2381-route_map__2[[#This Row],[stop_lat]])^2 + ((F2381-route_map__2[[#This Row],[stop_lon]])*COS(RADIANS(route_map__2[[#This Row],[stop_lat]])))^2)*111.32)</f>
        <v>0.24362986087728852</v>
      </c>
    </row>
    <row r="2381" spans="1:7" hidden="1" x14ac:dyDescent="0.2">
      <c r="A2381" t="s">
        <v>295</v>
      </c>
      <c r="B2381">
        <v>1</v>
      </c>
      <c r="C2381">
        <v>17</v>
      </c>
      <c r="D2381" t="s">
        <v>2703</v>
      </c>
      <c r="E2381">
        <v>49.203028000000003</v>
      </c>
      <c r="F2381">
        <v>-122.90836299999999</v>
      </c>
      <c r="G2381">
        <f>IF(route_map__2[[#This Row],[route_label]]&lt;&gt;A2382,0,SQRT((E2382-route_map__2[[#This Row],[stop_lat]])^2 + ((F2382-route_map__2[[#This Row],[stop_lon]])*COS(RADIANS(route_map__2[[#This Row],[stop_lat]])))^2)*111.32)</f>
        <v>0.35043627023401963</v>
      </c>
    </row>
    <row r="2382" spans="1:7" hidden="1" x14ac:dyDescent="0.2">
      <c r="A2382" t="s">
        <v>295</v>
      </c>
      <c r="B2382">
        <v>1</v>
      </c>
      <c r="C2382">
        <v>18</v>
      </c>
      <c r="D2382" t="s">
        <v>2704</v>
      </c>
      <c r="E2382">
        <v>49.201036999999999</v>
      </c>
      <c r="F2382">
        <v>-122.91209499999999</v>
      </c>
      <c r="G2382">
        <f>IF(route_map__2[[#This Row],[route_label]]&lt;&gt;A2383,0,SQRT((E2383-route_map__2[[#This Row],[stop_lat]])^2 + ((F2383-route_map__2[[#This Row],[stop_lon]])*COS(RADIANS(route_map__2[[#This Row],[stop_lat]])))^2)*111.32)</f>
        <v>0</v>
      </c>
    </row>
    <row r="2383" spans="1:7" hidden="1" x14ac:dyDescent="0.2">
      <c r="A2383" t="s">
        <v>225</v>
      </c>
      <c r="B2383">
        <v>0</v>
      </c>
      <c r="C2383">
        <v>1</v>
      </c>
      <c r="D2383" t="s">
        <v>2862</v>
      </c>
      <c r="E2383">
        <v>49.225409999999997</v>
      </c>
      <c r="F2383">
        <v>-123.002774</v>
      </c>
      <c r="G2383">
        <f>IF(route_map__2[[#This Row],[route_label]]&lt;&gt;A2384,0,SQRT((E2384-route_map__2[[#This Row],[stop_lat]])^2 + ((F2384-route_map__2[[#This Row],[stop_lon]])*COS(RADIANS(route_map__2[[#This Row],[stop_lat]])))^2)*111.32)</f>
        <v>0.22427605755293434</v>
      </c>
    </row>
    <row r="2384" spans="1:7" hidden="1" x14ac:dyDescent="0.2">
      <c r="A2384" t="s">
        <v>225</v>
      </c>
      <c r="B2384">
        <v>0</v>
      </c>
      <c r="C2384">
        <v>2</v>
      </c>
      <c r="D2384" t="s">
        <v>2425</v>
      </c>
      <c r="E2384">
        <v>49.224203000000003</v>
      </c>
      <c r="F2384">
        <v>-123.000304</v>
      </c>
      <c r="G2384">
        <f>IF(route_map__2[[#This Row],[route_label]]&lt;&gt;A2385,0,SQRT((E2385-route_map__2[[#This Row],[stop_lat]])^2 + ((F2385-route_map__2[[#This Row],[stop_lon]])*COS(RADIANS(route_map__2[[#This Row],[stop_lat]])))^2)*111.32)</f>
        <v>0.18688818878776903</v>
      </c>
    </row>
    <row r="2385" spans="1:7" hidden="1" x14ac:dyDescent="0.2">
      <c r="A2385" t="s">
        <v>225</v>
      </c>
      <c r="B2385">
        <v>0</v>
      </c>
      <c r="C2385">
        <v>3</v>
      </c>
      <c r="D2385" t="s">
        <v>2863</v>
      </c>
      <c r="E2385">
        <v>49.224102999999999</v>
      </c>
      <c r="F2385">
        <v>-122.997738</v>
      </c>
      <c r="G2385">
        <f>IF(route_map__2[[#This Row],[route_label]]&lt;&gt;A2386,0,SQRT((E2386-route_map__2[[#This Row],[stop_lat]])^2 + ((F2386-route_map__2[[#This Row],[stop_lon]])*COS(RADIANS(route_map__2[[#This Row],[stop_lat]])))^2)*111.32)</f>
        <v>0.31382684473226313</v>
      </c>
    </row>
    <row r="2386" spans="1:7" hidden="1" x14ac:dyDescent="0.2">
      <c r="A2386" t="s">
        <v>225</v>
      </c>
      <c r="B2386">
        <v>0</v>
      </c>
      <c r="C2386">
        <v>4</v>
      </c>
      <c r="D2386" t="s">
        <v>2864</v>
      </c>
      <c r="E2386">
        <v>49.225569</v>
      </c>
      <c r="F2386">
        <v>-122.994051</v>
      </c>
      <c r="G2386">
        <f>IF(route_map__2[[#This Row],[route_label]]&lt;&gt;A2387,0,SQRT((E2387-route_map__2[[#This Row],[stop_lat]])^2 + ((F2387-route_map__2[[#This Row],[stop_lon]])*COS(RADIANS(route_map__2[[#This Row],[stop_lat]])))^2)*111.32)</f>
        <v>0.19562438059924231</v>
      </c>
    </row>
    <row r="2387" spans="1:7" hidden="1" x14ac:dyDescent="0.2">
      <c r="A2387" t="s">
        <v>225</v>
      </c>
      <c r="B2387">
        <v>0</v>
      </c>
      <c r="C2387">
        <v>5</v>
      </c>
      <c r="D2387" t="s">
        <v>2865</v>
      </c>
      <c r="E2387">
        <v>49.227325999999998</v>
      </c>
      <c r="F2387">
        <v>-122.994102</v>
      </c>
      <c r="G2387">
        <f>IF(route_map__2[[#This Row],[route_label]]&lt;&gt;A2388,0,SQRT((E2388-route_map__2[[#This Row],[stop_lat]])^2 + ((F2388-route_map__2[[#This Row],[stop_lon]])*COS(RADIANS(route_map__2[[#This Row],[stop_lat]])))^2)*111.32)</f>
        <v>0.33073430874576926</v>
      </c>
    </row>
    <row r="2388" spans="1:7" hidden="1" x14ac:dyDescent="0.2">
      <c r="A2388" t="s">
        <v>225</v>
      </c>
      <c r="B2388">
        <v>0</v>
      </c>
      <c r="C2388">
        <v>6</v>
      </c>
      <c r="D2388" t="s">
        <v>2866</v>
      </c>
      <c r="E2388">
        <v>49.230297</v>
      </c>
      <c r="F2388">
        <v>-122.99412</v>
      </c>
      <c r="G2388">
        <f>IF(route_map__2[[#This Row],[route_label]]&lt;&gt;A2389,0,SQRT((E2389-route_map__2[[#This Row],[stop_lat]])^2 + ((F2389-route_map__2[[#This Row],[stop_lon]])*COS(RADIANS(route_map__2[[#This Row],[stop_lat]])))^2)*111.32)</f>
        <v>0.20115819540929947</v>
      </c>
    </row>
    <row r="2389" spans="1:7" hidden="1" x14ac:dyDescent="0.2">
      <c r="A2389" t="s">
        <v>225</v>
      </c>
      <c r="B2389">
        <v>0</v>
      </c>
      <c r="C2389">
        <v>7</v>
      </c>
      <c r="D2389" t="s">
        <v>2867</v>
      </c>
      <c r="E2389">
        <v>49.232104</v>
      </c>
      <c r="F2389">
        <v>-122.994135</v>
      </c>
      <c r="G2389">
        <f>IF(route_map__2[[#This Row],[route_label]]&lt;&gt;A2390,0,SQRT((E2390-route_map__2[[#This Row],[stop_lat]])^2 + ((F2390-route_map__2[[#This Row],[stop_lon]])*COS(RADIANS(route_map__2[[#This Row],[stop_lat]])))^2)*111.32)</f>
        <v>0.17187961714750344</v>
      </c>
    </row>
    <row r="2390" spans="1:7" hidden="1" x14ac:dyDescent="0.2">
      <c r="A2390" t="s">
        <v>225</v>
      </c>
      <c r="B2390">
        <v>0</v>
      </c>
      <c r="C2390">
        <v>8</v>
      </c>
      <c r="D2390" t="s">
        <v>2868</v>
      </c>
      <c r="E2390">
        <v>49.233648000000002</v>
      </c>
      <c r="F2390">
        <v>-122.994145</v>
      </c>
      <c r="G2390">
        <f>IF(route_map__2[[#This Row],[route_label]]&lt;&gt;A2391,0,SQRT((E2391-route_map__2[[#This Row],[stop_lat]])^2 + ((F2391-route_map__2[[#This Row],[stop_lon]])*COS(RADIANS(route_map__2[[#This Row],[stop_lat]])))^2)*111.32)</f>
        <v>0.20791364905543905</v>
      </c>
    </row>
    <row r="2391" spans="1:7" hidden="1" x14ac:dyDescent="0.2">
      <c r="A2391" t="s">
        <v>225</v>
      </c>
      <c r="B2391">
        <v>0</v>
      </c>
      <c r="C2391">
        <v>9</v>
      </c>
      <c r="D2391" t="s">
        <v>2869</v>
      </c>
      <c r="E2391">
        <v>49.235464999999998</v>
      </c>
      <c r="F2391">
        <v>-122.99480699999999</v>
      </c>
      <c r="G2391">
        <f>IF(route_map__2[[#This Row],[route_label]]&lt;&gt;A2392,0,SQRT((E2392-route_map__2[[#This Row],[stop_lat]])^2 + ((F2392-route_map__2[[#This Row],[stop_lon]])*COS(RADIANS(route_map__2[[#This Row],[stop_lat]])))^2)*111.32)</f>
        <v>0.24713870082536007</v>
      </c>
    </row>
    <row r="2392" spans="1:7" hidden="1" x14ac:dyDescent="0.2">
      <c r="A2392" t="s">
        <v>225</v>
      </c>
      <c r="B2392">
        <v>0</v>
      </c>
      <c r="C2392">
        <v>10</v>
      </c>
      <c r="D2392" t="s">
        <v>2870</v>
      </c>
      <c r="E2392">
        <v>49.235452000000002</v>
      </c>
      <c r="F2392">
        <v>-122.99820699999999</v>
      </c>
      <c r="G2392">
        <f>IF(route_map__2[[#This Row],[route_label]]&lt;&gt;A2393,0,SQRT((E2393-route_map__2[[#This Row],[stop_lat]])^2 + ((F2393-route_map__2[[#This Row],[stop_lon]])*COS(RADIANS(route_map__2[[#This Row],[stop_lat]])))^2)*111.32)</f>
        <v>0.24277496463269121</v>
      </c>
    </row>
    <row r="2393" spans="1:7" hidden="1" x14ac:dyDescent="0.2">
      <c r="A2393" t="s">
        <v>225</v>
      </c>
      <c r="B2393">
        <v>0</v>
      </c>
      <c r="C2393">
        <v>11</v>
      </c>
      <c r="D2393" t="s">
        <v>2871</v>
      </c>
      <c r="E2393">
        <v>49.235444000000001</v>
      </c>
      <c r="F2393">
        <v>-123.001547</v>
      </c>
      <c r="G2393">
        <f>IF(route_map__2[[#This Row],[route_label]]&lt;&gt;A2394,0,SQRT((E2394-route_map__2[[#This Row],[stop_lat]])^2 + ((F2394-route_map__2[[#This Row],[stop_lon]])*COS(RADIANS(route_map__2[[#This Row],[stop_lat]])))^2)*111.32)</f>
        <v>0.13533172298459256</v>
      </c>
    </row>
    <row r="2394" spans="1:7" hidden="1" x14ac:dyDescent="0.2">
      <c r="A2394" t="s">
        <v>225</v>
      </c>
      <c r="B2394">
        <v>0</v>
      </c>
      <c r="C2394">
        <v>12</v>
      </c>
      <c r="D2394" t="s">
        <v>2872</v>
      </c>
      <c r="E2394">
        <v>49.235911000000002</v>
      </c>
      <c r="F2394">
        <v>-123.003266</v>
      </c>
      <c r="G2394">
        <f>IF(route_map__2[[#This Row],[route_label]]&lt;&gt;A2395,0,SQRT((E2395-route_map__2[[#This Row],[stop_lat]])^2 + ((F2395-route_map__2[[#This Row],[stop_lon]])*COS(RADIANS(route_map__2[[#This Row],[stop_lat]])))^2)*111.32)</f>
        <v>0.15673898134154271</v>
      </c>
    </row>
    <row r="2395" spans="1:7" hidden="1" x14ac:dyDescent="0.2">
      <c r="A2395" t="s">
        <v>225</v>
      </c>
      <c r="B2395">
        <v>0</v>
      </c>
      <c r="C2395">
        <v>13</v>
      </c>
      <c r="D2395" t="s">
        <v>2873</v>
      </c>
      <c r="E2395">
        <v>49.237318999999999</v>
      </c>
      <c r="F2395">
        <v>-123.00326099999999</v>
      </c>
      <c r="G2395">
        <f>IF(route_map__2[[#This Row],[route_label]]&lt;&gt;A2396,0,SQRT((E2396-route_map__2[[#This Row],[stop_lat]])^2 + ((F2396-route_map__2[[#This Row],[stop_lon]])*COS(RADIANS(route_map__2[[#This Row],[stop_lat]])))^2)*111.32)</f>
        <v>0.17088586122902344</v>
      </c>
    </row>
    <row r="2396" spans="1:7" hidden="1" x14ac:dyDescent="0.2">
      <c r="A2396" t="s">
        <v>225</v>
      </c>
      <c r="B2396">
        <v>0</v>
      </c>
      <c r="C2396">
        <v>14</v>
      </c>
      <c r="D2396" t="s">
        <v>2874</v>
      </c>
      <c r="E2396">
        <v>49.238854000000003</v>
      </c>
      <c r="F2396">
        <v>-123.003286</v>
      </c>
      <c r="G2396">
        <f>IF(route_map__2[[#This Row],[route_label]]&lt;&gt;A2397,0,SQRT((E2397-route_map__2[[#This Row],[stop_lat]])^2 + ((F2397-route_map__2[[#This Row],[stop_lon]])*COS(RADIANS(route_map__2[[#This Row],[stop_lat]])))^2)*111.32)</f>
        <v>0.18735246227891056</v>
      </c>
    </row>
    <row r="2397" spans="1:7" hidden="1" x14ac:dyDescent="0.2">
      <c r="A2397" t="s">
        <v>225</v>
      </c>
      <c r="B2397">
        <v>0</v>
      </c>
      <c r="C2397">
        <v>15</v>
      </c>
      <c r="D2397" t="s">
        <v>2875</v>
      </c>
      <c r="E2397">
        <v>49.240537000000003</v>
      </c>
      <c r="F2397">
        <v>-123.003294</v>
      </c>
      <c r="G2397">
        <f>IF(route_map__2[[#This Row],[route_label]]&lt;&gt;A2398,0,SQRT((E2398-route_map__2[[#This Row],[stop_lat]])^2 + ((F2398-route_map__2[[#This Row],[stop_lon]])*COS(RADIANS(route_map__2[[#This Row],[stop_lat]])))^2)*111.32)</f>
        <v>0.2597945970894876</v>
      </c>
    </row>
    <row r="2398" spans="1:7" hidden="1" x14ac:dyDescent="0.2">
      <c r="A2398" t="s">
        <v>225</v>
      </c>
      <c r="B2398">
        <v>0</v>
      </c>
      <c r="C2398">
        <v>16</v>
      </c>
      <c r="D2398" t="s">
        <v>2876</v>
      </c>
      <c r="E2398">
        <v>49.242826999999998</v>
      </c>
      <c r="F2398">
        <v>-123.002605</v>
      </c>
      <c r="G2398">
        <f>IF(route_map__2[[#This Row],[route_label]]&lt;&gt;A2399,0,SQRT((E2399-route_map__2[[#This Row],[stop_lat]])^2 + ((F2399-route_map__2[[#This Row],[stop_lon]])*COS(RADIANS(route_map__2[[#This Row],[stop_lat]])))^2)*111.32)</f>
        <v>0.40738340925891364</v>
      </c>
    </row>
    <row r="2399" spans="1:7" hidden="1" x14ac:dyDescent="0.2">
      <c r="A2399" t="s">
        <v>225</v>
      </c>
      <c r="B2399">
        <v>0</v>
      </c>
      <c r="C2399">
        <v>17</v>
      </c>
      <c r="D2399" t="s">
        <v>2877</v>
      </c>
      <c r="E2399">
        <v>49.241548000000002</v>
      </c>
      <c r="F2399">
        <v>-122.997353</v>
      </c>
      <c r="G2399">
        <f>IF(route_map__2[[#This Row],[route_label]]&lt;&gt;A2400,0,SQRT((E2400-route_map__2[[#This Row],[stop_lat]])^2 + ((F2400-route_map__2[[#This Row],[stop_lon]])*COS(RADIANS(route_map__2[[#This Row],[stop_lat]])))^2)*111.32)</f>
        <v>0.65216015822785767</v>
      </c>
    </row>
    <row r="2400" spans="1:7" hidden="1" x14ac:dyDescent="0.2">
      <c r="A2400" t="s">
        <v>225</v>
      </c>
      <c r="B2400">
        <v>0</v>
      </c>
      <c r="C2400">
        <v>18</v>
      </c>
      <c r="D2400" t="s">
        <v>2878</v>
      </c>
      <c r="E2400">
        <v>49.241815000000003</v>
      </c>
      <c r="F2400">
        <v>-122.988389</v>
      </c>
      <c r="G2400">
        <f>IF(route_map__2[[#This Row],[route_label]]&lt;&gt;A2401,0,SQRT((E2401-route_map__2[[#This Row],[stop_lat]])^2 + ((F2401-route_map__2[[#This Row],[stop_lon]])*COS(RADIANS(route_map__2[[#This Row],[stop_lat]])))^2)*111.32)</f>
        <v>0.44182325213894819</v>
      </c>
    </row>
    <row r="2401" spans="1:7" hidden="1" x14ac:dyDescent="0.2">
      <c r="A2401" t="s">
        <v>225</v>
      </c>
      <c r="B2401">
        <v>0</v>
      </c>
      <c r="C2401">
        <v>19</v>
      </c>
      <c r="D2401" t="s">
        <v>2879</v>
      </c>
      <c r="E2401">
        <v>49.241779000000001</v>
      </c>
      <c r="F2401">
        <v>-122.98231</v>
      </c>
      <c r="G2401">
        <f>IF(route_map__2[[#This Row],[route_label]]&lt;&gt;A2402,0,SQRT((E2402-route_map__2[[#This Row],[stop_lat]])^2 + ((F2402-route_map__2[[#This Row],[stop_lon]])*COS(RADIANS(route_map__2[[#This Row],[stop_lat]])))^2)*111.32)</f>
        <v>0.39261802277508367</v>
      </c>
    </row>
    <row r="2402" spans="1:7" hidden="1" x14ac:dyDescent="0.2">
      <c r="A2402" t="s">
        <v>225</v>
      </c>
      <c r="B2402">
        <v>0</v>
      </c>
      <c r="C2402">
        <v>20</v>
      </c>
      <c r="D2402" t="s">
        <v>2880</v>
      </c>
      <c r="E2402">
        <v>49.241748000000001</v>
      </c>
      <c r="F2402">
        <v>-122.97690799999999</v>
      </c>
      <c r="G2402">
        <f>IF(route_map__2[[#This Row],[route_label]]&lt;&gt;A2403,0,SQRT((E2403-route_map__2[[#This Row],[stop_lat]])^2 + ((F2403-route_map__2[[#This Row],[stop_lon]])*COS(RADIANS(route_map__2[[#This Row],[stop_lat]])))^2)*111.32)</f>
        <v>0.30519941589622379</v>
      </c>
    </row>
    <row r="2403" spans="1:7" hidden="1" x14ac:dyDescent="0.2">
      <c r="A2403" t="s">
        <v>225</v>
      </c>
      <c r="B2403">
        <v>0</v>
      </c>
      <c r="C2403">
        <v>21</v>
      </c>
      <c r="D2403" t="s">
        <v>2881</v>
      </c>
      <c r="E2403">
        <v>49.243262000000001</v>
      </c>
      <c r="F2403">
        <v>-122.97340699999999</v>
      </c>
      <c r="G2403">
        <f>IF(route_map__2[[#This Row],[route_label]]&lt;&gt;A2404,0,SQRT((E2404-route_map__2[[#This Row],[stop_lat]])^2 + ((F2404-route_map__2[[#This Row],[stop_lon]])*COS(RADIANS(route_map__2[[#This Row],[stop_lat]])))^2)*111.32)</f>
        <v>0.29556209207430784</v>
      </c>
    </row>
    <row r="2404" spans="1:7" hidden="1" x14ac:dyDescent="0.2">
      <c r="A2404" t="s">
        <v>225</v>
      </c>
      <c r="B2404">
        <v>0</v>
      </c>
      <c r="C2404">
        <v>22</v>
      </c>
      <c r="D2404" t="s">
        <v>2882</v>
      </c>
      <c r="E2404">
        <v>49.245817000000002</v>
      </c>
      <c r="F2404">
        <v>-122.974513</v>
      </c>
      <c r="G2404">
        <f>IF(route_map__2[[#This Row],[route_label]]&lt;&gt;A2405,0,SQRT((E2405-route_map__2[[#This Row],[stop_lat]])^2 + ((F2405-route_map__2[[#This Row],[stop_lon]])*COS(RADIANS(route_map__2[[#This Row],[stop_lat]])))^2)*111.32)</f>
        <v>0.30910637377439087</v>
      </c>
    </row>
    <row r="2405" spans="1:7" hidden="1" x14ac:dyDescent="0.2">
      <c r="A2405" t="s">
        <v>225</v>
      </c>
      <c r="B2405">
        <v>0</v>
      </c>
      <c r="C2405">
        <v>23</v>
      </c>
      <c r="D2405" t="s">
        <v>2883</v>
      </c>
      <c r="E2405">
        <v>49.248593</v>
      </c>
      <c r="F2405">
        <v>-122.974611</v>
      </c>
      <c r="G2405">
        <f>IF(route_map__2[[#This Row],[route_label]]&lt;&gt;A2406,0,SQRT((E2406-route_map__2[[#This Row],[stop_lat]])^2 + ((F2406-route_map__2[[#This Row],[stop_lon]])*COS(RADIANS(route_map__2[[#This Row],[stop_lat]])))^2)*111.32)</f>
        <v>0.34808305606629419</v>
      </c>
    </row>
    <row r="2406" spans="1:7" hidden="1" x14ac:dyDescent="0.2">
      <c r="A2406" t="s">
        <v>225</v>
      </c>
      <c r="B2406">
        <v>0</v>
      </c>
      <c r="C2406">
        <v>24</v>
      </c>
      <c r="D2406" t="s">
        <v>2884</v>
      </c>
      <c r="E2406">
        <v>49.249850000000002</v>
      </c>
      <c r="F2406">
        <v>-122.970225</v>
      </c>
      <c r="G2406">
        <f>IF(route_map__2[[#This Row],[route_label]]&lt;&gt;A2407,0,SQRT((E2407-route_map__2[[#This Row],[stop_lat]])^2 + ((F2407-route_map__2[[#This Row],[stop_lon]])*COS(RADIANS(route_map__2[[#This Row],[stop_lat]])))^2)*111.32)</f>
        <v>0.17890909257873422</v>
      </c>
    </row>
    <row r="2407" spans="1:7" hidden="1" x14ac:dyDescent="0.2">
      <c r="A2407" t="s">
        <v>225</v>
      </c>
      <c r="B2407">
        <v>0</v>
      </c>
      <c r="C2407">
        <v>25</v>
      </c>
      <c r="D2407" t="s">
        <v>2885</v>
      </c>
      <c r="E2407">
        <v>49.249864000000002</v>
      </c>
      <c r="F2407">
        <v>-122.96776300000001</v>
      </c>
      <c r="G2407">
        <f>IF(route_map__2[[#This Row],[route_label]]&lt;&gt;A2408,0,SQRT((E2408-route_map__2[[#This Row],[stop_lat]])^2 + ((F2408-route_map__2[[#This Row],[stop_lon]])*COS(RADIANS(route_map__2[[#This Row],[stop_lat]])))^2)*111.32)</f>
        <v>0.45578871456007336</v>
      </c>
    </row>
    <row r="2408" spans="1:7" hidden="1" x14ac:dyDescent="0.2">
      <c r="A2408" t="s">
        <v>225</v>
      </c>
      <c r="B2408">
        <v>0</v>
      </c>
      <c r="C2408">
        <v>26</v>
      </c>
      <c r="D2408" t="s">
        <v>2886</v>
      </c>
      <c r="E2408">
        <v>49.253861000000001</v>
      </c>
      <c r="F2408">
        <v>-122.966403</v>
      </c>
      <c r="G2408">
        <f>IF(route_map__2[[#This Row],[route_label]]&lt;&gt;A2409,0,SQRT((E2409-route_map__2[[#This Row],[stop_lat]])^2 + ((F2409-route_map__2[[#This Row],[stop_lon]])*COS(RADIANS(route_map__2[[#This Row],[stop_lat]])))^2)*111.32)</f>
        <v>0.57340277896497815</v>
      </c>
    </row>
    <row r="2409" spans="1:7" hidden="1" x14ac:dyDescent="0.2">
      <c r="A2409" t="s">
        <v>225</v>
      </c>
      <c r="B2409">
        <v>0</v>
      </c>
      <c r="C2409">
        <v>27</v>
      </c>
      <c r="D2409" t="s">
        <v>2887</v>
      </c>
      <c r="E2409">
        <v>49.258754000000003</v>
      </c>
      <c r="F2409">
        <v>-122.963937</v>
      </c>
      <c r="G2409">
        <f>IF(route_map__2[[#This Row],[route_label]]&lt;&gt;A2410,0,SQRT((E2410-route_map__2[[#This Row],[stop_lat]])^2 + ((F2410-route_map__2[[#This Row],[stop_lon]])*COS(RADIANS(route_map__2[[#This Row],[stop_lat]])))^2)*111.32)</f>
        <v>1.0560236520122217</v>
      </c>
    </row>
    <row r="2410" spans="1:7" hidden="1" x14ac:dyDescent="0.2">
      <c r="A2410" t="s">
        <v>225</v>
      </c>
      <c r="B2410">
        <v>0</v>
      </c>
      <c r="C2410">
        <v>28</v>
      </c>
      <c r="D2410" t="s">
        <v>2888</v>
      </c>
      <c r="E2410">
        <v>49.250878</v>
      </c>
      <c r="F2410">
        <v>-122.95583499999999</v>
      </c>
      <c r="G2410">
        <f>IF(route_map__2[[#This Row],[route_label]]&lt;&gt;A2411,0,SQRT((E2411-route_map__2[[#This Row],[stop_lat]])^2 + ((F2411-route_map__2[[#This Row],[stop_lon]])*COS(RADIANS(route_map__2[[#This Row],[stop_lat]])))^2)*111.32)</f>
        <v>0.22885327463772612</v>
      </c>
    </row>
    <row r="2411" spans="1:7" hidden="1" x14ac:dyDescent="0.2">
      <c r="A2411" t="s">
        <v>225</v>
      </c>
      <c r="B2411">
        <v>0</v>
      </c>
      <c r="C2411">
        <v>29</v>
      </c>
      <c r="D2411" t="s">
        <v>2889</v>
      </c>
      <c r="E2411">
        <v>49.249918000000001</v>
      </c>
      <c r="F2411">
        <v>-122.95305</v>
      </c>
      <c r="G2411">
        <f>IF(route_map__2[[#This Row],[route_label]]&lt;&gt;A2412,0,SQRT((E2412-route_map__2[[#This Row],[stop_lat]])^2 + ((F2412-route_map__2[[#This Row],[stop_lon]])*COS(RADIANS(route_map__2[[#This Row],[stop_lat]])))^2)*111.32)</f>
        <v>0.32259959332731397</v>
      </c>
    </row>
    <row r="2412" spans="1:7" hidden="1" x14ac:dyDescent="0.2">
      <c r="A2412" t="s">
        <v>225</v>
      </c>
      <c r="B2412">
        <v>0</v>
      </c>
      <c r="C2412">
        <v>30</v>
      </c>
      <c r="D2412" t="s">
        <v>2890</v>
      </c>
      <c r="E2412">
        <v>49.250387000000003</v>
      </c>
      <c r="F2412">
        <v>-122.948669</v>
      </c>
      <c r="G2412">
        <f>IF(route_map__2[[#This Row],[route_label]]&lt;&gt;A2413,0,SQRT((E2413-route_map__2[[#This Row],[stop_lat]])^2 + ((F2413-route_map__2[[#This Row],[stop_lon]])*COS(RADIANS(route_map__2[[#This Row],[stop_lat]])))^2)*111.32)</f>
        <v>0.50988493758382047</v>
      </c>
    </row>
    <row r="2413" spans="1:7" hidden="1" x14ac:dyDescent="0.2">
      <c r="A2413" t="s">
        <v>225</v>
      </c>
      <c r="B2413">
        <v>0</v>
      </c>
      <c r="C2413">
        <v>31</v>
      </c>
      <c r="D2413" t="s">
        <v>2891</v>
      </c>
      <c r="E2413">
        <v>49.250869000000002</v>
      </c>
      <c r="F2413">
        <v>-122.94169100000001</v>
      </c>
      <c r="G2413">
        <f>IF(route_map__2[[#This Row],[route_label]]&lt;&gt;A2414,0,SQRT((E2414-route_map__2[[#This Row],[stop_lat]])^2 + ((F2414-route_map__2[[#This Row],[stop_lon]])*COS(RADIANS(route_map__2[[#This Row],[stop_lat]])))^2)*111.32)</f>
        <v>0.24902650141479385</v>
      </c>
    </row>
    <row r="2414" spans="1:7" hidden="1" x14ac:dyDescent="0.2">
      <c r="A2414" t="s">
        <v>225</v>
      </c>
      <c r="B2414">
        <v>0</v>
      </c>
      <c r="C2414">
        <v>32</v>
      </c>
      <c r="D2414" t="s">
        <v>2892</v>
      </c>
      <c r="E2414">
        <v>49.250852000000002</v>
      </c>
      <c r="F2414">
        <v>-122.938264</v>
      </c>
      <c r="G2414">
        <f>IF(route_map__2[[#This Row],[route_label]]&lt;&gt;A2415,0,SQRT((E2415-route_map__2[[#This Row],[stop_lat]])^2 + ((F2415-route_map__2[[#This Row],[stop_lon]])*COS(RADIANS(route_map__2[[#This Row],[stop_lat]])))^2)*111.32)</f>
        <v>0.24721974054009382</v>
      </c>
    </row>
    <row r="2415" spans="1:7" hidden="1" x14ac:dyDescent="0.2">
      <c r="A2415" t="s">
        <v>225</v>
      </c>
      <c r="B2415">
        <v>0</v>
      </c>
      <c r="C2415">
        <v>33</v>
      </c>
      <c r="D2415" t="s">
        <v>2893</v>
      </c>
      <c r="E2415">
        <v>49.250826000000004</v>
      </c>
      <c r="F2415">
        <v>-122.934862</v>
      </c>
      <c r="G2415">
        <f>IF(route_map__2[[#This Row],[route_label]]&lt;&gt;A2416,0,SQRT((E2416-route_map__2[[#This Row],[stop_lat]])^2 + ((F2416-route_map__2[[#This Row],[stop_lon]])*COS(RADIANS(route_map__2[[#This Row],[stop_lat]])))^2)*111.32)</f>
        <v>0.27824550931742109</v>
      </c>
    </row>
    <row r="2416" spans="1:7" hidden="1" x14ac:dyDescent="0.2">
      <c r="A2416" t="s">
        <v>225</v>
      </c>
      <c r="B2416">
        <v>0</v>
      </c>
      <c r="C2416">
        <v>34</v>
      </c>
      <c r="D2416" t="s">
        <v>2894</v>
      </c>
      <c r="E2416">
        <v>49.250799999999998</v>
      </c>
      <c r="F2416">
        <v>-122.931033</v>
      </c>
      <c r="G2416">
        <f>IF(route_map__2[[#This Row],[route_label]]&lt;&gt;A2417,0,SQRT((E2417-route_map__2[[#This Row],[stop_lat]])^2 + ((F2417-route_map__2[[#This Row],[stop_lon]])*COS(RADIANS(route_map__2[[#This Row],[stop_lat]])))^2)*111.32)</f>
        <v>0.38839057606091409</v>
      </c>
    </row>
    <row r="2417" spans="1:7" hidden="1" x14ac:dyDescent="0.2">
      <c r="A2417" t="s">
        <v>225</v>
      </c>
      <c r="B2417">
        <v>0</v>
      </c>
      <c r="C2417">
        <v>35</v>
      </c>
      <c r="D2417" t="s">
        <v>2895</v>
      </c>
      <c r="E2417">
        <v>49.250791</v>
      </c>
      <c r="F2417">
        <v>-122.92568799999999</v>
      </c>
      <c r="G2417">
        <f>IF(route_map__2[[#This Row],[route_label]]&lt;&gt;A2418,0,SQRT((E2418-route_map__2[[#This Row],[stop_lat]])^2 + ((F2418-route_map__2[[#This Row],[stop_lon]])*COS(RADIANS(route_map__2[[#This Row],[stop_lat]])))^2)*111.32)</f>
        <v>0.25528165246837581</v>
      </c>
    </row>
    <row r="2418" spans="1:7" hidden="1" x14ac:dyDescent="0.2">
      <c r="A2418" t="s">
        <v>225</v>
      </c>
      <c r="B2418">
        <v>0</v>
      </c>
      <c r="C2418">
        <v>36</v>
      </c>
      <c r="D2418" t="s">
        <v>2896</v>
      </c>
      <c r="E2418">
        <v>49.250768000000001</v>
      </c>
      <c r="F2418">
        <v>-122.922175</v>
      </c>
      <c r="G2418">
        <f>IF(route_map__2[[#This Row],[route_label]]&lt;&gt;A2419,0,SQRT((E2419-route_map__2[[#This Row],[stop_lat]])^2 + ((F2419-route_map__2[[#This Row],[stop_lon]])*COS(RADIANS(route_map__2[[#This Row],[stop_lat]])))^2)*111.32)</f>
        <v>0.20484250638918328</v>
      </c>
    </row>
    <row r="2419" spans="1:7" hidden="1" x14ac:dyDescent="0.2">
      <c r="A2419" t="s">
        <v>225</v>
      </c>
      <c r="B2419">
        <v>0</v>
      </c>
      <c r="C2419">
        <v>37</v>
      </c>
      <c r="D2419" t="s">
        <v>2897</v>
      </c>
      <c r="E2419">
        <v>49.250776999999999</v>
      </c>
      <c r="F2419">
        <v>-122.91935599999999</v>
      </c>
      <c r="G2419">
        <f>IF(route_map__2[[#This Row],[route_label]]&lt;&gt;A2420,0,SQRT((E2420-route_map__2[[#This Row],[stop_lat]])^2 + ((F2420-route_map__2[[#This Row],[stop_lon]])*COS(RADIANS(route_map__2[[#This Row],[stop_lat]])))^2)*111.32)</f>
        <v>0.37148543067751105</v>
      </c>
    </row>
    <row r="2420" spans="1:7" hidden="1" x14ac:dyDescent="0.2">
      <c r="A2420" t="s">
        <v>225</v>
      </c>
      <c r="B2420">
        <v>0</v>
      </c>
      <c r="C2420">
        <v>38</v>
      </c>
      <c r="D2420" t="s">
        <v>2898</v>
      </c>
      <c r="E2420">
        <v>49.254032000000002</v>
      </c>
      <c r="F2420">
        <v>-122.918229</v>
      </c>
      <c r="G2420">
        <f>IF(route_map__2[[#This Row],[route_label]]&lt;&gt;A2421,0,SQRT((E2421-route_map__2[[#This Row],[stop_lat]])^2 + ((F2421-route_map__2[[#This Row],[stop_lon]])*COS(RADIANS(route_map__2[[#This Row],[stop_lat]])))^2)*111.32)</f>
        <v>0.43263905166594874</v>
      </c>
    </row>
    <row r="2421" spans="1:7" hidden="1" x14ac:dyDescent="0.2">
      <c r="A2421" t="s">
        <v>225</v>
      </c>
      <c r="B2421">
        <v>0</v>
      </c>
      <c r="C2421">
        <v>39</v>
      </c>
      <c r="D2421" t="s">
        <v>2899</v>
      </c>
      <c r="E2421">
        <v>49.257677000000001</v>
      </c>
      <c r="F2421">
        <v>-122.916163</v>
      </c>
      <c r="G2421">
        <f>IF(route_map__2[[#This Row],[route_label]]&lt;&gt;A2422,0,SQRT((E2422-route_map__2[[#This Row],[stop_lat]])^2 + ((F2422-route_map__2[[#This Row],[stop_lon]])*COS(RADIANS(route_map__2[[#This Row],[stop_lat]])))^2)*111.32)</f>
        <v>0.44733200064383072</v>
      </c>
    </row>
    <row r="2422" spans="1:7" hidden="1" x14ac:dyDescent="0.2">
      <c r="A2422" t="s">
        <v>225</v>
      </c>
      <c r="B2422">
        <v>0</v>
      </c>
      <c r="C2422">
        <v>40</v>
      </c>
      <c r="D2422" t="s">
        <v>2900</v>
      </c>
      <c r="E2422">
        <v>49.256481000000001</v>
      </c>
      <c r="F2422">
        <v>-122.910285</v>
      </c>
      <c r="G2422">
        <f>IF(route_map__2[[#This Row],[route_label]]&lt;&gt;A2423,0,SQRT((E2423-route_map__2[[#This Row],[stop_lat]])^2 + ((F2423-route_map__2[[#This Row],[stop_lon]])*COS(RADIANS(route_map__2[[#This Row],[stop_lat]])))^2)*111.32)</f>
        <v>0.18150718473121888</v>
      </c>
    </row>
    <row r="2423" spans="1:7" hidden="1" x14ac:dyDescent="0.2">
      <c r="A2423" t="s">
        <v>225</v>
      </c>
      <c r="B2423">
        <v>0</v>
      </c>
      <c r="C2423">
        <v>41</v>
      </c>
      <c r="D2423" t="s">
        <v>2901</v>
      </c>
      <c r="E2423">
        <v>49.255051999999999</v>
      </c>
      <c r="F2423">
        <v>-122.909082</v>
      </c>
      <c r="G2423">
        <f>IF(route_map__2[[#This Row],[route_label]]&lt;&gt;A2424,0,SQRT((E2424-route_map__2[[#This Row],[stop_lat]])^2 + ((F2424-route_map__2[[#This Row],[stop_lon]])*COS(RADIANS(route_map__2[[#This Row],[stop_lat]])))^2)*111.32)</f>
        <v>0.21604727369059576</v>
      </c>
    </row>
    <row r="2424" spans="1:7" hidden="1" x14ac:dyDescent="0.2">
      <c r="A2424" t="s">
        <v>225</v>
      </c>
      <c r="B2424">
        <v>0</v>
      </c>
      <c r="C2424">
        <v>42</v>
      </c>
      <c r="D2424" t="s">
        <v>2902</v>
      </c>
      <c r="E2424">
        <v>49.255732000000002</v>
      </c>
      <c r="F2424">
        <v>-122.906297</v>
      </c>
      <c r="G2424">
        <f>IF(route_map__2[[#This Row],[route_label]]&lt;&gt;A2425,0,SQRT((E2425-route_map__2[[#This Row],[stop_lat]])^2 + ((F2425-route_map__2[[#This Row],[stop_lon]])*COS(RADIANS(route_map__2[[#This Row],[stop_lat]])))^2)*111.32)</f>
        <v>0.22128485330092529</v>
      </c>
    </row>
    <row r="2425" spans="1:7" hidden="1" x14ac:dyDescent="0.2">
      <c r="A2425" t="s">
        <v>225</v>
      </c>
      <c r="B2425">
        <v>0</v>
      </c>
      <c r="C2425">
        <v>43</v>
      </c>
      <c r="D2425" t="s">
        <v>2903</v>
      </c>
      <c r="E2425">
        <v>49.254810999999997</v>
      </c>
      <c r="F2425">
        <v>-122.903598</v>
      </c>
      <c r="G2425">
        <f>IF(route_map__2[[#This Row],[route_label]]&lt;&gt;A2426,0,SQRT((E2426-route_map__2[[#This Row],[stop_lat]])^2 + ((F2426-route_map__2[[#This Row],[stop_lon]])*COS(RADIANS(route_map__2[[#This Row],[stop_lat]])))^2)*111.32)</f>
        <v>0.2198641916219832</v>
      </c>
    </row>
    <row r="2426" spans="1:7" hidden="1" x14ac:dyDescent="0.2">
      <c r="A2426" t="s">
        <v>225</v>
      </c>
      <c r="B2426">
        <v>0</v>
      </c>
      <c r="C2426">
        <v>44</v>
      </c>
      <c r="D2426" t="s">
        <v>2904</v>
      </c>
      <c r="E2426">
        <v>49.253411999999997</v>
      </c>
      <c r="F2426">
        <v>-122.901462</v>
      </c>
      <c r="G2426">
        <f>IF(route_map__2[[#This Row],[route_label]]&lt;&gt;A2427,0,SQRT((E2427-route_map__2[[#This Row],[stop_lat]])^2 + ((F2427-route_map__2[[#This Row],[stop_lon]])*COS(RADIANS(route_map__2[[#This Row],[stop_lat]])))^2)*111.32)</f>
        <v>0.23033969977048513</v>
      </c>
    </row>
    <row r="2427" spans="1:7" hidden="1" x14ac:dyDescent="0.2">
      <c r="A2427" t="s">
        <v>225</v>
      </c>
      <c r="B2427">
        <v>0</v>
      </c>
      <c r="C2427">
        <v>45</v>
      </c>
      <c r="D2427" t="s">
        <v>2905</v>
      </c>
      <c r="E2427">
        <v>49.253396000000002</v>
      </c>
      <c r="F2427">
        <v>-122.898292</v>
      </c>
      <c r="G2427">
        <f>IF(route_map__2[[#This Row],[route_label]]&lt;&gt;A2428,0,SQRT((E2428-route_map__2[[#This Row],[stop_lat]])^2 + ((F2428-route_map__2[[#This Row],[stop_lon]])*COS(RADIANS(route_map__2[[#This Row],[stop_lat]])))^2)*111.32)</f>
        <v>0.18400597791285597</v>
      </c>
    </row>
    <row r="2428" spans="1:7" hidden="1" x14ac:dyDescent="0.2">
      <c r="A2428" t="s">
        <v>225</v>
      </c>
      <c r="B2428">
        <v>0</v>
      </c>
      <c r="C2428">
        <v>46</v>
      </c>
      <c r="D2428" t="s">
        <v>2906</v>
      </c>
      <c r="E2428">
        <v>49.253366</v>
      </c>
      <c r="F2428">
        <v>-122.89576</v>
      </c>
      <c r="G2428">
        <f>IF(route_map__2[[#This Row],[route_label]]&lt;&gt;A2429,0,SQRT((E2429-route_map__2[[#This Row],[stop_lat]])^2 + ((F2429-route_map__2[[#This Row],[stop_lon]])*COS(RADIANS(route_map__2[[#This Row],[stop_lat]])))^2)*111.32)</f>
        <v>0.1964233843735122</v>
      </c>
    </row>
    <row r="2429" spans="1:7" hidden="1" x14ac:dyDescent="0.2">
      <c r="A2429" t="s">
        <v>225</v>
      </c>
      <c r="B2429">
        <v>0</v>
      </c>
      <c r="C2429">
        <v>47</v>
      </c>
      <c r="D2429" t="s">
        <v>2907</v>
      </c>
      <c r="E2429">
        <v>49.252969</v>
      </c>
      <c r="F2429">
        <v>-122.893126</v>
      </c>
      <c r="G2429">
        <f>IF(route_map__2[[#This Row],[route_label]]&lt;&gt;A2430,0,SQRT((E2430-route_map__2[[#This Row],[stop_lat]])^2 + ((F2430-route_map__2[[#This Row],[stop_lon]])*COS(RADIANS(route_map__2[[#This Row],[stop_lat]])))^2)*111.32)</f>
        <v>0.50013324359576083</v>
      </c>
    </row>
    <row r="2430" spans="1:7" hidden="1" x14ac:dyDescent="0.2">
      <c r="A2430" t="s">
        <v>225</v>
      </c>
      <c r="B2430">
        <v>0</v>
      </c>
      <c r="C2430">
        <v>48</v>
      </c>
      <c r="D2430" t="s">
        <v>2908</v>
      </c>
      <c r="E2430">
        <v>49.248477000000001</v>
      </c>
      <c r="F2430">
        <v>-122.893</v>
      </c>
      <c r="G2430">
        <f>IF(route_map__2[[#This Row],[route_label]]&lt;&gt;A2431,0,SQRT((E2431-route_map__2[[#This Row],[stop_lat]])^2 + ((F2431-route_map__2[[#This Row],[stop_lon]])*COS(RADIANS(route_map__2[[#This Row],[stop_lat]])))^2)*111.32)</f>
        <v>0.17350821893637397</v>
      </c>
    </row>
    <row r="2431" spans="1:7" hidden="1" x14ac:dyDescent="0.2">
      <c r="A2431" t="s">
        <v>225</v>
      </c>
      <c r="B2431">
        <v>0</v>
      </c>
      <c r="C2431">
        <v>49</v>
      </c>
      <c r="D2431" t="s">
        <v>2650</v>
      </c>
      <c r="E2431">
        <v>49.247427999999999</v>
      </c>
      <c r="F2431">
        <v>-122.894766</v>
      </c>
      <c r="G2431">
        <f>IF(route_map__2[[#This Row],[route_label]]&lt;&gt;A2432,0,SQRT((E2432-route_map__2[[#This Row],[stop_lat]])^2 + ((F2432-route_map__2[[#This Row],[stop_lon]])*COS(RADIANS(route_map__2[[#This Row],[stop_lat]])))^2)*111.32)</f>
        <v>2.3982922444198192E-2</v>
      </c>
    </row>
    <row r="2432" spans="1:7" hidden="1" x14ac:dyDescent="0.2">
      <c r="A2432" t="s">
        <v>225</v>
      </c>
      <c r="B2432">
        <v>1</v>
      </c>
      <c r="C2432">
        <v>1</v>
      </c>
      <c r="D2432" t="s">
        <v>2909</v>
      </c>
      <c r="E2432">
        <v>49.247608999999997</v>
      </c>
      <c r="F2432">
        <v>-122.89494500000001</v>
      </c>
      <c r="G2432">
        <f>IF(route_map__2[[#This Row],[route_label]]&lt;&gt;A2433,0,SQRT((E2433-route_map__2[[#This Row],[stop_lat]])^2 + ((F2433-route_map__2[[#This Row],[stop_lon]])*COS(RADIANS(route_map__2[[#This Row],[stop_lat]])))^2)*111.32)</f>
        <v>0.19410019898574346</v>
      </c>
    </row>
    <row r="2433" spans="1:7" hidden="1" x14ac:dyDescent="0.2">
      <c r="A2433" t="s">
        <v>225</v>
      </c>
      <c r="B2433">
        <v>1</v>
      </c>
      <c r="C2433">
        <v>2</v>
      </c>
      <c r="D2433" t="s">
        <v>2910</v>
      </c>
      <c r="E2433">
        <v>49.248513000000003</v>
      </c>
      <c r="F2433">
        <v>-122.892661</v>
      </c>
      <c r="G2433">
        <f>IF(route_map__2[[#This Row],[route_label]]&lt;&gt;A2434,0,SQRT((E2434-route_map__2[[#This Row],[stop_lat]])^2 + ((F2434-route_map__2[[#This Row],[stop_lon]])*COS(RADIANS(route_map__2[[#This Row],[stop_lat]])))^2)*111.32)</f>
        <v>0.21621646177354131</v>
      </c>
    </row>
    <row r="2434" spans="1:7" hidden="1" x14ac:dyDescent="0.2">
      <c r="A2434" t="s">
        <v>225</v>
      </c>
      <c r="B2434">
        <v>1</v>
      </c>
      <c r="C2434">
        <v>3</v>
      </c>
      <c r="D2434" t="s">
        <v>2911</v>
      </c>
      <c r="E2434">
        <v>49.250455000000002</v>
      </c>
      <c r="F2434">
        <v>-122.892713</v>
      </c>
      <c r="G2434">
        <f>IF(route_map__2[[#This Row],[route_label]]&lt;&gt;A2435,0,SQRT((E2435-route_map__2[[#This Row],[stop_lat]])^2 + ((F2435-route_map__2[[#This Row],[stop_lon]])*COS(RADIANS(route_map__2[[#This Row],[stop_lat]])))^2)*111.32)</f>
        <v>0.3570080499234799</v>
      </c>
    </row>
    <row r="2435" spans="1:7" hidden="1" x14ac:dyDescent="0.2">
      <c r="A2435" t="s">
        <v>225</v>
      </c>
      <c r="B2435">
        <v>1</v>
      </c>
      <c r="C2435">
        <v>4</v>
      </c>
      <c r="D2435" t="s">
        <v>2912</v>
      </c>
      <c r="E2435">
        <v>49.253503000000002</v>
      </c>
      <c r="F2435">
        <v>-122.89424099999999</v>
      </c>
      <c r="G2435">
        <f>IF(route_map__2[[#This Row],[route_label]]&lt;&gt;A2436,0,SQRT((E2436-route_map__2[[#This Row],[stop_lat]])^2 + ((F2436-route_map__2[[#This Row],[stop_lon]])*COS(RADIANS(route_map__2[[#This Row],[stop_lat]])))^2)*111.32)</f>
        <v>0.17867195336270347</v>
      </c>
    </row>
    <row r="2436" spans="1:7" hidden="1" x14ac:dyDescent="0.2">
      <c r="A2436" t="s">
        <v>225</v>
      </c>
      <c r="B2436">
        <v>1</v>
      </c>
      <c r="C2436">
        <v>5</v>
      </c>
      <c r="D2436" t="s">
        <v>2913</v>
      </c>
      <c r="E2436">
        <v>49.253498</v>
      </c>
      <c r="F2436">
        <v>-122.8967</v>
      </c>
      <c r="G2436">
        <f>IF(route_map__2[[#This Row],[route_label]]&lt;&gt;A2437,0,SQRT((E2437-route_map__2[[#This Row],[stop_lat]])^2 + ((F2437-route_map__2[[#This Row],[stop_lon]])*COS(RADIANS(route_map__2[[#This Row],[stop_lat]])))^2)*111.32)</f>
        <v>0.1672087499458621</v>
      </c>
    </row>
    <row r="2437" spans="1:7" hidden="1" x14ac:dyDescent="0.2">
      <c r="A2437" t="s">
        <v>225</v>
      </c>
      <c r="B2437">
        <v>1</v>
      </c>
      <c r="C2437">
        <v>6</v>
      </c>
      <c r="D2437" t="s">
        <v>2914</v>
      </c>
      <c r="E2437">
        <v>49.253520000000002</v>
      </c>
      <c r="F2437">
        <v>-122.899001</v>
      </c>
      <c r="G2437">
        <f>IF(route_map__2[[#This Row],[route_label]]&lt;&gt;A2438,0,SQRT((E2438-route_map__2[[#This Row],[stop_lat]])^2 + ((F2438-route_map__2[[#This Row],[stop_lon]])*COS(RADIANS(route_map__2[[#This Row],[stop_lat]])))^2)*111.32)</f>
        <v>0.2864548104910698</v>
      </c>
    </row>
    <row r="2438" spans="1:7" hidden="1" x14ac:dyDescent="0.2">
      <c r="A2438" t="s">
        <v>225</v>
      </c>
      <c r="B2438">
        <v>1</v>
      </c>
      <c r="C2438">
        <v>7</v>
      </c>
      <c r="D2438" t="s">
        <v>2915</v>
      </c>
      <c r="E2438">
        <v>49.254308000000002</v>
      </c>
      <c r="F2438">
        <v>-122.902754</v>
      </c>
      <c r="G2438">
        <f>IF(route_map__2[[#This Row],[route_label]]&lt;&gt;A2439,0,SQRT((E2439-route_map__2[[#This Row],[stop_lat]])^2 + ((F2439-route_map__2[[#This Row],[stop_lon]])*COS(RADIANS(route_map__2[[#This Row],[stop_lat]])))^2)*111.32)</f>
        <v>0.28408070720095618</v>
      </c>
    </row>
    <row r="2439" spans="1:7" hidden="1" x14ac:dyDescent="0.2">
      <c r="A2439" t="s">
        <v>225</v>
      </c>
      <c r="B2439">
        <v>1</v>
      </c>
      <c r="C2439">
        <v>8</v>
      </c>
      <c r="D2439" t="s">
        <v>2916</v>
      </c>
      <c r="E2439">
        <v>49.255960000000002</v>
      </c>
      <c r="F2439">
        <v>-122.905734</v>
      </c>
      <c r="G2439">
        <f>IF(route_map__2[[#This Row],[route_label]]&lt;&gt;A2440,0,SQRT((E2440-route_map__2[[#This Row],[stop_lat]])^2 + ((F2440-route_map__2[[#This Row],[stop_lon]])*COS(RADIANS(route_map__2[[#This Row],[stop_lat]])))^2)*111.32)</f>
        <v>0.29317990410387496</v>
      </c>
    </row>
    <row r="2440" spans="1:7" hidden="1" x14ac:dyDescent="0.2">
      <c r="A2440" t="s">
        <v>225</v>
      </c>
      <c r="B2440">
        <v>1</v>
      </c>
      <c r="C2440">
        <v>9</v>
      </c>
      <c r="D2440" t="s">
        <v>2917</v>
      </c>
      <c r="E2440">
        <v>49.255374000000003</v>
      </c>
      <c r="F2440">
        <v>-122.909668</v>
      </c>
      <c r="G2440">
        <f>IF(route_map__2[[#This Row],[route_label]]&lt;&gt;A2441,0,SQRT((E2441-route_map__2[[#This Row],[stop_lat]])^2 + ((F2441-route_map__2[[#This Row],[stop_lon]])*COS(RADIANS(route_map__2[[#This Row],[stop_lat]])))^2)*111.32)</f>
        <v>0.19020756003253919</v>
      </c>
    </row>
    <row r="2441" spans="1:7" hidden="1" x14ac:dyDescent="0.2">
      <c r="A2441" t="s">
        <v>225</v>
      </c>
      <c r="B2441">
        <v>1</v>
      </c>
      <c r="C2441">
        <v>10</v>
      </c>
      <c r="D2441" t="s">
        <v>2918</v>
      </c>
      <c r="E2441">
        <v>49.256985999999998</v>
      </c>
      <c r="F2441">
        <v>-122.91053599999999</v>
      </c>
      <c r="G2441">
        <f>IF(route_map__2[[#This Row],[route_label]]&lt;&gt;A2442,0,SQRT((E2442-route_map__2[[#This Row],[stop_lat]])^2 + ((F2442-route_map__2[[#This Row],[stop_lon]])*COS(RADIANS(route_map__2[[#This Row],[stop_lat]])))^2)*111.32)</f>
        <v>0.46685000214918532</v>
      </c>
    </row>
    <row r="2442" spans="1:7" hidden="1" x14ac:dyDescent="0.2">
      <c r="A2442" t="s">
        <v>225</v>
      </c>
      <c r="B2442">
        <v>1</v>
      </c>
      <c r="C2442">
        <v>11</v>
      </c>
      <c r="D2442" t="s">
        <v>2919</v>
      </c>
      <c r="E2442">
        <v>49.257295999999997</v>
      </c>
      <c r="F2442">
        <v>-122.916944</v>
      </c>
      <c r="G2442">
        <f>IF(route_map__2[[#This Row],[route_label]]&lt;&gt;A2443,0,SQRT((E2443-route_map__2[[#This Row],[stop_lat]])^2 + ((F2443-route_map__2[[#This Row],[stop_lon]])*COS(RADIANS(route_map__2[[#This Row],[stop_lat]])))^2)*111.32)</f>
        <v>0.39991386772952836</v>
      </c>
    </row>
    <row r="2443" spans="1:7" hidden="1" x14ac:dyDescent="0.2">
      <c r="A2443" t="s">
        <v>225</v>
      </c>
      <c r="B2443">
        <v>1</v>
      </c>
      <c r="C2443">
        <v>12</v>
      </c>
      <c r="D2443" t="s">
        <v>2920</v>
      </c>
      <c r="E2443">
        <v>49.253798000000003</v>
      </c>
      <c r="F2443">
        <v>-122.918198</v>
      </c>
      <c r="G2443">
        <f>IF(route_map__2[[#This Row],[route_label]]&lt;&gt;A2444,0,SQRT((E2444-route_map__2[[#This Row],[stop_lat]])^2 + ((F2444-route_map__2[[#This Row],[stop_lon]])*COS(RADIANS(route_map__2[[#This Row],[stop_lat]])))^2)*111.32)</f>
        <v>0.34305899388130384</v>
      </c>
    </row>
    <row r="2444" spans="1:7" hidden="1" x14ac:dyDescent="0.2">
      <c r="A2444" t="s">
        <v>225</v>
      </c>
      <c r="B2444">
        <v>1</v>
      </c>
      <c r="C2444">
        <v>13</v>
      </c>
      <c r="D2444" t="s">
        <v>2921</v>
      </c>
      <c r="E2444">
        <v>49.250878999999998</v>
      </c>
      <c r="F2444">
        <v>-122.919712</v>
      </c>
      <c r="G2444">
        <f>IF(route_map__2[[#This Row],[route_label]]&lt;&gt;A2445,0,SQRT((E2445-route_map__2[[#This Row],[stop_lat]])^2 + ((F2445-route_map__2[[#This Row],[stop_lon]])*COS(RADIANS(route_map__2[[#This Row],[stop_lat]])))^2)*111.32)</f>
        <v>0.24146346970399241</v>
      </c>
    </row>
    <row r="2445" spans="1:7" hidden="1" x14ac:dyDescent="0.2">
      <c r="A2445" t="s">
        <v>225</v>
      </c>
      <c r="B2445">
        <v>1</v>
      </c>
      <c r="C2445">
        <v>14</v>
      </c>
      <c r="D2445" t="s">
        <v>2922</v>
      </c>
      <c r="E2445">
        <v>49.250886000000001</v>
      </c>
      <c r="F2445">
        <v>-122.923035</v>
      </c>
      <c r="G2445">
        <f>IF(route_map__2[[#This Row],[route_label]]&lt;&gt;A2446,0,SQRT((E2446-route_map__2[[#This Row],[stop_lat]])^2 + ((F2446-route_map__2[[#This Row],[stop_lon]])*COS(RADIANS(route_map__2[[#This Row],[stop_lat]])))^2)*111.32)</f>
        <v>0.28899057259692423</v>
      </c>
    </row>
    <row r="2446" spans="1:7" hidden="1" x14ac:dyDescent="0.2">
      <c r="A2446" t="s">
        <v>225</v>
      </c>
      <c r="B2446">
        <v>1</v>
      </c>
      <c r="C2446">
        <v>15</v>
      </c>
      <c r="D2446" t="s">
        <v>2923</v>
      </c>
      <c r="E2446">
        <v>49.250903000000001</v>
      </c>
      <c r="F2446">
        <v>-122.927012</v>
      </c>
      <c r="G2446">
        <f>IF(route_map__2[[#This Row],[route_label]]&lt;&gt;A2447,0,SQRT((E2447-route_map__2[[#This Row],[stop_lat]])^2 + ((F2447-route_map__2[[#This Row],[stop_lon]])*COS(RADIANS(route_map__2[[#This Row],[stop_lat]])))^2)*111.32)</f>
        <v>0.26195730833682368</v>
      </c>
    </row>
    <row r="2447" spans="1:7" hidden="1" x14ac:dyDescent="0.2">
      <c r="A2447" t="s">
        <v>225</v>
      </c>
      <c r="B2447">
        <v>1</v>
      </c>
      <c r="C2447">
        <v>16</v>
      </c>
      <c r="D2447" t="s">
        <v>2924</v>
      </c>
      <c r="E2447">
        <v>49.250915999999997</v>
      </c>
      <c r="F2447">
        <v>-122.930617</v>
      </c>
      <c r="G2447">
        <f>IF(route_map__2[[#This Row],[route_label]]&lt;&gt;A2448,0,SQRT((E2448-route_map__2[[#This Row],[stop_lat]])^2 + ((F2448-route_map__2[[#This Row],[stop_lon]])*COS(RADIANS(route_map__2[[#This Row],[stop_lat]])))^2)*111.32)</f>
        <v>0.37744239368560406</v>
      </c>
    </row>
    <row r="2448" spans="1:7" hidden="1" x14ac:dyDescent="0.2">
      <c r="A2448" t="s">
        <v>225</v>
      </c>
      <c r="B2448">
        <v>1</v>
      </c>
      <c r="C2448">
        <v>17</v>
      </c>
      <c r="D2448" t="s">
        <v>2925</v>
      </c>
      <c r="E2448">
        <v>49.250956000000002</v>
      </c>
      <c r="F2448">
        <v>-122.935811</v>
      </c>
      <c r="G2448">
        <f>IF(route_map__2[[#This Row],[route_label]]&lt;&gt;A2449,0,SQRT((E2449-route_map__2[[#This Row],[stop_lat]])^2 + ((F2449-route_map__2[[#This Row],[stop_lon]])*COS(RADIANS(route_map__2[[#This Row],[stop_lat]])))^2)*111.32)</f>
        <v>0.40642240215945485</v>
      </c>
    </row>
    <row r="2449" spans="1:7" hidden="1" x14ac:dyDescent="0.2">
      <c r="A2449" t="s">
        <v>225</v>
      </c>
      <c r="B2449">
        <v>1</v>
      </c>
      <c r="C2449">
        <v>18</v>
      </c>
      <c r="D2449" t="s">
        <v>2926</v>
      </c>
      <c r="E2449">
        <v>49.250985999999997</v>
      </c>
      <c r="F2449">
        <v>-122.94140400000001</v>
      </c>
      <c r="G2449">
        <f>IF(route_map__2[[#This Row],[route_label]]&lt;&gt;A2450,0,SQRT((E2450-route_map__2[[#This Row],[stop_lat]])^2 + ((F2450-route_map__2[[#This Row],[stop_lon]])*COS(RADIANS(route_map__2[[#This Row],[stop_lat]])))^2)*111.32)</f>
        <v>0.23492788450018179</v>
      </c>
    </row>
    <row r="2450" spans="1:7" hidden="1" x14ac:dyDescent="0.2">
      <c r="A2450" t="s">
        <v>225</v>
      </c>
      <c r="B2450">
        <v>1</v>
      </c>
      <c r="C2450">
        <v>19</v>
      </c>
      <c r="D2450" t="s">
        <v>2927</v>
      </c>
      <c r="E2450">
        <v>49.251001000000002</v>
      </c>
      <c r="F2450">
        <v>-122.944637</v>
      </c>
      <c r="G2450">
        <f>IF(route_map__2[[#This Row],[route_label]]&lt;&gt;A2451,0,SQRT((E2451-route_map__2[[#This Row],[stop_lat]])^2 + ((F2451-route_map__2[[#This Row],[stop_lon]])*COS(RADIANS(route_map__2[[#This Row],[stop_lat]])))^2)*111.32)</f>
        <v>0.30786923050400983</v>
      </c>
    </row>
    <row r="2451" spans="1:7" hidden="1" x14ac:dyDescent="0.2">
      <c r="A2451" t="s">
        <v>225</v>
      </c>
      <c r="B2451">
        <v>1</v>
      </c>
      <c r="C2451">
        <v>20</v>
      </c>
      <c r="D2451" t="s">
        <v>2928</v>
      </c>
      <c r="E2451">
        <v>49.250672999999999</v>
      </c>
      <c r="F2451">
        <v>-122.94884399999999</v>
      </c>
      <c r="G2451">
        <f>IF(route_map__2[[#This Row],[route_label]]&lt;&gt;A2452,0,SQRT((E2452-route_map__2[[#This Row],[stop_lat]])^2 + ((F2452-route_map__2[[#This Row],[stop_lon]])*COS(RADIANS(route_map__2[[#This Row],[stop_lat]])))^2)*111.32)</f>
        <v>0.3132857299222761</v>
      </c>
    </row>
    <row r="2452" spans="1:7" hidden="1" x14ac:dyDescent="0.2">
      <c r="A2452" t="s">
        <v>225</v>
      </c>
      <c r="B2452">
        <v>1</v>
      </c>
      <c r="C2452">
        <v>21</v>
      </c>
      <c r="D2452" t="s">
        <v>2929</v>
      </c>
      <c r="E2452">
        <v>49.250042999999998</v>
      </c>
      <c r="F2452">
        <v>-122.953046</v>
      </c>
      <c r="G2452">
        <f>IF(route_map__2[[#This Row],[route_label]]&lt;&gt;A2453,0,SQRT((E2453-route_map__2[[#This Row],[stop_lat]])^2 + ((F2453-route_map__2[[#This Row],[stop_lon]])*COS(RADIANS(route_map__2[[#This Row],[stop_lat]])))^2)*111.32)</f>
        <v>0.31033930222791206</v>
      </c>
    </row>
    <row r="2453" spans="1:7" hidden="1" x14ac:dyDescent="0.2">
      <c r="A2453" t="s">
        <v>225</v>
      </c>
      <c r="B2453">
        <v>1</v>
      </c>
      <c r="C2453">
        <v>22</v>
      </c>
      <c r="D2453" t="s">
        <v>2930</v>
      </c>
      <c r="E2453">
        <v>49.251660000000001</v>
      </c>
      <c r="F2453">
        <v>-122.956525</v>
      </c>
      <c r="G2453">
        <f>IF(route_map__2[[#This Row],[route_label]]&lt;&gt;A2454,0,SQRT((E2454-route_map__2[[#This Row],[stop_lat]])^2 + ((F2454-route_map__2[[#This Row],[stop_lon]])*COS(RADIANS(route_map__2[[#This Row],[stop_lat]])))^2)*111.32)</f>
        <v>0.95587506829746827</v>
      </c>
    </row>
    <row r="2454" spans="1:7" hidden="1" x14ac:dyDescent="0.2">
      <c r="A2454" t="s">
        <v>225</v>
      </c>
      <c r="B2454">
        <v>1</v>
      </c>
      <c r="C2454">
        <v>23</v>
      </c>
      <c r="D2454" t="s">
        <v>2887</v>
      </c>
      <c r="E2454">
        <v>49.258754000000003</v>
      </c>
      <c r="F2454">
        <v>-122.963937</v>
      </c>
      <c r="G2454">
        <f>IF(route_map__2[[#This Row],[route_label]]&lt;&gt;A2455,0,SQRT((E2455-route_map__2[[#This Row],[stop_lat]])^2 + ((F2455-route_map__2[[#This Row],[stop_lon]])*COS(RADIANS(route_map__2[[#This Row],[stop_lat]])))^2)*111.32)</f>
        <v>0.663639911421533</v>
      </c>
    </row>
    <row r="2455" spans="1:7" hidden="1" x14ac:dyDescent="0.2">
      <c r="A2455" t="s">
        <v>225</v>
      </c>
      <c r="B2455">
        <v>1</v>
      </c>
      <c r="C2455">
        <v>24</v>
      </c>
      <c r="D2455" t="s">
        <v>2931</v>
      </c>
      <c r="E2455">
        <v>49.253067999999999</v>
      </c>
      <c r="F2455">
        <v>-122.96668200000001</v>
      </c>
      <c r="G2455">
        <f>IF(route_map__2[[#This Row],[route_label]]&lt;&gt;A2456,0,SQRT((E2456-route_map__2[[#This Row],[stop_lat]])^2 + ((F2456-route_map__2[[#This Row],[stop_lon]])*COS(RADIANS(route_map__2[[#This Row],[stop_lat]])))^2)*111.32)</f>
        <v>0.34987541541596795</v>
      </c>
    </row>
    <row r="2456" spans="1:7" hidden="1" x14ac:dyDescent="0.2">
      <c r="A2456" t="s">
        <v>225</v>
      </c>
      <c r="B2456">
        <v>1</v>
      </c>
      <c r="C2456">
        <v>25</v>
      </c>
      <c r="D2456" t="s">
        <v>2932</v>
      </c>
      <c r="E2456">
        <v>49.249989999999997</v>
      </c>
      <c r="F2456">
        <v>-122.96765600000001</v>
      </c>
      <c r="G2456">
        <f>IF(route_map__2[[#This Row],[route_label]]&lt;&gt;A2457,0,SQRT((E2457-route_map__2[[#This Row],[stop_lat]])^2 + ((F2457-route_map__2[[#This Row],[stop_lon]])*COS(RADIANS(route_map__2[[#This Row],[stop_lat]])))^2)*111.32)</f>
        <v>0.1244391780191785</v>
      </c>
    </row>
    <row r="2457" spans="1:7" hidden="1" x14ac:dyDescent="0.2">
      <c r="A2457" t="s">
        <v>225</v>
      </c>
      <c r="B2457">
        <v>1</v>
      </c>
      <c r="C2457">
        <v>26</v>
      </c>
      <c r="D2457" t="s">
        <v>2933</v>
      </c>
      <c r="E2457">
        <v>49.250017</v>
      </c>
      <c r="F2457">
        <v>-122.969368</v>
      </c>
      <c r="G2457">
        <f>IF(route_map__2[[#This Row],[route_label]]&lt;&gt;A2458,0,SQRT((E2458-route_map__2[[#This Row],[stop_lat]])^2 + ((F2458-route_map__2[[#This Row],[stop_lon]])*COS(RADIANS(route_map__2[[#This Row],[stop_lat]])))^2)*111.32)</f>
        <v>0.39752933088802284</v>
      </c>
    </row>
    <row r="2458" spans="1:7" hidden="1" x14ac:dyDescent="0.2">
      <c r="A2458" t="s">
        <v>225</v>
      </c>
      <c r="B2458">
        <v>1</v>
      </c>
      <c r="C2458">
        <v>27</v>
      </c>
      <c r="D2458" t="s">
        <v>2934</v>
      </c>
      <c r="E2458">
        <v>49.249592999999997</v>
      </c>
      <c r="F2458">
        <v>-122.9748</v>
      </c>
      <c r="G2458">
        <f>IF(route_map__2[[#This Row],[route_label]]&lt;&gt;A2459,0,SQRT((E2459-route_map__2[[#This Row],[stop_lat]])^2 + ((F2459-route_map__2[[#This Row],[stop_lon]])*COS(RADIANS(route_map__2[[#This Row],[stop_lat]])))^2)*111.32)</f>
        <v>0.22052535099752607</v>
      </c>
    </row>
    <row r="2459" spans="1:7" hidden="1" x14ac:dyDescent="0.2">
      <c r="A2459" t="s">
        <v>225</v>
      </c>
      <c r="B2459">
        <v>1</v>
      </c>
      <c r="C2459">
        <v>28</v>
      </c>
      <c r="D2459" t="s">
        <v>2935</v>
      </c>
      <c r="E2459">
        <v>49.247611999999997</v>
      </c>
      <c r="F2459">
        <v>-122.974806</v>
      </c>
      <c r="G2459">
        <f>IF(route_map__2[[#This Row],[route_label]]&lt;&gt;A2460,0,SQRT((E2460-route_map__2[[#This Row],[stop_lat]])^2 + ((F2460-route_map__2[[#This Row],[stop_lon]])*COS(RADIANS(route_map__2[[#This Row],[stop_lat]])))^2)*111.32)</f>
        <v>0.29374250630767229</v>
      </c>
    </row>
    <row r="2460" spans="1:7" hidden="1" x14ac:dyDescent="0.2">
      <c r="A2460" t="s">
        <v>225</v>
      </c>
      <c r="B2460">
        <v>1</v>
      </c>
      <c r="C2460">
        <v>29</v>
      </c>
      <c r="D2460" t="s">
        <v>2936</v>
      </c>
      <c r="E2460">
        <v>49.244974999999997</v>
      </c>
      <c r="F2460">
        <v>-122.97466</v>
      </c>
      <c r="G2460">
        <f>IF(route_map__2[[#This Row],[route_label]]&lt;&gt;A2461,0,SQRT((E2461-route_map__2[[#This Row],[stop_lat]])^2 + ((F2461-route_map__2[[#This Row],[stop_lon]])*COS(RADIANS(route_map__2[[#This Row],[stop_lat]])))^2)*111.32)</f>
        <v>0.21131687184416487</v>
      </c>
    </row>
    <row r="2461" spans="1:7" hidden="1" x14ac:dyDescent="0.2">
      <c r="A2461" t="s">
        <v>225</v>
      </c>
      <c r="B2461">
        <v>1</v>
      </c>
      <c r="C2461">
        <v>30</v>
      </c>
      <c r="D2461" t="s">
        <v>2881</v>
      </c>
      <c r="E2461">
        <v>49.243262000000001</v>
      </c>
      <c r="F2461">
        <v>-122.97340699999999</v>
      </c>
      <c r="G2461">
        <f>IF(route_map__2[[#This Row],[route_label]]&lt;&gt;A2462,0,SQRT((E2462-route_map__2[[#This Row],[stop_lat]])^2 + ((F2462-route_map__2[[#This Row],[stop_lon]])*COS(RADIANS(route_map__2[[#This Row],[stop_lat]])))^2)*111.32)</f>
        <v>0.3319930458486568</v>
      </c>
    </row>
    <row r="2462" spans="1:7" hidden="1" x14ac:dyDescent="0.2">
      <c r="A2462" t="s">
        <v>225</v>
      </c>
      <c r="B2462">
        <v>1</v>
      </c>
      <c r="C2462">
        <v>31</v>
      </c>
      <c r="D2462" t="s">
        <v>2937</v>
      </c>
      <c r="E2462">
        <v>49.241864999999997</v>
      </c>
      <c r="F2462">
        <v>-122.97744299999999</v>
      </c>
      <c r="G2462">
        <f>IF(route_map__2[[#This Row],[route_label]]&lt;&gt;A2463,0,SQRT((E2463-route_map__2[[#This Row],[stop_lat]])^2 + ((F2463-route_map__2[[#This Row],[stop_lon]])*COS(RADIANS(route_map__2[[#This Row],[stop_lat]])))^2)*111.32)</f>
        <v>0.34043321986995495</v>
      </c>
    </row>
    <row r="2463" spans="1:7" hidden="1" x14ac:dyDescent="0.2">
      <c r="A2463" t="s">
        <v>225</v>
      </c>
      <c r="B2463">
        <v>1</v>
      </c>
      <c r="C2463">
        <v>32</v>
      </c>
      <c r="D2463" t="s">
        <v>2938</v>
      </c>
      <c r="E2463">
        <v>49.241892</v>
      </c>
      <c r="F2463">
        <v>-122.98212700000001</v>
      </c>
      <c r="G2463">
        <f>IF(route_map__2[[#This Row],[route_label]]&lt;&gt;A2464,0,SQRT((E2464-route_map__2[[#This Row],[stop_lat]])^2 + ((F2464-route_map__2[[#This Row],[stop_lon]])*COS(RADIANS(route_map__2[[#This Row],[stop_lat]])))^2)*111.32)</f>
        <v>0.42240803832087798</v>
      </c>
    </row>
    <row r="2464" spans="1:7" hidden="1" x14ac:dyDescent="0.2">
      <c r="A2464" t="s">
        <v>225</v>
      </c>
      <c r="B2464">
        <v>1</v>
      </c>
      <c r="C2464">
        <v>33</v>
      </c>
      <c r="D2464" t="s">
        <v>2939</v>
      </c>
      <c r="E2464">
        <v>49.241916000000003</v>
      </c>
      <c r="F2464">
        <v>-122.987939</v>
      </c>
      <c r="G2464">
        <f>IF(route_map__2[[#This Row],[route_label]]&lt;&gt;A2465,0,SQRT((E2465-route_map__2[[#This Row],[stop_lat]])^2 + ((F2465-route_map__2[[#This Row],[stop_lon]])*COS(RADIANS(route_map__2[[#This Row],[stop_lat]])))^2)*111.32)</f>
        <v>0.56687980788799275</v>
      </c>
    </row>
    <row r="2465" spans="1:7" hidden="1" x14ac:dyDescent="0.2">
      <c r="A2465" t="s">
        <v>225</v>
      </c>
      <c r="B2465">
        <v>1</v>
      </c>
      <c r="C2465">
        <v>34</v>
      </c>
      <c r="D2465" t="s">
        <v>2940</v>
      </c>
      <c r="E2465">
        <v>49.241534000000001</v>
      </c>
      <c r="F2465">
        <v>-122.995717</v>
      </c>
      <c r="G2465">
        <f>IF(route_map__2[[#This Row],[route_label]]&lt;&gt;A2466,0,SQRT((E2466-route_map__2[[#This Row],[stop_lat]])^2 + ((F2466-route_map__2[[#This Row],[stop_lon]])*COS(RADIANS(route_map__2[[#This Row],[stop_lat]])))^2)*111.32)</f>
        <v>0.21514071858935149</v>
      </c>
    </row>
    <row r="2466" spans="1:7" hidden="1" x14ac:dyDescent="0.2">
      <c r="A2466" t="s">
        <v>225</v>
      </c>
      <c r="B2466">
        <v>1</v>
      </c>
      <c r="C2466">
        <v>35</v>
      </c>
      <c r="D2466" t="s">
        <v>2941</v>
      </c>
      <c r="E2466">
        <v>49.241748000000001</v>
      </c>
      <c r="F2466">
        <v>-122.998659</v>
      </c>
      <c r="G2466">
        <f>IF(route_map__2[[#This Row],[route_label]]&lt;&gt;A2467,0,SQRT((E2467-route_map__2[[#This Row],[stop_lat]])^2 + ((F2467-route_map__2[[#This Row],[stop_lon]])*COS(RADIANS(route_map__2[[#This Row],[stop_lat]])))^2)*111.32)</f>
        <v>0.36327042539437088</v>
      </c>
    </row>
    <row r="2467" spans="1:7" hidden="1" x14ac:dyDescent="0.2">
      <c r="A2467" t="s">
        <v>225</v>
      </c>
      <c r="B2467">
        <v>1</v>
      </c>
      <c r="C2467">
        <v>36</v>
      </c>
      <c r="D2467" t="s">
        <v>2942</v>
      </c>
      <c r="E2467">
        <v>49.242583000000003</v>
      </c>
      <c r="F2467">
        <v>-123.003491</v>
      </c>
      <c r="G2467">
        <f>IF(route_map__2[[#This Row],[route_label]]&lt;&gt;A2468,0,SQRT((E2468-route_map__2[[#This Row],[stop_lat]])^2 + ((F2468-route_map__2[[#This Row],[stop_lon]])*COS(RADIANS(route_map__2[[#This Row],[stop_lat]])))^2)*111.32)</f>
        <v>0.29856151374710693</v>
      </c>
    </row>
    <row r="2468" spans="1:7" hidden="1" x14ac:dyDescent="0.2">
      <c r="A2468" t="s">
        <v>225</v>
      </c>
      <c r="B2468">
        <v>1</v>
      </c>
      <c r="C2468">
        <v>37</v>
      </c>
      <c r="D2468" t="s">
        <v>2943</v>
      </c>
      <c r="E2468">
        <v>49.239901000000003</v>
      </c>
      <c r="F2468">
        <v>-123.003479</v>
      </c>
      <c r="G2468">
        <f>IF(route_map__2[[#This Row],[route_label]]&lt;&gt;A2469,0,SQRT((E2469-route_map__2[[#This Row],[stop_lat]])^2 + ((F2469-route_map__2[[#This Row],[stop_lon]])*COS(RADIANS(route_map__2[[#This Row],[stop_lat]])))^2)*111.32)</f>
        <v>0.17054447012174809</v>
      </c>
    </row>
    <row r="2469" spans="1:7" hidden="1" x14ac:dyDescent="0.2">
      <c r="A2469" t="s">
        <v>225</v>
      </c>
      <c r="B2469">
        <v>1</v>
      </c>
      <c r="C2469">
        <v>38</v>
      </c>
      <c r="D2469" t="s">
        <v>2944</v>
      </c>
      <c r="E2469">
        <v>49.238368999999999</v>
      </c>
      <c r="F2469">
        <v>-123.003467</v>
      </c>
      <c r="G2469">
        <f>IF(route_map__2[[#This Row],[route_label]]&lt;&gt;A2470,0,SQRT((E2470-route_map__2[[#This Row],[stop_lat]])^2 + ((F2470-route_map__2[[#This Row],[stop_lon]])*COS(RADIANS(route_map__2[[#This Row],[stop_lat]])))^2)*111.32)</f>
        <v>0.34190603000258152</v>
      </c>
    </row>
    <row r="2470" spans="1:7" hidden="1" x14ac:dyDescent="0.2">
      <c r="A2470" t="s">
        <v>225</v>
      </c>
      <c r="B2470">
        <v>1</v>
      </c>
      <c r="C2470">
        <v>39</v>
      </c>
      <c r="D2470" t="s">
        <v>2945</v>
      </c>
      <c r="E2470">
        <v>49.235328000000003</v>
      </c>
      <c r="F2470">
        <v>-123.002807</v>
      </c>
      <c r="G2470">
        <f>IF(route_map__2[[#This Row],[route_label]]&lt;&gt;A2471,0,SQRT((E2471-route_map__2[[#This Row],[stop_lat]])^2 + ((F2471-route_map__2[[#This Row],[stop_lon]])*COS(RADIANS(route_map__2[[#This Row],[stop_lat]])))^2)*111.32)</f>
        <v>0.16035961914038976</v>
      </c>
    </row>
    <row r="2471" spans="1:7" hidden="1" x14ac:dyDescent="0.2">
      <c r="A2471" t="s">
        <v>225</v>
      </c>
      <c r="B2471">
        <v>1</v>
      </c>
      <c r="C2471">
        <v>40</v>
      </c>
      <c r="D2471" t="s">
        <v>2946</v>
      </c>
      <c r="E2471">
        <v>49.235346</v>
      </c>
      <c r="F2471">
        <v>-123.000601</v>
      </c>
      <c r="G2471">
        <f>IF(route_map__2[[#This Row],[route_label]]&lt;&gt;A2472,0,SQRT((E2472-route_map__2[[#This Row],[stop_lat]])^2 + ((F2472-route_map__2[[#This Row],[stop_lon]])*COS(RADIANS(route_map__2[[#This Row],[stop_lat]])))^2)*111.32)</f>
        <v>0.23070851780462401</v>
      </c>
    </row>
    <row r="2472" spans="1:7" hidden="1" x14ac:dyDescent="0.2">
      <c r="A2472" t="s">
        <v>225</v>
      </c>
      <c r="B2472">
        <v>1</v>
      </c>
      <c r="C2472">
        <v>41</v>
      </c>
      <c r="D2472" t="s">
        <v>2947</v>
      </c>
      <c r="E2472">
        <v>49.235351000000001</v>
      </c>
      <c r="F2472">
        <v>-122.997427</v>
      </c>
      <c r="G2472">
        <f>IF(route_map__2[[#This Row],[route_label]]&lt;&gt;A2473,0,SQRT((E2473-route_map__2[[#This Row],[stop_lat]])^2 + ((F2473-route_map__2[[#This Row],[stop_lon]])*COS(RADIANS(route_map__2[[#This Row],[stop_lat]])))^2)*111.32)</f>
        <v>0.26581133608662566</v>
      </c>
    </row>
    <row r="2473" spans="1:7" hidden="1" x14ac:dyDescent="0.2">
      <c r="A2473" t="s">
        <v>225</v>
      </c>
      <c r="B2473">
        <v>1</v>
      </c>
      <c r="C2473">
        <v>42</v>
      </c>
      <c r="D2473" t="s">
        <v>2948</v>
      </c>
      <c r="E2473">
        <v>49.234098000000003</v>
      </c>
      <c r="F2473">
        <v>-122.994314</v>
      </c>
      <c r="G2473">
        <f>IF(route_map__2[[#This Row],[route_label]]&lt;&gt;A2474,0,SQRT((E2474-route_map__2[[#This Row],[stop_lat]])^2 + ((F2474-route_map__2[[#This Row],[stop_lon]])*COS(RADIANS(route_map__2[[#This Row],[stop_lat]])))^2)*111.32)</f>
        <v>0.21251167012971622</v>
      </c>
    </row>
    <row r="2474" spans="1:7" hidden="1" x14ac:dyDescent="0.2">
      <c r="A2474" t="s">
        <v>225</v>
      </c>
      <c r="B2474">
        <v>1</v>
      </c>
      <c r="C2474">
        <v>43</v>
      </c>
      <c r="D2474" t="s">
        <v>2949</v>
      </c>
      <c r="E2474">
        <v>49.232188999999998</v>
      </c>
      <c r="F2474">
        <v>-122.994302</v>
      </c>
      <c r="G2474">
        <f>IF(route_map__2[[#This Row],[route_label]]&lt;&gt;A2475,0,SQRT((E2475-route_map__2[[#This Row],[stop_lat]])^2 + ((F2475-route_map__2[[#This Row],[stop_lon]])*COS(RADIANS(route_map__2[[#This Row],[stop_lat]])))^2)*111.32)</f>
        <v>0.34386898591436715</v>
      </c>
    </row>
    <row r="2475" spans="1:7" hidden="1" x14ac:dyDescent="0.2">
      <c r="A2475" t="s">
        <v>225</v>
      </c>
      <c r="B2475">
        <v>1</v>
      </c>
      <c r="C2475">
        <v>44</v>
      </c>
      <c r="D2475" t="s">
        <v>2950</v>
      </c>
      <c r="E2475">
        <v>49.229100000000003</v>
      </c>
      <c r="F2475">
        <v>-122.994316</v>
      </c>
      <c r="G2475">
        <f>IF(route_map__2[[#This Row],[route_label]]&lt;&gt;A2476,0,SQRT((E2476-route_map__2[[#This Row],[stop_lat]])^2 + ((F2476-route_map__2[[#This Row],[stop_lon]])*COS(RADIANS(route_map__2[[#This Row],[stop_lat]])))^2)*111.32)</f>
        <v>0.16766117474467607</v>
      </c>
    </row>
    <row r="2476" spans="1:7" hidden="1" x14ac:dyDescent="0.2">
      <c r="A2476" t="s">
        <v>225</v>
      </c>
      <c r="B2476">
        <v>1</v>
      </c>
      <c r="C2476">
        <v>45</v>
      </c>
      <c r="D2476" t="s">
        <v>2951</v>
      </c>
      <c r="E2476">
        <v>49.227594000000003</v>
      </c>
      <c r="F2476">
        <v>-122.994345</v>
      </c>
      <c r="G2476">
        <f>IF(route_map__2[[#This Row],[route_label]]&lt;&gt;A2477,0,SQRT((E2477-route_map__2[[#This Row],[stop_lat]])^2 + ((F2477-route_map__2[[#This Row],[stop_lon]])*COS(RADIANS(route_map__2[[#This Row],[stop_lat]])))^2)*111.32)</f>
        <v>0.27515381815252576</v>
      </c>
    </row>
    <row r="2477" spans="1:7" hidden="1" x14ac:dyDescent="0.2">
      <c r="A2477" t="s">
        <v>225</v>
      </c>
      <c r="B2477">
        <v>1</v>
      </c>
      <c r="C2477">
        <v>46</v>
      </c>
      <c r="D2477" t="s">
        <v>2952</v>
      </c>
      <c r="E2477">
        <v>49.225276000000001</v>
      </c>
      <c r="F2477">
        <v>-122.995659</v>
      </c>
      <c r="G2477">
        <f>IF(route_map__2[[#This Row],[route_label]]&lt;&gt;A2478,0,SQRT((E2478-route_map__2[[#This Row],[stop_lat]])^2 + ((F2478-route_map__2[[#This Row],[stop_lon]])*COS(RADIANS(route_map__2[[#This Row],[stop_lat]])))^2)*111.32)</f>
        <v>0.12240779684535655</v>
      </c>
    </row>
    <row r="2478" spans="1:7" hidden="1" x14ac:dyDescent="0.2">
      <c r="A2478" t="s">
        <v>225</v>
      </c>
      <c r="B2478">
        <v>1</v>
      </c>
      <c r="C2478">
        <v>47</v>
      </c>
      <c r="D2478" t="s">
        <v>2953</v>
      </c>
      <c r="E2478">
        <v>49.224817000000002</v>
      </c>
      <c r="F2478">
        <v>-122.99718900000001</v>
      </c>
      <c r="G2478">
        <f>IF(route_map__2[[#This Row],[route_label]]&lt;&gt;A2479,0,SQRT((E2479-route_map__2[[#This Row],[stop_lat]])^2 + ((F2479-route_map__2[[#This Row],[stop_lon]])*COS(RADIANS(route_map__2[[#This Row],[stop_lat]])))^2)*111.32)</f>
        <v>0.17804771781809123</v>
      </c>
    </row>
    <row r="2479" spans="1:7" hidden="1" x14ac:dyDescent="0.2">
      <c r="A2479" t="s">
        <v>225</v>
      </c>
      <c r="B2479">
        <v>1</v>
      </c>
      <c r="C2479">
        <v>48</v>
      </c>
      <c r="D2479" t="s">
        <v>2954</v>
      </c>
      <c r="E2479">
        <v>49.223784999999999</v>
      </c>
      <c r="F2479">
        <v>-122.99906</v>
      </c>
      <c r="G2479">
        <f>IF(route_map__2[[#This Row],[route_label]]&lt;&gt;A2480,0,SQRT((E2480-route_map__2[[#This Row],[stop_lat]])^2 + ((F2480-route_map__2[[#This Row],[stop_lon]])*COS(RADIANS(route_map__2[[#This Row],[stop_lat]])))^2)*111.32)</f>
        <v>0.12844074702384686</v>
      </c>
    </row>
    <row r="2480" spans="1:7" hidden="1" x14ac:dyDescent="0.2">
      <c r="A2480" t="s">
        <v>225</v>
      </c>
      <c r="B2480">
        <v>1</v>
      </c>
      <c r="C2480">
        <v>49</v>
      </c>
      <c r="D2480" t="s">
        <v>2955</v>
      </c>
      <c r="E2480">
        <v>49.224507000000003</v>
      </c>
      <c r="F2480">
        <v>-123.000438</v>
      </c>
      <c r="G2480">
        <f>IF(route_map__2[[#This Row],[route_label]]&lt;&gt;A2481,0,SQRT((E2481-route_map__2[[#This Row],[stop_lat]])^2 + ((F2481-route_map__2[[#This Row],[stop_lon]])*COS(RADIANS(route_map__2[[#This Row],[stop_lat]])))^2)*111.32)</f>
        <v>0.28651071254893279</v>
      </c>
    </row>
    <row r="2481" spans="1:7" hidden="1" x14ac:dyDescent="0.2">
      <c r="A2481" t="s">
        <v>225</v>
      </c>
      <c r="B2481">
        <v>1</v>
      </c>
      <c r="C2481">
        <v>50</v>
      </c>
      <c r="D2481" t="s">
        <v>2268</v>
      </c>
      <c r="E2481">
        <v>49.226277000000003</v>
      </c>
      <c r="F2481">
        <v>-123.003299</v>
      </c>
      <c r="G2481">
        <f>IF(route_map__2[[#This Row],[route_label]]&lt;&gt;A2482,0,SQRT((E2482-route_map__2[[#This Row],[stop_lat]])^2 + ((F2482-route_map__2[[#This Row],[stop_lon]])*COS(RADIANS(route_map__2[[#This Row],[stop_lat]])))^2)*111.32)</f>
        <v>0</v>
      </c>
    </row>
    <row r="2482" spans="1:7" hidden="1" x14ac:dyDescent="0.2">
      <c r="A2482" t="s">
        <v>122</v>
      </c>
      <c r="B2482">
        <v>0</v>
      </c>
      <c r="C2482">
        <v>1</v>
      </c>
      <c r="D2482" t="s">
        <v>2956</v>
      </c>
      <c r="E2482">
        <v>49.212184999999998</v>
      </c>
      <c r="F2482">
        <v>-122.95867</v>
      </c>
      <c r="G2482">
        <f>IF(route_map__2[[#This Row],[route_label]]&lt;&gt;A2483,0,SQRT((E2483-route_map__2[[#This Row],[stop_lat]])^2 + ((F2483-route_map__2[[#This Row],[stop_lon]])*COS(RADIANS(route_map__2[[#This Row],[stop_lat]])))^2)*111.32)</f>
        <v>0.27136881308344796</v>
      </c>
    </row>
    <row r="2483" spans="1:7" hidden="1" x14ac:dyDescent="0.2">
      <c r="A2483" t="s">
        <v>122</v>
      </c>
      <c r="B2483">
        <v>0</v>
      </c>
      <c r="C2483">
        <v>2</v>
      </c>
      <c r="D2483" t="s">
        <v>2957</v>
      </c>
      <c r="E2483">
        <v>49.210901999999997</v>
      </c>
      <c r="F2483">
        <v>-122.95549699999999</v>
      </c>
      <c r="G2483">
        <f>IF(route_map__2[[#This Row],[route_label]]&lt;&gt;A2484,0,SQRT((E2484-route_map__2[[#This Row],[stop_lat]])^2 + ((F2484-route_map__2[[#This Row],[stop_lon]])*COS(RADIANS(route_map__2[[#This Row],[stop_lat]])))^2)*111.32)</f>
        <v>0.17973682900017954</v>
      </c>
    </row>
    <row r="2484" spans="1:7" hidden="1" x14ac:dyDescent="0.2">
      <c r="A2484" t="s">
        <v>122</v>
      </c>
      <c r="B2484">
        <v>0</v>
      </c>
      <c r="C2484">
        <v>3</v>
      </c>
      <c r="D2484" t="s">
        <v>2958</v>
      </c>
      <c r="E2484">
        <v>49.210391999999999</v>
      </c>
      <c r="F2484">
        <v>-122.953152</v>
      </c>
      <c r="G2484">
        <f>IF(route_map__2[[#This Row],[route_label]]&lt;&gt;A2485,0,SQRT((E2485-route_map__2[[#This Row],[stop_lat]])^2 + ((F2485-route_map__2[[#This Row],[stop_lon]])*COS(RADIANS(route_map__2[[#This Row],[stop_lat]])))^2)*111.32)</f>
        <v>0.65800479176249371</v>
      </c>
    </row>
    <row r="2485" spans="1:7" hidden="1" x14ac:dyDescent="0.2">
      <c r="A2485" t="s">
        <v>122</v>
      </c>
      <c r="B2485">
        <v>0</v>
      </c>
      <c r="C2485">
        <v>4</v>
      </c>
      <c r="D2485" t="s">
        <v>2959</v>
      </c>
      <c r="E2485">
        <v>49.214390999999999</v>
      </c>
      <c r="F2485">
        <v>-122.946489</v>
      </c>
      <c r="G2485">
        <f>IF(route_map__2[[#This Row],[route_label]]&lt;&gt;A2486,0,SQRT((E2486-route_map__2[[#This Row],[stop_lat]])^2 + ((F2486-route_map__2[[#This Row],[stop_lon]])*COS(RADIANS(route_map__2[[#This Row],[stop_lat]])))^2)*111.32)</f>
        <v>0.32764206196604456</v>
      </c>
    </row>
    <row r="2486" spans="1:7" hidden="1" x14ac:dyDescent="0.2">
      <c r="A2486" t="s">
        <v>122</v>
      </c>
      <c r="B2486">
        <v>0</v>
      </c>
      <c r="C2486">
        <v>5</v>
      </c>
      <c r="D2486" t="s">
        <v>2960</v>
      </c>
      <c r="E2486">
        <v>49.216270000000002</v>
      </c>
      <c r="F2486">
        <v>-122.943021</v>
      </c>
      <c r="G2486">
        <f>IF(route_map__2[[#This Row],[route_label]]&lt;&gt;A2487,0,SQRT((E2487-route_map__2[[#This Row],[stop_lat]])^2 + ((F2487-route_map__2[[#This Row],[stop_lon]])*COS(RADIANS(route_map__2[[#This Row],[stop_lat]])))^2)*111.32)</f>
        <v>0.31099274487416917</v>
      </c>
    </row>
    <row r="2487" spans="1:7" hidden="1" x14ac:dyDescent="0.2">
      <c r="A2487" t="s">
        <v>122</v>
      </c>
      <c r="B2487">
        <v>0</v>
      </c>
      <c r="C2487">
        <v>6</v>
      </c>
      <c r="D2487" t="s">
        <v>2961</v>
      </c>
      <c r="E2487">
        <v>49.214565</v>
      </c>
      <c r="F2487">
        <v>-122.939633</v>
      </c>
      <c r="G2487">
        <f>IF(route_map__2[[#This Row],[route_label]]&lt;&gt;A2488,0,SQRT((E2488-route_map__2[[#This Row],[stop_lat]])^2 + ((F2488-route_map__2[[#This Row],[stop_lon]])*COS(RADIANS(route_map__2[[#This Row],[stop_lat]])))^2)*111.32)</f>
        <v>0.31712976906245499</v>
      </c>
    </row>
    <row r="2488" spans="1:7" hidden="1" x14ac:dyDescent="0.2">
      <c r="A2488" t="s">
        <v>122</v>
      </c>
      <c r="B2488">
        <v>0</v>
      </c>
      <c r="C2488">
        <v>7</v>
      </c>
      <c r="D2488" t="s">
        <v>2962</v>
      </c>
      <c r="E2488">
        <v>49.212448999999999</v>
      </c>
      <c r="F2488">
        <v>-122.936713</v>
      </c>
      <c r="G2488">
        <f>IF(route_map__2[[#This Row],[route_label]]&lt;&gt;A2489,0,SQRT((E2489-route_map__2[[#This Row],[stop_lat]])^2 + ((F2489-route_map__2[[#This Row],[stop_lon]])*COS(RADIANS(route_map__2[[#This Row],[stop_lat]])))^2)*111.32)</f>
        <v>0.31760699730659048</v>
      </c>
    </row>
    <row r="2489" spans="1:7" hidden="1" x14ac:dyDescent="0.2">
      <c r="A2489" t="s">
        <v>122</v>
      </c>
      <c r="B2489">
        <v>0</v>
      </c>
      <c r="C2489">
        <v>8</v>
      </c>
      <c r="D2489" t="s">
        <v>2621</v>
      </c>
      <c r="E2489">
        <v>49.210241000000003</v>
      </c>
      <c r="F2489">
        <v>-122.933947</v>
      </c>
      <c r="G2489">
        <f>IF(route_map__2[[#This Row],[route_label]]&lt;&gt;A2490,0,SQRT((E2490-route_map__2[[#This Row],[stop_lat]])^2 + ((F2490-route_map__2[[#This Row],[stop_lon]])*COS(RADIANS(route_map__2[[#This Row],[stop_lat]])))^2)*111.32)</f>
        <v>0.21539461402972859</v>
      </c>
    </row>
    <row r="2490" spans="1:7" hidden="1" x14ac:dyDescent="0.2">
      <c r="A2490" t="s">
        <v>122</v>
      </c>
      <c r="B2490">
        <v>0</v>
      </c>
      <c r="C2490">
        <v>9</v>
      </c>
      <c r="D2490" t="s">
        <v>2622</v>
      </c>
      <c r="E2490">
        <v>49.208748</v>
      </c>
      <c r="F2490">
        <v>-122.932063</v>
      </c>
      <c r="G2490">
        <f>IF(route_map__2[[#This Row],[route_label]]&lt;&gt;A2491,0,SQRT((E2491-route_map__2[[#This Row],[stop_lat]])^2 + ((F2491-route_map__2[[#This Row],[stop_lon]])*COS(RADIANS(route_map__2[[#This Row],[stop_lat]])))^2)*111.32)</f>
        <v>0.21625502428787891</v>
      </c>
    </row>
    <row r="2491" spans="1:7" hidden="1" x14ac:dyDescent="0.2">
      <c r="A2491" t="s">
        <v>122</v>
      </c>
      <c r="B2491">
        <v>0</v>
      </c>
      <c r="C2491">
        <v>10</v>
      </c>
      <c r="D2491" t="s">
        <v>2963</v>
      </c>
      <c r="E2491">
        <v>49.207236000000002</v>
      </c>
      <c r="F2491">
        <v>-122.930196</v>
      </c>
      <c r="G2491">
        <f>IF(route_map__2[[#This Row],[route_label]]&lt;&gt;A2492,0,SQRT((E2492-route_map__2[[#This Row],[stop_lat]])^2 + ((F2492-route_map__2[[#This Row],[stop_lon]])*COS(RADIANS(route_map__2[[#This Row],[stop_lat]])))^2)*111.32)</f>
        <v>0.19244777564580445</v>
      </c>
    </row>
    <row r="2492" spans="1:7" hidden="1" x14ac:dyDescent="0.2">
      <c r="A2492" t="s">
        <v>122</v>
      </c>
      <c r="B2492">
        <v>0</v>
      </c>
      <c r="C2492">
        <v>11</v>
      </c>
      <c r="D2492" t="s">
        <v>2964</v>
      </c>
      <c r="E2492">
        <v>49.205908999999998</v>
      </c>
      <c r="F2492">
        <v>-122.9285</v>
      </c>
      <c r="G2492">
        <f>IF(route_map__2[[#This Row],[route_label]]&lt;&gt;A2493,0,SQRT((E2493-route_map__2[[#This Row],[stop_lat]])^2 + ((F2493-route_map__2[[#This Row],[stop_lon]])*COS(RADIANS(route_map__2[[#This Row],[stop_lat]])))^2)*111.32)</f>
        <v>0.20344224849919504</v>
      </c>
    </row>
    <row r="2493" spans="1:7" hidden="1" x14ac:dyDescent="0.2">
      <c r="A2493" t="s">
        <v>122</v>
      </c>
      <c r="B2493">
        <v>0</v>
      </c>
      <c r="C2493">
        <v>12</v>
      </c>
      <c r="D2493" t="s">
        <v>2965</v>
      </c>
      <c r="E2493">
        <v>49.204495999999999</v>
      </c>
      <c r="F2493">
        <v>-122.926726</v>
      </c>
      <c r="G2493">
        <f>IF(route_map__2[[#This Row],[route_label]]&lt;&gt;A2494,0,SQRT((E2494-route_map__2[[#This Row],[stop_lat]])^2 + ((F2494-route_map__2[[#This Row],[stop_lon]])*COS(RADIANS(route_map__2[[#This Row],[stop_lat]])))^2)*111.32)</f>
        <v>0.2260905487173776</v>
      </c>
    </row>
    <row r="2494" spans="1:7" hidden="1" x14ac:dyDescent="0.2">
      <c r="A2494" t="s">
        <v>122</v>
      </c>
      <c r="B2494">
        <v>0</v>
      </c>
      <c r="C2494">
        <v>13</v>
      </c>
      <c r="D2494" t="s">
        <v>2966</v>
      </c>
      <c r="E2494">
        <v>49.202925999999998</v>
      </c>
      <c r="F2494">
        <v>-122.92475399999999</v>
      </c>
      <c r="G2494">
        <f>IF(route_map__2[[#This Row],[route_label]]&lt;&gt;A2495,0,SQRT((E2495-route_map__2[[#This Row],[stop_lat]])^2 + ((F2495-route_map__2[[#This Row],[stop_lon]])*COS(RADIANS(route_map__2[[#This Row],[stop_lat]])))^2)*111.32)</f>
        <v>0.1678748924296839</v>
      </c>
    </row>
    <row r="2495" spans="1:7" hidden="1" x14ac:dyDescent="0.2">
      <c r="A2495" t="s">
        <v>122</v>
      </c>
      <c r="B2495">
        <v>0</v>
      </c>
      <c r="C2495">
        <v>14</v>
      </c>
      <c r="D2495" t="s">
        <v>2967</v>
      </c>
      <c r="E2495">
        <v>49.201819999999998</v>
      </c>
      <c r="F2495">
        <v>-122.923185</v>
      </c>
      <c r="G2495">
        <f>IF(route_map__2[[#This Row],[route_label]]&lt;&gt;A2496,0,SQRT((E2496-route_map__2[[#This Row],[stop_lat]])^2 + ((F2496-route_map__2[[#This Row],[stop_lon]])*COS(RADIANS(route_map__2[[#This Row],[stop_lat]])))^2)*111.32)</f>
        <v>0.64860500493482376</v>
      </c>
    </row>
    <row r="2496" spans="1:7" hidden="1" x14ac:dyDescent="0.2">
      <c r="A2496" t="s">
        <v>122</v>
      </c>
      <c r="B2496">
        <v>0</v>
      </c>
      <c r="C2496">
        <v>15</v>
      </c>
      <c r="D2496" t="s">
        <v>2968</v>
      </c>
      <c r="E2496">
        <v>49.201084999999999</v>
      </c>
      <c r="F2496">
        <v>-122.914339</v>
      </c>
      <c r="G2496">
        <f>IF(route_map__2[[#This Row],[route_label]]&lt;&gt;A2497,0,SQRT((E2497-route_map__2[[#This Row],[stop_lat]])^2 + ((F2497-route_map__2[[#This Row],[stop_lon]])*COS(RADIANS(route_map__2[[#This Row],[stop_lat]])))^2)*111.32)</f>
        <v>0</v>
      </c>
    </row>
    <row r="2497" spans="1:7" hidden="1" x14ac:dyDescent="0.2">
      <c r="A2497" t="s">
        <v>122</v>
      </c>
      <c r="B2497">
        <v>1</v>
      </c>
      <c r="C2497">
        <v>1</v>
      </c>
      <c r="D2497" t="s">
        <v>2968</v>
      </c>
      <c r="E2497">
        <v>49.201084999999999</v>
      </c>
      <c r="F2497">
        <v>-122.914339</v>
      </c>
      <c r="G2497">
        <f>IF(route_map__2[[#This Row],[route_label]]&lt;&gt;A2498,0,SQRT((E2498-route_map__2[[#This Row],[stop_lat]])^2 + ((F2498-route_map__2[[#This Row],[stop_lon]])*COS(RADIANS(route_map__2[[#This Row],[stop_lat]])))^2)*111.32)</f>
        <v>0.16814023987739427</v>
      </c>
    </row>
    <row r="2498" spans="1:7" hidden="1" x14ac:dyDescent="0.2">
      <c r="A2498" t="s">
        <v>122</v>
      </c>
      <c r="B2498">
        <v>1</v>
      </c>
      <c r="C2498">
        <v>2</v>
      </c>
      <c r="D2498" t="s">
        <v>2969</v>
      </c>
      <c r="E2498">
        <v>49.200220000000002</v>
      </c>
      <c r="F2498">
        <v>-122.916234</v>
      </c>
      <c r="G2498">
        <f>IF(route_map__2[[#This Row],[route_label]]&lt;&gt;A2499,0,SQRT((E2499-route_map__2[[#This Row],[stop_lat]])^2 + ((F2499-route_map__2[[#This Row],[stop_lon]])*COS(RADIANS(route_map__2[[#This Row],[stop_lat]])))^2)*111.32)</f>
        <v>0.20475268738176686</v>
      </c>
    </row>
    <row r="2499" spans="1:7" hidden="1" x14ac:dyDescent="0.2">
      <c r="A2499" t="s">
        <v>122</v>
      </c>
      <c r="B2499">
        <v>1</v>
      </c>
      <c r="C2499">
        <v>3</v>
      </c>
      <c r="D2499" t="s">
        <v>2970</v>
      </c>
      <c r="E2499">
        <v>49.200395999999998</v>
      </c>
      <c r="F2499">
        <v>-122.91903600000001</v>
      </c>
      <c r="G2499">
        <f>IF(route_map__2[[#This Row],[route_label]]&lt;&gt;A2500,0,SQRT((E2500-route_map__2[[#This Row],[stop_lat]])^2 + ((F2500-route_map__2[[#This Row],[stop_lon]])*COS(RADIANS(route_map__2[[#This Row],[stop_lat]])))^2)*111.32)</f>
        <v>0.33835946719275622</v>
      </c>
    </row>
    <row r="2500" spans="1:7" hidden="1" x14ac:dyDescent="0.2">
      <c r="A2500" t="s">
        <v>122</v>
      </c>
      <c r="B2500">
        <v>1</v>
      </c>
      <c r="C2500">
        <v>4</v>
      </c>
      <c r="D2500" t="s">
        <v>2971</v>
      </c>
      <c r="E2500">
        <v>49.201922000000003</v>
      </c>
      <c r="F2500">
        <v>-122.92305899999999</v>
      </c>
      <c r="G2500">
        <f>IF(route_map__2[[#This Row],[route_label]]&lt;&gt;A2501,0,SQRT((E2501-route_map__2[[#This Row],[stop_lat]])^2 + ((F2501-route_map__2[[#This Row],[stop_lon]])*COS(RADIANS(route_map__2[[#This Row],[stop_lat]])))^2)*111.32)</f>
        <v>0.22859927535574801</v>
      </c>
    </row>
    <row r="2501" spans="1:7" hidden="1" x14ac:dyDescent="0.2">
      <c r="A2501" t="s">
        <v>122</v>
      </c>
      <c r="B2501">
        <v>1</v>
      </c>
      <c r="C2501">
        <v>5</v>
      </c>
      <c r="D2501" t="s">
        <v>2972</v>
      </c>
      <c r="E2501">
        <v>49.203451000000001</v>
      </c>
      <c r="F2501">
        <v>-122.925157</v>
      </c>
      <c r="G2501">
        <f>IF(route_map__2[[#This Row],[route_label]]&lt;&gt;A2502,0,SQRT((E2502-route_map__2[[#This Row],[stop_lat]])^2 + ((F2502-route_map__2[[#This Row],[stop_lon]])*COS(RADIANS(route_map__2[[#This Row],[stop_lat]])))^2)*111.32)</f>
        <v>0.21190432166119957</v>
      </c>
    </row>
    <row r="2502" spans="1:7" hidden="1" x14ac:dyDescent="0.2">
      <c r="A2502" t="s">
        <v>122</v>
      </c>
      <c r="B2502">
        <v>1</v>
      </c>
      <c r="C2502">
        <v>6</v>
      </c>
      <c r="D2502" t="s">
        <v>2973</v>
      </c>
      <c r="E2502">
        <v>49.204920999999999</v>
      </c>
      <c r="F2502">
        <v>-122.927008</v>
      </c>
      <c r="G2502">
        <f>IF(route_map__2[[#This Row],[route_label]]&lt;&gt;A2503,0,SQRT((E2503-route_map__2[[#This Row],[stop_lat]])^2 + ((F2503-route_map__2[[#This Row],[stop_lon]])*COS(RADIANS(route_map__2[[#This Row],[stop_lat]])))^2)*111.32)</f>
        <v>0.22269932519553953</v>
      </c>
    </row>
    <row r="2503" spans="1:7" hidden="1" x14ac:dyDescent="0.2">
      <c r="A2503" t="s">
        <v>122</v>
      </c>
      <c r="B2503">
        <v>1</v>
      </c>
      <c r="C2503">
        <v>7</v>
      </c>
      <c r="D2503" t="s">
        <v>2974</v>
      </c>
      <c r="E2503">
        <v>49.206465000000001</v>
      </c>
      <c r="F2503">
        <v>-122.928955</v>
      </c>
      <c r="G2503">
        <f>IF(route_map__2[[#This Row],[route_label]]&lt;&gt;A2504,0,SQRT((E2504-route_map__2[[#This Row],[stop_lat]])^2 + ((F2504-route_map__2[[#This Row],[stop_lon]])*COS(RADIANS(route_map__2[[#This Row],[stop_lat]])))^2)*111.32)</f>
        <v>0.28442881437817297</v>
      </c>
    </row>
    <row r="2504" spans="1:7" hidden="1" x14ac:dyDescent="0.2">
      <c r="A2504" t="s">
        <v>122</v>
      </c>
      <c r="B2504">
        <v>1</v>
      </c>
      <c r="C2504">
        <v>8</v>
      </c>
      <c r="D2504" t="s">
        <v>2679</v>
      </c>
      <c r="E2504">
        <v>49.208438999999998</v>
      </c>
      <c r="F2504">
        <v>-122.931438</v>
      </c>
      <c r="G2504">
        <f>IF(route_map__2[[#This Row],[route_label]]&lt;&gt;A2505,0,SQRT((E2505-route_map__2[[#This Row],[stop_lat]])^2 + ((F2505-route_map__2[[#This Row],[stop_lon]])*COS(RADIANS(route_map__2[[#This Row],[stop_lat]])))^2)*111.32)</f>
        <v>0.10827713366305851</v>
      </c>
    </row>
    <row r="2505" spans="1:7" hidden="1" x14ac:dyDescent="0.2">
      <c r="A2505" t="s">
        <v>122</v>
      </c>
      <c r="B2505">
        <v>1</v>
      </c>
      <c r="C2505">
        <v>9</v>
      </c>
      <c r="D2505" t="s">
        <v>2680</v>
      </c>
      <c r="E2505">
        <v>49.209189000000002</v>
      </c>
      <c r="F2505">
        <v>-122.93238599999999</v>
      </c>
      <c r="G2505">
        <f>IF(route_map__2[[#This Row],[route_label]]&lt;&gt;A2506,0,SQRT((E2506-route_map__2[[#This Row],[stop_lat]])^2 + ((F2506-route_map__2[[#This Row],[stop_lon]])*COS(RADIANS(route_map__2[[#This Row],[stop_lat]])))^2)*111.32)</f>
        <v>0.23392301316064978</v>
      </c>
    </row>
    <row r="2506" spans="1:7" hidden="1" x14ac:dyDescent="0.2">
      <c r="A2506" t="s">
        <v>122</v>
      </c>
      <c r="B2506">
        <v>1</v>
      </c>
      <c r="C2506">
        <v>10</v>
      </c>
      <c r="D2506" t="s">
        <v>2975</v>
      </c>
      <c r="E2506">
        <v>49.210819000000001</v>
      </c>
      <c r="F2506">
        <v>-122.934416</v>
      </c>
      <c r="G2506">
        <f>IF(route_map__2[[#This Row],[route_label]]&lt;&gt;A2507,0,SQRT((E2507-route_map__2[[#This Row],[stop_lat]])^2 + ((F2507-route_map__2[[#This Row],[stop_lon]])*COS(RADIANS(route_map__2[[#This Row],[stop_lat]])))^2)*111.32)</f>
        <v>0.21468000787677186</v>
      </c>
    </row>
    <row r="2507" spans="1:7" hidden="1" x14ac:dyDescent="0.2">
      <c r="A2507" t="s">
        <v>122</v>
      </c>
      <c r="B2507">
        <v>1</v>
      </c>
      <c r="C2507">
        <v>11</v>
      </c>
      <c r="D2507" t="s">
        <v>2976</v>
      </c>
      <c r="E2507">
        <v>49.212308</v>
      </c>
      <c r="F2507">
        <v>-122.93629199999999</v>
      </c>
      <c r="G2507">
        <f>IF(route_map__2[[#This Row],[route_label]]&lt;&gt;A2508,0,SQRT((E2508-route_map__2[[#This Row],[stop_lat]])^2 + ((F2508-route_map__2[[#This Row],[stop_lon]])*COS(RADIANS(route_map__2[[#This Row],[stop_lat]])))^2)*111.32)</f>
        <v>0.14368471472226726</v>
      </c>
    </row>
    <row r="2508" spans="1:7" hidden="1" x14ac:dyDescent="0.2">
      <c r="A2508" t="s">
        <v>122</v>
      </c>
      <c r="B2508">
        <v>1</v>
      </c>
      <c r="C2508">
        <v>12</v>
      </c>
      <c r="D2508" t="s">
        <v>2977</v>
      </c>
      <c r="E2508">
        <v>49.213306000000003</v>
      </c>
      <c r="F2508">
        <v>-122.937545</v>
      </c>
      <c r="G2508">
        <f>IF(route_map__2[[#This Row],[route_label]]&lt;&gt;A2509,0,SQRT((E2509-route_map__2[[#This Row],[stop_lat]])^2 + ((F2509-route_map__2[[#This Row],[stop_lon]])*COS(RADIANS(route_map__2[[#This Row],[stop_lat]])))^2)*111.32)</f>
        <v>0.16564842756522549</v>
      </c>
    </row>
    <row r="2509" spans="1:7" hidden="1" x14ac:dyDescent="0.2">
      <c r="A2509" t="s">
        <v>122</v>
      </c>
      <c r="B2509">
        <v>1</v>
      </c>
      <c r="C2509">
        <v>13</v>
      </c>
      <c r="D2509" t="s">
        <v>2978</v>
      </c>
      <c r="E2509">
        <v>49.214393999999999</v>
      </c>
      <c r="F2509">
        <v>-122.939099</v>
      </c>
      <c r="G2509">
        <f>IF(route_map__2[[#This Row],[route_label]]&lt;&gt;A2510,0,SQRT((E2510-route_map__2[[#This Row],[stop_lat]])^2 + ((F2510-route_map__2[[#This Row],[stop_lon]])*COS(RADIANS(route_map__2[[#This Row],[stop_lat]])))^2)*111.32)</f>
        <v>0.37320295489323158</v>
      </c>
    </row>
    <row r="2510" spans="1:7" hidden="1" x14ac:dyDescent="0.2">
      <c r="A2510" t="s">
        <v>122</v>
      </c>
      <c r="B2510">
        <v>1</v>
      </c>
      <c r="C2510">
        <v>14</v>
      </c>
      <c r="D2510" t="s">
        <v>2979</v>
      </c>
      <c r="E2510">
        <v>49.216172</v>
      </c>
      <c r="F2510">
        <v>-122.94345</v>
      </c>
      <c r="G2510">
        <f>IF(route_map__2[[#This Row],[route_label]]&lt;&gt;A2511,0,SQRT((E2511-route_map__2[[#This Row],[stop_lat]])^2 + ((F2511-route_map__2[[#This Row],[stop_lon]])*COS(RADIANS(route_map__2[[#This Row],[stop_lat]])))^2)*111.32)</f>
        <v>0.40998345349048348</v>
      </c>
    </row>
    <row r="2511" spans="1:7" hidden="1" x14ac:dyDescent="0.2">
      <c r="A2511" t="s">
        <v>122</v>
      </c>
      <c r="B2511">
        <v>1</v>
      </c>
      <c r="C2511">
        <v>15</v>
      </c>
      <c r="D2511" t="s">
        <v>2980</v>
      </c>
      <c r="E2511">
        <v>49.213996999999999</v>
      </c>
      <c r="F2511">
        <v>-122.94799999999999</v>
      </c>
      <c r="G2511">
        <f>IF(route_map__2[[#This Row],[route_label]]&lt;&gt;A2512,0,SQRT((E2512-route_map__2[[#This Row],[stop_lat]])^2 + ((F2512-route_map__2[[#This Row],[stop_lon]])*COS(RADIANS(route_map__2[[#This Row],[stop_lat]])))^2)*111.32)</f>
        <v>0.58526581478352946</v>
      </c>
    </row>
    <row r="2512" spans="1:7" hidden="1" x14ac:dyDescent="0.2">
      <c r="A2512" t="s">
        <v>122</v>
      </c>
      <c r="B2512">
        <v>1</v>
      </c>
      <c r="C2512">
        <v>16</v>
      </c>
      <c r="D2512" t="s">
        <v>2981</v>
      </c>
      <c r="E2512">
        <v>49.210182000000003</v>
      </c>
      <c r="F2512">
        <v>-122.95353799999999</v>
      </c>
      <c r="G2512">
        <f>IF(route_map__2[[#This Row],[route_label]]&lt;&gt;A2513,0,SQRT((E2513-route_map__2[[#This Row],[stop_lat]])^2 + ((F2513-route_map__2[[#This Row],[stop_lon]])*COS(RADIANS(route_map__2[[#This Row],[stop_lat]])))^2)*111.32)</f>
        <v>0.22009459628704953</v>
      </c>
    </row>
    <row r="2513" spans="1:7" hidden="1" x14ac:dyDescent="0.2">
      <c r="A2513" t="s">
        <v>122</v>
      </c>
      <c r="B2513">
        <v>1</v>
      </c>
      <c r="C2513">
        <v>17</v>
      </c>
      <c r="D2513" t="s">
        <v>2982</v>
      </c>
      <c r="E2513">
        <v>49.211497000000001</v>
      </c>
      <c r="F2513">
        <v>-122.955798</v>
      </c>
      <c r="G2513">
        <f>IF(route_map__2[[#This Row],[route_label]]&lt;&gt;A2514,0,SQRT((E2514-route_map__2[[#This Row],[stop_lat]])^2 + ((F2514-route_map__2[[#This Row],[stop_lon]])*COS(RADIANS(route_map__2[[#This Row],[stop_lat]])))^2)*111.32)</f>
        <v>0.22245692081182863</v>
      </c>
    </row>
    <row r="2514" spans="1:7" hidden="1" x14ac:dyDescent="0.2">
      <c r="A2514" t="s">
        <v>122</v>
      </c>
      <c r="B2514">
        <v>1</v>
      </c>
      <c r="C2514">
        <v>18</v>
      </c>
      <c r="D2514" t="s">
        <v>2956</v>
      </c>
      <c r="E2514">
        <v>49.212184999999998</v>
      </c>
      <c r="F2514">
        <v>-122.95867</v>
      </c>
      <c r="G2514">
        <f>IF(route_map__2[[#This Row],[route_label]]&lt;&gt;A2515,0,SQRT((E2515-route_map__2[[#This Row],[stop_lat]])^2 + ((F2515-route_map__2[[#This Row],[stop_lon]])*COS(RADIANS(route_map__2[[#This Row],[stop_lat]])))^2)*111.32)</f>
        <v>0</v>
      </c>
    </row>
    <row r="2515" spans="1:7" hidden="1" x14ac:dyDescent="0.2">
      <c r="A2515" t="s">
        <v>142</v>
      </c>
      <c r="B2515">
        <v>0</v>
      </c>
      <c r="C2515">
        <v>1</v>
      </c>
      <c r="D2515" t="s">
        <v>2983</v>
      </c>
      <c r="E2515">
        <v>49.225642999999998</v>
      </c>
      <c r="F2515">
        <v>-123.00327799999999</v>
      </c>
      <c r="G2515">
        <f>IF(route_map__2[[#This Row],[route_label]]&lt;&gt;A2516,0,SQRT((E2516-route_map__2[[#This Row],[stop_lat]])^2 + ((F2516-route_map__2[[#This Row],[stop_lon]])*COS(RADIANS(route_map__2[[#This Row],[stop_lat]])))^2)*111.32)</f>
        <v>0.26915494912232651</v>
      </c>
    </row>
    <row r="2516" spans="1:7" hidden="1" x14ac:dyDescent="0.2">
      <c r="A2516" t="s">
        <v>142</v>
      </c>
      <c r="B2516">
        <v>0</v>
      </c>
      <c r="C2516">
        <v>2</v>
      </c>
      <c r="D2516" t="s">
        <v>2425</v>
      </c>
      <c r="E2516">
        <v>49.224203000000003</v>
      </c>
      <c r="F2516">
        <v>-123.000304</v>
      </c>
      <c r="G2516">
        <f>IF(route_map__2[[#This Row],[route_label]]&lt;&gt;A2517,0,SQRT((E2517-route_map__2[[#This Row],[stop_lat]])^2 + ((F2517-route_map__2[[#This Row],[stop_lon]])*COS(RADIANS(route_map__2[[#This Row],[stop_lat]])))^2)*111.32)</f>
        <v>0.28922664719796487</v>
      </c>
    </row>
    <row r="2517" spans="1:7" hidden="1" x14ac:dyDescent="0.2">
      <c r="A2517" t="s">
        <v>142</v>
      </c>
      <c r="B2517">
        <v>0</v>
      </c>
      <c r="C2517">
        <v>3</v>
      </c>
      <c r="D2517" t="s">
        <v>2426</v>
      </c>
      <c r="E2517">
        <v>49.222000000000001</v>
      </c>
      <c r="F2517">
        <v>-122.998195</v>
      </c>
      <c r="G2517">
        <f>IF(route_map__2[[#This Row],[route_label]]&lt;&gt;A2518,0,SQRT((E2518-route_map__2[[#This Row],[stop_lat]])^2 + ((F2518-route_map__2[[#This Row],[stop_lon]])*COS(RADIANS(route_map__2[[#This Row],[stop_lat]])))^2)*111.32)</f>
        <v>0.2490921929362811</v>
      </c>
    </row>
    <row r="2518" spans="1:7" hidden="1" x14ac:dyDescent="0.2">
      <c r="A2518" t="s">
        <v>142</v>
      </c>
      <c r="B2518">
        <v>0</v>
      </c>
      <c r="C2518">
        <v>4</v>
      </c>
      <c r="D2518" t="s">
        <v>2427</v>
      </c>
      <c r="E2518">
        <v>49.222000000000001</v>
      </c>
      <c r="F2518">
        <v>-123.001621</v>
      </c>
      <c r="G2518">
        <f>IF(route_map__2[[#This Row],[route_label]]&lt;&gt;A2519,0,SQRT((E2519-route_map__2[[#This Row],[stop_lat]])^2 + ((F2519-route_map__2[[#This Row],[stop_lon]])*COS(RADIANS(route_map__2[[#This Row],[stop_lat]])))^2)*111.32)</f>
        <v>0.15072044856888164</v>
      </c>
    </row>
    <row r="2519" spans="1:7" hidden="1" x14ac:dyDescent="0.2">
      <c r="A2519" t="s">
        <v>142</v>
      </c>
      <c r="B2519">
        <v>0</v>
      </c>
      <c r="C2519">
        <v>5</v>
      </c>
      <c r="D2519" t="s">
        <v>2428</v>
      </c>
      <c r="E2519">
        <v>49.222000999999999</v>
      </c>
      <c r="F2519">
        <v>-123.003694</v>
      </c>
      <c r="G2519">
        <f>IF(route_map__2[[#This Row],[route_label]]&lt;&gt;A2520,0,SQRT((E2520-route_map__2[[#This Row],[stop_lat]])^2 + ((F2520-route_map__2[[#This Row],[stop_lon]])*COS(RADIANS(route_map__2[[#This Row],[stop_lat]])))^2)*111.32)</f>
        <v>0.12717612529852948</v>
      </c>
    </row>
    <row r="2520" spans="1:7" hidden="1" x14ac:dyDescent="0.2">
      <c r="A2520" t="s">
        <v>142</v>
      </c>
      <c r="B2520">
        <v>0</v>
      </c>
      <c r="C2520">
        <v>6</v>
      </c>
      <c r="D2520" t="s">
        <v>2984</v>
      </c>
      <c r="E2520">
        <v>49.221362999999997</v>
      </c>
      <c r="F2520">
        <v>-123.005145</v>
      </c>
      <c r="G2520">
        <f>IF(route_map__2[[#This Row],[route_label]]&lt;&gt;A2521,0,SQRT((E2521-route_map__2[[#This Row],[stop_lat]])^2 + ((F2521-route_map__2[[#This Row],[stop_lon]])*COS(RADIANS(route_map__2[[#This Row],[stop_lat]])))^2)*111.32)</f>
        <v>0.14942887365635241</v>
      </c>
    </row>
    <row r="2521" spans="1:7" hidden="1" x14ac:dyDescent="0.2">
      <c r="A2521" t="s">
        <v>142</v>
      </c>
      <c r="B2521">
        <v>0</v>
      </c>
      <c r="C2521">
        <v>7</v>
      </c>
      <c r="D2521" t="s">
        <v>2985</v>
      </c>
      <c r="E2521">
        <v>49.220021000000003</v>
      </c>
      <c r="F2521">
        <v>-123.005099</v>
      </c>
      <c r="G2521">
        <f>IF(route_map__2[[#This Row],[route_label]]&lt;&gt;A2522,0,SQRT((E2522-route_map__2[[#This Row],[stop_lat]])^2 + ((F2522-route_map__2[[#This Row],[stop_lon]])*COS(RADIANS(route_map__2[[#This Row],[stop_lat]])))^2)*111.32)</f>
        <v>0.20817633610234565</v>
      </c>
    </row>
    <row r="2522" spans="1:7" hidden="1" x14ac:dyDescent="0.2">
      <c r="A2522" t="s">
        <v>142</v>
      </c>
      <c r="B2522">
        <v>0</v>
      </c>
      <c r="C2522">
        <v>8</v>
      </c>
      <c r="D2522" t="s">
        <v>2986</v>
      </c>
      <c r="E2522">
        <v>49.218150999999999</v>
      </c>
      <c r="F2522">
        <v>-123.00507399999999</v>
      </c>
      <c r="G2522">
        <f>IF(route_map__2[[#This Row],[route_label]]&lt;&gt;A2523,0,SQRT((E2523-route_map__2[[#This Row],[stop_lat]])^2 + ((F2523-route_map__2[[#This Row],[stop_lon]])*COS(RADIANS(route_map__2[[#This Row],[stop_lat]])))^2)*111.32)</f>
        <v>0.22466758817609014</v>
      </c>
    </row>
    <row r="2523" spans="1:7" hidden="1" x14ac:dyDescent="0.2">
      <c r="A2523" t="s">
        <v>142</v>
      </c>
      <c r="B2523">
        <v>0</v>
      </c>
      <c r="C2523">
        <v>9</v>
      </c>
      <c r="D2523" t="s">
        <v>2987</v>
      </c>
      <c r="E2523">
        <v>49.216132999999999</v>
      </c>
      <c r="F2523">
        <v>-123.00502899999999</v>
      </c>
      <c r="G2523">
        <f>IF(route_map__2[[#This Row],[route_label]]&lt;&gt;A2524,0,SQRT((E2524-route_map__2[[#This Row],[stop_lat]])^2 + ((F2524-route_map__2[[#This Row],[stop_lon]])*COS(RADIANS(route_map__2[[#This Row],[stop_lat]])))^2)*111.32)</f>
        <v>0.17178061174528678</v>
      </c>
    </row>
    <row r="2524" spans="1:7" hidden="1" x14ac:dyDescent="0.2">
      <c r="A2524" t="s">
        <v>142</v>
      </c>
      <c r="B2524">
        <v>0</v>
      </c>
      <c r="C2524">
        <v>10</v>
      </c>
      <c r="D2524" t="s">
        <v>2988</v>
      </c>
      <c r="E2524">
        <v>49.214590000000001</v>
      </c>
      <c r="F2524">
        <v>-123.004999</v>
      </c>
      <c r="G2524">
        <f>IF(route_map__2[[#This Row],[route_label]]&lt;&gt;A2525,0,SQRT((E2525-route_map__2[[#This Row],[stop_lat]])^2 + ((F2525-route_map__2[[#This Row],[stop_lon]])*COS(RADIANS(route_map__2[[#This Row],[stop_lat]])))^2)*111.32)</f>
        <v>0.26799084892368041</v>
      </c>
    </row>
    <row r="2525" spans="1:7" hidden="1" x14ac:dyDescent="0.2">
      <c r="A2525" t="s">
        <v>142</v>
      </c>
      <c r="B2525">
        <v>0</v>
      </c>
      <c r="C2525">
        <v>11</v>
      </c>
      <c r="D2525" t="s">
        <v>2989</v>
      </c>
      <c r="E2525">
        <v>49.212238999999997</v>
      </c>
      <c r="F2525">
        <v>-123.005792</v>
      </c>
      <c r="G2525">
        <f>IF(route_map__2[[#This Row],[route_label]]&lt;&gt;A2526,0,SQRT((E2526-route_map__2[[#This Row],[stop_lat]])^2 + ((F2526-route_map__2[[#This Row],[stop_lon]])*COS(RADIANS(route_map__2[[#This Row],[stop_lat]])))^2)*111.32)</f>
        <v>0.23396986640915488</v>
      </c>
    </row>
    <row r="2526" spans="1:7" hidden="1" x14ac:dyDescent="0.2">
      <c r="A2526" t="s">
        <v>142</v>
      </c>
      <c r="B2526">
        <v>0</v>
      </c>
      <c r="C2526">
        <v>12</v>
      </c>
      <c r="D2526" t="s">
        <v>2990</v>
      </c>
      <c r="E2526">
        <v>49.212271000000001</v>
      </c>
      <c r="F2526">
        <v>-123.00900900000001</v>
      </c>
      <c r="G2526">
        <f>IF(route_map__2[[#This Row],[route_label]]&lt;&gt;A2527,0,SQRT((E2527-route_map__2[[#This Row],[stop_lat]])^2 + ((F2527-route_map__2[[#This Row],[stop_lon]])*COS(RADIANS(route_map__2[[#This Row],[stop_lat]])))^2)*111.32)</f>
        <v>0.28614578703971261</v>
      </c>
    </row>
    <row r="2527" spans="1:7" hidden="1" x14ac:dyDescent="0.2">
      <c r="A2527" t="s">
        <v>142</v>
      </c>
      <c r="B2527">
        <v>0</v>
      </c>
      <c r="C2527">
        <v>13</v>
      </c>
      <c r="D2527" t="s">
        <v>2991</v>
      </c>
      <c r="E2527">
        <v>49.211080000000003</v>
      </c>
      <c r="F2527">
        <v>-123.012496</v>
      </c>
      <c r="G2527">
        <f>IF(route_map__2[[#This Row],[route_label]]&lt;&gt;A2528,0,SQRT((E2528-route_map__2[[#This Row],[stop_lat]])^2 + ((F2528-route_map__2[[#This Row],[stop_lon]])*COS(RADIANS(route_map__2[[#This Row],[stop_lat]])))^2)*111.32)</f>
        <v>0.23637575324137375</v>
      </c>
    </row>
    <row r="2528" spans="1:7" hidden="1" x14ac:dyDescent="0.2">
      <c r="A2528" t="s">
        <v>142</v>
      </c>
      <c r="B2528">
        <v>0</v>
      </c>
      <c r="C2528">
        <v>14</v>
      </c>
      <c r="D2528" t="s">
        <v>2598</v>
      </c>
      <c r="E2528">
        <v>49.209130999999999</v>
      </c>
      <c r="F2528">
        <v>-123.013786</v>
      </c>
      <c r="G2528">
        <f>IF(route_map__2[[#This Row],[route_label]]&lt;&gt;A2529,0,SQRT((E2529-route_map__2[[#This Row],[stop_lat]])^2 + ((F2529-route_map__2[[#This Row],[stop_lon]])*COS(RADIANS(route_map__2[[#This Row],[stop_lat]])))^2)*111.32)</f>
        <v>0.32371758044952703</v>
      </c>
    </row>
    <row r="2529" spans="1:7" hidden="1" x14ac:dyDescent="0.2">
      <c r="A2529" t="s">
        <v>142</v>
      </c>
      <c r="B2529">
        <v>0</v>
      </c>
      <c r="C2529">
        <v>15</v>
      </c>
      <c r="D2529" t="s">
        <v>2992</v>
      </c>
      <c r="E2529">
        <v>49.206391000000004</v>
      </c>
      <c r="F2529">
        <v>-123.015277</v>
      </c>
      <c r="G2529">
        <f>IF(route_map__2[[#This Row],[route_label]]&lt;&gt;A2530,0,SQRT((E2530-route_map__2[[#This Row],[stop_lat]])^2 + ((F2530-route_map__2[[#This Row],[stop_lon]])*COS(RADIANS(route_map__2[[#This Row],[stop_lat]])))^2)*111.32)</f>
        <v>0.66459396051227326</v>
      </c>
    </row>
    <row r="2530" spans="1:7" hidden="1" x14ac:dyDescent="0.2">
      <c r="A2530" t="s">
        <v>142</v>
      </c>
      <c r="B2530">
        <v>0</v>
      </c>
      <c r="C2530">
        <v>16</v>
      </c>
      <c r="D2530" t="s">
        <v>2993</v>
      </c>
      <c r="E2530">
        <v>49.20373</v>
      </c>
      <c r="F2530">
        <v>-123.02345699999999</v>
      </c>
      <c r="G2530">
        <f>IF(route_map__2[[#This Row],[route_label]]&lt;&gt;A2531,0,SQRT((E2531-route_map__2[[#This Row],[stop_lat]])^2 + ((F2531-route_map__2[[#This Row],[stop_lon]])*COS(RADIANS(route_map__2[[#This Row],[stop_lat]])))^2)*111.32)</f>
        <v>0.22144456986912811</v>
      </c>
    </row>
    <row r="2531" spans="1:7" hidden="1" x14ac:dyDescent="0.2">
      <c r="A2531" t="s">
        <v>142</v>
      </c>
      <c r="B2531">
        <v>0</v>
      </c>
      <c r="C2531">
        <v>17</v>
      </c>
      <c r="D2531" t="s">
        <v>2994</v>
      </c>
      <c r="E2531">
        <v>49.202039999999997</v>
      </c>
      <c r="F2531">
        <v>-123.021851</v>
      </c>
      <c r="G2531">
        <f>IF(route_map__2[[#This Row],[route_label]]&lt;&gt;A2532,0,SQRT((E2532-route_map__2[[#This Row],[stop_lat]])^2 + ((F2532-route_map__2[[#This Row],[stop_lon]])*COS(RADIANS(route_map__2[[#This Row],[stop_lat]])))^2)*111.32)</f>
        <v>0.3215944842700747</v>
      </c>
    </row>
    <row r="2532" spans="1:7" hidden="1" x14ac:dyDescent="0.2">
      <c r="A2532" t="s">
        <v>142</v>
      </c>
      <c r="B2532">
        <v>0</v>
      </c>
      <c r="C2532">
        <v>18</v>
      </c>
      <c r="D2532" t="s">
        <v>2995</v>
      </c>
      <c r="E2532">
        <v>49.201107999999998</v>
      </c>
      <c r="F2532">
        <v>-123.01766600000001</v>
      </c>
      <c r="G2532">
        <f>IF(route_map__2[[#This Row],[route_label]]&lt;&gt;A2533,0,SQRT((E2533-route_map__2[[#This Row],[stop_lat]])^2 + ((F2533-route_map__2[[#This Row],[stop_lon]])*COS(RADIANS(route_map__2[[#This Row],[stop_lat]])))^2)*111.32)</f>
        <v>0.2893050823255206</v>
      </c>
    </row>
    <row r="2533" spans="1:7" hidden="1" x14ac:dyDescent="0.2">
      <c r="A2533" t="s">
        <v>142</v>
      </c>
      <c r="B2533">
        <v>0</v>
      </c>
      <c r="C2533">
        <v>19</v>
      </c>
      <c r="D2533" t="s">
        <v>2996</v>
      </c>
      <c r="E2533">
        <v>49.200271999999998</v>
      </c>
      <c r="F2533">
        <v>-123.01390000000001</v>
      </c>
      <c r="G2533">
        <f>IF(route_map__2[[#This Row],[route_label]]&lt;&gt;A2534,0,SQRT((E2534-route_map__2[[#This Row],[stop_lat]])^2 + ((F2534-route_map__2[[#This Row],[stop_lon]])*COS(RADIANS(route_map__2[[#This Row],[stop_lat]])))^2)*111.32)</f>
        <v>0.31923539876264512</v>
      </c>
    </row>
    <row r="2534" spans="1:7" hidden="1" x14ac:dyDescent="0.2">
      <c r="A2534" t="s">
        <v>142</v>
      </c>
      <c r="B2534">
        <v>0</v>
      </c>
      <c r="C2534">
        <v>20</v>
      </c>
      <c r="D2534" t="s">
        <v>2997</v>
      </c>
      <c r="E2534">
        <v>49.200052999999997</v>
      </c>
      <c r="F2534">
        <v>-123.009524</v>
      </c>
      <c r="G2534">
        <f>IF(route_map__2[[#This Row],[route_label]]&lt;&gt;A2535,0,SQRT((E2535-route_map__2[[#This Row],[stop_lat]])^2 + ((F2535-route_map__2[[#This Row],[stop_lon]])*COS(RADIANS(route_map__2[[#This Row],[stop_lat]])))^2)*111.32)</f>
        <v>0.34796912555415499</v>
      </c>
    </row>
    <row r="2535" spans="1:7" hidden="1" x14ac:dyDescent="0.2">
      <c r="A2535" t="s">
        <v>142</v>
      </c>
      <c r="B2535">
        <v>0</v>
      </c>
      <c r="C2535">
        <v>21</v>
      </c>
      <c r="D2535" t="s">
        <v>2998</v>
      </c>
      <c r="E2535">
        <v>49.200111</v>
      </c>
      <c r="F2535">
        <v>-123.004741</v>
      </c>
      <c r="G2535">
        <f>IF(route_map__2[[#This Row],[route_label]]&lt;&gt;A2536,0,SQRT((E2536-route_map__2[[#This Row],[stop_lat]])^2 + ((F2536-route_map__2[[#This Row],[stop_lon]])*COS(RADIANS(route_map__2[[#This Row],[stop_lat]])))^2)*111.32)</f>
        <v>0.30292334804513821</v>
      </c>
    </row>
    <row r="2536" spans="1:7" hidden="1" x14ac:dyDescent="0.2">
      <c r="A2536" t="s">
        <v>142</v>
      </c>
      <c r="B2536">
        <v>0</v>
      </c>
      <c r="C2536">
        <v>22</v>
      </c>
      <c r="D2536" t="s">
        <v>2999</v>
      </c>
      <c r="E2536">
        <v>49.199095999999997</v>
      </c>
      <c r="F2536">
        <v>-123.000877</v>
      </c>
      <c r="G2536">
        <f>IF(route_map__2[[#This Row],[route_label]]&lt;&gt;A2537,0,SQRT((E2537-route_map__2[[#This Row],[stop_lat]])^2 + ((F2537-route_map__2[[#This Row],[stop_lon]])*COS(RADIANS(route_map__2[[#This Row],[stop_lat]])))^2)*111.32)</f>
        <v>0.4208165972305703</v>
      </c>
    </row>
    <row r="2537" spans="1:7" hidden="1" x14ac:dyDescent="0.2">
      <c r="A2537" t="s">
        <v>142</v>
      </c>
      <c r="B2537">
        <v>0</v>
      </c>
      <c r="C2537">
        <v>23</v>
      </c>
      <c r="D2537" t="s">
        <v>3000</v>
      </c>
      <c r="E2537">
        <v>49.196331000000001</v>
      </c>
      <c r="F2537">
        <v>-122.996932</v>
      </c>
      <c r="G2537">
        <f>IF(route_map__2[[#This Row],[route_label]]&lt;&gt;A2538,0,SQRT((E2538-route_map__2[[#This Row],[stop_lat]])^2 + ((F2538-route_map__2[[#This Row],[stop_lon]])*COS(RADIANS(route_map__2[[#This Row],[stop_lat]])))^2)*111.32)</f>
        <v>0.28064509022640438</v>
      </c>
    </row>
    <row r="2538" spans="1:7" hidden="1" x14ac:dyDescent="0.2">
      <c r="A2538" t="s">
        <v>142</v>
      </c>
      <c r="B2538">
        <v>0</v>
      </c>
      <c r="C2538">
        <v>24</v>
      </c>
      <c r="D2538" t="s">
        <v>3001</v>
      </c>
      <c r="E2538">
        <v>49.194395999999998</v>
      </c>
      <c r="F2538">
        <v>-122.99445900000001</v>
      </c>
      <c r="G2538">
        <f>IF(route_map__2[[#This Row],[route_label]]&lt;&gt;A2539,0,SQRT((E2539-route_map__2[[#This Row],[stop_lat]])^2 + ((F2539-route_map__2[[#This Row],[stop_lon]])*COS(RADIANS(route_map__2[[#This Row],[stop_lat]])))^2)*111.32)</f>
        <v>0.6855796683270402</v>
      </c>
    </row>
    <row r="2539" spans="1:7" hidden="1" x14ac:dyDescent="0.2">
      <c r="A2539" t="s">
        <v>142</v>
      </c>
      <c r="B2539">
        <v>0</v>
      </c>
      <c r="C2539">
        <v>25</v>
      </c>
      <c r="D2539" t="s">
        <v>3002</v>
      </c>
      <c r="E2539">
        <v>49.189655999999999</v>
      </c>
      <c r="F2539">
        <v>-122.98844200000001</v>
      </c>
      <c r="G2539">
        <f>IF(route_map__2[[#This Row],[route_label]]&lt;&gt;A2540,0,SQRT((E2540-route_map__2[[#This Row],[stop_lat]])^2 + ((F2540-route_map__2[[#This Row],[stop_lon]])*COS(RADIANS(route_map__2[[#This Row],[stop_lat]])))^2)*111.32)</f>
        <v>0.56629694724484603</v>
      </c>
    </row>
    <row r="2540" spans="1:7" hidden="1" x14ac:dyDescent="0.2">
      <c r="A2540" t="s">
        <v>142</v>
      </c>
      <c r="B2540">
        <v>0</v>
      </c>
      <c r="C2540">
        <v>26</v>
      </c>
      <c r="D2540" t="s">
        <v>3003</v>
      </c>
      <c r="E2540">
        <v>49.188966999999998</v>
      </c>
      <c r="F2540">
        <v>-122.98072999999999</v>
      </c>
      <c r="G2540">
        <f>IF(route_map__2[[#This Row],[route_label]]&lt;&gt;A2541,0,SQRT((E2541-route_map__2[[#This Row],[stop_lat]])^2 + ((F2541-route_map__2[[#This Row],[stop_lon]])*COS(RADIANS(route_map__2[[#This Row],[stop_lat]])))^2)*111.32)</f>
        <v>0.46490111605534568</v>
      </c>
    </row>
    <row r="2541" spans="1:7" hidden="1" x14ac:dyDescent="0.2">
      <c r="A2541" t="s">
        <v>142</v>
      </c>
      <c r="B2541">
        <v>0</v>
      </c>
      <c r="C2541">
        <v>27</v>
      </c>
      <c r="D2541" t="s">
        <v>3004</v>
      </c>
      <c r="E2541">
        <v>49.191324000000002</v>
      </c>
      <c r="F2541">
        <v>-122.975455</v>
      </c>
      <c r="G2541">
        <f>IF(route_map__2[[#This Row],[route_label]]&lt;&gt;A2542,0,SQRT((E2542-route_map__2[[#This Row],[stop_lat]])^2 + ((F2542-route_map__2[[#This Row],[stop_lon]])*COS(RADIANS(route_map__2[[#This Row],[stop_lat]])))^2)*111.32)</f>
        <v>0.20505305880791477</v>
      </c>
    </row>
    <row r="2542" spans="1:7" hidden="1" x14ac:dyDescent="0.2">
      <c r="A2542" t="s">
        <v>142</v>
      </c>
      <c r="B2542">
        <v>0</v>
      </c>
      <c r="C2542">
        <v>28</v>
      </c>
      <c r="D2542" t="s">
        <v>3005</v>
      </c>
      <c r="E2542">
        <v>49.192521999999997</v>
      </c>
      <c r="F2542">
        <v>-122.973314</v>
      </c>
      <c r="G2542">
        <f>IF(route_map__2[[#This Row],[route_label]]&lt;&gt;A2543,0,SQRT((E2543-route_map__2[[#This Row],[stop_lat]])^2 + ((F2543-route_map__2[[#This Row],[stop_lon]])*COS(RADIANS(route_map__2[[#This Row],[stop_lat]])))^2)*111.32)</f>
        <v>0.34457812731075826</v>
      </c>
    </row>
    <row r="2543" spans="1:7" hidden="1" x14ac:dyDescent="0.2">
      <c r="A2543" t="s">
        <v>142</v>
      </c>
      <c r="B2543">
        <v>0</v>
      </c>
      <c r="C2543">
        <v>29</v>
      </c>
      <c r="D2543" t="s">
        <v>3006</v>
      </c>
      <c r="E2543">
        <v>49.194501000000002</v>
      </c>
      <c r="F2543">
        <v>-122.969672</v>
      </c>
      <c r="G2543">
        <f>IF(route_map__2[[#This Row],[route_label]]&lt;&gt;A2544,0,SQRT((E2544-route_map__2[[#This Row],[stop_lat]])^2 + ((F2544-route_map__2[[#This Row],[stop_lon]])*COS(RADIANS(route_map__2[[#This Row],[stop_lat]])))^2)*111.32)</f>
        <v>0.95551943727708077</v>
      </c>
    </row>
    <row r="2544" spans="1:7" hidden="1" x14ac:dyDescent="0.2">
      <c r="A2544" t="s">
        <v>142</v>
      </c>
      <c r="B2544">
        <v>0</v>
      </c>
      <c r="C2544">
        <v>30</v>
      </c>
      <c r="D2544" t="s">
        <v>3007</v>
      </c>
      <c r="E2544">
        <v>49.200254000000001</v>
      </c>
      <c r="F2544">
        <v>-122.97942</v>
      </c>
      <c r="G2544">
        <f>IF(route_map__2[[#This Row],[route_label]]&lt;&gt;A2545,0,SQRT((E2545-route_map__2[[#This Row],[stop_lat]])^2 + ((F2545-route_map__2[[#This Row],[stop_lon]])*COS(RADIANS(route_map__2[[#This Row],[stop_lat]])))^2)*111.32)</f>
        <v>0.26635486907093364</v>
      </c>
    </row>
    <row r="2545" spans="1:7" hidden="1" x14ac:dyDescent="0.2">
      <c r="A2545" t="s">
        <v>142</v>
      </c>
      <c r="B2545">
        <v>0</v>
      </c>
      <c r="C2545">
        <v>31</v>
      </c>
      <c r="D2545" t="s">
        <v>3008</v>
      </c>
      <c r="E2545">
        <v>49.202444</v>
      </c>
      <c r="F2545">
        <v>-122.980895</v>
      </c>
      <c r="G2545">
        <f>IF(route_map__2[[#This Row],[route_label]]&lt;&gt;A2546,0,SQRT((E2546-route_map__2[[#This Row],[stop_lat]])^2 + ((F2546-route_map__2[[#This Row],[stop_lon]])*COS(RADIANS(route_map__2[[#This Row],[stop_lat]])))^2)*111.32)</f>
        <v>0.47432090648540082</v>
      </c>
    </row>
    <row r="2546" spans="1:7" hidden="1" x14ac:dyDescent="0.2">
      <c r="A2546" t="s">
        <v>142</v>
      </c>
      <c r="B2546">
        <v>0</v>
      </c>
      <c r="C2546">
        <v>32</v>
      </c>
      <c r="D2546" t="s">
        <v>2578</v>
      </c>
      <c r="E2546">
        <v>49.204850999999998</v>
      </c>
      <c r="F2546">
        <v>-122.975514</v>
      </c>
      <c r="G2546">
        <f>IF(route_map__2[[#This Row],[route_label]]&lt;&gt;A2547,0,SQRT((E2547-route_map__2[[#This Row],[stop_lat]])^2 + ((F2547-route_map__2[[#This Row],[stop_lon]])*COS(RADIANS(route_map__2[[#This Row],[stop_lat]])))^2)*111.32)</f>
        <v>0.55322422959915696</v>
      </c>
    </row>
    <row r="2547" spans="1:7" hidden="1" x14ac:dyDescent="0.2">
      <c r="A2547" t="s">
        <v>142</v>
      </c>
      <c r="B2547">
        <v>0</v>
      </c>
      <c r="C2547">
        <v>33</v>
      </c>
      <c r="D2547" t="s">
        <v>3009</v>
      </c>
      <c r="E2547">
        <v>49.205618999999999</v>
      </c>
      <c r="F2547">
        <v>-122.96799900000001</v>
      </c>
      <c r="G2547">
        <f>IF(route_map__2[[#This Row],[route_label]]&lt;&gt;A2548,0,SQRT((E2548-route_map__2[[#This Row],[stop_lat]])^2 + ((F2548-route_map__2[[#This Row],[stop_lon]])*COS(RADIANS(route_map__2[[#This Row],[stop_lat]])))^2)*111.32)</f>
        <v>0.83932294234285365</v>
      </c>
    </row>
    <row r="2548" spans="1:7" hidden="1" x14ac:dyDescent="0.2">
      <c r="A2548" t="s">
        <v>142</v>
      </c>
      <c r="B2548">
        <v>0</v>
      </c>
      <c r="C2548">
        <v>34</v>
      </c>
      <c r="D2548" t="s">
        <v>3010</v>
      </c>
      <c r="E2548">
        <v>49.204110999999997</v>
      </c>
      <c r="F2548">
        <v>-122.956692</v>
      </c>
      <c r="G2548">
        <f>IF(route_map__2[[#This Row],[route_label]]&lt;&gt;A2549,0,SQRT((E2549-route_map__2[[#This Row],[stop_lat]])^2 + ((F2549-route_map__2[[#This Row],[stop_lon]])*COS(RADIANS(route_map__2[[#This Row],[stop_lat]])))^2)*111.32)</f>
        <v>0.38969510265282625</v>
      </c>
    </row>
    <row r="2549" spans="1:7" hidden="1" x14ac:dyDescent="0.2">
      <c r="A2549" t="s">
        <v>142</v>
      </c>
      <c r="B2549">
        <v>0</v>
      </c>
      <c r="C2549">
        <v>35</v>
      </c>
      <c r="D2549" t="s">
        <v>3011</v>
      </c>
      <c r="E2549">
        <v>49.206235</v>
      </c>
      <c r="F2549">
        <v>-122.952433</v>
      </c>
      <c r="G2549">
        <f>IF(route_map__2[[#This Row],[route_label]]&lt;&gt;A2550,0,SQRT((E2550-route_map__2[[#This Row],[stop_lat]])^2 + ((F2550-route_map__2[[#This Row],[stop_lon]])*COS(RADIANS(route_map__2[[#This Row],[stop_lat]])))^2)*111.32)</f>
        <v>0.4575593608943111</v>
      </c>
    </row>
    <row r="2550" spans="1:7" hidden="1" x14ac:dyDescent="0.2">
      <c r="A2550" t="s">
        <v>142</v>
      </c>
      <c r="B2550">
        <v>0</v>
      </c>
      <c r="C2550">
        <v>36</v>
      </c>
      <c r="D2550" t="s">
        <v>3012</v>
      </c>
      <c r="E2550">
        <v>49.2102</v>
      </c>
      <c r="F2550">
        <v>-122.95409100000001</v>
      </c>
      <c r="G2550">
        <f>IF(route_map__2[[#This Row],[route_label]]&lt;&gt;A2551,0,SQRT((E2551-route_map__2[[#This Row],[stop_lat]])^2 + ((F2551-route_map__2[[#This Row],[stop_lon]])*COS(RADIANS(route_map__2[[#This Row],[stop_lat]])))^2)*111.32)</f>
        <v>0.19041214903170325</v>
      </c>
    </row>
    <row r="2551" spans="1:7" hidden="1" x14ac:dyDescent="0.2">
      <c r="A2551" t="s">
        <v>142</v>
      </c>
      <c r="B2551">
        <v>0</v>
      </c>
      <c r="C2551">
        <v>37</v>
      </c>
      <c r="D2551" t="s">
        <v>2982</v>
      </c>
      <c r="E2551">
        <v>49.211497000000001</v>
      </c>
      <c r="F2551">
        <v>-122.955798</v>
      </c>
      <c r="G2551">
        <f>IF(route_map__2[[#This Row],[route_label]]&lt;&gt;A2552,0,SQRT((E2552-route_map__2[[#This Row],[stop_lat]])^2 + ((F2552-route_map__2[[#This Row],[stop_lon]])*COS(RADIANS(route_map__2[[#This Row],[stop_lat]])))^2)*111.32)</f>
        <v>0.21469204121013943</v>
      </c>
    </row>
    <row r="2552" spans="1:7" hidden="1" x14ac:dyDescent="0.2">
      <c r="A2552" t="s">
        <v>142</v>
      </c>
      <c r="B2552">
        <v>0</v>
      </c>
      <c r="C2552">
        <v>38</v>
      </c>
      <c r="D2552" t="s">
        <v>3013</v>
      </c>
      <c r="E2552">
        <v>49.212255999999996</v>
      </c>
      <c r="F2552">
        <v>-122.958512</v>
      </c>
      <c r="G2552">
        <f>IF(route_map__2[[#This Row],[route_label]]&lt;&gt;A2553,0,SQRT((E2553-route_map__2[[#This Row],[stop_lat]])^2 + ((F2553-route_map__2[[#This Row],[stop_lon]])*COS(RADIANS(route_map__2[[#This Row],[stop_lat]])))^2)*111.32)</f>
        <v>0</v>
      </c>
    </row>
    <row r="2553" spans="1:7" hidden="1" x14ac:dyDescent="0.2">
      <c r="A2553" t="s">
        <v>142</v>
      </c>
      <c r="B2553">
        <v>1</v>
      </c>
      <c r="C2553">
        <v>1</v>
      </c>
      <c r="D2553" t="s">
        <v>3013</v>
      </c>
      <c r="E2553">
        <v>49.212255999999996</v>
      </c>
      <c r="F2553">
        <v>-122.958512</v>
      </c>
      <c r="G2553">
        <f>IF(route_map__2[[#This Row],[route_label]]&lt;&gt;A2554,0,SQRT((E2554-route_map__2[[#This Row],[stop_lat]])^2 + ((F2554-route_map__2[[#This Row],[stop_lon]])*COS(RADIANS(route_map__2[[#This Row],[stop_lat]])))^2)*111.32)</f>
        <v>0.26606507369419868</v>
      </c>
    </row>
    <row r="2554" spans="1:7" hidden="1" x14ac:dyDescent="0.2">
      <c r="A2554" t="s">
        <v>142</v>
      </c>
      <c r="B2554">
        <v>1</v>
      </c>
      <c r="C2554">
        <v>2</v>
      </c>
      <c r="D2554" t="s">
        <v>2957</v>
      </c>
      <c r="E2554">
        <v>49.210901999999997</v>
      </c>
      <c r="F2554">
        <v>-122.95549699999999</v>
      </c>
      <c r="G2554">
        <f>IF(route_map__2[[#This Row],[route_label]]&lt;&gt;A2555,0,SQRT((E2555-route_map__2[[#This Row],[stop_lat]])^2 + ((F2555-route_map__2[[#This Row],[stop_lon]])*COS(RADIANS(route_map__2[[#This Row],[stop_lat]])))^2)*111.32)</f>
        <v>0.21392497052237089</v>
      </c>
    </row>
    <row r="2555" spans="1:7" hidden="1" x14ac:dyDescent="0.2">
      <c r="A2555" t="s">
        <v>142</v>
      </c>
      <c r="B2555">
        <v>1</v>
      </c>
      <c r="C2555">
        <v>3</v>
      </c>
      <c r="D2555" t="s">
        <v>3014</v>
      </c>
      <c r="E2555">
        <v>49.209454000000001</v>
      </c>
      <c r="F2555">
        <v>-122.953563</v>
      </c>
      <c r="G2555">
        <f>IF(route_map__2[[#This Row],[route_label]]&lt;&gt;A2556,0,SQRT((E2556-route_map__2[[#This Row],[stop_lat]])^2 + ((F2556-route_map__2[[#This Row],[stop_lon]])*COS(RADIANS(route_map__2[[#This Row],[stop_lat]])))^2)*111.32)</f>
        <v>0.37342483593060755</v>
      </c>
    </row>
    <row r="2556" spans="1:7" hidden="1" x14ac:dyDescent="0.2">
      <c r="A2556" t="s">
        <v>142</v>
      </c>
      <c r="B2556">
        <v>1</v>
      </c>
      <c r="C2556">
        <v>4</v>
      </c>
      <c r="D2556" t="s">
        <v>3015</v>
      </c>
      <c r="E2556">
        <v>49.206149000000003</v>
      </c>
      <c r="F2556">
        <v>-122.952684</v>
      </c>
      <c r="G2556">
        <f>IF(route_map__2[[#This Row],[route_label]]&lt;&gt;A2557,0,SQRT((E2557-route_map__2[[#This Row],[stop_lat]])^2 + ((F2557-route_map__2[[#This Row],[stop_lon]])*COS(RADIANS(route_map__2[[#This Row],[stop_lat]])))^2)*111.32)</f>
        <v>0.49565474126017495</v>
      </c>
    </row>
    <row r="2557" spans="1:7" hidden="1" x14ac:dyDescent="0.2">
      <c r="A2557" t="s">
        <v>142</v>
      </c>
      <c r="B2557">
        <v>1</v>
      </c>
      <c r="C2557">
        <v>5</v>
      </c>
      <c r="D2557" t="s">
        <v>3016</v>
      </c>
      <c r="E2557">
        <v>49.204887999999997</v>
      </c>
      <c r="F2557">
        <v>-122.95922</v>
      </c>
      <c r="G2557">
        <f>IF(route_map__2[[#This Row],[route_label]]&lt;&gt;A2558,0,SQRT((E2558-route_map__2[[#This Row],[stop_lat]])^2 + ((F2558-route_map__2[[#This Row],[stop_lon]])*COS(RADIANS(route_map__2[[#This Row],[stop_lat]])))^2)*111.32)</f>
        <v>0.71118109934579965</v>
      </c>
    </row>
    <row r="2558" spans="1:7" hidden="1" x14ac:dyDescent="0.2">
      <c r="A2558" t="s">
        <v>142</v>
      </c>
      <c r="B2558">
        <v>1</v>
      </c>
      <c r="C2558">
        <v>6</v>
      </c>
      <c r="D2558" t="s">
        <v>2591</v>
      </c>
      <c r="E2558">
        <v>49.205818000000001</v>
      </c>
      <c r="F2558">
        <v>-122.96889400000001</v>
      </c>
      <c r="G2558">
        <f>IF(route_map__2[[#This Row],[route_label]]&lt;&gt;A2559,0,SQRT((E2559-route_map__2[[#This Row],[stop_lat]])^2 + ((F2559-route_map__2[[#This Row],[stop_lon]])*COS(RADIANS(route_map__2[[#This Row],[stop_lat]])))^2)*111.32)</f>
        <v>0.67749235741532876</v>
      </c>
    </row>
    <row r="2559" spans="1:7" hidden="1" x14ac:dyDescent="0.2">
      <c r="A2559" t="s">
        <v>142</v>
      </c>
      <c r="B2559">
        <v>1</v>
      </c>
      <c r="C2559">
        <v>7</v>
      </c>
      <c r="D2559" t="s">
        <v>3017</v>
      </c>
      <c r="E2559">
        <v>49.204315999999999</v>
      </c>
      <c r="F2559">
        <v>-122.97792099999999</v>
      </c>
      <c r="G2559">
        <f>IF(route_map__2[[#This Row],[route_label]]&lt;&gt;A2560,0,SQRT((E2560-route_map__2[[#This Row],[stop_lat]])^2 + ((F2560-route_map__2[[#This Row],[stop_lon]])*COS(RADIANS(route_map__2[[#This Row],[stop_lat]])))^2)*111.32)</f>
        <v>0.58376546334103119</v>
      </c>
    </row>
    <row r="2560" spans="1:7" hidden="1" x14ac:dyDescent="0.2">
      <c r="A2560" t="s">
        <v>142</v>
      </c>
      <c r="B2560">
        <v>1</v>
      </c>
      <c r="C2560">
        <v>8</v>
      </c>
      <c r="D2560" t="s">
        <v>3018</v>
      </c>
      <c r="E2560">
        <v>49.199089999999998</v>
      </c>
      <c r="F2560">
        <v>-122.97858600000001</v>
      </c>
      <c r="G2560">
        <f>IF(route_map__2[[#This Row],[route_label]]&lt;&gt;A2561,0,SQRT((E2561-route_map__2[[#This Row],[stop_lat]])^2 + ((F2561-route_map__2[[#This Row],[stop_lon]])*COS(RADIANS(route_map__2[[#This Row],[stop_lat]])))^2)*111.32)</f>
        <v>0.8009315359697462</v>
      </c>
    </row>
    <row r="2561" spans="1:7" hidden="1" x14ac:dyDescent="0.2">
      <c r="A2561" t="s">
        <v>142</v>
      </c>
      <c r="B2561">
        <v>1</v>
      </c>
      <c r="C2561">
        <v>9</v>
      </c>
      <c r="D2561" t="s">
        <v>3019</v>
      </c>
      <c r="E2561">
        <v>49.195233999999999</v>
      </c>
      <c r="F2561">
        <v>-122.96929</v>
      </c>
      <c r="G2561">
        <f>IF(route_map__2[[#This Row],[route_label]]&lt;&gt;A2562,0,SQRT((E2562-route_map__2[[#This Row],[stop_lat]])^2 + ((F2562-route_map__2[[#This Row],[stop_lon]])*COS(RADIANS(route_map__2[[#This Row],[stop_lat]])))^2)*111.32)</f>
        <v>0.28362620934501026</v>
      </c>
    </row>
    <row r="2562" spans="1:7" hidden="1" x14ac:dyDescent="0.2">
      <c r="A2562" t="s">
        <v>142</v>
      </c>
      <c r="B2562">
        <v>1</v>
      </c>
      <c r="C2562">
        <v>10</v>
      </c>
      <c r="D2562" t="s">
        <v>3020</v>
      </c>
      <c r="E2562">
        <v>49.193424</v>
      </c>
      <c r="F2562">
        <v>-122.97203399999999</v>
      </c>
      <c r="G2562">
        <f>IF(route_map__2[[#This Row],[route_label]]&lt;&gt;A2563,0,SQRT((E2563-route_map__2[[#This Row],[stop_lat]])^2 + ((F2563-route_map__2[[#This Row],[stop_lon]])*COS(RADIANS(route_map__2[[#This Row],[stop_lat]])))^2)*111.32)</f>
        <v>0.39866460067811571</v>
      </c>
    </row>
    <row r="2563" spans="1:7" hidden="1" x14ac:dyDescent="0.2">
      <c r="A2563" t="s">
        <v>142</v>
      </c>
      <c r="B2563">
        <v>1</v>
      </c>
      <c r="C2563">
        <v>11</v>
      </c>
      <c r="D2563" t="s">
        <v>3021</v>
      </c>
      <c r="E2563">
        <v>49.191133000000001</v>
      </c>
      <c r="F2563">
        <v>-122.976246</v>
      </c>
      <c r="G2563">
        <f>IF(route_map__2[[#This Row],[route_label]]&lt;&gt;A2564,0,SQRT((E2564-route_map__2[[#This Row],[stop_lat]])^2 + ((F2564-route_map__2[[#This Row],[stop_lon]])*COS(RADIANS(route_map__2[[#This Row],[stop_lat]])))^2)*111.32)</f>
        <v>0.51801827037174686</v>
      </c>
    </row>
    <row r="2564" spans="1:7" hidden="1" x14ac:dyDescent="0.2">
      <c r="A2564" t="s">
        <v>142</v>
      </c>
      <c r="B2564">
        <v>1</v>
      </c>
      <c r="C2564">
        <v>12</v>
      </c>
      <c r="D2564" t="s">
        <v>3022</v>
      </c>
      <c r="E2564">
        <v>49.188912000000002</v>
      </c>
      <c r="F2564">
        <v>-122.98250299999999</v>
      </c>
      <c r="G2564">
        <f>IF(route_map__2[[#This Row],[route_label]]&lt;&gt;A2565,0,SQRT((E2565-route_map__2[[#This Row],[stop_lat]])^2 + ((F2565-route_map__2[[#This Row],[stop_lon]])*COS(RADIANS(route_map__2[[#This Row],[stop_lat]])))^2)*111.32)</f>
        <v>0.49263691648623986</v>
      </c>
    </row>
    <row r="2565" spans="1:7" hidden="1" x14ac:dyDescent="0.2">
      <c r="A2565" t="s">
        <v>142</v>
      </c>
      <c r="B2565">
        <v>1</v>
      </c>
      <c r="C2565">
        <v>13</v>
      </c>
      <c r="D2565" t="s">
        <v>3023</v>
      </c>
      <c r="E2565">
        <v>49.190272999999998</v>
      </c>
      <c r="F2565">
        <v>-122.988946</v>
      </c>
      <c r="G2565">
        <f>IF(route_map__2[[#This Row],[route_label]]&lt;&gt;A2566,0,SQRT((E2566-route_map__2[[#This Row],[stop_lat]])^2 + ((F2566-route_map__2[[#This Row],[stop_lon]])*COS(RADIANS(route_map__2[[#This Row],[stop_lat]])))^2)*111.32)</f>
        <v>0.75730640457014953</v>
      </c>
    </row>
    <row r="2566" spans="1:7" hidden="1" x14ac:dyDescent="0.2">
      <c r="A2566" t="s">
        <v>142</v>
      </c>
      <c r="B2566">
        <v>1</v>
      </c>
      <c r="C2566">
        <v>14</v>
      </c>
      <c r="D2566" t="s">
        <v>3024</v>
      </c>
      <c r="E2566">
        <v>49.195504</v>
      </c>
      <c r="F2566">
        <v>-122.99560099999999</v>
      </c>
      <c r="G2566">
        <f>IF(route_map__2[[#This Row],[route_label]]&lt;&gt;A2567,0,SQRT((E2567-route_map__2[[#This Row],[stop_lat]])^2 + ((F2567-route_map__2[[#This Row],[stop_lon]])*COS(RADIANS(route_map__2[[#This Row],[stop_lat]])))^2)*111.32)</f>
        <v>0.28012885542290861</v>
      </c>
    </row>
    <row r="2567" spans="1:7" hidden="1" x14ac:dyDescent="0.2">
      <c r="A2567" t="s">
        <v>142</v>
      </c>
      <c r="B2567">
        <v>1</v>
      </c>
      <c r="C2567">
        <v>15</v>
      </c>
      <c r="D2567" t="s">
        <v>3025</v>
      </c>
      <c r="E2567">
        <v>49.197454</v>
      </c>
      <c r="F2567">
        <v>-122.998035</v>
      </c>
      <c r="G2567">
        <f>IF(route_map__2[[#This Row],[route_label]]&lt;&gt;A2568,0,SQRT((E2568-route_map__2[[#This Row],[stop_lat]])^2 + ((F2568-route_map__2[[#This Row],[stop_lon]])*COS(RADIANS(route_map__2[[#This Row],[stop_lat]])))^2)*111.32)</f>
        <v>0.33658151045388385</v>
      </c>
    </row>
    <row r="2568" spans="1:7" hidden="1" x14ac:dyDescent="0.2">
      <c r="A2568" t="s">
        <v>142</v>
      </c>
      <c r="B2568">
        <v>1</v>
      </c>
      <c r="C2568">
        <v>16</v>
      </c>
      <c r="D2568" t="s">
        <v>3026</v>
      </c>
      <c r="E2568">
        <v>49.199471000000003</v>
      </c>
      <c r="F2568">
        <v>-123.001482</v>
      </c>
      <c r="G2568">
        <f>IF(route_map__2[[#This Row],[route_label]]&lt;&gt;A2569,0,SQRT((E2569-route_map__2[[#This Row],[stop_lat]])^2 + ((F2569-route_map__2[[#This Row],[stop_lon]])*COS(RADIANS(route_map__2[[#This Row],[stop_lat]])))^2)*111.32)</f>
        <v>0.30706039449381894</v>
      </c>
    </row>
    <row r="2569" spans="1:7" hidden="1" x14ac:dyDescent="0.2">
      <c r="A2569" t="s">
        <v>142</v>
      </c>
      <c r="B2569">
        <v>1</v>
      </c>
      <c r="C2569">
        <v>17</v>
      </c>
      <c r="D2569" t="s">
        <v>3027</v>
      </c>
      <c r="E2569">
        <v>49.200240000000001</v>
      </c>
      <c r="F2569">
        <v>-123.00553600000001</v>
      </c>
      <c r="G2569">
        <f>IF(route_map__2[[#This Row],[route_label]]&lt;&gt;A2570,0,SQRT((E2570-route_map__2[[#This Row],[stop_lat]])^2 + ((F2570-route_map__2[[#This Row],[stop_lon]])*COS(RADIANS(route_map__2[[#This Row],[stop_lat]])))^2)*111.32)</f>
        <v>0.37315053007431753</v>
      </c>
    </row>
    <row r="2570" spans="1:7" hidden="1" x14ac:dyDescent="0.2">
      <c r="A2570" t="s">
        <v>142</v>
      </c>
      <c r="B2570">
        <v>1</v>
      </c>
      <c r="C2570">
        <v>18</v>
      </c>
      <c r="D2570" t="s">
        <v>3028</v>
      </c>
      <c r="E2570">
        <v>49.200251999999999</v>
      </c>
      <c r="F2570">
        <v>-123.010666</v>
      </c>
      <c r="G2570">
        <f>IF(route_map__2[[#This Row],[route_label]]&lt;&gt;A2571,0,SQRT((E2571-route_map__2[[#This Row],[stop_lat]])^2 + ((F2571-route_map__2[[#This Row],[stop_lon]])*COS(RADIANS(route_map__2[[#This Row],[stop_lat]])))^2)*111.32)</f>
        <v>0.33864020164957337</v>
      </c>
    </row>
    <row r="2571" spans="1:7" hidden="1" x14ac:dyDescent="0.2">
      <c r="A2571" t="s">
        <v>142</v>
      </c>
      <c r="B2571">
        <v>1</v>
      </c>
      <c r="C2571">
        <v>19</v>
      </c>
      <c r="D2571" t="s">
        <v>3029</v>
      </c>
      <c r="E2571">
        <v>49.200729000000003</v>
      </c>
      <c r="F2571">
        <v>-123.015264</v>
      </c>
      <c r="G2571">
        <f>IF(route_map__2[[#This Row],[route_label]]&lt;&gt;A2572,0,SQRT((E2572-route_map__2[[#This Row],[stop_lat]])^2 + ((F2572-route_map__2[[#This Row],[stop_lon]])*COS(RADIANS(route_map__2[[#This Row],[stop_lat]])))^2)*111.32)</f>
        <v>0.25571123706105481</v>
      </c>
    </row>
    <row r="2572" spans="1:7" hidden="1" x14ac:dyDescent="0.2">
      <c r="A2572" t="s">
        <v>142</v>
      </c>
      <c r="B2572">
        <v>1</v>
      </c>
      <c r="C2572">
        <v>20</v>
      </c>
      <c r="D2572" t="s">
        <v>3030</v>
      </c>
      <c r="E2572">
        <v>49.20149</v>
      </c>
      <c r="F2572">
        <v>-123.018581</v>
      </c>
      <c r="G2572">
        <f>IF(route_map__2[[#This Row],[route_label]]&lt;&gt;A2573,0,SQRT((E2573-route_map__2[[#This Row],[stop_lat]])^2 + ((F2573-route_map__2[[#This Row],[stop_lon]])*COS(RADIANS(route_map__2[[#This Row],[stop_lat]])))^2)*111.32)</f>
        <v>0.42855426577663813</v>
      </c>
    </row>
    <row r="2573" spans="1:7" hidden="1" x14ac:dyDescent="0.2">
      <c r="A2573" t="s">
        <v>142</v>
      </c>
      <c r="B2573">
        <v>1</v>
      </c>
      <c r="C2573">
        <v>21</v>
      </c>
      <c r="D2573" t="s">
        <v>3031</v>
      </c>
      <c r="E2573">
        <v>49.203898000000002</v>
      </c>
      <c r="F2573">
        <v>-123.023178</v>
      </c>
      <c r="G2573">
        <f>IF(route_map__2[[#This Row],[route_label]]&lt;&gt;A2574,0,SQRT((E2574-route_map__2[[#This Row],[stop_lat]])^2 + ((F2574-route_map__2[[#This Row],[stop_lon]])*COS(RADIANS(route_map__2[[#This Row],[stop_lat]])))^2)*111.32)</f>
        <v>0.46203425112633084</v>
      </c>
    </row>
    <row r="2574" spans="1:7" hidden="1" x14ac:dyDescent="0.2">
      <c r="A2574" t="s">
        <v>142</v>
      </c>
      <c r="B2574">
        <v>1</v>
      </c>
      <c r="C2574">
        <v>22</v>
      </c>
      <c r="D2574" t="s">
        <v>3032</v>
      </c>
      <c r="E2574">
        <v>49.206144000000002</v>
      </c>
      <c r="F2574">
        <v>-123.017836</v>
      </c>
      <c r="G2574">
        <f>IF(route_map__2[[#This Row],[route_label]]&lt;&gt;A2575,0,SQRT((E2575-route_map__2[[#This Row],[stop_lat]])^2 + ((F2575-route_map__2[[#This Row],[stop_lon]])*COS(RADIANS(route_map__2[[#This Row],[stop_lat]])))^2)*111.32)</f>
        <v>0.2347735590309849</v>
      </c>
    </row>
    <row r="2575" spans="1:7" hidden="1" x14ac:dyDescent="0.2">
      <c r="A2575" t="s">
        <v>142</v>
      </c>
      <c r="B2575">
        <v>1</v>
      </c>
      <c r="C2575">
        <v>23</v>
      </c>
      <c r="D2575" t="s">
        <v>3033</v>
      </c>
      <c r="E2575">
        <v>49.207206999999997</v>
      </c>
      <c r="F2575">
        <v>-123.01504799999999</v>
      </c>
      <c r="G2575">
        <f>IF(route_map__2[[#This Row],[route_label]]&lt;&gt;A2576,0,SQRT((E2576-route_map__2[[#This Row],[stop_lat]])^2 + ((F2576-route_map__2[[#This Row],[stop_lon]])*COS(RADIANS(route_map__2[[#This Row],[stop_lat]])))^2)*111.32)</f>
        <v>0.21266980397048252</v>
      </c>
    </row>
    <row r="2576" spans="1:7" hidden="1" x14ac:dyDescent="0.2">
      <c r="A2576" t="s">
        <v>142</v>
      </c>
      <c r="B2576">
        <v>1</v>
      </c>
      <c r="C2576">
        <v>24</v>
      </c>
      <c r="D2576" t="s">
        <v>2599</v>
      </c>
      <c r="E2576">
        <v>49.208427999999998</v>
      </c>
      <c r="F2576">
        <v>-123.017297</v>
      </c>
      <c r="G2576">
        <f>IF(route_map__2[[#This Row],[route_label]]&lt;&gt;A2577,0,SQRT((E2577-route_map__2[[#This Row],[stop_lat]])^2 + ((F2577-route_map__2[[#This Row],[stop_lon]])*COS(RADIANS(route_map__2[[#This Row],[stop_lat]])))^2)*111.32)</f>
        <v>0.20654957954770026</v>
      </c>
    </row>
    <row r="2577" spans="1:7" hidden="1" x14ac:dyDescent="0.2">
      <c r="A2577" t="s">
        <v>142</v>
      </c>
      <c r="B2577">
        <v>1</v>
      </c>
      <c r="C2577">
        <v>25</v>
      </c>
      <c r="D2577" t="s">
        <v>3034</v>
      </c>
      <c r="E2577">
        <v>49.209344999999999</v>
      </c>
      <c r="F2577">
        <v>-123.019766</v>
      </c>
      <c r="G2577">
        <f>IF(route_map__2[[#This Row],[route_label]]&lt;&gt;A2578,0,SQRT((E2578-route_map__2[[#This Row],[stop_lat]])^2 + ((F2578-route_map__2[[#This Row],[stop_lon]])*COS(RADIANS(route_map__2[[#This Row],[stop_lat]])))^2)*111.32)</f>
        <v>0.14731946557717579</v>
      </c>
    </row>
    <row r="2578" spans="1:7" hidden="1" x14ac:dyDescent="0.2">
      <c r="A2578" t="s">
        <v>142</v>
      </c>
      <c r="B2578">
        <v>1</v>
      </c>
      <c r="C2578">
        <v>26</v>
      </c>
      <c r="D2578" t="s">
        <v>3035</v>
      </c>
      <c r="E2578">
        <v>49.210667999999998</v>
      </c>
      <c r="F2578">
        <v>-123.01981499999999</v>
      </c>
      <c r="G2578">
        <f>IF(route_map__2[[#This Row],[route_label]]&lt;&gt;A2579,0,SQRT((E2579-route_map__2[[#This Row],[stop_lat]])^2 + ((F2579-route_map__2[[#This Row],[stop_lon]])*COS(RADIANS(route_map__2[[#This Row],[stop_lat]])))^2)*111.32)</f>
        <v>0.27664135860776734</v>
      </c>
    </row>
    <row r="2579" spans="1:7" hidden="1" x14ac:dyDescent="0.2">
      <c r="A2579" t="s">
        <v>142</v>
      </c>
      <c r="B2579">
        <v>1</v>
      </c>
      <c r="C2579">
        <v>27</v>
      </c>
      <c r="D2579" t="s">
        <v>3036</v>
      </c>
      <c r="E2579">
        <v>49.213087999999999</v>
      </c>
      <c r="F2579">
        <v>-123.02068</v>
      </c>
      <c r="G2579">
        <f>IF(route_map__2[[#This Row],[route_label]]&lt;&gt;A2580,0,SQRT((E2580-route_map__2[[#This Row],[stop_lat]])^2 + ((F2580-route_map__2[[#This Row],[stop_lon]])*COS(RADIANS(route_map__2[[#This Row],[stop_lat]])))^2)*111.32)</f>
        <v>0.18609990551596395</v>
      </c>
    </row>
    <row r="2580" spans="1:7" hidden="1" x14ac:dyDescent="0.2">
      <c r="A2580" t="s">
        <v>142</v>
      </c>
      <c r="B2580">
        <v>1</v>
      </c>
      <c r="C2580">
        <v>28</v>
      </c>
      <c r="D2580" t="s">
        <v>3037</v>
      </c>
      <c r="E2580">
        <v>49.214742000000001</v>
      </c>
      <c r="F2580">
        <v>-123.020308</v>
      </c>
      <c r="G2580">
        <f>IF(route_map__2[[#This Row],[route_label]]&lt;&gt;A2581,0,SQRT((E2581-route_map__2[[#This Row],[stop_lat]])^2 + ((F2581-route_map__2[[#This Row],[stop_lon]])*COS(RADIANS(route_map__2[[#This Row],[stop_lat]])))^2)*111.32)</f>
        <v>0.19824193499817144</v>
      </c>
    </row>
    <row r="2581" spans="1:7" hidden="1" x14ac:dyDescent="0.2">
      <c r="A2581" t="s">
        <v>142</v>
      </c>
      <c r="B2581">
        <v>1</v>
      </c>
      <c r="C2581">
        <v>29</v>
      </c>
      <c r="D2581" t="s">
        <v>3038</v>
      </c>
      <c r="E2581">
        <v>49.214764000000002</v>
      </c>
      <c r="F2581">
        <v>-123.017582</v>
      </c>
      <c r="G2581">
        <f>IF(route_map__2[[#This Row],[route_label]]&lt;&gt;A2582,0,SQRT((E2582-route_map__2[[#This Row],[stop_lat]])^2 + ((F2582-route_map__2[[#This Row],[stop_lon]])*COS(RADIANS(route_map__2[[#This Row],[stop_lat]])))^2)*111.32)</f>
        <v>0.41762128429096312</v>
      </c>
    </row>
    <row r="2582" spans="1:7" hidden="1" x14ac:dyDescent="0.2">
      <c r="A2582" t="s">
        <v>142</v>
      </c>
      <c r="B2582">
        <v>1</v>
      </c>
      <c r="C2582">
        <v>30</v>
      </c>
      <c r="D2582" t="s">
        <v>3039</v>
      </c>
      <c r="E2582">
        <v>49.214785999999997</v>
      </c>
      <c r="F2582">
        <v>-123.01183899999999</v>
      </c>
      <c r="G2582">
        <f>IF(route_map__2[[#This Row],[route_label]]&lt;&gt;A2583,0,SQRT((E2583-route_map__2[[#This Row],[stop_lat]])^2 + ((F2583-route_map__2[[#This Row],[stop_lon]])*COS(RADIANS(route_map__2[[#This Row],[stop_lat]])))^2)*111.32)</f>
        <v>0.25683774077376487</v>
      </c>
    </row>
    <row r="2583" spans="1:7" hidden="1" x14ac:dyDescent="0.2">
      <c r="A2583" t="s">
        <v>142</v>
      </c>
      <c r="B2583">
        <v>1</v>
      </c>
      <c r="C2583">
        <v>31</v>
      </c>
      <c r="D2583" t="s">
        <v>3040</v>
      </c>
      <c r="E2583">
        <v>49.214779</v>
      </c>
      <c r="F2583">
        <v>-123.008307</v>
      </c>
      <c r="G2583">
        <f>IF(route_map__2[[#This Row],[route_label]]&lt;&gt;A2584,0,SQRT((E2584-route_map__2[[#This Row],[stop_lat]])^2 + ((F2584-route_map__2[[#This Row],[stop_lon]])*COS(RADIANS(route_map__2[[#This Row],[stop_lat]])))^2)*111.32)</f>
        <v>0.25391280498777585</v>
      </c>
    </row>
    <row r="2584" spans="1:7" hidden="1" x14ac:dyDescent="0.2">
      <c r="A2584" t="s">
        <v>142</v>
      </c>
      <c r="B2584">
        <v>1</v>
      </c>
      <c r="C2584">
        <v>32</v>
      </c>
      <c r="D2584" t="s">
        <v>3041</v>
      </c>
      <c r="E2584">
        <v>49.215134999999997</v>
      </c>
      <c r="F2584">
        <v>-123.004858</v>
      </c>
      <c r="G2584">
        <f>IF(route_map__2[[#This Row],[route_label]]&lt;&gt;A2585,0,SQRT((E2585-route_map__2[[#This Row],[stop_lat]])^2 + ((F2585-route_map__2[[#This Row],[stop_lon]])*COS(RADIANS(route_map__2[[#This Row],[stop_lat]])))^2)*111.32)</f>
        <v>0.19627182973667717</v>
      </c>
    </row>
    <row r="2585" spans="1:7" hidden="1" x14ac:dyDescent="0.2">
      <c r="A2585" t="s">
        <v>142</v>
      </c>
      <c r="B2585">
        <v>1</v>
      </c>
      <c r="C2585">
        <v>33</v>
      </c>
      <c r="D2585" t="s">
        <v>3042</v>
      </c>
      <c r="E2585">
        <v>49.216898</v>
      </c>
      <c r="F2585">
        <v>-123.004891</v>
      </c>
      <c r="G2585">
        <f>IF(route_map__2[[#This Row],[route_label]]&lt;&gt;A2586,0,SQRT((E2586-route_map__2[[#This Row],[stop_lat]])^2 + ((F2586-route_map__2[[#This Row],[stop_lon]])*COS(RADIANS(route_map__2[[#This Row],[stop_lat]])))^2)*111.32)</f>
        <v>0.20149740020268403</v>
      </c>
    </row>
    <row r="2586" spans="1:7" hidden="1" x14ac:dyDescent="0.2">
      <c r="A2586" t="s">
        <v>142</v>
      </c>
      <c r="B2586">
        <v>1</v>
      </c>
      <c r="C2586">
        <v>34</v>
      </c>
      <c r="D2586" t="s">
        <v>3043</v>
      </c>
      <c r="E2586">
        <v>49.218707999999999</v>
      </c>
      <c r="F2586">
        <v>-123.00491599999999</v>
      </c>
      <c r="G2586">
        <f>IF(route_map__2[[#This Row],[route_label]]&lt;&gt;A2587,0,SQRT((E2587-route_map__2[[#This Row],[stop_lat]])^2 + ((F2587-route_map__2[[#This Row],[stop_lon]])*COS(RADIANS(route_map__2[[#This Row],[stop_lat]])))^2)*111.32)</f>
        <v>0.20083235000131269</v>
      </c>
    </row>
    <row r="2587" spans="1:7" hidden="1" x14ac:dyDescent="0.2">
      <c r="A2587" t="s">
        <v>142</v>
      </c>
      <c r="B2587">
        <v>1</v>
      </c>
      <c r="C2587">
        <v>35</v>
      </c>
      <c r="D2587" t="s">
        <v>3044</v>
      </c>
      <c r="E2587">
        <v>49.220511999999999</v>
      </c>
      <c r="F2587">
        <v>-123.00494500000001</v>
      </c>
      <c r="G2587">
        <f>IF(route_map__2[[#This Row],[route_label]]&lt;&gt;A2588,0,SQRT((E2588-route_map__2[[#This Row],[stop_lat]])^2 + ((F2588-route_map__2[[#This Row],[stop_lon]])*COS(RADIANS(route_map__2[[#This Row],[stop_lat]])))^2)*111.32)</f>
        <v>0.36910161582926504</v>
      </c>
    </row>
    <row r="2588" spans="1:7" hidden="1" x14ac:dyDescent="0.2">
      <c r="A2588" t="s">
        <v>142</v>
      </c>
      <c r="B2588">
        <v>1</v>
      </c>
      <c r="C2588">
        <v>36</v>
      </c>
      <c r="D2588" t="s">
        <v>2429</v>
      </c>
      <c r="E2588">
        <v>49.222002000000003</v>
      </c>
      <c r="F2588">
        <v>-123.00948</v>
      </c>
      <c r="G2588">
        <f>IF(route_map__2[[#This Row],[route_label]]&lt;&gt;A2589,0,SQRT((E2589-route_map__2[[#This Row],[stop_lat]])^2 + ((F2589-route_map__2[[#This Row],[stop_lon]])*COS(RADIANS(route_map__2[[#This Row],[stop_lat]])))^2)*111.32)</f>
        <v>0.2221080835526042</v>
      </c>
    </row>
    <row r="2589" spans="1:7" hidden="1" x14ac:dyDescent="0.2">
      <c r="A2589" t="s">
        <v>142</v>
      </c>
      <c r="B2589">
        <v>1</v>
      </c>
      <c r="C2589">
        <v>37</v>
      </c>
      <c r="D2589" t="s">
        <v>2265</v>
      </c>
      <c r="E2589">
        <v>49.222441000000003</v>
      </c>
      <c r="F2589">
        <v>-123.01246</v>
      </c>
      <c r="G2589">
        <f>IF(route_map__2[[#This Row],[route_label]]&lt;&gt;A2590,0,SQRT((E2590-route_map__2[[#This Row],[stop_lat]])^2 + ((F2590-route_map__2[[#This Row],[stop_lon]])*COS(RADIANS(route_map__2[[#This Row],[stop_lat]])))^2)*111.32)</f>
        <v>0.42001967695921666</v>
      </c>
    </row>
    <row r="2590" spans="1:7" hidden="1" x14ac:dyDescent="0.2">
      <c r="A2590" t="s">
        <v>142</v>
      </c>
      <c r="B2590">
        <v>1</v>
      </c>
      <c r="C2590">
        <v>38</v>
      </c>
      <c r="D2590" t="s">
        <v>2266</v>
      </c>
      <c r="E2590">
        <v>49.225696999999997</v>
      </c>
      <c r="F2590">
        <v>-123.009541</v>
      </c>
      <c r="G2590">
        <f>IF(route_map__2[[#This Row],[route_label]]&lt;&gt;A2591,0,SQRT((E2591-route_map__2[[#This Row],[stop_lat]])^2 + ((F2591-route_map__2[[#This Row],[stop_lon]])*COS(RADIANS(route_map__2[[#This Row],[stop_lat]])))^2)*111.32)</f>
        <v>0.25598737215143097</v>
      </c>
    </row>
    <row r="2591" spans="1:7" hidden="1" x14ac:dyDescent="0.2">
      <c r="A2591" t="s">
        <v>142</v>
      </c>
      <c r="B2591">
        <v>1</v>
      </c>
      <c r="C2591">
        <v>39</v>
      </c>
      <c r="D2591" t="s">
        <v>1720</v>
      </c>
      <c r="E2591">
        <v>49.227271000000002</v>
      </c>
      <c r="F2591">
        <v>-123.006974</v>
      </c>
      <c r="G2591">
        <f>IF(route_map__2[[#This Row],[route_label]]&lt;&gt;A2592,0,SQRT((E2592-route_map__2[[#This Row],[stop_lat]])^2 + ((F2592-route_map__2[[#This Row],[stop_lon]])*COS(RADIANS(route_map__2[[#This Row],[stop_lat]])))^2)*111.32)</f>
        <v>0.17816374937060209</v>
      </c>
    </row>
    <row r="2592" spans="1:7" hidden="1" x14ac:dyDescent="0.2">
      <c r="A2592" t="s">
        <v>142</v>
      </c>
      <c r="B2592">
        <v>1</v>
      </c>
      <c r="C2592">
        <v>40</v>
      </c>
      <c r="D2592" t="s">
        <v>2267</v>
      </c>
      <c r="E2592">
        <v>49.226390000000002</v>
      </c>
      <c r="F2592">
        <v>-123.00492800000001</v>
      </c>
      <c r="G2592">
        <f>IF(route_map__2[[#This Row],[route_label]]&lt;&gt;A2593,0,SQRT((E2593-route_map__2[[#This Row],[stop_lat]])^2 + ((F2593-route_map__2[[#This Row],[stop_lon]])*COS(RADIANS(route_map__2[[#This Row],[stop_lat]])))^2)*111.32)</f>
        <v>0.14595928658352297</v>
      </c>
    </row>
    <row r="2593" spans="1:7" hidden="1" x14ac:dyDescent="0.2">
      <c r="A2593" t="s">
        <v>142</v>
      </c>
      <c r="B2593">
        <v>1</v>
      </c>
      <c r="C2593">
        <v>41</v>
      </c>
      <c r="D2593" t="s">
        <v>2983</v>
      </c>
      <c r="E2593">
        <v>49.225642999999998</v>
      </c>
      <c r="F2593">
        <v>-123.00327799999999</v>
      </c>
      <c r="G2593">
        <f>IF(route_map__2[[#This Row],[route_label]]&lt;&gt;A2594,0,SQRT((E2594-route_map__2[[#This Row],[stop_lat]])^2 + ((F2594-route_map__2[[#This Row],[stop_lon]])*COS(RADIANS(route_map__2[[#This Row],[stop_lat]])))^2)*111.32)</f>
        <v>0</v>
      </c>
    </row>
    <row r="2594" spans="1:7" hidden="1" x14ac:dyDescent="0.2">
      <c r="A2594" t="s">
        <v>68</v>
      </c>
      <c r="B2594">
        <v>0</v>
      </c>
      <c r="C2594">
        <v>1</v>
      </c>
      <c r="D2594" t="s">
        <v>3045</v>
      </c>
      <c r="E2594">
        <v>49.225985999999999</v>
      </c>
      <c r="F2594">
        <v>-123.00290800000001</v>
      </c>
      <c r="G2594">
        <f>IF(route_map__2[[#This Row],[route_label]]&lt;&gt;A2595,0,SQRT((E2595-route_map__2[[#This Row],[stop_lat]])^2 + ((F2595-route_map__2[[#This Row],[stop_lon]])*COS(RADIANS(route_map__2[[#This Row],[stop_lat]])))^2)*111.32)</f>
        <v>0.26121992532661237</v>
      </c>
    </row>
    <row r="2595" spans="1:7" hidden="1" x14ac:dyDescent="0.2">
      <c r="A2595" t="s">
        <v>68</v>
      </c>
      <c r="B2595">
        <v>0</v>
      </c>
      <c r="C2595">
        <v>2</v>
      </c>
      <c r="D2595" t="s">
        <v>3046</v>
      </c>
      <c r="E2595">
        <v>49.228217999999998</v>
      </c>
      <c r="F2595">
        <v>-123.004017</v>
      </c>
      <c r="G2595">
        <f>IF(route_map__2[[#This Row],[route_label]]&lt;&gt;A2596,0,SQRT((E2596-route_map__2[[#This Row],[stop_lat]])^2 + ((F2596-route_map__2[[#This Row],[stop_lon]])*COS(RADIANS(route_map__2[[#This Row],[stop_lat]])))^2)*111.32)</f>
        <v>0.1689846385123597</v>
      </c>
    </row>
    <row r="2596" spans="1:7" hidden="1" x14ac:dyDescent="0.2">
      <c r="A2596" t="s">
        <v>68</v>
      </c>
      <c r="B2596">
        <v>0</v>
      </c>
      <c r="C2596">
        <v>3</v>
      </c>
      <c r="D2596" t="s">
        <v>3047</v>
      </c>
      <c r="E2596">
        <v>49.229202000000001</v>
      </c>
      <c r="F2596">
        <v>-123.002247</v>
      </c>
      <c r="G2596">
        <f>IF(route_map__2[[#This Row],[route_label]]&lt;&gt;A2597,0,SQRT((E2597-route_map__2[[#This Row],[stop_lat]])^2 + ((F2597-route_map__2[[#This Row],[stop_lon]])*COS(RADIANS(route_map__2[[#This Row],[stop_lat]])))^2)*111.32)</f>
        <v>0.32578742611466688</v>
      </c>
    </row>
    <row r="2597" spans="1:7" hidden="1" x14ac:dyDescent="0.2">
      <c r="A2597" t="s">
        <v>68</v>
      </c>
      <c r="B2597">
        <v>0</v>
      </c>
      <c r="C2597">
        <v>4</v>
      </c>
      <c r="D2597" t="s">
        <v>3048</v>
      </c>
      <c r="E2597">
        <v>49.227880999999996</v>
      </c>
      <c r="F2597">
        <v>-122.998248</v>
      </c>
      <c r="G2597">
        <f>IF(route_map__2[[#This Row],[route_label]]&lt;&gt;A2598,0,SQRT((E2598-route_map__2[[#This Row],[stop_lat]])^2 + ((F2598-route_map__2[[#This Row],[stop_lon]])*COS(RADIANS(route_map__2[[#This Row],[stop_lat]])))^2)*111.32)</f>
        <v>0.35875475888858394</v>
      </c>
    </row>
    <row r="2598" spans="1:7" hidden="1" x14ac:dyDescent="0.2">
      <c r="A2598" t="s">
        <v>68</v>
      </c>
      <c r="B2598">
        <v>0</v>
      </c>
      <c r="C2598">
        <v>5</v>
      </c>
      <c r="D2598" t="s">
        <v>3049</v>
      </c>
      <c r="E2598">
        <v>49.226457000000003</v>
      </c>
      <c r="F2598">
        <v>-122.993821</v>
      </c>
      <c r="G2598">
        <f>IF(route_map__2[[#This Row],[route_label]]&lt;&gt;A2599,0,SQRT((E2599-route_map__2[[#This Row],[stop_lat]])^2 + ((F2599-route_map__2[[#This Row],[stop_lon]])*COS(RADIANS(route_map__2[[#This Row],[stop_lat]])))^2)*111.32)</f>
        <v>0.21571738494114664</v>
      </c>
    </row>
    <row r="2599" spans="1:7" hidden="1" x14ac:dyDescent="0.2">
      <c r="A2599" t="s">
        <v>68</v>
      </c>
      <c r="B2599">
        <v>0</v>
      </c>
      <c r="C2599">
        <v>6</v>
      </c>
      <c r="D2599" t="s">
        <v>3050</v>
      </c>
      <c r="E2599">
        <v>49.225628</v>
      </c>
      <c r="F2599">
        <v>-122.991139</v>
      </c>
      <c r="G2599">
        <f>IF(route_map__2[[#This Row],[route_label]]&lt;&gt;A2600,0,SQRT((E2600-route_map__2[[#This Row],[stop_lat]])^2 + ((F2600-route_map__2[[#This Row],[stop_lon]])*COS(RADIANS(route_map__2[[#This Row],[stop_lat]])))^2)*111.32)</f>
        <v>0.22423588926607188</v>
      </c>
    </row>
    <row r="2600" spans="1:7" hidden="1" x14ac:dyDescent="0.2">
      <c r="A2600" t="s">
        <v>68</v>
      </c>
      <c r="B2600">
        <v>0</v>
      </c>
      <c r="C2600">
        <v>7</v>
      </c>
      <c r="D2600" t="s">
        <v>3051</v>
      </c>
      <c r="E2600">
        <v>49.224711999999997</v>
      </c>
      <c r="F2600">
        <v>-122.988392</v>
      </c>
      <c r="G2600">
        <f>IF(route_map__2[[#This Row],[route_label]]&lt;&gt;A2601,0,SQRT((E2601-route_map__2[[#This Row],[stop_lat]])^2 + ((F2601-route_map__2[[#This Row],[stop_lon]])*COS(RADIANS(route_map__2[[#This Row],[stop_lat]])))^2)*111.32)</f>
        <v>0.34666411048718471</v>
      </c>
    </row>
    <row r="2601" spans="1:7" hidden="1" x14ac:dyDescent="0.2">
      <c r="A2601" t="s">
        <v>68</v>
      </c>
      <c r="B2601">
        <v>0</v>
      </c>
      <c r="C2601">
        <v>8</v>
      </c>
      <c r="D2601" t="s">
        <v>3052</v>
      </c>
      <c r="E2601">
        <v>49.223354</v>
      </c>
      <c r="F2601">
        <v>-122.984101</v>
      </c>
      <c r="G2601">
        <f>IF(route_map__2[[#This Row],[route_label]]&lt;&gt;A2602,0,SQRT((E2602-route_map__2[[#This Row],[stop_lat]])^2 + ((F2602-route_map__2[[#This Row],[stop_lon]])*COS(RADIANS(route_map__2[[#This Row],[stop_lat]])))^2)*111.32)</f>
        <v>0.28276434696671304</v>
      </c>
    </row>
    <row r="2602" spans="1:7" hidden="1" x14ac:dyDescent="0.2">
      <c r="A2602" t="s">
        <v>68</v>
      </c>
      <c r="B2602">
        <v>0</v>
      </c>
      <c r="C2602">
        <v>9</v>
      </c>
      <c r="D2602" t="s">
        <v>3053</v>
      </c>
      <c r="E2602">
        <v>49.222233000000003</v>
      </c>
      <c r="F2602">
        <v>-122.980611</v>
      </c>
      <c r="G2602">
        <f>IF(route_map__2[[#This Row],[route_label]]&lt;&gt;A2603,0,SQRT((E2603-route_map__2[[#This Row],[stop_lat]])^2 + ((F2603-route_map__2[[#This Row],[stop_lon]])*COS(RADIANS(route_map__2[[#This Row],[stop_lat]])))^2)*111.32)</f>
        <v>0.39902830650362042</v>
      </c>
    </row>
    <row r="2603" spans="1:7" hidden="1" x14ac:dyDescent="0.2">
      <c r="A2603" t="s">
        <v>68</v>
      </c>
      <c r="B2603">
        <v>0</v>
      </c>
      <c r="C2603">
        <v>10</v>
      </c>
      <c r="D2603" t="s">
        <v>3054</v>
      </c>
      <c r="E2603">
        <v>49.220689</v>
      </c>
      <c r="F2603">
        <v>-122.975658</v>
      </c>
      <c r="G2603">
        <f>IF(route_map__2[[#This Row],[route_label]]&lt;&gt;A2604,0,SQRT((E2604-route_map__2[[#This Row],[stop_lat]])^2 + ((F2604-route_map__2[[#This Row],[stop_lon]])*COS(RADIANS(route_map__2[[#This Row],[stop_lat]])))^2)*111.32)</f>
        <v>0.32641852032006247</v>
      </c>
    </row>
    <row r="2604" spans="1:7" hidden="1" x14ac:dyDescent="0.2">
      <c r="A2604" t="s">
        <v>68</v>
      </c>
      <c r="B2604">
        <v>0</v>
      </c>
      <c r="C2604">
        <v>11</v>
      </c>
      <c r="D2604" t="s">
        <v>3055</v>
      </c>
      <c r="E2604">
        <v>49.219703000000003</v>
      </c>
      <c r="F2604">
        <v>-122.97143</v>
      </c>
      <c r="G2604">
        <f>IF(route_map__2[[#This Row],[route_label]]&lt;&gt;A2605,0,SQRT((E2605-route_map__2[[#This Row],[stop_lat]])^2 + ((F2605-route_map__2[[#This Row],[stop_lon]])*COS(RADIANS(route_map__2[[#This Row],[stop_lat]])))^2)*111.32)</f>
        <v>0.29955811524293779</v>
      </c>
    </row>
    <row r="2605" spans="1:7" hidden="1" x14ac:dyDescent="0.2">
      <c r="A2605" t="s">
        <v>68</v>
      </c>
      <c r="B2605">
        <v>0</v>
      </c>
      <c r="C2605">
        <v>12</v>
      </c>
      <c r="D2605" t="s">
        <v>3056</v>
      </c>
      <c r="E2605">
        <v>49.218854999999998</v>
      </c>
      <c r="F2605">
        <v>-122.96751999999999</v>
      </c>
      <c r="G2605">
        <f>IF(route_map__2[[#This Row],[route_label]]&lt;&gt;A2606,0,SQRT((E2606-route_map__2[[#This Row],[stop_lat]])^2 + ((F2606-route_map__2[[#This Row],[stop_lon]])*COS(RADIANS(route_map__2[[#This Row],[stop_lat]])))^2)*111.32)</f>
        <v>0.25679548252738382</v>
      </c>
    </row>
    <row r="2606" spans="1:7" hidden="1" x14ac:dyDescent="0.2">
      <c r="A2606" t="s">
        <v>68</v>
      </c>
      <c r="B2606">
        <v>0</v>
      </c>
      <c r="C2606">
        <v>13</v>
      </c>
      <c r="D2606" t="s">
        <v>3057</v>
      </c>
      <c r="E2606">
        <v>49.218308</v>
      </c>
      <c r="F2606">
        <v>-122.964089</v>
      </c>
      <c r="G2606">
        <f>IF(route_map__2[[#This Row],[route_label]]&lt;&gt;A2607,0,SQRT((E2607-route_map__2[[#This Row],[stop_lat]])^2 + ((F2607-route_map__2[[#This Row],[stop_lon]])*COS(RADIANS(route_map__2[[#This Row],[stop_lat]])))^2)*111.32)</f>
        <v>0.30450833806488692</v>
      </c>
    </row>
    <row r="2607" spans="1:7" hidden="1" x14ac:dyDescent="0.2">
      <c r="A2607" t="s">
        <v>68</v>
      </c>
      <c r="B2607">
        <v>0</v>
      </c>
      <c r="C2607">
        <v>14</v>
      </c>
      <c r="D2607" t="s">
        <v>3058</v>
      </c>
      <c r="E2607">
        <v>49.218364000000001</v>
      </c>
      <c r="F2607">
        <v>-122.959902</v>
      </c>
      <c r="G2607">
        <f>IF(route_map__2[[#This Row],[route_label]]&lt;&gt;A2608,0,SQRT((E2608-route_map__2[[#This Row],[stop_lat]])^2 + ((F2608-route_map__2[[#This Row],[stop_lon]])*COS(RADIANS(route_map__2[[#This Row],[stop_lat]])))^2)*111.32)</f>
        <v>0.20134491935447676</v>
      </c>
    </row>
    <row r="2608" spans="1:7" hidden="1" x14ac:dyDescent="0.2">
      <c r="A2608" t="s">
        <v>68</v>
      </c>
      <c r="B2608">
        <v>0</v>
      </c>
      <c r="C2608">
        <v>15</v>
      </c>
      <c r="D2608" t="s">
        <v>3059</v>
      </c>
      <c r="E2608">
        <v>49.218350000000001</v>
      </c>
      <c r="F2608">
        <v>-122.957133</v>
      </c>
      <c r="G2608">
        <f>IF(route_map__2[[#This Row],[route_label]]&lt;&gt;A2609,0,SQRT((E2609-route_map__2[[#This Row],[stop_lat]])^2 + ((F2609-route_map__2[[#This Row],[stop_lon]])*COS(RADIANS(route_map__2[[#This Row],[stop_lat]])))^2)*111.32)</f>
        <v>0.2770191391985849</v>
      </c>
    </row>
    <row r="2609" spans="1:7" hidden="1" x14ac:dyDescent="0.2">
      <c r="A2609" t="s">
        <v>68</v>
      </c>
      <c r="B2609">
        <v>0</v>
      </c>
      <c r="C2609">
        <v>16</v>
      </c>
      <c r="D2609" t="s">
        <v>3060</v>
      </c>
      <c r="E2609">
        <v>49.218273000000003</v>
      </c>
      <c r="F2609">
        <v>-122.95332500000001</v>
      </c>
      <c r="G2609">
        <f>IF(route_map__2[[#This Row],[route_label]]&lt;&gt;A2610,0,SQRT((E2610-route_map__2[[#This Row],[stop_lat]])^2 + ((F2610-route_map__2[[#This Row],[stop_lon]])*COS(RADIANS(route_map__2[[#This Row],[stop_lat]])))^2)*111.32)</f>
        <v>9.4586587745348102E-2</v>
      </c>
    </row>
    <row r="2610" spans="1:7" hidden="1" x14ac:dyDescent="0.2">
      <c r="A2610" t="s">
        <v>68</v>
      </c>
      <c r="B2610">
        <v>0</v>
      </c>
      <c r="C2610">
        <v>17</v>
      </c>
      <c r="D2610" t="s">
        <v>2832</v>
      </c>
      <c r="E2610">
        <v>49.217441000000001</v>
      </c>
      <c r="F2610">
        <v>-122.95306100000001</v>
      </c>
      <c r="G2610">
        <f>IF(route_map__2[[#This Row],[route_label]]&lt;&gt;A2611,0,SQRT((E2611-route_map__2[[#This Row],[stop_lat]])^2 + ((F2611-route_map__2[[#This Row],[stop_lon]])*COS(RADIANS(route_map__2[[#This Row],[stop_lat]])))^2)*111.32)</f>
        <v>0.35807761139490213</v>
      </c>
    </row>
    <row r="2611" spans="1:7" hidden="1" x14ac:dyDescent="0.2">
      <c r="A2611" t="s">
        <v>68</v>
      </c>
      <c r="B2611">
        <v>0</v>
      </c>
      <c r="C2611">
        <v>18</v>
      </c>
      <c r="D2611" t="s">
        <v>2833</v>
      </c>
      <c r="E2611">
        <v>49.215403000000002</v>
      </c>
      <c r="F2611">
        <v>-122.95687100000001</v>
      </c>
      <c r="G2611">
        <f>IF(route_map__2[[#This Row],[route_label]]&lt;&gt;A2612,0,SQRT((E2612-route_map__2[[#This Row],[stop_lat]])^2 + ((F2612-route_map__2[[#This Row],[stop_lon]])*COS(RADIANS(route_map__2[[#This Row],[stop_lat]])))^2)*111.32)</f>
        <v>0.38925621566348234</v>
      </c>
    </row>
    <row r="2612" spans="1:7" hidden="1" x14ac:dyDescent="0.2">
      <c r="A2612" t="s">
        <v>68</v>
      </c>
      <c r="B2612">
        <v>0</v>
      </c>
      <c r="C2612">
        <v>19</v>
      </c>
      <c r="D2612" t="s">
        <v>3061</v>
      </c>
      <c r="E2612">
        <v>49.212031000000003</v>
      </c>
      <c r="F2612">
        <v>-122.958288</v>
      </c>
      <c r="G2612">
        <f>IF(route_map__2[[#This Row],[route_label]]&lt;&gt;A2613,0,SQRT((E2613-route_map__2[[#This Row],[stop_lat]])^2 + ((F2613-route_map__2[[#This Row],[stop_lon]])*COS(RADIANS(route_map__2[[#This Row],[stop_lat]])))^2)*111.32)</f>
        <v>0</v>
      </c>
    </row>
    <row r="2613" spans="1:7" hidden="1" x14ac:dyDescent="0.2">
      <c r="A2613" t="s">
        <v>68</v>
      </c>
      <c r="B2613">
        <v>1</v>
      </c>
      <c r="C2613">
        <v>1</v>
      </c>
      <c r="D2613" t="s">
        <v>3061</v>
      </c>
      <c r="E2613">
        <v>49.212031000000003</v>
      </c>
      <c r="F2613">
        <v>-122.958288</v>
      </c>
      <c r="G2613">
        <f>IF(route_map__2[[#This Row],[route_label]]&lt;&gt;A2614,0,SQRT((E2614-route_map__2[[#This Row],[stop_lat]])^2 + ((F2614-route_map__2[[#This Row],[stop_lon]])*COS(RADIANS(route_map__2[[#This Row],[stop_lat]])))^2)*111.32)</f>
        <v>0.39377533428583245</v>
      </c>
    </row>
    <row r="2614" spans="1:7" hidden="1" x14ac:dyDescent="0.2">
      <c r="A2614" t="s">
        <v>68</v>
      </c>
      <c r="B2614">
        <v>1</v>
      </c>
      <c r="C2614">
        <v>2</v>
      </c>
      <c r="D2614" t="s">
        <v>2793</v>
      </c>
      <c r="E2614">
        <v>49.215363000000004</v>
      </c>
      <c r="F2614">
        <v>-122.95647</v>
      </c>
      <c r="G2614">
        <f>IF(route_map__2[[#This Row],[route_label]]&lt;&gt;A2615,0,SQRT((E2615-route_map__2[[#This Row],[stop_lat]])^2 + ((F2615-route_map__2[[#This Row],[stop_lon]])*COS(RADIANS(route_map__2[[#This Row],[stop_lat]])))^2)*111.32)</f>
        <v>0.32039490058333892</v>
      </c>
    </row>
    <row r="2615" spans="1:7" hidden="1" x14ac:dyDescent="0.2">
      <c r="A2615" t="s">
        <v>68</v>
      </c>
      <c r="B2615">
        <v>1</v>
      </c>
      <c r="C2615">
        <v>3</v>
      </c>
      <c r="D2615" t="s">
        <v>2794</v>
      </c>
      <c r="E2615">
        <v>49.217230999999998</v>
      </c>
      <c r="F2615">
        <v>-122.953118</v>
      </c>
      <c r="G2615">
        <f>IF(route_map__2[[#This Row],[route_label]]&lt;&gt;A2616,0,SQRT((E2616-route_map__2[[#This Row],[stop_lat]])^2 + ((F2616-route_map__2[[#This Row],[stop_lon]])*COS(RADIANS(route_map__2[[#This Row],[stop_lat]])))^2)*111.32)</f>
        <v>0.13906065795154937</v>
      </c>
    </row>
    <row r="2616" spans="1:7" hidden="1" x14ac:dyDescent="0.2">
      <c r="A2616" t="s">
        <v>68</v>
      </c>
      <c r="B2616">
        <v>1</v>
      </c>
      <c r="C2616">
        <v>4</v>
      </c>
      <c r="D2616" t="s">
        <v>3062</v>
      </c>
      <c r="E2616">
        <v>49.21848</v>
      </c>
      <c r="F2616">
        <v>-122.953152</v>
      </c>
      <c r="G2616">
        <f>IF(route_map__2[[#This Row],[route_label]]&lt;&gt;A2617,0,SQRT((E2617-route_map__2[[#This Row],[stop_lat]])^2 + ((F2617-route_map__2[[#This Row],[stop_lon]])*COS(RADIANS(route_map__2[[#This Row],[stop_lat]])))^2)*111.32)</f>
        <v>0.34899666910828275</v>
      </c>
    </row>
    <row r="2617" spans="1:7" hidden="1" x14ac:dyDescent="0.2">
      <c r="A2617" t="s">
        <v>68</v>
      </c>
      <c r="B2617">
        <v>1</v>
      </c>
      <c r="C2617">
        <v>5</v>
      </c>
      <c r="D2617" t="s">
        <v>3063</v>
      </c>
      <c r="E2617">
        <v>49.218535000000003</v>
      </c>
      <c r="F2617">
        <v>-122.95795099999999</v>
      </c>
      <c r="G2617">
        <f>IF(route_map__2[[#This Row],[route_label]]&lt;&gt;A2618,0,SQRT((E2618-route_map__2[[#This Row],[stop_lat]])^2 + ((F2618-route_map__2[[#This Row],[stop_lon]])*COS(RADIANS(route_map__2[[#This Row],[stop_lat]])))^2)*111.32)</f>
        <v>0.25252771257580908</v>
      </c>
    </row>
    <row r="2618" spans="1:7" hidden="1" x14ac:dyDescent="0.2">
      <c r="A2618" t="s">
        <v>68</v>
      </c>
      <c r="B2618">
        <v>1</v>
      </c>
      <c r="C2618">
        <v>6</v>
      </c>
      <c r="D2618" t="s">
        <v>3064</v>
      </c>
      <c r="E2618">
        <v>49.218539999999997</v>
      </c>
      <c r="F2618">
        <v>-122.96142399999999</v>
      </c>
      <c r="G2618">
        <f>IF(route_map__2[[#This Row],[route_label]]&lt;&gt;A2619,0,SQRT((E2619-route_map__2[[#This Row],[stop_lat]])^2 + ((F2619-route_map__2[[#This Row],[stop_lon]])*COS(RADIANS(route_map__2[[#This Row],[stop_lat]])))^2)*111.32)</f>
        <v>0.27603446344810395</v>
      </c>
    </row>
    <row r="2619" spans="1:7" hidden="1" x14ac:dyDescent="0.2">
      <c r="A2619" t="s">
        <v>68</v>
      </c>
      <c r="B2619">
        <v>1</v>
      </c>
      <c r="C2619">
        <v>7</v>
      </c>
      <c r="D2619" t="s">
        <v>3065</v>
      </c>
      <c r="E2619">
        <v>49.218570999999997</v>
      </c>
      <c r="F2619">
        <v>-122.96522</v>
      </c>
      <c r="G2619">
        <f>IF(route_map__2[[#This Row],[route_label]]&lt;&gt;A2620,0,SQRT((E2620-route_map__2[[#This Row],[stop_lat]])^2 + ((F2620-route_map__2[[#This Row],[stop_lon]])*COS(RADIANS(route_map__2[[#This Row],[stop_lat]])))^2)*111.32)</f>
        <v>0.30246666547535045</v>
      </c>
    </row>
    <row r="2620" spans="1:7" hidden="1" x14ac:dyDescent="0.2">
      <c r="A2620" t="s">
        <v>68</v>
      </c>
      <c r="B2620">
        <v>1</v>
      </c>
      <c r="C2620">
        <v>8</v>
      </c>
      <c r="D2620" t="s">
        <v>3066</v>
      </c>
      <c r="E2620">
        <v>49.219403</v>
      </c>
      <c r="F2620">
        <v>-122.96917999999999</v>
      </c>
      <c r="G2620">
        <f>IF(route_map__2[[#This Row],[route_label]]&lt;&gt;A2621,0,SQRT((E2621-route_map__2[[#This Row],[stop_lat]])^2 + ((F2621-route_map__2[[#This Row],[stop_lon]])*COS(RADIANS(route_map__2[[#This Row],[stop_lat]])))^2)*111.32)</f>
        <v>0.26538666433337138</v>
      </c>
    </row>
    <row r="2621" spans="1:7" hidden="1" x14ac:dyDescent="0.2">
      <c r="A2621" t="s">
        <v>68</v>
      </c>
      <c r="B2621">
        <v>1</v>
      </c>
      <c r="C2621">
        <v>9</v>
      </c>
      <c r="D2621" t="s">
        <v>3067</v>
      </c>
      <c r="E2621">
        <v>49.220162000000002</v>
      </c>
      <c r="F2621">
        <v>-122.97264</v>
      </c>
      <c r="G2621">
        <f>IF(route_map__2[[#This Row],[route_label]]&lt;&gt;A2622,0,SQRT((E2622-route_map__2[[#This Row],[stop_lat]])^2 + ((F2622-route_map__2[[#This Row],[stop_lon]])*COS(RADIANS(route_map__2[[#This Row],[stop_lat]])))^2)*111.32)</f>
        <v>0.23103466353735524</v>
      </c>
    </row>
    <row r="2622" spans="1:7" hidden="1" x14ac:dyDescent="0.2">
      <c r="A2622" t="s">
        <v>68</v>
      </c>
      <c r="B2622">
        <v>1</v>
      </c>
      <c r="C2622">
        <v>10</v>
      </c>
      <c r="D2622" t="s">
        <v>3068</v>
      </c>
      <c r="E2622">
        <v>49.220877000000002</v>
      </c>
      <c r="F2622">
        <v>-122.975623</v>
      </c>
      <c r="G2622">
        <f>IF(route_map__2[[#This Row],[route_label]]&lt;&gt;A2623,0,SQRT((E2623-route_map__2[[#This Row],[stop_lat]])^2 + ((F2623-route_map__2[[#This Row],[stop_lon]])*COS(RADIANS(route_map__2[[#This Row],[stop_lat]])))^2)*111.32)</f>
        <v>0.35168477395156128</v>
      </c>
    </row>
    <row r="2623" spans="1:7" hidden="1" x14ac:dyDescent="0.2">
      <c r="A2623" t="s">
        <v>68</v>
      </c>
      <c r="B2623">
        <v>1</v>
      </c>
      <c r="C2623">
        <v>11</v>
      </c>
      <c r="D2623" t="s">
        <v>3069</v>
      </c>
      <c r="E2623">
        <v>49.222234</v>
      </c>
      <c r="F2623">
        <v>-122.979991</v>
      </c>
      <c r="G2623">
        <f>IF(route_map__2[[#This Row],[route_label]]&lt;&gt;A2624,0,SQRT((E2624-route_map__2[[#This Row],[stop_lat]])^2 + ((F2624-route_map__2[[#This Row],[stop_lon]])*COS(RADIANS(route_map__2[[#This Row],[stop_lat]])))^2)*111.32)</f>
        <v>0.2821493150736647</v>
      </c>
    </row>
    <row r="2624" spans="1:7" hidden="1" x14ac:dyDescent="0.2">
      <c r="A2624" t="s">
        <v>68</v>
      </c>
      <c r="B2624">
        <v>1</v>
      </c>
      <c r="C2624">
        <v>12</v>
      </c>
      <c r="D2624" t="s">
        <v>3070</v>
      </c>
      <c r="E2624">
        <v>49.223353000000003</v>
      </c>
      <c r="F2624">
        <v>-122.983473</v>
      </c>
      <c r="G2624">
        <f>IF(route_map__2[[#This Row],[route_label]]&lt;&gt;A2625,0,SQRT((E2625-route_map__2[[#This Row],[stop_lat]])^2 + ((F2625-route_map__2[[#This Row],[stop_lon]])*COS(RADIANS(route_map__2[[#This Row],[stop_lat]])))^2)*111.32)</f>
        <v>0.16474842709692986</v>
      </c>
    </row>
    <row r="2625" spans="1:7" hidden="1" x14ac:dyDescent="0.2">
      <c r="A2625" t="s">
        <v>68</v>
      </c>
      <c r="B2625">
        <v>1</v>
      </c>
      <c r="C2625">
        <v>13</v>
      </c>
      <c r="D2625" t="s">
        <v>3071</v>
      </c>
      <c r="E2625">
        <v>49.224004000000001</v>
      </c>
      <c r="F2625">
        <v>-122.985508</v>
      </c>
      <c r="G2625">
        <f>IF(route_map__2[[#This Row],[route_label]]&lt;&gt;A2626,0,SQRT((E2626-route_map__2[[#This Row],[stop_lat]])^2 + ((F2626-route_map__2[[#This Row],[stop_lon]])*COS(RADIANS(route_map__2[[#This Row],[stop_lat]])))^2)*111.32)</f>
        <v>0.33239896750675746</v>
      </c>
    </row>
    <row r="2626" spans="1:7" hidden="1" x14ac:dyDescent="0.2">
      <c r="A2626" t="s">
        <v>68</v>
      </c>
      <c r="B2626">
        <v>1</v>
      </c>
      <c r="C2626">
        <v>14</v>
      </c>
      <c r="D2626" t="s">
        <v>3072</v>
      </c>
      <c r="E2626">
        <v>49.225320000000004</v>
      </c>
      <c r="F2626">
        <v>-122.98961199999999</v>
      </c>
      <c r="G2626">
        <f>IF(route_map__2[[#This Row],[route_label]]&lt;&gt;A2627,0,SQRT((E2627-route_map__2[[#This Row],[stop_lat]])^2 + ((F2627-route_map__2[[#This Row],[stop_lon]])*COS(RADIANS(route_map__2[[#This Row],[stop_lat]])))^2)*111.32)</f>
        <v>0.19854128554232242</v>
      </c>
    </row>
    <row r="2627" spans="1:7" hidden="1" x14ac:dyDescent="0.2">
      <c r="A2627" t="s">
        <v>68</v>
      </c>
      <c r="B2627">
        <v>1</v>
      </c>
      <c r="C2627">
        <v>15</v>
      </c>
      <c r="D2627" t="s">
        <v>3073</v>
      </c>
      <c r="E2627">
        <v>49.226120999999999</v>
      </c>
      <c r="F2627">
        <v>-122.992052</v>
      </c>
      <c r="G2627">
        <f>IF(route_map__2[[#This Row],[route_label]]&lt;&gt;A2628,0,SQRT((E2628-route_map__2[[#This Row],[stop_lat]])^2 + ((F2628-route_map__2[[#This Row],[stop_lon]])*COS(RADIANS(route_map__2[[#This Row],[stop_lat]])))^2)*111.32)</f>
        <v>0.25127482269433637</v>
      </c>
    </row>
    <row r="2628" spans="1:7" hidden="1" x14ac:dyDescent="0.2">
      <c r="A2628" t="s">
        <v>68</v>
      </c>
      <c r="B2628">
        <v>1</v>
      </c>
      <c r="C2628">
        <v>16</v>
      </c>
      <c r="D2628" t="s">
        <v>3074</v>
      </c>
      <c r="E2628">
        <v>49.227162999999997</v>
      </c>
      <c r="F2628">
        <v>-122.99511800000001</v>
      </c>
      <c r="G2628">
        <f>IF(route_map__2[[#This Row],[route_label]]&lt;&gt;A2629,0,SQRT((E2629-route_map__2[[#This Row],[stop_lat]])^2 + ((F2629-route_map__2[[#This Row],[stop_lon]])*COS(RADIANS(route_map__2[[#This Row],[stop_lat]])))^2)*111.32)</f>
        <v>0.13499049076949476</v>
      </c>
    </row>
    <row r="2629" spans="1:7" hidden="1" x14ac:dyDescent="0.2">
      <c r="A2629" t="s">
        <v>68</v>
      </c>
      <c r="B2629">
        <v>1</v>
      </c>
      <c r="C2629">
        <v>17</v>
      </c>
      <c r="D2629" t="s">
        <v>3075</v>
      </c>
      <c r="E2629">
        <v>49.227685000000001</v>
      </c>
      <c r="F2629">
        <v>-122.99679399999999</v>
      </c>
      <c r="G2629">
        <f>IF(route_map__2[[#This Row],[route_label]]&lt;&gt;A2630,0,SQRT((E2630-route_map__2[[#This Row],[stop_lat]])^2 + ((F2630-route_map__2[[#This Row],[stop_lon]])*COS(RADIANS(route_map__2[[#This Row],[stop_lat]])))^2)*111.32)</f>
        <v>0.23661649531949422</v>
      </c>
    </row>
    <row r="2630" spans="1:7" hidden="1" x14ac:dyDescent="0.2">
      <c r="A2630" t="s">
        <v>68</v>
      </c>
      <c r="B2630">
        <v>1</v>
      </c>
      <c r="C2630">
        <v>18</v>
      </c>
      <c r="D2630" t="s">
        <v>3076</v>
      </c>
      <c r="E2630">
        <v>49.228641000000003</v>
      </c>
      <c r="F2630">
        <v>-122.999701</v>
      </c>
      <c r="G2630">
        <f>IF(route_map__2[[#This Row],[route_label]]&lt;&gt;A2631,0,SQRT((E2631-route_map__2[[#This Row],[stop_lat]])^2 + ((F2631-route_map__2[[#This Row],[stop_lon]])*COS(RADIANS(route_map__2[[#This Row],[stop_lat]])))^2)*111.32)</f>
        <v>0.27211206035294205</v>
      </c>
    </row>
    <row r="2631" spans="1:7" hidden="1" x14ac:dyDescent="0.2">
      <c r="A2631" t="s">
        <v>68</v>
      </c>
      <c r="B2631">
        <v>1</v>
      </c>
      <c r="C2631">
        <v>19</v>
      </c>
      <c r="D2631" t="s">
        <v>3077</v>
      </c>
      <c r="E2631">
        <v>49.229087999999997</v>
      </c>
      <c r="F2631">
        <v>-123.003381</v>
      </c>
      <c r="G2631">
        <f>IF(route_map__2[[#This Row],[route_label]]&lt;&gt;A2632,0,SQRT((E2632-route_map__2[[#This Row],[stop_lat]])^2 + ((F2632-route_map__2[[#This Row],[stop_lon]])*COS(RADIANS(route_map__2[[#This Row],[stop_lat]])))^2)*111.32)</f>
        <v>0.20582822738487333</v>
      </c>
    </row>
    <row r="2632" spans="1:7" hidden="1" x14ac:dyDescent="0.2">
      <c r="A2632" t="s">
        <v>68</v>
      </c>
      <c r="B2632">
        <v>1</v>
      </c>
      <c r="C2632">
        <v>20</v>
      </c>
      <c r="D2632" t="s">
        <v>3078</v>
      </c>
      <c r="E2632">
        <v>49.227578000000001</v>
      </c>
      <c r="F2632">
        <v>-123.005015</v>
      </c>
      <c r="G2632">
        <f>IF(route_map__2[[#This Row],[route_label]]&lt;&gt;A2633,0,SQRT((E2633-route_map__2[[#This Row],[stop_lat]])^2 + ((F2633-route_map__2[[#This Row],[stop_lon]])*COS(RADIANS(route_map__2[[#This Row],[stop_lat]])))^2)*111.32)</f>
        <v>0.13239931350313608</v>
      </c>
    </row>
    <row r="2633" spans="1:7" hidden="1" x14ac:dyDescent="0.2">
      <c r="A2633" t="s">
        <v>68</v>
      </c>
      <c r="B2633">
        <v>1</v>
      </c>
      <c r="C2633">
        <v>21</v>
      </c>
      <c r="D2633" t="s">
        <v>2267</v>
      </c>
      <c r="E2633">
        <v>49.226390000000002</v>
      </c>
      <c r="F2633">
        <v>-123.00492800000001</v>
      </c>
      <c r="G2633">
        <f>IF(route_map__2[[#This Row],[route_label]]&lt;&gt;A2634,0,SQRT((E2634-route_map__2[[#This Row],[stop_lat]])^2 + ((F2634-route_map__2[[#This Row],[stop_lon]])*COS(RADIANS(route_map__2[[#This Row],[stop_lat]])))^2)*111.32)</f>
        <v>0.11909442568806043</v>
      </c>
    </row>
    <row r="2634" spans="1:7" hidden="1" x14ac:dyDescent="0.2">
      <c r="A2634" t="s">
        <v>68</v>
      </c>
      <c r="B2634">
        <v>1</v>
      </c>
      <c r="C2634">
        <v>22</v>
      </c>
      <c r="D2634" t="s">
        <v>2268</v>
      </c>
      <c r="E2634">
        <v>49.226277000000003</v>
      </c>
      <c r="F2634">
        <v>-123.003299</v>
      </c>
      <c r="G2634">
        <f>IF(route_map__2[[#This Row],[route_label]]&lt;&gt;A2635,0,SQRT((E2635-route_map__2[[#This Row],[stop_lat]])^2 + ((F2635-route_map__2[[#This Row],[stop_lon]])*COS(RADIANS(route_map__2[[#This Row],[stop_lat]])))^2)*111.32)</f>
        <v>0</v>
      </c>
    </row>
    <row r="2635" spans="1:7" hidden="1" x14ac:dyDescent="0.2">
      <c r="A2635" t="s">
        <v>64</v>
      </c>
      <c r="B2635">
        <v>0</v>
      </c>
      <c r="C2635">
        <v>1</v>
      </c>
      <c r="D2635" t="s">
        <v>3079</v>
      </c>
      <c r="E2635">
        <v>49.267684000000003</v>
      </c>
      <c r="F2635">
        <v>-123.002954</v>
      </c>
      <c r="G2635">
        <f>IF(route_map__2[[#This Row],[route_label]]&lt;&gt;A2636,0,SQRT((E2636-route_map__2[[#This Row],[stop_lat]])^2 + ((F2636-route_map__2[[#This Row],[stop_lon]])*COS(RADIANS(route_map__2[[#This Row],[stop_lat]])))^2)*111.32)</f>
        <v>0.18885371064053452</v>
      </c>
    </row>
    <row r="2636" spans="1:7" hidden="1" x14ac:dyDescent="0.2">
      <c r="A2636" t="s">
        <v>64</v>
      </c>
      <c r="B2636">
        <v>0</v>
      </c>
      <c r="C2636">
        <v>2</v>
      </c>
      <c r="D2636" t="s">
        <v>3080</v>
      </c>
      <c r="E2636">
        <v>49.266007000000002</v>
      </c>
      <c r="F2636">
        <v>-123.00334700000001</v>
      </c>
      <c r="G2636">
        <f>IF(route_map__2[[#This Row],[route_label]]&lt;&gt;A2637,0,SQRT((E2637-route_map__2[[#This Row],[stop_lat]])^2 + ((F2637-route_map__2[[#This Row],[stop_lon]])*COS(RADIANS(route_map__2[[#This Row],[stop_lat]])))^2)*111.32)</f>
        <v>0.21975097486002776</v>
      </c>
    </row>
    <row r="2637" spans="1:7" hidden="1" x14ac:dyDescent="0.2">
      <c r="A2637" t="s">
        <v>64</v>
      </c>
      <c r="B2637">
        <v>0</v>
      </c>
      <c r="C2637">
        <v>3</v>
      </c>
      <c r="D2637" t="s">
        <v>2000</v>
      </c>
      <c r="E2637">
        <v>49.264032999999998</v>
      </c>
      <c r="F2637">
        <v>-123.00336799999999</v>
      </c>
      <c r="G2637">
        <f>IF(route_map__2[[#This Row],[route_label]]&lt;&gt;A2638,0,SQRT((E2638-route_map__2[[#This Row],[stop_lat]])^2 + ((F2638-route_map__2[[#This Row],[stop_lon]])*COS(RADIANS(route_map__2[[#This Row],[stop_lat]])))^2)*111.32)</f>
        <v>0.26294577084942411</v>
      </c>
    </row>
    <row r="2638" spans="1:7" hidden="1" x14ac:dyDescent="0.2">
      <c r="A2638" t="s">
        <v>64</v>
      </c>
      <c r="B2638">
        <v>0</v>
      </c>
      <c r="C2638">
        <v>4</v>
      </c>
      <c r="D2638" t="s">
        <v>2001</v>
      </c>
      <c r="E2638">
        <v>49.261671999999997</v>
      </c>
      <c r="F2638">
        <v>-123.003477</v>
      </c>
      <c r="G2638">
        <f>IF(route_map__2[[#This Row],[route_label]]&lt;&gt;A2639,0,SQRT((E2639-route_map__2[[#This Row],[stop_lat]])^2 + ((F2639-route_map__2[[#This Row],[stop_lon]])*COS(RADIANS(route_map__2[[#This Row],[stop_lat]])))^2)*111.32)</f>
        <v>0.79763580247259891</v>
      </c>
    </row>
    <row r="2639" spans="1:7" hidden="1" x14ac:dyDescent="0.2">
      <c r="A2639" t="s">
        <v>64</v>
      </c>
      <c r="B2639">
        <v>0</v>
      </c>
      <c r="C2639">
        <v>5</v>
      </c>
      <c r="D2639" t="s">
        <v>3081</v>
      </c>
      <c r="E2639">
        <v>49.254506999999997</v>
      </c>
      <c r="F2639">
        <v>-123.003569</v>
      </c>
      <c r="G2639">
        <f>IF(route_map__2[[#This Row],[route_label]]&lt;&gt;A2640,0,SQRT((E2640-route_map__2[[#This Row],[stop_lat]])^2 + ((F2640-route_map__2[[#This Row],[stop_lon]])*COS(RADIANS(route_map__2[[#This Row],[stop_lat]])))^2)*111.32)</f>
        <v>0.4367361906407865</v>
      </c>
    </row>
    <row r="2640" spans="1:7" hidden="1" x14ac:dyDescent="0.2">
      <c r="A2640" t="s">
        <v>64</v>
      </c>
      <c r="B2640">
        <v>0</v>
      </c>
      <c r="C2640">
        <v>6</v>
      </c>
      <c r="D2640" t="s">
        <v>3082</v>
      </c>
      <c r="E2640">
        <v>49.254570999999999</v>
      </c>
      <c r="F2640">
        <v>-122.997559</v>
      </c>
      <c r="G2640">
        <f>IF(route_map__2[[#This Row],[route_label]]&lt;&gt;A2641,0,SQRT((E2641-route_map__2[[#This Row],[stop_lat]])^2 + ((F2641-route_map__2[[#This Row],[stop_lon]])*COS(RADIANS(route_map__2[[#This Row],[stop_lat]])))^2)*111.32)</f>
        <v>0.34885717696905549</v>
      </c>
    </row>
    <row r="2641" spans="1:7" hidden="1" x14ac:dyDescent="0.2">
      <c r="A2641" t="s">
        <v>64</v>
      </c>
      <c r="B2641">
        <v>0</v>
      </c>
      <c r="C2641">
        <v>7</v>
      </c>
      <c r="D2641" t="s">
        <v>3083</v>
      </c>
      <c r="E2641">
        <v>49.254305000000002</v>
      </c>
      <c r="F2641">
        <v>-122.99277499999999</v>
      </c>
      <c r="G2641">
        <f>IF(route_map__2[[#This Row],[route_label]]&lt;&gt;A2642,0,SQRT((E2642-route_map__2[[#This Row],[stop_lat]])^2 + ((F2642-route_map__2[[#This Row],[stop_lon]])*COS(RADIANS(route_map__2[[#This Row],[stop_lat]])))^2)*111.32)</f>
        <v>0.35171945489261913</v>
      </c>
    </row>
    <row r="2642" spans="1:7" hidden="1" x14ac:dyDescent="0.2">
      <c r="A2642" t="s">
        <v>64</v>
      </c>
      <c r="B2642">
        <v>0</v>
      </c>
      <c r="C2642">
        <v>8</v>
      </c>
      <c r="D2642" t="s">
        <v>3084</v>
      </c>
      <c r="E2642">
        <v>49.252217000000002</v>
      </c>
      <c r="F2642">
        <v>-122.989142</v>
      </c>
      <c r="G2642">
        <f>IF(route_map__2[[#This Row],[route_label]]&lt;&gt;A2643,0,SQRT((E2643-route_map__2[[#This Row],[stop_lat]])^2 + ((F2643-route_map__2[[#This Row],[stop_lon]])*COS(RADIANS(route_map__2[[#This Row],[stop_lat]])))^2)*111.32)</f>
        <v>0.3470358899587267</v>
      </c>
    </row>
    <row r="2643" spans="1:7" hidden="1" x14ac:dyDescent="0.2">
      <c r="A2643" t="s">
        <v>64</v>
      </c>
      <c r="B2643">
        <v>0</v>
      </c>
      <c r="C2643">
        <v>9</v>
      </c>
      <c r="D2643" t="s">
        <v>3085</v>
      </c>
      <c r="E2643">
        <v>49.249929000000002</v>
      </c>
      <c r="F2643">
        <v>-122.98589800000001</v>
      </c>
      <c r="G2643">
        <f>IF(route_map__2[[#This Row],[route_label]]&lt;&gt;A2644,0,SQRT((E2644-route_map__2[[#This Row],[stop_lat]])^2 + ((F2644-route_map__2[[#This Row],[stop_lon]])*COS(RADIANS(route_map__2[[#This Row],[stop_lat]])))^2)*111.32)</f>
        <v>0.57937636633738299</v>
      </c>
    </row>
    <row r="2644" spans="1:7" hidden="1" x14ac:dyDescent="0.2">
      <c r="A2644" t="s">
        <v>64</v>
      </c>
      <c r="B2644">
        <v>0</v>
      </c>
      <c r="C2644">
        <v>10</v>
      </c>
      <c r="D2644" t="s">
        <v>3086</v>
      </c>
      <c r="E2644">
        <v>49.247739000000003</v>
      </c>
      <c r="F2644">
        <v>-122.97866500000001</v>
      </c>
      <c r="G2644">
        <f>IF(route_map__2[[#This Row],[route_label]]&lt;&gt;A2645,0,SQRT((E2645-route_map__2[[#This Row],[stop_lat]])^2 + ((F2645-route_map__2[[#This Row],[stop_lon]])*COS(RADIANS(route_map__2[[#This Row],[stop_lat]])))^2)*111.32)</f>
        <v>0.44736831559708701</v>
      </c>
    </row>
    <row r="2645" spans="1:7" hidden="1" x14ac:dyDescent="0.2">
      <c r="A2645" t="s">
        <v>64</v>
      </c>
      <c r="B2645">
        <v>0</v>
      </c>
      <c r="C2645">
        <v>11</v>
      </c>
      <c r="D2645" t="s">
        <v>3087</v>
      </c>
      <c r="E2645">
        <v>49.245055000000001</v>
      </c>
      <c r="F2645">
        <v>-122.97408299999999</v>
      </c>
      <c r="G2645">
        <f>IF(route_map__2[[#This Row],[route_label]]&lt;&gt;A2646,0,SQRT((E2646-route_map__2[[#This Row],[stop_lat]])^2 + ((F2646-route_map__2[[#This Row],[stop_lon]])*COS(RADIANS(route_map__2[[#This Row],[stop_lat]])))^2)*111.32)</f>
        <v>0.17653243494834156</v>
      </c>
    </row>
    <row r="2646" spans="1:7" hidden="1" x14ac:dyDescent="0.2">
      <c r="A2646" t="s">
        <v>64</v>
      </c>
      <c r="B2646">
        <v>0</v>
      </c>
      <c r="C2646">
        <v>12</v>
      </c>
      <c r="D2646" t="s">
        <v>3088</v>
      </c>
      <c r="E2646">
        <v>49.243977999999998</v>
      </c>
      <c r="F2646">
        <v>-122.9723</v>
      </c>
      <c r="G2646">
        <f>IF(route_map__2[[#This Row],[route_label]]&lt;&gt;A2647,0,SQRT((E2647-route_map__2[[#This Row],[stop_lat]])^2 + ((F2647-route_map__2[[#This Row],[stop_lon]])*COS(RADIANS(route_map__2[[#This Row],[stop_lat]])))^2)*111.32)</f>
        <v>0.31323157430770387</v>
      </c>
    </row>
    <row r="2647" spans="1:7" hidden="1" x14ac:dyDescent="0.2">
      <c r="A2647" t="s">
        <v>64</v>
      </c>
      <c r="B2647">
        <v>0</v>
      </c>
      <c r="C2647">
        <v>13</v>
      </c>
      <c r="D2647" t="s">
        <v>3089</v>
      </c>
      <c r="E2647">
        <v>49.242010999999998</v>
      </c>
      <c r="F2647">
        <v>-122.969218</v>
      </c>
      <c r="G2647">
        <f>IF(route_map__2[[#This Row],[route_label]]&lt;&gt;A2648,0,SQRT((E2648-route_map__2[[#This Row],[stop_lat]])^2 + ((F2648-route_map__2[[#This Row],[stop_lon]])*COS(RADIANS(route_map__2[[#This Row],[stop_lat]])))^2)*111.32)</f>
        <v>0.4808141947792211</v>
      </c>
    </row>
    <row r="2648" spans="1:7" hidden="1" x14ac:dyDescent="0.2">
      <c r="A2648" t="s">
        <v>64</v>
      </c>
      <c r="B2648">
        <v>0</v>
      </c>
      <c r="C2648">
        <v>14</v>
      </c>
      <c r="D2648" t="s">
        <v>3090</v>
      </c>
      <c r="E2648">
        <v>49.239511999999998</v>
      </c>
      <c r="F2648">
        <v>-122.96382199999999</v>
      </c>
      <c r="G2648">
        <f>IF(route_map__2[[#This Row],[route_label]]&lt;&gt;A2649,0,SQRT((E2649-route_map__2[[#This Row],[stop_lat]])^2 + ((F2649-route_map__2[[#This Row],[stop_lon]])*COS(RADIANS(route_map__2[[#This Row],[stop_lat]])))^2)*111.32)</f>
        <v>0.30979889137354005</v>
      </c>
    </row>
    <row r="2649" spans="1:7" hidden="1" x14ac:dyDescent="0.2">
      <c r="A2649" t="s">
        <v>64</v>
      </c>
      <c r="B2649">
        <v>0</v>
      </c>
      <c r="C2649">
        <v>15</v>
      </c>
      <c r="D2649" t="s">
        <v>3091</v>
      </c>
      <c r="E2649">
        <v>49.238484</v>
      </c>
      <c r="F2649">
        <v>-122.959861</v>
      </c>
      <c r="G2649">
        <f>IF(route_map__2[[#This Row],[route_label]]&lt;&gt;A2650,0,SQRT((E2650-route_map__2[[#This Row],[stop_lat]])^2 + ((F2650-route_map__2[[#This Row],[stop_lon]])*COS(RADIANS(route_map__2[[#This Row],[stop_lat]])))^2)*111.32)</f>
        <v>0.3312589095211077</v>
      </c>
    </row>
    <row r="2650" spans="1:7" hidden="1" x14ac:dyDescent="0.2">
      <c r="A2650" t="s">
        <v>64</v>
      </c>
      <c r="B2650">
        <v>0</v>
      </c>
      <c r="C2650">
        <v>16</v>
      </c>
      <c r="D2650" t="s">
        <v>3092</v>
      </c>
      <c r="E2650">
        <v>49.236789000000002</v>
      </c>
      <c r="F2650">
        <v>-122.956115</v>
      </c>
      <c r="G2650">
        <f>IF(route_map__2[[#This Row],[route_label]]&lt;&gt;A2651,0,SQRT((E2651-route_map__2[[#This Row],[stop_lat]])^2 + ((F2651-route_map__2[[#This Row],[stop_lon]])*COS(RADIANS(route_map__2[[#This Row],[stop_lat]])))^2)*111.32)</f>
        <v>0.26360674271641099</v>
      </c>
    </row>
    <row r="2651" spans="1:7" hidden="1" x14ac:dyDescent="0.2">
      <c r="A2651" t="s">
        <v>64</v>
      </c>
      <c r="B2651">
        <v>0</v>
      </c>
      <c r="C2651">
        <v>17</v>
      </c>
      <c r="D2651" t="s">
        <v>3093</v>
      </c>
      <c r="E2651">
        <v>49.234870999999998</v>
      </c>
      <c r="F2651">
        <v>-122.953988</v>
      </c>
      <c r="G2651">
        <f>IF(route_map__2[[#This Row],[route_label]]&lt;&gt;A2652,0,SQRT((E2652-route_map__2[[#This Row],[stop_lat]])^2 + ((F2652-route_map__2[[#This Row],[stop_lon]])*COS(RADIANS(route_map__2[[#This Row],[stop_lat]])))^2)*111.32)</f>
        <v>0.36754942872412244</v>
      </c>
    </row>
    <row r="2652" spans="1:7" hidden="1" x14ac:dyDescent="0.2">
      <c r="A2652" t="s">
        <v>64</v>
      </c>
      <c r="B2652">
        <v>0</v>
      </c>
      <c r="C2652">
        <v>18</v>
      </c>
      <c r="D2652" t="s">
        <v>3094</v>
      </c>
      <c r="E2652">
        <v>49.232238000000002</v>
      </c>
      <c r="F2652">
        <v>-122.950937</v>
      </c>
      <c r="G2652">
        <f>IF(route_map__2[[#This Row],[route_label]]&lt;&gt;A2653,0,SQRT((E2653-route_map__2[[#This Row],[stop_lat]])^2 + ((F2653-route_map__2[[#This Row],[stop_lon]])*COS(RADIANS(route_map__2[[#This Row],[stop_lat]])))^2)*111.32)</f>
        <v>0.28442752266545418</v>
      </c>
    </row>
    <row r="2653" spans="1:7" hidden="1" x14ac:dyDescent="0.2">
      <c r="A2653" t="s">
        <v>64</v>
      </c>
      <c r="B2653">
        <v>0</v>
      </c>
      <c r="C2653">
        <v>19</v>
      </c>
      <c r="D2653" t="s">
        <v>3095</v>
      </c>
      <c r="E2653">
        <v>49.230217000000003</v>
      </c>
      <c r="F2653">
        <v>-122.948543</v>
      </c>
      <c r="G2653">
        <f>IF(route_map__2[[#This Row],[route_label]]&lt;&gt;A2654,0,SQRT((E2654-route_map__2[[#This Row],[stop_lat]])^2 + ((F2654-route_map__2[[#This Row],[stop_lon]])*COS(RADIANS(route_map__2[[#This Row],[stop_lat]])))^2)*111.32)</f>
        <v>0.19838402873098654</v>
      </c>
    </row>
    <row r="2654" spans="1:7" hidden="1" x14ac:dyDescent="0.2">
      <c r="A2654" t="s">
        <v>64</v>
      </c>
      <c r="B2654">
        <v>0</v>
      </c>
      <c r="C2654">
        <v>20</v>
      </c>
      <c r="D2654" t="s">
        <v>3096</v>
      </c>
      <c r="E2654">
        <v>49.228802999999999</v>
      </c>
      <c r="F2654">
        <v>-122.946882</v>
      </c>
      <c r="G2654">
        <f>IF(route_map__2[[#This Row],[route_label]]&lt;&gt;A2655,0,SQRT((E2655-route_map__2[[#This Row],[stop_lat]])^2 + ((F2655-route_map__2[[#This Row],[stop_lon]])*COS(RADIANS(route_map__2[[#This Row],[stop_lat]])))^2)*111.32)</f>
        <v>0.22935922307770204</v>
      </c>
    </row>
    <row r="2655" spans="1:7" hidden="1" x14ac:dyDescent="0.2">
      <c r="A2655" t="s">
        <v>64</v>
      </c>
      <c r="B2655">
        <v>0</v>
      </c>
      <c r="C2655">
        <v>21</v>
      </c>
      <c r="D2655" t="s">
        <v>3097</v>
      </c>
      <c r="E2655">
        <v>49.22719</v>
      </c>
      <c r="F2655">
        <v>-122.944919</v>
      </c>
      <c r="G2655">
        <f>IF(route_map__2[[#This Row],[route_label]]&lt;&gt;A2656,0,SQRT((E2656-route_map__2[[#This Row],[stop_lat]])^2 + ((F2656-route_map__2[[#This Row],[stop_lon]])*COS(RADIANS(route_map__2[[#This Row],[stop_lat]])))^2)*111.32)</f>
        <v>0.22799866037941954</v>
      </c>
    </row>
    <row r="2656" spans="1:7" hidden="1" x14ac:dyDescent="0.2">
      <c r="A2656" t="s">
        <v>64</v>
      </c>
      <c r="B2656">
        <v>0</v>
      </c>
      <c r="C2656">
        <v>22</v>
      </c>
      <c r="D2656" t="s">
        <v>3098</v>
      </c>
      <c r="E2656">
        <v>49.225563999999999</v>
      </c>
      <c r="F2656">
        <v>-122.943012</v>
      </c>
      <c r="G2656">
        <f>IF(route_map__2[[#This Row],[route_label]]&lt;&gt;A2657,0,SQRT((E2657-route_map__2[[#This Row],[stop_lat]])^2 + ((F2657-route_map__2[[#This Row],[stop_lon]])*COS(RADIANS(route_map__2[[#This Row],[stop_lat]])))^2)*111.32)</f>
        <v>0.30326697064768526</v>
      </c>
    </row>
    <row r="2657" spans="1:7" hidden="1" x14ac:dyDescent="0.2">
      <c r="A2657" t="s">
        <v>64</v>
      </c>
      <c r="B2657">
        <v>0</v>
      </c>
      <c r="C2657">
        <v>23</v>
      </c>
      <c r="D2657" t="s">
        <v>3099</v>
      </c>
      <c r="E2657">
        <v>49.22343</v>
      </c>
      <c r="F2657">
        <v>-122.94041900000001</v>
      </c>
      <c r="G2657">
        <f>IF(route_map__2[[#This Row],[route_label]]&lt;&gt;A2658,0,SQRT((E2658-route_map__2[[#This Row],[stop_lat]])^2 + ((F2658-route_map__2[[#This Row],[stop_lon]])*COS(RADIANS(route_map__2[[#This Row],[stop_lat]])))^2)*111.32)</f>
        <v>0.13225641769836585</v>
      </c>
    </row>
    <row r="2658" spans="1:7" hidden="1" x14ac:dyDescent="0.2">
      <c r="A2658" t="s">
        <v>64</v>
      </c>
      <c r="B2658">
        <v>0</v>
      </c>
      <c r="C2658">
        <v>24</v>
      </c>
      <c r="D2658" t="s">
        <v>3100</v>
      </c>
      <c r="E2658">
        <v>49.222565000000003</v>
      </c>
      <c r="F2658">
        <v>-122.939172</v>
      </c>
      <c r="G2658">
        <f>IF(route_map__2[[#This Row],[route_label]]&lt;&gt;A2659,0,SQRT((E2659-route_map__2[[#This Row],[stop_lat]])^2 + ((F2659-route_map__2[[#This Row],[stop_lon]])*COS(RADIANS(route_map__2[[#This Row],[stop_lat]])))^2)*111.32)</f>
        <v>0.16926643891924706</v>
      </c>
    </row>
    <row r="2659" spans="1:7" hidden="1" x14ac:dyDescent="0.2">
      <c r="A2659" t="s">
        <v>64</v>
      </c>
      <c r="B2659">
        <v>0</v>
      </c>
      <c r="C2659">
        <v>25</v>
      </c>
      <c r="D2659" t="s">
        <v>3101</v>
      </c>
      <c r="E2659">
        <v>49.221406000000002</v>
      </c>
      <c r="F2659">
        <v>-122.937665</v>
      </c>
      <c r="G2659">
        <f>IF(route_map__2[[#This Row],[route_label]]&lt;&gt;A2660,0,SQRT((E2660-route_map__2[[#This Row],[stop_lat]])^2 + ((F2660-route_map__2[[#This Row],[stop_lon]])*COS(RADIANS(route_map__2[[#This Row],[stop_lat]])))^2)*111.32)</f>
        <v>0.24689099565516981</v>
      </c>
    </row>
    <row r="2660" spans="1:7" hidden="1" x14ac:dyDescent="0.2">
      <c r="A2660" t="s">
        <v>64</v>
      </c>
      <c r="B2660">
        <v>0</v>
      </c>
      <c r="C2660">
        <v>26</v>
      </c>
      <c r="D2660" t="s">
        <v>3102</v>
      </c>
      <c r="E2660">
        <v>49.219738</v>
      </c>
      <c r="F2660">
        <v>-122.935427</v>
      </c>
      <c r="G2660">
        <f>IF(route_map__2[[#This Row],[route_label]]&lt;&gt;A2661,0,SQRT((E2661-route_map__2[[#This Row],[stop_lat]])^2 + ((F2661-route_map__2[[#This Row],[stop_lon]])*COS(RADIANS(route_map__2[[#This Row],[stop_lat]])))^2)*111.32)</f>
        <v>0.25017439048567619</v>
      </c>
    </row>
    <row r="2661" spans="1:7" hidden="1" x14ac:dyDescent="0.2">
      <c r="A2661" t="s">
        <v>64</v>
      </c>
      <c r="B2661">
        <v>0</v>
      </c>
      <c r="C2661">
        <v>27</v>
      </c>
      <c r="D2661" t="s">
        <v>3103</v>
      </c>
      <c r="E2661">
        <v>49.218043999999999</v>
      </c>
      <c r="F2661">
        <v>-122.933166</v>
      </c>
      <c r="G2661">
        <f>IF(route_map__2[[#This Row],[route_label]]&lt;&gt;A2662,0,SQRT((E2662-route_map__2[[#This Row],[stop_lat]])^2 + ((F2662-route_map__2[[#This Row],[stop_lon]])*COS(RADIANS(route_map__2[[#This Row],[stop_lat]])))^2)*111.32)</f>
        <v>0.22249877460699288</v>
      </c>
    </row>
    <row r="2662" spans="1:7" hidden="1" x14ac:dyDescent="0.2">
      <c r="A2662" t="s">
        <v>64</v>
      </c>
      <c r="B2662">
        <v>0</v>
      </c>
      <c r="C2662">
        <v>28</v>
      </c>
      <c r="D2662" t="s">
        <v>3104</v>
      </c>
      <c r="E2662">
        <v>49.216549000000001</v>
      </c>
      <c r="F2662">
        <v>-122.931135</v>
      </c>
      <c r="G2662">
        <f>IF(route_map__2[[#This Row],[route_label]]&lt;&gt;A2663,0,SQRT((E2663-route_map__2[[#This Row],[stop_lat]])^2 + ((F2663-route_map__2[[#This Row],[stop_lon]])*COS(RADIANS(route_map__2[[#This Row],[stop_lat]])))^2)*111.32)</f>
        <v>0.44659174585596007</v>
      </c>
    </row>
    <row r="2663" spans="1:7" hidden="1" x14ac:dyDescent="0.2">
      <c r="A2663" t="s">
        <v>64</v>
      </c>
      <c r="B2663">
        <v>0</v>
      </c>
      <c r="C2663">
        <v>29</v>
      </c>
      <c r="D2663" t="s">
        <v>3105</v>
      </c>
      <c r="E2663">
        <v>49.213493</v>
      </c>
      <c r="F2663">
        <v>-122.927156</v>
      </c>
      <c r="G2663">
        <f>IF(route_map__2[[#This Row],[route_label]]&lt;&gt;A2664,0,SQRT((E2664-route_map__2[[#This Row],[stop_lat]])^2 + ((F2664-route_map__2[[#This Row],[stop_lon]])*COS(RADIANS(route_map__2[[#This Row],[stop_lat]])))^2)*111.32)</f>
        <v>0.20630420274615383</v>
      </c>
    </row>
    <row r="2664" spans="1:7" hidden="1" x14ac:dyDescent="0.2">
      <c r="A2664" t="s">
        <v>64</v>
      </c>
      <c r="B2664">
        <v>0</v>
      </c>
      <c r="C2664">
        <v>30</v>
      </c>
      <c r="D2664" t="s">
        <v>3106</v>
      </c>
      <c r="E2664">
        <v>49.212072999999997</v>
      </c>
      <c r="F2664">
        <v>-122.92533299999999</v>
      </c>
      <c r="G2664">
        <f>IF(route_map__2[[#This Row],[route_label]]&lt;&gt;A2665,0,SQRT((E2665-route_map__2[[#This Row],[stop_lat]])^2 + ((F2665-route_map__2[[#This Row],[stop_lon]])*COS(RADIANS(route_map__2[[#This Row],[stop_lat]])))^2)*111.32)</f>
        <v>0.37348703912307779</v>
      </c>
    </row>
    <row r="2665" spans="1:7" hidden="1" x14ac:dyDescent="0.2">
      <c r="A2665" t="s">
        <v>64</v>
      </c>
      <c r="B2665">
        <v>0</v>
      </c>
      <c r="C2665">
        <v>31</v>
      </c>
      <c r="D2665" t="s">
        <v>3107</v>
      </c>
      <c r="E2665">
        <v>49.209505999999998</v>
      </c>
      <c r="F2665">
        <v>-122.922026</v>
      </c>
      <c r="G2665">
        <f>IF(route_map__2[[#This Row],[route_label]]&lt;&gt;A2666,0,SQRT((E2666-route_map__2[[#This Row],[stop_lat]])^2 + ((F2666-route_map__2[[#This Row],[stop_lon]])*COS(RADIANS(route_map__2[[#This Row],[stop_lat]])))^2)*111.32)</f>
        <v>0.22927257315695279</v>
      </c>
    </row>
    <row r="2666" spans="1:7" hidden="1" x14ac:dyDescent="0.2">
      <c r="A2666" t="s">
        <v>64</v>
      </c>
      <c r="B2666">
        <v>0</v>
      </c>
      <c r="C2666">
        <v>32</v>
      </c>
      <c r="D2666" t="s">
        <v>3108</v>
      </c>
      <c r="E2666">
        <v>49.207915</v>
      </c>
      <c r="F2666">
        <v>-122.920024</v>
      </c>
      <c r="G2666">
        <f>IF(route_map__2[[#This Row],[route_label]]&lt;&gt;A2667,0,SQRT((E2667-route_map__2[[#This Row],[stop_lat]])^2 + ((F2667-route_map__2[[#This Row],[stop_lon]])*COS(RADIANS(route_map__2[[#This Row],[stop_lat]])))^2)*111.32)</f>
        <v>0.20897594105104925</v>
      </c>
    </row>
    <row r="2667" spans="1:7" hidden="1" x14ac:dyDescent="0.2">
      <c r="A2667" t="s">
        <v>64</v>
      </c>
      <c r="B2667">
        <v>0</v>
      </c>
      <c r="C2667">
        <v>33</v>
      </c>
      <c r="D2667" t="s">
        <v>3109</v>
      </c>
      <c r="E2667">
        <v>49.206465000000001</v>
      </c>
      <c r="F2667">
        <v>-122.918199</v>
      </c>
      <c r="G2667">
        <f>IF(route_map__2[[#This Row],[route_label]]&lt;&gt;A2668,0,SQRT((E2668-route_map__2[[#This Row],[stop_lat]])^2 + ((F2668-route_map__2[[#This Row],[stop_lon]])*COS(RADIANS(route_map__2[[#This Row],[stop_lat]])))^2)*111.32)</f>
        <v>0.22989299981128411</v>
      </c>
    </row>
    <row r="2668" spans="1:7" hidden="1" x14ac:dyDescent="0.2">
      <c r="A2668" t="s">
        <v>64</v>
      </c>
      <c r="B2668">
        <v>0</v>
      </c>
      <c r="C2668">
        <v>34</v>
      </c>
      <c r="D2668" t="s">
        <v>3110</v>
      </c>
      <c r="E2668">
        <v>49.204869000000002</v>
      </c>
      <c r="F2668">
        <v>-122.91619300000001</v>
      </c>
      <c r="G2668">
        <f>IF(route_map__2[[#This Row],[route_label]]&lt;&gt;A2669,0,SQRT((E2669-route_map__2[[#This Row],[stop_lat]])^2 + ((F2669-route_map__2[[#This Row],[stop_lon]])*COS(RADIANS(route_map__2[[#This Row],[stop_lat]])))^2)*111.32)</f>
        <v>0.14159487387823508</v>
      </c>
    </row>
    <row r="2669" spans="1:7" hidden="1" x14ac:dyDescent="0.2">
      <c r="A2669" t="s">
        <v>64</v>
      </c>
      <c r="B2669">
        <v>0</v>
      </c>
      <c r="C2669">
        <v>35</v>
      </c>
      <c r="D2669" t="s">
        <v>3111</v>
      </c>
      <c r="E2669">
        <v>49.203882</v>
      </c>
      <c r="F2669">
        <v>-122.914965</v>
      </c>
      <c r="G2669">
        <f>IF(route_map__2[[#This Row],[route_label]]&lt;&gt;A2670,0,SQRT((E2670-route_map__2[[#This Row],[stop_lat]])^2 + ((F2670-route_map__2[[#This Row],[stop_lon]])*COS(RADIANS(route_map__2[[#This Row],[stop_lat]])))^2)*111.32)</f>
        <v>0.37724809020291872</v>
      </c>
    </row>
    <row r="2670" spans="1:7" hidden="1" x14ac:dyDescent="0.2">
      <c r="A2670" t="s">
        <v>64</v>
      </c>
      <c r="B2670">
        <v>0</v>
      </c>
      <c r="C2670">
        <v>36</v>
      </c>
      <c r="D2670" t="s">
        <v>3112</v>
      </c>
      <c r="E2670">
        <v>49.200806999999998</v>
      </c>
      <c r="F2670">
        <v>-122.912785</v>
      </c>
      <c r="G2670">
        <f>IF(route_map__2[[#This Row],[route_label]]&lt;&gt;A2671,0,SQRT((E2671-route_map__2[[#This Row],[stop_lat]])^2 + ((F2671-route_map__2[[#This Row],[stop_lon]])*COS(RADIANS(route_map__2[[#This Row],[stop_lat]])))^2)*111.32)</f>
        <v>9.5512839026797199E-3</v>
      </c>
    </row>
    <row r="2671" spans="1:7" hidden="1" x14ac:dyDescent="0.2">
      <c r="A2671" t="s">
        <v>64</v>
      </c>
      <c r="B2671">
        <v>1</v>
      </c>
      <c r="C2671">
        <v>1</v>
      </c>
      <c r="D2671" t="s">
        <v>3113</v>
      </c>
      <c r="E2671">
        <v>49.200879999999998</v>
      </c>
      <c r="F2671">
        <v>-122.912854</v>
      </c>
      <c r="G2671">
        <f>IF(route_map__2[[#This Row],[route_label]]&lt;&gt;A2672,0,SQRT((E2672-route_map__2[[#This Row],[stop_lat]])^2 + ((F2672-route_map__2[[#This Row],[stop_lon]])*COS(RADIANS(route_map__2[[#This Row],[stop_lat]])))^2)*111.32)</f>
        <v>0.38255915156886428</v>
      </c>
    </row>
    <row r="2672" spans="1:7" hidden="1" x14ac:dyDescent="0.2">
      <c r="A2672" t="s">
        <v>64</v>
      </c>
      <c r="B2672">
        <v>1</v>
      </c>
      <c r="C2672">
        <v>2</v>
      </c>
      <c r="D2672" t="s">
        <v>3114</v>
      </c>
      <c r="E2672">
        <v>49.204050000000002</v>
      </c>
      <c r="F2672">
        <v>-122.914885</v>
      </c>
      <c r="G2672">
        <f>IF(route_map__2[[#This Row],[route_label]]&lt;&gt;A2673,0,SQRT((E2673-route_map__2[[#This Row],[stop_lat]])^2 + ((F2673-route_map__2[[#This Row],[stop_lon]])*COS(RADIANS(route_map__2[[#This Row],[stop_lat]])))^2)*111.32)</f>
        <v>0.19667857126897073</v>
      </c>
    </row>
    <row r="2673" spans="1:7" hidden="1" x14ac:dyDescent="0.2">
      <c r="A2673" t="s">
        <v>64</v>
      </c>
      <c r="B2673">
        <v>1</v>
      </c>
      <c r="C2673">
        <v>3</v>
      </c>
      <c r="D2673" t="s">
        <v>3115</v>
      </c>
      <c r="E2673">
        <v>49.205416</v>
      </c>
      <c r="F2673">
        <v>-122.9166</v>
      </c>
      <c r="G2673">
        <f>IF(route_map__2[[#This Row],[route_label]]&lt;&gt;A2674,0,SQRT((E2674-route_map__2[[#This Row],[stop_lat]])^2 + ((F2674-route_map__2[[#This Row],[stop_lon]])*COS(RADIANS(route_map__2[[#This Row],[stop_lat]])))^2)*111.32)</f>
        <v>0.22168078347925221</v>
      </c>
    </row>
    <row r="2674" spans="1:7" hidden="1" x14ac:dyDescent="0.2">
      <c r="A2674" t="s">
        <v>64</v>
      </c>
      <c r="B2674">
        <v>1</v>
      </c>
      <c r="C2674">
        <v>4</v>
      </c>
      <c r="D2674" t="s">
        <v>3116</v>
      </c>
      <c r="E2674">
        <v>49.206952999999999</v>
      </c>
      <c r="F2674">
        <v>-122.918538</v>
      </c>
      <c r="G2674">
        <f>IF(route_map__2[[#This Row],[route_label]]&lt;&gt;A2675,0,SQRT((E2675-route_map__2[[#This Row],[stop_lat]])^2 + ((F2675-route_map__2[[#This Row],[stop_lon]])*COS(RADIANS(route_map__2[[#This Row],[stop_lat]])))^2)*111.32)</f>
        <v>0.17248831730585573</v>
      </c>
    </row>
    <row r="2675" spans="1:7" hidden="1" x14ac:dyDescent="0.2">
      <c r="A2675" t="s">
        <v>64</v>
      </c>
      <c r="B2675">
        <v>1</v>
      </c>
      <c r="C2675">
        <v>5</v>
      </c>
      <c r="D2675" t="s">
        <v>3117</v>
      </c>
      <c r="E2675">
        <v>49.208150000000003</v>
      </c>
      <c r="F2675">
        <v>-122.920044</v>
      </c>
      <c r="G2675">
        <f>IF(route_map__2[[#This Row],[route_label]]&lt;&gt;A2676,0,SQRT((E2676-route_map__2[[#This Row],[stop_lat]])^2 + ((F2676-route_map__2[[#This Row],[stop_lon]])*COS(RADIANS(route_map__2[[#This Row],[stop_lat]])))^2)*111.32)</f>
        <v>0.2748055195173108</v>
      </c>
    </row>
    <row r="2676" spans="1:7" hidden="1" x14ac:dyDescent="0.2">
      <c r="A2676" t="s">
        <v>64</v>
      </c>
      <c r="B2676">
        <v>1</v>
      </c>
      <c r="C2676">
        <v>6</v>
      </c>
      <c r="D2676" t="s">
        <v>3118</v>
      </c>
      <c r="E2676">
        <v>49.210061000000003</v>
      </c>
      <c r="F2676">
        <v>-122.922436</v>
      </c>
      <c r="G2676">
        <f>IF(route_map__2[[#This Row],[route_label]]&lt;&gt;A2677,0,SQRT((E2677-route_map__2[[#This Row],[stop_lat]])^2 + ((F2677-route_map__2[[#This Row],[stop_lon]])*COS(RADIANS(route_map__2[[#This Row],[stop_lat]])))^2)*111.32)</f>
        <v>0.21321464224138892</v>
      </c>
    </row>
    <row r="2677" spans="1:7" hidden="1" x14ac:dyDescent="0.2">
      <c r="A2677" t="s">
        <v>64</v>
      </c>
      <c r="B2677">
        <v>1</v>
      </c>
      <c r="C2677">
        <v>7</v>
      </c>
      <c r="D2677" t="s">
        <v>2772</v>
      </c>
      <c r="E2677">
        <v>49.211540999999997</v>
      </c>
      <c r="F2677">
        <v>-122.924297</v>
      </c>
      <c r="G2677">
        <f>IF(route_map__2[[#This Row],[route_label]]&lt;&gt;A2678,0,SQRT((E2678-route_map__2[[#This Row],[stop_lat]])^2 + ((F2678-route_map__2[[#This Row],[stop_lon]])*COS(RADIANS(route_map__2[[#This Row],[stop_lat]])))^2)*111.32)</f>
        <v>0.17937414203900243</v>
      </c>
    </row>
    <row r="2678" spans="1:7" hidden="1" x14ac:dyDescent="0.2">
      <c r="A2678" t="s">
        <v>64</v>
      </c>
      <c r="B2678">
        <v>1</v>
      </c>
      <c r="C2678">
        <v>8</v>
      </c>
      <c r="D2678" t="s">
        <v>2773</v>
      </c>
      <c r="E2678">
        <v>49.212786999999999</v>
      </c>
      <c r="F2678">
        <v>-122.925861</v>
      </c>
      <c r="G2678">
        <f>IF(route_map__2[[#This Row],[route_label]]&lt;&gt;A2679,0,SQRT((E2679-route_map__2[[#This Row],[stop_lat]])^2 + ((F2679-route_map__2[[#This Row],[stop_lon]])*COS(RADIANS(route_map__2[[#This Row],[stop_lat]])))^2)*111.32)</f>
        <v>0.22576698646281676</v>
      </c>
    </row>
    <row r="2679" spans="1:7" hidden="1" x14ac:dyDescent="0.2">
      <c r="A2679" t="s">
        <v>64</v>
      </c>
      <c r="B2679">
        <v>1</v>
      </c>
      <c r="C2679">
        <v>9</v>
      </c>
      <c r="D2679" t="s">
        <v>3119</v>
      </c>
      <c r="E2679">
        <v>49.214331000000001</v>
      </c>
      <c r="F2679">
        <v>-122.927874</v>
      </c>
      <c r="G2679">
        <f>IF(route_map__2[[#This Row],[route_label]]&lt;&gt;A2680,0,SQRT((E2680-route_map__2[[#This Row],[stop_lat]])^2 + ((F2680-route_map__2[[#This Row],[stop_lon]])*COS(RADIANS(route_map__2[[#This Row],[stop_lat]])))^2)*111.32)</f>
        <v>0.30673147748999541</v>
      </c>
    </row>
    <row r="2680" spans="1:7" hidden="1" x14ac:dyDescent="0.2">
      <c r="A2680" t="s">
        <v>64</v>
      </c>
      <c r="B2680">
        <v>1</v>
      </c>
      <c r="C2680">
        <v>10</v>
      </c>
      <c r="D2680" t="s">
        <v>3120</v>
      </c>
      <c r="E2680">
        <v>49.216422000000001</v>
      </c>
      <c r="F2680">
        <v>-122.930621</v>
      </c>
      <c r="G2680">
        <f>IF(route_map__2[[#This Row],[route_label]]&lt;&gt;A2681,0,SQRT((E2681-route_map__2[[#This Row],[stop_lat]])^2 + ((F2681-route_map__2[[#This Row],[stop_lon]])*COS(RADIANS(route_map__2[[#This Row],[stop_lat]])))^2)*111.32)</f>
        <v>0.35460706167377737</v>
      </c>
    </row>
    <row r="2681" spans="1:7" hidden="1" x14ac:dyDescent="0.2">
      <c r="A2681" t="s">
        <v>64</v>
      </c>
      <c r="B2681">
        <v>1</v>
      </c>
      <c r="C2681">
        <v>11</v>
      </c>
      <c r="D2681" t="s">
        <v>3121</v>
      </c>
      <c r="E2681">
        <v>49.218786999999999</v>
      </c>
      <c r="F2681">
        <v>-122.933888</v>
      </c>
      <c r="G2681">
        <f>IF(route_map__2[[#This Row],[route_label]]&lt;&gt;A2682,0,SQRT((E2682-route_map__2[[#This Row],[stop_lat]])^2 + ((F2682-route_map__2[[#This Row],[stop_lon]])*COS(RADIANS(route_map__2[[#This Row],[stop_lat]])))^2)*111.32)</f>
        <v>0.22841729452574169</v>
      </c>
    </row>
    <row r="2682" spans="1:7" hidden="1" x14ac:dyDescent="0.2">
      <c r="A2682" t="s">
        <v>64</v>
      </c>
      <c r="B2682">
        <v>1</v>
      </c>
      <c r="C2682">
        <v>12</v>
      </c>
      <c r="D2682" t="s">
        <v>3122</v>
      </c>
      <c r="E2682">
        <v>49.220334999999999</v>
      </c>
      <c r="F2682">
        <v>-122.93595000000001</v>
      </c>
      <c r="G2682">
        <f>IF(route_map__2[[#This Row],[route_label]]&lt;&gt;A2683,0,SQRT((E2683-route_map__2[[#This Row],[stop_lat]])^2 + ((F2683-route_map__2[[#This Row],[stop_lon]])*COS(RADIANS(route_map__2[[#This Row],[stop_lat]])))^2)*111.32)</f>
        <v>0.23462527182570414</v>
      </c>
    </row>
    <row r="2683" spans="1:7" hidden="1" x14ac:dyDescent="0.2">
      <c r="A2683" t="s">
        <v>64</v>
      </c>
      <c r="B2683">
        <v>1</v>
      </c>
      <c r="C2683">
        <v>13</v>
      </c>
      <c r="D2683" t="s">
        <v>3123</v>
      </c>
      <c r="E2683">
        <v>49.221919999999997</v>
      </c>
      <c r="F2683">
        <v>-122.93807700000001</v>
      </c>
      <c r="G2683">
        <f>IF(route_map__2[[#This Row],[route_label]]&lt;&gt;A2684,0,SQRT((E2684-route_map__2[[#This Row],[stop_lat]])^2 + ((F2684-route_map__2[[#This Row],[stop_lon]])*COS(RADIANS(route_map__2[[#This Row],[stop_lat]])))^2)*111.32)</f>
        <v>0.18014423248733397</v>
      </c>
    </row>
    <row r="2684" spans="1:7" hidden="1" x14ac:dyDescent="0.2">
      <c r="A2684" t="s">
        <v>64</v>
      </c>
      <c r="B2684">
        <v>1</v>
      </c>
      <c r="C2684">
        <v>14</v>
      </c>
      <c r="D2684" t="s">
        <v>3124</v>
      </c>
      <c r="E2684">
        <v>49.22316</v>
      </c>
      <c r="F2684">
        <v>-122.93966899999999</v>
      </c>
      <c r="G2684">
        <f>IF(route_map__2[[#This Row],[route_label]]&lt;&gt;A2685,0,SQRT((E2685-route_map__2[[#This Row],[stop_lat]])^2 + ((F2685-route_map__2[[#This Row],[stop_lon]])*COS(RADIANS(route_map__2[[#This Row],[stop_lat]])))^2)*111.32)</f>
        <v>0.23929896185470906</v>
      </c>
    </row>
    <row r="2685" spans="1:7" hidden="1" x14ac:dyDescent="0.2">
      <c r="A2685" t="s">
        <v>64</v>
      </c>
      <c r="B2685">
        <v>1</v>
      </c>
      <c r="C2685">
        <v>15</v>
      </c>
      <c r="D2685" t="s">
        <v>3125</v>
      </c>
      <c r="E2685">
        <v>49.224812</v>
      </c>
      <c r="F2685">
        <v>-122.94177500000001</v>
      </c>
      <c r="G2685">
        <f>IF(route_map__2[[#This Row],[route_label]]&lt;&gt;A2686,0,SQRT((E2686-route_map__2[[#This Row],[stop_lat]])^2 + ((F2686-route_map__2[[#This Row],[stop_lon]])*COS(RADIANS(route_map__2[[#This Row],[stop_lat]])))^2)*111.32)</f>
        <v>0.30180085893955427</v>
      </c>
    </row>
    <row r="2686" spans="1:7" hidden="1" x14ac:dyDescent="0.2">
      <c r="A2686" t="s">
        <v>64</v>
      </c>
      <c r="B2686">
        <v>1</v>
      </c>
      <c r="C2686">
        <v>16</v>
      </c>
      <c r="D2686" t="s">
        <v>3126</v>
      </c>
      <c r="E2686">
        <v>49.226925999999999</v>
      </c>
      <c r="F2686">
        <v>-122.944374</v>
      </c>
      <c r="G2686">
        <f>IF(route_map__2[[#This Row],[route_label]]&lt;&gt;A2687,0,SQRT((E2687-route_map__2[[#This Row],[stop_lat]])^2 + ((F2687-route_map__2[[#This Row],[stop_lon]])*COS(RADIANS(route_map__2[[#This Row],[stop_lat]])))^2)*111.32)</f>
        <v>0.1523403824666715</v>
      </c>
    </row>
    <row r="2687" spans="1:7" hidden="1" x14ac:dyDescent="0.2">
      <c r="A2687" t="s">
        <v>64</v>
      </c>
      <c r="B2687">
        <v>1</v>
      </c>
      <c r="C2687">
        <v>17</v>
      </c>
      <c r="D2687" t="s">
        <v>3127</v>
      </c>
      <c r="E2687">
        <v>49.228017000000001</v>
      </c>
      <c r="F2687">
        <v>-122.945639</v>
      </c>
      <c r="G2687">
        <f>IF(route_map__2[[#This Row],[route_label]]&lt;&gt;A2688,0,SQRT((E2688-route_map__2[[#This Row],[stop_lat]])^2 + ((F2688-route_map__2[[#This Row],[stop_lon]])*COS(RADIANS(route_map__2[[#This Row],[stop_lat]])))^2)*111.32)</f>
        <v>0.2596478900204689</v>
      </c>
    </row>
    <row r="2688" spans="1:7" hidden="1" x14ac:dyDescent="0.2">
      <c r="A2688" t="s">
        <v>64</v>
      </c>
      <c r="B2688">
        <v>1</v>
      </c>
      <c r="C2688">
        <v>18</v>
      </c>
      <c r="D2688" t="s">
        <v>3128</v>
      </c>
      <c r="E2688">
        <v>49.229858</v>
      </c>
      <c r="F2688">
        <v>-122.94783200000001</v>
      </c>
      <c r="G2688">
        <f>IF(route_map__2[[#This Row],[route_label]]&lt;&gt;A2689,0,SQRT((E2689-route_map__2[[#This Row],[stop_lat]])^2 + ((F2689-route_map__2[[#This Row],[stop_lon]])*COS(RADIANS(route_map__2[[#This Row],[stop_lat]])))^2)*111.32)</f>
        <v>0.16922864664265086</v>
      </c>
    </row>
    <row r="2689" spans="1:7" hidden="1" x14ac:dyDescent="0.2">
      <c r="A2689" t="s">
        <v>64</v>
      </c>
      <c r="B2689">
        <v>1</v>
      </c>
      <c r="C2689">
        <v>19</v>
      </c>
      <c r="D2689" t="s">
        <v>3129</v>
      </c>
      <c r="E2689">
        <v>49.231054</v>
      </c>
      <c r="F2689">
        <v>-122.949269</v>
      </c>
      <c r="G2689">
        <f>IF(route_map__2[[#This Row],[route_label]]&lt;&gt;A2690,0,SQRT((E2690-route_map__2[[#This Row],[stop_lat]])^2 + ((F2690-route_map__2[[#This Row],[stop_lon]])*COS(RADIANS(route_map__2[[#This Row],[stop_lat]])))^2)*111.32)</f>
        <v>0.28570956965106636</v>
      </c>
    </row>
    <row r="2690" spans="1:7" hidden="1" x14ac:dyDescent="0.2">
      <c r="A2690" t="s">
        <v>64</v>
      </c>
      <c r="B2690">
        <v>1</v>
      </c>
      <c r="C2690">
        <v>20</v>
      </c>
      <c r="D2690" t="s">
        <v>3130</v>
      </c>
      <c r="E2690">
        <v>49.233086999999998</v>
      </c>
      <c r="F2690">
        <v>-122.951668</v>
      </c>
      <c r="G2690">
        <f>IF(route_map__2[[#This Row],[route_label]]&lt;&gt;A2691,0,SQRT((E2691-route_map__2[[#This Row],[stop_lat]])^2 + ((F2691-route_map__2[[#This Row],[stop_lon]])*COS(RADIANS(route_map__2[[#This Row],[stop_lat]])))^2)*111.32)</f>
        <v>0.42979653866243256</v>
      </c>
    </row>
    <row r="2691" spans="1:7" hidden="1" x14ac:dyDescent="0.2">
      <c r="A2691" t="s">
        <v>64</v>
      </c>
      <c r="B2691">
        <v>1</v>
      </c>
      <c r="C2691">
        <v>21</v>
      </c>
      <c r="D2691" t="s">
        <v>3131</v>
      </c>
      <c r="E2691">
        <v>49.236223000000003</v>
      </c>
      <c r="F2691">
        <v>-122.955117</v>
      </c>
      <c r="G2691">
        <f>IF(route_map__2[[#This Row],[route_label]]&lt;&gt;A2692,0,SQRT((E2692-route_map__2[[#This Row],[stop_lat]])^2 + ((F2692-route_map__2[[#This Row],[stop_lon]])*COS(RADIANS(route_map__2[[#This Row],[stop_lat]])))^2)*111.32)</f>
        <v>0.53323010911543245</v>
      </c>
    </row>
    <row r="2692" spans="1:7" hidden="1" x14ac:dyDescent="0.2">
      <c r="A2692" t="s">
        <v>64</v>
      </c>
      <c r="B2692">
        <v>1</v>
      </c>
      <c r="C2692">
        <v>22</v>
      </c>
      <c r="D2692" t="s">
        <v>3132</v>
      </c>
      <c r="E2692">
        <v>49.238982</v>
      </c>
      <c r="F2692">
        <v>-122.96111399999999</v>
      </c>
      <c r="G2692">
        <f>IF(route_map__2[[#This Row],[route_label]]&lt;&gt;A2693,0,SQRT((E2693-route_map__2[[#This Row],[stop_lat]])^2 + ((F2693-route_map__2[[#This Row],[stop_lon]])*COS(RADIANS(route_map__2[[#This Row],[stop_lat]])))^2)*111.32)</f>
        <v>0.34352155826985892</v>
      </c>
    </row>
    <row r="2693" spans="1:7" hidden="1" x14ac:dyDescent="0.2">
      <c r="A2693" t="s">
        <v>64</v>
      </c>
      <c r="B2693">
        <v>1</v>
      </c>
      <c r="C2693">
        <v>23</v>
      </c>
      <c r="D2693" t="s">
        <v>3133</v>
      </c>
      <c r="E2693">
        <v>49.240074999999997</v>
      </c>
      <c r="F2693">
        <v>-122.96553400000001</v>
      </c>
      <c r="G2693">
        <f>IF(route_map__2[[#This Row],[route_label]]&lt;&gt;A2694,0,SQRT((E2694-route_map__2[[#This Row],[stop_lat]])^2 + ((F2694-route_map__2[[#This Row],[stop_lon]])*COS(RADIANS(route_map__2[[#This Row],[stop_lat]])))^2)*111.32)</f>
        <v>0.73343801405243503</v>
      </c>
    </row>
    <row r="2694" spans="1:7" hidden="1" x14ac:dyDescent="0.2">
      <c r="A2694" t="s">
        <v>64</v>
      </c>
      <c r="B2694">
        <v>1</v>
      </c>
      <c r="C2694">
        <v>24</v>
      </c>
      <c r="D2694" t="s">
        <v>3134</v>
      </c>
      <c r="E2694">
        <v>49.244602</v>
      </c>
      <c r="F2694">
        <v>-122.972866</v>
      </c>
      <c r="G2694">
        <f>IF(route_map__2[[#This Row],[route_label]]&lt;&gt;A2695,0,SQRT((E2695-route_map__2[[#This Row],[stop_lat]])^2 + ((F2695-route_map__2[[#This Row],[stop_lon]])*COS(RADIANS(route_map__2[[#This Row],[stop_lat]])))^2)*111.32)</f>
        <v>0.2365966337005023</v>
      </c>
    </row>
    <row r="2695" spans="1:7" hidden="1" x14ac:dyDescent="0.2">
      <c r="A2695" t="s">
        <v>64</v>
      </c>
      <c r="B2695">
        <v>1</v>
      </c>
      <c r="C2695">
        <v>25</v>
      </c>
      <c r="D2695" t="s">
        <v>3135</v>
      </c>
      <c r="E2695">
        <v>49.245953999999998</v>
      </c>
      <c r="F2695">
        <v>-122.97537800000001</v>
      </c>
      <c r="G2695">
        <f>IF(route_map__2[[#This Row],[route_label]]&lt;&gt;A2696,0,SQRT((E2696-route_map__2[[#This Row],[stop_lat]])^2 + ((F2696-route_map__2[[#This Row],[stop_lon]])*COS(RADIANS(route_map__2[[#This Row],[stop_lat]])))^2)*111.32)</f>
        <v>0.27217465251683459</v>
      </c>
    </row>
    <row r="2696" spans="1:7" hidden="1" x14ac:dyDescent="0.2">
      <c r="A2696" t="s">
        <v>64</v>
      </c>
      <c r="B2696">
        <v>1</v>
      </c>
      <c r="C2696">
        <v>26</v>
      </c>
      <c r="D2696" t="s">
        <v>3136</v>
      </c>
      <c r="E2696">
        <v>49.247632000000003</v>
      </c>
      <c r="F2696">
        <v>-122.97810200000001</v>
      </c>
      <c r="G2696">
        <f>IF(route_map__2[[#This Row],[route_label]]&lt;&gt;A2697,0,SQRT((E2697-route_map__2[[#This Row],[stop_lat]])^2 + ((F2697-route_map__2[[#This Row],[stop_lon]])*COS(RADIANS(route_map__2[[#This Row],[stop_lat]])))^2)*111.32)</f>
        <v>0.31399044678489091</v>
      </c>
    </row>
    <row r="2697" spans="1:7" hidden="1" x14ac:dyDescent="0.2">
      <c r="A2697" t="s">
        <v>64</v>
      </c>
      <c r="B2697">
        <v>1</v>
      </c>
      <c r="C2697">
        <v>27</v>
      </c>
      <c r="D2697" t="s">
        <v>3137</v>
      </c>
      <c r="E2697">
        <v>49.249555000000001</v>
      </c>
      <c r="F2697">
        <v>-122.981263</v>
      </c>
      <c r="G2697">
        <f>IF(route_map__2[[#This Row],[route_label]]&lt;&gt;A2698,0,SQRT((E2698-route_map__2[[#This Row],[stop_lat]])^2 + ((F2698-route_map__2[[#This Row],[stop_lon]])*COS(RADIANS(route_map__2[[#This Row],[stop_lat]])))^2)*111.32)</f>
        <v>0.3422119711502532</v>
      </c>
    </row>
    <row r="2698" spans="1:7" hidden="1" x14ac:dyDescent="0.2">
      <c r="A2698" t="s">
        <v>64</v>
      </c>
      <c r="B2698">
        <v>1</v>
      </c>
      <c r="C2698">
        <v>28</v>
      </c>
      <c r="D2698" t="s">
        <v>3138</v>
      </c>
      <c r="E2698">
        <v>49.250076999999997</v>
      </c>
      <c r="F2698">
        <v>-122.985904</v>
      </c>
      <c r="G2698">
        <f>IF(route_map__2[[#This Row],[route_label]]&lt;&gt;A2699,0,SQRT((E2699-route_map__2[[#This Row],[stop_lat]])^2 + ((F2699-route_map__2[[#This Row],[stop_lon]])*COS(RADIANS(route_map__2[[#This Row],[stop_lat]])))^2)*111.32)</f>
        <v>0.33354457775649587</v>
      </c>
    </row>
    <row r="2699" spans="1:7" hidden="1" x14ac:dyDescent="0.2">
      <c r="A2699" t="s">
        <v>64</v>
      </c>
      <c r="B2699">
        <v>1</v>
      </c>
      <c r="C2699">
        <v>29</v>
      </c>
      <c r="D2699" t="s">
        <v>3139</v>
      </c>
      <c r="E2699">
        <v>49.252333999999998</v>
      </c>
      <c r="F2699">
        <v>-122.988923</v>
      </c>
      <c r="G2699">
        <f>IF(route_map__2[[#This Row],[route_label]]&lt;&gt;A2700,0,SQRT((E2700-route_map__2[[#This Row],[stop_lat]])^2 + ((F2700-route_map__2[[#This Row],[stop_lon]])*COS(RADIANS(route_map__2[[#This Row],[stop_lat]])))^2)*111.32)</f>
        <v>0.16833171384956175</v>
      </c>
    </row>
    <row r="2700" spans="1:7" hidden="1" x14ac:dyDescent="0.2">
      <c r="A2700" t="s">
        <v>64</v>
      </c>
      <c r="B2700">
        <v>1</v>
      </c>
      <c r="C2700">
        <v>30</v>
      </c>
      <c r="D2700" t="s">
        <v>3140</v>
      </c>
      <c r="E2700">
        <v>49.253824000000002</v>
      </c>
      <c r="F2700">
        <v>-122.989318</v>
      </c>
      <c r="G2700">
        <f>IF(route_map__2[[#This Row],[route_label]]&lt;&gt;A2701,0,SQRT((E2701-route_map__2[[#This Row],[stop_lat]])^2 + ((F2701-route_map__2[[#This Row],[stop_lon]])*COS(RADIANS(route_map__2[[#This Row],[stop_lat]])))^2)*111.32)</f>
        <v>0.43526208506213665</v>
      </c>
    </row>
    <row r="2701" spans="1:7" hidden="1" x14ac:dyDescent="0.2">
      <c r="A2701" t="s">
        <v>64</v>
      </c>
      <c r="B2701">
        <v>1</v>
      </c>
      <c r="C2701">
        <v>31</v>
      </c>
      <c r="D2701" t="s">
        <v>3141</v>
      </c>
      <c r="E2701">
        <v>49.254778999999999</v>
      </c>
      <c r="F2701">
        <v>-122.995127</v>
      </c>
      <c r="G2701">
        <f>IF(route_map__2[[#This Row],[route_label]]&lt;&gt;A2702,0,SQRT((E2702-route_map__2[[#This Row],[stop_lat]])^2 + ((F2702-route_map__2[[#This Row],[stop_lon]])*COS(RADIANS(route_map__2[[#This Row],[stop_lat]])))^2)*111.32)</f>
        <v>0.25961235971600416</v>
      </c>
    </row>
    <row r="2702" spans="1:7" hidden="1" x14ac:dyDescent="0.2">
      <c r="A2702" t="s">
        <v>64</v>
      </c>
      <c r="B2702">
        <v>1</v>
      </c>
      <c r="C2702">
        <v>32</v>
      </c>
      <c r="D2702" t="s">
        <v>3142</v>
      </c>
      <c r="E2702">
        <v>49.254764999999999</v>
      </c>
      <c r="F2702">
        <v>-122.9987</v>
      </c>
      <c r="G2702">
        <f>IF(route_map__2[[#This Row],[route_label]]&lt;&gt;A2703,0,SQRT((E2703-route_map__2[[#This Row],[stop_lat]])^2 + ((F2703-route_map__2[[#This Row],[stop_lon]])*COS(RADIANS(route_map__2[[#This Row],[stop_lat]])))^2)*111.32)</f>
        <v>0.27051967894725382</v>
      </c>
    </row>
    <row r="2703" spans="1:7" hidden="1" x14ac:dyDescent="0.2">
      <c r="A2703" t="s">
        <v>64</v>
      </c>
      <c r="B2703">
        <v>1</v>
      </c>
      <c r="C2703">
        <v>33</v>
      </c>
      <c r="D2703" t="s">
        <v>3143</v>
      </c>
      <c r="E2703">
        <v>49.254741000000003</v>
      </c>
      <c r="F2703">
        <v>-123.00242299999999</v>
      </c>
      <c r="G2703">
        <f>IF(route_map__2[[#This Row],[route_label]]&lt;&gt;A2704,0,SQRT((E2704-route_map__2[[#This Row],[stop_lat]])^2 + ((F2704-route_map__2[[#This Row],[stop_lon]])*COS(RADIANS(route_map__2[[#This Row],[stop_lat]])))^2)*111.32)</f>
        <v>0.77119073377941227</v>
      </c>
    </row>
    <row r="2704" spans="1:7" hidden="1" x14ac:dyDescent="0.2">
      <c r="A2704" t="s">
        <v>64</v>
      </c>
      <c r="B2704">
        <v>1</v>
      </c>
      <c r="C2704">
        <v>34</v>
      </c>
      <c r="D2704" t="s">
        <v>1998</v>
      </c>
      <c r="E2704">
        <v>49.261653000000003</v>
      </c>
      <c r="F2704">
        <v>-123.003137</v>
      </c>
      <c r="G2704">
        <f>IF(route_map__2[[#This Row],[route_label]]&lt;&gt;A2705,0,SQRT((E2705-route_map__2[[#This Row],[stop_lat]])^2 + ((F2705-route_map__2[[#This Row],[stop_lon]])*COS(RADIANS(route_map__2[[#This Row],[stop_lat]])))^2)*111.32)</f>
        <v>0.19288321201121361</v>
      </c>
    </row>
    <row r="2705" spans="1:7" hidden="1" x14ac:dyDescent="0.2">
      <c r="A2705" t="s">
        <v>64</v>
      </c>
      <c r="B2705">
        <v>1</v>
      </c>
      <c r="C2705">
        <v>35</v>
      </c>
      <c r="D2705" t="s">
        <v>3144</v>
      </c>
      <c r="E2705">
        <v>49.263385</v>
      </c>
      <c r="F2705">
        <v>-123.003062</v>
      </c>
      <c r="G2705">
        <f>IF(route_map__2[[#This Row],[route_label]]&lt;&gt;A2706,0,SQRT((E2706-route_map__2[[#This Row],[stop_lat]])^2 + ((F2706-route_map__2[[#This Row],[stop_lon]])*COS(RADIANS(route_map__2[[#This Row],[stop_lat]])))^2)*111.32)</f>
        <v>0.47862898804128001</v>
      </c>
    </row>
    <row r="2706" spans="1:7" hidden="1" x14ac:dyDescent="0.2">
      <c r="A2706" t="s">
        <v>64</v>
      </c>
      <c r="B2706">
        <v>1</v>
      </c>
      <c r="C2706">
        <v>36</v>
      </c>
      <c r="D2706" t="s">
        <v>3079</v>
      </c>
      <c r="E2706">
        <v>49.267684000000003</v>
      </c>
      <c r="F2706">
        <v>-123.002954</v>
      </c>
      <c r="G2706">
        <f>IF(route_map__2[[#This Row],[route_label]]&lt;&gt;A2707,0,SQRT((E2707-route_map__2[[#This Row],[stop_lat]])^2 + ((F2707-route_map__2[[#This Row],[stop_lon]])*COS(RADIANS(route_map__2[[#This Row],[stop_lat]])))^2)*111.32)</f>
        <v>0</v>
      </c>
    </row>
    <row r="2707" spans="1:7" hidden="1" x14ac:dyDescent="0.2">
      <c r="A2707" t="s">
        <v>147</v>
      </c>
      <c r="B2707">
        <v>0</v>
      </c>
      <c r="C2707">
        <v>1</v>
      </c>
      <c r="D2707" t="s">
        <v>3145</v>
      </c>
      <c r="E2707">
        <v>49.199522000000002</v>
      </c>
      <c r="F2707">
        <v>-122.95016699999999</v>
      </c>
      <c r="G2707">
        <f>IF(route_map__2[[#This Row],[route_label]]&lt;&gt;A2708,0,SQRT((E2708-route_map__2[[#This Row],[stop_lat]])^2 + ((F2708-route_map__2[[#This Row],[stop_lon]])*COS(RADIANS(route_map__2[[#This Row],[stop_lat]])))^2)*111.32)</f>
        <v>0.22096470335663776</v>
      </c>
    </row>
    <row r="2708" spans="1:7" hidden="1" x14ac:dyDescent="0.2">
      <c r="A2708" t="s">
        <v>147</v>
      </c>
      <c r="B2708">
        <v>0</v>
      </c>
      <c r="C2708">
        <v>2</v>
      </c>
      <c r="D2708" t="s">
        <v>2613</v>
      </c>
      <c r="E2708">
        <v>49.200284000000003</v>
      </c>
      <c r="F2708">
        <v>-122.952972</v>
      </c>
      <c r="G2708">
        <f>IF(route_map__2[[#This Row],[route_label]]&lt;&gt;A2709,0,SQRT((E2709-route_map__2[[#This Row],[stop_lat]])^2 + ((F2709-route_map__2[[#This Row],[stop_lon]])*COS(RADIANS(route_map__2[[#This Row],[stop_lat]])))^2)*111.32)</f>
        <v>0.10977250226592682</v>
      </c>
    </row>
    <row r="2709" spans="1:7" hidden="1" x14ac:dyDescent="0.2">
      <c r="A2709" t="s">
        <v>147</v>
      </c>
      <c r="B2709">
        <v>0</v>
      </c>
      <c r="C2709">
        <v>3</v>
      </c>
      <c r="D2709" t="s">
        <v>2614</v>
      </c>
      <c r="E2709">
        <v>49.200901999999999</v>
      </c>
      <c r="F2709">
        <v>-122.951796</v>
      </c>
      <c r="G2709">
        <f>IF(route_map__2[[#This Row],[route_label]]&lt;&gt;A2710,0,SQRT((E2710-route_map__2[[#This Row],[stop_lat]])^2 + ((F2710-route_map__2[[#This Row],[stop_lon]])*COS(RADIANS(route_map__2[[#This Row],[stop_lat]])))^2)*111.32)</f>
        <v>0.18100718043993386</v>
      </c>
    </row>
    <row r="2710" spans="1:7" hidden="1" x14ac:dyDescent="0.2">
      <c r="A2710" t="s">
        <v>147</v>
      </c>
      <c r="B2710">
        <v>0</v>
      </c>
      <c r="C2710">
        <v>4</v>
      </c>
      <c r="D2710" t="s">
        <v>2615</v>
      </c>
      <c r="E2710">
        <v>49.201937999999998</v>
      </c>
      <c r="F2710">
        <v>-122.949878</v>
      </c>
      <c r="G2710">
        <f>IF(route_map__2[[#This Row],[route_label]]&lt;&gt;A2711,0,SQRT((E2711-route_map__2[[#This Row],[stop_lat]])^2 + ((F2711-route_map__2[[#This Row],[stop_lon]])*COS(RADIANS(route_map__2[[#This Row],[stop_lat]])))^2)*111.32)</f>
        <v>0.18747131435919476</v>
      </c>
    </row>
    <row r="2711" spans="1:7" hidden="1" x14ac:dyDescent="0.2">
      <c r="A2711" t="s">
        <v>147</v>
      </c>
      <c r="B2711">
        <v>0</v>
      </c>
      <c r="C2711">
        <v>5</v>
      </c>
      <c r="D2711" t="s">
        <v>2616</v>
      </c>
      <c r="E2711">
        <v>49.203012999999999</v>
      </c>
      <c r="F2711">
        <v>-122.94789400000001</v>
      </c>
      <c r="G2711">
        <f>IF(route_map__2[[#This Row],[route_label]]&lt;&gt;A2712,0,SQRT((E2712-route_map__2[[#This Row],[stop_lat]])^2 + ((F2712-route_map__2[[#This Row],[stop_lon]])*COS(RADIANS(route_map__2[[#This Row],[stop_lat]])))^2)*111.32)</f>
        <v>0.20656496415750092</v>
      </c>
    </row>
    <row r="2712" spans="1:7" hidden="1" x14ac:dyDescent="0.2">
      <c r="A2712" t="s">
        <v>147</v>
      </c>
      <c r="B2712">
        <v>0</v>
      </c>
      <c r="C2712">
        <v>6</v>
      </c>
      <c r="D2712" t="s">
        <v>2617</v>
      </c>
      <c r="E2712">
        <v>49.204196000000003</v>
      </c>
      <c r="F2712">
        <v>-122.945706</v>
      </c>
      <c r="G2712">
        <f>IF(route_map__2[[#This Row],[route_label]]&lt;&gt;A2713,0,SQRT((E2713-route_map__2[[#This Row],[stop_lat]])^2 + ((F2713-route_map__2[[#This Row],[stop_lon]])*COS(RADIANS(route_map__2[[#This Row],[stop_lat]])))^2)*111.32)</f>
        <v>0.21050332833129626</v>
      </c>
    </row>
    <row r="2713" spans="1:7" hidden="1" x14ac:dyDescent="0.2">
      <c r="A2713" t="s">
        <v>147</v>
      </c>
      <c r="B2713">
        <v>0</v>
      </c>
      <c r="C2713">
        <v>7</v>
      </c>
      <c r="D2713" t="s">
        <v>2618</v>
      </c>
      <c r="E2713">
        <v>49.205399</v>
      </c>
      <c r="F2713">
        <v>-122.943473</v>
      </c>
      <c r="G2713">
        <f>IF(route_map__2[[#This Row],[route_label]]&lt;&gt;A2714,0,SQRT((E2714-route_map__2[[#This Row],[stop_lat]])^2 + ((F2714-route_map__2[[#This Row],[stop_lon]])*COS(RADIANS(route_map__2[[#This Row],[stop_lat]])))^2)*111.32)</f>
        <v>0.30137980278072557</v>
      </c>
    </row>
    <row r="2714" spans="1:7" hidden="1" x14ac:dyDescent="0.2">
      <c r="A2714" t="s">
        <v>147</v>
      </c>
      <c r="B2714">
        <v>0</v>
      </c>
      <c r="C2714">
        <v>8</v>
      </c>
      <c r="D2714" t="s">
        <v>2619</v>
      </c>
      <c r="E2714">
        <v>49.207123000000003</v>
      </c>
      <c r="F2714">
        <v>-122.94027800000001</v>
      </c>
      <c r="G2714">
        <f>IF(route_map__2[[#This Row],[route_label]]&lt;&gt;A2715,0,SQRT((E2715-route_map__2[[#This Row],[stop_lat]])^2 + ((F2715-route_map__2[[#This Row],[stop_lon]])*COS(RADIANS(route_map__2[[#This Row],[stop_lat]])))^2)*111.32)</f>
        <v>0.32174274735271347</v>
      </c>
    </row>
    <row r="2715" spans="1:7" hidden="1" x14ac:dyDescent="0.2">
      <c r="A2715" t="s">
        <v>147</v>
      </c>
      <c r="B2715">
        <v>0</v>
      </c>
      <c r="C2715">
        <v>9</v>
      </c>
      <c r="D2715" t="s">
        <v>2620</v>
      </c>
      <c r="E2715">
        <v>49.208969000000003</v>
      </c>
      <c r="F2715">
        <v>-122.936874</v>
      </c>
      <c r="G2715">
        <f>IF(route_map__2[[#This Row],[route_label]]&lt;&gt;A2716,0,SQRT((E2716-route_map__2[[#This Row],[stop_lat]])^2 + ((F2716-route_map__2[[#This Row],[stop_lon]])*COS(RADIANS(route_map__2[[#This Row],[stop_lat]])))^2)*111.32)</f>
        <v>0.29706741251482593</v>
      </c>
    </row>
    <row r="2716" spans="1:7" hidden="1" x14ac:dyDescent="0.2">
      <c r="A2716" t="s">
        <v>147</v>
      </c>
      <c r="B2716">
        <v>0</v>
      </c>
      <c r="C2716">
        <v>10</v>
      </c>
      <c r="D2716" t="s">
        <v>3146</v>
      </c>
      <c r="E2716">
        <v>49.210659999999997</v>
      </c>
      <c r="F2716">
        <v>-122.93371399999999</v>
      </c>
      <c r="G2716">
        <f>IF(route_map__2[[#This Row],[route_label]]&lt;&gt;A2717,0,SQRT((E2717-route_map__2[[#This Row],[stop_lat]])^2 + ((F2717-route_map__2[[#This Row],[stop_lon]])*COS(RADIANS(route_map__2[[#This Row],[stop_lat]])))^2)*111.32)</f>
        <v>0.34470173097324147</v>
      </c>
    </row>
    <row r="2717" spans="1:7" hidden="1" x14ac:dyDescent="0.2">
      <c r="A2717" t="s">
        <v>147</v>
      </c>
      <c r="B2717">
        <v>0</v>
      </c>
      <c r="C2717">
        <v>11</v>
      </c>
      <c r="D2717" t="s">
        <v>3147</v>
      </c>
      <c r="E2717">
        <v>49.212640999999998</v>
      </c>
      <c r="F2717">
        <v>-122.930071</v>
      </c>
      <c r="G2717">
        <f>IF(route_map__2[[#This Row],[route_label]]&lt;&gt;A2718,0,SQRT((E2718-route_map__2[[#This Row],[stop_lat]])^2 + ((F2718-route_map__2[[#This Row],[stop_lon]])*COS(RADIANS(route_map__2[[#This Row],[stop_lat]])))^2)*111.32)</f>
        <v>0.28196120759149057</v>
      </c>
    </row>
    <row r="2718" spans="1:7" hidden="1" x14ac:dyDescent="0.2">
      <c r="A2718" t="s">
        <v>147</v>
      </c>
      <c r="B2718">
        <v>0</v>
      </c>
      <c r="C2718">
        <v>12</v>
      </c>
      <c r="D2718" t="s">
        <v>2774</v>
      </c>
      <c r="E2718">
        <v>49.214252000000002</v>
      </c>
      <c r="F2718">
        <v>-122.92707900000001</v>
      </c>
      <c r="G2718">
        <f>IF(route_map__2[[#This Row],[route_label]]&lt;&gt;A2719,0,SQRT((E2719-route_map__2[[#This Row],[stop_lat]])^2 + ((F2719-route_map__2[[#This Row],[stop_lon]])*COS(RADIANS(route_map__2[[#This Row],[stop_lat]])))^2)*111.32)</f>
        <v>0.34230780221413587</v>
      </c>
    </row>
    <row r="2719" spans="1:7" hidden="1" x14ac:dyDescent="0.2">
      <c r="A2719" t="s">
        <v>147</v>
      </c>
      <c r="B2719">
        <v>0</v>
      </c>
      <c r="C2719">
        <v>13</v>
      </c>
      <c r="D2719" t="s">
        <v>2775</v>
      </c>
      <c r="E2719">
        <v>49.216205000000002</v>
      </c>
      <c r="F2719">
        <v>-122.92344300000001</v>
      </c>
      <c r="G2719">
        <f>IF(route_map__2[[#This Row],[route_label]]&lt;&gt;A2720,0,SQRT((E2720-route_map__2[[#This Row],[stop_lat]])^2 + ((F2720-route_map__2[[#This Row],[stop_lon]])*COS(RADIANS(route_map__2[[#This Row],[stop_lat]])))^2)*111.32)</f>
        <v>0.23520182758518526</v>
      </c>
    </row>
    <row r="2720" spans="1:7" hidden="1" x14ac:dyDescent="0.2">
      <c r="A2720" t="s">
        <v>147</v>
      </c>
      <c r="B2720">
        <v>0</v>
      </c>
      <c r="C2720">
        <v>14</v>
      </c>
      <c r="D2720" t="s">
        <v>2776</v>
      </c>
      <c r="E2720">
        <v>49.217551999999998</v>
      </c>
      <c r="F2720">
        <v>-122.920951</v>
      </c>
      <c r="G2720">
        <f>IF(route_map__2[[#This Row],[route_label]]&lt;&gt;A2721,0,SQRT((E2721-route_map__2[[#This Row],[stop_lat]])^2 + ((F2721-route_map__2[[#This Row],[stop_lon]])*COS(RADIANS(route_map__2[[#This Row],[stop_lat]])))^2)*111.32)</f>
        <v>0.35418111701786287</v>
      </c>
    </row>
    <row r="2721" spans="1:7" hidden="1" x14ac:dyDescent="0.2">
      <c r="A2721" t="s">
        <v>147</v>
      </c>
      <c r="B2721">
        <v>0</v>
      </c>
      <c r="C2721">
        <v>15</v>
      </c>
      <c r="D2721" t="s">
        <v>2777</v>
      </c>
      <c r="E2721">
        <v>49.219577000000001</v>
      </c>
      <c r="F2721">
        <v>-122.91719399999999</v>
      </c>
      <c r="G2721">
        <f>IF(route_map__2[[#This Row],[route_label]]&lt;&gt;A2722,0,SQRT((E2722-route_map__2[[#This Row],[stop_lat]])^2 + ((F2722-route_map__2[[#This Row],[stop_lon]])*COS(RADIANS(route_map__2[[#This Row],[stop_lat]])))^2)*111.32)</f>
        <v>0.34091399457404331</v>
      </c>
    </row>
    <row r="2722" spans="1:7" hidden="1" x14ac:dyDescent="0.2">
      <c r="A2722" t="s">
        <v>147</v>
      </c>
      <c r="B2722">
        <v>0</v>
      </c>
      <c r="C2722">
        <v>16</v>
      </c>
      <c r="D2722" t="s">
        <v>2779</v>
      </c>
      <c r="E2722">
        <v>49.221477999999998</v>
      </c>
      <c r="F2722">
        <v>-122.913518</v>
      </c>
      <c r="G2722">
        <f>IF(route_map__2[[#This Row],[route_label]]&lt;&gt;A2723,0,SQRT((E2723-route_map__2[[#This Row],[stop_lat]])^2 + ((F2723-route_map__2[[#This Row],[stop_lon]])*COS(RADIANS(route_map__2[[#This Row],[stop_lat]])))^2)*111.32)</f>
        <v>0.2422499980302891</v>
      </c>
    </row>
    <row r="2723" spans="1:7" hidden="1" x14ac:dyDescent="0.2">
      <c r="A2723" t="s">
        <v>147</v>
      </c>
      <c r="B2723">
        <v>0</v>
      </c>
      <c r="C2723">
        <v>17</v>
      </c>
      <c r="D2723" t="s">
        <v>2780</v>
      </c>
      <c r="E2723">
        <v>49.222855000000003</v>
      </c>
      <c r="F2723">
        <v>-122.910938</v>
      </c>
      <c r="G2723">
        <f>IF(route_map__2[[#This Row],[route_label]]&lt;&gt;A2724,0,SQRT((E2724-route_map__2[[#This Row],[stop_lat]])^2 + ((F2724-route_map__2[[#This Row],[stop_lon]])*COS(RADIANS(route_map__2[[#This Row],[stop_lat]])))^2)*111.32)</f>
        <v>0.27271383960865758</v>
      </c>
    </row>
    <row r="2724" spans="1:7" hidden="1" x14ac:dyDescent="0.2">
      <c r="A2724" t="s">
        <v>147</v>
      </c>
      <c r="B2724">
        <v>0</v>
      </c>
      <c r="C2724">
        <v>18</v>
      </c>
      <c r="D2724" t="s">
        <v>3148</v>
      </c>
      <c r="E2724">
        <v>49.224437000000002</v>
      </c>
      <c r="F2724">
        <v>-122.908074</v>
      </c>
      <c r="G2724">
        <f>IF(route_map__2[[#This Row],[route_label]]&lt;&gt;A2725,0,SQRT((E2725-route_map__2[[#This Row],[stop_lat]])^2 + ((F2725-route_map__2[[#This Row],[stop_lon]])*COS(RADIANS(route_map__2[[#This Row],[stop_lat]])))^2)*111.32)</f>
        <v>0.16417067108230013</v>
      </c>
    </row>
    <row r="2725" spans="1:7" hidden="1" x14ac:dyDescent="0.2">
      <c r="A2725" t="s">
        <v>147</v>
      </c>
      <c r="B2725">
        <v>0</v>
      </c>
      <c r="C2725">
        <v>19</v>
      </c>
      <c r="D2725" t="s">
        <v>3149</v>
      </c>
      <c r="E2725">
        <v>49.225364999999996</v>
      </c>
      <c r="F2725">
        <v>-122.906319</v>
      </c>
      <c r="G2725">
        <f>IF(route_map__2[[#This Row],[route_label]]&lt;&gt;A2726,0,SQRT((E2726-route_map__2[[#This Row],[stop_lat]])^2 + ((F2726-route_map__2[[#This Row],[stop_lon]])*COS(RADIANS(route_map__2[[#This Row],[stop_lat]])))^2)*111.32)</f>
        <v>0.35796090925961344</v>
      </c>
    </row>
    <row r="2726" spans="1:7" hidden="1" x14ac:dyDescent="0.2">
      <c r="A2726" t="s">
        <v>147</v>
      </c>
      <c r="B2726">
        <v>0</v>
      </c>
      <c r="C2726">
        <v>20</v>
      </c>
      <c r="D2726" t="s">
        <v>3150</v>
      </c>
      <c r="E2726">
        <v>49.227389000000002</v>
      </c>
      <c r="F2726">
        <v>-122.90249300000001</v>
      </c>
      <c r="G2726">
        <f>IF(route_map__2[[#This Row],[route_label]]&lt;&gt;A2727,0,SQRT((E2727-route_map__2[[#This Row],[stop_lat]])^2 + ((F2727-route_map__2[[#This Row],[stop_lon]])*COS(RADIANS(route_map__2[[#This Row],[stop_lat]])))^2)*111.32)</f>
        <v>0.43516324498459752</v>
      </c>
    </row>
    <row r="2727" spans="1:7" hidden="1" x14ac:dyDescent="0.2">
      <c r="A2727" t="s">
        <v>147</v>
      </c>
      <c r="B2727">
        <v>0</v>
      </c>
      <c r="C2727">
        <v>21</v>
      </c>
      <c r="D2727" t="s">
        <v>3151</v>
      </c>
      <c r="E2727">
        <v>49.229849000000002</v>
      </c>
      <c r="F2727">
        <v>-122.897841</v>
      </c>
      <c r="G2727">
        <f>IF(route_map__2[[#This Row],[route_label]]&lt;&gt;A2728,0,SQRT((E2728-route_map__2[[#This Row],[stop_lat]])^2 + ((F2728-route_map__2[[#This Row],[stop_lon]])*COS(RADIANS(route_map__2[[#This Row],[stop_lat]])))^2)*111.32)</f>
        <v>0.18096720775204822</v>
      </c>
    </row>
    <row r="2728" spans="1:7" hidden="1" x14ac:dyDescent="0.2">
      <c r="A2728" t="s">
        <v>147</v>
      </c>
      <c r="B2728">
        <v>0</v>
      </c>
      <c r="C2728">
        <v>22</v>
      </c>
      <c r="D2728" t="s">
        <v>3152</v>
      </c>
      <c r="E2728">
        <v>49.230862000000002</v>
      </c>
      <c r="F2728">
        <v>-122.895894</v>
      </c>
      <c r="G2728">
        <f>IF(route_map__2[[#This Row],[route_label]]&lt;&gt;A2729,0,SQRT((E2729-route_map__2[[#This Row],[stop_lat]])^2 + ((F2729-route_map__2[[#This Row],[stop_lon]])*COS(RADIANS(route_map__2[[#This Row],[stop_lat]])))^2)*111.32)</f>
        <v>0.28325492625377108</v>
      </c>
    </row>
    <row r="2729" spans="1:7" hidden="1" x14ac:dyDescent="0.2">
      <c r="A2729" t="s">
        <v>147</v>
      </c>
      <c r="B2729">
        <v>0</v>
      </c>
      <c r="C2729">
        <v>23</v>
      </c>
      <c r="D2729" t="s">
        <v>3153</v>
      </c>
      <c r="E2729">
        <v>49.231544</v>
      </c>
      <c r="F2729">
        <v>-122.89214</v>
      </c>
      <c r="G2729">
        <f>IF(route_map__2[[#This Row],[route_label]]&lt;&gt;A2730,0,SQRT((E2730-route_map__2[[#This Row],[stop_lat]])^2 + ((F2730-route_map__2[[#This Row],[stop_lon]])*COS(RADIANS(route_map__2[[#This Row],[stop_lat]])))^2)*111.32)</f>
        <v>0.17797447440944447</v>
      </c>
    </row>
    <row r="2730" spans="1:7" hidden="1" x14ac:dyDescent="0.2">
      <c r="A2730" t="s">
        <v>147</v>
      </c>
      <c r="B2730">
        <v>0</v>
      </c>
      <c r="C2730">
        <v>24</v>
      </c>
      <c r="D2730" t="s">
        <v>3154</v>
      </c>
      <c r="E2730">
        <v>49.231518000000001</v>
      </c>
      <c r="F2730">
        <v>-122.889692</v>
      </c>
      <c r="G2730">
        <f>IF(route_map__2[[#This Row],[route_label]]&lt;&gt;A2731,0,SQRT((E2731-route_map__2[[#This Row],[stop_lat]])^2 + ((F2731-route_map__2[[#This Row],[stop_lon]])*COS(RADIANS(route_map__2[[#This Row],[stop_lat]])))^2)*111.32)</f>
        <v>0.5470853144910478</v>
      </c>
    </row>
    <row r="2731" spans="1:7" hidden="1" x14ac:dyDescent="0.2">
      <c r="A2731" t="s">
        <v>147</v>
      </c>
      <c r="B2731">
        <v>0</v>
      </c>
      <c r="C2731">
        <v>25</v>
      </c>
      <c r="D2731" t="s">
        <v>3155</v>
      </c>
      <c r="E2731">
        <v>49.232968</v>
      </c>
      <c r="F2731">
        <v>-122.882501</v>
      </c>
      <c r="G2731">
        <f>IF(route_map__2[[#This Row],[route_label]]&lt;&gt;A2732,0,SQRT((E2732-route_map__2[[#This Row],[stop_lat]])^2 + ((F2732-route_map__2[[#This Row],[stop_lon]])*COS(RADIANS(route_map__2[[#This Row],[stop_lat]])))^2)*111.32)</f>
        <v>0</v>
      </c>
    </row>
    <row r="2732" spans="1:7" hidden="1" x14ac:dyDescent="0.2">
      <c r="A2732" t="s">
        <v>147</v>
      </c>
      <c r="B2732">
        <v>1</v>
      </c>
      <c r="C2732">
        <v>1</v>
      </c>
      <c r="D2732" t="s">
        <v>3155</v>
      </c>
      <c r="E2732">
        <v>49.232968</v>
      </c>
      <c r="F2732">
        <v>-122.882501</v>
      </c>
      <c r="G2732">
        <f>IF(route_map__2[[#This Row],[route_label]]&lt;&gt;A2733,0,SQRT((E2733-route_map__2[[#This Row],[stop_lat]])^2 + ((F2733-route_map__2[[#This Row],[stop_lon]])*COS(RADIANS(route_map__2[[#This Row],[stop_lat]])))^2)*111.32)</f>
        <v>0.347312895924066</v>
      </c>
    </row>
    <row r="2733" spans="1:7" hidden="1" x14ac:dyDescent="0.2">
      <c r="A2733" t="s">
        <v>147</v>
      </c>
      <c r="B2733">
        <v>1</v>
      </c>
      <c r="C2733">
        <v>2</v>
      </c>
      <c r="D2733" t="s">
        <v>3156</v>
      </c>
      <c r="E2733">
        <v>49.231648999999997</v>
      </c>
      <c r="F2733">
        <v>-122.886831</v>
      </c>
      <c r="G2733">
        <f>IF(route_map__2[[#This Row],[route_label]]&lt;&gt;A2734,0,SQRT((E2734-route_map__2[[#This Row],[stop_lat]])^2 + ((F2734-route_map__2[[#This Row],[stop_lon]])*COS(RADIANS(route_map__2[[#This Row],[stop_lat]])))^2)*111.32)</f>
        <v>0.27397755110070493</v>
      </c>
    </row>
    <row r="2734" spans="1:7" hidden="1" x14ac:dyDescent="0.2">
      <c r="A2734" t="s">
        <v>147</v>
      </c>
      <c r="B2734">
        <v>1</v>
      </c>
      <c r="C2734">
        <v>3</v>
      </c>
      <c r="D2734" t="s">
        <v>3157</v>
      </c>
      <c r="E2734">
        <v>49.231653999999999</v>
      </c>
      <c r="F2734">
        <v>-122.89060000000001</v>
      </c>
      <c r="G2734">
        <f>IF(route_map__2[[#This Row],[route_label]]&lt;&gt;A2735,0,SQRT((E2735-route_map__2[[#This Row],[stop_lat]])^2 + ((F2735-route_map__2[[#This Row],[stop_lon]])*COS(RADIANS(route_map__2[[#This Row],[stop_lat]])))^2)*111.32)</f>
        <v>0.23418206326429331</v>
      </c>
    </row>
    <row r="2735" spans="1:7" hidden="1" x14ac:dyDescent="0.2">
      <c r="A2735" t="s">
        <v>147</v>
      </c>
      <c r="B2735">
        <v>1</v>
      </c>
      <c r="C2735">
        <v>4</v>
      </c>
      <c r="D2735" t="s">
        <v>3158</v>
      </c>
      <c r="E2735">
        <v>49.231797999999998</v>
      </c>
      <c r="F2735">
        <v>-122.89381400000001</v>
      </c>
      <c r="G2735">
        <f>IF(route_map__2[[#This Row],[route_label]]&lt;&gt;A2736,0,SQRT((E2736-route_map__2[[#This Row],[stop_lat]])^2 + ((F2736-route_map__2[[#This Row],[stop_lon]])*COS(RADIANS(route_map__2[[#This Row],[stop_lat]])))^2)*111.32)</f>
        <v>0.2391573409483326</v>
      </c>
    </row>
    <row r="2736" spans="1:7" hidden="1" x14ac:dyDescent="0.2">
      <c r="A2736" t="s">
        <v>147</v>
      </c>
      <c r="B2736">
        <v>1</v>
      </c>
      <c r="C2736">
        <v>5</v>
      </c>
      <c r="D2736" t="s">
        <v>3159</v>
      </c>
      <c r="E2736">
        <v>49.230646999999998</v>
      </c>
      <c r="F2736">
        <v>-122.896592</v>
      </c>
      <c r="G2736">
        <f>IF(route_map__2[[#This Row],[route_label]]&lt;&gt;A2737,0,SQRT((E2737-route_map__2[[#This Row],[stop_lat]])^2 + ((F2737-route_map__2[[#This Row],[stop_lon]])*COS(RADIANS(route_map__2[[#This Row],[stop_lat]])))^2)*111.32)</f>
        <v>0.24968689799562177</v>
      </c>
    </row>
    <row r="2737" spans="1:7" hidden="1" x14ac:dyDescent="0.2">
      <c r="A2737" t="s">
        <v>147</v>
      </c>
      <c r="B2737">
        <v>1</v>
      </c>
      <c r="C2737">
        <v>6</v>
      </c>
      <c r="D2737" t="s">
        <v>3160</v>
      </c>
      <c r="E2737">
        <v>49.229236</v>
      </c>
      <c r="F2737">
        <v>-122.89926199999999</v>
      </c>
      <c r="G2737">
        <f>IF(route_map__2[[#This Row],[route_label]]&lt;&gt;A2738,0,SQRT((E2738-route_map__2[[#This Row],[stop_lat]])^2 + ((F2738-route_map__2[[#This Row],[stop_lon]])*COS(RADIANS(route_map__2[[#This Row],[stop_lat]])))^2)*111.32)</f>
        <v>0.21815546882885883</v>
      </c>
    </row>
    <row r="2738" spans="1:7" hidden="1" x14ac:dyDescent="0.2">
      <c r="A2738" t="s">
        <v>147</v>
      </c>
      <c r="B2738">
        <v>1</v>
      </c>
      <c r="C2738">
        <v>7</v>
      </c>
      <c r="D2738" t="s">
        <v>3161</v>
      </c>
      <c r="E2738">
        <v>49.228005000000003</v>
      </c>
      <c r="F2738">
        <v>-122.901597</v>
      </c>
      <c r="G2738">
        <f>IF(route_map__2[[#This Row],[route_label]]&lt;&gt;A2739,0,SQRT((E2739-route_map__2[[#This Row],[stop_lat]])^2 + ((F2739-route_map__2[[#This Row],[stop_lon]])*COS(RADIANS(route_map__2[[#This Row],[stop_lat]])))^2)*111.32)</f>
        <v>0.31390913347520838</v>
      </c>
    </row>
    <row r="2739" spans="1:7" hidden="1" x14ac:dyDescent="0.2">
      <c r="A2739" t="s">
        <v>147</v>
      </c>
      <c r="B2739">
        <v>1</v>
      </c>
      <c r="C2739">
        <v>8</v>
      </c>
      <c r="D2739" t="s">
        <v>3162</v>
      </c>
      <c r="E2739">
        <v>49.226228999999996</v>
      </c>
      <c r="F2739">
        <v>-122.904951</v>
      </c>
      <c r="G2739">
        <f>IF(route_map__2[[#This Row],[route_label]]&lt;&gt;A2740,0,SQRT((E2740-route_map__2[[#This Row],[stop_lat]])^2 + ((F2740-route_map__2[[#This Row],[stop_lon]])*COS(RADIANS(route_map__2[[#This Row],[stop_lat]])))^2)*111.32)</f>
        <v>0.19118681277171576</v>
      </c>
    </row>
    <row r="2740" spans="1:7" hidden="1" x14ac:dyDescent="0.2">
      <c r="A2740" t="s">
        <v>147</v>
      </c>
      <c r="B2740">
        <v>1</v>
      </c>
      <c r="C2740">
        <v>9</v>
      </c>
      <c r="D2740" t="s">
        <v>3163</v>
      </c>
      <c r="E2740">
        <v>49.225149999999999</v>
      </c>
      <c r="F2740">
        <v>-122.906997</v>
      </c>
      <c r="G2740">
        <f>IF(route_map__2[[#This Row],[route_label]]&lt;&gt;A2741,0,SQRT((E2741-route_map__2[[#This Row],[stop_lat]])^2 + ((F2741-route_map__2[[#This Row],[stop_lon]])*COS(RADIANS(route_map__2[[#This Row],[stop_lat]])))^2)*111.32)</f>
        <v>0.18580857694800218</v>
      </c>
    </row>
    <row r="2741" spans="1:7" hidden="1" x14ac:dyDescent="0.2">
      <c r="A2741" t="s">
        <v>147</v>
      </c>
      <c r="B2741">
        <v>1</v>
      </c>
      <c r="C2741">
        <v>10</v>
      </c>
      <c r="D2741" t="s">
        <v>2767</v>
      </c>
      <c r="E2741">
        <v>49.224097</v>
      </c>
      <c r="F2741">
        <v>-122.90898</v>
      </c>
      <c r="G2741">
        <f>IF(route_map__2[[#This Row],[route_label]]&lt;&gt;A2742,0,SQRT((E2742-route_map__2[[#This Row],[stop_lat]])^2 + ((F2742-route_map__2[[#This Row],[stop_lon]])*COS(RADIANS(route_map__2[[#This Row],[stop_lat]])))^2)*111.32)</f>
        <v>0.37125003362793907</v>
      </c>
    </row>
    <row r="2742" spans="1:7" hidden="1" x14ac:dyDescent="0.2">
      <c r="A2742" t="s">
        <v>147</v>
      </c>
      <c r="B2742">
        <v>1</v>
      </c>
      <c r="C2742">
        <v>11</v>
      </c>
      <c r="D2742" t="s">
        <v>2768</v>
      </c>
      <c r="E2742">
        <v>49.222006</v>
      </c>
      <c r="F2742">
        <v>-122.912958</v>
      </c>
      <c r="G2742">
        <f>IF(route_map__2[[#This Row],[route_label]]&lt;&gt;A2743,0,SQRT((E2743-route_map__2[[#This Row],[stop_lat]])^2 + ((F2743-route_map__2[[#This Row],[stop_lon]])*COS(RADIANS(route_map__2[[#This Row],[stop_lat]])))^2)*111.32)</f>
        <v>0.49776165975400977</v>
      </c>
    </row>
    <row r="2743" spans="1:7" hidden="1" x14ac:dyDescent="0.2">
      <c r="A2743" t="s">
        <v>147</v>
      </c>
      <c r="B2743">
        <v>1</v>
      </c>
      <c r="C2743">
        <v>12</v>
      </c>
      <c r="D2743" t="s">
        <v>2770</v>
      </c>
      <c r="E2743">
        <v>49.219150999999997</v>
      </c>
      <c r="F2743">
        <v>-122.918227</v>
      </c>
      <c r="G2743">
        <f>IF(route_map__2[[#This Row],[route_label]]&lt;&gt;A2744,0,SQRT((E2744-route_map__2[[#This Row],[stop_lat]])^2 + ((F2744-route_map__2[[#This Row],[stop_lon]])*COS(RADIANS(route_map__2[[#This Row],[stop_lat]])))^2)*111.32)</f>
        <v>0.32733353715283492</v>
      </c>
    </row>
    <row r="2744" spans="1:7" hidden="1" x14ac:dyDescent="0.2">
      <c r="A2744" t="s">
        <v>147</v>
      </c>
      <c r="B2744">
        <v>1</v>
      </c>
      <c r="C2744">
        <v>13</v>
      </c>
      <c r="D2744" t="s">
        <v>2771</v>
      </c>
      <c r="E2744">
        <v>49.217283999999999</v>
      </c>
      <c r="F2744">
        <v>-122.921705</v>
      </c>
      <c r="G2744">
        <f>IF(route_map__2[[#This Row],[route_label]]&lt;&gt;A2745,0,SQRT((E2745-route_map__2[[#This Row],[stop_lat]])^2 + ((F2745-route_map__2[[#This Row],[stop_lon]])*COS(RADIANS(route_map__2[[#This Row],[stop_lat]])))^2)*111.32)</f>
        <v>0.2423186364255932</v>
      </c>
    </row>
    <row r="2745" spans="1:7" hidden="1" x14ac:dyDescent="0.2">
      <c r="A2745" t="s">
        <v>147</v>
      </c>
      <c r="B2745">
        <v>1</v>
      </c>
      <c r="C2745">
        <v>14</v>
      </c>
      <c r="D2745" t="s">
        <v>3164</v>
      </c>
      <c r="E2745">
        <v>49.215907000000001</v>
      </c>
      <c r="F2745">
        <v>-122.924286</v>
      </c>
      <c r="G2745">
        <f>IF(route_map__2[[#This Row],[route_label]]&lt;&gt;A2746,0,SQRT((E2746-route_map__2[[#This Row],[stop_lat]])^2 + ((F2746-route_map__2[[#This Row],[stop_lon]])*COS(RADIANS(route_map__2[[#This Row],[stop_lat]])))^2)*111.32)</f>
        <v>0.36037290836885927</v>
      </c>
    </row>
    <row r="2746" spans="1:7" hidden="1" x14ac:dyDescent="0.2">
      <c r="A2746" t="s">
        <v>147</v>
      </c>
      <c r="B2746">
        <v>1</v>
      </c>
      <c r="C2746">
        <v>15</v>
      </c>
      <c r="D2746" t="s">
        <v>3165</v>
      </c>
      <c r="E2746">
        <v>49.213831999999996</v>
      </c>
      <c r="F2746">
        <v>-122.92809</v>
      </c>
      <c r="G2746">
        <f>IF(route_map__2[[#This Row],[route_label]]&lt;&gt;A2747,0,SQRT((E2747-route_map__2[[#This Row],[stop_lat]])^2 + ((F2747-route_map__2[[#This Row],[stop_lon]])*COS(RADIANS(route_map__2[[#This Row],[stop_lat]])))^2)*111.32)</f>
        <v>0.2738855947627446</v>
      </c>
    </row>
    <row r="2747" spans="1:7" hidden="1" x14ac:dyDescent="0.2">
      <c r="A2747" t="s">
        <v>147</v>
      </c>
      <c r="B2747">
        <v>1</v>
      </c>
      <c r="C2747">
        <v>16</v>
      </c>
      <c r="D2747" t="s">
        <v>3166</v>
      </c>
      <c r="E2747">
        <v>49.212274000000001</v>
      </c>
      <c r="F2747">
        <v>-122.931005</v>
      </c>
      <c r="G2747">
        <f>IF(route_map__2[[#This Row],[route_label]]&lt;&gt;A2748,0,SQRT((E2748-route_map__2[[#This Row],[stop_lat]])^2 + ((F2748-route_map__2[[#This Row],[stop_lon]])*COS(RADIANS(route_map__2[[#This Row],[stop_lat]])))^2)*111.32)</f>
        <v>0.28598925754260479</v>
      </c>
    </row>
    <row r="2748" spans="1:7" hidden="1" x14ac:dyDescent="0.2">
      <c r="A2748" t="s">
        <v>147</v>
      </c>
      <c r="B2748">
        <v>1</v>
      </c>
      <c r="C2748">
        <v>17</v>
      </c>
      <c r="D2748" t="s">
        <v>3167</v>
      </c>
      <c r="E2748">
        <v>49.210641000000003</v>
      </c>
      <c r="F2748">
        <v>-122.93404099999999</v>
      </c>
      <c r="G2748">
        <f>IF(route_map__2[[#This Row],[route_label]]&lt;&gt;A2749,0,SQRT((E2749-route_map__2[[#This Row],[stop_lat]])^2 + ((F2749-route_map__2[[#This Row],[stop_lon]])*COS(RADIANS(route_map__2[[#This Row],[stop_lat]])))^2)*111.32)</f>
        <v>0.33809835292923263</v>
      </c>
    </row>
    <row r="2749" spans="1:7" hidden="1" x14ac:dyDescent="0.2">
      <c r="A2749" t="s">
        <v>147</v>
      </c>
      <c r="B2749">
        <v>1</v>
      </c>
      <c r="C2749">
        <v>18</v>
      </c>
      <c r="D2749" t="s">
        <v>2681</v>
      </c>
      <c r="E2749">
        <v>49.208697000000001</v>
      </c>
      <c r="F2749">
        <v>-122.937613</v>
      </c>
      <c r="G2749">
        <f>IF(route_map__2[[#This Row],[route_label]]&lt;&gt;A2750,0,SQRT((E2750-route_map__2[[#This Row],[stop_lat]])^2 + ((F2750-route_map__2[[#This Row],[stop_lon]])*COS(RADIANS(route_map__2[[#This Row],[stop_lat]])))^2)*111.32)</f>
        <v>0.31973506210334307</v>
      </c>
    </row>
    <row r="2750" spans="1:7" hidden="1" x14ac:dyDescent="0.2">
      <c r="A2750" t="s">
        <v>147</v>
      </c>
      <c r="B2750">
        <v>1</v>
      </c>
      <c r="C2750">
        <v>19</v>
      </c>
      <c r="D2750" t="s">
        <v>2682</v>
      </c>
      <c r="E2750">
        <v>49.206854</v>
      </c>
      <c r="F2750">
        <v>-122.940985</v>
      </c>
      <c r="G2750">
        <f>IF(route_map__2[[#This Row],[route_label]]&lt;&gt;A2751,0,SQRT((E2751-route_map__2[[#This Row],[stop_lat]])^2 + ((F2751-route_map__2[[#This Row],[stop_lon]])*COS(RADIANS(route_map__2[[#This Row],[stop_lat]])))^2)*111.32)</f>
        <v>0.3228182417397602</v>
      </c>
    </row>
    <row r="2751" spans="1:7" hidden="1" x14ac:dyDescent="0.2">
      <c r="A2751" t="s">
        <v>147</v>
      </c>
      <c r="B2751">
        <v>1</v>
      </c>
      <c r="C2751">
        <v>20</v>
      </c>
      <c r="D2751" t="s">
        <v>2683</v>
      </c>
      <c r="E2751">
        <v>49.205022999999997</v>
      </c>
      <c r="F2751">
        <v>-122.944427</v>
      </c>
      <c r="G2751">
        <f>IF(route_map__2[[#This Row],[route_label]]&lt;&gt;A2752,0,SQRT((E2752-route_map__2[[#This Row],[stop_lat]])^2 + ((F2752-route_map__2[[#This Row],[stop_lon]])*COS(RADIANS(route_map__2[[#This Row],[stop_lat]])))^2)*111.32)</f>
        <v>0.19189593014750836</v>
      </c>
    </row>
    <row r="2752" spans="1:7" hidden="1" x14ac:dyDescent="0.2">
      <c r="A2752" t="s">
        <v>147</v>
      </c>
      <c r="B2752">
        <v>1</v>
      </c>
      <c r="C2752">
        <v>21</v>
      </c>
      <c r="D2752" t="s">
        <v>2684</v>
      </c>
      <c r="E2752">
        <v>49.203929000000002</v>
      </c>
      <c r="F2752">
        <v>-122.946466</v>
      </c>
      <c r="G2752">
        <f>IF(route_map__2[[#This Row],[route_label]]&lt;&gt;A2753,0,SQRT((E2753-route_map__2[[#This Row],[stop_lat]])^2 + ((F2753-route_map__2[[#This Row],[stop_lon]])*COS(RADIANS(route_map__2[[#This Row],[stop_lat]])))^2)*111.32)</f>
        <v>0.21624948576620764</v>
      </c>
    </row>
    <row r="2753" spans="1:7" hidden="1" x14ac:dyDescent="0.2">
      <c r="A2753" t="s">
        <v>147</v>
      </c>
      <c r="B2753">
        <v>1</v>
      </c>
      <c r="C2753">
        <v>22</v>
      </c>
      <c r="D2753" t="s">
        <v>2685</v>
      </c>
      <c r="E2753">
        <v>49.202694000000001</v>
      </c>
      <c r="F2753">
        <v>-122.948761</v>
      </c>
      <c r="G2753">
        <f>IF(route_map__2[[#This Row],[route_label]]&lt;&gt;A2754,0,SQRT((E2754-route_map__2[[#This Row],[stop_lat]])^2 + ((F2754-route_map__2[[#This Row],[stop_lon]])*COS(RADIANS(route_map__2[[#This Row],[stop_lat]])))^2)*111.32)</f>
        <v>0.35389662604174105</v>
      </c>
    </row>
    <row r="2754" spans="1:7" hidden="1" x14ac:dyDescent="0.2">
      <c r="A2754" t="s">
        <v>147</v>
      </c>
      <c r="B2754">
        <v>1</v>
      </c>
      <c r="C2754">
        <v>23</v>
      </c>
      <c r="D2754" t="s">
        <v>2686</v>
      </c>
      <c r="E2754">
        <v>49.200665999999998</v>
      </c>
      <c r="F2754">
        <v>-122.95250799999999</v>
      </c>
      <c r="G2754">
        <f>IF(route_map__2[[#This Row],[route_label]]&lt;&gt;A2755,0,SQRT((E2755-route_map__2[[#This Row],[stop_lat]])^2 + ((F2755-route_map__2[[#This Row],[stop_lon]])*COS(RADIANS(route_map__2[[#This Row],[stop_lat]])))^2)*111.32)</f>
        <v>0.22248901301054644</v>
      </c>
    </row>
    <row r="2755" spans="1:7" hidden="1" x14ac:dyDescent="0.2">
      <c r="A2755" t="s">
        <v>147</v>
      </c>
      <c r="B2755">
        <v>1</v>
      </c>
      <c r="C2755">
        <v>24</v>
      </c>
      <c r="D2755" t="s">
        <v>2586</v>
      </c>
      <c r="E2755">
        <v>49.199857000000002</v>
      </c>
      <c r="F2755">
        <v>-122.94971099999999</v>
      </c>
      <c r="G2755">
        <f>IF(route_map__2[[#This Row],[route_label]]&lt;&gt;A2756,0,SQRT((E2756-route_map__2[[#This Row],[stop_lat]])^2 + ((F2756-route_map__2[[#This Row],[stop_lon]])*COS(RADIANS(route_map__2[[#This Row],[stop_lat]])))^2)*111.32)</f>
        <v>0</v>
      </c>
    </row>
    <row r="2756" spans="1:7" hidden="1" x14ac:dyDescent="0.2">
      <c r="A2756" t="s">
        <v>195</v>
      </c>
      <c r="B2756">
        <v>0</v>
      </c>
      <c r="C2756">
        <v>1</v>
      </c>
      <c r="D2756" t="s">
        <v>3168</v>
      </c>
      <c r="E2756">
        <v>49.229425999999997</v>
      </c>
      <c r="F2756">
        <v>-123.01244800000001</v>
      </c>
      <c r="G2756">
        <f>IF(route_map__2[[#This Row],[route_label]]&lt;&gt;A2757,0,SQRT((E2757-route_map__2[[#This Row],[stop_lat]])^2 + ((F2757-route_map__2[[#This Row],[stop_lon]])*COS(RADIANS(route_map__2[[#This Row],[stop_lat]])))^2)*111.32)</f>
        <v>0.29141878916986902</v>
      </c>
    </row>
    <row r="2757" spans="1:7" hidden="1" x14ac:dyDescent="0.2">
      <c r="A2757" t="s">
        <v>195</v>
      </c>
      <c r="B2757">
        <v>0</v>
      </c>
      <c r="C2757">
        <v>2</v>
      </c>
      <c r="D2757" t="s">
        <v>3169</v>
      </c>
      <c r="E2757">
        <v>49.232042999999997</v>
      </c>
      <c r="F2757">
        <v>-123.01255</v>
      </c>
      <c r="G2757">
        <f>IF(route_map__2[[#This Row],[route_label]]&lt;&gt;A2758,0,SQRT((E2758-route_map__2[[#This Row],[stop_lat]])^2 + ((F2758-route_map__2[[#This Row],[stop_lon]])*COS(RADIANS(route_map__2[[#This Row],[stop_lat]])))^2)*111.32)</f>
        <v>0.17132027748773201</v>
      </c>
    </row>
    <row r="2758" spans="1:7" hidden="1" x14ac:dyDescent="0.2">
      <c r="A2758" t="s">
        <v>195</v>
      </c>
      <c r="B2758">
        <v>0</v>
      </c>
      <c r="C2758">
        <v>3</v>
      </c>
      <c r="D2758" t="s">
        <v>3170</v>
      </c>
      <c r="E2758">
        <v>49.233207999999998</v>
      </c>
      <c r="F2758">
        <v>-123.01101</v>
      </c>
      <c r="G2758">
        <f>IF(route_map__2[[#This Row],[route_label]]&lt;&gt;A2759,0,SQRT((E2759-route_map__2[[#This Row],[stop_lat]])^2 + ((F2759-route_map__2[[#This Row],[stop_lon]])*COS(RADIANS(route_map__2[[#This Row],[stop_lat]])))^2)*111.32)</f>
        <v>0.21516042432713472</v>
      </c>
    </row>
    <row r="2759" spans="1:7" hidden="1" x14ac:dyDescent="0.2">
      <c r="A2759" t="s">
        <v>195</v>
      </c>
      <c r="B2759">
        <v>0</v>
      </c>
      <c r="C2759">
        <v>4</v>
      </c>
      <c r="D2759" t="s">
        <v>3171</v>
      </c>
      <c r="E2759">
        <v>49.234332000000002</v>
      </c>
      <c r="F2759">
        <v>-123.013418</v>
      </c>
      <c r="G2759">
        <f>IF(route_map__2[[#This Row],[route_label]]&lt;&gt;A2760,0,SQRT((E2760-route_map__2[[#This Row],[stop_lat]])^2 + ((F2760-route_map__2[[#This Row],[stop_lon]])*COS(RADIANS(route_map__2[[#This Row],[stop_lat]])))^2)*111.32)</f>
        <v>0.15529167218867815</v>
      </c>
    </row>
    <row r="2760" spans="1:7" hidden="1" x14ac:dyDescent="0.2">
      <c r="A2760" t="s">
        <v>195</v>
      </c>
      <c r="B2760">
        <v>0</v>
      </c>
      <c r="C2760">
        <v>5</v>
      </c>
      <c r="D2760" t="s">
        <v>3172</v>
      </c>
      <c r="E2760">
        <v>49.235726999999997</v>
      </c>
      <c r="F2760">
        <v>-123.01342200000001</v>
      </c>
      <c r="G2760">
        <f>IF(route_map__2[[#This Row],[route_label]]&lt;&gt;A2761,0,SQRT((E2761-route_map__2[[#This Row],[stop_lat]])^2 + ((F2761-route_map__2[[#This Row],[stop_lon]])*COS(RADIANS(route_map__2[[#This Row],[stop_lat]])))^2)*111.32)</f>
        <v>0.17143280000062872</v>
      </c>
    </row>
    <row r="2761" spans="1:7" hidden="1" x14ac:dyDescent="0.2">
      <c r="A2761" t="s">
        <v>195</v>
      </c>
      <c r="B2761">
        <v>0</v>
      </c>
      <c r="C2761">
        <v>6</v>
      </c>
      <c r="D2761" t="s">
        <v>3173</v>
      </c>
      <c r="E2761">
        <v>49.237267000000003</v>
      </c>
      <c r="F2761">
        <v>-123.01342200000001</v>
      </c>
      <c r="G2761">
        <f>IF(route_map__2[[#This Row],[route_label]]&lt;&gt;A2762,0,SQRT((E2762-route_map__2[[#This Row],[stop_lat]])^2 + ((F2762-route_map__2[[#This Row],[stop_lon]])*COS(RADIANS(route_map__2[[#This Row],[stop_lat]])))^2)*111.32)</f>
        <v>0.20004225127335659</v>
      </c>
    </row>
    <row r="2762" spans="1:7" hidden="1" x14ac:dyDescent="0.2">
      <c r="A2762" t="s">
        <v>195</v>
      </c>
      <c r="B2762">
        <v>0</v>
      </c>
      <c r="C2762">
        <v>7</v>
      </c>
      <c r="D2762" t="s">
        <v>3174</v>
      </c>
      <c r="E2762">
        <v>49.239063999999999</v>
      </c>
      <c r="F2762">
        <v>-123.013426</v>
      </c>
      <c r="G2762">
        <f>IF(route_map__2[[#This Row],[route_label]]&lt;&gt;A2763,0,SQRT((E2763-route_map__2[[#This Row],[stop_lat]])^2 + ((F2763-route_map__2[[#This Row],[stop_lon]])*COS(RADIANS(route_map__2[[#This Row],[stop_lat]])))^2)*111.32)</f>
        <v>0.18702269840476804</v>
      </c>
    </row>
    <row r="2763" spans="1:7" hidden="1" x14ac:dyDescent="0.2">
      <c r="A2763" t="s">
        <v>195</v>
      </c>
      <c r="B2763">
        <v>0</v>
      </c>
      <c r="C2763">
        <v>8</v>
      </c>
      <c r="D2763" t="s">
        <v>3175</v>
      </c>
      <c r="E2763">
        <v>49.240743999999999</v>
      </c>
      <c r="F2763">
        <v>-123.013407</v>
      </c>
      <c r="G2763">
        <f>IF(route_map__2[[#This Row],[route_label]]&lt;&gt;A2764,0,SQRT((E2764-route_map__2[[#This Row],[stop_lat]])^2 + ((F2764-route_map__2[[#This Row],[stop_lon]])*COS(RADIANS(route_map__2[[#This Row],[stop_lat]])))^2)*111.32)</f>
        <v>0.21540596560109529</v>
      </c>
    </row>
    <row r="2764" spans="1:7" hidden="1" x14ac:dyDescent="0.2">
      <c r="A2764" t="s">
        <v>195</v>
      </c>
      <c r="B2764">
        <v>0</v>
      </c>
      <c r="C2764">
        <v>9</v>
      </c>
      <c r="D2764" t="s">
        <v>3176</v>
      </c>
      <c r="E2764">
        <v>49.242679000000003</v>
      </c>
      <c r="F2764">
        <v>-123.013419</v>
      </c>
      <c r="G2764">
        <f>IF(route_map__2[[#This Row],[route_label]]&lt;&gt;A2765,0,SQRT((E2765-route_map__2[[#This Row],[stop_lat]])^2 + ((F2765-route_map__2[[#This Row],[stop_lon]])*COS(RADIANS(route_map__2[[#This Row],[stop_lat]])))^2)*111.32)</f>
        <v>0.28821691891164397</v>
      </c>
    </row>
    <row r="2765" spans="1:7" hidden="1" x14ac:dyDescent="0.2">
      <c r="A2765" t="s">
        <v>195</v>
      </c>
      <c r="B2765">
        <v>0</v>
      </c>
      <c r="C2765">
        <v>10</v>
      </c>
      <c r="D2765" t="s">
        <v>3177</v>
      </c>
      <c r="E2765">
        <v>49.243026</v>
      </c>
      <c r="F2765">
        <v>-123.017349</v>
      </c>
      <c r="G2765">
        <f>IF(route_map__2[[#This Row],[route_label]]&lt;&gt;A2766,0,SQRT((E2766-route_map__2[[#This Row],[stop_lat]])^2 + ((F2766-route_map__2[[#This Row],[stop_lon]])*COS(RADIANS(route_map__2[[#This Row],[stop_lat]])))^2)*111.32)</f>
        <v>0.17729939945137591</v>
      </c>
    </row>
    <row r="2766" spans="1:7" hidden="1" x14ac:dyDescent="0.2">
      <c r="A2766" t="s">
        <v>195</v>
      </c>
      <c r="B2766">
        <v>0</v>
      </c>
      <c r="C2766">
        <v>11</v>
      </c>
      <c r="D2766" t="s">
        <v>2177</v>
      </c>
      <c r="E2766">
        <v>49.243372999999998</v>
      </c>
      <c r="F2766">
        <v>-123.01973</v>
      </c>
      <c r="G2766">
        <f>IF(route_map__2[[#This Row],[route_label]]&lt;&gt;A2767,0,SQRT((E2767-route_map__2[[#This Row],[stop_lat]])^2 + ((F2767-route_map__2[[#This Row],[stop_lon]])*COS(RADIANS(route_map__2[[#This Row],[stop_lat]])))^2)*111.32)</f>
        <v>0.23121205118013477</v>
      </c>
    </row>
    <row r="2767" spans="1:7" hidden="1" x14ac:dyDescent="0.2">
      <c r="A2767" t="s">
        <v>195</v>
      </c>
      <c r="B2767">
        <v>0</v>
      </c>
      <c r="C2767">
        <v>12</v>
      </c>
      <c r="D2767" t="s">
        <v>2178</v>
      </c>
      <c r="E2767">
        <v>49.245449999999998</v>
      </c>
      <c r="F2767">
        <v>-123.019724</v>
      </c>
      <c r="G2767">
        <f>IF(route_map__2[[#This Row],[route_label]]&lt;&gt;A2768,0,SQRT((E2768-route_map__2[[#This Row],[stop_lat]])^2 + ((F2768-route_map__2[[#This Row],[stop_lon]])*COS(RADIANS(route_map__2[[#This Row],[stop_lat]])))^2)*111.32)</f>
        <v>0.20994957030917843</v>
      </c>
    </row>
    <row r="2768" spans="1:7" hidden="1" x14ac:dyDescent="0.2">
      <c r="A2768" t="s">
        <v>195</v>
      </c>
      <c r="B2768">
        <v>0</v>
      </c>
      <c r="C2768">
        <v>13</v>
      </c>
      <c r="D2768" t="s">
        <v>2179</v>
      </c>
      <c r="E2768">
        <v>49.247335999999997</v>
      </c>
      <c r="F2768">
        <v>-123.01972600000001</v>
      </c>
      <c r="G2768">
        <f>IF(route_map__2[[#This Row],[route_label]]&lt;&gt;A2769,0,SQRT((E2769-route_map__2[[#This Row],[stop_lat]])^2 + ((F2769-route_map__2[[#This Row],[stop_lon]])*COS(RADIANS(route_map__2[[#This Row],[stop_lat]])))^2)*111.32)</f>
        <v>0.1611252121944321</v>
      </c>
    </row>
    <row r="2769" spans="1:7" hidden="1" x14ac:dyDescent="0.2">
      <c r="A2769" t="s">
        <v>195</v>
      </c>
      <c r="B2769">
        <v>0</v>
      </c>
      <c r="C2769">
        <v>14</v>
      </c>
      <c r="D2769" t="s">
        <v>1992</v>
      </c>
      <c r="E2769">
        <v>49.248762999999997</v>
      </c>
      <c r="F2769">
        <v>-123.019355</v>
      </c>
      <c r="G2769">
        <f>IF(route_map__2[[#This Row],[route_label]]&lt;&gt;A2770,0,SQRT((E2770-route_map__2[[#This Row],[stop_lat]])^2 + ((F2770-route_map__2[[#This Row],[stop_lon]])*COS(RADIANS(route_map__2[[#This Row],[stop_lat]])))^2)*111.32)</f>
        <v>0.34496812479558259</v>
      </c>
    </row>
    <row r="2770" spans="1:7" hidden="1" x14ac:dyDescent="0.2">
      <c r="A2770" t="s">
        <v>195</v>
      </c>
      <c r="B2770">
        <v>0</v>
      </c>
      <c r="C2770">
        <v>15</v>
      </c>
      <c r="D2770" t="s">
        <v>1993</v>
      </c>
      <c r="E2770">
        <v>49.248894</v>
      </c>
      <c r="F2770">
        <v>-123.014612</v>
      </c>
      <c r="G2770">
        <f>IF(route_map__2[[#This Row],[route_label]]&lt;&gt;A2771,0,SQRT((E2771-route_map__2[[#This Row],[stop_lat]])^2 + ((F2771-route_map__2[[#This Row],[stop_lon]])*COS(RADIANS(route_map__2[[#This Row],[stop_lat]])))^2)*111.32)</f>
        <v>0.33979587922729992</v>
      </c>
    </row>
    <row r="2771" spans="1:7" hidden="1" x14ac:dyDescent="0.2">
      <c r="A2771" t="s">
        <v>195</v>
      </c>
      <c r="B2771">
        <v>0</v>
      </c>
      <c r="C2771">
        <v>16</v>
      </c>
      <c r="D2771" t="s">
        <v>3178</v>
      </c>
      <c r="E2771">
        <v>49.250056000000001</v>
      </c>
      <c r="F2771">
        <v>-123.010288</v>
      </c>
      <c r="G2771">
        <f>IF(route_map__2[[#This Row],[route_label]]&lt;&gt;A2772,0,SQRT((E2772-route_map__2[[#This Row],[stop_lat]])^2 + ((F2772-route_map__2[[#This Row],[stop_lon]])*COS(RADIANS(route_map__2[[#This Row],[stop_lat]])))^2)*111.32)</f>
        <v>0.35557653685136975</v>
      </c>
    </row>
    <row r="2772" spans="1:7" hidden="1" x14ac:dyDescent="0.2">
      <c r="A2772" t="s">
        <v>195</v>
      </c>
      <c r="B2772">
        <v>0</v>
      </c>
      <c r="C2772">
        <v>17</v>
      </c>
      <c r="D2772" t="s">
        <v>3179</v>
      </c>
      <c r="E2772">
        <v>49.253242999999998</v>
      </c>
      <c r="F2772">
        <v>-123.010616</v>
      </c>
      <c r="G2772">
        <f>IF(route_map__2[[#This Row],[route_label]]&lt;&gt;A2773,0,SQRT((E2773-route_map__2[[#This Row],[stop_lat]])^2 + ((F2773-route_map__2[[#This Row],[stop_lon]])*COS(RADIANS(route_map__2[[#This Row],[stop_lat]])))^2)*111.32)</f>
        <v>0.26305373103698187</v>
      </c>
    </row>
    <row r="2773" spans="1:7" hidden="1" x14ac:dyDescent="0.2">
      <c r="A2773" t="s">
        <v>195</v>
      </c>
      <c r="B2773">
        <v>0</v>
      </c>
      <c r="C2773">
        <v>18</v>
      </c>
      <c r="D2773" t="s">
        <v>3180</v>
      </c>
      <c r="E2773">
        <v>49.255589000000001</v>
      </c>
      <c r="F2773">
        <v>-123.01105</v>
      </c>
      <c r="G2773">
        <f>IF(route_map__2[[#This Row],[route_label]]&lt;&gt;A2774,0,SQRT((E2774-route_map__2[[#This Row],[stop_lat]])^2 + ((F2774-route_map__2[[#This Row],[stop_lon]])*COS(RADIANS(route_map__2[[#This Row],[stop_lat]])))^2)*111.32)</f>
        <v>0.58347703147187169</v>
      </c>
    </row>
    <row r="2774" spans="1:7" hidden="1" x14ac:dyDescent="0.2">
      <c r="A2774" t="s">
        <v>195</v>
      </c>
      <c r="B2774">
        <v>0</v>
      </c>
      <c r="C2774">
        <v>19</v>
      </c>
      <c r="D2774" t="s">
        <v>3181</v>
      </c>
      <c r="E2774">
        <v>49.260508999999999</v>
      </c>
      <c r="F2774">
        <v>-123.013819</v>
      </c>
      <c r="G2774">
        <f>IF(route_map__2[[#This Row],[route_label]]&lt;&gt;A2775,0,SQRT((E2775-route_map__2[[#This Row],[stop_lat]])^2 + ((F2775-route_map__2[[#This Row],[stop_lon]])*COS(RADIANS(route_map__2[[#This Row],[stop_lat]])))^2)*111.32)</f>
        <v>0.48409026067585986</v>
      </c>
    </row>
    <row r="2775" spans="1:7" hidden="1" x14ac:dyDescent="0.2">
      <c r="A2775" t="s">
        <v>195</v>
      </c>
      <c r="B2775">
        <v>0</v>
      </c>
      <c r="C2775">
        <v>20</v>
      </c>
      <c r="D2775" t="s">
        <v>2189</v>
      </c>
      <c r="E2775">
        <v>49.264851</v>
      </c>
      <c r="F2775">
        <v>-123.01418700000001</v>
      </c>
      <c r="G2775">
        <f>IF(route_map__2[[#This Row],[route_label]]&lt;&gt;A2776,0,SQRT((E2776-route_map__2[[#This Row],[stop_lat]])^2 + ((F2776-route_map__2[[#This Row],[stop_lon]])*COS(RADIANS(route_map__2[[#This Row],[stop_lat]])))^2)*111.32)</f>
        <v>0.4224618982474318</v>
      </c>
    </row>
    <row r="2776" spans="1:7" hidden="1" x14ac:dyDescent="0.2">
      <c r="A2776" t="s">
        <v>195</v>
      </c>
      <c r="B2776">
        <v>0</v>
      </c>
      <c r="C2776">
        <v>21</v>
      </c>
      <c r="D2776" t="s">
        <v>3182</v>
      </c>
      <c r="E2776">
        <v>49.268645999999997</v>
      </c>
      <c r="F2776">
        <v>-123.014167</v>
      </c>
      <c r="G2776">
        <f>IF(route_map__2[[#This Row],[route_label]]&lt;&gt;A2777,0,SQRT((E2777-route_map__2[[#This Row],[stop_lat]])^2 + ((F2777-route_map__2[[#This Row],[stop_lon]])*COS(RADIANS(route_map__2[[#This Row],[stop_lat]])))^2)*111.32)</f>
        <v>0.11538937837871242</v>
      </c>
    </row>
    <row r="2777" spans="1:7" hidden="1" x14ac:dyDescent="0.2">
      <c r="A2777" t="s">
        <v>195</v>
      </c>
      <c r="B2777">
        <v>0</v>
      </c>
      <c r="C2777">
        <v>22</v>
      </c>
      <c r="D2777" t="s">
        <v>3183</v>
      </c>
      <c r="E2777">
        <v>49.269680999999999</v>
      </c>
      <c r="F2777">
        <v>-123.01408000000001</v>
      </c>
      <c r="G2777">
        <f>IF(route_map__2[[#This Row],[route_label]]&lt;&gt;A2778,0,SQRT((E2778-route_map__2[[#This Row],[stop_lat]])^2 + ((F2778-route_map__2[[#This Row],[stop_lon]])*COS(RADIANS(route_map__2[[#This Row],[stop_lat]])))^2)*111.32)</f>
        <v>0.29906776592451056</v>
      </c>
    </row>
    <row r="2778" spans="1:7" hidden="1" x14ac:dyDescent="0.2">
      <c r="A2778" t="s">
        <v>195</v>
      </c>
      <c r="B2778">
        <v>0</v>
      </c>
      <c r="C2778">
        <v>23</v>
      </c>
      <c r="D2778" t="s">
        <v>3184</v>
      </c>
      <c r="E2778">
        <v>49.272367000000003</v>
      </c>
      <c r="F2778">
        <v>-123.01416399999999</v>
      </c>
      <c r="G2778">
        <f>IF(route_map__2[[#This Row],[route_label]]&lt;&gt;A2779,0,SQRT((E2779-route_map__2[[#This Row],[stop_lat]])^2 + ((F2779-route_map__2[[#This Row],[stop_lon]])*COS(RADIANS(route_map__2[[#This Row],[stop_lat]])))^2)*111.32)</f>
        <v>0.19703673467456728</v>
      </c>
    </row>
    <row r="2779" spans="1:7" hidden="1" x14ac:dyDescent="0.2">
      <c r="A2779" t="s">
        <v>195</v>
      </c>
      <c r="B2779">
        <v>0</v>
      </c>
      <c r="C2779">
        <v>24</v>
      </c>
      <c r="D2779" t="s">
        <v>3185</v>
      </c>
      <c r="E2779">
        <v>49.274137000000003</v>
      </c>
      <c r="F2779">
        <v>-123.014169</v>
      </c>
      <c r="G2779">
        <f>IF(route_map__2[[#This Row],[route_label]]&lt;&gt;A2780,0,SQRT((E2780-route_map__2[[#This Row],[stop_lat]])^2 + ((F2780-route_map__2[[#This Row],[stop_lon]])*COS(RADIANS(route_map__2[[#This Row],[stop_lat]])))^2)*111.32)</f>
        <v>0.20483035808381936</v>
      </c>
    </row>
    <row r="2780" spans="1:7" hidden="1" x14ac:dyDescent="0.2">
      <c r="A2780" t="s">
        <v>195</v>
      </c>
      <c r="B2780">
        <v>0</v>
      </c>
      <c r="C2780">
        <v>25</v>
      </c>
      <c r="D2780" t="s">
        <v>3186</v>
      </c>
      <c r="E2780">
        <v>49.275976999999997</v>
      </c>
      <c r="F2780">
        <v>-123.01418</v>
      </c>
      <c r="G2780">
        <f>IF(route_map__2[[#This Row],[route_label]]&lt;&gt;A2781,0,SQRT((E2781-route_map__2[[#This Row],[stop_lat]])^2 + ((F2781-route_map__2[[#This Row],[stop_lon]])*COS(RADIANS(route_map__2[[#This Row],[stop_lat]])))^2)*111.32)</f>
        <v>0.19727834522771079</v>
      </c>
    </row>
    <row r="2781" spans="1:7" hidden="1" x14ac:dyDescent="0.2">
      <c r="A2781" t="s">
        <v>195</v>
      </c>
      <c r="B2781">
        <v>0</v>
      </c>
      <c r="C2781">
        <v>26</v>
      </c>
      <c r="D2781" t="s">
        <v>3187</v>
      </c>
      <c r="E2781">
        <v>49.277749</v>
      </c>
      <c r="F2781">
        <v>-123.01414200000001</v>
      </c>
      <c r="G2781">
        <f>IF(route_map__2[[#This Row],[route_label]]&lt;&gt;A2782,0,SQRT((E2782-route_map__2[[#This Row],[stop_lat]])^2 + ((F2782-route_map__2[[#This Row],[stop_lon]])*COS(RADIANS(route_map__2[[#This Row],[stop_lat]])))^2)*111.32)</f>
        <v>0.19760346327665709</v>
      </c>
    </row>
    <row r="2782" spans="1:7" hidden="1" x14ac:dyDescent="0.2">
      <c r="A2782" t="s">
        <v>195</v>
      </c>
      <c r="B2782">
        <v>0</v>
      </c>
      <c r="C2782">
        <v>27</v>
      </c>
      <c r="D2782" t="s">
        <v>3188</v>
      </c>
      <c r="E2782">
        <v>49.279524000000002</v>
      </c>
      <c r="F2782">
        <v>-123.01411400000001</v>
      </c>
      <c r="G2782">
        <f>IF(route_map__2[[#This Row],[route_label]]&lt;&gt;A2783,0,SQRT((E2783-route_map__2[[#This Row],[stop_lat]])^2 + ((F2783-route_map__2[[#This Row],[stop_lon]])*COS(RADIANS(route_map__2[[#This Row],[stop_lat]])))^2)*111.32)</f>
        <v>0.16630878487409412</v>
      </c>
    </row>
    <row r="2783" spans="1:7" hidden="1" x14ac:dyDescent="0.2">
      <c r="A2783" t="s">
        <v>195</v>
      </c>
      <c r="B2783">
        <v>0</v>
      </c>
      <c r="C2783">
        <v>28</v>
      </c>
      <c r="D2783" t="s">
        <v>3189</v>
      </c>
      <c r="E2783">
        <v>49.280952999999997</v>
      </c>
      <c r="F2783">
        <v>-123.013446</v>
      </c>
      <c r="G2783">
        <f>IF(route_map__2[[#This Row],[route_label]]&lt;&gt;A2784,0,SQRT((E2784-route_map__2[[#This Row],[stop_lat]])^2 + ((F2784-route_map__2[[#This Row],[stop_lon]])*COS(RADIANS(route_map__2[[#This Row],[stop_lat]])))^2)*111.32)</f>
        <v>0.38510238574330652</v>
      </c>
    </row>
    <row r="2784" spans="1:7" hidden="1" x14ac:dyDescent="0.2">
      <c r="A2784" t="s">
        <v>195</v>
      </c>
      <c r="B2784">
        <v>0</v>
      </c>
      <c r="C2784">
        <v>29</v>
      </c>
      <c r="D2784" t="s">
        <v>3190</v>
      </c>
      <c r="E2784">
        <v>49.280948000000002</v>
      </c>
      <c r="F2784">
        <v>-123.008143</v>
      </c>
      <c r="G2784">
        <f>IF(route_map__2[[#This Row],[route_label]]&lt;&gt;A2785,0,SQRT((E2785-route_map__2[[#This Row],[stop_lat]])^2 + ((F2785-route_map__2[[#This Row],[stop_lon]])*COS(RADIANS(route_map__2[[#This Row],[stop_lat]])))^2)*111.32)</f>
        <v>0.21583827038802977</v>
      </c>
    </row>
    <row r="2785" spans="1:7" hidden="1" x14ac:dyDescent="0.2">
      <c r="A2785" t="s">
        <v>195</v>
      </c>
      <c r="B2785">
        <v>0</v>
      </c>
      <c r="C2785">
        <v>30</v>
      </c>
      <c r="D2785" t="s">
        <v>3191</v>
      </c>
      <c r="E2785">
        <v>49.280926999999998</v>
      </c>
      <c r="F2785">
        <v>-123.005171</v>
      </c>
      <c r="G2785">
        <f>IF(route_map__2[[#This Row],[route_label]]&lt;&gt;A2786,0,SQRT((E2786-route_map__2[[#This Row],[stop_lat]])^2 + ((F2786-route_map__2[[#This Row],[stop_lon]])*COS(RADIANS(route_map__2[[#This Row],[stop_lat]])))^2)*111.32)</f>
        <v>0.24264098211810425</v>
      </c>
    </row>
    <row r="2786" spans="1:7" hidden="1" x14ac:dyDescent="0.2">
      <c r="A2786" t="s">
        <v>195</v>
      </c>
      <c r="B2786">
        <v>0</v>
      </c>
      <c r="C2786">
        <v>31</v>
      </c>
      <c r="D2786" t="s">
        <v>3192</v>
      </c>
      <c r="E2786">
        <v>49.280900000000003</v>
      </c>
      <c r="F2786">
        <v>-123.00183</v>
      </c>
      <c r="G2786">
        <f>IF(route_map__2[[#This Row],[route_label]]&lt;&gt;A2787,0,SQRT((E2787-route_map__2[[#This Row],[stop_lat]])^2 + ((F2787-route_map__2[[#This Row],[stop_lon]])*COS(RADIANS(route_map__2[[#This Row],[stop_lat]])))^2)*111.32)</f>
        <v>0.35307737979594761</v>
      </c>
    </row>
    <row r="2787" spans="1:7" hidden="1" x14ac:dyDescent="0.2">
      <c r="A2787" t="s">
        <v>195</v>
      </c>
      <c r="B2787">
        <v>0</v>
      </c>
      <c r="C2787">
        <v>32</v>
      </c>
      <c r="D2787" t="s">
        <v>3193</v>
      </c>
      <c r="E2787">
        <v>49.280895999999998</v>
      </c>
      <c r="F2787">
        <v>-122.996968</v>
      </c>
      <c r="G2787">
        <f>IF(route_map__2[[#This Row],[route_label]]&lt;&gt;A2788,0,SQRT((E2788-route_map__2[[#This Row],[stop_lat]])^2 + ((F2788-route_map__2[[#This Row],[stop_lon]])*COS(RADIANS(route_map__2[[#This Row],[stop_lat]])))^2)*111.32)</f>
        <v>0.52826098506285013</v>
      </c>
    </row>
    <row r="2788" spans="1:7" hidden="1" x14ac:dyDescent="0.2">
      <c r="A2788" t="s">
        <v>195</v>
      </c>
      <c r="B2788">
        <v>0</v>
      </c>
      <c r="C2788">
        <v>33</v>
      </c>
      <c r="D2788" t="s">
        <v>3194</v>
      </c>
      <c r="E2788">
        <v>49.280183999999998</v>
      </c>
      <c r="F2788">
        <v>-122.98977600000001</v>
      </c>
      <c r="G2788">
        <f>IF(route_map__2[[#This Row],[route_label]]&lt;&gt;A2789,0,SQRT((E2789-route_map__2[[#This Row],[stop_lat]])^2 + ((F2789-route_map__2[[#This Row],[stop_lon]])*COS(RADIANS(route_map__2[[#This Row],[stop_lat]])))^2)*111.32)</f>
        <v>0.18040365633062111</v>
      </c>
    </row>
    <row r="2789" spans="1:7" hidden="1" x14ac:dyDescent="0.2">
      <c r="A2789" t="s">
        <v>195</v>
      </c>
      <c r="B2789">
        <v>0</v>
      </c>
      <c r="C2789">
        <v>34</v>
      </c>
      <c r="D2789" t="s">
        <v>3195</v>
      </c>
      <c r="E2789">
        <v>49.280251999999997</v>
      </c>
      <c r="F2789">
        <v>-122.98729400000001</v>
      </c>
      <c r="G2789">
        <f>IF(route_map__2[[#This Row],[route_label]]&lt;&gt;A2790,0,SQRT((E2790-route_map__2[[#This Row],[stop_lat]])^2 + ((F2790-route_map__2[[#This Row],[stop_lon]])*COS(RADIANS(route_map__2[[#This Row],[stop_lat]])))^2)*111.32)</f>
        <v>0.29455157517179476</v>
      </c>
    </row>
    <row r="2790" spans="1:7" hidden="1" x14ac:dyDescent="0.2">
      <c r="A2790" t="s">
        <v>195</v>
      </c>
      <c r="B2790">
        <v>0</v>
      </c>
      <c r="C2790">
        <v>35</v>
      </c>
      <c r="D2790" t="s">
        <v>3196</v>
      </c>
      <c r="E2790">
        <v>49.280242000000001</v>
      </c>
      <c r="F2790">
        <v>-122.983238</v>
      </c>
      <c r="G2790">
        <f>IF(route_map__2[[#This Row],[route_label]]&lt;&gt;A2791,0,SQRT((E2791-route_map__2[[#This Row],[stop_lat]])^2 + ((F2791-route_map__2[[#This Row],[stop_lon]])*COS(RADIANS(route_map__2[[#This Row],[stop_lat]])))^2)*111.32)</f>
        <v>0.16323107100883508</v>
      </c>
    </row>
    <row r="2791" spans="1:7" hidden="1" x14ac:dyDescent="0.2">
      <c r="A2791" t="s">
        <v>195</v>
      </c>
      <c r="B2791">
        <v>0</v>
      </c>
      <c r="C2791">
        <v>36</v>
      </c>
      <c r="D2791" t="s">
        <v>3197</v>
      </c>
      <c r="E2791">
        <v>49.279971000000003</v>
      </c>
      <c r="F2791">
        <v>-122.98102900000001</v>
      </c>
      <c r="G2791">
        <f>IF(route_map__2[[#This Row],[route_label]]&lt;&gt;A2792,0,SQRT((E2792-route_map__2[[#This Row],[stop_lat]])^2 + ((F2792-route_map__2[[#This Row],[stop_lon]])*COS(RADIANS(route_map__2[[#This Row],[stop_lat]])))^2)*111.32)</f>
        <v>0.23588798547321865</v>
      </c>
    </row>
    <row r="2792" spans="1:7" hidden="1" x14ac:dyDescent="0.2">
      <c r="A2792" t="s">
        <v>195</v>
      </c>
      <c r="B2792">
        <v>0</v>
      </c>
      <c r="C2792">
        <v>37</v>
      </c>
      <c r="D2792" t="s">
        <v>3198</v>
      </c>
      <c r="E2792">
        <v>49.277852000000003</v>
      </c>
      <c r="F2792">
        <v>-122.981038</v>
      </c>
      <c r="G2792">
        <f>IF(route_map__2[[#This Row],[route_label]]&lt;&gt;A2793,0,SQRT((E2793-route_map__2[[#This Row],[stop_lat]])^2 + ((F2793-route_map__2[[#This Row],[stop_lon]])*COS(RADIANS(route_map__2[[#This Row],[stop_lat]])))^2)*111.32)</f>
        <v>0.29959959427384542</v>
      </c>
    </row>
    <row r="2793" spans="1:7" hidden="1" x14ac:dyDescent="0.2">
      <c r="A2793" t="s">
        <v>195</v>
      </c>
      <c r="B2793">
        <v>0</v>
      </c>
      <c r="C2793">
        <v>38</v>
      </c>
      <c r="D2793" t="s">
        <v>3199</v>
      </c>
      <c r="E2793">
        <v>49.275162000000002</v>
      </c>
      <c r="F2793">
        <v>-122.981168</v>
      </c>
      <c r="G2793">
        <f>IF(route_map__2[[#This Row],[route_label]]&lt;&gt;A2794,0,SQRT((E2794-route_map__2[[#This Row],[stop_lat]])^2 + ((F2794-route_map__2[[#This Row],[stop_lon]])*COS(RADIANS(route_map__2[[#This Row],[stop_lat]])))^2)*111.32)</f>
        <v>0.29346670735192953</v>
      </c>
    </row>
    <row r="2794" spans="1:7" hidden="1" x14ac:dyDescent="0.2">
      <c r="A2794" t="s">
        <v>195</v>
      </c>
      <c r="B2794">
        <v>0</v>
      </c>
      <c r="C2794">
        <v>39</v>
      </c>
      <c r="D2794" t="s">
        <v>3200</v>
      </c>
      <c r="E2794">
        <v>49.272525999999999</v>
      </c>
      <c r="F2794">
        <v>-122.981223</v>
      </c>
      <c r="G2794">
        <f>IF(route_map__2[[#This Row],[route_label]]&lt;&gt;A2795,0,SQRT((E2795-route_map__2[[#This Row],[stop_lat]])^2 + ((F2795-route_map__2[[#This Row],[stop_lon]])*COS(RADIANS(route_map__2[[#This Row],[stop_lat]])))^2)*111.32)</f>
        <v>0.53467193333187957</v>
      </c>
    </row>
    <row r="2795" spans="1:7" hidden="1" x14ac:dyDescent="0.2">
      <c r="A2795" t="s">
        <v>195</v>
      </c>
      <c r="B2795">
        <v>0</v>
      </c>
      <c r="C2795">
        <v>40</v>
      </c>
      <c r="D2795" t="s">
        <v>3201</v>
      </c>
      <c r="E2795">
        <v>49.267722999999997</v>
      </c>
      <c r="F2795">
        <v>-122.98124300000001</v>
      </c>
      <c r="G2795">
        <f>IF(route_map__2[[#This Row],[route_label]]&lt;&gt;A2796,0,SQRT((E2796-route_map__2[[#This Row],[stop_lat]])^2 + ((F2796-route_map__2[[#This Row],[stop_lon]])*COS(RADIANS(route_map__2[[#This Row],[stop_lat]])))^2)*111.32)</f>
        <v>0.36004478644712229</v>
      </c>
    </row>
    <row r="2796" spans="1:7" hidden="1" x14ac:dyDescent="0.2">
      <c r="A2796" t="s">
        <v>195</v>
      </c>
      <c r="B2796">
        <v>0</v>
      </c>
      <c r="C2796">
        <v>41</v>
      </c>
      <c r="D2796" t="s">
        <v>3202</v>
      </c>
      <c r="E2796">
        <v>49.264488999999998</v>
      </c>
      <c r="F2796">
        <v>-122.981313</v>
      </c>
      <c r="G2796">
        <f>IF(route_map__2[[#This Row],[route_label]]&lt;&gt;A2797,0,SQRT((E2797-route_map__2[[#This Row],[stop_lat]])^2 + ((F2797-route_map__2[[#This Row],[stop_lon]])*COS(RADIANS(route_map__2[[#This Row],[stop_lat]])))^2)*111.32)</f>
        <v>3.0123562838738755E-2</v>
      </c>
    </row>
    <row r="2797" spans="1:7" hidden="1" x14ac:dyDescent="0.2">
      <c r="A2797" t="s">
        <v>195</v>
      </c>
      <c r="B2797">
        <v>1</v>
      </c>
      <c r="C2797">
        <v>1</v>
      </c>
      <c r="D2797" t="s">
        <v>3203</v>
      </c>
      <c r="E2797">
        <v>49.264688</v>
      </c>
      <c r="F2797">
        <v>-122.981032</v>
      </c>
      <c r="G2797">
        <f>IF(route_map__2[[#This Row],[route_label]]&lt;&gt;A2798,0,SQRT((E2798-route_map__2[[#This Row],[stop_lat]])^2 + ((F2798-route_map__2[[#This Row],[stop_lon]])*COS(RADIANS(route_map__2[[#This Row],[stop_lat]])))^2)*111.32)</f>
        <v>0.20632355108515735</v>
      </c>
    </row>
    <row r="2798" spans="1:7" hidden="1" x14ac:dyDescent="0.2">
      <c r="A2798" t="s">
        <v>195</v>
      </c>
      <c r="B2798">
        <v>1</v>
      </c>
      <c r="C2798">
        <v>2</v>
      </c>
      <c r="D2798" t="s">
        <v>3204</v>
      </c>
      <c r="E2798">
        <v>49.266540999999997</v>
      </c>
      <c r="F2798">
        <v>-122.981093</v>
      </c>
      <c r="G2798">
        <f>IF(route_map__2[[#This Row],[route_label]]&lt;&gt;A2799,0,SQRT((E2799-route_map__2[[#This Row],[stop_lat]])^2 + ((F2799-route_map__2[[#This Row],[stop_lon]])*COS(RADIANS(route_map__2[[#This Row],[stop_lat]])))^2)*111.32)</f>
        <v>0.19759641819408319</v>
      </c>
    </row>
    <row r="2799" spans="1:7" hidden="1" x14ac:dyDescent="0.2">
      <c r="A2799" t="s">
        <v>195</v>
      </c>
      <c r="B2799">
        <v>1</v>
      </c>
      <c r="C2799">
        <v>3</v>
      </c>
      <c r="D2799" t="s">
        <v>3205</v>
      </c>
      <c r="E2799">
        <v>49.268315999999999</v>
      </c>
      <c r="F2799">
        <v>-122.981077</v>
      </c>
      <c r="G2799">
        <f>IF(route_map__2[[#This Row],[route_label]]&lt;&gt;A2800,0,SQRT((E2800-route_map__2[[#This Row],[stop_lat]])^2 + ((F2800-route_map__2[[#This Row],[stop_lon]])*COS(RADIANS(route_map__2[[#This Row],[stop_lat]])))^2)*111.32)</f>
        <v>0.20327095594902878</v>
      </c>
    </row>
    <row r="2800" spans="1:7" hidden="1" x14ac:dyDescent="0.2">
      <c r="A2800" t="s">
        <v>195</v>
      </c>
      <c r="B2800">
        <v>1</v>
      </c>
      <c r="C2800">
        <v>4</v>
      </c>
      <c r="D2800" t="s">
        <v>3206</v>
      </c>
      <c r="E2800">
        <v>49.270142</v>
      </c>
      <c r="F2800">
        <v>-122.98107</v>
      </c>
      <c r="G2800">
        <f>IF(route_map__2[[#This Row],[route_label]]&lt;&gt;A2801,0,SQRT((E2801-route_map__2[[#This Row],[stop_lat]])^2 + ((F2801-route_map__2[[#This Row],[stop_lon]])*COS(RADIANS(route_map__2[[#This Row],[stop_lat]])))^2)*111.32)</f>
        <v>0.20059970518348319</v>
      </c>
    </row>
    <row r="2801" spans="1:7" hidden="1" x14ac:dyDescent="0.2">
      <c r="A2801" t="s">
        <v>195</v>
      </c>
      <c r="B2801">
        <v>1</v>
      </c>
      <c r="C2801">
        <v>5</v>
      </c>
      <c r="D2801" t="s">
        <v>3207</v>
      </c>
      <c r="E2801">
        <v>49.271943999999998</v>
      </c>
      <c r="F2801">
        <v>-122.981061</v>
      </c>
      <c r="G2801">
        <f>IF(route_map__2[[#This Row],[route_label]]&lt;&gt;A2802,0,SQRT((E2802-route_map__2[[#This Row],[stop_lat]])^2 + ((F2802-route_map__2[[#This Row],[stop_lon]])*COS(RADIANS(route_map__2[[#This Row],[stop_lat]])))^2)*111.32)</f>
        <v>0.46291618323713163</v>
      </c>
    </row>
    <row r="2802" spans="1:7" hidden="1" x14ac:dyDescent="0.2">
      <c r="A2802" t="s">
        <v>195</v>
      </c>
      <c r="B2802">
        <v>1</v>
      </c>
      <c r="C2802">
        <v>6</v>
      </c>
      <c r="D2802" t="s">
        <v>3208</v>
      </c>
      <c r="E2802">
        <v>49.276100999999997</v>
      </c>
      <c r="F2802">
        <v>-122.98089400000001</v>
      </c>
      <c r="G2802">
        <f>IF(route_map__2[[#This Row],[route_label]]&lt;&gt;A2803,0,SQRT((E2803-route_map__2[[#This Row],[stop_lat]])^2 + ((F2803-route_map__2[[#This Row],[stop_lon]])*COS(RADIANS(route_map__2[[#This Row],[stop_lat]])))^2)*111.32)</f>
        <v>0.16453506346467422</v>
      </c>
    </row>
    <row r="2803" spans="1:7" hidden="1" x14ac:dyDescent="0.2">
      <c r="A2803" t="s">
        <v>195</v>
      </c>
      <c r="B2803">
        <v>1</v>
      </c>
      <c r="C2803">
        <v>7</v>
      </c>
      <c r="D2803" t="s">
        <v>3209</v>
      </c>
      <c r="E2803">
        <v>49.277579000000003</v>
      </c>
      <c r="F2803">
        <v>-122.980878</v>
      </c>
      <c r="G2803">
        <f>IF(route_map__2[[#This Row],[route_label]]&lt;&gt;A2804,0,SQRT((E2804-route_map__2[[#This Row],[stop_lat]])^2 + ((F2804-route_map__2[[#This Row],[stop_lon]])*COS(RADIANS(route_map__2[[#This Row],[stop_lat]])))^2)*111.32)</f>
        <v>0.2051684285461684</v>
      </c>
    </row>
    <row r="2804" spans="1:7" hidden="1" x14ac:dyDescent="0.2">
      <c r="A2804" t="s">
        <v>195</v>
      </c>
      <c r="B2804">
        <v>1</v>
      </c>
      <c r="C2804">
        <v>8</v>
      </c>
      <c r="D2804" t="s">
        <v>3210</v>
      </c>
      <c r="E2804">
        <v>49.279421999999997</v>
      </c>
      <c r="F2804">
        <v>-122.980857</v>
      </c>
      <c r="G2804">
        <f>IF(route_map__2[[#This Row],[route_label]]&lt;&gt;A2805,0,SQRT((E2805-route_map__2[[#This Row],[stop_lat]])^2 + ((F2805-route_map__2[[#This Row],[stop_lon]])*COS(RADIANS(route_map__2[[#This Row],[stop_lat]])))^2)*111.32)</f>
        <v>0.13170391788284108</v>
      </c>
    </row>
    <row r="2805" spans="1:7" hidden="1" x14ac:dyDescent="0.2">
      <c r="A2805" t="s">
        <v>195</v>
      </c>
      <c r="B2805">
        <v>1</v>
      </c>
      <c r="C2805">
        <v>9</v>
      </c>
      <c r="D2805" t="s">
        <v>3211</v>
      </c>
      <c r="E2805">
        <v>49.280431</v>
      </c>
      <c r="F2805">
        <v>-122.981804</v>
      </c>
      <c r="G2805">
        <f>IF(route_map__2[[#This Row],[route_label]]&lt;&gt;A2806,0,SQRT((E2806-route_map__2[[#This Row],[stop_lat]])^2 + ((F2806-route_map__2[[#This Row],[stop_lon]])*COS(RADIANS(route_map__2[[#This Row],[stop_lat]])))^2)*111.32)</f>
        <v>0.19585729039862076</v>
      </c>
    </row>
    <row r="2806" spans="1:7" hidden="1" x14ac:dyDescent="0.2">
      <c r="A2806" t="s">
        <v>195</v>
      </c>
      <c r="B2806">
        <v>1</v>
      </c>
      <c r="C2806">
        <v>10</v>
      </c>
      <c r="D2806" t="s">
        <v>3212</v>
      </c>
      <c r="E2806">
        <v>49.280430000000003</v>
      </c>
      <c r="F2806">
        <v>-122.98450099999999</v>
      </c>
      <c r="G2806">
        <f>IF(route_map__2[[#This Row],[route_label]]&lt;&gt;A2807,0,SQRT((E2807-route_map__2[[#This Row],[stop_lat]])^2 + ((F2807-route_map__2[[#This Row],[stop_lon]])*COS(RADIANS(route_map__2[[#This Row],[stop_lat]])))^2)*111.32)</f>
        <v>0.27980914339362795</v>
      </c>
    </row>
    <row r="2807" spans="1:7" hidden="1" x14ac:dyDescent="0.2">
      <c r="A2807" t="s">
        <v>195</v>
      </c>
      <c r="B2807">
        <v>1</v>
      </c>
      <c r="C2807">
        <v>11</v>
      </c>
      <c r="D2807" t="s">
        <v>3213</v>
      </c>
      <c r="E2807">
        <v>49.280441000000003</v>
      </c>
      <c r="F2807">
        <v>-122.988354</v>
      </c>
      <c r="G2807">
        <f>IF(route_map__2[[#This Row],[route_label]]&lt;&gt;A2808,0,SQRT((E2808-route_map__2[[#This Row],[stop_lat]])^2 + ((F2808-route_map__2[[#This Row],[stop_lon]])*COS(RADIANS(route_map__2[[#This Row],[stop_lat]])))^2)*111.32)</f>
        <v>0.19438969881006923</v>
      </c>
    </row>
    <row r="2808" spans="1:7" hidden="1" x14ac:dyDescent="0.2">
      <c r="A2808" t="s">
        <v>195</v>
      </c>
      <c r="B2808">
        <v>1</v>
      </c>
      <c r="C2808">
        <v>12</v>
      </c>
      <c r="D2808" t="s">
        <v>3214</v>
      </c>
      <c r="E2808">
        <v>49.280239999999999</v>
      </c>
      <c r="F2808">
        <v>-122.991013</v>
      </c>
      <c r="G2808">
        <f>IF(route_map__2[[#This Row],[route_label]]&lt;&gt;A2809,0,SQRT((E2809-route_map__2[[#This Row],[stop_lat]])^2 + ((F2809-route_map__2[[#This Row],[stop_lon]])*COS(RADIANS(route_map__2[[#This Row],[stop_lat]])))^2)*111.32)</f>
        <v>0.36664366244081376</v>
      </c>
    </row>
    <row r="2809" spans="1:7" hidden="1" x14ac:dyDescent="0.2">
      <c r="A2809" t="s">
        <v>195</v>
      </c>
      <c r="B2809">
        <v>1</v>
      </c>
      <c r="C2809">
        <v>13</v>
      </c>
      <c r="D2809" t="s">
        <v>3215</v>
      </c>
      <c r="E2809">
        <v>49.281077000000003</v>
      </c>
      <c r="F2809">
        <v>-122.995896</v>
      </c>
      <c r="G2809">
        <f>IF(route_map__2[[#This Row],[route_label]]&lt;&gt;A2810,0,SQRT((E2810-route_map__2[[#This Row],[stop_lat]])^2 + ((F2810-route_map__2[[#This Row],[stop_lon]])*COS(RADIANS(route_map__2[[#This Row],[stop_lat]])))^2)*111.32)</f>
        <v>0.35228553046600436</v>
      </c>
    </row>
    <row r="2810" spans="1:7" hidden="1" x14ac:dyDescent="0.2">
      <c r="A2810" t="s">
        <v>195</v>
      </c>
      <c r="B2810">
        <v>1</v>
      </c>
      <c r="C2810">
        <v>14</v>
      </c>
      <c r="D2810" t="s">
        <v>3216</v>
      </c>
      <c r="E2810">
        <v>49.281098999999998</v>
      </c>
      <c r="F2810">
        <v>-123.000747</v>
      </c>
      <c r="G2810">
        <f>IF(route_map__2[[#This Row],[route_label]]&lt;&gt;A2811,0,SQRT((E2811-route_map__2[[#This Row],[stop_lat]])^2 + ((F2811-route_map__2[[#This Row],[stop_lon]])*COS(RADIANS(route_map__2[[#This Row],[stop_lat]])))^2)*111.32)</f>
        <v>0.13917890273237776</v>
      </c>
    </row>
    <row r="2811" spans="1:7" hidden="1" x14ac:dyDescent="0.2">
      <c r="A2811" t="s">
        <v>195</v>
      </c>
      <c r="B2811">
        <v>1</v>
      </c>
      <c r="C2811">
        <v>15</v>
      </c>
      <c r="D2811" t="s">
        <v>3217</v>
      </c>
      <c r="E2811">
        <v>49.281129</v>
      </c>
      <c r="F2811">
        <v>-123.002663</v>
      </c>
      <c r="G2811">
        <f>IF(route_map__2[[#This Row],[route_label]]&lt;&gt;A2812,0,SQRT((E2812-route_map__2[[#This Row],[stop_lat]])^2 + ((F2812-route_map__2[[#This Row],[stop_lon]])*COS(RADIANS(route_map__2[[#This Row],[stop_lat]])))^2)*111.32)</f>
        <v>0.47892490884750266</v>
      </c>
    </row>
    <row r="2812" spans="1:7" hidden="1" x14ac:dyDescent="0.2">
      <c r="A2812" t="s">
        <v>195</v>
      </c>
      <c r="B2812">
        <v>1</v>
      </c>
      <c r="C2812">
        <v>16</v>
      </c>
      <c r="D2812" t="s">
        <v>3218</v>
      </c>
      <c r="E2812">
        <v>49.281126999999998</v>
      </c>
      <c r="F2812">
        <v>-123.009258</v>
      </c>
      <c r="G2812">
        <f>IF(route_map__2[[#This Row],[route_label]]&lt;&gt;A2813,0,SQRT((E2813-route_map__2[[#This Row],[stop_lat]])^2 + ((F2813-route_map__2[[#This Row],[stop_lon]])*COS(RADIANS(route_map__2[[#This Row],[stop_lat]])))^2)*111.32)</f>
        <v>0.36880211069276836</v>
      </c>
    </row>
    <row r="2813" spans="1:7" hidden="1" x14ac:dyDescent="0.2">
      <c r="A2813" t="s">
        <v>195</v>
      </c>
      <c r="B2813">
        <v>1</v>
      </c>
      <c r="C2813">
        <v>17</v>
      </c>
      <c r="D2813" t="s">
        <v>3219</v>
      </c>
      <c r="E2813">
        <v>49.280693999999997</v>
      </c>
      <c r="F2813">
        <v>-123.014293</v>
      </c>
      <c r="G2813">
        <f>IF(route_map__2[[#This Row],[route_label]]&lt;&gt;A2814,0,SQRT((E2814-route_map__2[[#This Row],[stop_lat]])^2 + ((F2814-route_map__2[[#This Row],[stop_lon]])*COS(RADIANS(route_map__2[[#This Row],[stop_lat]])))^2)*111.32)</f>
        <v>0.29355343594458749</v>
      </c>
    </row>
    <row r="2814" spans="1:7" hidden="1" x14ac:dyDescent="0.2">
      <c r="A2814" t="s">
        <v>195</v>
      </c>
      <c r="B2814">
        <v>1</v>
      </c>
      <c r="C2814">
        <v>18</v>
      </c>
      <c r="D2814" t="s">
        <v>3220</v>
      </c>
      <c r="E2814">
        <v>49.278056999999997</v>
      </c>
      <c r="F2814">
        <v>-123.01430999999999</v>
      </c>
      <c r="G2814">
        <f>IF(route_map__2[[#This Row],[route_label]]&lt;&gt;A2815,0,SQRT((E2815-route_map__2[[#This Row],[stop_lat]])^2 + ((F2815-route_map__2[[#This Row],[stop_lon]])*COS(RADIANS(route_map__2[[#This Row],[stop_lat]])))^2)*111.32)</f>
        <v>0.18814700348698188</v>
      </c>
    </row>
    <row r="2815" spans="1:7" hidden="1" x14ac:dyDescent="0.2">
      <c r="A2815" t="s">
        <v>195</v>
      </c>
      <c r="B2815">
        <v>1</v>
      </c>
      <c r="C2815">
        <v>19</v>
      </c>
      <c r="D2815" t="s">
        <v>3221</v>
      </c>
      <c r="E2815">
        <v>49.276367</v>
      </c>
      <c r="F2815">
        <v>-123.01434399999999</v>
      </c>
      <c r="G2815">
        <f>IF(route_map__2[[#This Row],[route_label]]&lt;&gt;A2816,0,SQRT((E2816-route_map__2[[#This Row],[stop_lat]])^2 + ((F2816-route_map__2[[#This Row],[stop_lon]])*COS(RADIANS(route_map__2[[#This Row],[stop_lat]])))^2)*111.32)</f>
        <v>0.3049057913836522</v>
      </c>
    </row>
    <row r="2816" spans="1:7" hidden="1" x14ac:dyDescent="0.2">
      <c r="A2816" t="s">
        <v>195</v>
      </c>
      <c r="B2816">
        <v>1</v>
      </c>
      <c r="C2816">
        <v>20</v>
      </c>
      <c r="D2816" t="s">
        <v>3222</v>
      </c>
      <c r="E2816">
        <v>49.273628000000002</v>
      </c>
      <c r="F2816">
        <v>-123.014338</v>
      </c>
      <c r="G2816">
        <f>IF(route_map__2[[#This Row],[route_label]]&lt;&gt;A2817,0,SQRT((E2817-route_map__2[[#This Row],[stop_lat]])^2 + ((F2817-route_map__2[[#This Row],[stop_lon]])*COS(RADIANS(route_map__2[[#This Row],[stop_lat]])))^2)*111.32)</f>
        <v>0.19715158642106428</v>
      </c>
    </row>
    <row r="2817" spans="1:7" hidden="1" x14ac:dyDescent="0.2">
      <c r="A2817" t="s">
        <v>195</v>
      </c>
      <c r="B2817">
        <v>1</v>
      </c>
      <c r="C2817">
        <v>21</v>
      </c>
      <c r="D2817" t="s">
        <v>3223</v>
      </c>
      <c r="E2817">
        <v>49.271856999999997</v>
      </c>
      <c r="F2817">
        <v>-123.01435499999999</v>
      </c>
      <c r="G2817">
        <f>IF(route_map__2[[#This Row],[route_label]]&lt;&gt;A2818,0,SQRT((E2818-route_map__2[[#This Row],[stop_lat]])^2 + ((F2818-route_map__2[[#This Row],[stop_lon]])*COS(RADIANS(route_map__2[[#This Row],[stop_lat]])))^2)*111.32)</f>
        <v>0.21930040000000303</v>
      </c>
    </row>
    <row r="2818" spans="1:7" hidden="1" x14ac:dyDescent="0.2">
      <c r="A2818" t="s">
        <v>195</v>
      </c>
      <c r="B2818">
        <v>1</v>
      </c>
      <c r="C2818">
        <v>22</v>
      </c>
      <c r="D2818" t="s">
        <v>3224</v>
      </c>
      <c r="E2818">
        <v>49.269886999999997</v>
      </c>
      <c r="F2818">
        <v>-123.01435499999999</v>
      </c>
      <c r="G2818">
        <f>IF(route_map__2[[#This Row],[route_label]]&lt;&gt;A2819,0,SQRT((E2819-route_map__2[[#This Row],[stop_lat]])^2 + ((F2819-route_map__2[[#This Row],[stop_lon]])*COS(RADIANS(route_map__2[[#This Row],[stop_lat]])))^2)*111.32)</f>
        <v>0.23444047136213125</v>
      </c>
    </row>
    <row r="2819" spans="1:7" hidden="1" x14ac:dyDescent="0.2">
      <c r="A2819" t="s">
        <v>195</v>
      </c>
      <c r="B2819">
        <v>1</v>
      </c>
      <c r="C2819">
        <v>23</v>
      </c>
      <c r="D2819" t="s">
        <v>3225</v>
      </c>
      <c r="E2819">
        <v>49.267780999999999</v>
      </c>
      <c r="F2819">
        <v>-123.01436200000001</v>
      </c>
      <c r="G2819">
        <f>IF(route_map__2[[#This Row],[route_label]]&lt;&gt;A2820,0,SQRT((E2820-route_map__2[[#This Row],[stop_lat]])^2 + ((F2820-route_map__2[[#This Row],[stop_lon]])*COS(RADIANS(route_map__2[[#This Row],[stop_lat]])))^2)*111.32)</f>
        <v>0.40503492318988782</v>
      </c>
    </row>
    <row r="2820" spans="1:7" hidden="1" x14ac:dyDescent="0.2">
      <c r="A2820" t="s">
        <v>195</v>
      </c>
      <c r="B2820">
        <v>1</v>
      </c>
      <c r="C2820">
        <v>24</v>
      </c>
      <c r="D2820" t="s">
        <v>3226</v>
      </c>
      <c r="E2820">
        <v>49.264142999999997</v>
      </c>
      <c r="F2820">
        <v>-123.01445200000001</v>
      </c>
      <c r="G2820">
        <f>IF(route_map__2[[#This Row],[route_label]]&lt;&gt;A2821,0,SQRT((E2821-route_map__2[[#This Row],[stop_lat]])^2 + ((F2821-route_map__2[[#This Row],[stop_lon]])*COS(RADIANS(route_map__2[[#This Row],[stop_lat]])))^2)*111.32)</f>
        <v>0.40677686959785431</v>
      </c>
    </row>
    <row r="2821" spans="1:7" hidden="1" x14ac:dyDescent="0.2">
      <c r="A2821" t="s">
        <v>195</v>
      </c>
      <c r="B2821">
        <v>1</v>
      </c>
      <c r="C2821">
        <v>25</v>
      </c>
      <c r="D2821" t="s">
        <v>3227</v>
      </c>
      <c r="E2821">
        <v>49.260494999999999</v>
      </c>
      <c r="F2821">
        <v>-123.014128</v>
      </c>
      <c r="G2821">
        <f>IF(route_map__2[[#This Row],[route_label]]&lt;&gt;A2822,0,SQRT((E2822-route_map__2[[#This Row],[stop_lat]])^2 + ((F2822-route_map__2[[#This Row],[stop_lon]])*COS(RADIANS(route_map__2[[#This Row],[stop_lat]])))^2)*111.32)</f>
        <v>0.45759813093991669</v>
      </c>
    </row>
    <row r="2822" spans="1:7" hidden="1" x14ac:dyDescent="0.2">
      <c r="A2822" t="s">
        <v>195</v>
      </c>
      <c r="B2822">
        <v>1</v>
      </c>
      <c r="C2822">
        <v>26</v>
      </c>
      <c r="D2822" t="s">
        <v>3228</v>
      </c>
      <c r="E2822">
        <v>49.256619999999998</v>
      </c>
      <c r="F2822">
        <v>-123.01202600000001</v>
      </c>
      <c r="G2822">
        <f>IF(route_map__2[[#This Row],[route_label]]&lt;&gt;A2823,0,SQRT((E2823-route_map__2[[#This Row],[stop_lat]])^2 + ((F2823-route_map__2[[#This Row],[stop_lon]])*COS(RADIANS(route_map__2[[#This Row],[stop_lat]])))^2)*111.32)</f>
        <v>0.29012397540564477</v>
      </c>
    </row>
    <row r="2823" spans="1:7" hidden="1" x14ac:dyDescent="0.2">
      <c r="A2823" t="s">
        <v>195</v>
      </c>
      <c r="B2823">
        <v>1</v>
      </c>
      <c r="C2823">
        <v>27</v>
      </c>
      <c r="D2823" t="s">
        <v>3229</v>
      </c>
      <c r="E2823">
        <v>49.254131999999998</v>
      </c>
      <c r="F2823">
        <v>-123.010837</v>
      </c>
      <c r="G2823">
        <f>IF(route_map__2[[#This Row],[route_label]]&lt;&gt;A2824,0,SQRT((E2824-route_map__2[[#This Row],[stop_lat]])^2 + ((F2824-route_map__2[[#This Row],[stop_lon]])*COS(RADIANS(route_map__2[[#This Row],[stop_lat]])))^2)*111.32)</f>
        <v>0.17167764403843638</v>
      </c>
    </row>
    <row r="2824" spans="1:7" hidden="1" x14ac:dyDescent="0.2">
      <c r="A2824" t="s">
        <v>195</v>
      </c>
      <c r="B2824">
        <v>1</v>
      </c>
      <c r="C2824">
        <v>28</v>
      </c>
      <c r="D2824" t="s">
        <v>3230</v>
      </c>
      <c r="E2824">
        <v>49.252589999999998</v>
      </c>
      <c r="F2824">
        <v>-123.01079900000001</v>
      </c>
      <c r="G2824">
        <f>IF(route_map__2[[#This Row],[route_label]]&lt;&gt;A2825,0,SQRT((E2825-route_map__2[[#This Row],[stop_lat]])^2 + ((F2825-route_map__2[[#This Row],[stop_lon]])*COS(RADIANS(route_map__2[[#This Row],[stop_lat]])))^2)*111.32)</f>
        <v>0.36165390272951337</v>
      </c>
    </row>
    <row r="2825" spans="1:7" hidden="1" x14ac:dyDescent="0.2">
      <c r="A2825" t="s">
        <v>195</v>
      </c>
      <c r="B2825">
        <v>1</v>
      </c>
      <c r="C2825">
        <v>29</v>
      </c>
      <c r="D2825" t="s">
        <v>2006</v>
      </c>
      <c r="E2825">
        <v>49.249353999999997</v>
      </c>
      <c r="F2825">
        <v>-123.01124</v>
      </c>
      <c r="G2825">
        <f>IF(route_map__2[[#This Row],[route_label]]&lt;&gt;A2826,0,SQRT((E2826-route_map__2[[#This Row],[stop_lat]])^2 + ((F2826-route_map__2[[#This Row],[stop_lon]])*COS(RADIANS(route_map__2[[#This Row],[stop_lat]])))^2)*111.32)</f>
        <v>0.43421065640911877</v>
      </c>
    </row>
    <row r="2826" spans="1:7" hidden="1" x14ac:dyDescent="0.2">
      <c r="A2826" t="s">
        <v>195</v>
      </c>
      <c r="B2826">
        <v>1</v>
      </c>
      <c r="C2826">
        <v>30</v>
      </c>
      <c r="D2826" t="s">
        <v>2007</v>
      </c>
      <c r="E2826">
        <v>49.248874000000001</v>
      </c>
      <c r="F2826">
        <v>-123.01716999999999</v>
      </c>
      <c r="G2826">
        <f>IF(route_map__2[[#This Row],[route_label]]&lt;&gt;A2827,0,SQRT((E2827-route_map__2[[#This Row],[stop_lat]])^2 + ((F2827-route_map__2[[#This Row],[stop_lon]])*COS(RADIANS(route_map__2[[#This Row],[stop_lat]])))^2)*111.32)</f>
        <v>0.20291841407877076</v>
      </c>
    </row>
    <row r="2827" spans="1:7" hidden="1" x14ac:dyDescent="0.2">
      <c r="A2827" t="s">
        <v>195</v>
      </c>
      <c r="B2827">
        <v>1</v>
      </c>
      <c r="C2827">
        <v>31</v>
      </c>
      <c r="D2827" t="s">
        <v>2214</v>
      </c>
      <c r="E2827">
        <v>49.248469999999998</v>
      </c>
      <c r="F2827">
        <v>-123.019893</v>
      </c>
      <c r="G2827">
        <f>IF(route_map__2[[#This Row],[route_label]]&lt;&gt;A2828,0,SQRT((E2828-route_map__2[[#This Row],[stop_lat]])^2 + ((F2828-route_map__2[[#This Row],[stop_lon]])*COS(RADIANS(route_map__2[[#This Row],[stop_lat]])))^2)*111.32)</f>
        <v>0.18924422322743817</v>
      </c>
    </row>
    <row r="2828" spans="1:7" hidden="1" x14ac:dyDescent="0.2">
      <c r="A2828" t="s">
        <v>195</v>
      </c>
      <c r="B2828">
        <v>1</v>
      </c>
      <c r="C2828">
        <v>32</v>
      </c>
      <c r="D2828" t="s">
        <v>2215</v>
      </c>
      <c r="E2828">
        <v>49.246769999999998</v>
      </c>
      <c r="F2828">
        <v>-123.019897</v>
      </c>
      <c r="G2828">
        <f>IF(route_map__2[[#This Row],[route_label]]&lt;&gt;A2829,0,SQRT((E2829-route_map__2[[#This Row],[stop_lat]])^2 + ((F2829-route_map__2[[#This Row],[stop_lon]])*COS(RADIANS(route_map__2[[#This Row],[stop_lat]])))^2)*111.32)</f>
        <v>0.24113752769612931</v>
      </c>
    </row>
    <row r="2829" spans="1:7" hidden="1" x14ac:dyDescent="0.2">
      <c r="A2829" t="s">
        <v>195</v>
      </c>
      <c r="B2829">
        <v>1</v>
      </c>
      <c r="C2829">
        <v>33</v>
      </c>
      <c r="D2829" t="s">
        <v>2216</v>
      </c>
      <c r="E2829">
        <v>49.244604000000002</v>
      </c>
      <c r="F2829">
        <v>-123.019856</v>
      </c>
      <c r="G2829">
        <f>IF(route_map__2[[#This Row],[route_label]]&lt;&gt;A2830,0,SQRT((E2830-route_map__2[[#This Row],[stop_lat]])^2 + ((F2830-route_map__2[[#This Row],[stop_lon]])*COS(RADIANS(route_map__2[[#This Row],[stop_lat]])))^2)*111.32)</f>
        <v>0.19265275519666597</v>
      </c>
    </row>
    <row r="2830" spans="1:7" hidden="1" x14ac:dyDescent="0.2">
      <c r="A2830" t="s">
        <v>195</v>
      </c>
      <c r="B2830">
        <v>1</v>
      </c>
      <c r="C2830">
        <v>34</v>
      </c>
      <c r="D2830" t="s">
        <v>3231</v>
      </c>
      <c r="E2830">
        <v>49.242913000000001</v>
      </c>
      <c r="F2830">
        <v>-123.01929199999999</v>
      </c>
      <c r="G2830">
        <f>IF(route_map__2[[#This Row],[route_label]]&lt;&gt;A2831,0,SQRT((E2831-route_map__2[[#This Row],[stop_lat]])^2 + ((F2831-route_map__2[[#This Row],[stop_lon]])*COS(RADIANS(route_map__2[[#This Row],[stop_lat]])))^2)*111.32)</f>
        <v>0.41511507868402453</v>
      </c>
    </row>
    <row r="2831" spans="1:7" hidden="1" x14ac:dyDescent="0.2">
      <c r="A2831" t="s">
        <v>195</v>
      </c>
      <c r="B2831">
        <v>1</v>
      </c>
      <c r="C2831">
        <v>35</v>
      </c>
      <c r="D2831" t="s">
        <v>3232</v>
      </c>
      <c r="E2831">
        <v>49.242609999999999</v>
      </c>
      <c r="F2831">
        <v>-123.013599</v>
      </c>
      <c r="G2831">
        <f>IF(route_map__2[[#This Row],[route_label]]&lt;&gt;A2832,0,SQRT((E2832-route_map__2[[#This Row],[stop_lat]])^2 + ((F2832-route_map__2[[#This Row],[stop_lon]])*COS(RADIANS(route_map__2[[#This Row],[stop_lat]])))^2)*111.32)</f>
        <v>0.2396854576999656</v>
      </c>
    </row>
    <row r="2832" spans="1:7" hidden="1" x14ac:dyDescent="0.2">
      <c r="A2832" t="s">
        <v>195</v>
      </c>
      <c r="B2832">
        <v>1</v>
      </c>
      <c r="C2832">
        <v>36</v>
      </c>
      <c r="D2832" t="s">
        <v>3233</v>
      </c>
      <c r="E2832">
        <v>49.240456999999999</v>
      </c>
      <c r="F2832">
        <v>-123.013564</v>
      </c>
      <c r="G2832">
        <f>IF(route_map__2[[#This Row],[route_label]]&lt;&gt;A2833,0,SQRT((E2833-route_map__2[[#This Row],[stop_lat]])^2 + ((F2833-route_map__2[[#This Row],[stop_lon]])*COS(RADIANS(route_map__2[[#This Row],[stop_lat]])))^2)*111.32)</f>
        <v>0.26471976814692821</v>
      </c>
    </row>
    <row r="2833" spans="1:7" hidden="1" x14ac:dyDescent="0.2">
      <c r="A2833" t="s">
        <v>195</v>
      </c>
      <c r="B2833">
        <v>1</v>
      </c>
      <c r="C2833">
        <v>37</v>
      </c>
      <c r="D2833" t="s">
        <v>3234</v>
      </c>
      <c r="E2833">
        <v>49.238078999999999</v>
      </c>
      <c r="F2833">
        <v>-123.01357299999999</v>
      </c>
      <c r="G2833">
        <f>IF(route_map__2[[#This Row],[route_label]]&lt;&gt;A2834,0,SQRT((E2834-route_map__2[[#This Row],[stop_lat]])^2 + ((F2834-route_map__2[[#This Row],[stop_lon]])*COS(RADIANS(route_map__2[[#This Row],[stop_lat]])))^2)*111.32)</f>
        <v>0.16197100769566689</v>
      </c>
    </row>
    <row r="2834" spans="1:7" hidden="1" x14ac:dyDescent="0.2">
      <c r="A2834" t="s">
        <v>195</v>
      </c>
      <c r="B2834">
        <v>1</v>
      </c>
      <c r="C2834">
        <v>38</v>
      </c>
      <c r="D2834" t="s">
        <v>3235</v>
      </c>
      <c r="E2834">
        <v>49.236623999999999</v>
      </c>
      <c r="F2834">
        <v>-123.01356800000001</v>
      </c>
      <c r="G2834">
        <f>IF(route_map__2[[#This Row],[route_label]]&lt;&gt;A2835,0,SQRT((E2835-route_map__2[[#This Row],[stop_lat]])^2 + ((F2835-route_map__2[[#This Row],[stop_lon]])*COS(RADIANS(route_map__2[[#This Row],[stop_lat]])))^2)*111.32)</f>
        <v>0.15662739178663704</v>
      </c>
    </row>
    <row r="2835" spans="1:7" hidden="1" x14ac:dyDescent="0.2">
      <c r="A2835" t="s">
        <v>195</v>
      </c>
      <c r="B2835">
        <v>1</v>
      </c>
      <c r="C2835">
        <v>39</v>
      </c>
      <c r="D2835" t="s">
        <v>3236</v>
      </c>
      <c r="E2835">
        <v>49.235216999999999</v>
      </c>
      <c r="F2835">
        <v>-123.013571</v>
      </c>
      <c r="G2835">
        <f>IF(route_map__2[[#This Row],[route_label]]&lt;&gt;A2836,0,SQRT((E2836-route_map__2[[#This Row],[stop_lat]])^2 + ((F2836-route_map__2[[#This Row],[stop_lon]])*COS(RADIANS(route_map__2[[#This Row],[stop_lat]])))^2)*111.32)</f>
        <v>0.12757274070722441</v>
      </c>
    </row>
    <row r="2836" spans="1:7" hidden="1" x14ac:dyDescent="0.2">
      <c r="A2836" t="s">
        <v>195</v>
      </c>
      <c r="B2836">
        <v>1</v>
      </c>
      <c r="C2836">
        <v>40</v>
      </c>
      <c r="D2836" t="s">
        <v>3237</v>
      </c>
      <c r="E2836">
        <v>49.234071</v>
      </c>
      <c r="F2836">
        <v>-123.013572</v>
      </c>
      <c r="G2836">
        <f>IF(route_map__2[[#This Row],[route_label]]&lt;&gt;A2837,0,SQRT((E2837-route_map__2[[#This Row],[stop_lat]])^2 + ((F2837-route_map__2[[#This Row],[stop_lon]])*COS(RADIANS(route_map__2[[#This Row],[stop_lat]])))^2)*111.32)</f>
        <v>0.21866009502417261</v>
      </c>
    </row>
    <row r="2837" spans="1:7" hidden="1" x14ac:dyDescent="0.2">
      <c r="A2837" t="s">
        <v>195</v>
      </c>
      <c r="B2837">
        <v>1</v>
      </c>
      <c r="C2837">
        <v>41</v>
      </c>
      <c r="D2837" t="s">
        <v>3238</v>
      </c>
      <c r="E2837">
        <v>49.232182999999999</v>
      </c>
      <c r="F2837">
        <v>-123.012742</v>
      </c>
      <c r="G2837">
        <f>IF(route_map__2[[#This Row],[route_label]]&lt;&gt;A2838,0,SQRT((E2838-route_map__2[[#This Row],[stop_lat]])^2 + ((F2838-route_map__2[[#This Row],[stop_lon]])*COS(RADIANS(route_map__2[[#This Row],[stop_lat]])))^2)*111.32)</f>
        <v>0.33192959558042195</v>
      </c>
    </row>
    <row r="2838" spans="1:7" hidden="1" x14ac:dyDescent="0.2">
      <c r="A2838" t="s">
        <v>195</v>
      </c>
      <c r="B2838">
        <v>1</v>
      </c>
      <c r="C2838">
        <v>42</v>
      </c>
      <c r="D2838" t="s">
        <v>3239</v>
      </c>
      <c r="E2838">
        <v>49.229312</v>
      </c>
      <c r="F2838">
        <v>-123.011509</v>
      </c>
      <c r="G2838">
        <f>IF(route_map__2[[#This Row],[route_label]]&lt;&gt;A2839,0,SQRT((E2839-route_map__2[[#This Row],[stop_lat]])^2 + ((F2839-route_map__2[[#This Row],[stop_lon]])*COS(RADIANS(route_map__2[[#This Row],[stop_lat]])))^2)*111.32)</f>
        <v>0.26855990175481381</v>
      </c>
    </row>
    <row r="2839" spans="1:7" hidden="1" x14ac:dyDescent="0.2">
      <c r="A2839" t="s">
        <v>195</v>
      </c>
      <c r="B2839">
        <v>1</v>
      </c>
      <c r="C2839">
        <v>43</v>
      </c>
      <c r="D2839" t="s">
        <v>3240</v>
      </c>
      <c r="E2839">
        <v>49.227715000000003</v>
      </c>
      <c r="F2839">
        <v>-123.00874</v>
      </c>
      <c r="G2839">
        <f>IF(route_map__2[[#This Row],[route_label]]&lt;&gt;A2840,0,SQRT((E2840-route_map__2[[#This Row],[stop_lat]])^2 + ((F2840-route_map__2[[#This Row],[stop_lon]])*COS(RADIANS(route_map__2[[#This Row],[stop_lat]])))^2)*111.32)</f>
        <v>0.33006533911947367</v>
      </c>
    </row>
    <row r="2840" spans="1:7" hidden="1" x14ac:dyDescent="0.2">
      <c r="A2840" t="s">
        <v>195</v>
      </c>
      <c r="B2840">
        <v>1</v>
      </c>
      <c r="C2840">
        <v>44</v>
      </c>
      <c r="D2840" t="s">
        <v>3168</v>
      </c>
      <c r="E2840">
        <v>49.229425999999997</v>
      </c>
      <c r="F2840">
        <v>-123.01244800000001</v>
      </c>
      <c r="G2840">
        <f>IF(route_map__2[[#This Row],[route_label]]&lt;&gt;A2841,0,SQRT((E2841-route_map__2[[#This Row],[stop_lat]])^2 + ((F2841-route_map__2[[#This Row],[stop_lon]])*COS(RADIANS(route_map__2[[#This Row],[stop_lat]])))^2)*111.32)</f>
        <v>0</v>
      </c>
    </row>
    <row r="2841" spans="1:7" hidden="1" x14ac:dyDescent="0.2">
      <c r="A2841" t="s">
        <v>23</v>
      </c>
      <c r="B2841">
        <v>0</v>
      </c>
      <c r="C2841">
        <v>1</v>
      </c>
      <c r="D2841" t="s">
        <v>3241</v>
      </c>
      <c r="E2841">
        <v>49.225794</v>
      </c>
      <c r="F2841">
        <v>-123.00251799999999</v>
      </c>
      <c r="G2841">
        <f>IF(route_map__2[[#This Row],[route_label]]&lt;&gt;A2842,0,SQRT((E2842-route_map__2[[#This Row],[stop_lat]])^2 + ((F2842-route_map__2[[#This Row],[stop_lon]])*COS(RADIANS(route_map__2[[#This Row],[stop_lat]])))^2)*111.32)</f>
        <v>0.40905209239546092</v>
      </c>
    </row>
    <row r="2842" spans="1:7" hidden="1" x14ac:dyDescent="0.2">
      <c r="A2842" t="s">
        <v>23</v>
      </c>
      <c r="B2842">
        <v>0</v>
      </c>
      <c r="C2842">
        <v>2</v>
      </c>
      <c r="D2842" t="s">
        <v>1722</v>
      </c>
      <c r="E2842">
        <v>49.228005000000003</v>
      </c>
      <c r="F2842">
        <v>-123.007012</v>
      </c>
      <c r="G2842">
        <f>IF(route_map__2[[#This Row],[route_label]]&lt;&gt;A2843,0,SQRT((E2843-route_map__2[[#This Row],[stop_lat]])^2 + ((F2843-route_map__2[[#This Row],[stop_lon]])*COS(RADIANS(route_map__2[[#This Row],[stop_lat]])))^2)*111.32)</f>
        <v>0.14159354076169858</v>
      </c>
    </row>
    <row r="2843" spans="1:7" hidden="1" x14ac:dyDescent="0.2">
      <c r="A2843" t="s">
        <v>23</v>
      </c>
      <c r="B2843">
        <v>0</v>
      </c>
      <c r="C2843">
        <v>3</v>
      </c>
      <c r="D2843" t="s">
        <v>3242</v>
      </c>
      <c r="E2843">
        <v>49.229033000000001</v>
      </c>
      <c r="F2843">
        <v>-123.005865</v>
      </c>
      <c r="G2843">
        <f>IF(route_map__2[[#This Row],[route_label]]&lt;&gt;A2844,0,SQRT((E2844-route_map__2[[#This Row],[stop_lat]])^2 + ((F2844-route_map__2[[#This Row],[stop_lon]])*COS(RADIANS(route_map__2[[#This Row],[stop_lat]])))^2)*111.32)</f>
        <v>0.41996768582137423</v>
      </c>
    </row>
    <row r="2844" spans="1:7" hidden="1" x14ac:dyDescent="0.2">
      <c r="A2844" t="s">
        <v>23</v>
      </c>
      <c r="B2844">
        <v>0</v>
      </c>
      <c r="C2844">
        <v>4</v>
      </c>
      <c r="D2844" t="s">
        <v>3243</v>
      </c>
      <c r="E2844">
        <v>49.232393000000002</v>
      </c>
      <c r="F2844">
        <v>-123.003238</v>
      </c>
      <c r="G2844">
        <f>IF(route_map__2[[#This Row],[route_label]]&lt;&gt;A2845,0,SQRT((E2845-route_map__2[[#This Row],[stop_lat]])^2 + ((F2845-route_map__2[[#This Row],[stop_lon]])*COS(RADIANS(route_map__2[[#This Row],[stop_lat]])))^2)*111.32)</f>
        <v>0.39162904904069945</v>
      </c>
    </row>
    <row r="2845" spans="1:7" hidden="1" x14ac:dyDescent="0.2">
      <c r="A2845" t="s">
        <v>23</v>
      </c>
      <c r="B2845">
        <v>0</v>
      </c>
      <c r="C2845">
        <v>5</v>
      </c>
      <c r="D2845" t="s">
        <v>2872</v>
      </c>
      <c r="E2845">
        <v>49.235911000000002</v>
      </c>
      <c r="F2845">
        <v>-123.003266</v>
      </c>
      <c r="G2845">
        <f>IF(route_map__2[[#This Row],[route_label]]&lt;&gt;A2846,0,SQRT((E2846-route_map__2[[#This Row],[stop_lat]])^2 + ((F2846-route_map__2[[#This Row],[stop_lon]])*COS(RADIANS(route_map__2[[#This Row],[stop_lat]])))^2)*111.32)</f>
        <v>0.15673898134154271</v>
      </c>
    </row>
    <row r="2846" spans="1:7" hidden="1" x14ac:dyDescent="0.2">
      <c r="A2846" t="s">
        <v>23</v>
      </c>
      <c r="B2846">
        <v>0</v>
      </c>
      <c r="C2846">
        <v>6</v>
      </c>
      <c r="D2846" t="s">
        <v>2873</v>
      </c>
      <c r="E2846">
        <v>49.237318999999999</v>
      </c>
      <c r="F2846">
        <v>-123.00326099999999</v>
      </c>
      <c r="G2846">
        <f>IF(route_map__2[[#This Row],[route_label]]&lt;&gt;A2847,0,SQRT((E2847-route_map__2[[#This Row],[stop_lat]])^2 + ((F2847-route_map__2[[#This Row],[stop_lon]])*COS(RADIANS(route_map__2[[#This Row],[stop_lat]])))^2)*111.32)</f>
        <v>0.17088586122902344</v>
      </c>
    </row>
    <row r="2847" spans="1:7" hidden="1" x14ac:dyDescent="0.2">
      <c r="A2847" t="s">
        <v>23</v>
      </c>
      <c r="B2847">
        <v>0</v>
      </c>
      <c r="C2847">
        <v>7</v>
      </c>
      <c r="D2847" t="s">
        <v>2874</v>
      </c>
      <c r="E2847">
        <v>49.238854000000003</v>
      </c>
      <c r="F2847">
        <v>-123.003286</v>
      </c>
      <c r="G2847">
        <f>IF(route_map__2[[#This Row],[route_label]]&lt;&gt;A2848,0,SQRT((E2848-route_map__2[[#This Row],[stop_lat]])^2 + ((F2848-route_map__2[[#This Row],[stop_lon]])*COS(RADIANS(route_map__2[[#This Row],[stop_lat]])))^2)*111.32)</f>
        <v>0.18735246227891056</v>
      </c>
    </row>
    <row r="2848" spans="1:7" hidden="1" x14ac:dyDescent="0.2">
      <c r="A2848" t="s">
        <v>23</v>
      </c>
      <c r="B2848">
        <v>0</v>
      </c>
      <c r="C2848">
        <v>8</v>
      </c>
      <c r="D2848" t="s">
        <v>2875</v>
      </c>
      <c r="E2848">
        <v>49.240537000000003</v>
      </c>
      <c r="F2848">
        <v>-123.003294</v>
      </c>
      <c r="G2848">
        <f>IF(route_map__2[[#This Row],[route_label]]&lt;&gt;A2849,0,SQRT((E2849-route_map__2[[#This Row],[stop_lat]])^2 + ((F2849-route_map__2[[#This Row],[stop_lon]])*COS(RADIANS(route_map__2[[#This Row],[stop_lat]])))^2)*111.32)</f>
        <v>0.30904656097020194</v>
      </c>
    </row>
    <row r="2849" spans="1:7" hidden="1" x14ac:dyDescent="0.2">
      <c r="A2849" t="s">
        <v>23</v>
      </c>
      <c r="B2849">
        <v>0</v>
      </c>
      <c r="C2849">
        <v>9</v>
      </c>
      <c r="D2849" t="s">
        <v>3244</v>
      </c>
      <c r="E2849">
        <v>49.243312000000003</v>
      </c>
      <c r="F2849">
        <v>-123.003169</v>
      </c>
      <c r="G2849">
        <f>IF(route_map__2[[#This Row],[route_label]]&lt;&gt;A2850,0,SQRT((E2850-route_map__2[[#This Row],[stop_lat]])^2 + ((F2850-route_map__2[[#This Row],[stop_lon]])*COS(RADIANS(route_map__2[[#This Row],[stop_lat]])))^2)*111.32)</f>
        <v>0.4831428977220501</v>
      </c>
    </row>
    <row r="2850" spans="1:7" hidden="1" x14ac:dyDescent="0.2">
      <c r="A2850" t="s">
        <v>23</v>
      </c>
      <c r="B2850">
        <v>0</v>
      </c>
      <c r="C2850">
        <v>10</v>
      </c>
      <c r="D2850" t="s">
        <v>3245</v>
      </c>
      <c r="E2850">
        <v>49.247627999999999</v>
      </c>
      <c r="F2850">
        <v>-123.00386899999999</v>
      </c>
      <c r="G2850">
        <f>IF(route_map__2[[#This Row],[route_label]]&lt;&gt;A2851,0,SQRT((E2851-route_map__2[[#This Row],[stop_lat]])^2 + ((F2851-route_map__2[[#This Row],[stop_lon]])*COS(RADIANS(route_map__2[[#This Row],[stop_lat]])))^2)*111.32)</f>
        <v>0.43128521382881985</v>
      </c>
    </row>
    <row r="2851" spans="1:7" hidden="1" x14ac:dyDescent="0.2">
      <c r="A2851" t="s">
        <v>23</v>
      </c>
      <c r="B2851">
        <v>0</v>
      </c>
      <c r="C2851">
        <v>11</v>
      </c>
      <c r="D2851" t="s">
        <v>1996</v>
      </c>
      <c r="E2851">
        <v>49.251497999999998</v>
      </c>
      <c r="F2851">
        <v>-123.004148</v>
      </c>
      <c r="G2851">
        <f>IF(route_map__2[[#This Row],[route_label]]&lt;&gt;A2852,0,SQRT((E2852-route_map__2[[#This Row],[stop_lat]])^2 + ((F2852-route_map__2[[#This Row],[stop_lon]])*COS(RADIANS(route_map__2[[#This Row],[stop_lat]])))^2)*111.32)</f>
        <v>0.29990946891952946</v>
      </c>
    </row>
    <row r="2852" spans="1:7" hidden="1" x14ac:dyDescent="0.2">
      <c r="A2852" t="s">
        <v>23</v>
      </c>
      <c r="B2852">
        <v>0</v>
      </c>
      <c r="C2852">
        <v>12</v>
      </c>
      <c r="D2852" t="s">
        <v>1997</v>
      </c>
      <c r="E2852">
        <v>49.254192000000003</v>
      </c>
      <c r="F2852">
        <v>-123.004109</v>
      </c>
      <c r="G2852">
        <f>IF(route_map__2[[#This Row],[route_label]]&lt;&gt;A2853,0,SQRT((E2853-route_map__2[[#This Row],[stop_lat]])^2 + ((F2853-route_map__2[[#This Row],[stop_lon]])*COS(RADIANS(route_map__2[[#This Row],[stop_lat]])))^2)*111.32)</f>
        <v>0.83355580986030475</v>
      </c>
    </row>
    <row r="2853" spans="1:7" hidden="1" x14ac:dyDescent="0.2">
      <c r="A2853" t="s">
        <v>23</v>
      </c>
      <c r="B2853">
        <v>0</v>
      </c>
      <c r="C2853">
        <v>13</v>
      </c>
      <c r="D2853" t="s">
        <v>1998</v>
      </c>
      <c r="E2853">
        <v>49.261653000000003</v>
      </c>
      <c r="F2853">
        <v>-123.003137</v>
      </c>
      <c r="G2853">
        <f>IF(route_map__2[[#This Row],[route_label]]&lt;&gt;A2854,0,SQRT((E2854-route_map__2[[#This Row],[stop_lat]])^2 + ((F2854-route_map__2[[#This Row],[stop_lon]])*COS(RADIANS(route_map__2[[#This Row],[stop_lat]])))^2)*111.32)</f>
        <v>0.19288321201121361</v>
      </c>
    </row>
    <row r="2854" spans="1:7" hidden="1" x14ac:dyDescent="0.2">
      <c r="A2854" t="s">
        <v>23</v>
      </c>
      <c r="B2854">
        <v>0</v>
      </c>
      <c r="C2854">
        <v>14</v>
      </c>
      <c r="D2854" t="s">
        <v>3144</v>
      </c>
      <c r="E2854">
        <v>49.263385</v>
      </c>
      <c r="F2854">
        <v>-123.003062</v>
      </c>
      <c r="G2854">
        <f>IF(route_map__2[[#This Row],[route_label]]&lt;&gt;A2855,0,SQRT((E2855-route_map__2[[#This Row],[stop_lat]])^2 + ((F2855-route_map__2[[#This Row],[stop_lon]])*COS(RADIANS(route_map__2[[#This Row],[stop_lat]])))^2)*111.32)</f>
        <v>0.41892377295445132</v>
      </c>
    </row>
    <row r="2855" spans="1:7" hidden="1" x14ac:dyDescent="0.2">
      <c r="A2855" t="s">
        <v>23</v>
      </c>
      <c r="B2855">
        <v>0</v>
      </c>
      <c r="C2855">
        <v>15</v>
      </c>
      <c r="D2855" t="s">
        <v>3246</v>
      </c>
      <c r="E2855">
        <v>49.267147999999999</v>
      </c>
      <c r="F2855">
        <v>-123.00299699999999</v>
      </c>
      <c r="G2855">
        <f>IF(route_map__2[[#This Row],[route_label]]&lt;&gt;A2856,0,SQRT((E2856-route_map__2[[#This Row],[stop_lat]])^2 + ((F2856-route_map__2[[#This Row],[stop_lon]])*COS(RADIANS(route_map__2[[#This Row],[stop_lat]])))^2)*111.32)</f>
        <v>0.47196598265108547</v>
      </c>
    </row>
    <row r="2856" spans="1:7" hidden="1" x14ac:dyDescent="0.2">
      <c r="A2856" t="s">
        <v>23</v>
      </c>
      <c r="B2856">
        <v>0</v>
      </c>
      <c r="C2856">
        <v>16</v>
      </c>
      <c r="D2856" t="s">
        <v>3247</v>
      </c>
      <c r="E2856">
        <v>49.271386999999997</v>
      </c>
      <c r="F2856">
        <v>-123.003117</v>
      </c>
      <c r="G2856">
        <f>IF(route_map__2[[#This Row],[route_label]]&lt;&gt;A2857,0,SQRT((E2857-route_map__2[[#This Row],[stop_lat]])^2 + ((F2857-route_map__2[[#This Row],[stop_lon]])*COS(RADIANS(route_map__2[[#This Row],[stop_lat]])))^2)*111.32)</f>
        <v>0.30201538732899857</v>
      </c>
    </row>
    <row r="2857" spans="1:7" hidden="1" x14ac:dyDescent="0.2">
      <c r="A2857" t="s">
        <v>23</v>
      </c>
      <c r="B2857">
        <v>0</v>
      </c>
      <c r="C2857">
        <v>17</v>
      </c>
      <c r="D2857" t="s">
        <v>3248</v>
      </c>
      <c r="E2857">
        <v>49.274099999999997</v>
      </c>
      <c r="F2857">
        <v>-123.003095</v>
      </c>
      <c r="G2857">
        <f>IF(route_map__2[[#This Row],[route_label]]&lt;&gt;A2858,0,SQRT((E2858-route_map__2[[#This Row],[stop_lat]])^2 + ((F2858-route_map__2[[#This Row],[stop_lon]])*COS(RADIANS(route_map__2[[#This Row],[stop_lat]])))^2)*111.32)</f>
        <v>0.20527824299130806</v>
      </c>
    </row>
    <row r="2858" spans="1:7" hidden="1" x14ac:dyDescent="0.2">
      <c r="A2858" t="s">
        <v>23</v>
      </c>
      <c r="B2858">
        <v>0</v>
      </c>
      <c r="C2858">
        <v>18</v>
      </c>
      <c r="D2858" t="s">
        <v>3249</v>
      </c>
      <c r="E2858">
        <v>49.275944000000003</v>
      </c>
      <c r="F2858">
        <v>-123.003113</v>
      </c>
      <c r="G2858">
        <f>IF(route_map__2[[#This Row],[route_label]]&lt;&gt;A2859,0,SQRT((E2859-route_map__2[[#This Row],[stop_lat]])^2 + ((F2859-route_map__2[[#This Row],[stop_lon]])*COS(RADIANS(route_map__2[[#This Row],[stop_lat]])))^2)*111.32)</f>
        <v>0.29747010111681965</v>
      </c>
    </row>
    <row r="2859" spans="1:7" hidden="1" x14ac:dyDescent="0.2">
      <c r="A2859" t="s">
        <v>23</v>
      </c>
      <c r="B2859">
        <v>0</v>
      </c>
      <c r="C2859">
        <v>19</v>
      </c>
      <c r="D2859" t="s">
        <v>3250</v>
      </c>
      <c r="E2859">
        <v>49.278616</v>
      </c>
      <c r="F2859">
        <v>-123.003062</v>
      </c>
      <c r="G2859">
        <f>IF(route_map__2[[#This Row],[route_label]]&lt;&gt;A2860,0,SQRT((E2860-route_map__2[[#This Row],[stop_lat]])^2 + ((F2860-route_map__2[[#This Row],[stop_lon]])*COS(RADIANS(route_map__2[[#This Row],[stop_lat]])))^2)*111.32)</f>
        <v>0.28469734312333644</v>
      </c>
    </row>
    <row r="2860" spans="1:7" hidden="1" x14ac:dyDescent="0.2">
      <c r="A2860" t="s">
        <v>23</v>
      </c>
      <c r="B2860">
        <v>0</v>
      </c>
      <c r="C2860">
        <v>20</v>
      </c>
      <c r="D2860" t="s">
        <v>3251</v>
      </c>
      <c r="E2860">
        <v>49.281120999999999</v>
      </c>
      <c r="F2860">
        <v>-123.00385199999999</v>
      </c>
      <c r="G2860">
        <f>IF(route_map__2[[#This Row],[route_label]]&lt;&gt;A2861,0,SQRT((E2861-route_map__2[[#This Row],[stop_lat]])^2 + ((F2861-route_map__2[[#This Row],[stop_lon]])*COS(RADIANS(route_map__2[[#This Row],[stop_lat]])))^2)*111.32)</f>
        <v>0.39258103785568044</v>
      </c>
    </row>
    <row r="2861" spans="1:7" hidden="1" x14ac:dyDescent="0.2">
      <c r="A2861" t="s">
        <v>23</v>
      </c>
      <c r="B2861">
        <v>0</v>
      </c>
      <c r="C2861">
        <v>21</v>
      </c>
      <c r="D2861" t="s">
        <v>3218</v>
      </c>
      <c r="E2861">
        <v>49.281126999999998</v>
      </c>
      <c r="F2861">
        <v>-123.009258</v>
      </c>
      <c r="G2861">
        <f>IF(route_map__2[[#This Row],[route_label]]&lt;&gt;A2862,0,SQRT((E2862-route_map__2[[#This Row],[stop_lat]])^2 + ((F2862-route_map__2[[#This Row],[stop_lon]])*COS(RADIANS(route_map__2[[#This Row],[stop_lat]])))^2)*111.32)</f>
        <v>0.5408122815541655</v>
      </c>
    </row>
    <row r="2862" spans="1:7" hidden="1" x14ac:dyDescent="0.2">
      <c r="A2862" t="s">
        <v>23</v>
      </c>
      <c r="B2862">
        <v>0</v>
      </c>
      <c r="C2862">
        <v>22</v>
      </c>
      <c r="D2862" t="s">
        <v>3252</v>
      </c>
      <c r="E2862">
        <v>49.281163999999997</v>
      </c>
      <c r="F2862">
        <v>-123.016705</v>
      </c>
      <c r="G2862">
        <f>IF(route_map__2[[#This Row],[route_label]]&lt;&gt;A2863,0,SQRT((E2863-route_map__2[[#This Row],[stop_lat]])^2 + ((F2863-route_map__2[[#This Row],[stop_lon]])*COS(RADIANS(route_map__2[[#This Row],[stop_lat]])))^2)*111.32)</f>
        <v>0.17465748390292465</v>
      </c>
    </row>
    <row r="2863" spans="1:7" hidden="1" x14ac:dyDescent="0.2">
      <c r="A2863" t="s">
        <v>23</v>
      </c>
      <c r="B2863">
        <v>0</v>
      </c>
      <c r="C2863">
        <v>23</v>
      </c>
      <c r="D2863" t="s">
        <v>3253</v>
      </c>
      <c r="E2863">
        <v>49.281179000000002</v>
      </c>
      <c r="F2863">
        <v>-123.01911</v>
      </c>
      <c r="G2863">
        <f>IF(route_map__2[[#This Row],[route_label]]&lt;&gt;A2864,0,SQRT((E2864-route_map__2[[#This Row],[stop_lat]])^2 + ((F2864-route_map__2[[#This Row],[stop_lon]])*COS(RADIANS(route_map__2[[#This Row],[stop_lat]])))^2)*111.32)</f>
        <v>0.19867149609790027</v>
      </c>
    </row>
    <row r="2864" spans="1:7" hidden="1" x14ac:dyDescent="0.2">
      <c r="A2864" t="s">
        <v>23</v>
      </c>
      <c r="B2864">
        <v>0</v>
      </c>
      <c r="C2864">
        <v>24</v>
      </c>
      <c r="D2864" t="s">
        <v>3254</v>
      </c>
      <c r="E2864">
        <v>49.281222</v>
      </c>
      <c r="F2864">
        <v>-123.021845</v>
      </c>
      <c r="G2864">
        <f>IF(route_map__2[[#This Row],[route_label]]&lt;&gt;A2865,0,SQRT((E2865-route_map__2[[#This Row],[stop_lat]])^2 + ((F2865-route_map__2[[#This Row],[stop_lon]])*COS(RADIANS(route_map__2[[#This Row],[stop_lat]])))^2)*111.32)</f>
        <v>0.29620626881313489</v>
      </c>
    </row>
    <row r="2865" spans="1:7" hidden="1" x14ac:dyDescent="0.2">
      <c r="A2865" t="s">
        <v>23</v>
      </c>
      <c r="B2865">
        <v>0</v>
      </c>
      <c r="C2865">
        <v>25</v>
      </c>
      <c r="D2865" t="s">
        <v>3255</v>
      </c>
      <c r="E2865">
        <v>49.281365000000001</v>
      </c>
      <c r="F2865">
        <v>-123.025918</v>
      </c>
      <c r="G2865">
        <f>IF(route_map__2[[#This Row],[route_label]]&lt;&gt;A2866,0,SQRT((E2866-route_map__2[[#This Row],[stop_lat]])^2 + ((F2866-route_map__2[[#This Row],[stop_lon]])*COS(RADIANS(route_map__2[[#This Row],[stop_lat]])))^2)*111.32)</f>
        <v>2.6625499311551724</v>
      </c>
    </row>
    <row r="2866" spans="1:7" hidden="1" x14ac:dyDescent="0.2">
      <c r="A2866" t="s">
        <v>23</v>
      </c>
      <c r="B2866">
        <v>1</v>
      </c>
      <c r="C2866">
        <v>1</v>
      </c>
      <c r="D2866" t="s">
        <v>3256</v>
      </c>
      <c r="E2866">
        <v>49.305230999999999</v>
      </c>
      <c r="F2866">
        <v>-123.028334</v>
      </c>
      <c r="G2866">
        <f>IF(route_map__2[[#This Row],[route_label]]&lt;&gt;A2867,0,SQRT((E2867-route_map__2[[#This Row],[stop_lat]])^2 + ((F2867-route_map__2[[#This Row],[stop_lon]])*COS(RADIANS(route_map__2[[#This Row],[stop_lat]])))^2)*111.32)</f>
        <v>2.6984472916381859</v>
      </c>
    </row>
    <row r="2867" spans="1:7" hidden="1" x14ac:dyDescent="0.2">
      <c r="A2867" t="s">
        <v>23</v>
      </c>
      <c r="B2867">
        <v>1</v>
      </c>
      <c r="C2867">
        <v>2</v>
      </c>
      <c r="D2867" t="s">
        <v>1564</v>
      </c>
      <c r="E2867">
        <v>49.281013999999999</v>
      </c>
      <c r="F2867">
        <v>-123.02996899999999</v>
      </c>
      <c r="G2867">
        <f>IF(route_map__2[[#This Row],[route_label]]&lt;&gt;A2868,0,SQRT((E2868-route_map__2[[#This Row],[stop_lat]])^2 + ((F2868-route_map__2[[#This Row],[stop_lon]])*COS(RADIANS(route_map__2[[#This Row],[stop_lat]])))^2)*111.32)</f>
        <v>0.36433476300151391</v>
      </c>
    </row>
    <row r="2868" spans="1:7" hidden="1" x14ac:dyDescent="0.2">
      <c r="A2868" t="s">
        <v>23</v>
      </c>
      <c r="B2868">
        <v>1</v>
      </c>
      <c r="C2868">
        <v>3</v>
      </c>
      <c r="D2868" t="s">
        <v>3257</v>
      </c>
      <c r="E2868">
        <v>49.281025999999997</v>
      </c>
      <c r="F2868">
        <v>-123.024952</v>
      </c>
      <c r="G2868">
        <f>IF(route_map__2[[#This Row],[route_label]]&lt;&gt;A2869,0,SQRT((E2869-route_map__2[[#This Row],[stop_lat]])^2 + ((F2869-route_map__2[[#This Row],[stop_lon]])*COS(RADIANS(route_map__2[[#This Row],[stop_lat]])))^2)*111.32)</f>
        <v>0.49266635677486098</v>
      </c>
    </row>
    <row r="2869" spans="1:7" hidden="1" x14ac:dyDescent="0.2">
      <c r="A2869" t="s">
        <v>23</v>
      </c>
      <c r="B2869">
        <v>1</v>
      </c>
      <c r="C2869">
        <v>4</v>
      </c>
      <c r="D2869" t="s">
        <v>3258</v>
      </c>
      <c r="E2869">
        <v>49.280991</v>
      </c>
      <c r="F2869">
        <v>-123.018168</v>
      </c>
      <c r="G2869">
        <f>IF(route_map__2[[#This Row],[route_label]]&lt;&gt;A2870,0,SQRT((E2870-route_map__2[[#This Row],[stop_lat]])^2 + ((F2870-route_map__2[[#This Row],[stop_lon]])*COS(RADIANS(route_map__2[[#This Row],[stop_lat]])))^2)*111.32)</f>
        <v>0.17409140341975612</v>
      </c>
    </row>
    <row r="2870" spans="1:7" hidden="1" x14ac:dyDescent="0.2">
      <c r="A2870" t="s">
        <v>23</v>
      </c>
      <c r="B2870">
        <v>1</v>
      </c>
      <c r="C2870">
        <v>5</v>
      </c>
      <c r="D2870" t="s">
        <v>3259</v>
      </c>
      <c r="E2870">
        <v>49.280965999999999</v>
      </c>
      <c r="F2870">
        <v>-123.015771</v>
      </c>
      <c r="G2870">
        <f>IF(route_map__2[[#This Row],[route_label]]&lt;&gt;A2871,0,SQRT((E2871-route_map__2[[#This Row],[stop_lat]])^2 + ((F2871-route_map__2[[#This Row],[stop_lon]])*COS(RADIANS(route_map__2[[#This Row],[stop_lat]])))^2)*111.32)</f>
        <v>0.16884683458513303</v>
      </c>
    </row>
    <row r="2871" spans="1:7" hidden="1" x14ac:dyDescent="0.2">
      <c r="A2871" t="s">
        <v>23</v>
      </c>
      <c r="B2871">
        <v>1</v>
      </c>
      <c r="C2871">
        <v>6</v>
      </c>
      <c r="D2871" t="s">
        <v>3189</v>
      </c>
      <c r="E2871">
        <v>49.280952999999997</v>
      </c>
      <c r="F2871">
        <v>-123.013446</v>
      </c>
      <c r="G2871">
        <f>IF(route_map__2[[#This Row],[route_label]]&lt;&gt;A2872,0,SQRT((E2872-route_map__2[[#This Row],[stop_lat]])^2 + ((F2872-route_map__2[[#This Row],[stop_lon]])*COS(RADIANS(route_map__2[[#This Row],[stop_lat]])))^2)*111.32)</f>
        <v>0.38510238574330652</v>
      </c>
    </row>
    <row r="2872" spans="1:7" hidden="1" x14ac:dyDescent="0.2">
      <c r="A2872" t="s">
        <v>23</v>
      </c>
      <c r="B2872">
        <v>1</v>
      </c>
      <c r="C2872">
        <v>7</v>
      </c>
      <c r="D2872" t="s">
        <v>3190</v>
      </c>
      <c r="E2872">
        <v>49.280948000000002</v>
      </c>
      <c r="F2872">
        <v>-123.008143</v>
      </c>
      <c r="G2872">
        <f>IF(route_map__2[[#This Row],[route_label]]&lt;&gt;A2873,0,SQRT((E2873-route_map__2[[#This Row],[stop_lat]])^2 + ((F2873-route_map__2[[#This Row],[stop_lon]])*COS(RADIANS(route_map__2[[#This Row],[stop_lat]])))^2)*111.32)</f>
        <v>0.21583827038802977</v>
      </c>
    </row>
    <row r="2873" spans="1:7" hidden="1" x14ac:dyDescent="0.2">
      <c r="A2873" t="s">
        <v>23</v>
      </c>
      <c r="B2873">
        <v>1</v>
      </c>
      <c r="C2873">
        <v>8</v>
      </c>
      <c r="D2873" t="s">
        <v>3191</v>
      </c>
      <c r="E2873">
        <v>49.280926999999998</v>
      </c>
      <c r="F2873">
        <v>-123.005171</v>
      </c>
      <c r="G2873">
        <f>IF(route_map__2[[#This Row],[route_label]]&lt;&gt;A2874,0,SQRT((E2874-route_map__2[[#This Row],[stop_lat]])^2 + ((F2874-route_map__2[[#This Row],[stop_lon]])*COS(RADIANS(route_map__2[[#This Row],[stop_lat]])))^2)*111.32)</f>
        <v>0.15833690166747394</v>
      </c>
    </row>
    <row r="2874" spans="1:7" hidden="1" x14ac:dyDescent="0.2">
      <c r="A2874" t="s">
        <v>23</v>
      </c>
      <c r="B2874">
        <v>1</v>
      </c>
      <c r="C2874">
        <v>9</v>
      </c>
      <c r="D2874" t="s">
        <v>3260</v>
      </c>
      <c r="E2874">
        <v>49.280273999999999</v>
      </c>
      <c r="F2874">
        <v>-123.00323400000001</v>
      </c>
      <c r="G2874">
        <f>IF(route_map__2[[#This Row],[route_label]]&lt;&gt;A2875,0,SQRT((E2875-route_map__2[[#This Row],[stop_lat]])^2 + ((F2875-route_map__2[[#This Row],[stop_lon]])*COS(RADIANS(route_map__2[[#This Row],[stop_lat]])))^2)*111.32)</f>
        <v>0.16242237401095488</v>
      </c>
    </row>
    <row r="2875" spans="1:7" hidden="1" x14ac:dyDescent="0.2">
      <c r="A2875" t="s">
        <v>23</v>
      </c>
      <c r="B2875">
        <v>1</v>
      </c>
      <c r="C2875">
        <v>10</v>
      </c>
      <c r="D2875" t="s">
        <v>3261</v>
      </c>
      <c r="E2875">
        <v>49.278815000000002</v>
      </c>
      <c r="F2875">
        <v>-123.003254</v>
      </c>
      <c r="G2875">
        <f>IF(route_map__2[[#This Row],[route_label]]&lt;&gt;A2876,0,SQRT((E2876-route_map__2[[#This Row],[stop_lat]])^2 + ((F2876-route_map__2[[#This Row],[stop_lon]])*COS(RADIANS(route_map__2[[#This Row],[stop_lat]])))^2)*111.32)</f>
        <v>0.19069980282151294</v>
      </c>
    </row>
    <row r="2876" spans="1:7" hidden="1" x14ac:dyDescent="0.2">
      <c r="A2876" t="s">
        <v>23</v>
      </c>
      <c r="B2876">
        <v>1</v>
      </c>
      <c r="C2876">
        <v>11</v>
      </c>
      <c r="D2876" t="s">
        <v>3262</v>
      </c>
      <c r="E2876">
        <v>49.277101999999999</v>
      </c>
      <c r="F2876">
        <v>-123.00327900000001</v>
      </c>
      <c r="G2876">
        <f>IF(route_map__2[[#This Row],[route_label]]&lt;&gt;A2877,0,SQRT((E2877-route_map__2[[#This Row],[stop_lat]])^2 + ((F2877-route_map__2[[#This Row],[stop_lon]])*COS(RADIANS(route_map__2[[#This Row],[stop_lat]])))^2)*111.32)</f>
        <v>0.20918239593474372</v>
      </c>
    </row>
    <row r="2877" spans="1:7" hidden="1" x14ac:dyDescent="0.2">
      <c r="A2877" t="s">
        <v>23</v>
      </c>
      <c r="B2877">
        <v>1</v>
      </c>
      <c r="C2877">
        <v>12</v>
      </c>
      <c r="D2877" t="s">
        <v>3263</v>
      </c>
      <c r="E2877">
        <v>49.275222999999997</v>
      </c>
      <c r="F2877">
        <v>-123.00331</v>
      </c>
      <c r="G2877">
        <f>IF(route_map__2[[#This Row],[route_label]]&lt;&gt;A2878,0,SQRT((E2878-route_map__2[[#This Row],[stop_lat]])^2 + ((F2878-route_map__2[[#This Row],[stop_lon]])*COS(RADIANS(route_map__2[[#This Row],[stop_lat]])))^2)*111.32)</f>
        <v>0.19681719051935057</v>
      </c>
    </row>
    <row r="2878" spans="1:7" hidden="1" x14ac:dyDescent="0.2">
      <c r="A2878" t="s">
        <v>23</v>
      </c>
      <c r="B2878">
        <v>1</v>
      </c>
      <c r="C2878">
        <v>13</v>
      </c>
      <c r="D2878" t="s">
        <v>3264</v>
      </c>
      <c r="E2878">
        <v>49.273454999999998</v>
      </c>
      <c r="F2878">
        <v>-123.003294</v>
      </c>
      <c r="G2878">
        <f>IF(route_map__2[[#This Row],[route_label]]&lt;&gt;A2879,0,SQRT((E2879-route_map__2[[#This Row],[stop_lat]])^2 + ((F2879-route_map__2[[#This Row],[stop_lon]])*COS(RADIANS(route_map__2[[#This Row],[stop_lat]])))^2)*111.32)</f>
        <v>0.20393906773391202</v>
      </c>
    </row>
    <row r="2879" spans="1:7" hidden="1" x14ac:dyDescent="0.2">
      <c r="A2879" t="s">
        <v>23</v>
      </c>
      <c r="B2879">
        <v>1</v>
      </c>
      <c r="C2879">
        <v>14</v>
      </c>
      <c r="D2879" t="s">
        <v>3265</v>
      </c>
      <c r="E2879">
        <v>49.271622999999998</v>
      </c>
      <c r="F2879">
        <v>-123.00330200000001</v>
      </c>
      <c r="G2879">
        <f>IF(route_map__2[[#This Row],[route_label]]&lt;&gt;A2880,0,SQRT((E2880-route_map__2[[#This Row],[stop_lat]])^2 + ((F2880-route_map__2[[#This Row],[stop_lon]])*COS(RADIANS(route_map__2[[#This Row],[stop_lat]])))^2)*111.32)</f>
        <v>0.45132157953958107</v>
      </c>
    </row>
    <row r="2880" spans="1:7" hidden="1" x14ac:dyDescent="0.2">
      <c r="A2880" t="s">
        <v>23</v>
      </c>
      <c r="B2880">
        <v>1</v>
      </c>
      <c r="C2880">
        <v>15</v>
      </c>
      <c r="D2880" t="s">
        <v>3266</v>
      </c>
      <c r="E2880">
        <v>49.267569000000002</v>
      </c>
      <c r="F2880">
        <v>-123.00337399999999</v>
      </c>
      <c r="G2880">
        <f>IF(route_map__2[[#This Row],[route_label]]&lt;&gt;A2881,0,SQRT((E2881-route_map__2[[#This Row],[stop_lat]])^2 + ((F2881-route_map__2[[#This Row],[stop_lon]])*COS(RADIANS(route_map__2[[#This Row],[stop_lat]])))^2)*111.32)</f>
        <v>0.17389290046600381</v>
      </c>
    </row>
    <row r="2881" spans="1:7" hidden="1" x14ac:dyDescent="0.2">
      <c r="A2881" t="s">
        <v>23</v>
      </c>
      <c r="B2881">
        <v>1</v>
      </c>
      <c r="C2881">
        <v>16</v>
      </c>
      <c r="D2881" t="s">
        <v>3080</v>
      </c>
      <c r="E2881">
        <v>49.266007000000002</v>
      </c>
      <c r="F2881">
        <v>-123.00334700000001</v>
      </c>
      <c r="G2881">
        <f>IF(route_map__2[[#This Row],[route_label]]&lt;&gt;A2882,0,SQRT((E2882-route_map__2[[#This Row],[stop_lat]])^2 + ((F2882-route_map__2[[#This Row],[stop_lon]])*COS(RADIANS(route_map__2[[#This Row],[stop_lat]])))^2)*111.32)</f>
        <v>0.21975097486002776</v>
      </c>
    </row>
    <row r="2882" spans="1:7" hidden="1" x14ac:dyDescent="0.2">
      <c r="A2882" t="s">
        <v>23</v>
      </c>
      <c r="B2882">
        <v>1</v>
      </c>
      <c r="C2882">
        <v>17</v>
      </c>
      <c r="D2882" t="s">
        <v>2000</v>
      </c>
      <c r="E2882">
        <v>49.264032999999998</v>
      </c>
      <c r="F2882">
        <v>-123.00336799999999</v>
      </c>
      <c r="G2882">
        <f>IF(route_map__2[[#This Row],[route_label]]&lt;&gt;A2883,0,SQRT((E2883-route_map__2[[#This Row],[stop_lat]])^2 + ((F2883-route_map__2[[#This Row],[stop_lon]])*COS(RADIANS(route_map__2[[#This Row],[stop_lat]])))^2)*111.32)</f>
        <v>0.26294577084942411</v>
      </c>
    </row>
    <row r="2883" spans="1:7" hidden="1" x14ac:dyDescent="0.2">
      <c r="A2883" t="s">
        <v>23</v>
      </c>
      <c r="B2883">
        <v>1</v>
      </c>
      <c r="C2883">
        <v>18</v>
      </c>
      <c r="D2883" t="s">
        <v>2001</v>
      </c>
      <c r="E2883">
        <v>49.261671999999997</v>
      </c>
      <c r="F2883">
        <v>-123.003477</v>
      </c>
      <c r="G2883">
        <f>IF(route_map__2[[#This Row],[route_label]]&lt;&gt;A2884,0,SQRT((E2884-route_map__2[[#This Row],[stop_lat]])^2 + ((F2884-route_map__2[[#This Row],[stop_lon]])*COS(RADIANS(route_map__2[[#This Row],[stop_lat]])))^2)*111.32)</f>
        <v>0.85313564644789563</v>
      </c>
    </row>
    <row r="2884" spans="1:7" hidden="1" x14ac:dyDescent="0.2">
      <c r="A2884" t="s">
        <v>23</v>
      </c>
      <c r="B2884">
        <v>1</v>
      </c>
      <c r="C2884">
        <v>19</v>
      </c>
      <c r="D2884" t="s">
        <v>2002</v>
      </c>
      <c r="E2884">
        <v>49.254038999999999</v>
      </c>
      <c r="F2884">
        <v>-123.00452900000001</v>
      </c>
      <c r="G2884">
        <f>IF(route_map__2[[#This Row],[route_label]]&lt;&gt;A2885,0,SQRT((E2885-route_map__2[[#This Row],[stop_lat]])^2 + ((F2885-route_map__2[[#This Row],[stop_lon]])*COS(RADIANS(route_map__2[[#This Row],[stop_lat]])))^2)*111.32)</f>
        <v>0.1963933336240424</v>
      </c>
    </row>
    <row r="2885" spans="1:7" hidden="1" x14ac:dyDescent="0.2">
      <c r="A2885" t="s">
        <v>23</v>
      </c>
      <c r="B2885">
        <v>1</v>
      </c>
      <c r="C2885">
        <v>20</v>
      </c>
      <c r="D2885" t="s">
        <v>2003</v>
      </c>
      <c r="E2885">
        <v>49.252274999999997</v>
      </c>
      <c r="F2885">
        <v>-123.004486</v>
      </c>
      <c r="G2885">
        <f>IF(route_map__2[[#This Row],[route_label]]&lt;&gt;A2886,0,SQRT((E2886-route_map__2[[#This Row],[stop_lat]])^2 + ((F2886-route_map__2[[#This Row],[stop_lon]])*COS(RADIANS(route_map__2[[#This Row],[stop_lat]])))^2)*111.32)</f>
        <v>0.4779010907497161</v>
      </c>
    </row>
    <row r="2886" spans="1:7" hidden="1" x14ac:dyDescent="0.2">
      <c r="A2886" t="s">
        <v>23</v>
      </c>
      <c r="B2886">
        <v>1</v>
      </c>
      <c r="C2886">
        <v>21</v>
      </c>
      <c r="D2886" t="s">
        <v>2004</v>
      </c>
      <c r="E2886">
        <v>49.247982</v>
      </c>
      <c r="F2886">
        <v>-123.004458</v>
      </c>
      <c r="G2886">
        <f>IF(route_map__2[[#This Row],[route_label]]&lt;&gt;A2887,0,SQRT((E2887-route_map__2[[#This Row],[stop_lat]])^2 + ((F2887-route_map__2[[#This Row],[stop_lon]])*COS(RADIANS(route_map__2[[#This Row],[stop_lat]])))^2)*111.32)</f>
        <v>0.60511068542054547</v>
      </c>
    </row>
    <row r="2887" spans="1:7" hidden="1" x14ac:dyDescent="0.2">
      <c r="A2887" t="s">
        <v>23</v>
      </c>
      <c r="B2887">
        <v>1</v>
      </c>
      <c r="C2887">
        <v>22</v>
      </c>
      <c r="D2887" t="s">
        <v>2942</v>
      </c>
      <c r="E2887">
        <v>49.242583000000003</v>
      </c>
      <c r="F2887">
        <v>-123.003491</v>
      </c>
      <c r="G2887">
        <f>IF(route_map__2[[#This Row],[route_label]]&lt;&gt;A2888,0,SQRT((E2888-route_map__2[[#This Row],[stop_lat]])^2 + ((F2888-route_map__2[[#This Row],[stop_lon]])*COS(RADIANS(route_map__2[[#This Row],[stop_lat]])))^2)*111.32)</f>
        <v>0.29856151374710693</v>
      </c>
    </row>
    <row r="2888" spans="1:7" hidden="1" x14ac:dyDescent="0.2">
      <c r="A2888" t="s">
        <v>23</v>
      </c>
      <c r="B2888">
        <v>1</v>
      </c>
      <c r="C2888">
        <v>23</v>
      </c>
      <c r="D2888" t="s">
        <v>2943</v>
      </c>
      <c r="E2888">
        <v>49.239901000000003</v>
      </c>
      <c r="F2888">
        <v>-123.003479</v>
      </c>
      <c r="G2888">
        <f>IF(route_map__2[[#This Row],[route_label]]&lt;&gt;A2889,0,SQRT((E2889-route_map__2[[#This Row],[stop_lat]])^2 + ((F2889-route_map__2[[#This Row],[stop_lon]])*COS(RADIANS(route_map__2[[#This Row],[stop_lat]])))^2)*111.32)</f>
        <v>0.17054447012174809</v>
      </c>
    </row>
    <row r="2889" spans="1:7" hidden="1" x14ac:dyDescent="0.2">
      <c r="A2889" t="s">
        <v>23</v>
      </c>
      <c r="B2889">
        <v>1</v>
      </c>
      <c r="C2889">
        <v>24</v>
      </c>
      <c r="D2889" t="s">
        <v>2944</v>
      </c>
      <c r="E2889">
        <v>49.238368999999999</v>
      </c>
      <c r="F2889">
        <v>-123.003467</v>
      </c>
      <c r="G2889">
        <f>IF(route_map__2[[#This Row],[route_label]]&lt;&gt;A2890,0,SQRT((E2890-route_map__2[[#This Row],[stop_lat]])^2 + ((F2890-route_map__2[[#This Row],[stop_lon]])*COS(RADIANS(route_map__2[[#This Row],[stop_lat]])))^2)*111.32)</f>
        <v>0.18557043999973757</v>
      </c>
    </row>
    <row r="2890" spans="1:7" hidden="1" x14ac:dyDescent="0.2">
      <c r="A2890" t="s">
        <v>23</v>
      </c>
      <c r="B2890">
        <v>1</v>
      </c>
      <c r="C2890">
        <v>25</v>
      </c>
      <c r="D2890" t="s">
        <v>3267</v>
      </c>
      <c r="E2890">
        <v>49.236702000000001</v>
      </c>
      <c r="F2890">
        <v>-123.003467</v>
      </c>
      <c r="G2890">
        <f>IF(route_map__2[[#This Row],[route_label]]&lt;&gt;A2891,0,SQRT((E2891-route_map__2[[#This Row],[stop_lat]])^2 + ((F2891-route_map__2[[#This Row],[stop_lon]])*COS(RADIANS(route_map__2[[#This Row],[stop_lat]])))^2)*111.32)</f>
        <v>0.35778673263270355</v>
      </c>
    </row>
    <row r="2891" spans="1:7" hidden="1" x14ac:dyDescent="0.2">
      <c r="A2891" t="s">
        <v>23</v>
      </c>
      <c r="B2891">
        <v>1</v>
      </c>
      <c r="C2891">
        <v>26</v>
      </c>
      <c r="D2891" t="s">
        <v>3268</v>
      </c>
      <c r="E2891">
        <v>49.233488000000001</v>
      </c>
      <c r="F2891">
        <v>-123.003443</v>
      </c>
      <c r="G2891">
        <f>IF(route_map__2[[#This Row],[route_label]]&lt;&gt;A2892,0,SQRT((E2892-route_map__2[[#This Row],[stop_lat]])^2 + ((F2892-route_map__2[[#This Row],[stop_lon]])*COS(RADIANS(route_map__2[[#This Row],[stop_lat]])))^2)*111.32)</f>
        <v>0.466892820714082</v>
      </c>
    </row>
    <row r="2892" spans="1:7" hidden="1" x14ac:dyDescent="0.2">
      <c r="A2892" t="s">
        <v>23</v>
      </c>
      <c r="B2892">
        <v>1</v>
      </c>
      <c r="C2892">
        <v>27</v>
      </c>
      <c r="D2892" t="s">
        <v>1719</v>
      </c>
      <c r="E2892">
        <v>49.229565000000001</v>
      </c>
      <c r="F2892">
        <v>-123.005715</v>
      </c>
      <c r="G2892">
        <f>IF(route_map__2[[#This Row],[route_label]]&lt;&gt;A2893,0,SQRT((E2893-route_map__2[[#This Row],[stop_lat]])^2 + ((F2893-route_map__2[[#This Row],[stop_lon]])*COS(RADIANS(route_map__2[[#This Row],[stop_lat]])))^2)*111.32)</f>
        <v>0.27127363173046726</v>
      </c>
    </row>
    <row r="2893" spans="1:7" hidden="1" x14ac:dyDescent="0.2">
      <c r="A2893" t="s">
        <v>23</v>
      </c>
      <c r="B2893">
        <v>1</v>
      </c>
      <c r="C2893">
        <v>28</v>
      </c>
      <c r="D2893" t="s">
        <v>1720</v>
      </c>
      <c r="E2893">
        <v>49.227271000000002</v>
      </c>
      <c r="F2893">
        <v>-123.006974</v>
      </c>
      <c r="G2893">
        <f>IF(route_map__2[[#This Row],[route_label]]&lt;&gt;A2894,0,SQRT((E2894-route_map__2[[#This Row],[stop_lat]])^2 + ((F2894-route_map__2[[#This Row],[stop_lon]])*COS(RADIANS(route_map__2[[#This Row],[stop_lat]])))^2)*111.32)</f>
        <v>0.17816374937060209</v>
      </c>
    </row>
    <row r="2894" spans="1:7" hidden="1" x14ac:dyDescent="0.2">
      <c r="A2894" t="s">
        <v>23</v>
      </c>
      <c r="B2894">
        <v>1</v>
      </c>
      <c r="C2894">
        <v>29</v>
      </c>
      <c r="D2894" t="s">
        <v>2267</v>
      </c>
      <c r="E2894">
        <v>49.226390000000002</v>
      </c>
      <c r="F2894">
        <v>-123.00492800000001</v>
      </c>
      <c r="G2894">
        <f>IF(route_map__2[[#This Row],[route_label]]&lt;&gt;A2895,0,SQRT((E2895-route_map__2[[#This Row],[stop_lat]])^2 + ((F2895-route_map__2[[#This Row],[stop_lon]])*COS(RADIANS(route_map__2[[#This Row],[stop_lat]])))^2)*111.32)</f>
        <v>0.11909442568806043</v>
      </c>
    </row>
    <row r="2895" spans="1:7" hidden="1" x14ac:dyDescent="0.2">
      <c r="A2895" t="s">
        <v>23</v>
      </c>
      <c r="B2895">
        <v>1</v>
      </c>
      <c r="C2895">
        <v>30</v>
      </c>
      <c r="D2895" t="s">
        <v>2268</v>
      </c>
      <c r="E2895">
        <v>49.226277000000003</v>
      </c>
      <c r="F2895">
        <v>-123.003299</v>
      </c>
      <c r="G2895">
        <f>IF(route_map__2[[#This Row],[route_label]]&lt;&gt;A2896,0,SQRT((E2896-route_map__2[[#This Row],[stop_lat]])^2 + ((F2896-route_map__2[[#This Row],[stop_lon]])*COS(RADIANS(route_map__2[[#This Row],[stop_lat]])))^2)*111.32)</f>
        <v>0</v>
      </c>
    </row>
    <row r="2896" spans="1:7" hidden="1" x14ac:dyDescent="0.2">
      <c r="A2896" t="s">
        <v>349</v>
      </c>
      <c r="B2896">
        <v>0</v>
      </c>
      <c r="C2896">
        <v>1</v>
      </c>
      <c r="D2896" t="s">
        <v>3269</v>
      </c>
      <c r="E2896">
        <v>49.281402999999997</v>
      </c>
      <c r="F2896">
        <v>-123.02562500000001</v>
      </c>
      <c r="G2896">
        <f>IF(route_map__2[[#This Row],[route_label]]&lt;&gt;A2897,0,SQRT((E2897-route_map__2[[#This Row],[stop_lat]])^2 + ((F2897-route_map__2[[#This Row],[stop_lon]])*COS(RADIANS(route_map__2[[#This Row],[stop_lat]])))^2)*111.32)</f>
        <v>0.19610289755568558</v>
      </c>
    </row>
    <row r="2897" spans="1:7" hidden="1" x14ac:dyDescent="0.2">
      <c r="A2897" t="s">
        <v>349</v>
      </c>
      <c r="B2897">
        <v>0</v>
      </c>
      <c r="C2897">
        <v>2</v>
      </c>
      <c r="D2897" t="s">
        <v>3270</v>
      </c>
      <c r="E2897">
        <v>49.282310000000003</v>
      </c>
      <c r="F2897">
        <v>-123.02331</v>
      </c>
      <c r="G2897">
        <f>IF(route_map__2[[#This Row],[route_label]]&lt;&gt;A2898,0,SQRT((E2898-route_map__2[[#This Row],[stop_lat]])^2 + ((F2898-route_map__2[[#This Row],[stop_lon]])*COS(RADIANS(route_map__2[[#This Row],[stop_lat]])))^2)*111.32)</f>
        <v>0.19861829851156032</v>
      </c>
    </row>
    <row r="2898" spans="1:7" hidden="1" x14ac:dyDescent="0.2">
      <c r="A2898" t="s">
        <v>349</v>
      </c>
      <c r="B2898">
        <v>0</v>
      </c>
      <c r="C2898">
        <v>3</v>
      </c>
      <c r="D2898" t="s">
        <v>3271</v>
      </c>
      <c r="E2898">
        <v>49.284094000000003</v>
      </c>
      <c r="F2898">
        <v>-123.023268</v>
      </c>
      <c r="G2898">
        <f>IF(route_map__2[[#This Row],[route_label]]&lt;&gt;A2899,0,SQRT((E2899-route_map__2[[#This Row],[stop_lat]])^2 + ((F2899-route_map__2[[#This Row],[stop_lon]])*COS(RADIANS(route_map__2[[#This Row],[stop_lat]])))^2)*111.32)</f>
        <v>0.20372724739315057</v>
      </c>
    </row>
    <row r="2899" spans="1:7" hidden="1" x14ac:dyDescent="0.2">
      <c r="A2899" t="s">
        <v>349</v>
      </c>
      <c r="B2899">
        <v>0</v>
      </c>
      <c r="C2899">
        <v>4</v>
      </c>
      <c r="D2899" t="s">
        <v>3272</v>
      </c>
      <c r="E2899">
        <v>49.285924000000001</v>
      </c>
      <c r="F2899">
        <v>-123.02323800000001</v>
      </c>
      <c r="G2899">
        <f>IF(route_map__2[[#This Row],[route_label]]&lt;&gt;A2900,0,SQRT((E2900-route_map__2[[#This Row],[stop_lat]])^2 + ((F2900-route_map__2[[#This Row],[stop_lon]])*COS(RADIANS(route_map__2[[#This Row],[stop_lat]])))^2)*111.32)</f>
        <v>0.19971568342486568</v>
      </c>
    </row>
    <row r="2900" spans="1:7" hidden="1" x14ac:dyDescent="0.2">
      <c r="A2900" t="s">
        <v>349</v>
      </c>
      <c r="B2900">
        <v>0</v>
      </c>
      <c r="C2900">
        <v>5</v>
      </c>
      <c r="D2900" t="s">
        <v>3273</v>
      </c>
      <c r="E2900">
        <v>49.287717999999998</v>
      </c>
      <c r="F2900">
        <v>-123.023214</v>
      </c>
      <c r="G2900">
        <f>IF(route_map__2[[#This Row],[route_label]]&lt;&gt;A2901,0,SQRT((E2901-route_map__2[[#This Row],[stop_lat]])^2 + ((F2901-route_map__2[[#This Row],[stop_lon]])*COS(RADIANS(route_map__2[[#This Row],[stop_lat]])))^2)*111.32)</f>
        <v>0.16652746804907156</v>
      </c>
    </row>
    <row r="2901" spans="1:7" hidden="1" x14ac:dyDescent="0.2">
      <c r="A2901" t="s">
        <v>349</v>
      </c>
      <c r="B2901">
        <v>0</v>
      </c>
      <c r="C2901">
        <v>6</v>
      </c>
      <c r="D2901" t="s">
        <v>3274</v>
      </c>
      <c r="E2901">
        <v>49.287961000000003</v>
      </c>
      <c r="F2901">
        <v>-123.020951</v>
      </c>
      <c r="G2901">
        <f>IF(route_map__2[[#This Row],[route_label]]&lt;&gt;A2902,0,SQRT((E2902-route_map__2[[#This Row],[stop_lat]])^2 + ((F2902-route_map__2[[#This Row],[stop_lon]])*COS(RADIANS(route_map__2[[#This Row],[stop_lat]])))^2)*111.32)</f>
        <v>0.21322206154780804</v>
      </c>
    </row>
    <row r="2902" spans="1:7" hidden="1" x14ac:dyDescent="0.2">
      <c r="A2902" t="s">
        <v>349</v>
      </c>
      <c r="B2902">
        <v>0</v>
      </c>
      <c r="C2902">
        <v>7</v>
      </c>
      <c r="D2902" t="s">
        <v>3275</v>
      </c>
      <c r="E2902">
        <v>49.287391999999997</v>
      </c>
      <c r="F2902">
        <v>-123.018147</v>
      </c>
      <c r="G2902">
        <f>IF(route_map__2[[#This Row],[route_label]]&lt;&gt;A2903,0,SQRT((E2903-route_map__2[[#This Row],[stop_lat]])^2 + ((F2903-route_map__2[[#This Row],[stop_lon]])*COS(RADIANS(route_map__2[[#This Row],[stop_lat]])))^2)*111.32)</f>
        <v>0.17049480665629232</v>
      </c>
    </row>
    <row r="2903" spans="1:7" hidden="1" x14ac:dyDescent="0.2">
      <c r="A2903" t="s">
        <v>349</v>
      </c>
      <c r="B2903">
        <v>0</v>
      </c>
      <c r="C2903">
        <v>8</v>
      </c>
      <c r="D2903" t="s">
        <v>3276</v>
      </c>
      <c r="E2903">
        <v>49.287379000000001</v>
      </c>
      <c r="F2903">
        <v>-123.015799</v>
      </c>
      <c r="G2903">
        <f>IF(route_map__2[[#This Row],[route_label]]&lt;&gt;A2904,0,SQRT((E2904-route_map__2[[#This Row],[stop_lat]])^2 + ((F2904-route_map__2[[#This Row],[stop_lon]])*COS(RADIANS(route_map__2[[#This Row],[stop_lat]])))^2)*111.32)</f>
        <v>0.15292741801286475</v>
      </c>
    </row>
    <row r="2904" spans="1:7" hidden="1" x14ac:dyDescent="0.2">
      <c r="A2904" t="s">
        <v>349</v>
      </c>
      <c r="B2904">
        <v>0</v>
      </c>
      <c r="C2904">
        <v>9</v>
      </c>
      <c r="D2904" t="s">
        <v>3277</v>
      </c>
      <c r="E2904">
        <v>49.287362999999999</v>
      </c>
      <c r="F2904">
        <v>-123.013693</v>
      </c>
      <c r="G2904">
        <f>IF(route_map__2[[#This Row],[route_label]]&lt;&gt;A2905,0,SQRT((E2905-route_map__2[[#This Row],[stop_lat]])^2 + ((F2905-route_map__2[[#This Row],[stop_lon]])*COS(RADIANS(route_map__2[[#This Row],[stop_lat]])))^2)*111.32)</f>
        <v>0.21486631873963549</v>
      </c>
    </row>
    <row r="2905" spans="1:7" hidden="1" x14ac:dyDescent="0.2">
      <c r="A2905" t="s">
        <v>349</v>
      </c>
      <c r="B2905">
        <v>0</v>
      </c>
      <c r="C2905">
        <v>10</v>
      </c>
      <c r="D2905" t="s">
        <v>3278</v>
      </c>
      <c r="E2905">
        <v>49.287342000000002</v>
      </c>
      <c r="F2905">
        <v>-123.010734</v>
      </c>
      <c r="G2905">
        <f>IF(route_map__2[[#This Row],[route_label]]&lt;&gt;A2906,0,SQRT((E2906-route_map__2[[#This Row],[stop_lat]])^2 + ((F2906-route_map__2[[#This Row],[stop_lon]])*COS(RADIANS(route_map__2[[#This Row],[stop_lat]])))^2)*111.32)</f>
        <v>0.19290165211046581</v>
      </c>
    </row>
    <row r="2906" spans="1:7" hidden="1" x14ac:dyDescent="0.2">
      <c r="A2906" t="s">
        <v>349</v>
      </c>
      <c r="B2906">
        <v>0</v>
      </c>
      <c r="C2906">
        <v>11</v>
      </c>
      <c r="D2906" t="s">
        <v>3279</v>
      </c>
      <c r="E2906">
        <v>49.287303000000001</v>
      </c>
      <c r="F2906">
        <v>-123.008078</v>
      </c>
      <c r="G2906">
        <f>IF(route_map__2[[#This Row],[route_label]]&lt;&gt;A2907,0,SQRT((E2907-route_map__2[[#This Row],[stop_lat]])^2 + ((F2907-route_map__2[[#This Row],[stop_lon]])*COS(RADIANS(route_map__2[[#This Row],[stop_lat]])))^2)*111.32)</f>
        <v>0.38412613979138893</v>
      </c>
    </row>
    <row r="2907" spans="1:7" hidden="1" x14ac:dyDescent="0.2">
      <c r="A2907" t="s">
        <v>349</v>
      </c>
      <c r="B2907">
        <v>0</v>
      </c>
      <c r="C2907">
        <v>12</v>
      </c>
      <c r="D2907" t="s">
        <v>3280</v>
      </c>
      <c r="E2907">
        <v>49.286146000000002</v>
      </c>
      <c r="F2907">
        <v>-123.003094</v>
      </c>
      <c r="G2907">
        <f>IF(route_map__2[[#This Row],[route_label]]&lt;&gt;A2908,0,SQRT((E2908-route_map__2[[#This Row],[stop_lat]])^2 + ((F2908-route_map__2[[#This Row],[stop_lon]])*COS(RADIANS(route_map__2[[#This Row],[stop_lat]])))^2)*111.32)</f>
        <v>0.19392862971083946</v>
      </c>
    </row>
    <row r="2908" spans="1:7" hidden="1" x14ac:dyDescent="0.2">
      <c r="A2908" t="s">
        <v>349</v>
      </c>
      <c r="B2908">
        <v>0</v>
      </c>
      <c r="C2908">
        <v>13</v>
      </c>
      <c r="D2908" t="s">
        <v>3281</v>
      </c>
      <c r="E2908">
        <v>49.284404000000002</v>
      </c>
      <c r="F2908">
        <v>-123.00312</v>
      </c>
      <c r="G2908">
        <f>IF(route_map__2[[#This Row],[route_label]]&lt;&gt;A2909,0,SQRT((E2909-route_map__2[[#This Row],[stop_lat]])^2 + ((F2909-route_map__2[[#This Row],[stop_lon]])*COS(RADIANS(route_map__2[[#This Row],[stop_lat]])))^2)*111.32)</f>
        <v>0.21396888137857248</v>
      </c>
    </row>
    <row r="2909" spans="1:7" hidden="1" x14ac:dyDescent="0.2">
      <c r="A2909" t="s">
        <v>349</v>
      </c>
      <c r="B2909">
        <v>0</v>
      </c>
      <c r="C2909">
        <v>14</v>
      </c>
      <c r="D2909" t="s">
        <v>3282</v>
      </c>
      <c r="E2909">
        <v>49.282482000000002</v>
      </c>
      <c r="F2909">
        <v>-123.003151</v>
      </c>
      <c r="G2909">
        <f>IF(route_map__2[[#This Row],[route_label]]&lt;&gt;A2910,0,SQRT((E2910-route_map__2[[#This Row],[stop_lat]])^2 + ((F2910-route_map__2[[#This Row],[stop_lon]])*COS(RADIANS(route_map__2[[#This Row],[stop_lat]])))^2)*111.32)</f>
        <v>0.15982967063063641</v>
      </c>
    </row>
    <row r="2910" spans="1:7" hidden="1" x14ac:dyDescent="0.2">
      <c r="A2910" t="s">
        <v>349</v>
      </c>
      <c r="B2910">
        <v>0</v>
      </c>
      <c r="C2910">
        <v>15</v>
      </c>
      <c r="D2910" t="s">
        <v>3251</v>
      </c>
      <c r="E2910">
        <v>49.281120999999999</v>
      </c>
      <c r="F2910">
        <v>-123.00385199999999</v>
      </c>
      <c r="G2910">
        <f>IF(route_map__2[[#This Row],[route_label]]&lt;&gt;A2911,0,SQRT((E2911-route_map__2[[#This Row],[stop_lat]])^2 + ((F2911-route_map__2[[#This Row],[stop_lon]])*COS(RADIANS(route_map__2[[#This Row],[stop_lat]])))^2)*111.32)</f>
        <v>0.39258103785568044</v>
      </c>
    </row>
    <row r="2911" spans="1:7" hidden="1" x14ac:dyDescent="0.2">
      <c r="A2911" t="s">
        <v>349</v>
      </c>
      <c r="B2911">
        <v>0</v>
      </c>
      <c r="C2911">
        <v>16</v>
      </c>
      <c r="D2911" t="s">
        <v>3218</v>
      </c>
      <c r="E2911">
        <v>49.281126999999998</v>
      </c>
      <c r="F2911">
        <v>-123.009258</v>
      </c>
      <c r="G2911">
        <f>IF(route_map__2[[#This Row],[route_label]]&lt;&gt;A2912,0,SQRT((E2912-route_map__2[[#This Row],[stop_lat]])^2 + ((F2912-route_map__2[[#This Row],[stop_lon]])*COS(RADIANS(route_map__2[[#This Row],[stop_lat]])))^2)*111.32)</f>
        <v>0.29890889215834276</v>
      </c>
    </row>
    <row r="2912" spans="1:7" hidden="1" x14ac:dyDescent="0.2">
      <c r="A2912" t="s">
        <v>349</v>
      </c>
      <c r="B2912">
        <v>0</v>
      </c>
      <c r="C2912">
        <v>17</v>
      </c>
      <c r="D2912" t="s">
        <v>3283</v>
      </c>
      <c r="E2912">
        <v>49.281146</v>
      </c>
      <c r="F2912">
        <v>-123.013374</v>
      </c>
      <c r="G2912">
        <f>IF(route_map__2[[#This Row],[route_label]]&lt;&gt;A2913,0,SQRT((E2913-route_map__2[[#This Row],[stop_lat]])^2 + ((F2913-route_map__2[[#This Row],[stop_lon]])*COS(RADIANS(route_map__2[[#This Row],[stop_lat]])))^2)*111.32)</f>
        <v>0.21044130981470557</v>
      </c>
    </row>
    <row r="2913" spans="1:7" hidden="1" x14ac:dyDescent="0.2">
      <c r="A2913" t="s">
        <v>349</v>
      </c>
      <c r="B2913">
        <v>0</v>
      </c>
      <c r="C2913">
        <v>18</v>
      </c>
      <c r="D2913" t="s">
        <v>3284</v>
      </c>
      <c r="E2913">
        <v>49.281716000000003</v>
      </c>
      <c r="F2913">
        <v>-123.016137</v>
      </c>
      <c r="G2913">
        <f>IF(route_map__2[[#This Row],[route_label]]&lt;&gt;A2914,0,SQRT((E2914-route_map__2[[#This Row],[stop_lat]])^2 + ((F2914-route_map__2[[#This Row],[stop_lon]])*COS(RADIANS(route_map__2[[#This Row],[stop_lat]])))^2)*111.32)</f>
        <v>0</v>
      </c>
    </row>
    <row r="2914" spans="1:7" hidden="1" x14ac:dyDescent="0.2">
      <c r="A2914" t="s">
        <v>349</v>
      </c>
      <c r="B2914">
        <v>1</v>
      </c>
      <c r="C2914">
        <v>1</v>
      </c>
      <c r="D2914" t="s">
        <v>3284</v>
      </c>
      <c r="E2914">
        <v>49.281716000000003</v>
      </c>
      <c r="F2914">
        <v>-123.016137</v>
      </c>
      <c r="G2914">
        <f>IF(route_map__2[[#This Row],[route_label]]&lt;&gt;A2915,0,SQRT((E2915-route_map__2[[#This Row],[stop_lat]])^2 + ((F2915-route_map__2[[#This Row],[stop_lon]])*COS(RADIANS(route_map__2[[#This Row],[stop_lat]])))^2)*111.32)</f>
        <v>0.2130772344334908</v>
      </c>
    </row>
    <row r="2915" spans="1:7" hidden="1" x14ac:dyDescent="0.2">
      <c r="A2915" t="s">
        <v>349</v>
      </c>
      <c r="B2915">
        <v>1</v>
      </c>
      <c r="C2915">
        <v>2</v>
      </c>
      <c r="D2915" t="s">
        <v>3189</v>
      </c>
      <c r="E2915">
        <v>49.280952999999997</v>
      </c>
      <c r="F2915">
        <v>-123.013446</v>
      </c>
      <c r="G2915">
        <f>IF(route_map__2[[#This Row],[route_label]]&lt;&gt;A2916,0,SQRT((E2916-route_map__2[[#This Row],[stop_lat]])^2 + ((F2916-route_map__2[[#This Row],[stop_lon]])*COS(RADIANS(route_map__2[[#This Row],[stop_lat]])))^2)*111.32)</f>
        <v>0.38510238574330652</v>
      </c>
    </row>
    <row r="2916" spans="1:7" hidden="1" x14ac:dyDescent="0.2">
      <c r="A2916" t="s">
        <v>349</v>
      </c>
      <c r="B2916">
        <v>1</v>
      </c>
      <c r="C2916">
        <v>3</v>
      </c>
      <c r="D2916" t="s">
        <v>3190</v>
      </c>
      <c r="E2916">
        <v>49.280948000000002</v>
      </c>
      <c r="F2916">
        <v>-123.008143</v>
      </c>
      <c r="G2916">
        <f>IF(route_map__2[[#This Row],[route_label]]&lt;&gt;A2917,0,SQRT((E2917-route_map__2[[#This Row],[stop_lat]])^2 + ((F2917-route_map__2[[#This Row],[stop_lon]])*COS(RADIANS(route_map__2[[#This Row],[stop_lat]])))^2)*111.32)</f>
        <v>0.21583827038802977</v>
      </c>
    </row>
    <row r="2917" spans="1:7" hidden="1" x14ac:dyDescent="0.2">
      <c r="A2917" t="s">
        <v>349</v>
      </c>
      <c r="B2917">
        <v>1</v>
      </c>
      <c r="C2917">
        <v>4</v>
      </c>
      <c r="D2917" t="s">
        <v>3191</v>
      </c>
      <c r="E2917">
        <v>49.280926999999998</v>
      </c>
      <c r="F2917">
        <v>-123.005171</v>
      </c>
      <c r="G2917">
        <f>IF(route_map__2[[#This Row],[route_label]]&lt;&gt;A2918,0,SQRT((E2918-route_map__2[[#This Row],[stop_lat]])^2 + ((F2918-route_map__2[[#This Row],[stop_lon]])*COS(RADIANS(route_map__2[[#This Row],[stop_lat]])))^2)*111.32)</f>
        <v>0.20894354988282079</v>
      </c>
    </row>
    <row r="2918" spans="1:7" hidden="1" x14ac:dyDescent="0.2">
      <c r="A2918" t="s">
        <v>349</v>
      </c>
      <c r="B2918">
        <v>1</v>
      </c>
      <c r="C2918">
        <v>5</v>
      </c>
      <c r="D2918" t="s">
        <v>3285</v>
      </c>
      <c r="E2918">
        <v>49.282190999999997</v>
      </c>
      <c r="F2918">
        <v>-123.003044</v>
      </c>
      <c r="G2918">
        <f>IF(route_map__2[[#This Row],[route_label]]&lt;&gt;A2919,0,SQRT((E2919-route_map__2[[#This Row],[stop_lat]])^2 + ((F2919-route_map__2[[#This Row],[stop_lon]])*COS(RADIANS(route_map__2[[#This Row],[stop_lat]])))^2)*111.32)</f>
        <v>0.20050078650566588</v>
      </c>
    </row>
    <row r="2919" spans="1:7" hidden="1" x14ac:dyDescent="0.2">
      <c r="A2919" t="s">
        <v>349</v>
      </c>
      <c r="B2919">
        <v>1</v>
      </c>
      <c r="C2919">
        <v>6</v>
      </c>
      <c r="D2919" t="s">
        <v>3286</v>
      </c>
      <c r="E2919">
        <v>49.283991999999998</v>
      </c>
      <c r="F2919">
        <v>-123.003012</v>
      </c>
      <c r="G2919">
        <f>IF(route_map__2[[#This Row],[route_label]]&lt;&gt;A2920,0,SQRT((E2920-route_map__2[[#This Row],[stop_lat]])^2 + ((F2920-route_map__2[[#This Row],[stop_lon]])*COS(RADIANS(route_map__2[[#This Row],[stop_lat]])))^2)*111.32)</f>
        <v>0.20132020820341154</v>
      </c>
    </row>
    <row r="2920" spans="1:7" hidden="1" x14ac:dyDescent="0.2">
      <c r="A2920" t="s">
        <v>349</v>
      </c>
      <c r="B2920">
        <v>1</v>
      </c>
      <c r="C2920">
        <v>7</v>
      </c>
      <c r="D2920" t="s">
        <v>3287</v>
      </c>
      <c r="E2920">
        <v>49.285800000000002</v>
      </c>
      <c r="F2920">
        <v>-123.002948</v>
      </c>
      <c r="G2920">
        <f>IF(route_map__2[[#This Row],[route_label]]&lt;&gt;A2921,0,SQRT((E2921-route_map__2[[#This Row],[stop_lat]])^2 + ((F2921-route_map__2[[#This Row],[stop_lon]])*COS(RADIANS(route_map__2[[#This Row],[stop_lat]])))^2)*111.32)</f>
        <v>0.46872100303839259</v>
      </c>
    </row>
    <row r="2921" spans="1:7" hidden="1" x14ac:dyDescent="0.2">
      <c r="A2921" t="s">
        <v>349</v>
      </c>
      <c r="B2921">
        <v>1</v>
      </c>
      <c r="C2921">
        <v>8</v>
      </c>
      <c r="D2921" t="s">
        <v>3288</v>
      </c>
      <c r="E2921">
        <v>49.287402999999998</v>
      </c>
      <c r="F2921">
        <v>-123.008917</v>
      </c>
      <c r="G2921">
        <f>IF(route_map__2[[#This Row],[route_label]]&lt;&gt;A2922,0,SQRT((E2922-route_map__2[[#This Row],[stop_lat]])^2 + ((F2922-route_map__2[[#This Row],[stop_lon]])*COS(RADIANS(route_map__2[[#This Row],[stop_lat]])))^2)*111.32)</f>
        <v>0.1954746323123277</v>
      </c>
    </row>
    <row r="2922" spans="1:7" hidden="1" x14ac:dyDescent="0.2">
      <c r="A2922" t="s">
        <v>349</v>
      </c>
      <c r="B2922">
        <v>1</v>
      </c>
      <c r="C2922">
        <v>9</v>
      </c>
      <c r="D2922" t="s">
        <v>3289</v>
      </c>
      <c r="E2922">
        <v>49.287419</v>
      </c>
      <c r="F2922">
        <v>-123.01160900000001</v>
      </c>
      <c r="G2922">
        <f>IF(route_map__2[[#This Row],[route_label]]&lt;&gt;A2923,0,SQRT((E2923-route_map__2[[#This Row],[stop_lat]])^2 + ((F2923-route_map__2[[#This Row],[stop_lon]])*COS(RADIANS(route_map__2[[#This Row],[stop_lat]])))^2)*111.32)</f>
        <v>0.20187532881746231</v>
      </c>
    </row>
    <row r="2923" spans="1:7" hidden="1" x14ac:dyDescent="0.2">
      <c r="A2923" t="s">
        <v>349</v>
      </c>
      <c r="B2923">
        <v>1</v>
      </c>
      <c r="C2923">
        <v>10</v>
      </c>
      <c r="D2923" t="s">
        <v>3290</v>
      </c>
      <c r="E2923">
        <v>49.287444000000001</v>
      </c>
      <c r="F2923">
        <v>-123.01438899999999</v>
      </c>
      <c r="G2923">
        <f>IF(route_map__2[[#This Row],[route_label]]&lt;&gt;A2924,0,SQRT((E2924-route_map__2[[#This Row],[stop_lat]])^2 + ((F2924-route_map__2[[#This Row],[stop_lon]])*COS(RADIANS(route_map__2[[#This Row],[stop_lat]])))^2)*111.32)</f>
        <v>0.14981115470470985</v>
      </c>
    </row>
    <row r="2924" spans="1:7" hidden="1" x14ac:dyDescent="0.2">
      <c r="A2924" t="s">
        <v>349</v>
      </c>
      <c r="B2924">
        <v>1</v>
      </c>
      <c r="C2924">
        <v>11</v>
      </c>
      <c r="D2924" t="s">
        <v>3291</v>
      </c>
      <c r="E2924">
        <v>49.287464</v>
      </c>
      <c r="F2924">
        <v>-123.016452</v>
      </c>
      <c r="G2924">
        <f>IF(route_map__2[[#This Row],[route_label]]&lt;&gt;A2925,0,SQRT((E2925-route_map__2[[#This Row],[stop_lat]])^2 + ((F2925-route_map__2[[#This Row],[stop_lon]])*COS(RADIANS(route_map__2[[#This Row],[stop_lat]])))^2)*111.32)</f>
        <v>0.4192302459542413</v>
      </c>
    </row>
    <row r="2925" spans="1:7" hidden="1" x14ac:dyDescent="0.2">
      <c r="A2925" t="s">
        <v>349</v>
      </c>
      <c r="B2925">
        <v>1</v>
      </c>
      <c r="C2925">
        <v>12</v>
      </c>
      <c r="D2925" t="s">
        <v>3292</v>
      </c>
      <c r="E2925">
        <v>49.288414000000003</v>
      </c>
      <c r="F2925">
        <v>-123.02203900000001</v>
      </c>
      <c r="G2925">
        <f>IF(route_map__2[[#This Row],[route_label]]&lt;&gt;A2926,0,SQRT((E2926-route_map__2[[#This Row],[stop_lat]])^2 + ((F2926-route_map__2[[#This Row],[stop_lon]])*COS(RADIANS(route_map__2[[#This Row],[stop_lat]])))^2)*111.32)</f>
        <v>0.14623994402159127</v>
      </c>
    </row>
    <row r="2926" spans="1:7" hidden="1" x14ac:dyDescent="0.2">
      <c r="A2926" t="s">
        <v>349</v>
      </c>
      <c r="B2926">
        <v>1</v>
      </c>
      <c r="C2926">
        <v>13</v>
      </c>
      <c r="D2926" t="s">
        <v>3293</v>
      </c>
      <c r="E2926">
        <v>49.289496999999997</v>
      </c>
      <c r="F2926">
        <v>-123.023179</v>
      </c>
      <c r="G2926">
        <f>IF(route_map__2[[#This Row],[route_label]]&lt;&gt;A2927,0,SQRT((E2927-route_map__2[[#This Row],[stop_lat]])^2 + ((F2927-route_map__2[[#This Row],[stop_lon]])*COS(RADIANS(route_map__2[[#This Row],[stop_lat]])))^2)*111.32)</f>
        <v>0.25087095681739197</v>
      </c>
    </row>
    <row r="2927" spans="1:7" hidden="1" x14ac:dyDescent="0.2">
      <c r="A2927" t="s">
        <v>349</v>
      </c>
      <c r="B2927">
        <v>1</v>
      </c>
      <c r="C2927">
        <v>14</v>
      </c>
      <c r="D2927" t="s">
        <v>3294</v>
      </c>
      <c r="E2927">
        <v>49.287261000000001</v>
      </c>
      <c r="F2927">
        <v>-123.02361000000001</v>
      </c>
      <c r="G2927">
        <f>IF(route_map__2[[#This Row],[route_label]]&lt;&gt;A2928,0,SQRT((E2928-route_map__2[[#This Row],[stop_lat]])^2 + ((F2928-route_map__2[[#This Row],[stop_lon]])*COS(RADIANS(route_map__2[[#This Row],[stop_lat]])))^2)*111.32)</f>
        <v>0.11466624418909768</v>
      </c>
    </row>
    <row r="2928" spans="1:7" hidden="1" x14ac:dyDescent="0.2">
      <c r="A2928" t="s">
        <v>349</v>
      </c>
      <c r="B2928">
        <v>1</v>
      </c>
      <c r="C2928">
        <v>15</v>
      </c>
      <c r="D2928" t="s">
        <v>3295</v>
      </c>
      <c r="E2928">
        <v>49.286231000000001</v>
      </c>
      <c r="F2928">
        <v>-123.023627</v>
      </c>
      <c r="G2928">
        <f>IF(route_map__2[[#This Row],[route_label]]&lt;&gt;A2929,0,SQRT((E2929-route_map__2[[#This Row],[stop_lat]])^2 + ((F2929-route_map__2[[#This Row],[stop_lon]])*COS(RADIANS(route_map__2[[#This Row],[stop_lat]])))^2)*111.32)</f>
        <v>0.19003744568913347</v>
      </c>
    </row>
    <row r="2929" spans="1:7" hidden="1" x14ac:dyDescent="0.2">
      <c r="A2929" t="s">
        <v>349</v>
      </c>
      <c r="B2929">
        <v>1</v>
      </c>
      <c r="C2929">
        <v>16</v>
      </c>
      <c r="D2929" t="s">
        <v>3296</v>
      </c>
      <c r="E2929">
        <v>49.284523999999998</v>
      </c>
      <c r="F2929">
        <v>-123.02365899999999</v>
      </c>
      <c r="G2929">
        <f>IF(route_map__2[[#This Row],[route_label]]&lt;&gt;A2930,0,SQRT((E2930-route_map__2[[#This Row],[stop_lat]])^2 + ((F2930-route_map__2[[#This Row],[stop_lon]])*COS(RADIANS(route_map__2[[#This Row],[stop_lat]])))^2)*111.32)</f>
        <v>0.20495869530203573</v>
      </c>
    </row>
    <row r="2930" spans="1:7" hidden="1" x14ac:dyDescent="0.2">
      <c r="A2930" t="s">
        <v>349</v>
      </c>
      <c r="B2930">
        <v>1</v>
      </c>
      <c r="C2930">
        <v>17</v>
      </c>
      <c r="D2930" t="s">
        <v>3297</v>
      </c>
      <c r="E2930">
        <v>49.282682999999999</v>
      </c>
      <c r="F2930">
        <v>-123.023697</v>
      </c>
      <c r="G2930">
        <f>IF(route_map__2[[#This Row],[route_label]]&lt;&gt;A2931,0,SQRT((E2931-route_map__2[[#This Row],[stop_lat]])^2 + ((F2931-route_map__2[[#This Row],[stop_lon]])*COS(RADIANS(route_map__2[[#This Row],[stop_lat]])))^2)*111.32)</f>
        <v>0.19976211012686154</v>
      </c>
    </row>
    <row r="2931" spans="1:7" hidden="1" x14ac:dyDescent="0.2">
      <c r="A2931" t="s">
        <v>349</v>
      </c>
      <c r="B2931">
        <v>1</v>
      </c>
      <c r="C2931">
        <v>18</v>
      </c>
      <c r="D2931" t="s">
        <v>3269</v>
      </c>
      <c r="E2931">
        <v>49.281402999999997</v>
      </c>
      <c r="F2931">
        <v>-123.02562500000001</v>
      </c>
      <c r="G2931">
        <f>IF(route_map__2[[#This Row],[route_label]]&lt;&gt;A2932,0,SQRT((E2932-route_map__2[[#This Row],[stop_lat]])^2 + ((F2932-route_map__2[[#This Row],[stop_lon]])*COS(RADIANS(route_map__2[[#This Row],[stop_lat]])))^2)*111.32)</f>
        <v>0</v>
      </c>
    </row>
    <row r="2932" spans="1:7" hidden="1" x14ac:dyDescent="0.2">
      <c r="A2932" t="s">
        <v>355</v>
      </c>
      <c r="B2932">
        <v>0</v>
      </c>
      <c r="C2932">
        <v>1</v>
      </c>
      <c r="D2932" t="s">
        <v>3284</v>
      </c>
      <c r="E2932">
        <v>49.281716000000003</v>
      </c>
      <c r="F2932">
        <v>-123.016137</v>
      </c>
      <c r="G2932">
        <f>IF(route_map__2[[#This Row],[route_label]]&lt;&gt;A2933,0,SQRT((E2933-route_map__2[[#This Row],[stop_lat]])^2 + ((F2933-route_map__2[[#This Row],[stop_lon]])*COS(RADIANS(route_map__2[[#This Row],[stop_lat]])))^2)*111.32)</f>
        <v>0.2130772344334908</v>
      </c>
    </row>
    <row r="2933" spans="1:7" hidden="1" x14ac:dyDescent="0.2">
      <c r="A2933" t="s">
        <v>355</v>
      </c>
      <c r="B2933">
        <v>0</v>
      </c>
      <c r="C2933">
        <v>2</v>
      </c>
      <c r="D2933" t="s">
        <v>3189</v>
      </c>
      <c r="E2933">
        <v>49.280952999999997</v>
      </c>
      <c r="F2933">
        <v>-123.013446</v>
      </c>
      <c r="G2933">
        <f>IF(route_map__2[[#This Row],[route_label]]&lt;&gt;A2934,0,SQRT((E2934-route_map__2[[#This Row],[stop_lat]])^2 + ((F2934-route_map__2[[#This Row],[stop_lon]])*COS(RADIANS(route_map__2[[#This Row],[stop_lat]])))^2)*111.32)</f>
        <v>0.38510238574330652</v>
      </c>
    </row>
    <row r="2934" spans="1:7" hidden="1" x14ac:dyDescent="0.2">
      <c r="A2934" t="s">
        <v>355</v>
      </c>
      <c r="B2934">
        <v>0</v>
      </c>
      <c r="C2934">
        <v>3</v>
      </c>
      <c r="D2934" t="s">
        <v>3190</v>
      </c>
      <c r="E2934">
        <v>49.280948000000002</v>
      </c>
      <c r="F2934">
        <v>-123.008143</v>
      </c>
      <c r="G2934">
        <f>IF(route_map__2[[#This Row],[route_label]]&lt;&gt;A2935,0,SQRT((E2935-route_map__2[[#This Row],[stop_lat]])^2 + ((F2935-route_map__2[[#This Row],[stop_lon]])*COS(RADIANS(route_map__2[[#This Row],[stop_lat]])))^2)*111.32)</f>
        <v>0.21583827038802977</v>
      </c>
    </row>
    <row r="2935" spans="1:7" hidden="1" x14ac:dyDescent="0.2">
      <c r="A2935" t="s">
        <v>355</v>
      </c>
      <c r="B2935">
        <v>0</v>
      </c>
      <c r="C2935">
        <v>4</v>
      </c>
      <c r="D2935" t="s">
        <v>3191</v>
      </c>
      <c r="E2935">
        <v>49.280926999999998</v>
      </c>
      <c r="F2935">
        <v>-123.005171</v>
      </c>
      <c r="G2935">
        <f>IF(route_map__2[[#This Row],[route_label]]&lt;&gt;A2936,0,SQRT((E2936-route_map__2[[#This Row],[stop_lat]])^2 + ((F2936-route_map__2[[#This Row],[stop_lon]])*COS(RADIANS(route_map__2[[#This Row],[stop_lat]])))^2)*111.32)</f>
        <v>0.24264098211810425</v>
      </c>
    </row>
    <row r="2936" spans="1:7" hidden="1" x14ac:dyDescent="0.2">
      <c r="A2936" t="s">
        <v>355</v>
      </c>
      <c r="B2936">
        <v>0</v>
      </c>
      <c r="C2936">
        <v>5</v>
      </c>
      <c r="D2936" t="s">
        <v>3192</v>
      </c>
      <c r="E2936">
        <v>49.280900000000003</v>
      </c>
      <c r="F2936">
        <v>-123.00183</v>
      </c>
      <c r="G2936">
        <f>IF(route_map__2[[#This Row],[route_label]]&lt;&gt;A2937,0,SQRT((E2937-route_map__2[[#This Row],[stop_lat]])^2 + ((F2937-route_map__2[[#This Row],[stop_lon]])*COS(RADIANS(route_map__2[[#This Row],[stop_lat]])))^2)*111.32)</f>
        <v>0.53822202464374513</v>
      </c>
    </row>
    <row r="2937" spans="1:7" hidden="1" x14ac:dyDescent="0.2">
      <c r="A2937" t="s">
        <v>355</v>
      </c>
      <c r="B2937">
        <v>0</v>
      </c>
      <c r="C2937">
        <v>6</v>
      </c>
      <c r="D2937" t="s">
        <v>3298</v>
      </c>
      <c r="E2937">
        <v>49.282099000000002</v>
      </c>
      <c r="F2937">
        <v>-122.99464999999999</v>
      </c>
      <c r="G2937">
        <f>IF(route_map__2[[#This Row],[route_label]]&lt;&gt;A2938,0,SQRT((E2938-route_map__2[[#This Row],[stop_lat]])^2 + ((F2938-route_map__2[[#This Row],[stop_lon]])*COS(RADIANS(route_map__2[[#This Row],[stop_lat]])))^2)*111.32)</f>
        <v>0.11300557375911111</v>
      </c>
    </row>
    <row r="2938" spans="1:7" hidden="1" x14ac:dyDescent="0.2">
      <c r="A2938" t="s">
        <v>355</v>
      </c>
      <c r="B2938">
        <v>0</v>
      </c>
      <c r="C2938">
        <v>7</v>
      </c>
      <c r="D2938" t="s">
        <v>3299</v>
      </c>
      <c r="E2938">
        <v>49.283113999999998</v>
      </c>
      <c r="F2938">
        <v>-122.994624</v>
      </c>
      <c r="G2938">
        <f>IF(route_map__2[[#This Row],[route_label]]&lt;&gt;A2939,0,SQRT((E2939-route_map__2[[#This Row],[stop_lat]])^2 + ((F2939-route_map__2[[#This Row],[stop_lon]])*COS(RADIANS(route_map__2[[#This Row],[stop_lat]])))^2)*111.32)</f>
        <v>0.30764353501056779</v>
      </c>
    </row>
    <row r="2939" spans="1:7" hidden="1" x14ac:dyDescent="0.2">
      <c r="A2939" t="s">
        <v>355</v>
      </c>
      <c r="B2939">
        <v>0</v>
      </c>
      <c r="C2939">
        <v>8</v>
      </c>
      <c r="D2939" t="s">
        <v>3300</v>
      </c>
      <c r="E2939">
        <v>49.285876999999999</v>
      </c>
      <c r="F2939">
        <v>-122.994536</v>
      </c>
      <c r="G2939">
        <f>IF(route_map__2[[#This Row],[route_label]]&lt;&gt;A2940,0,SQRT((E2940-route_map__2[[#This Row],[stop_lat]])^2 + ((F2940-route_map__2[[#This Row],[stop_lon]])*COS(RADIANS(route_map__2[[#This Row],[stop_lat]])))^2)*111.32)</f>
        <v>0.33762129253878309</v>
      </c>
    </row>
    <row r="2940" spans="1:7" hidden="1" x14ac:dyDescent="0.2">
      <c r="A2940" t="s">
        <v>355</v>
      </c>
      <c r="B2940">
        <v>0</v>
      </c>
      <c r="C2940">
        <v>9</v>
      </c>
      <c r="D2940" t="s">
        <v>3301</v>
      </c>
      <c r="E2940">
        <v>49.283521</v>
      </c>
      <c r="F2940">
        <v>-122.991608</v>
      </c>
      <c r="G2940">
        <f>IF(route_map__2[[#This Row],[route_label]]&lt;&gt;A2941,0,SQRT((E2941-route_map__2[[#This Row],[stop_lat]])^2 + ((F2941-route_map__2[[#This Row],[stop_lon]])*COS(RADIANS(route_map__2[[#This Row],[stop_lat]])))^2)*111.32)</f>
        <v>8.6758638447061845E-2</v>
      </c>
    </row>
    <row r="2941" spans="1:7" hidden="1" x14ac:dyDescent="0.2">
      <c r="A2941" t="s">
        <v>355</v>
      </c>
      <c r="B2941">
        <v>0</v>
      </c>
      <c r="C2941">
        <v>10</v>
      </c>
      <c r="D2941" t="s">
        <v>3302</v>
      </c>
      <c r="E2941">
        <v>49.283312000000002</v>
      </c>
      <c r="F2941">
        <v>-122.99045700000001</v>
      </c>
      <c r="G2941">
        <f>IF(route_map__2[[#This Row],[route_label]]&lt;&gt;A2942,0,SQRT((E2942-route_map__2[[#This Row],[stop_lat]])^2 + ((F2942-route_map__2[[#This Row],[stop_lon]])*COS(RADIANS(route_map__2[[#This Row],[stop_lat]])))^2)*111.32)</f>
        <v>0.13427524106642486</v>
      </c>
    </row>
    <row r="2942" spans="1:7" hidden="1" x14ac:dyDescent="0.2">
      <c r="A2942" t="s">
        <v>355</v>
      </c>
      <c r="B2942">
        <v>0</v>
      </c>
      <c r="C2942">
        <v>11</v>
      </c>
      <c r="D2942" t="s">
        <v>3303</v>
      </c>
      <c r="E2942">
        <v>49.28445</v>
      </c>
      <c r="F2942">
        <v>-122.98984400000001</v>
      </c>
      <c r="G2942">
        <f>IF(route_map__2[[#This Row],[route_label]]&lt;&gt;A2943,0,SQRT((E2943-route_map__2[[#This Row],[stop_lat]])^2 + ((F2943-route_map__2[[#This Row],[stop_lon]])*COS(RADIANS(route_map__2[[#This Row],[stop_lat]])))^2)*111.32)</f>
        <v>6.929347473483749E-2</v>
      </c>
    </row>
    <row r="2943" spans="1:7" hidden="1" x14ac:dyDescent="0.2">
      <c r="A2943" t="s">
        <v>355</v>
      </c>
      <c r="B2943">
        <v>0</v>
      </c>
      <c r="C2943">
        <v>12</v>
      </c>
      <c r="D2943" t="s">
        <v>3304</v>
      </c>
      <c r="E2943">
        <v>49.284756000000002</v>
      </c>
      <c r="F2943">
        <v>-122.989013</v>
      </c>
      <c r="G2943">
        <f>IF(route_map__2[[#This Row],[route_label]]&lt;&gt;A2944,0,SQRT((E2944-route_map__2[[#This Row],[stop_lat]])^2 + ((F2944-route_map__2[[#This Row],[stop_lon]])*COS(RADIANS(route_map__2[[#This Row],[stop_lat]])))^2)*111.32)</f>
        <v>0.17937503727020457</v>
      </c>
    </row>
    <row r="2944" spans="1:7" hidden="1" x14ac:dyDescent="0.2">
      <c r="A2944" t="s">
        <v>355</v>
      </c>
      <c r="B2944">
        <v>0</v>
      </c>
      <c r="C2944">
        <v>13</v>
      </c>
      <c r="D2944" t="s">
        <v>3305</v>
      </c>
      <c r="E2944">
        <v>49.286326000000003</v>
      </c>
      <c r="F2944">
        <v>-122.988457</v>
      </c>
      <c r="G2944">
        <f>IF(route_map__2[[#This Row],[route_label]]&lt;&gt;A2945,0,SQRT((E2945-route_map__2[[#This Row],[stop_lat]])^2 + ((F2945-route_map__2[[#This Row],[stop_lon]])*COS(RADIANS(route_map__2[[#This Row],[stop_lat]])))^2)*111.32)</f>
        <v>9.2316364646291518E-2</v>
      </c>
    </row>
    <row r="2945" spans="1:7" hidden="1" x14ac:dyDescent="0.2">
      <c r="A2945" t="s">
        <v>355</v>
      </c>
      <c r="B2945">
        <v>0</v>
      </c>
      <c r="C2945">
        <v>14</v>
      </c>
      <c r="D2945" t="s">
        <v>3306</v>
      </c>
      <c r="E2945">
        <v>49.286306000000003</v>
      </c>
      <c r="F2945">
        <v>-122.98718599999999</v>
      </c>
      <c r="G2945">
        <f>IF(route_map__2[[#This Row],[route_label]]&lt;&gt;A2946,0,SQRT((E2946-route_map__2[[#This Row],[stop_lat]])^2 + ((F2946-route_map__2[[#This Row],[stop_lon]])*COS(RADIANS(route_map__2[[#This Row],[stop_lat]])))^2)*111.32)</f>
        <v>0.11199236446261324</v>
      </c>
    </row>
    <row r="2946" spans="1:7" hidden="1" x14ac:dyDescent="0.2">
      <c r="A2946" t="s">
        <v>355</v>
      </c>
      <c r="B2946">
        <v>0</v>
      </c>
      <c r="C2946">
        <v>15</v>
      </c>
      <c r="D2946" t="s">
        <v>3307</v>
      </c>
      <c r="E2946">
        <v>49.286264000000003</v>
      </c>
      <c r="F2946">
        <v>-122.98564500000001</v>
      </c>
      <c r="G2946">
        <f>IF(route_map__2[[#This Row],[route_label]]&lt;&gt;A2947,0,SQRT((E2947-route_map__2[[#This Row],[stop_lat]])^2 + ((F2947-route_map__2[[#This Row],[stop_lon]])*COS(RADIANS(route_map__2[[#This Row],[stop_lat]])))^2)*111.32)</f>
        <v>9.4398588882589493E-2</v>
      </c>
    </row>
    <row r="2947" spans="1:7" hidden="1" x14ac:dyDescent="0.2">
      <c r="A2947" t="s">
        <v>355</v>
      </c>
      <c r="B2947">
        <v>0</v>
      </c>
      <c r="C2947">
        <v>16</v>
      </c>
      <c r="D2947" t="s">
        <v>3308</v>
      </c>
      <c r="E2947">
        <v>49.286256999999999</v>
      </c>
      <c r="F2947">
        <v>-122.984345</v>
      </c>
      <c r="G2947">
        <f>IF(route_map__2[[#This Row],[route_label]]&lt;&gt;A2948,0,SQRT((E2948-route_map__2[[#This Row],[stop_lat]])^2 + ((F2948-route_map__2[[#This Row],[stop_lon]])*COS(RADIANS(route_map__2[[#This Row],[stop_lat]])))^2)*111.32)</f>
        <v>0</v>
      </c>
    </row>
    <row r="2948" spans="1:7" hidden="1" x14ac:dyDescent="0.2">
      <c r="A2948" t="s">
        <v>355</v>
      </c>
      <c r="B2948">
        <v>1</v>
      </c>
      <c r="C2948">
        <v>1</v>
      </c>
      <c r="D2948" t="s">
        <v>3308</v>
      </c>
      <c r="E2948">
        <v>49.286256999999999</v>
      </c>
      <c r="F2948">
        <v>-122.984345</v>
      </c>
      <c r="G2948">
        <f>IF(route_map__2[[#This Row],[route_label]]&lt;&gt;A2949,0,SQRT((E2949-route_map__2[[#This Row],[stop_lat]])^2 + ((F2949-route_map__2[[#This Row],[stop_lon]])*COS(RADIANS(route_map__2[[#This Row],[stop_lat]])))^2)*111.32)</f>
        <v>0.20019141603350391</v>
      </c>
    </row>
    <row r="2949" spans="1:7" hidden="1" x14ac:dyDescent="0.2">
      <c r="A2949" t="s">
        <v>355</v>
      </c>
      <c r="B2949">
        <v>1</v>
      </c>
      <c r="C2949">
        <v>2</v>
      </c>
      <c r="D2949" t="s">
        <v>3309</v>
      </c>
      <c r="E2949">
        <v>49.284461999999998</v>
      </c>
      <c r="F2949">
        <v>-122.984177</v>
      </c>
      <c r="G2949">
        <f>IF(route_map__2[[#This Row],[route_label]]&lt;&gt;A2950,0,SQRT((E2950-route_map__2[[#This Row],[stop_lat]])^2 + ((F2950-route_map__2[[#This Row],[stop_lon]])*COS(RADIANS(route_map__2[[#This Row],[stop_lat]])))^2)*111.32)</f>
        <v>0.28648490405368587</v>
      </c>
    </row>
    <row r="2950" spans="1:7" hidden="1" x14ac:dyDescent="0.2">
      <c r="A2950" t="s">
        <v>355</v>
      </c>
      <c r="B2950">
        <v>1</v>
      </c>
      <c r="C2950">
        <v>3</v>
      </c>
      <c r="D2950" t="s">
        <v>3310</v>
      </c>
      <c r="E2950">
        <v>49.284492999999998</v>
      </c>
      <c r="F2950">
        <v>-122.988122</v>
      </c>
      <c r="G2950">
        <f>IF(route_map__2[[#This Row],[route_label]]&lt;&gt;A2951,0,SQRT((E2951-route_map__2[[#This Row],[stop_lat]])^2 + ((F2951-route_map__2[[#This Row],[stop_lon]])*COS(RADIANS(route_map__2[[#This Row],[stop_lat]])))^2)*111.32)</f>
        <v>0.15496282433468295</v>
      </c>
    </row>
    <row r="2951" spans="1:7" hidden="1" x14ac:dyDescent="0.2">
      <c r="A2951" t="s">
        <v>355</v>
      </c>
      <c r="B2951">
        <v>1</v>
      </c>
      <c r="C2951">
        <v>4</v>
      </c>
      <c r="D2951" t="s">
        <v>3311</v>
      </c>
      <c r="E2951">
        <v>49.284554</v>
      </c>
      <c r="F2951">
        <v>-122.99025399999999</v>
      </c>
      <c r="G2951">
        <f>IF(route_map__2[[#This Row],[route_label]]&lt;&gt;A2952,0,SQRT((E2952-route_map__2[[#This Row],[stop_lat]])^2 + ((F2952-route_map__2[[#This Row],[stop_lon]])*COS(RADIANS(route_map__2[[#This Row],[stop_lat]])))^2)*111.32)</f>
        <v>0.15448182295405596</v>
      </c>
    </row>
    <row r="2952" spans="1:7" hidden="1" x14ac:dyDescent="0.2">
      <c r="A2952" t="s">
        <v>355</v>
      </c>
      <c r="B2952">
        <v>1</v>
      </c>
      <c r="C2952">
        <v>5</v>
      </c>
      <c r="D2952" t="s">
        <v>3312</v>
      </c>
      <c r="E2952">
        <v>49.283244000000003</v>
      </c>
      <c r="F2952">
        <v>-122.990956</v>
      </c>
      <c r="G2952">
        <f>IF(route_map__2[[#This Row],[route_label]]&lt;&gt;A2953,0,SQRT((E2953-route_map__2[[#This Row],[stop_lat]])^2 + ((F2953-route_map__2[[#This Row],[stop_lon]])*COS(RADIANS(route_map__2[[#This Row],[stop_lat]])))^2)*111.32)</f>
        <v>0.14361201048789227</v>
      </c>
    </row>
    <row r="2953" spans="1:7" hidden="1" x14ac:dyDescent="0.2">
      <c r="A2953" t="s">
        <v>355</v>
      </c>
      <c r="B2953">
        <v>1</v>
      </c>
      <c r="C2953">
        <v>6</v>
      </c>
      <c r="D2953" t="s">
        <v>3313</v>
      </c>
      <c r="E2953">
        <v>49.284196999999999</v>
      </c>
      <c r="F2953">
        <v>-122.992289</v>
      </c>
      <c r="G2953">
        <f>IF(route_map__2[[#This Row],[route_label]]&lt;&gt;A2954,0,SQRT((E2954-route_map__2[[#This Row],[stop_lat]])^2 + ((F2954-route_map__2[[#This Row],[stop_lon]])*COS(RADIANS(route_map__2[[#This Row],[stop_lat]])))^2)*111.32)</f>
        <v>0.24578784138097304</v>
      </c>
    </row>
    <row r="2954" spans="1:7" hidden="1" x14ac:dyDescent="0.2">
      <c r="A2954" t="s">
        <v>355</v>
      </c>
      <c r="B2954">
        <v>1</v>
      </c>
      <c r="C2954">
        <v>7</v>
      </c>
      <c r="D2954" t="s">
        <v>3314</v>
      </c>
      <c r="E2954">
        <v>49.285732000000003</v>
      </c>
      <c r="F2954">
        <v>-122.994722</v>
      </c>
      <c r="G2954">
        <f>IF(route_map__2[[#This Row],[route_label]]&lt;&gt;A2955,0,SQRT((E2955-route_map__2[[#This Row],[stop_lat]])^2 + ((F2955-route_map__2[[#This Row],[stop_lon]])*COS(RADIANS(route_map__2[[#This Row],[stop_lat]])))^2)*111.32)</f>
        <v>0.35856174941005536</v>
      </c>
    </row>
    <row r="2955" spans="1:7" hidden="1" x14ac:dyDescent="0.2">
      <c r="A2955" t="s">
        <v>355</v>
      </c>
      <c r="B2955">
        <v>1</v>
      </c>
      <c r="C2955">
        <v>8</v>
      </c>
      <c r="D2955" t="s">
        <v>3315</v>
      </c>
      <c r="E2955">
        <v>49.282511</v>
      </c>
      <c r="F2955">
        <v>-122.99472400000001</v>
      </c>
      <c r="G2955">
        <f>IF(route_map__2[[#This Row],[route_label]]&lt;&gt;A2956,0,SQRT((E2956-route_map__2[[#This Row],[stop_lat]])^2 + ((F2956-route_map__2[[#This Row],[stop_lon]])*COS(RADIANS(route_map__2[[#This Row],[stop_lat]])))^2)*111.32)</f>
        <v>0.18090314847470831</v>
      </c>
    </row>
    <row r="2956" spans="1:7" hidden="1" x14ac:dyDescent="0.2">
      <c r="A2956" t="s">
        <v>355</v>
      </c>
      <c r="B2956">
        <v>1</v>
      </c>
      <c r="C2956">
        <v>9</v>
      </c>
      <c r="D2956" t="s">
        <v>3215</v>
      </c>
      <c r="E2956">
        <v>49.281077000000003</v>
      </c>
      <c r="F2956">
        <v>-122.995896</v>
      </c>
      <c r="G2956">
        <f>IF(route_map__2[[#This Row],[route_label]]&lt;&gt;A2957,0,SQRT((E2957-route_map__2[[#This Row],[stop_lat]])^2 + ((F2957-route_map__2[[#This Row],[stop_lon]])*COS(RADIANS(route_map__2[[#This Row],[stop_lat]])))^2)*111.32)</f>
        <v>0.35228553046600436</v>
      </c>
    </row>
    <row r="2957" spans="1:7" hidden="1" x14ac:dyDescent="0.2">
      <c r="A2957" t="s">
        <v>355</v>
      </c>
      <c r="B2957">
        <v>1</v>
      </c>
      <c r="C2957">
        <v>10</v>
      </c>
      <c r="D2957" t="s">
        <v>3216</v>
      </c>
      <c r="E2957">
        <v>49.281098999999998</v>
      </c>
      <c r="F2957">
        <v>-123.000747</v>
      </c>
      <c r="G2957">
        <f>IF(route_map__2[[#This Row],[route_label]]&lt;&gt;A2958,0,SQRT((E2958-route_map__2[[#This Row],[stop_lat]])^2 + ((F2958-route_map__2[[#This Row],[stop_lon]])*COS(RADIANS(route_map__2[[#This Row],[stop_lat]])))^2)*111.32)</f>
        <v>0.13917890273237776</v>
      </c>
    </row>
    <row r="2958" spans="1:7" hidden="1" x14ac:dyDescent="0.2">
      <c r="A2958" t="s">
        <v>355</v>
      </c>
      <c r="B2958">
        <v>1</v>
      </c>
      <c r="C2958">
        <v>11</v>
      </c>
      <c r="D2958" t="s">
        <v>3217</v>
      </c>
      <c r="E2958">
        <v>49.281129</v>
      </c>
      <c r="F2958">
        <v>-123.002663</v>
      </c>
      <c r="G2958">
        <f>IF(route_map__2[[#This Row],[route_label]]&lt;&gt;A2959,0,SQRT((E2959-route_map__2[[#This Row],[stop_lat]])^2 + ((F2959-route_map__2[[#This Row],[stop_lon]])*COS(RADIANS(route_map__2[[#This Row],[stop_lat]])))^2)*111.32)</f>
        <v>0.47892490884750266</v>
      </c>
    </row>
    <row r="2959" spans="1:7" hidden="1" x14ac:dyDescent="0.2">
      <c r="A2959" t="s">
        <v>355</v>
      </c>
      <c r="B2959">
        <v>1</v>
      </c>
      <c r="C2959">
        <v>12</v>
      </c>
      <c r="D2959" t="s">
        <v>3218</v>
      </c>
      <c r="E2959">
        <v>49.281126999999998</v>
      </c>
      <c r="F2959">
        <v>-123.009258</v>
      </c>
      <c r="G2959">
        <f>IF(route_map__2[[#This Row],[route_label]]&lt;&gt;A2960,0,SQRT((E2960-route_map__2[[#This Row],[stop_lat]])^2 + ((F2960-route_map__2[[#This Row],[stop_lon]])*COS(RADIANS(route_map__2[[#This Row],[stop_lat]])))^2)*111.32)</f>
        <v>0.29890889215834276</v>
      </c>
    </row>
    <row r="2960" spans="1:7" hidden="1" x14ac:dyDescent="0.2">
      <c r="A2960" t="s">
        <v>355</v>
      </c>
      <c r="B2960">
        <v>1</v>
      </c>
      <c r="C2960">
        <v>13</v>
      </c>
      <c r="D2960" t="s">
        <v>3283</v>
      </c>
      <c r="E2960">
        <v>49.281146</v>
      </c>
      <c r="F2960">
        <v>-123.013374</v>
      </c>
      <c r="G2960">
        <f>IF(route_map__2[[#This Row],[route_label]]&lt;&gt;A2961,0,SQRT((E2961-route_map__2[[#This Row],[stop_lat]])^2 + ((F2961-route_map__2[[#This Row],[stop_lon]])*COS(RADIANS(route_map__2[[#This Row],[stop_lat]])))^2)*111.32)</f>
        <v>0.21044130981470557</v>
      </c>
    </row>
    <row r="2961" spans="1:7" hidden="1" x14ac:dyDescent="0.2">
      <c r="A2961" t="s">
        <v>355</v>
      </c>
      <c r="B2961">
        <v>1</v>
      </c>
      <c r="C2961">
        <v>14</v>
      </c>
      <c r="D2961" t="s">
        <v>3284</v>
      </c>
      <c r="E2961">
        <v>49.281716000000003</v>
      </c>
      <c r="F2961">
        <v>-123.016137</v>
      </c>
      <c r="G2961">
        <f>IF(route_map__2[[#This Row],[route_label]]&lt;&gt;A2962,0,SQRT((E2962-route_map__2[[#This Row],[stop_lat]])^2 + ((F2962-route_map__2[[#This Row],[stop_lon]])*COS(RADIANS(route_map__2[[#This Row],[stop_lat]])))^2)*111.32)</f>
        <v>0</v>
      </c>
    </row>
    <row r="2962" spans="1:7" hidden="1" x14ac:dyDescent="0.2">
      <c r="A2962" t="s">
        <v>200</v>
      </c>
      <c r="B2962">
        <v>0</v>
      </c>
      <c r="C2962">
        <v>1</v>
      </c>
      <c r="D2962" t="s">
        <v>3202</v>
      </c>
      <c r="E2962">
        <v>49.264488999999998</v>
      </c>
      <c r="F2962">
        <v>-122.981313</v>
      </c>
      <c r="G2962">
        <f>IF(route_map__2[[#This Row],[route_label]]&lt;&gt;A2963,0,SQRT((E2963-route_map__2[[#This Row],[stop_lat]])^2 + ((F2963-route_map__2[[#This Row],[stop_lon]])*COS(RADIANS(route_map__2[[#This Row],[stop_lat]])))^2)*111.32)</f>
        <v>0.37510126671472588</v>
      </c>
    </row>
    <row r="2963" spans="1:7" hidden="1" x14ac:dyDescent="0.2">
      <c r="A2963" t="s">
        <v>200</v>
      </c>
      <c r="B2963">
        <v>0</v>
      </c>
      <c r="C2963">
        <v>2</v>
      </c>
      <c r="D2963" t="s">
        <v>3316</v>
      </c>
      <c r="E2963">
        <v>49.263133000000003</v>
      </c>
      <c r="F2963">
        <v>-122.98604</v>
      </c>
      <c r="G2963">
        <f>IF(route_map__2[[#This Row],[route_label]]&lt;&gt;A2964,0,SQRT((E2964-route_map__2[[#This Row],[stop_lat]])^2 + ((F2964-route_map__2[[#This Row],[stop_lon]])*COS(RADIANS(route_map__2[[#This Row],[stop_lat]])))^2)*111.32)</f>
        <v>0.3236009266694122</v>
      </c>
    </row>
    <row r="2964" spans="1:7" hidden="1" x14ac:dyDescent="0.2">
      <c r="A2964" t="s">
        <v>200</v>
      </c>
      <c r="B2964">
        <v>0</v>
      </c>
      <c r="C2964">
        <v>3</v>
      </c>
      <c r="D2964" t="s">
        <v>3317</v>
      </c>
      <c r="E2964">
        <v>49.260444999999997</v>
      </c>
      <c r="F2964">
        <v>-122.98434399999999</v>
      </c>
      <c r="G2964">
        <f>IF(route_map__2[[#This Row],[route_label]]&lt;&gt;A2965,0,SQRT((E2965-route_map__2[[#This Row],[stop_lat]])^2 + ((F2965-route_map__2[[#This Row],[stop_lon]])*COS(RADIANS(route_map__2[[#This Row],[stop_lat]])))^2)*111.32)</f>
        <v>0.2713652402795666</v>
      </c>
    </row>
    <row r="2965" spans="1:7" hidden="1" x14ac:dyDescent="0.2">
      <c r="A2965" t="s">
        <v>200</v>
      </c>
      <c r="B2965">
        <v>0</v>
      </c>
      <c r="C2965">
        <v>4</v>
      </c>
      <c r="D2965" t="s">
        <v>3318</v>
      </c>
      <c r="E2965">
        <v>49.258146000000004</v>
      </c>
      <c r="F2965">
        <v>-122.983102</v>
      </c>
      <c r="G2965">
        <f>IF(route_map__2[[#This Row],[route_label]]&lt;&gt;A2966,0,SQRT((E2966-route_map__2[[#This Row],[stop_lat]])^2 + ((F2966-route_map__2[[#This Row],[stop_lon]])*COS(RADIANS(route_map__2[[#This Row],[stop_lat]])))^2)*111.32)</f>
        <v>0.20785141154792838</v>
      </c>
    </row>
    <row r="2966" spans="1:7" hidden="1" x14ac:dyDescent="0.2">
      <c r="A2966" t="s">
        <v>200</v>
      </c>
      <c r="B2966">
        <v>0</v>
      </c>
      <c r="C2966">
        <v>5</v>
      </c>
      <c r="D2966" t="s">
        <v>3319</v>
      </c>
      <c r="E2966">
        <v>49.256304</v>
      </c>
      <c r="F2966">
        <v>-122.982634</v>
      </c>
      <c r="G2966">
        <f>IF(route_map__2[[#This Row],[route_label]]&lt;&gt;A2967,0,SQRT((E2967-route_map__2[[#This Row],[stop_lat]])^2 + ((F2967-route_map__2[[#This Row],[stop_lon]])*COS(RADIANS(route_map__2[[#This Row],[stop_lat]])))^2)*111.32)</f>
        <v>0.3405003102312108</v>
      </c>
    </row>
    <row r="2967" spans="1:7" hidden="1" x14ac:dyDescent="0.2">
      <c r="A2967" t="s">
        <v>200</v>
      </c>
      <c r="B2967">
        <v>0</v>
      </c>
      <c r="C2967">
        <v>6</v>
      </c>
      <c r="D2967" t="s">
        <v>3320</v>
      </c>
      <c r="E2967">
        <v>49.253270000000001</v>
      </c>
      <c r="F2967">
        <v>-122.982039</v>
      </c>
      <c r="G2967">
        <f>IF(route_map__2[[#This Row],[route_label]]&lt;&gt;A2968,0,SQRT((E2968-route_map__2[[#This Row],[stop_lat]])^2 + ((F2968-route_map__2[[#This Row],[stop_lon]])*COS(RADIANS(route_map__2[[#This Row],[stop_lat]])))^2)*111.32)</f>
        <v>0.13159323475778756</v>
      </c>
    </row>
    <row r="2968" spans="1:7" hidden="1" x14ac:dyDescent="0.2">
      <c r="A2968" t="s">
        <v>200</v>
      </c>
      <c r="B2968">
        <v>0</v>
      </c>
      <c r="C2968">
        <v>7</v>
      </c>
      <c r="D2968" t="s">
        <v>3321</v>
      </c>
      <c r="E2968">
        <v>49.252094</v>
      </c>
      <c r="F2968">
        <v>-122.981855</v>
      </c>
      <c r="G2968">
        <f>IF(route_map__2[[#This Row],[route_label]]&lt;&gt;A2969,0,SQRT((E2969-route_map__2[[#This Row],[stop_lat]])^2 + ((F2969-route_map__2[[#This Row],[stop_lon]])*COS(RADIANS(route_map__2[[#This Row],[stop_lat]])))^2)*111.32)</f>
        <v>0.30394510977291794</v>
      </c>
    </row>
    <row r="2969" spans="1:7" hidden="1" x14ac:dyDescent="0.2">
      <c r="A2969" t="s">
        <v>200</v>
      </c>
      <c r="B2969">
        <v>0</v>
      </c>
      <c r="C2969">
        <v>8</v>
      </c>
      <c r="D2969" t="s">
        <v>3322</v>
      </c>
      <c r="E2969">
        <v>49.249426999999997</v>
      </c>
      <c r="F2969">
        <v>-122.980959</v>
      </c>
      <c r="G2969">
        <f>IF(route_map__2[[#This Row],[route_label]]&lt;&gt;A2970,0,SQRT((E2970-route_map__2[[#This Row],[stop_lat]])^2 + ((F2970-route_map__2[[#This Row],[stop_lon]])*COS(RADIANS(route_map__2[[#This Row],[stop_lat]])))^2)*111.32)</f>
        <v>0.25119118775733279</v>
      </c>
    </row>
    <row r="2970" spans="1:7" hidden="1" x14ac:dyDescent="0.2">
      <c r="A2970" t="s">
        <v>200</v>
      </c>
      <c r="B2970">
        <v>0</v>
      </c>
      <c r="C2970">
        <v>9</v>
      </c>
      <c r="D2970" t="s">
        <v>3086</v>
      </c>
      <c r="E2970">
        <v>49.247739000000003</v>
      </c>
      <c r="F2970">
        <v>-122.97866500000001</v>
      </c>
      <c r="G2970">
        <f>IF(route_map__2[[#This Row],[route_label]]&lt;&gt;A2971,0,SQRT((E2971-route_map__2[[#This Row],[stop_lat]])^2 + ((F2971-route_map__2[[#This Row],[stop_lon]])*COS(RADIANS(route_map__2[[#This Row],[stop_lat]])))^2)*111.32)</f>
        <v>0.42352690215258976</v>
      </c>
    </row>
    <row r="2971" spans="1:7" hidden="1" x14ac:dyDescent="0.2">
      <c r="A2971" t="s">
        <v>200</v>
      </c>
      <c r="B2971">
        <v>0</v>
      </c>
      <c r="C2971">
        <v>10</v>
      </c>
      <c r="D2971" t="s">
        <v>2936</v>
      </c>
      <c r="E2971">
        <v>49.244974999999997</v>
      </c>
      <c r="F2971">
        <v>-122.97466</v>
      </c>
      <c r="G2971">
        <f>IF(route_map__2[[#This Row],[route_label]]&lt;&gt;A2972,0,SQRT((E2972-route_map__2[[#This Row],[stop_lat]])^2 + ((F2972-route_map__2[[#This Row],[stop_lon]])*COS(RADIANS(route_map__2[[#This Row],[stop_lat]])))^2)*111.32)</f>
        <v>0.21131687184416487</v>
      </c>
    </row>
    <row r="2972" spans="1:7" hidden="1" x14ac:dyDescent="0.2">
      <c r="A2972" t="s">
        <v>200</v>
      </c>
      <c r="B2972">
        <v>0</v>
      </c>
      <c r="C2972">
        <v>11</v>
      </c>
      <c r="D2972" t="s">
        <v>2881</v>
      </c>
      <c r="E2972">
        <v>49.243262000000001</v>
      </c>
      <c r="F2972">
        <v>-122.97340699999999</v>
      </c>
      <c r="G2972">
        <f>IF(route_map__2[[#This Row],[route_label]]&lt;&gt;A2973,0,SQRT((E2973-route_map__2[[#This Row],[stop_lat]])^2 + ((F2973-route_map__2[[#This Row],[stop_lon]])*COS(RADIANS(route_map__2[[#This Row],[stop_lat]])))^2)*111.32)</f>
        <v>0.11324897077256205</v>
      </c>
    </row>
    <row r="2973" spans="1:7" hidden="1" x14ac:dyDescent="0.2">
      <c r="A2973" t="s">
        <v>200</v>
      </c>
      <c r="B2973">
        <v>0</v>
      </c>
      <c r="C2973">
        <v>12</v>
      </c>
      <c r="D2973" t="s">
        <v>3088</v>
      </c>
      <c r="E2973">
        <v>49.243977999999998</v>
      </c>
      <c r="F2973">
        <v>-122.9723</v>
      </c>
      <c r="G2973">
        <f>IF(route_map__2[[#This Row],[route_label]]&lt;&gt;A2974,0,SQRT((E2974-route_map__2[[#This Row],[stop_lat]])^2 + ((F2974-route_map__2[[#This Row],[stop_lon]])*COS(RADIANS(route_map__2[[#This Row],[stop_lat]])))^2)*111.32)</f>
        <v>0.31323157430770387</v>
      </c>
    </row>
    <row r="2974" spans="1:7" hidden="1" x14ac:dyDescent="0.2">
      <c r="A2974" t="s">
        <v>200</v>
      </c>
      <c r="B2974">
        <v>0</v>
      </c>
      <c r="C2974">
        <v>13</v>
      </c>
      <c r="D2974" t="s">
        <v>3089</v>
      </c>
      <c r="E2974">
        <v>49.242010999999998</v>
      </c>
      <c r="F2974">
        <v>-122.969218</v>
      </c>
      <c r="G2974">
        <f>IF(route_map__2[[#This Row],[route_label]]&lt;&gt;A2975,0,SQRT((E2975-route_map__2[[#This Row],[stop_lat]])^2 + ((F2975-route_map__2[[#This Row],[stop_lon]])*COS(RADIANS(route_map__2[[#This Row],[stop_lat]])))^2)*111.32)</f>
        <v>0.4808141947792211</v>
      </c>
    </row>
    <row r="2975" spans="1:7" hidden="1" x14ac:dyDescent="0.2">
      <c r="A2975" t="s">
        <v>200</v>
      </c>
      <c r="B2975">
        <v>0</v>
      </c>
      <c r="C2975">
        <v>14</v>
      </c>
      <c r="D2975" t="s">
        <v>3090</v>
      </c>
      <c r="E2975">
        <v>49.239511999999998</v>
      </c>
      <c r="F2975">
        <v>-122.96382199999999</v>
      </c>
      <c r="G2975">
        <f>IF(route_map__2[[#This Row],[route_label]]&lt;&gt;A2976,0,SQRT((E2976-route_map__2[[#This Row],[stop_lat]])^2 + ((F2976-route_map__2[[#This Row],[stop_lon]])*COS(RADIANS(route_map__2[[#This Row],[stop_lat]])))^2)*111.32)</f>
        <v>0.30979889137354005</v>
      </c>
    </row>
    <row r="2976" spans="1:7" hidden="1" x14ac:dyDescent="0.2">
      <c r="A2976" t="s">
        <v>200</v>
      </c>
      <c r="B2976">
        <v>0</v>
      </c>
      <c r="C2976">
        <v>15</v>
      </c>
      <c r="D2976" t="s">
        <v>3091</v>
      </c>
      <c r="E2976">
        <v>49.238484</v>
      </c>
      <c r="F2976">
        <v>-122.959861</v>
      </c>
      <c r="G2976">
        <f>IF(route_map__2[[#This Row],[route_label]]&lt;&gt;A2977,0,SQRT((E2977-route_map__2[[#This Row],[stop_lat]])^2 + ((F2977-route_map__2[[#This Row],[stop_lon]])*COS(RADIANS(route_map__2[[#This Row],[stop_lat]])))^2)*111.32)</f>
        <v>0.3312589095211077</v>
      </c>
    </row>
    <row r="2977" spans="1:7" hidden="1" x14ac:dyDescent="0.2">
      <c r="A2977" t="s">
        <v>200</v>
      </c>
      <c r="B2977">
        <v>0</v>
      </c>
      <c r="C2977">
        <v>16</v>
      </c>
      <c r="D2977" t="s">
        <v>3092</v>
      </c>
      <c r="E2977">
        <v>49.236789000000002</v>
      </c>
      <c r="F2977">
        <v>-122.956115</v>
      </c>
      <c r="G2977">
        <f>IF(route_map__2[[#This Row],[route_label]]&lt;&gt;A2978,0,SQRT((E2978-route_map__2[[#This Row],[stop_lat]])^2 + ((F2978-route_map__2[[#This Row],[stop_lon]])*COS(RADIANS(route_map__2[[#This Row],[stop_lat]])))^2)*111.32)</f>
        <v>0.18913760261215609</v>
      </c>
    </row>
    <row r="2978" spans="1:7" hidden="1" x14ac:dyDescent="0.2">
      <c r="A2978" t="s">
        <v>200</v>
      </c>
      <c r="B2978">
        <v>0</v>
      </c>
      <c r="C2978">
        <v>17</v>
      </c>
      <c r="D2978" t="s">
        <v>3323</v>
      </c>
      <c r="E2978">
        <v>49.235261999999999</v>
      </c>
      <c r="F2978">
        <v>-122.95497400000001</v>
      </c>
      <c r="G2978">
        <f>IF(route_map__2[[#This Row],[route_label]]&lt;&gt;A2979,0,SQRT((E2979-route_map__2[[#This Row],[stop_lat]])^2 + ((F2979-route_map__2[[#This Row],[stop_lon]])*COS(RADIANS(route_map__2[[#This Row],[stop_lat]])))^2)*111.32)</f>
        <v>0.27567746339488897</v>
      </c>
    </row>
    <row r="2979" spans="1:7" hidden="1" x14ac:dyDescent="0.2">
      <c r="A2979" t="s">
        <v>200</v>
      </c>
      <c r="B2979">
        <v>0</v>
      </c>
      <c r="C2979">
        <v>18</v>
      </c>
      <c r="D2979" t="s">
        <v>3324</v>
      </c>
      <c r="E2979">
        <v>49.233656000000003</v>
      </c>
      <c r="F2979">
        <v>-122.95786099999999</v>
      </c>
      <c r="G2979">
        <f>IF(route_map__2[[#This Row],[route_label]]&lt;&gt;A2980,0,SQRT((E2980-route_map__2[[#This Row],[stop_lat]])^2 + ((F2980-route_map__2[[#This Row],[stop_lon]])*COS(RADIANS(route_map__2[[#This Row],[stop_lat]])))^2)*111.32)</f>
        <v>0.20748786408678835</v>
      </c>
    </row>
    <row r="2980" spans="1:7" hidden="1" x14ac:dyDescent="0.2">
      <c r="A2980" t="s">
        <v>200</v>
      </c>
      <c r="B2980">
        <v>0</v>
      </c>
      <c r="C2980">
        <v>19</v>
      </c>
      <c r="D2980" t="s">
        <v>3325</v>
      </c>
      <c r="E2980">
        <v>49.232452000000002</v>
      </c>
      <c r="F2980">
        <v>-122.96004000000001</v>
      </c>
      <c r="G2980">
        <f>IF(route_map__2[[#This Row],[route_label]]&lt;&gt;A2981,0,SQRT((E2981-route_map__2[[#This Row],[stop_lat]])^2 + ((F2981-route_map__2[[#This Row],[stop_lon]])*COS(RADIANS(route_map__2[[#This Row],[stop_lat]])))^2)*111.32)</f>
        <v>0.23519931598272587</v>
      </c>
    </row>
    <row r="2981" spans="1:7" hidden="1" x14ac:dyDescent="0.2">
      <c r="A2981" t="s">
        <v>200</v>
      </c>
      <c r="B2981">
        <v>0</v>
      </c>
      <c r="C2981">
        <v>20</v>
      </c>
      <c r="D2981" t="s">
        <v>3326</v>
      </c>
      <c r="E2981">
        <v>49.231088</v>
      </c>
      <c r="F2981">
        <v>-122.96251100000001</v>
      </c>
      <c r="G2981">
        <f>IF(route_map__2[[#This Row],[route_label]]&lt;&gt;A2982,0,SQRT((E2982-route_map__2[[#This Row],[stop_lat]])^2 + ((F2982-route_map__2[[#This Row],[stop_lon]])*COS(RADIANS(route_map__2[[#This Row],[stop_lat]])))^2)*111.32)</f>
        <v>0.27165990568998027</v>
      </c>
    </row>
    <row r="2982" spans="1:7" hidden="1" x14ac:dyDescent="0.2">
      <c r="A2982" t="s">
        <v>200</v>
      </c>
      <c r="B2982">
        <v>0</v>
      </c>
      <c r="C2982">
        <v>21</v>
      </c>
      <c r="D2982" t="s">
        <v>3327</v>
      </c>
      <c r="E2982">
        <v>49.229190000000003</v>
      </c>
      <c r="F2982">
        <v>-122.96486</v>
      </c>
      <c r="G2982">
        <f>IF(route_map__2[[#This Row],[route_label]]&lt;&gt;A2983,0,SQRT((E2983-route_map__2[[#This Row],[stop_lat]])^2 + ((F2983-route_map__2[[#This Row],[stop_lon]])*COS(RADIANS(route_map__2[[#This Row],[stop_lat]])))^2)*111.32)</f>
        <v>0.24408573915259815</v>
      </c>
    </row>
    <row r="2983" spans="1:7" hidden="1" x14ac:dyDescent="0.2">
      <c r="A2983" t="s">
        <v>200</v>
      </c>
      <c r="B2983">
        <v>0</v>
      </c>
      <c r="C2983">
        <v>22</v>
      </c>
      <c r="D2983" t="s">
        <v>3328</v>
      </c>
      <c r="E2983">
        <v>49.227032999999999</v>
      </c>
      <c r="F2983">
        <v>-122.964257</v>
      </c>
      <c r="G2983">
        <f>IF(route_map__2[[#This Row],[route_label]]&lt;&gt;A2984,0,SQRT((E2984-route_map__2[[#This Row],[stop_lat]])^2 + ((F2984-route_map__2[[#This Row],[stop_lon]])*COS(RADIANS(route_map__2[[#This Row],[stop_lat]])))^2)*111.32)</f>
        <v>0.25725298537911317</v>
      </c>
    </row>
    <row r="2984" spans="1:7" hidden="1" x14ac:dyDescent="0.2">
      <c r="A2984" t="s">
        <v>200</v>
      </c>
      <c r="B2984">
        <v>0</v>
      </c>
      <c r="C2984">
        <v>23</v>
      </c>
      <c r="D2984" t="s">
        <v>3329</v>
      </c>
      <c r="E2984">
        <v>49.226903</v>
      </c>
      <c r="F2984">
        <v>-122.960724</v>
      </c>
      <c r="G2984">
        <f>IF(route_map__2[[#This Row],[route_label]]&lt;&gt;A2985,0,SQRT((E2985-route_map__2[[#This Row],[stop_lat]])^2 + ((F2985-route_map__2[[#This Row],[stop_lon]])*COS(RADIANS(route_map__2[[#This Row],[stop_lat]])))^2)*111.32)</f>
        <v>0.26791011400708065</v>
      </c>
    </row>
    <row r="2985" spans="1:7" hidden="1" x14ac:dyDescent="0.2">
      <c r="A2985" t="s">
        <v>200</v>
      </c>
      <c r="B2985">
        <v>0</v>
      </c>
      <c r="C2985">
        <v>24</v>
      </c>
      <c r="D2985" t="s">
        <v>3330</v>
      </c>
      <c r="E2985">
        <v>49.225020000000001</v>
      </c>
      <c r="F2985">
        <v>-122.958429</v>
      </c>
      <c r="G2985">
        <f>IF(route_map__2[[#This Row],[route_label]]&lt;&gt;A2986,0,SQRT((E2986-route_map__2[[#This Row],[stop_lat]])^2 + ((F2986-route_map__2[[#This Row],[stop_lon]])*COS(RADIANS(route_map__2[[#This Row],[stop_lat]])))^2)*111.32)</f>
        <v>0.20296205650664928</v>
      </c>
    </row>
    <row r="2986" spans="1:7" hidden="1" x14ac:dyDescent="0.2">
      <c r="A2986" t="s">
        <v>200</v>
      </c>
      <c r="B2986">
        <v>0</v>
      </c>
      <c r="C2986">
        <v>25</v>
      </c>
      <c r="D2986" t="s">
        <v>3331</v>
      </c>
      <c r="E2986">
        <v>49.223269000000002</v>
      </c>
      <c r="F2986">
        <v>-122.957651</v>
      </c>
      <c r="G2986">
        <f>IF(route_map__2[[#This Row],[route_label]]&lt;&gt;A2987,0,SQRT((E2987-route_map__2[[#This Row],[stop_lat]])^2 + ((F2987-route_map__2[[#This Row],[stop_lon]])*COS(RADIANS(route_map__2[[#This Row],[stop_lat]])))^2)*111.32)</f>
        <v>0.26293865418813794</v>
      </c>
    </row>
    <row r="2987" spans="1:7" hidden="1" x14ac:dyDescent="0.2">
      <c r="A2987" t="s">
        <v>200</v>
      </c>
      <c r="B2987">
        <v>0</v>
      </c>
      <c r="C2987">
        <v>26</v>
      </c>
      <c r="D2987" t="s">
        <v>3332</v>
      </c>
      <c r="E2987">
        <v>49.220906999999997</v>
      </c>
      <c r="F2987">
        <v>-122.95764200000001</v>
      </c>
      <c r="G2987">
        <f>IF(route_map__2[[#This Row],[route_label]]&lt;&gt;A2988,0,SQRT((E2988-route_map__2[[#This Row],[stop_lat]])^2 + ((F2988-route_map__2[[#This Row],[stop_lon]])*COS(RADIANS(route_map__2[[#This Row],[stop_lat]])))^2)*111.32)</f>
        <v>0.20995617991398907</v>
      </c>
    </row>
    <row r="2988" spans="1:7" hidden="1" x14ac:dyDescent="0.2">
      <c r="A2988" t="s">
        <v>200</v>
      </c>
      <c r="B2988">
        <v>0</v>
      </c>
      <c r="C2988">
        <v>27</v>
      </c>
      <c r="D2988" t="s">
        <v>3333</v>
      </c>
      <c r="E2988">
        <v>49.219020999999998</v>
      </c>
      <c r="F2988">
        <v>-122.95761899999999</v>
      </c>
      <c r="G2988">
        <f>IF(route_map__2[[#This Row],[route_label]]&lt;&gt;A2989,0,SQRT((E2989-route_map__2[[#This Row],[stop_lat]])^2 + ((F2989-route_map__2[[#This Row],[stop_lon]])*COS(RADIANS(route_map__2[[#This Row],[stop_lat]])))^2)*111.32)</f>
        <v>0.32313293998865145</v>
      </c>
    </row>
    <row r="2989" spans="1:7" hidden="1" x14ac:dyDescent="0.2">
      <c r="A2989" t="s">
        <v>200</v>
      </c>
      <c r="B2989">
        <v>0</v>
      </c>
      <c r="C2989">
        <v>28</v>
      </c>
      <c r="D2989" t="s">
        <v>3060</v>
      </c>
      <c r="E2989">
        <v>49.218273000000003</v>
      </c>
      <c r="F2989">
        <v>-122.95332500000001</v>
      </c>
      <c r="G2989">
        <f>IF(route_map__2[[#This Row],[route_label]]&lt;&gt;A2990,0,SQRT((E2990-route_map__2[[#This Row],[stop_lat]])^2 + ((F2990-route_map__2[[#This Row],[stop_lon]])*COS(RADIANS(route_map__2[[#This Row],[stop_lat]])))^2)*111.32)</f>
        <v>9.4586587745348102E-2</v>
      </c>
    </row>
    <row r="2990" spans="1:7" hidden="1" x14ac:dyDescent="0.2">
      <c r="A2990" t="s">
        <v>200</v>
      </c>
      <c r="B2990">
        <v>0</v>
      </c>
      <c r="C2990">
        <v>29</v>
      </c>
      <c r="D2990" t="s">
        <v>2832</v>
      </c>
      <c r="E2990">
        <v>49.217441000000001</v>
      </c>
      <c r="F2990">
        <v>-122.95306100000001</v>
      </c>
      <c r="G2990">
        <f>IF(route_map__2[[#This Row],[route_label]]&lt;&gt;A2991,0,SQRT((E2991-route_map__2[[#This Row],[stop_lat]])^2 + ((F2991-route_map__2[[#This Row],[stop_lon]])*COS(RADIANS(route_map__2[[#This Row],[stop_lat]])))^2)*111.32)</f>
        <v>0.35807761139490213</v>
      </c>
    </row>
    <row r="2991" spans="1:7" hidden="1" x14ac:dyDescent="0.2">
      <c r="A2991" t="s">
        <v>200</v>
      </c>
      <c r="B2991">
        <v>0</v>
      </c>
      <c r="C2991">
        <v>30</v>
      </c>
      <c r="D2991" t="s">
        <v>2833</v>
      </c>
      <c r="E2991">
        <v>49.215403000000002</v>
      </c>
      <c r="F2991">
        <v>-122.95687100000001</v>
      </c>
      <c r="G2991">
        <f>IF(route_map__2[[#This Row],[route_label]]&lt;&gt;A2992,0,SQRT((E2992-route_map__2[[#This Row],[stop_lat]])^2 + ((F2992-route_map__2[[#This Row],[stop_lon]])*COS(RADIANS(route_map__2[[#This Row],[stop_lat]])))^2)*111.32)</f>
        <v>0.37175743683844181</v>
      </c>
    </row>
    <row r="2992" spans="1:7" hidden="1" x14ac:dyDescent="0.2">
      <c r="A2992" t="s">
        <v>200</v>
      </c>
      <c r="B2992">
        <v>0</v>
      </c>
      <c r="C2992">
        <v>31</v>
      </c>
      <c r="D2992" t="s">
        <v>2834</v>
      </c>
      <c r="E2992">
        <v>49.212195999999999</v>
      </c>
      <c r="F2992">
        <v>-122.958297</v>
      </c>
      <c r="G2992">
        <f>IF(route_map__2[[#This Row],[route_label]]&lt;&gt;A2993,0,SQRT((E2993-route_map__2[[#This Row],[stop_lat]])^2 + ((F2993-route_map__2[[#This Row],[stop_lon]])*COS(RADIANS(route_map__2[[#This Row],[stop_lat]])))^2)*111.32)</f>
        <v>0</v>
      </c>
    </row>
    <row r="2993" spans="1:7" hidden="1" x14ac:dyDescent="0.2">
      <c r="A2993" t="s">
        <v>200</v>
      </c>
      <c r="B2993">
        <v>1</v>
      </c>
      <c r="C2993">
        <v>1</v>
      </c>
      <c r="D2993" t="s">
        <v>2834</v>
      </c>
      <c r="E2993">
        <v>49.212195999999999</v>
      </c>
      <c r="F2993">
        <v>-122.958297</v>
      </c>
      <c r="G2993">
        <f>IF(route_map__2[[#This Row],[route_label]]&lt;&gt;A2994,0,SQRT((E2994-route_map__2[[#This Row],[stop_lat]])^2 + ((F2994-route_map__2[[#This Row],[stop_lon]])*COS(RADIANS(route_map__2[[#This Row],[stop_lat]])))^2)*111.32)</f>
        <v>0.37675436634964538</v>
      </c>
    </row>
    <row r="2994" spans="1:7" hidden="1" x14ac:dyDescent="0.2">
      <c r="A2994" t="s">
        <v>200</v>
      </c>
      <c r="B2994">
        <v>1</v>
      </c>
      <c r="C2994">
        <v>2</v>
      </c>
      <c r="D2994" t="s">
        <v>2793</v>
      </c>
      <c r="E2994">
        <v>49.215363000000004</v>
      </c>
      <c r="F2994">
        <v>-122.95647</v>
      </c>
      <c r="G2994">
        <f>IF(route_map__2[[#This Row],[route_label]]&lt;&gt;A2995,0,SQRT((E2995-route_map__2[[#This Row],[stop_lat]])^2 + ((F2995-route_map__2[[#This Row],[stop_lon]])*COS(RADIANS(route_map__2[[#This Row],[stop_lat]])))^2)*111.32)</f>
        <v>0.32039490058333892</v>
      </c>
    </row>
    <row r="2995" spans="1:7" hidden="1" x14ac:dyDescent="0.2">
      <c r="A2995" t="s">
        <v>200</v>
      </c>
      <c r="B2995">
        <v>1</v>
      </c>
      <c r="C2995">
        <v>3</v>
      </c>
      <c r="D2995" t="s">
        <v>2794</v>
      </c>
      <c r="E2995">
        <v>49.217230999999998</v>
      </c>
      <c r="F2995">
        <v>-122.953118</v>
      </c>
      <c r="G2995">
        <f>IF(route_map__2[[#This Row],[route_label]]&lt;&gt;A2996,0,SQRT((E2996-route_map__2[[#This Row],[stop_lat]])^2 + ((F2996-route_map__2[[#This Row],[stop_lon]])*COS(RADIANS(route_map__2[[#This Row],[stop_lat]])))^2)*111.32)</f>
        <v>0.13906065795154937</v>
      </c>
    </row>
    <row r="2996" spans="1:7" hidden="1" x14ac:dyDescent="0.2">
      <c r="A2996" t="s">
        <v>200</v>
      </c>
      <c r="B2996">
        <v>1</v>
      </c>
      <c r="C2996">
        <v>4</v>
      </c>
      <c r="D2996" t="s">
        <v>3062</v>
      </c>
      <c r="E2996">
        <v>49.21848</v>
      </c>
      <c r="F2996">
        <v>-122.953152</v>
      </c>
      <c r="G2996">
        <f>IF(route_map__2[[#This Row],[route_label]]&lt;&gt;A2997,0,SQRT((E2997-route_map__2[[#This Row],[stop_lat]])^2 + ((F2997-route_map__2[[#This Row],[stop_lon]])*COS(RADIANS(route_map__2[[#This Row],[stop_lat]])))^2)*111.32)</f>
        <v>0.31428125296664416</v>
      </c>
    </row>
    <row r="2997" spans="1:7" hidden="1" x14ac:dyDescent="0.2">
      <c r="A2997" t="s">
        <v>200</v>
      </c>
      <c r="B2997">
        <v>1</v>
      </c>
      <c r="C2997">
        <v>5</v>
      </c>
      <c r="D2997" t="s">
        <v>3334</v>
      </c>
      <c r="E2997">
        <v>49.218854999999998</v>
      </c>
      <c r="F2997">
        <v>-122.957436</v>
      </c>
      <c r="G2997">
        <f>IF(route_map__2[[#This Row],[route_label]]&lt;&gt;A2998,0,SQRT((E2998-route_map__2[[#This Row],[stop_lat]])^2 + ((F2998-route_map__2[[#This Row],[stop_lon]])*COS(RADIANS(route_map__2[[#This Row],[stop_lat]])))^2)*111.32)</f>
        <v>0.39164970602027593</v>
      </c>
    </row>
    <row r="2998" spans="1:7" hidden="1" x14ac:dyDescent="0.2">
      <c r="A2998" t="s">
        <v>200</v>
      </c>
      <c r="B2998">
        <v>1</v>
      </c>
      <c r="C2998">
        <v>6</v>
      </c>
      <c r="D2998" t="s">
        <v>3335</v>
      </c>
      <c r="E2998">
        <v>49.222372999999997</v>
      </c>
      <c r="F2998">
        <v>-122.957498</v>
      </c>
      <c r="G2998">
        <f>IF(route_map__2[[#This Row],[route_label]]&lt;&gt;A2999,0,SQRT((E2999-route_map__2[[#This Row],[stop_lat]])^2 + ((F2999-route_map__2[[#This Row],[stop_lon]])*COS(RADIANS(route_map__2[[#This Row],[stop_lat]])))^2)*111.32)</f>
        <v>0.24890853856954068</v>
      </c>
    </row>
    <row r="2999" spans="1:7" hidden="1" x14ac:dyDescent="0.2">
      <c r="A2999" t="s">
        <v>200</v>
      </c>
      <c r="B2999">
        <v>1</v>
      </c>
      <c r="C2999">
        <v>7</v>
      </c>
      <c r="D2999" t="s">
        <v>3336</v>
      </c>
      <c r="E2999">
        <v>49.224604999999997</v>
      </c>
      <c r="F2999">
        <v>-122.957702</v>
      </c>
      <c r="G2999">
        <f>IF(route_map__2[[#This Row],[route_label]]&lt;&gt;A3000,0,SQRT((E3000-route_map__2[[#This Row],[stop_lat]])^2 + ((F3000-route_map__2[[#This Row],[stop_lon]])*COS(RADIANS(route_map__2[[#This Row],[stop_lat]])))^2)*111.32)</f>
        <v>0.13023490543256228</v>
      </c>
    </row>
    <row r="3000" spans="1:7" hidden="1" x14ac:dyDescent="0.2">
      <c r="A3000" t="s">
        <v>200</v>
      </c>
      <c r="B3000">
        <v>1</v>
      </c>
      <c r="C3000">
        <v>8</v>
      </c>
      <c r="D3000" t="s">
        <v>3337</v>
      </c>
      <c r="E3000">
        <v>49.225517000000004</v>
      </c>
      <c r="F3000">
        <v>-122.95882400000001</v>
      </c>
      <c r="G3000">
        <f>IF(route_map__2[[#This Row],[route_label]]&lt;&gt;A3001,0,SQRT((E3001-route_map__2[[#This Row],[stop_lat]])^2 + ((F3001-route_map__2[[#This Row],[stop_lon]])*COS(RADIANS(route_map__2[[#This Row],[stop_lat]])))^2)*111.32)</f>
        <v>0.25629772786066596</v>
      </c>
    </row>
    <row r="3001" spans="1:7" hidden="1" x14ac:dyDescent="0.2">
      <c r="A3001" t="s">
        <v>200</v>
      </c>
      <c r="B3001">
        <v>1</v>
      </c>
      <c r="C3001">
        <v>9</v>
      </c>
      <c r="D3001" t="s">
        <v>3338</v>
      </c>
      <c r="E3001">
        <v>49.227119000000002</v>
      </c>
      <c r="F3001">
        <v>-122.96135599999999</v>
      </c>
      <c r="G3001">
        <f>IF(route_map__2[[#This Row],[route_label]]&lt;&gt;A3002,0,SQRT((E3002-route_map__2[[#This Row],[stop_lat]])^2 + ((F3002-route_map__2[[#This Row],[stop_lon]])*COS(RADIANS(route_map__2[[#This Row],[stop_lat]])))^2)*111.32)</f>
        <v>0.24371321850576239</v>
      </c>
    </row>
    <row r="3002" spans="1:7" hidden="1" x14ac:dyDescent="0.2">
      <c r="A3002" t="s">
        <v>200</v>
      </c>
      <c r="B3002">
        <v>1</v>
      </c>
      <c r="C3002">
        <v>10</v>
      </c>
      <c r="D3002" t="s">
        <v>3339</v>
      </c>
      <c r="E3002">
        <v>49.227412999999999</v>
      </c>
      <c r="F3002">
        <v>-122.96467800000001</v>
      </c>
      <c r="G3002">
        <f>IF(route_map__2[[#This Row],[route_label]]&lt;&gt;A3003,0,SQRT((E3003-route_map__2[[#This Row],[stop_lat]])^2 + ((F3003-route_map__2[[#This Row],[stop_lon]])*COS(RADIANS(route_map__2[[#This Row],[stop_lat]])))^2)*111.32)</f>
        <v>0.39336527552295408</v>
      </c>
    </row>
    <row r="3003" spans="1:7" hidden="1" x14ac:dyDescent="0.2">
      <c r="A3003" t="s">
        <v>200</v>
      </c>
      <c r="B3003">
        <v>1</v>
      </c>
      <c r="C3003">
        <v>11</v>
      </c>
      <c r="D3003" t="s">
        <v>3340</v>
      </c>
      <c r="E3003">
        <v>49.230747000000001</v>
      </c>
      <c r="F3003">
        <v>-122.962885</v>
      </c>
      <c r="G3003">
        <f>IF(route_map__2[[#This Row],[route_label]]&lt;&gt;A3004,0,SQRT((E3004-route_map__2[[#This Row],[stop_lat]])^2 + ((F3004-route_map__2[[#This Row],[stop_lon]])*COS(RADIANS(route_map__2[[#This Row],[stop_lat]])))^2)*111.32)</f>
        <v>0.34982946755877037</v>
      </c>
    </row>
    <row r="3004" spans="1:7" hidden="1" x14ac:dyDescent="0.2">
      <c r="A3004" t="s">
        <v>200</v>
      </c>
      <c r="B3004">
        <v>1</v>
      </c>
      <c r="C3004">
        <v>12</v>
      </c>
      <c r="D3004" t="s">
        <v>3341</v>
      </c>
      <c r="E3004">
        <v>49.232779000000001</v>
      </c>
      <c r="F3004">
        <v>-122.959214</v>
      </c>
      <c r="G3004">
        <f>IF(route_map__2[[#This Row],[route_label]]&lt;&gt;A3005,0,SQRT((E3005-route_map__2[[#This Row],[stop_lat]])^2 + ((F3005-route_map__2[[#This Row],[stop_lon]])*COS(RADIANS(route_map__2[[#This Row],[stop_lat]])))^2)*111.32)</f>
        <v>0.23380778936121852</v>
      </c>
    </row>
    <row r="3005" spans="1:7" hidden="1" x14ac:dyDescent="0.2">
      <c r="A3005" t="s">
        <v>200</v>
      </c>
      <c r="B3005">
        <v>1</v>
      </c>
      <c r="C3005">
        <v>13</v>
      </c>
      <c r="D3005" t="s">
        <v>3342</v>
      </c>
      <c r="E3005">
        <v>49.234121999999999</v>
      </c>
      <c r="F3005">
        <v>-122.95674099999999</v>
      </c>
      <c r="G3005">
        <f>IF(route_map__2[[#This Row],[route_label]]&lt;&gt;A3006,0,SQRT((E3006-route_map__2[[#This Row],[stop_lat]])^2 + ((F3006-route_map__2[[#This Row],[stop_lon]])*COS(RADIANS(route_map__2[[#This Row],[stop_lat]])))^2)*111.32)</f>
        <v>0.26198535586661054</v>
      </c>
    </row>
    <row r="3006" spans="1:7" hidden="1" x14ac:dyDescent="0.2">
      <c r="A3006" t="s">
        <v>200</v>
      </c>
      <c r="B3006">
        <v>1</v>
      </c>
      <c r="C3006">
        <v>14</v>
      </c>
      <c r="D3006" t="s">
        <v>3131</v>
      </c>
      <c r="E3006">
        <v>49.236223000000003</v>
      </c>
      <c r="F3006">
        <v>-122.955117</v>
      </c>
      <c r="G3006">
        <f>IF(route_map__2[[#This Row],[route_label]]&lt;&gt;A3007,0,SQRT((E3007-route_map__2[[#This Row],[stop_lat]])^2 + ((F3007-route_map__2[[#This Row],[stop_lon]])*COS(RADIANS(route_map__2[[#This Row],[stop_lat]])))^2)*111.32)</f>
        <v>0.53323010911543245</v>
      </c>
    </row>
    <row r="3007" spans="1:7" hidden="1" x14ac:dyDescent="0.2">
      <c r="A3007" t="s">
        <v>200</v>
      </c>
      <c r="B3007">
        <v>1</v>
      </c>
      <c r="C3007">
        <v>15</v>
      </c>
      <c r="D3007" t="s">
        <v>3132</v>
      </c>
      <c r="E3007">
        <v>49.238982</v>
      </c>
      <c r="F3007">
        <v>-122.96111399999999</v>
      </c>
      <c r="G3007">
        <f>IF(route_map__2[[#This Row],[route_label]]&lt;&gt;A3008,0,SQRT((E3008-route_map__2[[#This Row],[stop_lat]])^2 + ((F3008-route_map__2[[#This Row],[stop_lon]])*COS(RADIANS(route_map__2[[#This Row],[stop_lat]])))^2)*111.32)</f>
        <v>0.34352155826985892</v>
      </c>
    </row>
    <row r="3008" spans="1:7" hidden="1" x14ac:dyDescent="0.2">
      <c r="A3008" t="s">
        <v>200</v>
      </c>
      <c r="B3008">
        <v>1</v>
      </c>
      <c r="C3008">
        <v>16</v>
      </c>
      <c r="D3008" t="s">
        <v>3133</v>
      </c>
      <c r="E3008">
        <v>49.240074999999997</v>
      </c>
      <c r="F3008">
        <v>-122.96553400000001</v>
      </c>
      <c r="G3008">
        <f>IF(route_map__2[[#This Row],[route_label]]&lt;&gt;A3009,0,SQRT((E3009-route_map__2[[#This Row],[stop_lat]])^2 + ((F3009-route_map__2[[#This Row],[stop_lon]])*COS(RADIANS(route_map__2[[#This Row],[stop_lat]])))^2)*111.32)</f>
        <v>0.73343801405243503</v>
      </c>
    </row>
    <row r="3009" spans="1:7" hidden="1" x14ac:dyDescent="0.2">
      <c r="A3009" t="s">
        <v>200</v>
      </c>
      <c r="B3009">
        <v>1</v>
      </c>
      <c r="C3009">
        <v>17</v>
      </c>
      <c r="D3009" t="s">
        <v>3134</v>
      </c>
      <c r="E3009">
        <v>49.244602</v>
      </c>
      <c r="F3009">
        <v>-122.972866</v>
      </c>
      <c r="G3009">
        <f>IF(route_map__2[[#This Row],[route_label]]&lt;&gt;A3010,0,SQRT((E3010-route_map__2[[#This Row],[stop_lat]])^2 + ((F3010-route_map__2[[#This Row],[stop_lon]])*COS(RADIANS(route_map__2[[#This Row],[stop_lat]])))^2)*111.32)</f>
        <v>0.2365966337005023</v>
      </c>
    </row>
    <row r="3010" spans="1:7" hidden="1" x14ac:dyDescent="0.2">
      <c r="A3010" t="s">
        <v>200</v>
      </c>
      <c r="B3010">
        <v>1</v>
      </c>
      <c r="C3010">
        <v>18</v>
      </c>
      <c r="D3010" t="s">
        <v>3135</v>
      </c>
      <c r="E3010">
        <v>49.245953999999998</v>
      </c>
      <c r="F3010">
        <v>-122.97537800000001</v>
      </c>
      <c r="G3010">
        <f>IF(route_map__2[[#This Row],[route_label]]&lt;&gt;A3011,0,SQRT((E3011-route_map__2[[#This Row],[stop_lat]])^2 + ((F3011-route_map__2[[#This Row],[stop_lon]])*COS(RADIANS(route_map__2[[#This Row],[stop_lat]])))^2)*111.32)</f>
        <v>0.27217465251683459</v>
      </c>
    </row>
    <row r="3011" spans="1:7" hidden="1" x14ac:dyDescent="0.2">
      <c r="A3011" t="s">
        <v>200</v>
      </c>
      <c r="B3011">
        <v>1</v>
      </c>
      <c r="C3011">
        <v>19</v>
      </c>
      <c r="D3011" t="s">
        <v>3136</v>
      </c>
      <c r="E3011">
        <v>49.247632000000003</v>
      </c>
      <c r="F3011">
        <v>-122.97810200000001</v>
      </c>
      <c r="G3011">
        <f>IF(route_map__2[[#This Row],[route_label]]&lt;&gt;A3012,0,SQRT((E3012-route_map__2[[#This Row],[stop_lat]])^2 + ((F3012-route_map__2[[#This Row],[stop_lon]])*COS(RADIANS(route_map__2[[#This Row],[stop_lat]])))^2)*111.32)</f>
        <v>0.30064543482318118</v>
      </c>
    </row>
    <row r="3012" spans="1:7" hidden="1" x14ac:dyDescent="0.2">
      <c r="A3012" t="s">
        <v>200</v>
      </c>
      <c r="B3012">
        <v>1</v>
      </c>
      <c r="C3012">
        <v>20</v>
      </c>
      <c r="D3012" t="s">
        <v>3343</v>
      </c>
      <c r="E3012">
        <v>49.249667000000002</v>
      </c>
      <c r="F3012">
        <v>-122.980822</v>
      </c>
      <c r="G3012">
        <f>IF(route_map__2[[#This Row],[route_label]]&lt;&gt;A3013,0,SQRT((E3013-route_map__2[[#This Row],[stop_lat]])^2 + ((F3013-route_map__2[[#This Row],[stop_lon]])*COS(RADIANS(route_map__2[[#This Row],[stop_lat]])))^2)*111.32)</f>
        <v>0.26268541212514551</v>
      </c>
    </row>
    <row r="3013" spans="1:7" hidden="1" x14ac:dyDescent="0.2">
      <c r="A3013" t="s">
        <v>200</v>
      </c>
      <c r="B3013">
        <v>1</v>
      </c>
      <c r="C3013">
        <v>21</v>
      </c>
      <c r="D3013" t="s">
        <v>3344</v>
      </c>
      <c r="E3013">
        <v>49.251964000000001</v>
      </c>
      <c r="F3013">
        <v>-122.98165</v>
      </c>
      <c r="G3013">
        <f>IF(route_map__2[[#This Row],[route_label]]&lt;&gt;A3014,0,SQRT((E3014-route_map__2[[#This Row],[stop_lat]])^2 + ((F3014-route_map__2[[#This Row],[stop_lon]])*COS(RADIANS(route_map__2[[#This Row],[stop_lat]])))^2)*111.32)</f>
        <v>0.22241832623570448</v>
      </c>
    </row>
    <row r="3014" spans="1:7" hidden="1" x14ac:dyDescent="0.2">
      <c r="A3014" t="s">
        <v>200</v>
      </c>
      <c r="B3014">
        <v>1</v>
      </c>
      <c r="C3014">
        <v>22</v>
      </c>
      <c r="D3014" t="s">
        <v>3345</v>
      </c>
      <c r="E3014">
        <v>49.253951999999998</v>
      </c>
      <c r="F3014">
        <v>-122.981956</v>
      </c>
      <c r="G3014">
        <f>IF(route_map__2[[#This Row],[route_label]]&lt;&gt;A3015,0,SQRT((E3015-route_map__2[[#This Row],[stop_lat]])^2 + ((F3015-route_map__2[[#This Row],[stop_lon]])*COS(RADIANS(route_map__2[[#This Row],[stop_lat]])))^2)*111.32)</f>
        <v>0.16407189070654338</v>
      </c>
    </row>
    <row r="3015" spans="1:7" hidden="1" x14ac:dyDescent="0.2">
      <c r="A3015" t="s">
        <v>200</v>
      </c>
      <c r="B3015">
        <v>1</v>
      </c>
      <c r="C3015">
        <v>23</v>
      </c>
      <c r="D3015" t="s">
        <v>3346</v>
      </c>
      <c r="E3015">
        <v>49.255423</v>
      </c>
      <c r="F3015">
        <v>-122.982097</v>
      </c>
      <c r="G3015">
        <f>IF(route_map__2[[#This Row],[route_label]]&lt;&gt;A3016,0,SQRT((E3016-route_map__2[[#This Row],[stop_lat]])^2 + ((F3016-route_map__2[[#This Row],[stop_lon]])*COS(RADIANS(route_map__2[[#This Row],[stop_lat]])))^2)*111.32)</f>
        <v>0.17781482137414761</v>
      </c>
    </row>
    <row r="3016" spans="1:7" hidden="1" x14ac:dyDescent="0.2">
      <c r="A3016" t="s">
        <v>200</v>
      </c>
      <c r="B3016">
        <v>1</v>
      </c>
      <c r="C3016">
        <v>24</v>
      </c>
      <c r="D3016" t="s">
        <v>3347</v>
      </c>
      <c r="E3016">
        <v>49.256982999999998</v>
      </c>
      <c r="F3016">
        <v>-122.982623</v>
      </c>
      <c r="G3016">
        <f>IF(route_map__2[[#This Row],[route_label]]&lt;&gt;A3017,0,SQRT((E3017-route_map__2[[#This Row],[stop_lat]])^2 + ((F3017-route_map__2[[#This Row],[stop_lon]])*COS(RADIANS(route_map__2[[#This Row],[stop_lat]])))^2)*111.32)</f>
        <v>0.51522909389264648</v>
      </c>
    </row>
    <row r="3017" spans="1:7" hidden="1" x14ac:dyDescent="0.2">
      <c r="A3017" t="s">
        <v>200</v>
      </c>
      <c r="B3017">
        <v>1</v>
      </c>
      <c r="C3017">
        <v>25</v>
      </c>
      <c r="D3017" t="s">
        <v>3348</v>
      </c>
      <c r="E3017">
        <v>49.261344999999999</v>
      </c>
      <c r="F3017">
        <v>-122.984994</v>
      </c>
      <c r="G3017">
        <f>IF(route_map__2[[#This Row],[route_label]]&lt;&gt;A3018,0,SQRT((E3018-route_map__2[[#This Row],[stop_lat]])^2 + ((F3018-route_map__2[[#This Row],[stop_lon]])*COS(RADIANS(route_map__2[[#This Row],[stop_lat]])))^2)*111.32)</f>
        <v>0.19733223012588461</v>
      </c>
    </row>
    <row r="3018" spans="1:7" hidden="1" x14ac:dyDescent="0.2">
      <c r="A3018" t="s">
        <v>200</v>
      </c>
      <c r="B3018">
        <v>1</v>
      </c>
      <c r="C3018">
        <v>26</v>
      </c>
      <c r="D3018" t="s">
        <v>3349</v>
      </c>
      <c r="E3018">
        <v>49.262985</v>
      </c>
      <c r="F3018">
        <v>-122.986025</v>
      </c>
      <c r="G3018">
        <f>IF(route_map__2[[#This Row],[route_label]]&lt;&gt;A3019,0,SQRT((E3019-route_map__2[[#This Row],[stop_lat]])^2 + ((F3019-route_map__2[[#This Row],[stop_lon]])*COS(RADIANS(route_map__2[[#This Row],[stop_lat]])))^2)*111.32)</f>
        <v>0.40927624066727908</v>
      </c>
    </row>
    <row r="3019" spans="1:7" hidden="1" x14ac:dyDescent="0.2">
      <c r="A3019" t="s">
        <v>200</v>
      </c>
      <c r="B3019">
        <v>1</v>
      </c>
      <c r="C3019">
        <v>27</v>
      </c>
      <c r="D3019" t="s">
        <v>3203</v>
      </c>
      <c r="E3019">
        <v>49.264688</v>
      </c>
      <c r="F3019">
        <v>-122.981032</v>
      </c>
      <c r="G3019">
        <f>IF(route_map__2[[#This Row],[route_label]]&lt;&gt;A3020,0,SQRT((E3020-route_map__2[[#This Row],[stop_lat]])^2 + ((F3020-route_map__2[[#This Row],[stop_lon]])*COS(RADIANS(route_map__2[[#This Row],[stop_lat]])))^2)*111.32)</f>
        <v>0</v>
      </c>
    </row>
    <row r="3020" spans="1:7" hidden="1" x14ac:dyDescent="0.2">
      <c r="A3020" t="s">
        <v>267</v>
      </c>
      <c r="B3020">
        <v>0</v>
      </c>
      <c r="C3020">
        <v>1</v>
      </c>
      <c r="D3020" t="s">
        <v>3350</v>
      </c>
      <c r="E3020">
        <v>49.266553999999999</v>
      </c>
      <c r="F3020">
        <v>-123.001462</v>
      </c>
      <c r="G3020">
        <f>IF(route_map__2[[#This Row],[route_label]]&lt;&gt;A3021,0,SQRT((E3021-route_map__2[[#This Row],[stop_lat]])^2 + ((F3021-route_map__2[[#This Row],[stop_lon]])*COS(RADIANS(route_map__2[[#This Row],[stop_lat]])))^2)*111.32)</f>
        <v>0.12963591005873346</v>
      </c>
    </row>
    <row r="3021" spans="1:7" hidden="1" x14ac:dyDescent="0.2">
      <c r="A3021" t="s">
        <v>267</v>
      </c>
      <c r="B3021">
        <v>0</v>
      </c>
      <c r="C3021">
        <v>2</v>
      </c>
      <c r="D3021" t="s">
        <v>3246</v>
      </c>
      <c r="E3021">
        <v>49.267147999999999</v>
      </c>
      <c r="F3021">
        <v>-123.00299699999999</v>
      </c>
      <c r="G3021">
        <f>IF(route_map__2[[#This Row],[route_label]]&lt;&gt;A3022,0,SQRT((E3022-route_map__2[[#This Row],[stop_lat]])^2 + ((F3022-route_map__2[[#This Row],[stop_lon]])*COS(RADIANS(route_map__2[[#This Row],[stop_lat]])))^2)*111.32)</f>
        <v>0.42996858393099302</v>
      </c>
    </row>
    <row r="3022" spans="1:7" hidden="1" x14ac:dyDescent="0.2">
      <c r="A3022" t="s">
        <v>267</v>
      </c>
      <c r="B3022">
        <v>0</v>
      </c>
      <c r="C3022">
        <v>3</v>
      </c>
      <c r="D3022" t="s">
        <v>3351</v>
      </c>
      <c r="E3022">
        <v>49.270994999999999</v>
      </c>
      <c r="F3022">
        <v>-123.00246799999999</v>
      </c>
      <c r="G3022">
        <f>IF(route_map__2[[#This Row],[route_label]]&lt;&gt;A3023,0,SQRT((E3023-route_map__2[[#This Row],[stop_lat]])^2 + ((F3023-route_map__2[[#This Row],[stop_lon]])*COS(RADIANS(route_map__2[[#This Row],[stop_lat]])))^2)*111.32)</f>
        <v>0.20403731486822774</v>
      </c>
    </row>
    <row r="3023" spans="1:7" hidden="1" x14ac:dyDescent="0.2">
      <c r="A3023" t="s">
        <v>267</v>
      </c>
      <c r="B3023">
        <v>0</v>
      </c>
      <c r="C3023">
        <v>4</v>
      </c>
      <c r="D3023" t="s">
        <v>3352</v>
      </c>
      <c r="E3023">
        <v>49.270722999999997</v>
      </c>
      <c r="F3023">
        <v>-122.99969</v>
      </c>
      <c r="G3023">
        <f>IF(route_map__2[[#This Row],[route_label]]&lt;&gt;A3024,0,SQRT((E3024-route_map__2[[#This Row],[stop_lat]])^2 + ((F3024-route_map__2[[#This Row],[stop_lon]])*COS(RADIANS(route_map__2[[#This Row],[stop_lat]])))^2)*111.32)</f>
        <v>0.35005169045190826</v>
      </c>
    </row>
    <row r="3024" spans="1:7" hidden="1" x14ac:dyDescent="0.2">
      <c r="A3024" t="s">
        <v>267</v>
      </c>
      <c r="B3024">
        <v>0</v>
      </c>
      <c r="C3024">
        <v>5</v>
      </c>
      <c r="D3024" t="s">
        <v>3353</v>
      </c>
      <c r="E3024">
        <v>49.268273999999998</v>
      </c>
      <c r="F3024">
        <v>-122.996667</v>
      </c>
      <c r="G3024">
        <f>IF(route_map__2[[#This Row],[route_label]]&lt;&gt;A3025,0,SQRT((E3025-route_map__2[[#This Row],[stop_lat]])^2 + ((F3025-route_map__2[[#This Row],[stop_lon]])*COS(RADIANS(route_map__2[[#This Row],[stop_lat]])))^2)*111.32)</f>
        <v>0.33328833738919122</v>
      </c>
    </row>
    <row r="3025" spans="1:7" hidden="1" x14ac:dyDescent="0.2">
      <c r="A3025" t="s">
        <v>267</v>
      </c>
      <c r="B3025">
        <v>0</v>
      </c>
      <c r="C3025">
        <v>6</v>
      </c>
      <c r="D3025" t="s">
        <v>3354</v>
      </c>
      <c r="E3025">
        <v>49.268650000000001</v>
      </c>
      <c r="F3025">
        <v>-122.992115</v>
      </c>
      <c r="G3025">
        <f>IF(route_map__2[[#This Row],[route_label]]&lt;&gt;A3026,0,SQRT((E3026-route_map__2[[#This Row],[stop_lat]])^2 + ((F3026-route_map__2[[#This Row],[stop_lon]])*COS(RADIANS(route_map__2[[#This Row],[stop_lat]])))^2)*111.32)</f>
        <v>0.20338165297114352</v>
      </c>
    </row>
    <row r="3026" spans="1:7" hidden="1" x14ac:dyDescent="0.2">
      <c r="A3026" t="s">
        <v>267</v>
      </c>
      <c r="B3026">
        <v>0</v>
      </c>
      <c r="C3026">
        <v>7</v>
      </c>
      <c r="D3026" t="s">
        <v>3355</v>
      </c>
      <c r="E3026">
        <v>49.270477</v>
      </c>
      <c r="F3026">
        <v>-122.992114</v>
      </c>
      <c r="G3026">
        <f>IF(route_map__2[[#This Row],[route_label]]&lt;&gt;A3027,0,SQRT((E3027-route_map__2[[#This Row],[stop_lat]])^2 + ((F3027-route_map__2[[#This Row],[stop_lon]])*COS(RADIANS(route_map__2[[#This Row],[stop_lat]])))^2)*111.32)</f>
        <v>0.26650365330198017</v>
      </c>
    </row>
    <row r="3027" spans="1:7" hidden="1" x14ac:dyDescent="0.2">
      <c r="A3027" t="s">
        <v>267</v>
      </c>
      <c r="B3027">
        <v>0</v>
      </c>
      <c r="C3027">
        <v>8</v>
      </c>
      <c r="D3027" t="s">
        <v>3356</v>
      </c>
      <c r="E3027">
        <v>49.272871000000002</v>
      </c>
      <c r="F3027">
        <v>-122.99209500000001</v>
      </c>
      <c r="G3027">
        <f>IF(route_map__2[[#This Row],[route_label]]&lt;&gt;A3028,0,SQRT((E3028-route_map__2[[#This Row],[stop_lat]])^2 + ((F3028-route_map__2[[#This Row],[stop_lon]])*COS(RADIANS(route_map__2[[#This Row],[stop_lat]])))^2)*111.32)</f>
        <v>0.218302434812189</v>
      </c>
    </row>
    <row r="3028" spans="1:7" hidden="1" x14ac:dyDescent="0.2">
      <c r="A3028" t="s">
        <v>267</v>
      </c>
      <c r="B3028">
        <v>0</v>
      </c>
      <c r="C3028">
        <v>9</v>
      </c>
      <c r="D3028" t="s">
        <v>3357</v>
      </c>
      <c r="E3028">
        <v>49.274832000000004</v>
      </c>
      <c r="F3028">
        <v>-122.99207699999999</v>
      </c>
      <c r="G3028">
        <f>IF(route_map__2[[#This Row],[route_label]]&lt;&gt;A3029,0,SQRT((E3029-route_map__2[[#This Row],[stop_lat]])^2 + ((F3029-route_map__2[[#This Row],[stop_lon]])*COS(RADIANS(route_map__2[[#This Row],[stop_lat]])))^2)*111.32)</f>
        <v>7.9735106593988886E-2</v>
      </c>
    </row>
    <row r="3029" spans="1:7" hidden="1" x14ac:dyDescent="0.2">
      <c r="A3029" t="s">
        <v>267</v>
      </c>
      <c r="B3029">
        <v>0</v>
      </c>
      <c r="C3029">
        <v>10</v>
      </c>
      <c r="D3029" t="s">
        <v>3358</v>
      </c>
      <c r="E3029">
        <v>49.275471000000003</v>
      </c>
      <c r="F3029">
        <v>-122.991581</v>
      </c>
      <c r="G3029">
        <f>IF(route_map__2[[#This Row],[route_label]]&lt;&gt;A3030,0,SQRT((E3030-route_map__2[[#This Row],[stop_lat]])^2 + ((F3030-route_map__2[[#This Row],[stop_lon]])*COS(RADIANS(route_map__2[[#This Row],[stop_lat]])))^2)*111.32)</f>
        <v>0.30692990584376306</v>
      </c>
    </row>
    <row r="3030" spans="1:7" hidden="1" x14ac:dyDescent="0.2">
      <c r="A3030" t="s">
        <v>267</v>
      </c>
      <c r="B3030">
        <v>0</v>
      </c>
      <c r="C3030">
        <v>11</v>
      </c>
      <c r="D3030" t="s">
        <v>3359</v>
      </c>
      <c r="E3030">
        <v>49.275455000000001</v>
      </c>
      <c r="F3030">
        <v>-122.98735499999999</v>
      </c>
      <c r="G3030">
        <f>IF(route_map__2[[#This Row],[route_label]]&lt;&gt;A3031,0,SQRT((E3031-route_map__2[[#This Row],[stop_lat]])^2 + ((F3031-route_map__2[[#This Row],[stop_lon]])*COS(RADIANS(route_map__2[[#This Row],[stop_lat]])))^2)*111.32)</f>
        <v>0.44550797086391886</v>
      </c>
    </row>
    <row r="3031" spans="1:7" hidden="1" x14ac:dyDescent="0.2">
      <c r="A3031" t="s">
        <v>267</v>
      </c>
      <c r="B3031">
        <v>0</v>
      </c>
      <c r="C3031">
        <v>12</v>
      </c>
      <c r="D3031" t="s">
        <v>3360</v>
      </c>
      <c r="E3031">
        <v>49.275429000000003</v>
      </c>
      <c r="F3031">
        <v>-122.98122100000001</v>
      </c>
      <c r="G3031">
        <f>IF(route_map__2[[#This Row],[route_label]]&lt;&gt;A3032,0,SQRT((E3032-route_map__2[[#This Row],[stop_lat]])^2 + ((F3032-route_map__2[[#This Row],[stop_lon]])*COS(RADIANS(route_map__2[[#This Row],[stop_lat]])))^2)*111.32)</f>
        <v>0.4451002430549561</v>
      </c>
    </row>
    <row r="3032" spans="1:7" hidden="1" x14ac:dyDescent="0.2">
      <c r="A3032" t="s">
        <v>267</v>
      </c>
      <c r="B3032">
        <v>0</v>
      </c>
      <c r="C3032">
        <v>13</v>
      </c>
      <c r="D3032" t="s">
        <v>3361</v>
      </c>
      <c r="E3032">
        <v>49.275154000000001</v>
      </c>
      <c r="F3032">
        <v>-122.97510699999999</v>
      </c>
      <c r="G3032">
        <f>IF(route_map__2[[#This Row],[route_label]]&lt;&gt;A3033,0,SQRT((E3033-route_map__2[[#This Row],[stop_lat]])^2 + ((F3033-route_map__2[[#This Row],[stop_lon]])*COS(RADIANS(route_map__2[[#This Row],[stop_lat]])))^2)*111.32)</f>
        <v>0.50568839238065555</v>
      </c>
    </row>
    <row r="3033" spans="1:7" hidden="1" x14ac:dyDescent="0.2">
      <c r="A3033" t="s">
        <v>267</v>
      </c>
      <c r="B3033">
        <v>0</v>
      </c>
      <c r="C3033">
        <v>14</v>
      </c>
      <c r="D3033" t="s">
        <v>3362</v>
      </c>
      <c r="E3033">
        <v>49.278224000000002</v>
      </c>
      <c r="F3033">
        <v>-122.96997500000001</v>
      </c>
      <c r="G3033">
        <f>IF(route_map__2[[#This Row],[route_label]]&lt;&gt;A3034,0,SQRT((E3034-route_map__2[[#This Row],[stop_lat]])^2 + ((F3034-route_map__2[[#This Row],[stop_lon]])*COS(RADIANS(route_map__2[[#This Row],[stop_lat]])))^2)*111.32)</f>
        <v>0.23025878078911169</v>
      </c>
    </row>
    <row r="3034" spans="1:7" hidden="1" x14ac:dyDescent="0.2">
      <c r="A3034" t="s">
        <v>267</v>
      </c>
      <c r="B3034">
        <v>0</v>
      </c>
      <c r="C3034">
        <v>15</v>
      </c>
      <c r="D3034" t="s">
        <v>3363</v>
      </c>
      <c r="E3034">
        <v>49.280234999999998</v>
      </c>
      <c r="F3034">
        <v>-122.969233</v>
      </c>
      <c r="G3034">
        <f>IF(route_map__2[[#This Row],[route_label]]&lt;&gt;A3035,0,SQRT((E3035-route_map__2[[#This Row],[stop_lat]])^2 + ((F3035-route_map__2[[#This Row],[stop_lon]])*COS(RADIANS(route_map__2[[#This Row],[stop_lat]])))^2)*111.32)</f>
        <v>0.32688487105068831</v>
      </c>
    </row>
    <row r="3035" spans="1:7" hidden="1" x14ac:dyDescent="0.2">
      <c r="A3035" t="s">
        <v>267</v>
      </c>
      <c r="B3035">
        <v>0</v>
      </c>
      <c r="C3035">
        <v>16</v>
      </c>
      <c r="D3035" t="s">
        <v>3364</v>
      </c>
      <c r="E3035">
        <v>49.279848000000001</v>
      </c>
      <c r="F3035">
        <v>-122.964771</v>
      </c>
      <c r="G3035">
        <f>IF(route_map__2[[#This Row],[route_label]]&lt;&gt;A3036,0,SQRT((E3036-route_map__2[[#This Row],[stop_lat]])^2 + ((F3036-route_map__2[[#This Row],[stop_lon]])*COS(RADIANS(route_map__2[[#This Row],[stop_lat]])))^2)*111.32)</f>
        <v>0.25971995683259358</v>
      </c>
    </row>
    <row r="3036" spans="1:7" hidden="1" x14ac:dyDescent="0.2">
      <c r="A3036" t="s">
        <v>267</v>
      </c>
      <c r="B3036">
        <v>0</v>
      </c>
      <c r="C3036">
        <v>17</v>
      </c>
      <c r="D3036" t="s">
        <v>3365</v>
      </c>
      <c r="E3036">
        <v>49.277515000000001</v>
      </c>
      <c r="F3036">
        <v>-122.96473899999999</v>
      </c>
      <c r="G3036">
        <f>IF(route_map__2[[#This Row],[route_label]]&lt;&gt;A3037,0,SQRT((E3037-route_map__2[[#This Row],[stop_lat]])^2 + ((F3037-route_map__2[[#This Row],[stop_lon]])*COS(RADIANS(route_map__2[[#This Row],[stop_lat]])))^2)*111.32)</f>
        <v>0.30212563108977497</v>
      </c>
    </row>
    <row r="3037" spans="1:7" hidden="1" x14ac:dyDescent="0.2">
      <c r="A3037" t="s">
        <v>267</v>
      </c>
      <c r="B3037">
        <v>0</v>
      </c>
      <c r="C3037">
        <v>18</v>
      </c>
      <c r="D3037" t="s">
        <v>3366</v>
      </c>
      <c r="E3037">
        <v>49.274800999999997</v>
      </c>
      <c r="F3037">
        <v>-122.96472</v>
      </c>
      <c r="G3037">
        <f>IF(route_map__2[[#This Row],[route_label]]&lt;&gt;A3038,0,SQRT((E3038-route_map__2[[#This Row],[stop_lat]])^2 + ((F3038-route_map__2[[#This Row],[stop_lon]])*COS(RADIANS(route_map__2[[#This Row],[stop_lat]])))^2)*111.32)</f>
        <v>0.19192233141355033</v>
      </c>
    </row>
    <row r="3038" spans="1:7" hidden="1" x14ac:dyDescent="0.2">
      <c r="A3038" t="s">
        <v>267</v>
      </c>
      <c r="B3038">
        <v>0</v>
      </c>
      <c r="C3038">
        <v>19</v>
      </c>
      <c r="D3038" t="s">
        <v>3367</v>
      </c>
      <c r="E3038">
        <v>49.273077000000001</v>
      </c>
      <c r="F3038">
        <v>-122.964698</v>
      </c>
      <c r="G3038">
        <f>IF(route_map__2[[#This Row],[route_label]]&lt;&gt;A3039,0,SQRT((E3039-route_map__2[[#This Row],[stop_lat]])^2 + ((F3039-route_map__2[[#This Row],[stop_lon]])*COS(RADIANS(route_map__2[[#This Row],[stop_lat]])))^2)*111.32)</f>
        <v>0.20505248192920877</v>
      </c>
    </row>
    <row r="3039" spans="1:7" hidden="1" x14ac:dyDescent="0.2">
      <c r="A3039" t="s">
        <v>267</v>
      </c>
      <c r="B3039">
        <v>0</v>
      </c>
      <c r="C3039">
        <v>20</v>
      </c>
      <c r="D3039" t="s">
        <v>3368</v>
      </c>
      <c r="E3039">
        <v>49.271234999999997</v>
      </c>
      <c r="F3039">
        <v>-122.96468900000001</v>
      </c>
      <c r="G3039">
        <f>IF(route_map__2[[#This Row],[route_label]]&lt;&gt;A3040,0,SQRT((E3040-route_map__2[[#This Row],[stop_lat]])^2 + ((F3040-route_map__2[[#This Row],[stop_lon]])*COS(RADIANS(route_map__2[[#This Row],[stop_lat]])))^2)*111.32)</f>
        <v>0.1962585040712283</v>
      </c>
    </row>
    <row r="3040" spans="1:7" hidden="1" x14ac:dyDescent="0.2">
      <c r="A3040" t="s">
        <v>267</v>
      </c>
      <c r="B3040">
        <v>0</v>
      </c>
      <c r="C3040">
        <v>21</v>
      </c>
      <c r="D3040" t="s">
        <v>3369</v>
      </c>
      <c r="E3040">
        <v>49.269472</v>
      </c>
      <c r="F3040">
        <v>-122.964679</v>
      </c>
      <c r="G3040">
        <f>IF(route_map__2[[#This Row],[route_label]]&lt;&gt;A3041,0,SQRT((E3041-route_map__2[[#This Row],[stop_lat]])^2 + ((F3041-route_map__2[[#This Row],[stop_lon]])*COS(RADIANS(route_map__2[[#This Row],[stop_lat]])))^2)*111.32)</f>
        <v>0.21729674926248727</v>
      </c>
    </row>
    <row r="3041" spans="1:7" hidden="1" x14ac:dyDescent="0.2">
      <c r="A3041" t="s">
        <v>267</v>
      </c>
      <c r="B3041">
        <v>0</v>
      </c>
      <c r="C3041">
        <v>22</v>
      </c>
      <c r="D3041" t="s">
        <v>3370</v>
      </c>
      <c r="E3041">
        <v>49.267519999999998</v>
      </c>
      <c r="F3041">
        <v>-122.964676</v>
      </c>
      <c r="G3041">
        <f>IF(route_map__2[[#This Row],[route_label]]&lt;&gt;A3042,0,SQRT((E3042-route_map__2[[#This Row],[stop_lat]])^2 + ((F3042-route_map__2[[#This Row],[stop_lon]])*COS(RADIANS(route_map__2[[#This Row],[stop_lat]])))^2)*111.32)</f>
        <v>0.26527636556687878</v>
      </c>
    </row>
    <row r="3042" spans="1:7" hidden="1" x14ac:dyDescent="0.2">
      <c r="A3042" t="s">
        <v>267</v>
      </c>
      <c r="B3042">
        <v>0</v>
      </c>
      <c r="C3042">
        <v>23</v>
      </c>
      <c r="D3042" t="s">
        <v>3371</v>
      </c>
      <c r="E3042">
        <v>49.265137000000003</v>
      </c>
      <c r="F3042">
        <v>-122.964685</v>
      </c>
      <c r="G3042">
        <f>IF(route_map__2[[#This Row],[route_label]]&lt;&gt;A3043,0,SQRT((E3043-route_map__2[[#This Row],[stop_lat]])^2 + ((F3043-route_map__2[[#This Row],[stop_lon]])*COS(RADIANS(route_map__2[[#This Row],[stop_lat]])))^2)*111.32)</f>
        <v>0.16508986145174551</v>
      </c>
    </row>
    <row r="3043" spans="1:7" hidden="1" x14ac:dyDescent="0.2">
      <c r="A3043" t="s">
        <v>267</v>
      </c>
      <c r="B3043">
        <v>0</v>
      </c>
      <c r="C3043">
        <v>24</v>
      </c>
      <c r="D3043" t="s">
        <v>3372</v>
      </c>
      <c r="E3043">
        <v>49.263654000000002</v>
      </c>
      <c r="F3043">
        <v>-122.964697</v>
      </c>
      <c r="G3043">
        <f>IF(route_map__2[[#This Row],[route_label]]&lt;&gt;A3044,0,SQRT((E3044-route_map__2[[#This Row],[stop_lat]])^2 + ((F3044-route_map__2[[#This Row],[stop_lon]])*COS(RADIANS(route_map__2[[#This Row],[stop_lat]])))^2)*111.32)</f>
        <v>0.2227781970341233</v>
      </c>
    </row>
    <row r="3044" spans="1:7" hidden="1" x14ac:dyDescent="0.2">
      <c r="A3044" t="s">
        <v>267</v>
      </c>
      <c r="B3044">
        <v>0</v>
      </c>
      <c r="C3044">
        <v>25</v>
      </c>
      <c r="D3044" t="s">
        <v>3373</v>
      </c>
      <c r="E3044">
        <v>49.261791000000002</v>
      </c>
      <c r="F3044">
        <v>-122.965817</v>
      </c>
      <c r="G3044">
        <f>IF(route_map__2[[#This Row],[route_label]]&lt;&gt;A3045,0,SQRT((E3045-route_map__2[[#This Row],[stop_lat]])^2 + ((F3045-route_map__2[[#This Row],[stop_lon]])*COS(RADIANS(route_map__2[[#This Row],[stop_lat]])))^2)*111.32)</f>
        <v>0.37899796265286401</v>
      </c>
    </row>
    <row r="3045" spans="1:7" hidden="1" x14ac:dyDescent="0.2">
      <c r="A3045" t="s">
        <v>267</v>
      </c>
      <c r="B3045">
        <v>0</v>
      </c>
      <c r="C3045">
        <v>26</v>
      </c>
      <c r="D3045" t="s">
        <v>3374</v>
      </c>
      <c r="E3045">
        <v>49.258603000000001</v>
      </c>
      <c r="F3045">
        <v>-122.96398600000001</v>
      </c>
      <c r="G3045">
        <f>IF(route_map__2[[#This Row],[route_label]]&lt;&gt;A3046,0,SQRT((E3046-route_map__2[[#This Row],[stop_lat]])^2 + ((F3046-route_map__2[[#This Row],[stop_lon]])*COS(RADIANS(route_map__2[[#This Row],[stop_lat]])))^2)*111.32)</f>
        <v>0.59203638347451437</v>
      </c>
    </row>
    <row r="3046" spans="1:7" hidden="1" x14ac:dyDescent="0.2">
      <c r="A3046" t="s">
        <v>267</v>
      </c>
      <c r="B3046">
        <v>0</v>
      </c>
      <c r="C3046">
        <v>27</v>
      </c>
      <c r="D3046" t="s">
        <v>3375</v>
      </c>
      <c r="E3046">
        <v>49.259135000000001</v>
      </c>
      <c r="F3046">
        <v>-122.955878</v>
      </c>
      <c r="G3046">
        <f>IF(route_map__2[[#This Row],[route_label]]&lt;&gt;A3047,0,SQRT((E3047-route_map__2[[#This Row],[stop_lat]])^2 + ((F3047-route_map__2[[#This Row],[stop_lon]])*COS(RADIANS(route_map__2[[#This Row],[stop_lat]])))^2)*111.32)</f>
        <v>0.31055822497801411</v>
      </c>
    </row>
    <row r="3047" spans="1:7" hidden="1" x14ac:dyDescent="0.2">
      <c r="A3047" t="s">
        <v>267</v>
      </c>
      <c r="B3047">
        <v>0</v>
      </c>
      <c r="C3047">
        <v>28</v>
      </c>
      <c r="D3047" t="s">
        <v>3376</v>
      </c>
      <c r="E3047">
        <v>49.261035</v>
      </c>
      <c r="F3047">
        <v>-122.952748</v>
      </c>
      <c r="G3047">
        <f>IF(route_map__2[[#This Row],[route_label]]&lt;&gt;A3048,0,SQRT((E3048-route_map__2[[#This Row],[stop_lat]])^2 + ((F3048-route_map__2[[#This Row],[stop_lon]])*COS(RADIANS(route_map__2[[#This Row],[stop_lat]])))^2)*111.32)</f>
        <v>0.32973523519908049</v>
      </c>
    </row>
    <row r="3048" spans="1:7" hidden="1" x14ac:dyDescent="0.2">
      <c r="A3048" t="s">
        <v>267</v>
      </c>
      <c r="B3048">
        <v>0</v>
      </c>
      <c r="C3048">
        <v>29</v>
      </c>
      <c r="D3048" t="s">
        <v>3377</v>
      </c>
      <c r="E3048">
        <v>49.261184</v>
      </c>
      <c r="F3048">
        <v>-122.948215</v>
      </c>
      <c r="G3048">
        <f>IF(route_map__2[[#This Row],[route_label]]&lt;&gt;A3049,0,SQRT((E3049-route_map__2[[#This Row],[stop_lat]])^2 + ((F3049-route_map__2[[#This Row],[stop_lon]])*COS(RADIANS(route_map__2[[#This Row],[stop_lat]])))^2)*111.32)</f>
        <v>0.28701217568531362</v>
      </c>
    </row>
    <row r="3049" spans="1:7" hidden="1" x14ac:dyDescent="0.2">
      <c r="A3049" t="s">
        <v>267</v>
      </c>
      <c r="B3049">
        <v>0</v>
      </c>
      <c r="C3049">
        <v>30</v>
      </c>
      <c r="D3049" t="s">
        <v>3378</v>
      </c>
      <c r="E3049">
        <v>49.261088999999998</v>
      </c>
      <c r="F3049">
        <v>-122.944267</v>
      </c>
      <c r="G3049">
        <f>IF(route_map__2[[#This Row],[route_label]]&lt;&gt;A3050,0,SQRT((E3050-route_map__2[[#This Row],[stop_lat]])^2 + ((F3050-route_map__2[[#This Row],[stop_lon]])*COS(RADIANS(route_map__2[[#This Row],[stop_lat]])))^2)*111.32)</f>
        <v>0.24766783985515181</v>
      </c>
    </row>
    <row r="3050" spans="1:7" hidden="1" x14ac:dyDescent="0.2">
      <c r="A3050" t="s">
        <v>267</v>
      </c>
      <c r="B3050">
        <v>0</v>
      </c>
      <c r="C3050">
        <v>31</v>
      </c>
      <c r="D3050" t="s">
        <v>3379</v>
      </c>
      <c r="E3050">
        <v>49.260860000000001</v>
      </c>
      <c r="F3050">
        <v>-122.940876</v>
      </c>
      <c r="G3050">
        <f>IF(route_map__2[[#This Row],[route_label]]&lt;&gt;A3051,0,SQRT((E3051-route_map__2[[#This Row],[stop_lat]])^2 + ((F3051-route_map__2[[#This Row],[stop_lon]])*COS(RADIANS(route_map__2[[#This Row],[stop_lat]])))^2)*111.32)</f>
        <v>0.32554274038645398</v>
      </c>
    </row>
    <row r="3051" spans="1:7" hidden="1" x14ac:dyDescent="0.2">
      <c r="A3051" t="s">
        <v>267</v>
      </c>
      <c r="B3051">
        <v>0</v>
      </c>
      <c r="C3051">
        <v>32</v>
      </c>
      <c r="D3051" t="s">
        <v>3380</v>
      </c>
      <c r="E3051">
        <v>49.260851000000002</v>
      </c>
      <c r="F3051">
        <v>-122.936395</v>
      </c>
      <c r="G3051">
        <f>IF(route_map__2[[#This Row],[route_label]]&lt;&gt;A3052,0,SQRT((E3052-route_map__2[[#This Row],[stop_lat]])^2 + ((F3052-route_map__2[[#This Row],[stop_lon]])*COS(RADIANS(route_map__2[[#This Row],[stop_lat]])))^2)*111.32)</f>
        <v>0.64779191097521338</v>
      </c>
    </row>
    <row r="3052" spans="1:7" hidden="1" x14ac:dyDescent="0.2">
      <c r="A3052" t="s">
        <v>267</v>
      </c>
      <c r="B3052">
        <v>0</v>
      </c>
      <c r="C3052">
        <v>33</v>
      </c>
      <c r="D3052" t="s">
        <v>3381</v>
      </c>
      <c r="E3052">
        <v>49.259301999999998</v>
      </c>
      <c r="F3052">
        <v>-122.9278</v>
      </c>
      <c r="G3052">
        <f>IF(route_map__2[[#This Row],[route_label]]&lt;&gt;A3053,0,SQRT((E3053-route_map__2[[#This Row],[stop_lat]])^2 + ((F3053-route_map__2[[#This Row],[stop_lon]])*COS(RADIANS(route_map__2[[#This Row],[stop_lat]])))^2)*111.32)</f>
        <v>0.32519659378615312</v>
      </c>
    </row>
    <row r="3053" spans="1:7" hidden="1" x14ac:dyDescent="0.2">
      <c r="A3053" t="s">
        <v>267</v>
      </c>
      <c r="B3053">
        <v>0</v>
      </c>
      <c r="C3053">
        <v>34</v>
      </c>
      <c r="D3053" t="s">
        <v>3382</v>
      </c>
      <c r="E3053">
        <v>49.256394999999998</v>
      </c>
      <c r="F3053">
        <v>-122.928242</v>
      </c>
      <c r="G3053">
        <f>IF(route_map__2[[#This Row],[route_label]]&lt;&gt;A3054,0,SQRT((E3054-route_map__2[[#This Row],[stop_lat]])^2 + ((F3054-route_map__2[[#This Row],[stop_lon]])*COS(RADIANS(route_map__2[[#This Row],[stop_lat]])))^2)*111.32)</f>
        <v>0.36248385422991519</v>
      </c>
    </row>
    <row r="3054" spans="1:7" hidden="1" x14ac:dyDescent="0.2">
      <c r="A3054" t="s">
        <v>267</v>
      </c>
      <c r="B3054">
        <v>0</v>
      </c>
      <c r="C3054">
        <v>35</v>
      </c>
      <c r="D3054" t="s">
        <v>3383</v>
      </c>
      <c r="E3054">
        <v>49.255540000000003</v>
      </c>
      <c r="F3054">
        <v>-122.93305599999999</v>
      </c>
      <c r="G3054">
        <f>IF(route_map__2[[#This Row],[route_label]]&lt;&gt;A3055,0,SQRT((E3055-route_map__2[[#This Row],[stop_lat]])^2 + ((F3055-route_map__2[[#This Row],[stop_lon]])*COS(RADIANS(route_map__2[[#This Row],[stop_lat]])))^2)*111.32)</f>
        <v>0.35076563078357459</v>
      </c>
    </row>
    <row r="3055" spans="1:7" hidden="1" x14ac:dyDescent="0.2">
      <c r="A3055" t="s">
        <v>267</v>
      </c>
      <c r="B3055">
        <v>0</v>
      </c>
      <c r="C3055">
        <v>36</v>
      </c>
      <c r="D3055" t="s">
        <v>3384</v>
      </c>
      <c r="E3055">
        <v>49.255882999999997</v>
      </c>
      <c r="F3055">
        <v>-122.937855</v>
      </c>
      <c r="G3055">
        <f>IF(route_map__2[[#This Row],[route_label]]&lt;&gt;A3056,0,SQRT((E3056-route_map__2[[#This Row],[stop_lat]])^2 + ((F3056-route_map__2[[#This Row],[stop_lon]])*COS(RADIANS(route_map__2[[#This Row],[stop_lat]])))^2)*111.32)</f>
        <v>0</v>
      </c>
    </row>
    <row r="3056" spans="1:7" hidden="1" x14ac:dyDescent="0.2">
      <c r="A3056" t="s">
        <v>267</v>
      </c>
      <c r="B3056">
        <v>1</v>
      </c>
      <c r="C3056">
        <v>1</v>
      </c>
      <c r="D3056" t="s">
        <v>3384</v>
      </c>
      <c r="E3056">
        <v>49.255882999999997</v>
      </c>
      <c r="F3056">
        <v>-122.937855</v>
      </c>
      <c r="G3056">
        <f>IF(route_map__2[[#This Row],[route_label]]&lt;&gt;A3057,0,SQRT((E3057-route_map__2[[#This Row],[stop_lat]])^2 + ((F3057-route_map__2[[#This Row],[stop_lon]])*COS(RADIANS(route_map__2[[#This Row],[stop_lat]])))^2)*111.32)</f>
        <v>0.24993029800313238</v>
      </c>
    </row>
    <row r="3057" spans="1:7" hidden="1" x14ac:dyDescent="0.2">
      <c r="A3057" t="s">
        <v>267</v>
      </c>
      <c r="B3057">
        <v>1</v>
      </c>
      <c r="C3057">
        <v>2</v>
      </c>
      <c r="D3057" t="s">
        <v>3385</v>
      </c>
      <c r="E3057">
        <v>49.258127999999999</v>
      </c>
      <c r="F3057">
        <v>-122.937815</v>
      </c>
      <c r="G3057">
        <f>IF(route_map__2[[#This Row],[route_label]]&lt;&gt;A3058,0,SQRT((E3058-route_map__2[[#This Row],[stop_lat]])^2 + ((F3058-route_map__2[[#This Row],[stop_lon]])*COS(RADIANS(route_map__2[[#This Row],[stop_lat]])))^2)*111.32)</f>
        <v>0.23065140082994015</v>
      </c>
    </row>
    <row r="3058" spans="1:7" hidden="1" x14ac:dyDescent="0.2">
      <c r="A3058" t="s">
        <v>267</v>
      </c>
      <c r="B3058">
        <v>1</v>
      </c>
      <c r="C3058">
        <v>3</v>
      </c>
      <c r="D3058" t="s">
        <v>3386</v>
      </c>
      <c r="E3058">
        <v>49.260185999999997</v>
      </c>
      <c r="F3058">
        <v>-122.93744700000001</v>
      </c>
      <c r="G3058">
        <f>IF(route_map__2[[#This Row],[route_label]]&lt;&gt;A3059,0,SQRT((E3059-route_map__2[[#This Row],[stop_lat]])^2 + ((F3059-route_map__2[[#This Row],[stop_lon]])*COS(RADIANS(route_map__2[[#This Row],[stop_lat]])))^2)*111.32)</f>
        <v>0.35098554640823842</v>
      </c>
    </row>
    <row r="3059" spans="1:7" hidden="1" x14ac:dyDescent="0.2">
      <c r="A3059" t="s">
        <v>267</v>
      </c>
      <c r="B3059">
        <v>1</v>
      </c>
      <c r="C3059">
        <v>4</v>
      </c>
      <c r="D3059" t="s">
        <v>3387</v>
      </c>
      <c r="E3059">
        <v>49.260966000000003</v>
      </c>
      <c r="F3059">
        <v>-122.942128</v>
      </c>
      <c r="G3059">
        <f>IF(route_map__2[[#This Row],[route_label]]&lt;&gt;A3060,0,SQRT((E3060-route_map__2[[#This Row],[stop_lat]])^2 + ((F3060-route_map__2[[#This Row],[stop_lon]])*COS(RADIANS(route_map__2[[#This Row],[stop_lat]])))^2)*111.32)</f>
        <v>0.25107956532216585</v>
      </c>
    </row>
    <row r="3060" spans="1:7" hidden="1" x14ac:dyDescent="0.2">
      <c r="A3060" t="s">
        <v>267</v>
      </c>
      <c r="B3060">
        <v>1</v>
      </c>
      <c r="C3060">
        <v>5</v>
      </c>
      <c r="D3060" t="s">
        <v>3388</v>
      </c>
      <c r="E3060">
        <v>49.261367</v>
      </c>
      <c r="F3060">
        <v>-122.94552899999999</v>
      </c>
      <c r="G3060">
        <f>IF(route_map__2[[#This Row],[route_label]]&lt;&gt;A3061,0,SQRT((E3061-route_map__2[[#This Row],[stop_lat]])^2 + ((F3061-route_map__2[[#This Row],[stop_lon]])*COS(RADIANS(route_map__2[[#This Row],[stop_lat]])))^2)*111.32)</f>
        <v>0.24894510723572774</v>
      </c>
    </row>
    <row r="3061" spans="1:7" hidden="1" x14ac:dyDescent="0.2">
      <c r="A3061" t="s">
        <v>267</v>
      </c>
      <c r="B3061">
        <v>1</v>
      </c>
      <c r="C3061">
        <v>6</v>
      </c>
      <c r="D3061" t="s">
        <v>3389</v>
      </c>
      <c r="E3061">
        <v>49.261263</v>
      </c>
      <c r="F3061">
        <v>-122.94895200000001</v>
      </c>
      <c r="G3061">
        <f>IF(route_map__2[[#This Row],[route_label]]&lt;&gt;A3062,0,SQRT((E3062-route_map__2[[#This Row],[stop_lat]])^2 + ((F3062-route_map__2[[#This Row],[stop_lon]])*COS(RADIANS(route_map__2[[#This Row],[stop_lat]])))^2)*111.32)</f>
        <v>0.51442573082705589</v>
      </c>
    </row>
    <row r="3062" spans="1:7" hidden="1" x14ac:dyDescent="0.2">
      <c r="A3062" t="s">
        <v>267</v>
      </c>
      <c r="B3062">
        <v>1</v>
      </c>
      <c r="C3062">
        <v>7</v>
      </c>
      <c r="D3062" t="s">
        <v>3390</v>
      </c>
      <c r="E3062">
        <v>49.260983000000003</v>
      </c>
      <c r="F3062">
        <v>-122.95602</v>
      </c>
      <c r="G3062">
        <f>IF(route_map__2[[#This Row],[route_label]]&lt;&gt;A3063,0,SQRT((E3063-route_map__2[[#This Row],[stop_lat]])^2 + ((F3063-route_map__2[[#This Row],[stop_lon]])*COS(RADIANS(route_map__2[[#This Row],[stop_lat]])))^2)*111.32)</f>
        <v>0.2296082345437746</v>
      </c>
    </row>
    <row r="3063" spans="1:7" hidden="1" x14ac:dyDescent="0.2">
      <c r="A3063" t="s">
        <v>267</v>
      </c>
      <c r="B3063">
        <v>1</v>
      </c>
      <c r="C3063">
        <v>8</v>
      </c>
      <c r="D3063" t="s">
        <v>3391</v>
      </c>
      <c r="E3063">
        <v>49.258921000000001</v>
      </c>
      <c r="F3063">
        <v>-122.956096</v>
      </c>
      <c r="G3063">
        <f>IF(route_map__2[[#This Row],[route_label]]&lt;&gt;A3064,0,SQRT((E3064-route_map__2[[#This Row],[stop_lat]])^2 + ((F3064-route_map__2[[#This Row],[stop_lon]])*COS(RADIANS(route_map__2[[#This Row],[stop_lat]])))^2)*111.32)</f>
        <v>0.57431696792414788</v>
      </c>
    </row>
    <row r="3064" spans="1:7" hidden="1" x14ac:dyDescent="0.2">
      <c r="A3064" t="s">
        <v>267</v>
      </c>
      <c r="B3064">
        <v>1</v>
      </c>
      <c r="C3064">
        <v>9</v>
      </c>
      <c r="D3064" t="s">
        <v>3374</v>
      </c>
      <c r="E3064">
        <v>49.258603000000001</v>
      </c>
      <c r="F3064">
        <v>-122.96398600000001</v>
      </c>
      <c r="G3064">
        <f>IF(route_map__2[[#This Row],[route_label]]&lt;&gt;A3065,0,SQRT((E3065-route_map__2[[#This Row],[stop_lat]])^2 + ((F3065-route_map__2[[#This Row],[stop_lon]])*COS(RADIANS(route_map__2[[#This Row],[stop_lat]])))^2)*111.32)</f>
        <v>0.40782174714463471</v>
      </c>
    </row>
    <row r="3065" spans="1:7" hidden="1" x14ac:dyDescent="0.2">
      <c r="A3065" t="s">
        <v>267</v>
      </c>
      <c r="B3065">
        <v>1</v>
      </c>
      <c r="C3065">
        <v>10</v>
      </c>
      <c r="D3065" t="s">
        <v>3392</v>
      </c>
      <c r="E3065">
        <v>49.261699</v>
      </c>
      <c r="F3065">
        <v>-122.966987</v>
      </c>
      <c r="G3065">
        <f>IF(route_map__2[[#This Row],[route_label]]&lt;&gt;A3066,0,SQRT((E3066-route_map__2[[#This Row],[stop_lat]])^2 + ((F3066-route_map__2[[#This Row],[stop_lon]])*COS(RADIANS(route_map__2[[#This Row],[stop_lat]])))^2)*111.32)</f>
        <v>0.17901926711229757</v>
      </c>
    </row>
    <row r="3066" spans="1:7" hidden="1" x14ac:dyDescent="0.2">
      <c r="A3066" t="s">
        <v>267</v>
      </c>
      <c r="B3066">
        <v>1</v>
      </c>
      <c r="C3066">
        <v>11</v>
      </c>
      <c r="D3066" t="s">
        <v>3393</v>
      </c>
      <c r="E3066">
        <v>49.261966000000001</v>
      </c>
      <c r="F3066">
        <v>-122.964557</v>
      </c>
      <c r="G3066">
        <f>IF(route_map__2[[#This Row],[route_label]]&lt;&gt;A3067,0,SQRT((E3067-route_map__2[[#This Row],[stop_lat]])^2 + ((F3067-route_map__2[[#This Row],[stop_lon]])*COS(RADIANS(route_map__2[[#This Row],[stop_lat]])))^2)*111.32)</f>
        <v>0.29410895632463585</v>
      </c>
    </row>
    <row r="3067" spans="1:7" hidden="1" x14ac:dyDescent="0.2">
      <c r="A3067" t="s">
        <v>267</v>
      </c>
      <c r="B3067">
        <v>1</v>
      </c>
      <c r="C3067">
        <v>12</v>
      </c>
      <c r="D3067" t="s">
        <v>3394</v>
      </c>
      <c r="E3067">
        <v>49.264608000000003</v>
      </c>
      <c r="F3067">
        <v>-122.964544</v>
      </c>
      <c r="G3067">
        <f>IF(route_map__2[[#This Row],[route_label]]&lt;&gt;A3068,0,SQRT((E3068-route_map__2[[#This Row],[stop_lat]])^2 + ((F3068-route_map__2[[#This Row],[stop_lon]])*COS(RADIANS(route_map__2[[#This Row],[stop_lat]])))^2)*111.32)</f>
        <v>0.19637558791224147</v>
      </c>
    </row>
    <row r="3068" spans="1:7" hidden="1" x14ac:dyDescent="0.2">
      <c r="A3068" t="s">
        <v>267</v>
      </c>
      <c r="B3068">
        <v>1</v>
      </c>
      <c r="C3068">
        <v>13</v>
      </c>
      <c r="D3068" t="s">
        <v>3395</v>
      </c>
      <c r="E3068">
        <v>49.266371999999997</v>
      </c>
      <c r="F3068">
        <v>-122.964521</v>
      </c>
      <c r="G3068">
        <f>IF(route_map__2[[#This Row],[route_label]]&lt;&gt;A3069,0,SQRT((E3069-route_map__2[[#This Row],[stop_lat]])^2 + ((F3069-route_map__2[[#This Row],[stop_lon]])*COS(RADIANS(route_map__2[[#This Row],[stop_lat]])))^2)*111.32)</f>
        <v>0.21061895573978734</v>
      </c>
    </row>
    <row r="3069" spans="1:7" hidden="1" x14ac:dyDescent="0.2">
      <c r="A3069" t="s">
        <v>267</v>
      </c>
      <c r="B3069">
        <v>1</v>
      </c>
      <c r="C3069">
        <v>14</v>
      </c>
      <c r="D3069" t="s">
        <v>3396</v>
      </c>
      <c r="E3069">
        <v>49.268264000000002</v>
      </c>
      <c r="F3069">
        <v>-122.96451</v>
      </c>
      <c r="G3069">
        <f>IF(route_map__2[[#This Row],[route_label]]&lt;&gt;A3070,0,SQRT((E3070-route_map__2[[#This Row],[stop_lat]])^2 + ((F3070-route_map__2[[#This Row],[stop_lon]])*COS(RADIANS(route_map__2[[#This Row],[stop_lat]])))^2)*111.32)</f>
        <v>0.19715034278739546</v>
      </c>
    </row>
    <row r="3070" spans="1:7" hidden="1" x14ac:dyDescent="0.2">
      <c r="A3070" t="s">
        <v>267</v>
      </c>
      <c r="B3070">
        <v>1</v>
      </c>
      <c r="C3070">
        <v>15</v>
      </c>
      <c r="D3070" t="s">
        <v>3397</v>
      </c>
      <c r="E3070">
        <v>49.270035</v>
      </c>
      <c r="F3070">
        <v>-122.964524</v>
      </c>
      <c r="G3070">
        <f>IF(route_map__2[[#This Row],[route_label]]&lt;&gt;A3071,0,SQRT((E3071-route_map__2[[#This Row],[stop_lat]])^2 + ((F3071-route_map__2[[#This Row],[stop_lon]])*COS(RADIANS(route_map__2[[#This Row],[stop_lat]])))^2)*111.32)</f>
        <v>0.20304769299180062</v>
      </c>
    </row>
    <row r="3071" spans="1:7" hidden="1" x14ac:dyDescent="0.2">
      <c r="A3071" t="s">
        <v>267</v>
      </c>
      <c r="B3071">
        <v>1</v>
      </c>
      <c r="C3071">
        <v>16</v>
      </c>
      <c r="D3071" t="s">
        <v>3398</v>
      </c>
      <c r="E3071">
        <v>49.271858999999999</v>
      </c>
      <c r="F3071">
        <v>-122.96452499999999</v>
      </c>
      <c r="G3071">
        <f>IF(route_map__2[[#This Row],[route_label]]&lt;&gt;A3072,0,SQRT((E3072-route_map__2[[#This Row],[stop_lat]])^2 + ((F3072-route_map__2[[#This Row],[stop_lon]])*COS(RADIANS(route_map__2[[#This Row],[stop_lat]])))^2)*111.32)</f>
        <v>0.19381118228472671</v>
      </c>
    </row>
    <row r="3072" spans="1:7" hidden="1" x14ac:dyDescent="0.2">
      <c r="A3072" t="s">
        <v>267</v>
      </c>
      <c r="B3072">
        <v>1</v>
      </c>
      <c r="C3072">
        <v>17</v>
      </c>
      <c r="D3072" t="s">
        <v>3399</v>
      </c>
      <c r="E3072">
        <v>49.273600000000002</v>
      </c>
      <c r="F3072">
        <v>-122.96454</v>
      </c>
      <c r="G3072">
        <f>IF(route_map__2[[#This Row],[route_label]]&lt;&gt;A3073,0,SQRT((E3073-route_map__2[[#This Row],[stop_lat]])^2 + ((F3073-route_map__2[[#This Row],[stop_lon]])*COS(RADIANS(route_map__2[[#This Row],[stop_lat]])))^2)*111.32)</f>
        <v>0.22598188766455379</v>
      </c>
    </row>
    <row r="3073" spans="1:7" hidden="1" x14ac:dyDescent="0.2">
      <c r="A3073" t="s">
        <v>267</v>
      </c>
      <c r="B3073">
        <v>1</v>
      </c>
      <c r="C3073">
        <v>18</v>
      </c>
      <c r="D3073" t="s">
        <v>3400</v>
      </c>
      <c r="E3073">
        <v>49.27563</v>
      </c>
      <c r="F3073">
        <v>-122.96455400000001</v>
      </c>
      <c r="G3073">
        <f>IF(route_map__2[[#This Row],[route_label]]&lt;&gt;A3074,0,SQRT((E3074-route_map__2[[#This Row],[stop_lat]])^2 + ((F3074-route_map__2[[#This Row],[stop_lon]])*COS(RADIANS(route_map__2[[#This Row],[stop_lat]])))^2)*111.32)</f>
        <v>0.26549835893935586</v>
      </c>
    </row>
    <row r="3074" spans="1:7" hidden="1" x14ac:dyDescent="0.2">
      <c r="A3074" t="s">
        <v>267</v>
      </c>
      <c r="B3074">
        <v>1</v>
      </c>
      <c r="C3074">
        <v>19</v>
      </c>
      <c r="D3074" t="s">
        <v>3401</v>
      </c>
      <c r="E3074">
        <v>49.278015000000003</v>
      </c>
      <c r="F3074">
        <v>-122.964558</v>
      </c>
      <c r="G3074">
        <f>IF(route_map__2[[#This Row],[route_label]]&lt;&gt;A3075,0,SQRT((E3075-route_map__2[[#This Row],[stop_lat]])^2 + ((F3075-route_map__2[[#This Row],[stop_lon]])*COS(RADIANS(route_map__2[[#This Row],[stop_lat]])))^2)*111.32)</f>
        <v>0.27701948753297401</v>
      </c>
    </row>
    <row r="3075" spans="1:7" hidden="1" x14ac:dyDescent="0.2">
      <c r="A3075" t="s">
        <v>267</v>
      </c>
      <c r="B3075">
        <v>1</v>
      </c>
      <c r="C3075">
        <v>20</v>
      </c>
      <c r="D3075" t="s">
        <v>3402</v>
      </c>
      <c r="E3075">
        <v>49.280453999999999</v>
      </c>
      <c r="F3075">
        <v>-122.965315</v>
      </c>
      <c r="G3075">
        <f>IF(route_map__2[[#This Row],[route_label]]&lt;&gt;A3076,0,SQRT((E3076-route_map__2[[#This Row],[stop_lat]])^2 + ((F3076-route_map__2[[#This Row],[stop_lon]])*COS(RADIANS(route_map__2[[#This Row],[stop_lat]])))^2)*111.32)</f>
        <v>0.35641358605775986</v>
      </c>
    </row>
    <row r="3076" spans="1:7" hidden="1" x14ac:dyDescent="0.2">
      <c r="A3076" t="s">
        <v>267</v>
      </c>
      <c r="B3076">
        <v>1</v>
      </c>
      <c r="C3076">
        <v>21</v>
      </c>
      <c r="D3076" t="s">
        <v>3403</v>
      </c>
      <c r="E3076">
        <v>49.279834000000001</v>
      </c>
      <c r="F3076">
        <v>-122.97013</v>
      </c>
      <c r="G3076">
        <f>IF(route_map__2[[#This Row],[route_label]]&lt;&gt;A3077,0,SQRT((E3077-route_map__2[[#This Row],[stop_lat]])^2 + ((F3077-route_map__2[[#This Row],[stop_lon]])*COS(RADIANS(route_map__2[[#This Row],[stop_lat]])))^2)*111.32)</f>
        <v>0.26071509125383102</v>
      </c>
    </row>
    <row r="3077" spans="1:7" hidden="1" x14ac:dyDescent="0.2">
      <c r="A3077" t="s">
        <v>267</v>
      </c>
      <c r="B3077">
        <v>1</v>
      </c>
      <c r="C3077">
        <v>22</v>
      </c>
      <c r="D3077" t="s">
        <v>3404</v>
      </c>
      <c r="E3077">
        <v>49.277492000000002</v>
      </c>
      <c r="F3077">
        <v>-122.97014900000001</v>
      </c>
      <c r="G3077">
        <f>IF(route_map__2[[#This Row],[route_label]]&lt;&gt;A3078,0,SQRT((E3078-route_map__2[[#This Row],[stop_lat]])^2 + ((F3078-route_map__2[[#This Row],[stop_lon]])*COS(RADIANS(route_map__2[[#This Row],[stop_lat]])))^2)*111.32)</f>
        <v>0.24893996452183484</v>
      </c>
    </row>
    <row r="3078" spans="1:7" hidden="1" x14ac:dyDescent="0.2">
      <c r="A3078" t="s">
        <v>267</v>
      </c>
      <c r="B3078">
        <v>1</v>
      </c>
      <c r="C3078">
        <v>23</v>
      </c>
      <c r="D3078" t="s">
        <v>3405</v>
      </c>
      <c r="E3078">
        <v>49.275272999999999</v>
      </c>
      <c r="F3078">
        <v>-122.970574</v>
      </c>
      <c r="G3078">
        <f>IF(route_map__2[[#This Row],[route_label]]&lt;&gt;A3079,0,SQRT((E3079-route_map__2[[#This Row],[stop_lat]])^2 + ((F3079-route_map__2[[#This Row],[stop_lon]])*COS(RADIANS(route_map__2[[#This Row],[stop_lat]])))^2)*111.32)</f>
        <v>0.33452463221177664</v>
      </c>
    </row>
    <row r="3079" spans="1:7" hidden="1" x14ac:dyDescent="0.2">
      <c r="A3079" t="s">
        <v>267</v>
      </c>
      <c r="B3079">
        <v>1</v>
      </c>
      <c r="C3079">
        <v>24</v>
      </c>
      <c r="D3079" t="s">
        <v>3406</v>
      </c>
      <c r="E3079">
        <v>49.275272000000001</v>
      </c>
      <c r="F3079">
        <v>-122.97517999999999</v>
      </c>
      <c r="G3079">
        <f>IF(route_map__2[[#This Row],[route_label]]&lt;&gt;A3080,0,SQRT((E3080-route_map__2[[#This Row],[stop_lat]])^2 + ((F3080-route_map__2[[#This Row],[stop_lon]])*COS(RADIANS(route_map__2[[#This Row],[stop_lat]])))^2)*111.32)</f>
        <v>0.47238174966449997</v>
      </c>
    </row>
    <row r="3080" spans="1:7" hidden="1" x14ac:dyDescent="0.2">
      <c r="A3080" t="s">
        <v>267</v>
      </c>
      <c r="B3080">
        <v>1</v>
      </c>
      <c r="C3080">
        <v>25</v>
      </c>
      <c r="D3080" t="s">
        <v>3407</v>
      </c>
      <c r="E3080">
        <v>49.275531000000001</v>
      </c>
      <c r="F3080">
        <v>-122.981672</v>
      </c>
      <c r="G3080">
        <f>IF(route_map__2[[#This Row],[route_label]]&lt;&gt;A3081,0,SQRT((E3081-route_map__2[[#This Row],[stop_lat]])^2 + ((F3081-route_map__2[[#This Row],[stop_lon]])*COS(RADIANS(route_map__2[[#This Row],[stop_lat]])))^2)*111.32)</f>
        <v>0.47746281240990374</v>
      </c>
    </row>
    <row r="3081" spans="1:7" hidden="1" x14ac:dyDescent="0.2">
      <c r="A3081" t="s">
        <v>267</v>
      </c>
      <c r="B3081">
        <v>1</v>
      </c>
      <c r="C3081">
        <v>26</v>
      </c>
      <c r="D3081" t="s">
        <v>3408</v>
      </c>
      <c r="E3081">
        <v>49.275556999999999</v>
      </c>
      <c r="F3081">
        <v>-122.988246</v>
      </c>
      <c r="G3081">
        <f>IF(route_map__2[[#This Row],[route_label]]&lt;&gt;A3082,0,SQRT((E3082-route_map__2[[#This Row],[stop_lat]])^2 + ((F3082-route_map__2[[#This Row],[stop_lon]])*COS(RADIANS(route_map__2[[#This Row],[stop_lat]])))^2)*111.32)</f>
        <v>0.29388548567252687</v>
      </c>
    </row>
    <row r="3082" spans="1:7" hidden="1" x14ac:dyDescent="0.2">
      <c r="A3082" t="s">
        <v>267</v>
      </c>
      <c r="B3082">
        <v>1</v>
      </c>
      <c r="C3082">
        <v>27</v>
      </c>
      <c r="D3082" t="s">
        <v>3409</v>
      </c>
      <c r="E3082">
        <v>49.275179999999999</v>
      </c>
      <c r="F3082">
        <v>-122.992251</v>
      </c>
      <c r="G3082">
        <f>IF(route_map__2[[#This Row],[route_label]]&lt;&gt;A3083,0,SQRT((E3083-route_map__2[[#This Row],[stop_lat]])^2 + ((F3083-route_map__2[[#This Row],[stop_lon]])*COS(RADIANS(route_map__2[[#This Row],[stop_lat]])))^2)*111.32)</f>
        <v>0.29878295944525629</v>
      </c>
    </row>
    <row r="3083" spans="1:7" hidden="1" x14ac:dyDescent="0.2">
      <c r="A3083" t="s">
        <v>267</v>
      </c>
      <c r="B3083">
        <v>1</v>
      </c>
      <c r="C3083">
        <v>28</v>
      </c>
      <c r="D3083" t="s">
        <v>3410</v>
      </c>
      <c r="E3083">
        <v>49.272495999999997</v>
      </c>
      <c r="F3083">
        <v>-122.992254</v>
      </c>
      <c r="G3083">
        <f>IF(route_map__2[[#This Row],[route_label]]&lt;&gt;A3084,0,SQRT((E3084-route_map__2[[#This Row],[stop_lat]])^2 + ((F3084-route_map__2[[#This Row],[stop_lon]])*COS(RADIANS(route_map__2[[#This Row],[stop_lat]])))^2)*111.32)</f>
        <v>0.30190155245440842</v>
      </c>
    </row>
    <row r="3084" spans="1:7" hidden="1" x14ac:dyDescent="0.2">
      <c r="A3084" t="s">
        <v>267</v>
      </c>
      <c r="B3084">
        <v>1</v>
      </c>
      <c r="C3084">
        <v>29</v>
      </c>
      <c r="D3084" t="s">
        <v>3411</v>
      </c>
      <c r="E3084">
        <v>49.269784000000001</v>
      </c>
      <c r="F3084">
        <v>-122.992268</v>
      </c>
      <c r="G3084">
        <f>IF(route_map__2[[#This Row],[route_label]]&lt;&gt;A3085,0,SQRT((E3085-route_map__2[[#This Row],[stop_lat]])^2 + ((F3085-route_map__2[[#This Row],[stop_lon]])*COS(RADIANS(route_map__2[[#This Row],[stop_lat]])))^2)*111.32)</f>
        <v>0.1425149429172424</v>
      </c>
    </row>
    <row r="3085" spans="1:7" hidden="1" x14ac:dyDescent="0.2">
      <c r="A3085" t="s">
        <v>267</v>
      </c>
      <c r="B3085">
        <v>1</v>
      </c>
      <c r="C3085">
        <v>30</v>
      </c>
      <c r="D3085" t="s">
        <v>3412</v>
      </c>
      <c r="E3085">
        <v>49.268504</v>
      </c>
      <c r="F3085">
        <v>-122.992305</v>
      </c>
      <c r="G3085">
        <f>IF(route_map__2[[#This Row],[route_label]]&lt;&gt;A3086,0,SQRT((E3086-route_map__2[[#This Row],[stop_lat]])^2 + ((F3086-route_map__2[[#This Row],[stop_lon]])*COS(RADIANS(route_map__2[[#This Row],[stop_lat]])))^2)*111.32)</f>
        <v>0.37771107205544174</v>
      </c>
    </row>
    <row r="3086" spans="1:7" hidden="1" x14ac:dyDescent="0.2">
      <c r="A3086" t="s">
        <v>267</v>
      </c>
      <c r="B3086">
        <v>1</v>
      </c>
      <c r="C3086">
        <v>31</v>
      </c>
      <c r="D3086" t="s">
        <v>3413</v>
      </c>
      <c r="E3086">
        <v>49.268596000000002</v>
      </c>
      <c r="F3086">
        <v>-122.99750299999999</v>
      </c>
      <c r="G3086">
        <f>IF(route_map__2[[#This Row],[route_label]]&lt;&gt;A3087,0,SQRT((E3087-route_map__2[[#This Row],[stop_lat]])^2 + ((F3087-route_map__2[[#This Row],[stop_lon]])*COS(RADIANS(route_map__2[[#This Row],[stop_lat]])))^2)*111.32)</f>
        <v>0.26415168005271344</v>
      </c>
    </row>
    <row r="3087" spans="1:7" hidden="1" x14ac:dyDescent="0.2">
      <c r="A3087" t="s">
        <v>267</v>
      </c>
      <c r="B3087">
        <v>1</v>
      </c>
      <c r="C3087">
        <v>32</v>
      </c>
      <c r="D3087" t="s">
        <v>3414</v>
      </c>
      <c r="E3087">
        <v>49.270170999999998</v>
      </c>
      <c r="F3087">
        <v>-123.00022300000001</v>
      </c>
      <c r="G3087">
        <f>IF(route_map__2[[#This Row],[route_label]]&lt;&gt;A3088,0,SQRT((E3088-route_map__2[[#This Row],[stop_lat]])^2 + ((F3088-route_map__2[[#This Row],[stop_lon]])*COS(RADIANS(route_map__2[[#This Row],[stop_lat]])))^2)*111.32)</f>
        <v>0.28831178950932018</v>
      </c>
    </row>
    <row r="3088" spans="1:7" hidden="1" x14ac:dyDescent="0.2">
      <c r="A3088" t="s">
        <v>267</v>
      </c>
      <c r="B3088">
        <v>1</v>
      </c>
      <c r="C3088">
        <v>33</v>
      </c>
      <c r="D3088" t="s">
        <v>3415</v>
      </c>
      <c r="E3088">
        <v>49.268608</v>
      </c>
      <c r="F3088">
        <v>-123.003388</v>
      </c>
      <c r="G3088">
        <f>IF(route_map__2[[#This Row],[route_label]]&lt;&gt;A3089,0,SQRT((E3089-route_map__2[[#This Row],[stop_lat]])^2 + ((F3089-route_map__2[[#This Row],[stop_lon]])*COS(RADIANS(route_map__2[[#This Row],[stop_lat]])))^2)*111.32)</f>
        <v>0.54484492125349937</v>
      </c>
    </row>
    <row r="3089" spans="1:7" hidden="1" x14ac:dyDescent="0.2">
      <c r="A3089" t="s">
        <v>267</v>
      </c>
      <c r="B3089">
        <v>1</v>
      </c>
      <c r="C3089">
        <v>34</v>
      </c>
      <c r="D3089" t="s">
        <v>3416</v>
      </c>
      <c r="E3089">
        <v>49.266047999999998</v>
      </c>
      <c r="F3089">
        <v>-122.996995</v>
      </c>
      <c r="G3089">
        <f>IF(route_map__2[[#This Row],[route_label]]&lt;&gt;A3090,0,SQRT((E3090-route_map__2[[#This Row],[stop_lat]])^2 + ((F3090-route_map__2[[#This Row],[stop_lon]])*COS(RADIANS(route_map__2[[#This Row],[stop_lat]])))^2)*111.32)</f>
        <v>0</v>
      </c>
    </row>
    <row r="3090" spans="1:7" hidden="1" x14ac:dyDescent="0.2">
      <c r="A3090" t="s">
        <v>277</v>
      </c>
      <c r="B3090">
        <v>0</v>
      </c>
      <c r="C3090">
        <v>1</v>
      </c>
      <c r="D3090" t="s">
        <v>3416</v>
      </c>
      <c r="E3090">
        <v>49.266047999999998</v>
      </c>
      <c r="F3090">
        <v>-122.996995</v>
      </c>
      <c r="G3090">
        <f>IF(route_map__2[[#This Row],[route_label]]&lt;&gt;A3091,0,SQRT((E3091-route_map__2[[#This Row],[stop_lat]])^2 + ((F3091-route_map__2[[#This Row],[stop_lon]])*COS(RADIANS(route_map__2[[#This Row],[stop_lat]])))^2)*111.32)</f>
        <v>0.4968784520892025</v>
      </c>
    </row>
    <row r="3091" spans="1:7" hidden="1" x14ac:dyDescent="0.2">
      <c r="A3091" t="s">
        <v>277</v>
      </c>
      <c r="B3091">
        <v>0</v>
      </c>
      <c r="C3091">
        <v>2</v>
      </c>
      <c r="D3091" t="s">
        <v>3417</v>
      </c>
      <c r="E3091">
        <v>49.264308</v>
      </c>
      <c r="F3091">
        <v>-122.990696</v>
      </c>
      <c r="G3091">
        <f>IF(route_map__2[[#This Row],[route_label]]&lt;&gt;A3092,0,SQRT((E3092-route_map__2[[#This Row],[stop_lat]])^2 + ((F3092-route_map__2[[#This Row],[stop_lon]])*COS(RADIANS(route_map__2[[#This Row],[stop_lat]])))^2)*111.32)</f>
        <v>0.36990398801051488</v>
      </c>
    </row>
    <row r="3092" spans="1:7" hidden="1" x14ac:dyDescent="0.2">
      <c r="A3092" t="s">
        <v>277</v>
      </c>
      <c r="B3092">
        <v>0</v>
      </c>
      <c r="C3092">
        <v>3</v>
      </c>
      <c r="D3092" t="s">
        <v>3349</v>
      </c>
      <c r="E3092">
        <v>49.262985</v>
      </c>
      <c r="F3092">
        <v>-122.986025</v>
      </c>
      <c r="G3092">
        <f>IF(route_map__2[[#This Row],[route_label]]&lt;&gt;A3093,0,SQRT((E3093-route_map__2[[#This Row],[stop_lat]])^2 + ((F3093-route_map__2[[#This Row],[stop_lon]])*COS(RADIANS(route_map__2[[#This Row],[stop_lat]])))^2)*111.32)</f>
        <v>0.40927624066727908</v>
      </c>
    </row>
    <row r="3093" spans="1:7" hidden="1" x14ac:dyDescent="0.2">
      <c r="A3093" t="s">
        <v>277</v>
      </c>
      <c r="B3093">
        <v>0</v>
      </c>
      <c r="C3093">
        <v>4</v>
      </c>
      <c r="D3093" t="s">
        <v>3203</v>
      </c>
      <c r="E3093">
        <v>49.264688</v>
      </c>
      <c r="F3093">
        <v>-122.981032</v>
      </c>
      <c r="G3093">
        <f>IF(route_map__2[[#This Row],[route_label]]&lt;&gt;A3094,0,SQRT((E3094-route_map__2[[#This Row],[stop_lat]])^2 + ((F3094-route_map__2[[#This Row],[stop_lon]])*COS(RADIANS(route_map__2[[#This Row],[stop_lat]])))^2)*111.32)</f>
        <v>0.20632355108515735</v>
      </c>
    </row>
    <row r="3094" spans="1:7" hidden="1" x14ac:dyDescent="0.2">
      <c r="A3094" t="s">
        <v>277</v>
      </c>
      <c r="B3094">
        <v>0</v>
      </c>
      <c r="C3094">
        <v>5</v>
      </c>
      <c r="D3094" t="s">
        <v>3204</v>
      </c>
      <c r="E3094">
        <v>49.266540999999997</v>
      </c>
      <c r="F3094">
        <v>-122.981093</v>
      </c>
      <c r="G3094">
        <f>IF(route_map__2[[#This Row],[route_label]]&lt;&gt;A3095,0,SQRT((E3095-route_map__2[[#This Row],[stop_lat]])^2 + ((F3095-route_map__2[[#This Row],[stop_lon]])*COS(RADIANS(route_map__2[[#This Row],[stop_lat]])))^2)*111.32)</f>
        <v>0.16194974946235621</v>
      </c>
    </row>
    <row r="3095" spans="1:7" hidden="1" x14ac:dyDescent="0.2">
      <c r="A3095" t="s">
        <v>277</v>
      </c>
      <c r="B3095">
        <v>0</v>
      </c>
      <c r="C3095">
        <v>6</v>
      </c>
      <c r="D3095" t="s">
        <v>3418</v>
      </c>
      <c r="E3095">
        <v>49.267955999999998</v>
      </c>
      <c r="F3095">
        <v>-122.980575</v>
      </c>
      <c r="G3095">
        <f>IF(route_map__2[[#This Row],[route_label]]&lt;&gt;A3096,0,SQRT((E3096-route_map__2[[#This Row],[stop_lat]])^2 + ((F3096-route_map__2[[#This Row],[stop_lon]])*COS(RADIANS(route_map__2[[#This Row],[stop_lat]])))^2)*111.32)</f>
        <v>0.17382549913577361</v>
      </c>
    </row>
    <row r="3096" spans="1:7" hidden="1" x14ac:dyDescent="0.2">
      <c r="A3096" t="s">
        <v>277</v>
      </c>
      <c r="B3096">
        <v>0</v>
      </c>
      <c r="C3096">
        <v>7</v>
      </c>
      <c r="D3096" t="s">
        <v>3419</v>
      </c>
      <c r="E3096">
        <v>49.267950999999996</v>
      </c>
      <c r="F3096">
        <v>-122.978182</v>
      </c>
      <c r="G3096">
        <f>IF(route_map__2[[#This Row],[route_label]]&lt;&gt;A3097,0,SQRT((E3097-route_map__2[[#This Row],[stop_lat]])^2 + ((F3097-route_map__2[[#This Row],[stop_lon]])*COS(RADIANS(route_map__2[[#This Row],[stop_lat]])))^2)*111.32)</f>
        <v>0.22125778380183417</v>
      </c>
    </row>
    <row r="3097" spans="1:7" hidden="1" x14ac:dyDescent="0.2">
      <c r="A3097" t="s">
        <v>277</v>
      </c>
      <c r="B3097">
        <v>0</v>
      </c>
      <c r="C3097">
        <v>8</v>
      </c>
      <c r="D3097" t="s">
        <v>3420</v>
      </c>
      <c r="E3097">
        <v>49.267952000000001</v>
      </c>
      <c r="F3097">
        <v>-122.97513600000001</v>
      </c>
      <c r="G3097">
        <f>IF(route_map__2[[#This Row],[route_label]]&lt;&gt;A3098,0,SQRT((E3098-route_map__2[[#This Row],[stop_lat]])^2 + ((F3098-route_map__2[[#This Row],[stop_lon]])*COS(RADIANS(route_map__2[[#This Row],[stop_lat]])))^2)*111.32)</f>
        <v>0.20120944554873108</v>
      </c>
    </row>
    <row r="3098" spans="1:7" hidden="1" x14ac:dyDescent="0.2">
      <c r="A3098" t="s">
        <v>277</v>
      </c>
      <c r="B3098">
        <v>0</v>
      </c>
      <c r="C3098">
        <v>9</v>
      </c>
      <c r="D3098" t="s">
        <v>3421</v>
      </c>
      <c r="E3098">
        <v>49.267952000000001</v>
      </c>
      <c r="F3098">
        <v>-122.97236599999999</v>
      </c>
      <c r="G3098">
        <f>IF(route_map__2[[#This Row],[route_label]]&lt;&gt;A3099,0,SQRT((E3099-route_map__2[[#This Row],[stop_lat]])^2 + ((F3099-route_map__2[[#This Row],[stop_lon]])*COS(RADIANS(route_map__2[[#This Row],[stop_lat]])))^2)*111.32)</f>
        <v>0.20063528386409685</v>
      </c>
    </row>
    <row r="3099" spans="1:7" hidden="1" x14ac:dyDescent="0.2">
      <c r="A3099" t="s">
        <v>277</v>
      </c>
      <c r="B3099">
        <v>0</v>
      </c>
      <c r="C3099">
        <v>10</v>
      </c>
      <c r="D3099" t="s">
        <v>3422</v>
      </c>
      <c r="E3099">
        <v>49.267937000000003</v>
      </c>
      <c r="F3099">
        <v>-122.969604</v>
      </c>
      <c r="G3099">
        <f>IF(route_map__2[[#This Row],[route_label]]&lt;&gt;A3100,0,SQRT((E3100-route_map__2[[#This Row],[stop_lat]])^2 + ((F3100-route_map__2[[#This Row],[stop_lon]])*COS(RADIANS(route_map__2[[#This Row],[stop_lat]])))^2)*111.32)</f>
        <v>0.39312163965261165</v>
      </c>
    </row>
    <row r="3100" spans="1:7" hidden="1" x14ac:dyDescent="0.2">
      <c r="A3100" t="s">
        <v>277</v>
      </c>
      <c r="B3100">
        <v>0</v>
      </c>
      <c r="C3100">
        <v>11</v>
      </c>
      <c r="D3100" t="s">
        <v>3423</v>
      </c>
      <c r="E3100">
        <v>49.267932000000002</v>
      </c>
      <c r="F3100">
        <v>-122.964192</v>
      </c>
      <c r="G3100">
        <f>IF(route_map__2[[#This Row],[route_label]]&lt;&gt;A3101,0,SQRT((E3101-route_map__2[[#This Row],[stop_lat]])^2 + ((F3101-route_map__2[[#This Row],[stop_lon]])*COS(RADIANS(route_map__2[[#This Row],[stop_lat]])))^2)*111.32)</f>
        <v>0.235423068575523</v>
      </c>
    </row>
    <row r="3101" spans="1:7" hidden="1" x14ac:dyDescent="0.2">
      <c r="A3101" t="s">
        <v>277</v>
      </c>
      <c r="B3101">
        <v>0</v>
      </c>
      <c r="C3101">
        <v>12</v>
      </c>
      <c r="D3101" t="s">
        <v>3424</v>
      </c>
      <c r="E3101">
        <v>49.267927</v>
      </c>
      <c r="F3101">
        <v>-122.96095099999999</v>
      </c>
      <c r="G3101">
        <f>IF(route_map__2[[#This Row],[route_label]]&lt;&gt;A3102,0,SQRT((E3102-route_map__2[[#This Row],[stop_lat]])^2 + ((F3102-route_map__2[[#This Row],[stop_lon]])*COS(RADIANS(route_map__2[[#This Row],[stop_lat]])))^2)*111.32)</f>
        <v>0.17251753454712088</v>
      </c>
    </row>
    <row r="3102" spans="1:7" hidden="1" x14ac:dyDescent="0.2">
      <c r="A3102" t="s">
        <v>277</v>
      </c>
      <c r="B3102">
        <v>0</v>
      </c>
      <c r="C3102">
        <v>13</v>
      </c>
      <c r="D3102" t="s">
        <v>3425</v>
      </c>
      <c r="E3102">
        <v>49.26793</v>
      </c>
      <c r="F3102">
        <v>-122.95857599999999</v>
      </c>
      <c r="G3102">
        <f>IF(route_map__2[[#This Row],[route_label]]&lt;&gt;A3103,0,SQRT((E3103-route_map__2[[#This Row],[stop_lat]])^2 + ((F3103-route_map__2[[#This Row],[stop_lon]])*COS(RADIANS(route_map__2[[#This Row],[stop_lat]])))^2)*111.32)</f>
        <v>0.19271236861441027</v>
      </c>
    </row>
    <row r="3103" spans="1:7" hidden="1" x14ac:dyDescent="0.2">
      <c r="A3103" t="s">
        <v>277</v>
      </c>
      <c r="B3103">
        <v>0</v>
      </c>
      <c r="C3103">
        <v>14</v>
      </c>
      <c r="D3103" t="s">
        <v>3426</v>
      </c>
      <c r="E3103">
        <v>49.267923000000003</v>
      </c>
      <c r="F3103">
        <v>-122.955923</v>
      </c>
      <c r="G3103">
        <f>IF(route_map__2[[#This Row],[route_label]]&lt;&gt;A3104,0,SQRT((E3104-route_map__2[[#This Row],[stop_lat]])^2 + ((F3104-route_map__2[[#This Row],[stop_lon]])*COS(RADIANS(route_map__2[[#This Row],[stop_lat]])))^2)*111.32)</f>
        <v>0.3094424041971956</v>
      </c>
    </row>
    <row r="3104" spans="1:7" hidden="1" x14ac:dyDescent="0.2">
      <c r="A3104" t="s">
        <v>277</v>
      </c>
      <c r="B3104">
        <v>0</v>
      </c>
      <c r="C3104">
        <v>15</v>
      </c>
      <c r="D3104" t="s">
        <v>3427</v>
      </c>
      <c r="E3104">
        <v>49.267916</v>
      </c>
      <c r="F3104">
        <v>-122.951663</v>
      </c>
      <c r="G3104">
        <f>IF(route_map__2[[#This Row],[route_label]]&lt;&gt;A3105,0,SQRT((E3105-route_map__2[[#This Row],[stop_lat]])^2 + ((F3105-route_map__2[[#This Row],[stop_lon]])*COS(RADIANS(route_map__2[[#This Row],[stop_lat]])))^2)*111.32)</f>
        <v>0.21501100116176025</v>
      </c>
    </row>
    <row r="3105" spans="1:7" hidden="1" x14ac:dyDescent="0.2">
      <c r="A3105" t="s">
        <v>277</v>
      </c>
      <c r="B3105">
        <v>0</v>
      </c>
      <c r="C3105">
        <v>16</v>
      </c>
      <c r="D3105" t="s">
        <v>3428</v>
      </c>
      <c r="E3105">
        <v>49.267916999999997</v>
      </c>
      <c r="F3105">
        <v>-122.94870299999999</v>
      </c>
      <c r="G3105">
        <f>IF(route_map__2[[#This Row],[route_label]]&lt;&gt;A3106,0,SQRT((E3106-route_map__2[[#This Row],[stop_lat]])^2 + ((F3106-route_map__2[[#This Row],[stop_lon]])*COS(RADIANS(route_map__2[[#This Row],[stop_lat]])))^2)*111.32)</f>
        <v>0.21544036406895084</v>
      </c>
    </row>
    <row r="3106" spans="1:7" hidden="1" x14ac:dyDescent="0.2">
      <c r="A3106" t="s">
        <v>277</v>
      </c>
      <c r="B3106">
        <v>0</v>
      </c>
      <c r="C3106">
        <v>17</v>
      </c>
      <c r="D3106" t="s">
        <v>3429</v>
      </c>
      <c r="E3106">
        <v>49.268799000000001</v>
      </c>
      <c r="F3106">
        <v>-122.946063</v>
      </c>
      <c r="G3106">
        <f>IF(route_map__2[[#This Row],[route_label]]&lt;&gt;A3107,0,SQRT((E3107-route_map__2[[#This Row],[stop_lat]])^2 + ((F3107-route_map__2[[#This Row],[stop_lon]])*COS(RADIANS(route_map__2[[#This Row],[stop_lat]])))^2)*111.32)</f>
        <v>0.34529714105817577</v>
      </c>
    </row>
    <row r="3107" spans="1:7" hidden="1" x14ac:dyDescent="0.2">
      <c r="A3107" t="s">
        <v>277</v>
      </c>
      <c r="B3107">
        <v>0</v>
      </c>
      <c r="C3107">
        <v>18</v>
      </c>
      <c r="D3107" t="s">
        <v>3430</v>
      </c>
      <c r="E3107">
        <v>49.270035</v>
      </c>
      <c r="F3107">
        <v>-122.941703</v>
      </c>
      <c r="G3107">
        <f>IF(route_map__2[[#This Row],[route_label]]&lt;&gt;A3108,0,SQRT((E3108-route_map__2[[#This Row],[stop_lat]])^2 + ((F3108-route_map__2[[#This Row],[stop_lon]])*COS(RADIANS(route_map__2[[#This Row],[stop_lat]])))^2)*111.32)</f>
        <v>0.70441545978540132</v>
      </c>
    </row>
    <row r="3108" spans="1:7" hidden="1" x14ac:dyDescent="0.2">
      <c r="A3108" t="s">
        <v>277</v>
      </c>
      <c r="B3108">
        <v>0</v>
      </c>
      <c r="C3108">
        <v>19</v>
      </c>
      <c r="D3108" t="s">
        <v>3431</v>
      </c>
      <c r="E3108">
        <v>49.264465000000001</v>
      </c>
      <c r="F3108">
        <v>-122.937101</v>
      </c>
      <c r="G3108">
        <f>IF(route_map__2[[#This Row],[route_label]]&lt;&gt;A3109,0,SQRT((E3109-route_map__2[[#This Row],[stop_lat]])^2 + ((F3109-route_map__2[[#This Row],[stop_lon]])*COS(RADIANS(route_map__2[[#This Row],[stop_lat]])))^2)*111.32)</f>
        <v>0.4055663184026283</v>
      </c>
    </row>
    <row r="3109" spans="1:7" hidden="1" x14ac:dyDescent="0.2">
      <c r="A3109" t="s">
        <v>277</v>
      </c>
      <c r="B3109">
        <v>0</v>
      </c>
      <c r="C3109">
        <v>20</v>
      </c>
      <c r="D3109" t="s">
        <v>3380</v>
      </c>
      <c r="E3109">
        <v>49.260851000000002</v>
      </c>
      <c r="F3109">
        <v>-122.936395</v>
      </c>
      <c r="G3109">
        <f>IF(route_map__2[[#This Row],[route_label]]&lt;&gt;A3110,0,SQRT((E3110-route_map__2[[#This Row],[stop_lat]])^2 + ((F3110-route_map__2[[#This Row],[stop_lon]])*COS(RADIANS(route_map__2[[#This Row],[stop_lat]])))^2)*111.32)</f>
        <v>0.6165140449740294</v>
      </c>
    </row>
    <row r="3110" spans="1:7" hidden="1" x14ac:dyDescent="0.2">
      <c r="A3110" t="s">
        <v>277</v>
      </c>
      <c r="B3110">
        <v>0</v>
      </c>
      <c r="C3110">
        <v>21</v>
      </c>
      <c r="D3110" t="s">
        <v>3432</v>
      </c>
      <c r="E3110">
        <v>49.26126</v>
      </c>
      <c r="F3110">
        <v>-122.927932</v>
      </c>
      <c r="G3110">
        <f>IF(route_map__2[[#This Row],[route_label]]&lt;&gt;A3111,0,SQRT((E3111-route_map__2[[#This Row],[stop_lat]])^2 + ((F3111-route_map__2[[#This Row],[stop_lon]])*COS(RADIANS(route_map__2[[#This Row],[stop_lat]])))^2)*111.32)</f>
        <v>0.38695016655132158</v>
      </c>
    </row>
    <row r="3111" spans="1:7" hidden="1" x14ac:dyDescent="0.2">
      <c r="A3111" t="s">
        <v>277</v>
      </c>
      <c r="B3111">
        <v>0</v>
      </c>
      <c r="C3111">
        <v>22</v>
      </c>
      <c r="D3111" t="s">
        <v>3433</v>
      </c>
      <c r="E3111">
        <v>49.264572999999999</v>
      </c>
      <c r="F3111">
        <v>-122.92632</v>
      </c>
      <c r="G3111">
        <f>IF(route_map__2[[#This Row],[route_label]]&lt;&gt;A3112,0,SQRT((E3112-route_map__2[[#This Row],[stop_lat]])^2 + ((F3112-route_map__2[[#This Row],[stop_lon]])*COS(RADIANS(route_map__2[[#This Row],[stop_lat]])))^2)*111.32)</f>
        <v>0.17883419930543445</v>
      </c>
    </row>
    <row r="3112" spans="1:7" hidden="1" x14ac:dyDescent="0.2">
      <c r="A3112" t="s">
        <v>277</v>
      </c>
      <c r="B3112">
        <v>0</v>
      </c>
      <c r="C3112">
        <v>23</v>
      </c>
      <c r="D3112" t="s">
        <v>3434</v>
      </c>
      <c r="E3112">
        <v>49.264327999999999</v>
      </c>
      <c r="F3112">
        <v>-122.92388699999999</v>
      </c>
      <c r="G3112">
        <f>IF(route_map__2[[#This Row],[route_label]]&lt;&gt;A3113,0,SQRT((E3113-route_map__2[[#This Row],[stop_lat]])^2 + ((F3113-route_map__2[[#This Row],[stop_lon]])*COS(RADIANS(route_map__2[[#This Row],[stop_lat]])))^2)*111.32)</f>
        <v>0.28942498597346689</v>
      </c>
    </row>
    <row r="3113" spans="1:7" hidden="1" x14ac:dyDescent="0.2">
      <c r="A3113" t="s">
        <v>277</v>
      </c>
      <c r="B3113">
        <v>0</v>
      </c>
      <c r="C3113">
        <v>24</v>
      </c>
      <c r="D3113" t="s">
        <v>3435</v>
      </c>
      <c r="E3113">
        <v>49.264631000000001</v>
      </c>
      <c r="F3113">
        <v>-122.91992999999999</v>
      </c>
      <c r="G3113">
        <f>IF(route_map__2[[#This Row],[route_label]]&lt;&gt;A3114,0,SQRT((E3114-route_map__2[[#This Row],[stop_lat]])^2 + ((F3114-route_map__2[[#This Row],[stop_lon]])*COS(RADIANS(route_map__2[[#This Row],[stop_lat]])))^2)*111.32)</f>
        <v>0.3474723108930593</v>
      </c>
    </row>
    <row r="3114" spans="1:7" hidden="1" x14ac:dyDescent="0.2">
      <c r="A3114" t="s">
        <v>277</v>
      </c>
      <c r="B3114">
        <v>0</v>
      </c>
      <c r="C3114">
        <v>25</v>
      </c>
      <c r="D3114" t="s">
        <v>3436</v>
      </c>
      <c r="E3114">
        <v>49.264007999999997</v>
      </c>
      <c r="F3114">
        <v>-122.915243</v>
      </c>
      <c r="G3114">
        <f>IF(route_map__2[[#This Row],[route_label]]&lt;&gt;A3115,0,SQRT((E3115-route_map__2[[#This Row],[stop_lat]])^2 + ((F3115-route_map__2[[#This Row],[stop_lon]])*COS(RADIANS(route_map__2[[#This Row],[stop_lat]])))^2)*111.32)</f>
        <v>0.30063960339408125</v>
      </c>
    </row>
    <row r="3115" spans="1:7" hidden="1" x14ac:dyDescent="0.2">
      <c r="A3115" t="s">
        <v>277</v>
      </c>
      <c r="B3115">
        <v>0</v>
      </c>
      <c r="C3115">
        <v>26</v>
      </c>
      <c r="D3115" t="s">
        <v>3437</v>
      </c>
      <c r="E3115">
        <v>49.263599999999997</v>
      </c>
      <c r="F3115">
        <v>-122.911152</v>
      </c>
      <c r="G3115">
        <f>IF(route_map__2[[#This Row],[route_label]]&lt;&gt;A3116,0,SQRT((E3116-route_map__2[[#This Row],[stop_lat]])^2 + ((F3116-route_map__2[[#This Row],[stop_lon]])*COS(RADIANS(route_map__2[[#This Row],[stop_lat]])))^2)*111.32)</f>
        <v>0.28445863186884468</v>
      </c>
    </row>
    <row r="3116" spans="1:7" hidden="1" x14ac:dyDescent="0.2">
      <c r="A3116" t="s">
        <v>277</v>
      </c>
      <c r="B3116">
        <v>0</v>
      </c>
      <c r="C3116">
        <v>27</v>
      </c>
      <c r="D3116" t="s">
        <v>3438</v>
      </c>
      <c r="E3116">
        <v>49.263789000000003</v>
      </c>
      <c r="F3116">
        <v>-122.907247</v>
      </c>
      <c r="G3116">
        <f>IF(route_map__2[[#This Row],[route_label]]&lt;&gt;A3117,0,SQRT((E3117-route_map__2[[#This Row],[stop_lat]])^2 + ((F3117-route_map__2[[#This Row],[stop_lon]])*COS(RADIANS(route_map__2[[#This Row],[stop_lat]])))^2)*111.32)</f>
        <v>0.20675552725836915</v>
      </c>
    </row>
    <row r="3117" spans="1:7" hidden="1" x14ac:dyDescent="0.2">
      <c r="A3117" t="s">
        <v>277</v>
      </c>
      <c r="B3117">
        <v>0</v>
      </c>
      <c r="C3117">
        <v>28</v>
      </c>
      <c r="D3117" t="s">
        <v>3439</v>
      </c>
      <c r="E3117">
        <v>49.264890999999999</v>
      </c>
      <c r="F3117">
        <v>-122.904956</v>
      </c>
      <c r="G3117">
        <f>IF(route_map__2[[#This Row],[route_label]]&lt;&gt;A3118,0,SQRT((E3118-route_map__2[[#This Row],[stop_lat]])^2 + ((F3118-route_map__2[[#This Row],[stop_lon]])*COS(RADIANS(route_map__2[[#This Row],[stop_lat]])))^2)*111.32)</f>
        <v>0.24209421796319883</v>
      </c>
    </row>
    <row r="3118" spans="1:7" hidden="1" x14ac:dyDescent="0.2">
      <c r="A3118" t="s">
        <v>277</v>
      </c>
      <c r="B3118">
        <v>0</v>
      </c>
      <c r="C3118">
        <v>29</v>
      </c>
      <c r="D3118" t="s">
        <v>3440</v>
      </c>
      <c r="E3118">
        <v>49.262960999999997</v>
      </c>
      <c r="F3118">
        <v>-122.906492</v>
      </c>
      <c r="G3118">
        <f>IF(route_map__2[[#This Row],[route_label]]&lt;&gt;A3119,0,SQRT((E3119-route_map__2[[#This Row],[stop_lat]])^2 + ((F3119-route_map__2[[#This Row],[stop_lon]])*COS(RADIANS(route_map__2[[#This Row],[stop_lat]])))^2)*111.32)</f>
        <v>0.30341608715741386</v>
      </c>
    </row>
    <row r="3119" spans="1:7" hidden="1" x14ac:dyDescent="0.2">
      <c r="A3119" t="s">
        <v>277</v>
      </c>
      <c r="B3119">
        <v>0</v>
      </c>
      <c r="C3119">
        <v>30</v>
      </c>
      <c r="D3119" t="s">
        <v>3441</v>
      </c>
      <c r="E3119">
        <v>49.261856000000002</v>
      </c>
      <c r="F3119">
        <v>-122.91031</v>
      </c>
      <c r="G3119">
        <f>IF(route_map__2[[#This Row],[route_label]]&lt;&gt;A3120,0,SQRT((E3120-route_map__2[[#This Row],[stop_lat]])^2 + ((F3120-route_map__2[[#This Row],[stop_lon]])*COS(RADIANS(route_map__2[[#This Row],[stop_lat]])))^2)*111.32)</f>
        <v>0.46636903450665779</v>
      </c>
    </row>
    <row r="3120" spans="1:7" hidden="1" x14ac:dyDescent="0.2">
      <c r="A3120" t="s">
        <v>277</v>
      </c>
      <c r="B3120">
        <v>0</v>
      </c>
      <c r="C3120">
        <v>31</v>
      </c>
      <c r="D3120" t="s">
        <v>3442</v>
      </c>
      <c r="E3120">
        <v>49.259979999999999</v>
      </c>
      <c r="F3120">
        <v>-122.91605</v>
      </c>
      <c r="G3120">
        <f>IF(route_map__2[[#This Row],[route_label]]&lt;&gt;A3121,0,SQRT((E3121-route_map__2[[#This Row],[stop_lat]])^2 + ((F3121-route_map__2[[#This Row],[stop_lon]])*COS(RADIANS(route_map__2[[#This Row],[stop_lat]])))^2)*111.32)</f>
        <v>0.30576078226040926</v>
      </c>
    </row>
    <row r="3121" spans="1:7" hidden="1" x14ac:dyDescent="0.2">
      <c r="A3121" t="s">
        <v>277</v>
      </c>
      <c r="B3121">
        <v>0</v>
      </c>
      <c r="C3121">
        <v>32</v>
      </c>
      <c r="D3121" t="s">
        <v>2919</v>
      </c>
      <c r="E3121">
        <v>49.257295999999997</v>
      </c>
      <c r="F3121">
        <v>-122.916944</v>
      </c>
      <c r="G3121">
        <f>IF(route_map__2[[#This Row],[route_label]]&lt;&gt;A3122,0,SQRT((E3122-route_map__2[[#This Row],[stop_lat]])^2 + ((F3122-route_map__2[[#This Row],[stop_lon]])*COS(RADIANS(route_map__2[[#This Row],[stop_lat]])))^2)*111.32)</f>
        <v>0.39991386772952836</v>
      </c>
    </row>
    <row r="3122" spans="1:7" hidden="1" x14ac:dyDescent="0.2">
      <c r="A3122" t="s">
        <v>277</v>
      </c>
      <c r="B3122">
        <v>0</v>
      </c>
      <c r="C3122">
        <v>33</v>
      </c>
      <c r="D3122" t="s">
        <v>2920</v>
      </c>
      <c r="E3122">
        <v>49.253798000000003</v>
      </c>
      <c r="F3122">
        <v>-122.918198</v>
      </c>
      <c r="G3122">
        <f>IF(route_map__2[[#This Row],[route_label]]&lt;&gt;A3123,0,SQRT((E3123-route_map__2[[#This Row],[stop_lat]])^2 + ((F3123-route_map__2[[#This Row],[stop_lon]])*COS(RADIANS(route_map__2[[#This Row],[stop_lat]])))^2)*111.32)</f>
        <v>0.51697588907531011</v>
      </c>
    </row>
    <row r="3123" spans="1:7" hidden="1" x14ac:dyDescent="0.2">
      <c r="A3123" t="s">
        <v>277</v>
      </c>
      <c r="B3123">
        <v>0</v>
      </c>
      <c r="C3123">
        <v>34</v>
      </c>
      <c r="D3123" t="s">
        <v>3443</v>
      </c>
      <c r="E3123">
        <v>49.252105999999998</v>
      </c>
      <c r="F3123">
        <v>-122.91157200000001</v>
      </c>
      <c r="G3123">
        <f>IF(route_map__2[[#This Row],[route_label]]&lt;&gt;A3124,0,SQRT((E3124-route_map__2[[#This Row],[stop_lat]])^2 + ((F3124-route_map__2[[#This Row],[stop_lon]])*COS(RADIANS(route_map__2[[#This Row],[stop_lat]])))^2)*111.32)</f>
        <v>0.58611374484895895</v>
      </c>
    </row>
    <row r="3124" spans="1:7" hidden="1" x14ac:dyDescent="0.2">
      <c r="A3124" t="s">
        <v>277</v>
      </c>
      <c r="B3124">
        <v>0</v>
      </c>
      <c r="C3124">
        <v>35</v>
      </c>
      <c r="D3124" t="s">
        <v>3444</v>
      </c>
      <c r="E3124">
        <v>49.250978000000003</v>
      </c>
      <c r="F3124">
        <v>-122.903693</v>
      </c>
      <c r="G3124">
        <f>IF(route_map__2[[#This Row],[route_label]]&lt;&gt;A3125,0,SQRT((E3125-route_map__2[[#This Row],[stop_lat]])^2 + ((F3125-route_map__2[[#This Row],[stop_lon]])*COS(RADIANS(route_map__2[[#This Row],[stop_lat]])))^2)*111.32)</f>
        <v>0.29330109466061971</v>
      </c>
    </row>
    <row r="3125" spans="1:7" hidden="1" x14ac:dyDescent="0.2">
      <c r="A3125" t="s">
        <v>277</v>
      </c>
      <c r="B3125">
        <v>0</v>
      </c>
      <c r="C3125">
        <v>36</v>
      </c>
      <c r="D3125" t="s">
        <v>3445</v>
      </c>
      <c r="E3125">
        <v>49.249751000000003</v>
      </c>
      <c r="F3125">
        <v>-122.900121</v>
      </c>
      <c r="G3125">
        <f>IF(route_map__2[[#This Row],[route_label]]&lt;&gt;A3126,0,SQRT((E3126-route_map__2[[#This Row],[stop_lat]])^2 + ((F3126-route_map__2[[#This Row],[stop_lon]])*COS(RADIANS(route_map__2[[#This Row],[stop_lat]])))^2)*111.32)</f>
        <v>0.4672148483134031</v>
      </c>
    </row>
    <row r="3126" spans="1:7" hidden="1" x14ac:dyDescent="0.2">
      <c r="A3126" t="s">
        <v>277</v>
      </c>
      <c r="B3126">
        <v>0</v>
      </c>
      <c r="C3126">
        <v>37</v>
      </c>
      <c r="D3126" t="s">
        <v>2650</v>
      </c>
      <c r="E3126">
        <v>49.247427999999999</v>
      </c>
      <c r="F3126">
        <v>-122.894766</v>
      </c>
      <c r="G3126">
        <f>IF(route_map__2[[#This Row],[route_label]]&lt;&gt;A3127,0,SQRT((E3127-route_map__2[[#This Row],[stop_lat]])^2 + ((F3127-route_map__2[[#This Row],[stop_lon]])*COS(RADIANS(route_map__2[[#This Row],[stop_lat]])))^2)*111.32)</f>
        <v>1.9935360108567824E-2</v>
      </c>
    </row>
    <row r="3127" spans="1:7" hidden="1" x14ac:dyDescent="0.2">
      <c r="A3127" t="s">
        <v>277</v>
      </c>
      <c r="B3127">
        <v>1</v>
      </c>
      <c r="C3127">
        <v>1</v>
      </c>
      <c r="D3127" t="s">
        <v>3446</v>
      </c>
      <c r="E3127">
        <v>49.247543999999998</v>
      </c>
      <c r="F3127">
        <v>-122.894975</v>
      </c>
      <c r="G3127">
        <f>IF(route_map__2[[#This Row],[route_label]]&lt;&gt;A3128,0,SQRT((E3128-route_map__2[[#This Row],[stop_lat]])^2 + ((F3128-route_map__2[[#This Row],[stop_lon]])*COS(RADIANS(route_map__2[[#This Row],[stop_lat]])))^2)*111.32)</f>
        <v>0.4332622784581206</v>
      </c>
    </row>
    <row r="3128" spans="1:7" hidden="1" x14ac:dyDescent="0.2">
      <c r="A3128" t="s">
        <v>277</v>
      </c>
      <c r="B3128">
        <v>1</v>
      </c>
      <c r="C3128">
        <v>2</v>
      </c>
      <c r="D3128" t="s">
        <v>3447</v>
      </c>
      <c r="E3128">
        <v>49.249872000000003</v>
      </c>
      <c r="F3128">
        <v>-122.899753</v>
      </c>
      <c r="G3128">
        <f>IF(route_map__2[[#This Row],[route_label]]&lt;&gt;A3129,0,SQRT((E3129-route_map__2[[#This Row],[stop_lat]])^2 + ((F3129-route_map__2[[#This Row],[stop_lon]])*COS(RADIANS(route_map__2[[#This Row],[stop_lat]])))^2)*111.32)</f>
        <v>0.43240668907034063</v>
      </c>
    </row>
    <row r="3129" spans="1:7" hidden="1" x14ac:dyDescent="0.2">
      <c r="A3129" t="s">
        <v>277</v>
      </c>
      <c r="B3129">
        <v>1</v>
      </c>
      <c r="C3129">
        <v>3</v>
      </c>
      <c r="D3129" t="s">
        <v>3448</v>
      </c>
      <c r="E3129">
        <v>49.251474000000002</v>
      </c>
      <c r="F3129">
        <v>-122.905174</v>
      </c>
      <c r="G3129">
        <f>IF(route_map__2[[#This Row],[route_label]]&lt;&gt;A3130,0,SQRT((E3130-route_map__2[[#This Row],[stop_lat]])^2 + ((F3130-route_map__2[[#This Row],[stop_lon]])*COS(RADIANS(route_map__2[[#This Row],[stop_lat]])))^2)*111.32)</f>
        <v>0.60799023160933974</v>
      </c>
    </row>
    <row r="3130" spans="1:7" hidden="1" x14ac:dyDescent="0.2">
      <c r="A3130" t="s">
        <v>277</v>
      </c>
      <c r="B3130">
        <v>1</v>
      </c>
      <c r="C3130">
        <v>4</v>
      </c>
      <c r="D3130" t="s">
        <v>3449</v>
      </c>
      <c r="E3130">
        <v>49.252623</v>
      </c>
      <c r="F3130">
        <v>-122.913354</v>
      </c>
      <c r="G3130">
        <f>IF(route_map__2[[#This Row],[route_label]]&lt;&gt;A3131,0,SQRT((E3131-route_map__2[[#This Row],[stop_lat]])^2 + ((F3131-route_map__2[[#This Row],[stop_lon]])*COS(RADIANS(route_map__2[[#This Row],[stop_lat]])))^2)*111.32)</f>
        <v>0.38739721388169401</v>
      </c>
    </row>
    <row r="3131" spans="1:7" hidden="1" x14ac:dyDescent="0.2">
      <c r="A3131" t="s">
        <v>277</v>
      </c>
      <c r="B3131">
        <v>1</v>
      </c>
      <c r="C3131">
        <v>5</v>
      </c>
      <c r="D3131" t="s">
        <v>2898</v>
      </c>
      <c r="E3131">
        <v>49.254032000000002</v>
      </c>
      <c r="F3131">
        <v>-122.918229</v>
      </c>
      <c r="G3131">
        <f>IF(route_map__2[[#This Row],[route_label]]&lt;&gt;A3132,0,SQRT((E3132-route_map__2[[#This Row],[stop_lat]])^2 + ((F3132-route_map__2[[#This Row],[stop_lon]])*COS(RADIANS(route_map__2[[#This Row],[stop_lat]])))^2)*111.32)</f>
        <v>0.46976389556153619</v>
      </c>
    </row>
    <row r="3132" spans="1:7" hidden="1" x14ac:dyDescent="0.2">
      <c r="A3132" t="s">
        <v>277</v>
      </c>
      <c r="B3132">
        <v>1</v>
      </c>
      <c r="C3132">
        <v>6</v>
      </c>
      <c r="D3132" t="s">
        <v>3450</v>
      </c>
      <c r="E3132">
        <v>49.258130000000001</v>
      </c>
      <c r="F3132">
        <v>-122.916686</v>
      </c>
      <c r="G3132">
        <f>IF(route_map__2[[#This Row],[route_label]]&lt;&gt;A3133,0,SQRT((E3133-route_map__2[[#This Row],[stop_lat]])^2 + ((F3133-route_map__2[[#This Row],[stop_lon]])*COS(RADIANS(route_map__2[[#This Row],[stop_lat]])))^2)*111.32)</f>
        <v>0.22911736155011414</v>
      </c>
    </row>
    <row r="3133" spans="1:7" hidden="1" x14ac:dyDescent="0.2">
      <c r="A3133" t="s">
        <v>277</v>
      </c>
      <c r="B3133">
        <v>1</v>
      </c>
      <c r="C3133">
        <v>7</v>
      </c>
      <c r="D3133" t="s">
        <v>3451</v>
      </c>
      <c r="E3133">
        <v>49.260055000000001</v>
      </c>
      <c r="F3133">
        <v>-122.91557</v>
      </c>
      <c r="G3133">
        <f>IF(route_map__2[[#This Row],[route_label]]&lt;&gt;A3134,0,SQRT((E3134-route_map__2[[#This Row],[stop_lat]])^2 + ((F3134-route_map__2[[#This Row],[stop_lon]])*COS(RADIANS(route_map__2[[#This Row],[stop_lat]])))^2)*111.32)</f>
        <v>0.4839592297018146</v>
      </c>
    </row>
    <row r="3134" spans="1:7" hidden="1" x14ac:dyDescent="0.2">
      <c r="A3134" t="s">
        <v>277</v>
      </c>
      <c r="B3134">
        <v>1</v>
      </c>
      <c r="C3134">
        <v>8</v>
      </c>
      <c r="D3134" t="s">
        <v>3452</v>
      </c>
      <c r="E3134">
        <v>49.261735000000002</v>
      </c>
      <c r="F3134">
        <v>-122.909426</v>
      </c>
      <c r="G3134">
        <f>IF(route_map__2[[#This Row],[route_label]]&lt;&gt;A3135,0,SQRT((E3135-route_map__2[[#This Row],[stop_lat]])^2 + ((F3135-route_map__2[[#This Row],[stop_lon]])*COS(RADIANS(route_map__2[[#This Row],[stop_lat]])))^2)*111.32)</f>
        <v>0.22997594837846605</v>
      </c>
    </row>
    <row r="3135" spans="1:7" hidden="1" x14ac:dyDescent="0.2">
      <c r="A3135" t="s">
        <v>277</v>
      </c>
      <c r="B3135">
        <v>1</v>
      </c>
      <c r="C3135">
        <v>9</v>
      </c>
      <c r="D3135" t="s">
        <v>3453</v>
      </c>
      <c r="E3135">
        <v>49.262756000000003</v>
      </c>
      <c r="F3135">
        <v>-122.906674</v>
      </c>
      <c r="G3135">
        <f>IF(route_map__2[[#This Row],[route_label]]&lt;&gt;A3136,0,SQRT((E3136-route_map__2[[#This Row],[stop_lat]])^2 + ((F3136-route_map__2[[#This Row],[stop_lon]])*COS(RADIANS(route_map__2[[#This Row],[stop_lat]])))^2)*111.32)</f>
        <v>0.34925145222194426</v>
      </c>
    </row>
    <row r="3136" spans="1:7" hidden="1" x14ac:dyDescent="0.2">
      <c r="A3136" t="s">
        <v>277</v>
      </c>
      <c r="B3136">
        <v>1</v>
      </c>
      <c r="C3136">
        <v>10</v>
      </c>
      <c r="D3136" t="s">
        <v>3454</v>
      </c>
      <c r="E3136">
        <v>49.264955</v>
      </c>
      <c r="F3136">
        <v>-122.903245</v>
      </c>
      <c r="G3136">
        <f>IF(route_map__2[[#This Row],[route_label]]&lt;&gt;A3137,0,SQRT((E3137-route_map__2[[#This Row],[stop_lat]])^2 + ((F3137-route_map__2[[#This Row],[stop_lon]])*COS(RADIANS(route_map__2[[#This Row],[stop_lat]])))^2)*111.32)</f>
        <v>0.32638597473074649</v>
      </c>
    </row>
    <row r="3137" spans="1:7" hidden="1" x14ac:dyDescent="0.2">
      <c r="A3137" t="s">
        <v>277</v>
      </c>
      <c r="B3137">
        <v>1</v>
      </c>
      <c r="C3137">
        <v>11</v>
      </c>
      <c r="D3137" t="s">
        <v>3455</v>
      </c>
      <c r="E3137">
        <v>49.263832999999998</v>
      </c>
      <c r="F3137">
        <v>-122.90739600000001</v>
      </c>
      <c r="G3137">
        <f>IF(route_map__2[[#This Row],[route_label]]&lt;&gt;A3138,0,SQRT((E3138-route_map__2[[#This Row],[stop_lat]])^2 + ((F3138-route_map__2[[#This Row],[stop_lon]])*COS(RADIANS(route_map__2[[#This Row],[stop_lat]])))^2)*111.32)</f>
        <v>0.28294585873428613</v>
      </c>
    </row>
    <row r="3138" spans="1:7" hidden="1" x14ac:dyDescent="0.2">
      <c r="A3138" t="s">
        <v>277</v>
      </c>
      <c r="B3138">
        <v>1</v>
      </c>
      <c r="C3138">
        <v>12</v>
      </c>
      <c r="D3138" t="s">
        <v>3456</v>
      </c>
      <c r="E3138">
        <v>49.263719000000002</v>
      </c>
      <c r="F3138">
        <v>-122.911287</v>
      </c>
      <c r="G3138">
        <f>IF(route_map__2[[#This Row],[route_label]]&lt;&gt;A3139,0,SQRT((E3139-route_map__2[[#This Row],[stop_lat]])^2 + ((F3139-route_map__2[[#This Row],[stop_lon]])*COS(RADIANS(route_map__2[[#This Row],[stop_lat]])))^2)*111.32)</f>
        <v>0.24866205109115941</v>
      </c>
    </row>
    <row r="3139" spans="1:7" hidden="1" x14ac:dyDescent="0.2">
      <c r="A3139" t="s">
        <v>277</v>
      </c>
      <c r="B3139">
        <v>1</v>
      </c>
      <c r="C3139">
        <v>13</v>
      </c>
      <c r="D3139" t="s">
        <v>3457</v>
      </c>
      <c r="E3139">
        <v>49.264042000000003</v>
      </c>
      <c r="F3139">
        <v>-122.91467400000001</v>
      </c>
      <c r="G3139">
        <f>IF(route_map__2[[#This Row],[route_label]]&lt;&gt;A3140,0,SQRT((E3140-route_map__2[[#This Row],[stop_lat]])^2 + ((F3140-route_map__2[[#This Row],[stop_lon]])*COS(RADIANS(route_map__2[[#This Row],[stop_lat]])))^2)*111.32)</f>
        <v>0.42509782304872085</v>
      </c>
    </row>
    <row r="3140" spans="1:7" hidden="1" x14ac:dyDescent="0.2">
      <c r="A3140" t="s">
        <v>277</v>
      </c>
      <c r="B3140">
        <v>1</v>
      </c>
      <c r="C3140">
        <v>14</v>
      </c>
      <c r="D3140" t="s">
        <v>3458</v>
      </c>
      <c r="E3140">
        <v>49.264800999999999</v>
      </c>
      <c r="F3140">
        <v>-122.92040900000001</v>
      </c>
      <c r="G3140">
        <f>IF(route_map__2[[#This Row],[route_label]]&lt;&gt;A3141,0,SQRT((E3141-route_map__2[[#This Row],[stop_lat]])^2 + ((F3141-route_map__2[[#This Row],[stop_lon]])*COS(RADIANS(route_map__2[[#This Row],[stop_lat]])))^2)*111.32)</f>
        <v>0.22924924179409062</v>
      </c>
    </row>
    <row r="3141" spans="1:7" hidden="1" x14ac:dyDescent="0.2">
      <c r="A3141" t="s">
        <v>277</v>
      </c>
      <c r="B3141">
        <v>1</v>
      </c>
      <c r="C3141">
        <v>15</v>
      </c>
      <c r="D3141" t="s">
        <v>3459</v>
      </c>
      <c r="E3141">
        <v>49.264479000000001</v>
      </c>
      <c r="F3141">
        <v>-122.923526</v>
      </c>
      <c r="G3141">
        <f>IF(route_map__2[[#This Row],[route_label]]&lt;&gt;A3142,0,SQRT((E3142-route_map__2[[#This Row],[stop_lat]])^2 + ((F3142-route_map__2[[#This Row],[stop_lon]])*COS(RADIANS(route_map__2[[#This Row],[stop_lat]])))^2)*111.32)</f>
        <v>0.2335136378706853</v>
      </c>
    </row>
    <row r="3142" spans="1:7" hidden="1" x14ac:dyDescent="0.2">
      <c r="A3142" t="s">
        <v>277</v>
      </c>
      <c r="B3142">
        <v>1</v>
      </c>
      <c r="C3142">
        <v>16</v>
      </c>
      <c r="D3142" t="s">
        <v>3460</v>
      </c>
      <c r="E3142">
        <v>49.264678000000004</v>
      </c>
      <c r="F3142">
        <v>-122.926726</v>
      </c>
      <c r="G3142">
        <f>IF(route_map__2[[#This Row],[route_label]]&lt;&gt;A3143,0,SQRT((E3143-route_map__2[[#This Row],[stop_lat]])^2 + ((F3143-route_map__2[[#This Row],[stop_lon]])*COS(RADIANS(route_map__2[[#This Row],[stop_lat]])))^2)*111.32)</f>
        <v>0.40302872831689446</v>
      </c>
    </row>
    <row r="3143" spans="1:7" hidden="1" x14ac:dyDescent="0.2">
      <c r="A3143" t="s">
        <v>277</v>
      </c>
      <c r="B3143">
        <v>1</v>
      </c>
      <c r="C3143">
        <v>17</v>
      </c>
      <c r="D3143" t="s">
        <v>3461</v>
      </c>
      <c r="E3143">
        <v>49.261170999999997</v>
      </c>
      <c r="F3143">
        <v>-122.928104</v>
      </c>
      <c r="G3143">
        <f>IF(route_map__2[[#This Row],[route_label]]&lt;&gt;A3144,0,SQRT((E3144-route_map__2[[#This Row],[stop_lat]])^2 + ((F3144-route_map__2[[#This Row],[stop_lon]])*COS(RADIANS(route_map__2[[#This Row],[stop_lat]])))^2)*111.32)</f>
        <v>0.46319341580699297</v>
      </c>
    </row>
    <row r="3144" spans="1:7" hidden="1" x14ac:dyDescent="0.2">
      <c r="A3144" t="s">
        <v>277</v>
      </c>
      <c r="B3144">
        <v>1</v>
      </c>
      <c r="C3144">
        <v>18</v>
      </c>
      <c r="D3144" t="s">
        <v>3462</v>
      </c>
      <c r="E3144">
        <v>49.260978999999999</v>
      </c>
      <c r="F3144">
        <v>-122.934473</v>
      </c>
      <c r="G3144">
        <f>IF(route_map__2[[#This Row],[route_label]]&lt;&gt;A3145,0,SQRT((E3145-route_map__2[[#This Row],[stop_lat]])^2 + ((F3145-route_map__2[[#This Row],[stop_lon]])*COS(RADIANS(route_map__2[[#This Row],[stop_lat]])))^2)*111.32)</f>
        <v>0.48909541714408333</v>
      </c>
    </row>
    <row r="3145" spans="1:7" hidden="1" x14ac:dyDescent="0.2">
      <c r="A3145" t="s">
        <v>277</v>
      </c>
      <c r="B3145">
        <v>1</v>
      </c>
      <c r="C3145">
        <v>19</v>
      </c>
      <c r="D3145" t="s">
        <v>3463</v>
      </c>
      <c r="E3145">
        <v>49.265059999999998</v>
      </c>
      <c r="F3145">
        <v>-122.936967</v>
      </c>
      <c r="G3145">
        <f>IF(route_map__2[[#This Row],[route_label]]&lt;&gt;A3146,0,SQRT((E3146-route_map__2[[#This Row],[stop_lat]])^2 + ((F3146-route_map__2[[#This Row],[stop_lon]])*COS(RADIANS(route_map__2[[#This Row],[stop_lat]])))^2)*111.32)</f>
        <v>0.62016787148539221</v>
      </c>
    </row>
    <row r="3146" spans="1:7" hidden="1" x14ac:dyDescent="0.2">
      <c r="A3146" t="s">
        <v>277</v>
      </c>
      <c r="B3146">
        <v>1</v>
      </c>
      <c r="C3146">
        <v>20</v>
      </c>
      <c r="D3146" t="s">
        <v>3464</v>
      </c>
      <c r="E3146">
        <v>49.269990999999997</v>
      </c>
      <c r="F3146">
        <v>-122.94094</v>
      </c>
      <c r="G3146">
        <f>IF(route_map__2[[#This Row],[route_label]]&lt;&gt;A3147,0,SQRT((E3147-route_map__2[[#This Row],[stop_lat]])^2 + ((F3147-route_map__2[[#This Row],[stop_lon]])*COS(RADIANS(route_map__2[[#This Row],[stop_lat]])))^2)*111.32)</f>
        <v>0.34735267221403865</v>
      </c>
    </row>
    <row r="3147" spans="1:7" hidden="1" x14ac:dyDescent="0.2">
      <c r="A3147" t="s">
        <v>277</v>
      </c>
      <c r="B3147">
        <v>1</v>
      </c>
      <c r="C3147">
        <v>21</v>
      </c>
      <c r="D3147" t="s">
        <v>3465</v>
      </c>
      <c r="E3147">
        <v>49.269602999999996</v>
      </c>
      <c r="F3147">
        <v>-122.945685</v>
      </c>
      <c r="G3147">
        <f>IF(route_map__2[[#This Row],[route_label]]&lt;&gt;A3148,0,SQRT((E3148-route_map__2[[#This Row],[stop_lat]])^2 + ((F3148-route_map__2[[#This Row],[stop_lon]])*COS(RADIANS(route_map__2[[#This Row],[stop_lat]])))^2)*111.32)</f>
        <v>0.23491710099132143</v>
      </c>
    </row>
    <row r="3148" spans="1:7" hidden="1" x14ac:dyDescent="0.2">
      <c r="A3148" t="s">
        <v>277</v>
      </c>
      <c r="B3148">
        <v>1</v>
      </c>
      <c r="C3148">
        <v>22</v>
      </c>
      <c r="D3148" t="s">
        <v>3466</v>
      </c>
      <c r="E3148">
        <v>49.267955999999998</v>
      </c>
      <c r="F3148">
        <v>-122.94770699999999</v>
      </c>
      <c r="G3148">
        <f>IF(route_map__2[[#This Row],[route_label]]&lt;&gt;A3149,0,SQRT((E3149-route_map__2[[#This Row],[stop_lat]])^2 + ((F3149-route_map__2[[#This Row],[stop_lon]])*COS(RADIANS(route_map__2[[#This Row],[stop_lat]])))^2)*111.32)</f>
        <v>0.25163095351548798</v>
      </c>
    </row>
    <row r="3149" spans="1:7" hidden="1" x14ac:dyDescent="0.2">
      <c r="A3149" t="s">
        <v>277</v>
      </c>
      <c r="B3149">
        <v>1</v>
      </c>
      <c r="C3149">
        <v>23</v>
      </c>
      <c r="D3149" t="s">
        <v>3467</v>
      </c>
      <c r="E3149">
        <v>49.268014000000001</v>
      </c>
      <c r="F3149">
        <v>-122.95117</v>
      </c>
      <c r="G3149">
        <f>IF(route_map__2[[#This Row],[route_label]]&lt;&gt;A3150,0,SQRT((E3150-route_map__2[[#This Row],[stop_lat]])^2 + ((F3150-route_map__2[[#This Row],[stop_lon]])*COS(RADIANS(route_map__2[[#This Row],[stop_lat]])))^2)*111.32)</f>
        <v>0.19518068871392094</v>
      </c>
    </row>
    <row r="3150" spans="1:7" hidden="1" x14ac:dyDescent="0.2">
      <c r="A3150" t="s">
        <v>277</v>
      </c>
      <c r="B3150">
        <v>1</v>
      </c>
      <c r="C3150">
        <v>24</v>
      </c>
      <c r="D3150" t="s">
        <v>3468</v>
      </c>
      <c r="E3150">
        <v>49.268017999999998</v>
      </c>
      <c r="F3150">
        <v>-122.953857</v>
      </c>
      <c r="G3150">
        <f>IF(route_map__2[[#This Row],[route_label]]&lt;&gt;A3151,0,SQRT((E3151-route_map__2[[#This Row],[stop_lat]])^2 + ((F3151-route_map__2[[#This Row],[stop_lon]])*COS(RADIANS(route_map__2[[#This Row],[stop_lat]])))^2)*111.32)</f>
        <v>0.21698319503063881</v>
      </c>
    </row>
    <row r="3151" spans="1:7" hidden="1" x14ac:dyDescent="0.2">
      <c r="A3151" t="s">
        <v>277</v>
      </c>
      <c r="B3151">
        <v>1</v>
      </c>
      <c r="C3151">
        <v>25</v>
      </c>
      <c r="D3151" t="s">
        <v>3469</v>
      </c>
      <c r="E3151">
        <v>49.268037999999997</v>
      </c>
      <c r="F3151">
        <v>-122.956844</v>
      </c>
      <c r="G3151">
        <f>IF(route_map__2[[#This Row],[route_label]]&lt;&gt;A3152,0,SQRT((E3152-route_map__2[[#This Row],[stop_lat]])^2 + ((F3152-route_map__2[[#This Row],[stop_lon]])*COS(RADIANS(route_map__2[[#This Row],[stop_lat]])))^2)*111.32)</f>
        <v>0.20077477503401012</v>
      </c>
    </row>
    <row r="3152" spans="1:7" hidden="1" x14ac:dyDescent="0.2">
      <c r="A3152" t="s">
        <v>277</v>
      </c>
      <c r="B3152">
        <v>1</v>
      </c>
      <c r="C3152">
        <v>26</v>
      </c>
      <c r="D3152" t="s">
        <v>3470</v>
      </c>
      <c r="E3152">
        <v>49.268031000000001</v>
      </c>
      <c r="F3152">
        <v>-122.959608</v>
      </c>
      <c r="G3152">
        <f>IF(route_map__2[[#This Row],[route_label]]&lt;&gt;A3153,0,SQRT((E3153-route_map__2[[#This Row],[stop_lat]])^2 + ((F3153-route_map__2[[#This Row],[stop_lon]])*COS(RADIANS(route_map__2[[#This Row],[stop_lat]])))^2)*111.32)</f>
        <v>0.3970435467607295</v>
      </c>
    </row>
    <row r="3153" spans="1:7" hidden="1" x14ac:dyDescent="0.2">
      <c r="A3153" t="s">
        <v>277</v>
      </c>
      <c r="B3153">
        <v>1</v>
      </c>
      <c r="C3153">
        <v>27</v>
      </c>
      <c r="D3153" t="s">
        <v>3471</v>
      </c>
      <c r="E3153">
        <v>49.268037</v>
      </c>
      <c r="F3153">
        <v>-122.965074</v>
      </c>
      <c r="G3153">
        <f>IF(route_map__2[[#This Row],[route_label]]&lt;&gt;A3154,0,SQRT((E3154-route_map__2[[#This Row],[stop_lat]])^2 + ((F3154-route_map__2[[#This Row],[stop_lon]])*COS(RADIANS(route_map__2[[#This Row],[stop_lat]])))^2)*111.32)</f>
        <v>0.12421291333173617</v>
      </c>
    </row>
    <row r="3154" spans="1:7" hidden="1" x14ac:dyDescent="0.2">
      <c r="A3154" t="s">
        <v>277</v>
      </c>
      <c r="B3154">
        <v>1</v>
      </c>
      <c r="C3154">
        <v>28</v>
      </c>
      <c r="D3154" t="s">
        <v>3472</v>
      </c>
      <c r="E3154">
        <v>49.268040999999997</v>
      </c>
      <c r="F3154">
        <v>-122.966784</v>
      </c>
      <c r="G3154">
        <f>IF(route_map__2[[#This Row],[route_label]]&lt;&gt;A3155,0,SQRT((E3155-route_map__2[[#This Row],[stop_lat]])^2 + ((F3155-route_map__2[[#This Row],[stop_lon]])*COS(RADIANS(route_map__2[[#This Row],[stop_lat]])))^2)*111.32)</f>
        <v>0.274866124475171</v>
      </c>
    </row>
    <row r="3155" spans="1:7" hidden="1" x14ac:dyDescent="0.2">
      <c r="A3155" t="s">
        <v>277</v>
      </c>
      <c r="B3155">
        <v>1</v>
      </c>
      <c r="C3155">
        <v>29</v>
      </c>
      <c r="D3155" t="s">
        <v>3473</v>
      </c>
      <c r="E3155">
        <v>49.268033000000003</v>
      </c>
      <c r="F3155">
        <v>-122.970568</v>
      </c>
      <c r="G3155">
        <f>IF(route_map__2[[#This Row],[route_label]]&lt;&gt;A3156,0,SQRT((E3156-route_map__2[[#This Row],[stop_lat]])^2 + ((F3156-route_map__2[[#This Row],[stop_lon]])*COS(RADIANS(route_map__2[[#This Row],[stop_lat]])))^2)*111.32)</f>
        <v>0.17941765242613336</v>
      </c>
    </row>
    <row r="3156" spans="1:7" hidden="1" x14ac:dyDescent="0.2">
      <c r="A3156" t="s">
        <v>277</v>
      </c>
      <c r="B3156">
        <v>1</v>
      </c>
      <c r="C3156">
        <v>30</v>
      </c>
      <c r="D3156" t="s">
        <v>3474</v>
      </c>
      <c r="E3156">
        <v>49.268031000000001</v>
      </c>
      <c r="F3156">
        <v>-122.973038</v>
      </c>
      <c r="G3156">
        <f>IF(route_map__2[[#This Row],[route_label]]&lt;&gt;A3157,0,SQRT((E3157-route_map__2[[#This Row],[stop_lat]])^2 + ((F3157-route_map__2[[#This Row],[stop_lon]])*COS(RADIANS(route_map__2[[#This Row],[stop_lat]])))^2)*111.32)</f>
        <v>0.19802525974391033</v>
      </c>
    </row>
    <row r="3157" spans="1:7" hidden="1" x14ac:dyDescent="0.2">
      <c r="A3157" t="s">
        <v>277</v>
      </c>
      <c r="B3157">
        <v>1</v>
      </c>
      <c r="C3157">
        <v>31</v>
      </c>
      <c r="D3157" t="s">
        <v>3475</v>
      </c>
      <c r="E3157">
        <v>49.267629999999997</v>
      </c>
      <c r="F3157">
        <v>-122.975694</v>
      </c>
      <c r="G3157">
        <f>IF(route_map__2[[#This Row],[route_label]]&lt;&gt;A3158,0,SQRT((E3158-route_map__2[[#This Row],[stop_lat]])^2 + ((F3158-route_map__2[[#This Row],[stop_lon]])*COS(RADIANS(route_map__2[[#This Row],[stop_lat]])))^2)*111.32)</f>
        <v>0.18920499691346299</v>
      </c>
    </row>
    <row r="3158" spans="1:7" hidden="1" x14ac:dyDescent="0.2">
      <c r="A3158" t="s">
        <v>277</v>
      </c>
      <c r="B3158">
        <v>1</v>
      </c>
      <c r="C3158">
        <v>32</v>
      </c>
      <c r="D3158" t="s">
        <v>3476</v>
      </c>
      <c r="E3158">
        <v>49.265990000000002</v>
      </c>
      <c r="F3158">
        <v>-122.976378</v>
      </c>
      <c r="G3158">
        <f>IF(route_map__2[[#This Row],[route_label]]&lt;&gt;A3159,0,SQRT((E3159-route_map__2[[#This Row],[stop_lat]])^2 + ((F3159-route_map__2[[#This Row],[stop_lon]])*COS(RADIANS(route_map__2[[#This Row],[stop_lat]])))^2)*111.32)</f>
        <v>0.15764233792011087</v>
      </c>
    </row>
    <row r="3159" spans="1:7" hidden="1" x14ac:dyDescent="0.2">
      <c r="A3159" t="s">
        <v>277</v>
      </c>
      <c r="B3159">
        <v>1</v>
      </c>
      <c r="C3159">
        <v>33</v>
      </c>
      <c r="D3159" t="s">
        <v>3477</v>
      </c>
      <c r="E3159">
        <v>49.264702</v>
      </c>
      <c r="F3159">
        <v>-122.97727999999999</v>
      </c>
      <c r="G3159">
        <f>IF(route_map__2[[#This Row],[route_label]]&lt;&gt;A3160,0,SQRT((E3160-route_map__2[[#This Row],[stop_lat]])^2 + ((F3160-route_map__2[[#This Row],[stop_lon]])*COS(RADIANS(route_map__2[[#This Row],[stop_lat]])))^2)*111.32)</f>
        <v>0.29392947838578787</v>
      </c>
    </row>
    <row r="3160" spans="1:7" hidden="1" x14ac:dyDescent="0.2">
      <c r="A3160" t="s">
        <v>277</v>
      </c>
      <c r="B3160">
        <v>1</v>
      </c>
      <c r="C3160">
        <v>34</v>
      </c>
      <c r="D3160" t="s">
        <v>3202</v>
      </c>
      <c r="E3160">
        <v>49.264488999999998</v>
      </c>
      <c r="F3160">
        <v>-122.981313</v>
      </c>
      <c r="G3160">
        <f>IF(route_map__2[[#This Row],[route_label]]&lt;&gt;A3161,0,SQRT((E3161-route_map__2[[#This Row],[stop_lat]])^2 + ((F3161-route_map__2[[#This Row],[stop_lon]])*COS(RADIANS(route_map__2[[#This Row],[stop_lat]])))^2)*111.32)</f>
        <v>0.37510126671472588</v>
      </c>
    </row>
    <row r="3161" spans="1:7" hidden="1" x14ac:dyDescent="0.2">
      <c r="A3161" t="s">
        <v>277</v>
      </c>
      <c r="B3161">
        <v>1</v>
      </c>
      <c r="C3161">
        <v>35</v>
      </c>
      <c r="D3161" t="s">
        <v>3316</v>
      </c>
      <c r="E3161">
        <v>49.263133000000003</v>
      </c>
      <c r="F3161">
        <v>-122.98604</v>
      </c>
      <c r="G3161">
        <f>IF(route_map__2[[#This Row],[route_label]]&lt;&gt;A3162,0,SQRT((E3162-route_map__2[[#This Row],[stop_lat]])^2 + ((F3162-route_map__2[[#This Row],[stop_lon]])*COS(RADIANS(route_map__2[[#This Row],[stop_lat]])))^2)*111.32)</f>
        <v>0.20042632945083019</v>
      </c>
    </row>
    <row r="3162" spans="1:7" hidden="1" x14ac:dyDescent="0.2">
      <c r="A3162" t="s">
        <v>277</v>
      </c>
      <c r="B3162">
        <v>1</v>
      </c>
      <c r="C3162">
        <v>36</v>
      </c>
      <c r="D3162" t="s">
        <v>3478</v>
      </c>
      <c r="E3162">
        <v>49.263533000000002</v>
      </c>
      <c r="F3162">
        <v>-122.98873</v>
      </c>
      <c r="G3162">
        <f>IF(route_map__2[[#This Row],[route_label]]&lt;&gt;A3163,0,SQRT((E3163-route_map__2[[#This Row],[stop_lat]])^2 + ((F3163-route_map__2[[#This Row],[stop_lon]])*COS(RADIANS(route_map__2[[#This Row],[stop_lat]])))^2)*111.32)</f>
        <v>0.3968112656253252</v>
      </c>
    </row>
    <row r="3163" spans="1:7" hidden="1" x14ac:dyDescent="0.2">
      <c r="A3163" t="s">
        <v>277</v>
      </c>
      <c r="B3163">
        <v>1</v>
      </c>
      <c r="C3163">
        <v>37</v>
      </c>
      <c r="D3163" t="s">
        <v>3479</v>
      </c>
      <c r="E3163">
        <v>49.265545000000003</v>
      </c>
      <c r="F3163">
        <v>-122.993239</v>
      </c>
      <c r="G3163">
        <f>IF(route_map__2[[#This Row],[route_label]]&lt;&gt;A3164,0,SQRT((E3164-route_map__2[[#This Row],[stop_lat]])^2 + ((F3164-route_map__2[[#This Row],[stop_lon]])*COS(RADIANS(route_map__2[[#This Row],[stop_lat]])))^2)*111.32)</f>
        <v>0.4081582885618914</v>
      </c>
    </row>
    <row r="3164" spans="1:7" hidden="1" x14ac:dyDescent="0.2">
      <c r="A3164" t="s">
        <v>277</v>
      </c>
      <c r="B3164">
        <v>1</v>
      </c>
      <c r="C3164">
        <v>38</v>
      </c>
      <c r="D3164" t="s">
        <v>3480</v>
      </c>
      <c r="E3164">
        <v>49.266441999999998</v>
      </c>
      <c r="F3164">
        <v>-122.998687</v>
      </c>
      <c r="G3164">
        <f>IF(route_map__2[[#This Row],[route_label]]&lt;&gt;A3165,0,SQRT((E3165-route_map__2[[#This Row],[stop_lat]])^2 + ((F3165-route_map__2[[#This Row],[stop_lon]])*COS(RADIANS(route_map__2[[#This Row],[stop_lat]])))^2)*111.32)</f>
        <v>0.20196401440093614</v>
      </c>
    </row>
    <row r="3165" spans="1:7" hidden="1" x14ac:dyDescent="0.2">
      <c r="A3165" t="s">
        <v>277</v>
      </c>
      <c r="B3165">
        <v>1</v>
      </c>
      <c r="C3165">
        <v>39</v>
      </c>
      <c r="D3165" t="s">
        <v>3350</v>
      </c>
      <c r="E3165">
        <v>49.266553999999999</v>
      </c>
      <c r="F3165">
        <v>-123.001462</v>
      </c>
      <c r="G3165">
        <f>IF(route_map__2[[#This Row],[route_label]]&lt;&gt;A3166,0,SQRT((E3166-route_map__2[[#This Row],[stop_lat]])^2 + ((F3166-route_map__2[[#This Row],[stop_lon]])*COS(RADIANS(route_map__2[[#This Row],[stop_lat]])))^2)*111.32)</f>
        <v>0</v>
      </c>
    </row>
    <row r="3166" spans="1:7" hidden="1" x14ac:dyDescent="0.2">
      <c r="A3166" t="s">
        <v>173</v>
      </c>
      <c r="B3166">
        <v>0</v>
      </c>
      <c r="C3166">
        <v>1</v>
      </c>
      <c r="D3166" t="s">
        <v>3481</v>
      </c>
      <c r="E3166">
        <v>49.278466000000002</v>
      </c>
      <c r="F3166">
        <v>-122.91268100000001</v>
      </c>
      <c r="G3166">
        <f>IF(route_map__2[[#This Row],[route_label]]&lt;&gt;A3167,0,SQRT((E3167-route_map__2[[#This Row],[stop_lat]])^2 + ((F3167-route_map__2[[#This Row],[stop_lon]])*COS(RADIANS(route_map__2[[#This Row],[stop_lat]])))^2)*111.32)</f>
        <v>0.28224802147131561</v>
      </c>
    </row>
    <row r="3167" spans="1:7" hidden="1" x14ac:dyDescent="0.2">
      <c r="A3167" t="s">
        <v>173</v>
      </c>
      <c r="B3167">
        <v>0</v>
      </c>
      <c r="C3167">
        <v>2</v>
      </c>
      <c r="D3167" t="s">
        <v>3482</v>
      </c>
      <c r="E3167">
        <v>49.277132999999999</v>
      </c>
      <c r="F3167">
        <v>-122.909375</v>
      </c>
      <c r="G3167">
        <f>IF(route_map__2[[#This Row],[route_label]]&lt;&gt;A3168,0,SQRT((E3168-route_map__2[[#This Row],[stop_lat]])^2 + ((F3168-route_map__2[[#This Row],[stop_lon]])*COS(RADIANS(route_map__2[[#This Row],[stop_lat]])))^2)*111.32)</f>
        <v>0.48761329208542492</v>
      </c>
    </row>
    <row r="3168" spans="1:7" hidden="1" x14ac:dyDescent="0.2">
      <c r="A3168" t="s">
        <v>173</v>
      </c>
      <c r="B3168">
        <v>0</v>
      </c>
      <c r="C3168">
        <v>3</v>
      </c>
      <c r="D3168" t="s">
        <v>3483</v>
      </c>
      <c r="E3168">
        <v>49.276558000000001</v>
      </c>
      <c r="F3168">
        <v>-122.916031</v>
      </c>
      <c r="G3168">
        <f>IF(route_map__2[[#This Row],[route_label]]&lt;&gt;A3169,0,SQRT((E3169-route_map__2[[#This Row],[stop_lat]])^2 + ((F3169-route_map__2[[#This Row],[stop_lon]])*COS(RADIANS(route_map__2[[#This Row],[stop_lat]])))^2)*111.32)</f>
        <v>0.48095310712965533</v>
      </c>
    </row>
    <row r="3169" spans="1:7" hidden="1" x14ac:dyDescent="0.2">
      <c r="A3169" t="s">
        <v>173</v>
      </c>
      <c r="B3169">
        <v>0</v>
      </c>
      <c r="C3169">
        <v>4</v>
      </c>
      <c r="D3169" t="s">
        <v>3484</v>
      </c>
      <c r="E3169">
        <v>49.279957000000003</v>
      </c>
      <c r="F3169">
        <v>-122.920119</v>
      </c>
      <c r="G3169">
        <f>IF(route_map__2[[#This Row],[route_label]]&lt;&gt;A3170,0,SQRT((E3170-route_map__2[[#This Row],[stop_lat]])^2 + ((F3170-route_map__2[[#This Row],[stop_lon]])*COS(RADIANS(route_map__2[[#This Row],[stop_lat]])))^2)*111.32)</f>
        <v>0.60936341861401455</v>
      </c>
    </row>
    <row r="3170" spans="1:7" hidden="1" x14ac:dyDescent="0.2">
      <c r="A3170" t="s">
        <v>173</v>
      </c>
      <c r="B3170">
        <v>0</v>
      </c>
      <c r="C3170">
        <v>5</v>
      </c>
      <c r="D3170" t="s">
        <v>3485</v>
      </c>
      <c r="E3170">
        <v>49.281238000000002</v>
      </c>
      <c r="F3170">
        <v>-122.92827699999999</v>
      </c>
      <c r="G3170">
        <f>IF(route_map__2[[#This Row],[route_label]]&lt;&gt;A3171,0,SQRT((E3171-route_map__2[[#This Row],[stop_lat]])^2 + ((F3171-route_map__2[[#This Row],[stop_lon]])*COS(RADIANS(route_map__2[[#This Row],[stop_lat]])))^2)*111.32)</f>
        <v>3.3158613891293665</v>
      </c>
    </row>
    <row r="3171" spans="1:7" hidden="1" x14ac:dyDescent="0.2">
      <c r="A3171" t="s">
        <v>173</v>
      </c>
      <c r="B3171">
        <v>0</v>
      </c>
      <c r="C3171">
        <v>6</v>
      </c>
      <c r="D3171" t="s">
        <v>3486</v>
      </c>
      <c r="E3171">
        <v>49.262816000000001</v>
      </c>
      <c r="F3171">
        <v>-122.89239600000001</v>
      </c>
      <c r="G3171">
        <f>IF(route_map__2[[#This Row],[route_label]]&lt;&gt;A3172,0,SQRT((E3172-route_map__2[[#This Row],[stop_lat]])^2 + ((F3172-route_map__2[[#This Row],[stop_lon]])*COS(RADIANS(route_map__2[[#This Row],[stop_lat]])))^2)*111.32)</f>
        <v>0.26163834420463006</v>
      </c>
    </row>
    <row r="3172" spans="1:7" hidden="1" x14ac:dyDescent="0.2">
      <c r="A3172" t="s">
        <v>173</v>
      </c>
      <c r="B3172">
        <v>0</v>
      </c>
      <c r="C3172">
        <v>7</v>
      </c>
      <c r="D3172" t="s">
        <v>3487</v>
      </c>
      <c r="E3172">
        <v>49.261403000000001</v>
      </c>
      <c r="F3172">
        <v>-122.889518</v>
      </c>
      <c r="G3172">
        <f>IF(route_map__2[[#This Row],[route_label]]&lt;&gt;A3173,0,SQRT((E3173-route_map__2[[#This Row],[stop_lat]])^2 + ((F3173-route_map__2[[#This Row],[stop_lon]])*COS(RADIANS(route_map__2[[#This Row],[stop_lat]])))^2)*111.32)</f>
        <v>5.0270028389458987E-2</v>
      </c>
    </row>
    <row r="3173" spans="1:7" hidden="1" x14ac:dyDescent="0.2">
      <c r="A3173" t="s">
        <v>173</v>
      </c>
      <c r="B3173">
        <v>1</v>
      </c>
      <c r="C3173">
        <v>1</v>
      </c>
      <c r="D3173" t="s">
        <v>3488</v>
      </c>
      <c r="E3173">
        <v>49.261316000000001</v>
      </c>
      <c r="F3173">
        <v>-122.890197</v>
      </c>
      <c r="G3173">
        <f>IF(route_map__2[[#This Row],[route_label]]&lt;&gt;A3174,0,SQRT((E3174-route_map__2[[#This Row],[stop_lat]])^2 + ((F3174-route_map__2[[#This Row],[stop_lon]])*COS(RADIANS(route_map__2[[#This Row],[stop_lat]])))^2)*111.32)</f>
        <v>0.2094035173062502</v>
      </c>
    </row>
    <row r="3174" spans="1:7" hidden="1" x14ac:dyDescent="0.2">
      <c r="A3174" t="s">
        <v>173</v>
      </c>
      <c r="B3174">
        <v>1</v>
      </c>
      <c r="C3174">
        <v>2</v>
      </c>
      <c r="D3174" t="s">
        <v>3489</v>
      </c>
      <c r="E3174">
        <v>49.263168</v>
      </c>
      <c r="F3174">
        <v>-122.889692</v>
      </c>
      <c r="G3174">
        <f>IF(route_map__2[[#This Row],[route_label]]&lt;&gt;A3175,0,SQRT((E3175-route_map__2[[#This Row],[stop_lat]])^2 + ((F3175-route_map__2[[#This Row],[stop_lon]])*COS(RADIANS(route_map__2[[#This Row],[stop_lat]])))^2)*111.32)</f>
        <v>2.8825494764688022</v>
      </c>
    </row>
    <row r="3175" spans="1:7" hidden="1" x14ac:dyDescent="0.2">
      <c r="A3175" t="s">
        <v>173</v>
      </c>
      <c r="B3175">
        <v>1</v>
      </c>
      <c r="C3175">
        <v>3</v>
      </c>
      <c r="D3175" t="s">
        <v>3490</v>
      </c>
      <c r="E3175">
        <v>49.279953999999996</v>
      </c>
      <c r="F3175">
        <v>-122.919905</v>
      </c>
      <c r="G3175">
        <f>IF(route_map__2[[#This Row],[route_label]]&lt;&gt;A3176,0,SQRT((E3176-route_map__2[[#This Row],[stop_lat]])^2 + ((F3176-route_map__2[[#This Row],[stop_lon]])*COS(RADIANS(route_map__2[[#This Row],[stop_lat]])))^2)*111.32)</f>
        <v>0.55014437590593546</v>
      </c>
    </row>
    <row r="3176" spans="1:7" hidden="1" x14ac:dyDescent="0.2">
      <c r="A3176" t="s">
        <v>173</v>
      </c>
      <c r="B3176">
        <v>1</v>
      </c>
      <c r="C3176">
        <v>4</v>
      </c>
      <c r="D3176" t="s">
        <v>3481</v>
      </c>
      <c r="E3176">
        <v>49.278466000000002</v>
      </c>
      <c r="F3176">
        <v>-122.91268100000001</v>
      </c>
      <c r="G3176">
        <f>IF(route_map__2[[#This Row],[route_label]]&lt;&gt;A3177,0,SQRT((E3177-route_map__2[[#This Row],[stop_lat]])^2 + ((F3177-route_map__2[[#This Row],[stop_lon]])*COS(RADIANS(route_map__2[[#This Row],[stop_lat]])))^2)*111.32)</f>
        <v>0</v>
      </c>
    </row>
    <row r="3177" spans="1:7" hidden="1" x14ac:dyDescent="0.2">
      <c r="A3177" t="s">
        <v>138</v>
      </c>
      <c r="B3177">
        <v>0</v>
      </c>
      <c r="C3177">
        <v>1</v>
      </c>
      <c r="D3177" t="s">
        <v>3491</v>
      </c>
      <c r="E3177">
        <v>49.225090999999999</v>
      </c>
      <c r="F3177">
        <v>-123.00209099999999</v>
      </c>
      <c r="G3177">
        <f>IF(route_map__2[[#This Row],[route_label]]&lt;&gt;A3178,0,SQRT((E3178-route_map__2[[#This Row],[stop_lat]])^2 + ((F3178-route_map__2[[#This Row],[stop_lon]])*COS(RADIANS(route_map__2[[#This Row],[stop_lat]])))^2)*111.32)</f>
        <v>0.163249808073446</v>
      </c>
    </row>
    <row r="3178" spans="1:7" hidden="1" x14ac:dyDescent="0.2">
      <c r="A3178" t="s">
        <v>138</v>
      </c>
      <c r="B3178">
        <v>0</v>
      </c>
      <c r="C3178">
        <v>2</v>
      </c>
      <c r="D3178" t="s">
        <v>2425</v>
      </c>
      <c r="E3178">
        <v>49.224203000000003</v>
      </c>
      <c r="F3178">
        <v>-123.000304</v>
      </c>
      <c r="G3178">
        <f>IF(route_map__2[[#This Row],[route_label]]&lt;&gt;A3179,0,SQRT((E3179-route_map__2[[#This Row],[stop_lat]])^2 + ((F3179-route_map__2[[#This Row],[stop_lon]])*COS(RADIANS(route_map__2[[#This Row],[stop_lat]])))^2)*111.32)</f>
        <v>0.18688818878776903</v>
      </c>
    </row>
    <row r="3179" spans="1:7" hidden="1" x14ac:dyDescent="0.2">
      <c r="A3179" t="s">
        <v>138</v>
      </c>
      <c r="B3179">
        <v>0</v>
      </c>
      <c r="C3179">
        <v>3</v>
      </c>
      <c r="D3179" t="s">
        <v>2863</v>
      </c>
      <c r="E3179">
        <v>49.224102999999999</v>
      </c>
      <c r="F3179">
        <v>-122.997738</v>
      </c>
      <c r="G3179">
        <f>IF(route_map__2[[#This Row],[route_label]]&lt;&gt;A3180,0,SQRT((E3180-route_map__2[[#This Row],[stop_lat]])^2 + ((F3180-route_map__2[[#This Row],[stop_lon]])*COS(RADIANS(route_map__2[[#This Row],[stop_lat]])))^2)*111.32)</f>
        <v>0.31382684473226313</v>
      </c>
    </row>
    <row r="3180" spans="1:7" hidden="1" x14ac:dyDescent="0.2">
      <c r="A3180" t="s">
        <v>138</v>
      </c>
      <c r="B3180">
        <v>0</v>
      </c>
      <c r="C3180">
        <v>4</v>
      </c>
      <c r="D3180" t="s">
        <v>2864</v>
      </c>
      <c r="E3180">
        <v>49.225569</v>
      </c>
      <c r="F3180">
        <v>-122.994051</v>
      </c>
      <c r="G3180">
        <f>IF(route_map__2[[#This Row],[route_label]]&lt;&gt;A3181,0,SQRT((E3181-route_map__2[[#This Row],[stop_lat]])^2 + ((F3181-route_map__2[[#This Row],[stop_lon]])*COS(RADIANS(route_map__2[[#This Row],[stop_lat]])))^2)*111.32)</f>
        <v>0.19562438059924231</v>
      </c>
    </row>
    <row r="3181" spans="1:7" hidden="1" x14ac:dyDescent="0.2">
      <c r="A3181" t="s">
        <v>138</v>
      </c>
      <c r="B3181">
        <v>0</v>
      </c>
      <c r="C3181">
        <v>5</v>
      </c>
      <c r="D3181" t="s">
        <v>2865</v>
      </c>
      <c r="E3181">
        <v>49.227325999999998</v>
      </c>
      <c r="F3181">
        <v>-122.994102</v>
      </c>
      <c r="G3181">
        <f>IF(route_map__2[[#This Row],[route_label]]&lt;&gt;A3182,0,SQRT((E3182-route_map__2[[#This Row],[stop_lat]])^2 + ((F3182-route_map__2[[#This Row],[stop_lon]])*COS(RADIANS(route_map__2[[#This Row],[stop_lat]])))^2)*111.32)</f>
        <v>0.28318664129764581</v>
      </c>
    </row>
    <row r="3182" spans="1:7" hidden="1" x14ac:dyDescent="0.2">
      <c r="A3182" t="s">
        <v>138</v>
      </c>
      <c r="B3182">
        <v>0</v>
      </c>
      <c r="C3182">
        <v>6</v>
      </c>
      <c r="D3182" t="s">
        <v>3492</v>
      </c>
      <c r="E3182">
        <v>49.229847999999997</v>
      </c>
      <c r="F3182">
        <v>-122.99359200000001</v>
      </c>
      <c r="G3182">
        <f>IF(route_map__2[[#This Row],[route_label]]&lt;&gt;A3183,0,SQRT((E3183-route_map__2[[#This Row],[stop_lat]])^2 + ((F3183-route_map__2[[#This Row],[stop_lon]])*COS(RADIANS(route_map__2[[#This Row],[stop_lat]])))^2)*111.32)</f>
        <v>0.40492154597806718</v>
      </c>
    </row>
    <row r="3183" spans="1:7" hidden="1" x14ac:dyDescent="0.2">
      <c r="A3183" t="s">
        <v>138</v>
      </c>
      <c r="B3183">
        <v>0</v>
      </c>
      <c r="C3183">
        <v>7</v>
      </c>
      <c r="D3183" t="s">
        <v>3493</v>
      </c>
      <c r="E3183">
        <v>49.229773999999999</v>
      </c>
      <c r="F3183">
        <v>-122.988023</v>
      </c>
      <c r="G3183">
        <f>IF(route_map__2[[#This Row],[route_label]]&lt;&gt;A3184,0,SQRT((E3184-route_map__2[[#This Row],[stop_lat]])^2 + ((F3184-route_map__2[[#This Row],[stop_lon]])*COS(RADIANS(route_map__2[[#This Row],[stop_lat]])))^2)*111.32)</f>
        <v>0.31535661430912881</v>
      </c>
    </row>
    <row r="3184" spans="1:7" hidden="1" x14ac:dyDescent="0.2">
      <c r="A3184" t="s">
        <v>138</v>
      </c>
      <c r="B3184">
        <v>0</v>
      </c>
      <c r="C3184">
        <v>8</v>
      </c>
      <c r="D3184" t="s">
        <v>3494</v>
      </c>
      <c r="E3184">
        <v>49.229537999999998</v>
      </c>
      <c r="F3184">
        <v>-122.9837</v>
      </c>
      <c r="G3184">
        <f>IF(route_map__2[[#This Row],[route_label]]&lt;&gt;A3185,0,SQRT((E3185-route_map__2[[#This Row],[stop_lat]])^2 + ((F3185-route_map__2[[#This Row],[stop_lon]])*COS(RADIANS(route_map__2[[#This Row],[stop_lat]])))^2)*111.32)</f>
        <v>0.26082992566287649</v>
      </c>
    </row>
    <row r="3185" spans="1:7" hidden="1" x14ac:dyDescent="0.2">
      <c r="A3185" t="s">
        <v>138</v>
      </c>
      <c r="B3185">
        <v>0</v>
      </c>
      <c r="C3185">
        <v>9</v>
      </c>
      <c r="D3185" t="s">
        <v>3495</v>
      </c>
      <c r="E3185">
        <v>49.228906000000002</v>
      </c>
      <c r="F3185">
        <v>-122.980245</v>
      </c>
      <c r="G3185">
        <f>IF(route_map__2[[#This Row],[route_label]]&lt;&gt;A3186,0,SQRT((E3186-route_map__2[[#This Row],[stop_lat]])^2 + ((F3186-route_map__2[[#This Row],[stop_lon]])*COS(RADIANS(route_map__2[[#This Row],[stop_lat]])))^2)*111.32)</f>
        <v>0.24940294622056366</v>
      </c>
    </row>
    <row r="3186" spans="1:7" hidden="1" x14ac:dyDescent="0.2">
      <c r="A3186" t="s">
        <v>138</v>
      </c>
      <c r="B3186">
        <v>0</v>
      </c>
      <c r="C3186">
        <v>10</v>
      </c>
      <c r="D3186" t="s">
        <v>3496</v>
      </c>
      <c r="E3186">
        <v>49.229179999999999</v>
      </c>
      <c r="F3186">
        <v>-122.97684</v>
      </c>
      <c r="G3186">
        <f>IF(route_map__2[[#This Row],[route_label]]&lt;&gt;A3187,0,SQRT((E3187-route_map__2[[#This Row],[stop_lat]])^2 + ((F3187-route_map__2[[#This Row],[stop_lon]])*COS(RADIANS(route_map__2[[#This Row],[stop_lat]])))^2)*111.32)</f>
        <v>0.38914065109150631</v>
      </c>
    </row>
    <row r="3187" spans="1:7" hidden="1" x14ac:dyDescent="0.2">
      <c r="A3187" t="s">
        <v>138</v>
      </c>
      <c r="B3187">
        <v>0</v>
      </c>
      <c r="C3187">
        <v>11</v>
      </c>
      <c r="D3187" t="s">
        <v>3497</v>
      </c>
      <c r="E3187">
        <v>49.229331000000002</v>
      </c>
      <c r="F3187">
        <v>-122.971492</v>
      </c>
      <c r="G3187">
        <f>IF(route_map__2[[#This Row],[route_label]]&lt;&gt;A3188,0,SQRT((E3188-route_map__2[[#This Row],[stop_lat]])^2 + ((F3188-route_map__2[[#This Row],[stop_lon]])*COS(RADIANS(route_map__2[[#This Row],[stop_lat]])))^2)*111.32)</f>
        <v>0.30731920571594151</v>
      </c>
    </row>
    <row r="3188" spans="1:7" hidden="1" x14ac:dyDescent="0.2">
      <c r="A3188" t="s">
        <v>138</v>
      </c>
      <c r="B3188">
        <v>0</v>
      </c>
      <c r="C3188">
        <v>12</v>
      </c>
      <c r="D3188" t="s">
        <v>3498</v>
      </c>
      <c r="E3188">
        <v>49.229258000000002</v>
      </c>
      <c r="F3188">
        <v>-122.967266</v>
      </c>
      <c r="G3188">
        <f>IF(route_map__2[[#This Row],[route_label]]&lt;&gt;A3189,0,SQRT((E3189-route_map__2[[#This Row],[stop_lat]])^2 + ((F3189-route_map__2[[#This Row],[stop_lon]])*COS(RADIANS(route_map__2[[#This Row],[stop_lat]])))^2)*111.32)</f>
        <v>0.35903260912995427</v>
      </c>
    </row>
    <row r="3189" spans="1:7" hidden="1" x14ac:dyDescent="0.2">
      <c r="A3189" t="s">
        <v>138</v>
      </c>
      <c r="B3189">
        <v>0</v>
      </c>
      <c r="C3189">
        <v>13</v>
      </c>
      <c r="D3189" t="s">
        <v>3340</v>
      </c>
      <c r="E3189">
        <v>49.230747000000001</v>
      </c>
      <c r="F3189">
        <v>-122.962885</v>
      </c>
      <c r="G3189">
        <f>IF(route_map__2[[#This Row],[route_label]]&lt;&gt;A3190,0,SQRT((E3190-route_map__2[[#This Row],[stop_lat]])^2 + ((F3190-route_map__2[[#This Row],[stop_lon]])*COS(RADIANS(route_map__2[[#This Row],[stop_lat]])))^2)*111.32)</f>
        <v>0.34982946755877037</v>
      </c>
    </row>
    <row r="3190" spans="1:7" hidden="1" x14ac:dyDescent="0.2">
      <c r="A3190" t="s">
        <v>138</v>
      </c>
      <c r="B3190">
        <v>0</v>
      </c>
      <c r="C3190">
        <v>14</v>
      </c>
      <c r="D3190" t="s">
        <v>3341</v>
      </c>
      <c r="E3190">
        <v>49.232779000000001</v>
      </c>
      <c r="F3190">
        <v>-122.959214</v>
      </c>
      <c r="G3190">
        <f>IF(route_map__2[[#This Row],[route_label]]&lt;&gt;A3191,0,SQRT((E3191-route_map__2[[#This Row],[stop_lat]])^2 + ((F3191-route_map__2[[#This Row],[stop_lon]])*COS(RADIANS(route_map__2[[#This Row],[stop_lat]])))^2)*111.32)</f>
        <v>0.23380778936121852</v>
      </c>
    </row>
    <row r="3191" spans="1:7" hidden="1" x14ac:dyDescent="0.2">
      <c r="A3191" t="s">
        <v>138</v>
      </c>
      <c r="B3191">
        <v>0</v>
      </c>
      <c r="C3191">
        <v>15</v>
      </c>
      <c r="D3191" t="s">
        <v>3342</v>
      </c>
      <c r="E3191">
        <v>49.234121999999999</v>
      </c>
      <c r="F3191">
        <v>-122.95674099999999</v>
      </c>
      <c r="G3191">
        <f>IF(route_map__2[[#This Row],[route_label]]&lt;&gt;A3192,0,SQRT((E3192-route_map__2[[#This Row],[stop_lat]])^2 + ((F3192-route_map__2[[#This Row],[stop_lon]])*COS(RADIANS(route_map__2[[#This Row],[stop_lat]])))^2)*111.32)</f>
        <v>0.26198535586661054</v>
      </c>
    </row>
    <row r="3192" spans="1:7" hidden="1" x14ac:dyDescent="0.2">
      <c r="A3192" t="s">
        <v>138</v>
      </c>
      <c r="B3192">
        <v>0</v>
      </c>
      <c r="C3192">
        <v>16</v>
      </c>
      <c r="D3192" t="s">
        <v>3131</v>
      </c>
      <c r="E3192">
        <v>49.236223000000003</v>
      </c>
      <c r="F3192">
        <v>-122.955117</v>
      </c>
      <c r="G3192">
        <f>IF(route_map__2[[#This Row],[route_label]]&lt;&gt;A3193,0,SQRT((E3193-route_map__2[[#This Row],[stop_lat]])^2 + ((F3193-route_map__2[[#This Row],[stop_lon]])*COS(RADIANS(route_map__2[[#This Row],[stop_lat]])))^2)*111.32)</f>
        <v>0.78223454071378873</v>
      </c>
    </row>
    <row r="3193" spans="1:7" hidden="1" x14ac:dyDescent="0.2">
      <c r="A3193" t="s">
        <v>138</v>
      </c>
      <c r="B3193">
        <v>0</v>
      </c>
      <c r="C3193">
        <v>17</v>
      </c>
      <c r="D3193" t="s">
        <v>3499</v>
      </c>
      <c r="E3193">
        <v>49.239331</v>
      </c>
      <c r="F3193">
        <v>-122.964769</v>
      </c>
      <c r="G3193">
        <f>IF(route_map__2[[#This Row],[route_label]]&lt;&gt;A3194,0,SQRT((E3194-route_map__2[[#This Row],[stop_lat]])^2 + ((F3194-route_map__2[[#This Row],[stop_lon]])*COS(RADIANS(route_map__2[[#This Row],[stop_lat]])))^2)*111.32)</f>
        <v>0.27332699427623608</v>
      </c>
    </row>
    <row r="3194" spans="1:7" hidden="1" x14ac:dyDescent="0.2">
      <c r="A3194" t="s">
        <v>138</v>
      </c>
      <c r="B3194">
        <v>0</v>
      </c>
      <c r="C3194">
        <v>18</v>
      </c>
      <c r="D3194" t="s">
        <v>3500</v>
      </c>
      <c r="E3194">
        <v>49.240608000000002</v>
      </c>
      <c r="F3194">
        <v>-122.96798099999999</v>
      </c>
      <c r="G3194">
        <f>IF(route_map__2[[#This Row],[route_label]]&lt;&gt;A3195,0,SQRT((E3195-route_map__2[[#This Row],[stop_lat]])^2 + ((F3195-route_map__2[[#This Row],[stop_lon]])*COS(RADIANS(route_map__2[[#This Row],[stop_lat]])))^2)*111.32)</f>
        <v>0.33196306941871651</v>
      </c>
    </row>
    <row r="3195" spans="1:7" hidden="1" x14ac:dyDescent="0.2">
      <c r="A3195" t="s">
        <v>138</v>
      </c>
      <c r="B3195">
        <v>0</v>
      </c>
      <c r="C3195">
        <v>19</v>
      </c>
      <c r="D3195" t="s">
        <v>3501</v>
      </c>
      <c r="E3195">
        <v>49.241855000000001</v>
      </c>
      <c r="F3195">
        <v>-122.97213000000001</v>
      </c>
      <c r="G3195">
        <f>IF(route_map__2[[#This Row],[route_label]]&lt;&gt;A3196,0,SQRT((E3196-route_map__2[[#This Row],[stop_lat]])^2 + ((F3196-route_map__2[[#This Row],[stop_lon]])*COS(RADIANS(route_map__2[[#This Row],[stop_lat]])))^2)*111.32)</f>
        <v>0.18205923090666329</v>
      </c>
    </row>
    <row r="3196" spans="1:7" hidden="1" x14ac:dyDescent="0.2">
      <c r="A3196" t="s">
        <v>138</v>
      </c>
      <c r="B3196">
        <v>0</v>
      </c>
      <c r="C3196">
        <v>20</v>
      </c>
      <c r="D3196" t="s">
        <v>2881</v>
      </c>
      <c r="E3196">
        <v>49.243262000000001</v>
      </c>
      <c r="F3196">
        <v>-122.97340699999999</v>
      </c>
      <c r="G3196">
        <f>IF(route_map__2[[#This Row],[route_label]]&lt;&gt;A3197,0,SQRT((E3197-route_map__2[[#This Row],[stop_lat]])^2 + ((F3197-route_map__2[[#This Row],[stop_lon]])*COS(RADIANS(route_map__2[[#This Row],[stop_lat]])))^2)*111.32)</f>
        <v>0.29556209207430784</v>
      </c>
    </row>
    <row r="3197" spans="1:7" hidden="1" x14ac:dyDescent="0.2">
      <c r="A3197" t="s">
        <v>138</v>
      </c>
      <c r="B3197">
        <v>0</v>
      </c>
      <c r="C3197">
        <v>21</v>
      </c>
      <c r="D3197" t="s">
        <v>2882</v>
      </c>
      <c r="E3197">
        <v>49.245817000000002</v>
      </c>
      <c r="F3197">
        <v>-122.974513</v>
      </c>
      <c r="G3197">
        <f>IF(route_map__2[[#This Row],[route_label]]&lt;&gt;A3198,0,SQRT((E3198-route_map__2[[#This Row],[stop_lat]])^2 + ((F3198-route_map__2[[#This Row],[stop_lon]])*COS(RADIANS(route_map__2[[#This Row],[stop_lat]])))^2)*111.32)</f>
        <v>0.30910637377439087</v>
      </c>
    </row>
    <row r="3198" spans="1:7" hidden="1" x14ac:dyDescent="0.2">
      <c r="A3198" t="s">
        <v>138</v>
      </c>
      <c r="B3198">
        <v>0</v>
      </c>
      <c r="C3198">
        <v>22</v>
      </c>
      <c r="D3198" t="s">
        <v>2883</v>
      </c>
      <c r="E3198">
        <v>49.248593</v>
      </c>
      <c r="F3198">
        <v>-122.974611</v>
      </c>
      <c r="G3198">
        <f>IF(route_map__2[[#This Row],[route_label]]&lt;&gt;A3199,0,SQRT((E3199-route_map__2[[#This Row],[stop_lat]])^2 + ((F3199-route_map__2[[#This Row],[stop_lon]])*COS(RADIANS(route_map__2[[#This Row],[stop_lat]])))^2)*111.32)</f>
        <v>0.34808305606629419</v>
      </c>
    </row>
    <row r="3199" spans="1:7" hidden="1" x14ac:dyDescent="0.2">
      <c r="A3199" t="s">
        <v>138</v>
      </c>
      <c r="B3199">
        <v>0</v>
      </c>
      <c r="C3199">
        <v>23</v>
      </c>
      <c r="D3199" t="s">
        <v>2884</v>
      </c>
      <c r="E3199">
        <v>49.249850000000002</v>
      </c>
      <c r="F3199">
        <v>-122.970225</v>
      </c>
      <c r="G3199">
        <f>IF(route_map__2[[#This Row],[route_label]]&lt;&gt;A3200,0,SQRT((E3200-route_map__2[[#This Row],[stop_lat]])^2 + ((F3200-route_map__2[[#This Row],[stop_lon]])*COS(RADIANS(route_map__2[[#This Row],[stop_lat]])))^2)*111.32)</f>
        <v>0.17890909257873422</v>
      </c>
    </row>
    <row r="3200" spans="1:7" hidden="1" x14ac:dyDescent="0.2">
      <c r="A3200" t="s">
        <v>138</v>
      </c>
      <c r="B3200">
        <v>0</v>
      </c>
      <c r="C3200">
        <v>24</v>
      </c>
      <c r="D3200" t="s">
        <v>2885</v>
      </c>
      <c r="E3200">
        <v>49.249864000000002</v>
      </c>
      <c r="F3200">
        <v>-122.96776300000001</v>
      </c>
      <c r="G3200">
        <f>IF(route_map__2[[#This Row],[route_label]]&lt;&gt;A3201,0,SQRT((E3201-route_map__2[[#This Row],[stop_lat]])^2 + ((F3201-route_map__2[[#This Row],[stop_lon]])*COS(RADIANS(route_map__2[[#This Row],[stop_lat]])))^2)*111.32)</f>
        <v>0.45578871456007336</v>
      </c>
    </row>
    <row r="3201" spans="1:7" hidden="1" x14ac:dyDescent="0.2">
      <c r="A3201" t="s">
        <v>138</v>
      </c>
      <c r="B3201">
        <v>0</v>
      </c>
      <c r="C3201">
        <v>25</v>
      </c>
      <c r="D3201" t="s">
        <v>2886</v>
      </c>
      <c r="E3201">
        <v>49.253861000000001</v>
      </c>
      <c r="F3201">
        <v>-122.966403</v>
      </c>
      <c r="G3201">
        <f>IF(route_map__2[[#This Row],[route_label]]&lt;&gt;A3202,0,SQRT((E3202-route_map__2[[#This Row],[stop_lat]])^2 + ((F3202-route_map__2[[#This Row],[stop_lon]])*COS(RADIANS(route_map__2[[#This Row],[stop_lat]])))^2)*111.32)</f>
        <v>0.58691063907617369</v>
      </c>
    </row>
    <row r="3202" spans="1:7" hidden="1" x14ac:dyDescent="0.2">
      <c r="A3202" t="s">
        <v>138</v>
      </c>
      <c r="B3202">
        <v>0</v>
      </c>
      <c r="C3202">
        <v>26</v>
      </c>
      <c r="D3202" t="s">
        <v>3502</v>
      </c>
      <c r="E3202">
        <v>49.258896</v>
      </c>
      <c r="F3202">
        <v>-122.964007</v>
      </c>
      <c r="G3202">
        <f>IF(route_map__2[[#This Row],[route_label]]&lt;&gt;A3203,0,SQRT((E3203-route_map__2[[#This Row],[stop_lat]])^2 + ((F3203-route_map__2[[#This Row],[stop_lon]])*COS(RADIANS(route_map__2[[#This Row],[stop_lat]])))^2)*111.32)</f>
        <v>0.37978465442599824</v>
      </c>
    </row>
    <row r="3203" spans="1:7" hidden="1" x14ac:dyDescent="0.2">
      <c r="A3203" t="s">
        <v>138</v>
      </c>
      <c r="B3203">
        <v>0</v>
      </c>
      <c r="C3203">
        <v>27</v>
      </c>
      <c r="D3203" t="s">
        <v>3392</v>
      </c>
      <c r="E3203">
        <v>49.261699</v>
      </c>
      <c r="F3203">
        <v>-122.966987</v>
      </c>
      <c r="G3203">
        <f>IF(route_map__2[[#This Row],[route_label]]&lt;&gt;A3204,0,SQRT((E3204-route_map__2[[#This Row],[stop_lat]])^2 + ((F3204-route_map__2[[#This Row],[stop_lon]])*COS(RADIANS(route_map__2[[#This Row],[stop_lat]])))^2)*111.32)</f>
        <v>0.23228451364531777</v>
      </c>
    </row>
    <row r="3204" spans="1:7" hidden="1" x14ac:dyDescent="0.2">
      <c r="A3204" t="s">
        <v>138</v>
      </c>
      <c r="B3204">
        <v>0</v>
      </c>
      <c r="C3204">
        <v>28</v>
      </c>
      <c r="D3204" t="s">
        <v>3503</v>
      </c>
      <c r="E3204">
        <v>49.261457999999998</v>
      </c>
      <c r="F3204">
        <v>-122.96381100000001</v>
      </c>
      <c r="G3204">
        <f>IF(route_map__2[[#This Row],[route_label]]&lt;&gt;A3205,0,SQRT((E3205-route_map__2[[#This Row],[stop_lat]])^2 + ((F3205-route_map__2[[#This Row],[stop_lon]])*COS(RADIANS(route_map__2[[#This Row],[stop_lat]])))^2)*111.32)</f>
        <v>0.22252924874710575</v>
      </c>
    </row>
    <row r="3205" spans="1:7" hidden="1" x14ac:dyDescent="0.2">
      <c r="A3205" t="s">
        <v>138</v>
      </c>
      <c r="B3205">
        <v>0</v>
      </c>
      <c r="C3205">
        <v>29</v>
      </c>
      <c r="D3205" t="s">
        <v>3504</v>
      </c>
      <c r="E3205">
        <v>49.261674999999997</v>
      </c>
      <c r="F3205">
        <v>-122.96076600000001</v>
      </c>
      <c r="G3205">
        <f>IF(route_map__2[[#This Row],[route_label]]&lt;&gt;A3206,0,SQRT((E3206-route_map__2[[#This Row],[stop_lat]])^2 + ((F3206-route_map__2[[#This Row],[stop_lon]])*COS(RADIANS(route_map__2[[#This Row],[stop_lat]])))^2)*111.32)</f>
        <v>0.28133275647986028</v>
      </c>
    </row>
    <row r="3206" spans="1:7" hidden="1" x14ac:dyDescent="0.2">
      <c r="A3206" t="s">
        <v>138</v>
      </c>
      <c r="B3206">
        <v>0</v>
      </c>
      <c r="C3206">
        <v>30</v>
      </c>
      <c r="D3206" t="s">
        <v>3505</v>
      </c>
      <c r="E3206">
        <v>49.261479999999999</v>
      </c>
      <c r="F3206">
        <v>-122.95690500000001</v>
      </c>
      <c r="G3206">
        <f>IF(route_map__2[[#This Row],[route_label]]&lt;&gt;A3207,0,SQRT((E3207-route_map__2[[#This Row],[stop_lat]])^2 + ((F3207-route_map__2[[#This Row],[stop_lon]])*COS(RADIANS(route_map__2[[#This Row],[stop_lat]])))^2)*111.32)</f>
        <v>0.25848238202267998</v>
      </c>
    </row>
    <row r="3207" spans="1:7" hidden="1" x14ac:dyDescent="0.2">
      <c r="A3207" t="s">
        <v>138</v>
      </c>
      <c r="B3207">
        <v>0</v>
      </c>
      <c r="C3207">
        <v>31</v>
      </c>
      <c r="D3207" t="s">
        <v>3506</v>
      </c>
      <c r="E3207">
        <v>49.261603000000001</v>
      </c>
      <c r="F3207">
        <v>-122.953352</v>
      </c>
      <c r="G3207">
        <f>IF(route_map__2[[#This Row],[route_label]]&lt;&gt;A3208,0,SQRT((E3208-route_map__2[[#This Row],[stop_lat]])^2 + ((F3208-route_map__2[[#This Row],[stop_lon]])*COS(RADIANS(route_map__2[[#This Row],[stop_lat]])))^2)*111.32)</f>
        <v>0.32873618009479288</v>
      </c>
    </row>
    <row r="3208" spans="1:7" hidden="1" x14ac:dyDescent="0.2">
      <c r="A3208" t="s">
        <v>138</v>
      </c>
      <c r="B3208">
        <v>0</v>
      </c>
      <c r="C3208">
        <v>32</v>
      </c>
      <c r="D3208" t="s">
        <v>3507</v>
      </c>
      <c r="E3208">
        <v>49.264555999999999</v>
      </c>
      <c r="F3208">
        <v>-122.95332000000001</v>
      </c>
      <c r="G3208">
        <f>IF(route_map__2[[#This Row],[route_label]]&lt;&gt;A3209,0,SQRT((E3209-route_map__2[[#This Row],[stop_lat]])^2 + ((F3209-route_map__2[[#This Row],[stop_lon]])*COS(RADIANS(route_map__2[[#This Row],[stop_lat]])))^2)*111.32)</f>
        <v>0.22531899907549474</v>
      </c>
    </row>
    <row r="3209" spans="1:7" hidden="1" x14ac:dyDescent="0.2">
      <c r="A3209" t="s">
        <v>138</v>
      </c>
      <c r="B3209">
        <v>0</v>
      </c>
      <c r="C3209">
        <v>33</v>
      </c>
      <c r="D3209" t="s">
        <v>3508</v>
      </c>
      <c r="E3209">
        <v>49.266579999999998</v>
      </c>
      <c r="F3209">
        <v>-122.953295</v>
      </c>
      <c r="G3209">
        <f>IF(route_map__2[[#This Row],[route_label]]&lt;&gt;A3210,0,SQRT((E3210-route_map__2[[#This Row],[stop_lat]])^2 + ((F3210-route_map__2[[#This Row],[stop_lon]])*COS(RADIANS(route_map__2[[#This Row],[stop_lat]])))^2)*111.32)</f>
        <v>0.1888160246798756</v>
      </c>
    </row>
    <row r="3210" spans="1:7" hidden="1" x14ac:dyDescent="0.2">
      <c r="A3210" t="s">
        <v>138</v>
      </c>
      <c r="B3210">
        <v>0</v>
      </c>
      <c r="C3210">
        <v>34</v>
      </c>
      <c r="D3210" t="s">
        <v>3509</v>
      </c>
      <c r="E3210">
        <v>49.268273999999998</v>
      </c>
      <c r="F3210">
        <v>-122.95342599999999</v>
      </c>
      <c r="G3210">
        <f>IF(route_map__2[[#This Row],[route_label]]&lt;&gt;A3211,0,SQRT((E3211-route_map__2[[#This Row],[stop_lat]])^2 + ((F3211-route_map__2[[#This Row],[stop_lon]])*COS(RADIANS(route_map__2[[#This Row],[stop_lat]])))^2)*111.32)</f>
        <v>0.52754660518440644</v>
      </c>
    </row>
    <row r="3211" spans="1:7" hidden="1" x14ac:dyDescent="0.2">
      <c r="A3211" t="s">
        <v>138</v>
      </c>
      <c r="B3211">
        <v>0</v>
      </c>
      <c r="C3211">
        <v>35</v>
      </c>
      <c r="D3211" t="s">
        <v>3510</v>
      </c>
      <c r="E3211">
        <v>49.273012999999999</v>
      </c>
      <c r="F3211">
        <v>-122.953411</v>
      </c>
      <c r="G3211">
        <f>IF(route_map__2[[#This Row],[route_label]]&lt;&gt;A3212,0,SQRT((E3212-route_map__2[[#This Row],[stop_lat]])^2 + ((F3212-route_map__2[[#This Row],[stop_lon]])*COS(RADIANS(route_map__2[[#This Row],[stop_lat]])))^2)*111.32)</f>
        <v>0.29813888343769757</v>
      </c>
    </row>
    <row r="3212" spans="1:7" hidden="1" x14ac:dyDescent="0.2">
      <c r="A3212" t="s">
        <v>138</v>
      </c>
      <c r="B3212">
        <v>0</v>
      </c>
      <c r="C3212">
        <v>36</v>
      </c>
      <c r="D3212" t="s">
        <v>3511</v>
      </c>
      <c r="E3212">
        <v>49.275691000000002</v>
      </c>
      <c r="F3212">
        <v>-122.95335900000001</v>
      </c>
      <c r="G3212">
        <f>IF(route_map__2[[#This Row],[route_label]]&lt;&gt;A3213,0,SQRT((E3213-route_map__2[[#This Row],[stop_lat]])^2 + ((F3213-route_map__2[[#This Row],[stop_lon]])*COS(RADIANS(route_map__2[[#This Row],[stop_lat]])))^2)*111.32)</f>
        <v>0.26684021738473718</v>
      </c>
    </row>
    <row r="3213" spans="1:7" hidden="1" x14ac:dyDescent="0.2">
      <c r="A3213" t="s">
        <v>138</v>
      </c>
      <c r="B3213">
        <v>0</v>
      </c>
      <c r="C3213">
        <v>37</v>
      </c>
      <c r="D3213" t="s">
        <v>3512</v>
      </c>
      <c r="E3213">
        <v>49.278087999999997</v>
      </c>
      <c r="F3213">
        <v>-122.953334</v>
      </c>
      <c r="G3213">
        <f>IF(route_map__2[[#This Row],[route_label]]&lt;&gt;A3214,0,SQRT((E3214-route_map__2[[#This Row],[stop_lat]])^2 + ((F3214-route_map__2[[#This Row],[stop_lon]])*COS(RADIANS(route_map__2[[#This Row],[stop_lat]])))^2)*111.32)</f>
        <v>0.25014414531784629</v>
      </c>
    </row>
    <row r="3214" spans="1:7" hidden="1" x14ac:dyDescent="0.2">
      <c r="A3214" t="s">
        <v>138</v>
      </c>
      <c r="B3214">
        <v>0</v>
      </c>
      <c r="C3214">
        <v>38</v>
      </c>
      <c r="D3214" t="s">
        <v>3513</v>
      </c>
      <c r="E3214">
        <v>49.280276999999998</v>
      </c>
      <c r="F3214">
        <v>-122.952556</v>
      </c>
      <c r="G3214">
        <f>IF(route_map__2[[#This Row],[route_label]]&lt;&gt;A3215,0,SQRT((E3215-route_map__2[[#This Row],[stop_lat]])^2 + ((F3215-route_map__2[[#This Row],[stop_lon]])*COS(RADIANS(route_map__2[[#This Row],[stop_lat]])))^2)*111.32)</f>
        <v>0.57415564119933926</v>
      </c>
    </row>
    <row r="3215" spans="1:7" hidden="1" x14ac:dyDescent="0.2">
      <c r="A3215" t="s">
        <v>138</v>
      </c>
      <c r="B3215">
        <v>0</v>
      </c>
      <c r="C3215">
        <v>39</v>
      </c>
      <c r="D3215" t="s">
        <v>3514</v>
      </c>
      <c r="E3215">
        <v>49.277354000000003</v>
      </c>
      <c r="F3215">
        <v>-122.94604200000001</v>
      </c>
      <c r="G3215">
        <f>IF(route_map__2[[#This Row],[route_label]]&lt;&gt;A3216,0,SQRT((E3216-route_map__2[[#This Row],[stop_lat]])^2 + ((F3216-route_map__2[[#This Row],[stop_lon]])*COS(RADIANS(route_map__2[[#This Row],[stop_lat]])))^2)*111.32)</f>
        <v>0.42764240935421743</v>
      </c>
    </row>
    <row r="3216" spans="1:7" hidden="1" x14ac:dyDescent="0.2">
      <c r="A3216" t="s">
        <v>138</v>
      </c>
      <c r="B3216">
        <v>0</v>
      </c>
      <c r="C3216">
        <v>40</v>
      </c>
      <c r="D3216" t="s">
        <v>3515</v>
      </c>
      <c r="E3216">
        <v>49.275139000000003</v>
      </c>
      <c r="F3216">
        <v>-122.941231</v>
      </c>
      <c r="G3216">
        <f>IF(route_map__2[[#This Row],[route_label]]&lt;&gt;A3217,0,SQRT((E3217-route_map__2[[#This Row],[stop_lat]])^2 + ((F3217-route_map__2[[#This Row],[stop_lon]])*COS(RADIANS(route_map__2[[#This Row],[stop_lat]])))^2)*111.32)</f>
        <v>1.6389929386856197</v>
      </c>
    </row>
    <row r="3217" spans="1:7" hidden="1" x14ac:dyDescent="0.2">
      <c r="A3217" t="s">
        <v>138</v>
      </c>
      <c r="B3217">
        <v>0</v>
      </c>
      <c r="C3217">
        <v>41</v>
      </c>
      <c r="D3217" t="s">
        <v>3490</v>
      </c>
      <c r="E3217">
        <v>49.279953999999996</v>
      </c>
      <c r="F3217">
        <v>-122.919905</v>
      </c>
      <c r="G3217">
        <f>IF(route_map__2[[#This Row],[route_label]]&lt;&gt;A3218,0,SQRT((E3218-route_map__2[[#This Row],[stop_lat]])^2 + ((F3218-route_map__2[[#This Row],[stop_lon]])*COS(RADIANS(route_map__2[[#This Row],[stop_lat]])))^2)*111.32)</f>
        <v>0.62019912645549624</v>
      </c>
    </row>
    <row r="3218" spans="1:7" hidden="1" x14ac:dyDescent="0.2">
      <c r="A3218" t="s">
        <v>138</v>
      </c>
      <c r="B3218">
        <v>0</v>
      </c>
      <c r="C3218">
        <v>42</v>
      </c>
      <c r="D3218" t="s">
        <v>3516</v>
      </c>
      <c r="E3218">
        <v>49.278146</v>
      </c>
      <c r="F3218">
        <v>-122.911827</v>
      </c>
      <c r="G3218">
        <f>IF(route_map__2[[#This Row],[route_label]]&lt;&gt;A3219,0,SQRT((E3219-route_map__2[[#This Row],[stop_lat]])^2 + ((F3219-route_map__2[[#This Row],[stop_lon]])*COS(RADIANS(route_map__2[[#This Row],[stop_lat]])))^2)*111.32)</f>
        <v>0</v>
      </c>
    </row>
    <row r="3219" spans="1:7" hidden="1" x14ac:dyDescent="0.2">
      <c r="A3219" t="s">
        <v>138</v>
      </c>
      <c r="B3219">
        <v>1</v>
      </c>
      <c r="C3219">
        <v>1</v>
      </c>
      <c r="D3219" t="s">
        <v>3516</v>
      </c>
      <c r="E3219">
        <v>49.278146</v>
      </c>
      <c r="F3219">
        <v>-122.911827</v>
      </c>
      <c r="G3219">
        <f>IF(route_map__2[[#This Row],[route_label]]&lt;&gt;A3220,0,SQRT((E3220-route_map__2[[#This Row],[stop_lat]])^2 + ((F3220-route_map__2[[#This Row],[stop_lon]])*COS(RADIANS(route_map__2[[#This Row],[stop_lat]])))^2)*111.32)</f>
        <v>0.21077619982915832</v>
      </c>
    </row>
    <row r="3220" spans="1:7" hidden="1" x14ac:dyDescent="0.2">
      <c r="A3220" t="s">
        <v>138</v>
      </c>
      <c r="B3220">
        <v>1</v>
      </c>
      <c r="C3220">
        <v>2</v>
      </c>
      <c r="D3220" t="s">
        <v>3482</v>
      </c>
      <c r="E3220">
        <v>49.277132999999999</v>
      </c>
      <c r="F3220">
        <v>-122.909375</v>
      </c>
      <c r="G3220">
        <f>IF(route_map__2[[#This Row],[route_label]]&lt;&gt;A3221,0,SQRT((E3221-route_map__2[[#This Row],[stop_lat]])^2 + ((F3221-route_map__2[[#This Row],[stop_lon]])*COS(RADIANS(route_map__2[[#This Row],[stop_lat]])))^2)*111.32)</f>
        <v>0.48761329208542492</v>
      </c>
    </row>
    <row r="3221" spans="1:7" hidden="1" x14ac:dyDescent="0.2">
      <c r="A3221" t="s">
        <v>138</v>
      </c>
      <c r="B3221">
        <v>1</v>
      </c>
      <c r="C3221">
        <v>3</v>
      </c>
      <c r="D3221" t="s">
        <v>3483</v>
      </c>
      <c r="E3221">
        <v>49.276558000000001</v>
      </c>
      <c r="F3221">
        <v>-122.916031</v>
      </c>
      <c r="G3221">
        <f>IF(route_map__2[[#This Row],[route_label]]&lt;&gt;A3222,0,SQRT((E3222-route_map__2[[#This Row],[stop_lat]])^2 + ((F3222-route_map__2[[#This Row],[stop_lon]])*COS(RADIANS(route_map__2[[#This Row],[stop_lat]])))^2)*111.32)</f>
        <v>0.48095310712965533</v>
      </c>
    </row>
    <row r="3222" spans="1:7" hidden="1" x14ac:dyDescent="0.2">
      <c r="A3222" t="s">
        <v>138</v>
      </c>
      <c r="B3222">
        <v>1</v>
      </c>
      <c r="C3222">
        <v>4</v>
      </c>
      <c r="D3222" t="s">
        <v>3484</v>
      </c>
      <c r="E3222">
        <v>49.279957000000003</v>
      </c>
      <c r="F3222">
        <v>-122.920119</v>
      </c>
      <c r="G3222">
        <f>IF(route_map__2[[#This Row],[route_label]]&lt;&gt;A3223,0,SQRT((E3223-route_map__2[[#This Row],[stop_lat]])^2 + ((F3223-route_map__2[[#This Row],[stop_lon]])*COS(RADIANS(route_map__2[[#This Row],[stop_lat]])))^2)*111.32)</f>
        <v>0.60936341861401455</v>
      </c>
    </row>
    <row r="3223" spans="1:7" hidden="1" x14ac:dyDescent="0.2">
      <c r="A3223" t="s">
        <v>138</v>
      </c>
      <c r="B3223">
        <v>1</v>
      </c>
      <c r="C3223">
        <v>5</v>
      </c>
      <c r="D3223" t="s">
        <v>3485</v>
      </c>
      <c r="E3223">
        <v>49.281238000000002</v>
      </c>
      <c r="F3223">
        <v>-122.92827699999999</v>
      </c>
      <c r="G3223">
        <f>IF(route_map__2[[#This Row],[route_label]]&lt;&gt;A3224,0,SQRT((E3224-route_map__2[[#This Row],[stop_lat]])^2 + ((F3224-route_map__2[[#This Row],[stop_lon]])*COS(RADIANS(route_map__2[[#This Row],[stop_lat]])))^2)*111.32)</f>
        <v>1.1553013064507363</v>
      </c>
    </row>
    <row r="3224" spans="1:7" hidden="1" x14ac:dyDescent="0.2">
      <c r="A3224" t="s">
        <v>138</v>
      </c>
      <c r="B3224">
        <v>1</v>
      </c>
      <c r="C3224">
        <v>6</v>
      </c>
      <c r="D3224" t="s">
        <v>3517</v>
      </c>
      <c r="E3224">
        <v>49.275447</v>
      </c>
      <c r="F3224">
        <v>-122.941479</v>
      </c>
      <c r="G3224">
        <f>IF(route_map__2[[#This Row],[route_label]]&lt;&gt;A3225,0,SQRT((E3225-route_map__2[[#This Row],[stop_lat]])^2 + ((F3225-route_map__2[[#This Row],[stop_lon]])*COS(RADIANS(route_map__2[[#This Row],[stop_lat]])))^2)*111.32)</f>
        <v>0.49205603406769366</v>
      </c>
    </row>
    <row r="3225" spans="1:7" hidden="1" x14ac:dyDescent="0.2">
      <c r="A3225" t="s">
        <v>138</v>
      </c>
      <c r="B3225">
        <v>1</v>
      </c>
      <c r="C3225">
        <v>7</v>
      </c>
      <c r="D3225" t="s">
        <v>3518</v>
      </c>
      <c r="E3225">
        <v>49.278163999999997</v>
      </c>
      <c r="F3225">
        <v>-122.94682299999999</v>
      </c>
      <c r="G3225">
        <f>IF(route_map__2[[#This Row],[route_label]]&lt;&gt;A3226,0,SQRT((E3226-route_map__2[[#This Row],[stop_lat]])^2 + ((F3226-route_map__2[[#This Row],[stop_lon]])*COS(RADIANS(route_map__2[[#This Row],[stop_lat]])))^2)*111.32)</f>
        <v>0.52787613741052575</v>
      </c>
    </row>
    <row r="3226" spans="1:7" hidden="1" x14ac:dyDescent="0.2">
      <c r="A3226" t="s">
        <v>138</v>
      </c>
      <c r="B3226">
        <v>1</v>
      </c>
      <c r="C3226">
        <v>8</v>
      </c>
      <c r="D3226" t="s">
        <v>3519</v>
      </c>
      <c r="E3226">
        <v>49.280065</v>
      </c>
      <c r="F3226">
        <v>-122.95348199999999</v>
      </c>
      <c r="G3226">
        <f>IF(route_map__2[[#This Row],[route_label]]&lt;&gt;A3227,0,SQRT((E3227-route_map__2[[#This Row],[stop_lat]])^2 + ((F3227-route_map__2[[#This Row],[stop_lon]])*COS(RADIANS(route_map__2[[#This Row],[stop_lat]])))^2)*111.32)</f>
        <v>0.28520961555931484</v>
      </c>
    </row>
    <row r="3227" spans="1:7" hidden="1" x14ac:dyDescent="0.2">
      <c r="A3227" t="s">
        <v>138</v>
      </c>
      <c r="B3227">
        <v>1</v>
      </c>
      <c r="C3227">
        <v>9</v>
      </c>
      <c r="D3227" t="s">
        <v>3520</v>
      </c>
      <c r="E3227">
        <v>49.277503000000003</v>
      </c>
      <c r="F3227">
        <v>-122.95351100000001</v>
      </c>
      <c r="G3227">
        <f>IF(route_map__2[[#This Row],[route_label]]&lt;&gt;A3228,0,SQRT((E3228-route_map__2[[#This Row],[stop_lat]])^2 + ((F3228-route_map__2[[#This Row],[stop_lon]])*COS(RADIANS(route_map__2[[#This Row],[stop_lat]])))^2)*111.32)</f>
        <v>0.29379007782124017</v>
      </c>
    </row>
    <row r="3228" spans="1:7" hidden="1" x14ac:dyDescent="0.2">
      <c r="A3228" t="s">
        <v>138</v>
      </c>
      <c r="B3228">
        <v>1</v>
      </c>
      <c r="C3228">
        <v>10</v>
      </c>
      <c r="D3228" t="s">
        <v>3521</v>
      </c>
      <c r="E3228">
        <v>49.274864000000001</v>
      </c>
      <c r="F3228">
        <v>-122.953554</v>
      </c>
      <c r="G3228">
        <f>IF(route_map__2[[#This Row],[route_label]]&lt;&gt;A3229,0,SQRT((E3229-route_map__2[[#This Row],[stop_lat]])^2 + ((F3229-route_map__2[[#This Row],[stop_lon]])*COS(RADIANS(route_map__2[[#This Row],[stop_lat]])))^2)*111.32)</f>
        <v>0.19525637412372127</v>
      </c>
    </row>
    <row r="3229" spans="1:7" hidden="1" x14ac:dyDescent="0.2">
      <c r="A3229" t="s">
        <v>138</v>
      </c>
      <c r="B3229">
        <v>1</v>
      </c>
      <c r="C3229">
        <v>11</v>
      </c>
      <c r="D3229" t="s">
        <v>3522</v>
      </c>
      <c r="E3229">
        <v>49.273110000000003</v>
      </c>
      <c r="F3229">
        <v>-122.953563</v>
      </c>
      <c r="G3229">
        <f>IF(route_map__2[[#This Row],[route_label]]&lt;&gt;A3230,0,SQRT((E3230-route_map__2[[#This Row],[stop_lat]])^2 + ((F3230-route_map__2[[#This Row],[stop_lon]])*COS(RADIANS(route_map__2[[#This Row],[stop_lat]])))^2)*111.32)</f>
        <v>0.22120357191658466</v>
      </c>
    </row>
    <row r="3230" spans="1:7" hidden="1" x14ac:dyDescent="0.2">
      <c r="A3230" t="s">
        <v>138</v>
      </c>
      <c r="B3230">
        <v>1</v>
      </c>
      <c r="C3230">
        <v>12</v>
      </c>
      <c r="D3230" t="s">
        <v>3523</v>
      </c>
      <c r="E3230">
        <v>49.271123000000003</v>
      </c>
      <c r="F3230">
        <v>-122.953593</v>
      </c>
      <c r="G3230">
        <f>IF(route_map__2[[#This Row],[route_label]]&lt;&gt;A3231,0,SQRT((E3231-route_map__2[[#This Row],[stop_lat]])^2 + ((F3231-route_map__2[[#This Row],[stop_lon]])*COS(RADIANS(route_map__2[[#This Row],[stop_lat]])))^2)*111.32)</f>
        <v>0.39045026515727227</v>
      </c>
    </row>
    <row r="3231" spans="1:7" hidden="1" x14ac:dyDescent="0.2">
      <c r="A3231" t="s">
        <v>138</v>
      </c>
      <c r="B3231">
        <v>1</v>
      </c>
      <c r="C3231">
        <v>13</v>
      </c>
      <c r="D3231" t="s">
        <v>3524</v>
      </c>
      <c r="E3231">
        <v>49.267617000000001</v>
      </c>
      <c r="F3231">
        <v>-122.95343800000001</v>
      </c>
      <c r="G3231">
        <f>IF(route_map__2[[#This Row],[route_label]]&lt;&gt;A3232,0,SQRT((E3232-route_map__2[[#This Row],[stop_lat]])^2 + ((F3232-route_map__2[[#This Row],[stop_lon]])*COS(RADIANS(route_map__2[[#This Row],[stop_lat]])))^2)*111.32)</f>
        <v>0.27686085408293248</v>
      </c>
    </row>
    <row r="3232" spans="1:7" hidden="1" x14ac:dyDescent="0.2">
      <c r="A3232" t="s">
        <v>138</v>
      </c>
      <c r="B3232">
        <v>1</v>
      </c>
      <c r="C3232">
        <v>14</v>
      </c>
      <c r="D3232" t="s">
        <v>3525</v>
      </c>
      <c r="E3232">
        <v>49.265129999999999</v>
      </c>
      <c r="F3232">
        <v>-122.953467</v>
      </c>
      <c r="G3232">
        <f>IF(route_map__2[[#This Row],[route_label]]&lt;&gt;A3233,0,SQRT((E3233-route_map__2[[#This Row],[stop_lat]])^2 + ((F3233-route_map__2[[#This Row],[stop_lon]])*COS(RADIANS(route_map__2[[#This Row],[stop_lat]])))^2)*111.32)</f>
        <v>0.23321992538355737</v>
      </c>
    </row>
    <row r="3233" spans="1:7" hidden="1" x14ac:dyDescent="0.2">
      <c r="A3233" t="s">
        <v>138</v>
      </c>
      <c r="B3233">
        <v>1</v>
      </c>
      <c r="C3233">
        <v>15</v>
      </c>
      <c r="D3233" t="s">
        <v>3526</v>
      </c>
      <c r="E3233">
        <v>49.263035000000002</v>
      </c>
      <c r="F3233">
        <v>-122.953487</v>
      </c>
      <c r="G3233">
        <f>IF(route_map__2[[#This Row],[route_label]]&lt;&gt;A3234,0,SQRT((E3234-route_map__2[[#This Row],[stop_lat]])^2 + ((F3234-route_map__2[[#This Row],[stop_lon]])*COS(RADIANS(route_map__2[[#This Row],[stop_lat]])))^2)*111.32)</f>
        <v>0.16498545261076225</v>
      </c>
    </row>
    <row r="3234" spans="1:7" hidden="1" x14ac:dyDescent="0.2">
      <c r="A3234" t="s">
        <v>138</v>
      </c>
      <c r="B3234">
        <v>1</v>
      </c>
      <c r="C3234">
        <v>16</v>
      </c>
      <c r="D3234" t="s">
        <v>3527</v>
      </c>
      <c r="E3234">
        <v>49.261552999999999</v>
      </c>
      <c r="F3234">
        <v>-122.95351100000001</v>
      </c>
      <c r="G3234">
        <f>IF(route_map__2[[#This Row],[route_label]]&lt;&gt;A3235,0,SQRT((E3235-route_map__2[[#This Row],[stop_lat]])^2 + ((F3235-route_map__2[[#This Row],[stop_lon]])*COS(RADIANS(route_map__2[[#This Row],[stop_lat]])))^2)*111.32)</f>
        <v>0.2187142044007663</v>
      </c>
    </row>
    <row r="3235" spans="1:7" hidden="1" x14ac:dyDescent="0.2">
      <c r="A3235" t="s">
        <v>138</v>
      </c>
      <c r="B3235">
        <v>1</v>
      </c>
      <c r="C3235">
        <v>17</v>
      </c>
      <c r="D3235" t="s">
        <v>3528</v>
      </c>
      <c r="E3235">
        <v>49.261513999999998</v>
      </c>
      <c r="F3235">
        <v>-122.956521</v>
      </c>
      <c r="G3235">
        <f>IF(route_map__2[[#This Row],[route_label]]&lt;&gt;A3236,0,SQRT((E3236-route_map__2[[#This Row],[stop_lat]])^2 + ((F3236-route_map__2[[#This Row],[stop_lon]])*COS(RADIANS(route_map__2[[#This Row],[stop_lat]])))^2)*111.32)</f>
        <v>0.2261559145712618</v>
      </c>
    </row>
    <row r="3236" spans="1:7" hidden="1" x14ac:dyDescent="0.2">
      <c r="A3236" t="s">
        <v>138</v>
      </c>
      <c r="B3236">
        <v>1</v>
      </c>
      <c r="C3236">
        <v>18</v>
      </c>
      <c r="D3236" t="s">
        <v>3529</v>
      </c>
      <c r="E3236">
        <v>49.261966000000001</v>
      </c>
      <c r="F3236">
        <v>-122.95955600000001</v>
      </c>
      <c r="G3236">
        <f>IF(route_map__2[[#This Row],[route_label]]&lt;&gt;A3237,0,SQRT((E3237-route_map__2[[#This Row],[stop_lat]])^2 + ((F3237-route_map__2[[#This Row],[stop_lon]])*COS(RADIANS(route_map__2[[#This Row],[stop_lat]])))^2)*111.32)</f>
        <v>0.45526362648641971</v>
      </c>
    </row>
    <row r="3237" spans="1:7" hidden="1" x14ac:dyDescent="0.2">
      <c r="A3237" t="s">
        <v>138</v>
      </c>
      <c r="B3237">
        <v>1</v>
      </c>
      <c r="C3237">
        <v>19</v>
      </c>
      <c r="D3237" t="s">
        <v>3373</v>
      </c>
      <c r="E3237">
        <v>49.261791000000002</v>
      </c>
      <c r="F3237">
        <v>-122.965817</v>
      </c>
      <c r="G3237">
        <f>IF(route_map__2[[#This Row],[route_label]]&lt;&gt;A3238,0,SQRT((E3238-route_map__2[[#This Row],[stop_lat]])^2 + ((F3238-route_map__2[[#This Row],[stop_lon]])*COS(RADIANS(route_map__2[[#This Row],[stop_lat]])))^2)*111.32)</f>
        <v>0.34806488726906698</v>
      </c>
    </row>
    <row r="3238" spans="1:7" hidden="1" x14ac:dyDescent="0.2">
      <c r="A3238" t="s">
        <v>138</v>
      </c>
      <c r="B3238">
        <v>1</v>
      </c>
      <c r="C3238">
        <v>20</v>
      </c>
      <c r="D3238" t="s">
        <v>3502</v>
      </c>
      <c r="E3238">
        <v>49.258896</v>
      </c>
      <c r="F3238">
        <v>-122.964007</v>
      </c>
      <c r="G3238">
        <f>IF(route_map__2[[#This Row],[route_label]]&lt;&gt;A3239,0,SQRT((E3239-route_map__2[[#This Row],[stop_lat]])^2 + ((F3239-route_map__2[[#This Row],[stop_lon]])*COS(RADIANS(route_map__2[[#This Row],[stop_lat]])))^2)*111.32)</f>
        <v>0.67725630940066617</v>
      </c>
    </row>
    <row r="3239" spans="1:7" hidden="1" x14ac:dyDescent="0.2">
      <c r="A3239" t="s">
        <v>138</v>
      </c>
      <c r="B3239">
        <v>1</v>
      </c>
      <c r="C3239">
        <v>21</v>
      </c>
      <c r="D3239" t="s">
        <v>2931</v>
      </c>
      <c r="E3239">
        <v>49.253067999999999</v>
      </c>
      <c r="F3239">
        <v>-122.96668200000001</v>
      </c>
      <c r="G3239">
        <f>IF(route_map__2[[#This Row],[route_label]]&lt;&gt;A3240,0,SQRT((E3240-route_map__2[[#This Row],[stop_lat]])^2 + ((F3240-route_map__2[[#This Row],[stop_lon]])*COS(RADIANS(route_map__2[[#This Row],[stop_lat]])))^2)*111.32)</f>
        <v>0.34987541541596795</v>
      </c>
    </row>
    <row r="3240" spans="1:7" hidden="1" x14ac:dyDescent="0.2">
      <c r="A3240" t="s">
        <v>138</v>
      </c>
      <c r="B3240">
        <v>1</v>
      </c>
      <c r="C3240">
        <v>22</v>
      </c>
      <c r="D3240" t="s">
        <v>2932</v>
      </c>
      <c r="E3240">
        <v>49.249989999999997</v>
      </c>
      <c r="F3240">
        <v>-122.96765600000001</v>
      </c>
      <c r="G3240">
        <f>IF(route_map__2[[#This Row],[route_label]]&lt;&gt;A3241,0,SQRT((E3241-route_map__2[[#This Row],[stop_lat]])^2 + ((F3241-route_map__2[[#This Row],[stop_lon]])*COS(RADIANS(route_map__2[[#This Row],[stop_lat]])))^2)*111.32)</f>
        <v>0.1244391780191785</v>
      </c>
    </row>
    <row r="3241" spans="1:7" hidden="1" x14ac:dyDescent="0.2">
      <c r="A3241" t="s">
        <v>138</v>
      </c>
      <c r="B3241">
        <v>1</v>
      </c>
      <c r="C3241">
        <v>23</v>
      </c>
      <c r="D3241" t="s">
        <v>2933</v>
      </c>
      <c r="E3241">
        <v>49.250017</v>
      </c>
      <c r="F3241">
        <v>-122.969368</v>
      </c>
      <c r="G3241">
        <f>IF(route_map__2[[#This Row],[route_label]]&lt;&gt;A3242,0,SQRT((E3242-route_map__2[[#This Row],[stop_lat]])^2 + ((F3242-route_map__2[[#This Row],[stop_lon]])*COS(RADIANS(route_map__2[[#This Row],[stop_lat]])))^2)*111.32)</f>
        <v>0.39752933088802284</v>
      </c>
    </row>
    <row r="3242" spans="1:7" hidden="1" x14ac:dyDescent="0.2">
      <c r="A3242" t="s">
        <v>138</v>
      </c>
      <c r="B3242">
        <v>1</v>
      </c>
      <c r="C3242">
        <v>24</v>
      </c>
      <c r="D3242" t="s">
        <v>2934</v>
      </c>
      <c r="E3242">
        <v>49.249592999999997</v>
      </c>
      <c r="F3242">
        <v>-122.9748</v>
      </c>
      <c r="G3242">
        <f>IF(route_map__2[[#This Row],[route_label]]&lt;&gt;A3243,0,SQRT((E3243-route_map__2[[#This Row],[stop_lat]])^2 + ((F3243-route_map__2[[#This Row],[stop_lon]])*COS(RADIANS(route_map__2[[#This Row],[stop_lat]])))^2)*111.32)</f>
        <v>0.22052535099752607</v>
      </c>
    </row>
    <row r="3243" spans="1:7" hidden="1" x14ac:dyDescent="0.2">
      <c r="A3243" t="s">
        <v>138</v>
      </c>
      <c r="B3243">
        <v>1</v>
      </c>
      <c r="C3243">
        <v>25</v>
      </c>
      <c r="D3243" t="s">
        <v>2935</v>
      </c>
      <c r="E3243">
        <v>49.247611999999997</v>
      </c>
      <c r="F3243">
        <v>-122.974806</v>
      </c>
      <c r="G3243">
        <f>IF(route_map__2[[#This Row],[route_label]]&lt;&gt;A3244,0,SQRT((E3244-route_map__2[[#This Row],[stop_lat]])^2 + ((F3244-route_map__2[[#This Row],[stop_lon]])*COS(RADIANS(route_map__2[[#This Row],[stop_lat]])))^2)*111.32)</f>
        <v>0.29374250630767229</v>
      </c>
    </row>
    <row r="3244" spans="1:7" hidden="1" x14ac:dyDescent="0.2">
      <c r="A3244" t="s">
        <v>138</v>
      </c>
      <c r="B3244">
        <v>1</v>
      </c>
      <c r="C3244">
        <v>26</v>
      </c>
      <c r="D3244" t="s">
        <v>2936</v>
      </c>
      <c r="E3244">
        <v>49.244974999999997</v>
      </c>
      <c r="F3244">
        <v>-122.97466</v>
      </c>
      <c r="G3244">
        <f>IF(route_map__2[[#This Row],[route_label]]&lt;&gt;A3245,0,SQRT((E3245-route_map__2[[#This Row],[stop_lat]])^2 + ((F3245-route_map__2[[#This Row],[stop_lon]])*COS(RADIANS(route_map__2[[#This Row],[stop_lat]])))^2)*111.32)</f>
        <v>0.21131687184416487</v>
      </c>
    </row>
    <row r="3245" spans="1:7" hidden="1" x14ac:dyDescent="0.2">
      <c r="A3245" t="s">
        <v>138</v>
      </c>
      <c r="B3245">
        <v>1</v>
      </c>
      <c r="C3245">
        <v>27</v>
      </c>
      <c r="D3245" t="s">
        <v>2881</v>
      </c>
      <c r="E3245">
        <v>49.243262000000001</v>
      </c>
      <c r="F3245">
        <v>-122.97340699999999</v>
      </c>
      <c r="G3245">
        <f>IF(route_map__2[[#This Row],[route_label]]&lt;&gt;A3246,0,SQRT((E3246-route_map__2[[#This Row],[stop_lat]])^2 + ((F3246-route_map__2[[#This Row],[stop_lon]])*COS(RADIANS(route_map__2[[#This Row],[stop_lat]])))^2)*111.32)</f>
        <v>0.18504472900096133</v>
      </c>
    </row>
    <row r="3246" spans="1:7" hidden="1" x14ac:dyDescent="0.2">
      <c r="A3246" t="s">
        <v>138</v>
      </c>
      <c r="B3246">
        <v>1</v>
      </c>
      <c r="C3246">
        <v>28</v>
      </c>
      <c r="D3246" t="s">
        <v>3530</v>
      </c>
      <c r="E3246">
        <v>49.241745000000002</v>
      </c>
      <c r="F3246">
        <v>-122.97236599999999</v>
      </c>
      <c r="G3246">
        <f>IF(route_map__2[[#This Row],[route_label]]&lt;&gt;A3247,0,SQRT((E3247-route_map__2[[#This Row],[stop_lat]])^2 + ((F3247-route_map__2[[#This Row],[stop_lon]])*COS(RADIANS(route_map__2[[#This Row],[stop_lat]])))^2)*111.32)</f>
        <v>0.36468261121752188</v>
      </c>
    </row>
    <row r="3247" spans="1:7" hidden="1" x14ac:dyDescent="0.2">
      <c r="A3247" t="s">
        <v>138</v>
      </c>
      <c r="B3247">
        <v>1</v>
      </c>
      <c r="C3247">
        <v>29</v>
      </c>
      <c r="D3247" t="s">
        <v>3531</v>
      </c>
      <c r="E3247">
        <v>49.240017000000002</v>
      </c>
      <c r="F3247">
        <v>-122.968103</v>
      </c>
      <c r="G3247">
        <f>IF(route_map__2[[#This Row],[route_label]]&lt;&gt;A3248,0,SQRT((E3248-route_map__2[[#This Row],[stop_lat]])^2 + ((F3248-route_map__2[[#This Row],[stop_lon]])*COS(RADIANS(route_map__2[[#This Row],[stop_lat]])))^2)*111.32)</f>
        <v>0.31618045153679242</v>
      </c>
    </row>
    <row r="3248" spans="1:7" hidden="1" x14ac:dyDescent="0.2">
      <c r="A3248" t="s">
        <v>138</v>
      </c>
      <c r="B3248">
        <v>1</v>
      </c>
      <c r="C3248">
        <v>30</v>
      </c>
      <c r="D3248" t="s">
        <v>3090</v>
      </c>
      <c r="E3248">
        <v>49.239511999999998</v>
      </c>
      <c r="F3248">
        <v>-122.96382199999999</v>
      </c>
      <c r="G3248">
        <f>IF(route_map__2[[#This Row],[route_label]]&lt;&gt;A3249,0,SQRT((E3249-route_map__2[[#This Row],[stop_lat]])^2 + ((F3249-route_map__2[[#This Row],[stop_lon]])*COS(RADIANS(route_map__2[[#This Row],[stop_lat]])))^2)*111.32)</f>
        <v>0.30979889137354005</v>
      </c>
    </row>
    <row r="3249" spans="1:7" hidden="1" x14ac:dyDescent="0.2">
      <c r="A3249" t="s">
        <v>138</v>
      </c>
      <c r="B3249">
        <v>1</v>
      </c>
      <c r="C3249">
        <v>31</v>
      </c>
      <c r="D3249" t="s">
        <v>3091</v>
      </c>
      <c r="E3249">
        <v>49.238484</v>
      </c>
      <c r="F3249">
        <v>-122.959861</v>
      </c>
      <c r="G3249">
        <f>IF(route_map__2[[#This Row],[route_label]]&lt;&gt;A3250,0,SQRT((E3250-route_map__2[[#This Row],[stop_lat]])^2 + ((F3250-route_map__2[[#This Row],[stop_lon]])*COS(RADIANS(route_map__2[[#This Row],[stop_lat]])))^2)*111.32)</f>
        <v>0.3312589095211077</v>
      </c>
    </row>
    <row r="3250" spans="1:7" hidden="1" x14ac:dyDescent="0.2">
      <c r="A3250" t="s">
        <v>138</v>
      </c>
      <c r="B3250">
        <v>1</v>
      </c>
      <c r="C3250">
        <v>32</v>
      </c>
      <c r="D3250" t="s">
        <v>3092</v>
      </c>
      <c r="E3250">
        <v>49.236789000000002</v>
      </c>
      <c r="F3250">
        <v>-122.956115</v>
      </c>
      <c r="G3250">
        <f>IF(route_map__2[[#This Row],[route_label]]&lt;&gt;A3251,0,SQRT((E3251-route_map__2[[#This Row],[stop_lat]])^2 + ((F3251-route_map__2[[#This Row],[stop_lon]])*COS(RADIANS(route_map__2[[#This Row],[stop_lat]])))^2)*111.32)</f>
        <v>0.18913760261215609</v>
      </c>
    </row>
    <row r="3251" spans="1:7" hidden="1" x14ac:dyDescent="0.2">
      <c r="A3251" t="s">
        <v>138</v>
      </c>
      <c r="B3251">
        <v>1</v>
      </c>
      <c r="C3251">
        <v>33</v>
      </c>
      <c r="D3251" t="s">
        <v>3323</v>
      </c>
      <c r="E3251">
        <v>49.235261999999999</v>
      </c>
      <c r="F3251">
        <v>-122.95497400000001</v>
      </c>
      <c r="G3251">
        <f>IF(route_map__2[[#This Row],[route_label]]&lt;&gt;A3252,0,SQRT((E3252-route_map__2[[#This Row],[stop_lat]])^2 + ((F3252-route_map__2[[#This Row],[stop_lon]])*COS(RADIANS(route_map__2[[#This Row],[stop_lat]])))^2)*111.32)</f>
        <v>0.27567746339488897</v>
      </c>
    </row>
    <row r="3252" spans="1:7" hidden="1" x14ac:dyDescent="0.2">
      <c r="A3252" t="s">
        <v>138</v>
      </c>
      <c r="B3252">
        <v>1</v>
      </c>
      <c r="C3252">
        <v>34</v>
      </c>
      <c r="D3252" t="s">
        <v>3324</v>
      </c>
      <c r="E3252">
        <v>49.233656000000003</v>
      </c>
      <c r="F3252">
        <v>-122.95786099999999</v>
      </c>
      <c r="G3252">
        <f>IF(route_map__2[[#This Row],[route_label]]&lt;&gt;A3253,0,SQRT((E3253-route_map__2[[#This Row],[stop_lat]])^2 + ((F3253-route_map__2[[#This Row],[stop_lon]])*COS(RADIANS(route_map__2[[#This Row],[stop_lat]])))^2)*111.32)</f>
        <v>0.20748786408678835</v>
      </c>
    </row>
    <row r="3253" spans="1:7" hidden="1" x14ac:dyDescent="0.2">
      <c r="A3253" t="s">
        <v>138</v>
      </c>
      <c r="B3253">
        <v>1</v>
      </c>
      <c r="C3253">
        <v>35</v>
      </c>
      <c r="D3253" t="s">
        <v>3325</v>
      </c>
      <c r="E3253">
        <v>49.232452000000002</v>
      </c>
      <c r="F3253">
        <v>-122.96004000000001</v>
      </c>
      <c r="G3253">
        <f>IF(route_map__2[[#This Row],[route_label]]&lt;&gt;A3254,0,SQRT((E3254-route_map__2[[#This Row],[stop_lat]])^2 + ((F3254-route_map__2[[#This Row],[stop_lon]])*COS(RADIANS(route_map__2[[#This Row],[stop_lat]])))^2)*111.32)</f>
        <v>0.23519931598272587</v>
      </c>
    </row>
    <row r="3254" spans="1:7" hidden="1" x14ac:dyDescent="0.2">
      <c r="A3254" t="s">
        <v>138</v>
      </c>
      <c r="B3254">
        <v>1</v>
      </c>
      <c r="C3254">
        <v>36</v>
      </c>
      <c r="D3254" t="s">
        <v>3326</v>
      </c>
      <c r="E3254">
        <v>49.231088</v>
      </c>
      <c r="F3254">
        <v>-122.96251100000001</v>
      </c>
      <c r="G3254">
        <f>IF(route_map__2[[#This Row],[route_label]]&lt;&gt;A3255,0,SQRT((E3255-route_map__2[[#This Row],[stop_lat]])^2 + ((F3255-route_map__2[[#This Row],[stop_lon]])*COS(RADIANS(route_map__2[[#This Row],[stop_lat]])))^2)*111.32)</f>
        <v>0.23121260129412657</v>
      </c>
    </row>
    <row r="3255" spans="1:7" hidden="1" x14ac:dyDescent="0.2">
      <c r="A3255" t="s">
        <v>138</v>
      </c>
      <c r="B3255">
        <v>1</v>
      </c>
      <c r="C3255">
        <v>37</v>
      </c>
      <c r="D3255" t="s">
        <v>3532</v>
      </c>
      <c r="E3255">
        <v>49.229722000000002</v>
      </c>
      <c r="F3255">
        <v>-122.964907</v>
      </c>
      <c r="G3255">
        <f>IF(route_map__2[[#This Row],[route_label]]&lt;&gt;A3256,0,SQRT((E3256-route_map__2[[#This Row],[stop_lat]])^2 + ((F3256-route_map__2[[#This Row],[stop_lon]])*COS(RADIANS(route_map__2[[#This Row],[stop_lat]])))^2)*111.32)</f>
        <v>0.19579039224973224</v>
      </c>
    </row>
    <row r="3256" spans="1:7" hidden="1" x14ac:dyDescent="0.2">
      <c r="A3256" t="s">
        <v>138</v>
      </c>
      <c r="B3256">
        <v>1</v>
      </c>
      <c r="C3256">
        <v>38</v>
      </c>
      <c r="D3256" t="s">
        <v>3533</v>
      </c>
      <c r="E3256">
        <v>49.229357999999998</v>
      </c>
      <c r="F3256">
        <v>-122.96754199999999</v>
      </c>
      <c r="G3256">
        <f>IF(route_map__2[[#This Row],[route_label]]&lt;&gt;A3257,0,SQRT((E3257-route_map__2[[#This Row],[stop_lat]])^2 + ((F3257-route_map__2[[#This Row],[stop_lon]])*COS(RADIANS(route_map__2[[#This Row],[stop_lat]])))^2)*111.32)</f>
        <v>0.35140480014406333</v>
      </c>
    </row>
    <row r="3257" spans="1:7" hidden="1" x14ac:dyDescent="0.2">
      <c r="A3257" t="s">
        <v>138</v>
      </c>
      <c r="B3257">
        <v>1</v>
      </c>
      <c r="C3257">
        <v>39</v>
      </c>
      <c r="D3257" t="s">
        <v>3534</v>
      </c>
      <c r="E3257">
        <v>49.229447</v>
      </c>
      <c r="F3257">
        <v>-122.972374</v>
      </c>
      <c r="G3257">
        <f>IF(route_map__2[[#This Row],[route_label]]&lt;&gt;A3258,0,SQRT((E3258-route_map__2[[#This Row],[stop_lat]])^2 + ((F3258-route_map__2[[#This Row],[stop_lon]])*COS(RADIANS(route_map__2[[#This Row],[stop_lat]])))^2)*111.32)</f>
        <v>0.30489532389138824</v>
      </c>
    </row>
    <row r="3258" spans="1:7" hidden="1" x14ac:dyDescent="0.2">
      <c r="A3258" t="s">
        <v>138</v>
      </c>
      <c r="B3258">
        <v>1</v>
      </c>
      <c r="C3258">
        <v>40</v>
      </c>
      <c r="D3258" t="s">
        <v>3535</v>
      </c>
      <c r="E3258">
        <v>49.229382999999999</v>
      </c>
      <c r="F3258">
        <v>-122.976567</v>
      </c>
      <c r="G3258">
        <f>IF(route_map__2[[#This Row],[route_label]]&lt;&gt;A3259,0,SQRT((E3259-route_map__2[[#This Row],[stop_lat]])^2 + ((F3259-route_map__2[[#This Row],[stop_lon]])*COS(RADIANS(route_map__2[[#This Row],[stop_lat]])))^2)*111.32)</f>
        <v>0.31911884319389278</v>
      </c>
    </row>
    <row r="3259" spans="1:7" hidden="1" x14ac:dyDescent="0.2">
      <c r="A3259" t="s">
        <v>138</v>
      </c>
      <c r="B3259">
        <v>1</v>
      </c>
      <c r="C3259">
        <v>41</v>
      </c>
      <c r="D3259" t="s">
        <v>3536</v>
      </c>
      <c r="E3259">
        <v>49.229249000000003</v>
      </c>
      <c r="F3259">
        <v>-122.980952</v>
      </c>
      <c r="G3259">
        <f>IF(route_map__2[[#This Row],[route_label]]&lt;&gt;A3260,0,SQRT((E3260-route_map__2[[#This Row],[stop_lat]])^2 + ((F3260-route_map__2[[#This Row],[stop_lon]])*COS(RADIANS(route_map__2[[#This Row],[stop_lat]])))^2)*111.32)</f>
        <v>0.38985685247022916</v>
      </c>
    </row>
    <row r="3260" spans="1:7" hidden="1" x14ac:dyDescent="0.2">
      <c r="A3260" t="s">
        <v>138</v>
      </c>
      <c r="B3260">
        <v>1</v>
      </c>
      <c r="C3260">
        <v>42</v>
      </c>
      <c r="D3260" t="s">
        <v>3537</v>
      </c>
      <c r="E3260">
        <v>49.229706</v>
      </c>
      <c r="F3260">
        <v>-122.98626899999999</v>
      </c>
      <c r="G3260">
        <f>IF(route_map__2[[#This Row],[route_label]]&lt;&gt;A3261,0,SQRT((E3261-route_map__2[[#This Row],[stop_lat]])^2 + ((F3261-route_map__2[[#This Row],[stop_lon]])*COS(RADIANS(route_map__2[[#This Row],[stop_lat]])))^2)*111.32)</f>
        <v>0.2463278548336669</v>
      </c>
    </row>
    <row r="3261" spans="1:7" hidden="1" x14ac:dyDescent="0.2">
      <c r="A3261" t="s">
        <v>138</v>
      </c>
      <c r="B3261">
        <v>1</v>
      </c>
      <c r="C3261">
        <v>43</v>
      </c>
      <c r="D3261" t="s">
        <v>3538</v>
      </c>
      <c r="E3261">
        <v>49.229976999999998</v>
      </c>
      <c r="F3261">
        <v>-122.989632</v>
      </c>
      <c r="G3261">
        <f>IF(route_map__2[[#This Row],[route_label]]&lt;&gt;A3262,0,SQRT((E3262-route_map__2[[#This Row],[stop_lat]])^2 + ((F3262-route_map__2[[#This Row],[stop_lon]])*COS(RADIANS(route_map__2[[#This Row],[stop_lat]])))^2)*111.32)</f>
        <v>0.35422125176273672</v>
      </c>
    </row>
    <row r="3262" spans="1:7" hidden="1" x14ac:dyDescent="0.2">
      <c r="A3262" t="s">
        <v>138</v>
      </c>
      <c r="B3262">
        <v>1</v>
      </c>
      <c r="C3262">
        <v>44</v>
      </c>
      <c r="D3262" t="s">
        <v>2950</v>
      </c>
      <c r="E3262">
        <v>49.229100000000003</v>
      </c>
      <c r="F3262">
        <v>-122.994316</v>
      </c>
      <c r="G3262">
        <f>IF(route_map__2[[#This Row],[route_label]]&lt;&gt;A3263,0,SQRT((E3263-route_map__2[[#This Row],[stop_lat]])^2 + ((F3263-route_map__2[[#This Row],[stop_lon]])*COS(RADIANS(route_map__2[[#This Row],[stop_lat]])))^2)*111.32)</f>
        <v>0.16766117474467607</v>
      </c>
    </row>
    <row r="3263" spans="1:7" hidden="1" x14ac:dyDescent="0.2">
      <c r="A3263" t="s">
        <v>138</v>
      </c>
      <c r="B3263">
        <v>1</v>
      </c>
      <c r="C3263">
        <v>45</v>
      </c>
      <c r="D3263" t="s">
        <v>2951</v>
      </c>
      <c r="E3263">
        <v>49.227594000000003</v>
      </c>
      <c r="F3263">
        <v>-122.994345</v>
      </c>
      <c r="G3263">
        <f>IF(route_map__2[[#This Row],[route_label]]&lt;&gt;A3264,0,SQRT((E3264-route_map__2[[#This Row],[stop_lat]])^2 + ((F3264-route_map__2[[#This Row],[stop_lon]])*COS(RADIANS(route_map__2[[#This Row],[stop_lat]])))^2)*111.32)</f>
        <v>0.27515381815252576</v>
      </c>
    </row>
    <row r="3264" spans="1:7" hidden="1" x14ac:dyDescent="0.2">
      <c r="A3264" t="s">
        <v>138</v>
      </c>
      <c r="B3264">
        <v>1</v>
      </c>
      <c r="C3264">
        <v>46</v>
      </c>
      <c r="D3264" t="s">
        <v>2952</v>
      </c>
      <c r="E3264">
        <v>49.225276000000001</v>
      </c>
      <c r="F3264">
        <v>-122.995659</v>
      </c>
      <c r="G3264">
        <f>IF(route_map__2[[#This Row],[route_label]]&lt;&gt;A3265,0,SQRT((E3265-route_map__2[[#This Row],[stop_lat]])^2 + ((F3265-route_map__2[[#This Row],[stop_lon]])*COS(RADIANS(route_map__2[[#This Row],[stop_lat]])))^2)*111.32)</f>
        <v>0.12240779684535655</v>
      </c>
    </row>
    <row r="3265" spans="1:7" hidden="1" x14ac:dyDescent="0.2">
      <c r="A3265" t="s">
        <v>138</v>
      </c>
      <c r="B3265">
        <v>1</v>
      </c>
      <c r="C3265">
        <v>47</v>
      </c>
      <c r="D3265" t="s">
        <v>2953</v>
      </c>
      <c r="E3265">
        <v>49.224817000000002</v>
      </c>
      <c r="F3265">
        <v>-122.99718900000001</v>
      </c>
      <c r="G3265">
        <f>IF(route_map__2[[#This Row],[route_label]]&lt;&gt;A3266,0,SQRT((E3266-route_map__2[[#This Row],[stop_lat]])^2 + ((F3266-route_map__2[[#This Row],[stop_lon]])*COS(RADIANS(route_map__2[[#This Row],[stop_lat]])))^2)*111.32)</f>
        <v>0.17804771781809123</v>
      </c>
    </row>
    <row r="3266" spans="1:7" hidden="1" x14ac:dyDescent="0.2">
      <c r="A3266" t="s">
        <v>138</v>
      </c>
      <c r="B3266">
        <v>1</v>
      </c>
      <c r="C3266">
        <v>48</v>
      </c>
      <c r="D3266" t="s">
        <v>2954</v>
      </c>
      <c r="E3266">
        <v>49.223784999999999</v>
      </c>
      <c r="F3266">
        <v>-122.99906</v>
      </c>
      <c r="G3266">
        <f>IF(route_map__2[[#This Row],[route_label]]&lt;&gt;A3267,0,SQRT((E3267-route_map__2[[#This Row],[stop_lat]])^2 + ((F3267-route_map__2[[#This Row],[stop_lon]])*COS(RADIANS(route_map__2[[#This Row],[stop_lat]])))^2)*111.32)</f>
        <v>0.12844074702384686</v>
      </c>
    </row>
    <row r="3267" spans="1:7" hidden="1" x14ac:dyDescent="0.2">
      <c r="A3267" t="s">
        <v>138</v>
      </c>
      <c r="B3267">
        <v>1</v>
      </c>
      <c r="C3267">
        <v>49</v>
      </c>
      <c r="D3267" t="s">
        <v>2955</v>
      </c>
      <c r="E3267">
        <v>49.224507000000003</v>
      </c>
      <c r="F3267">
        <v>-123.000438</v>
      </c>
      <c r="G3267">
        <f>IF(route_map__2[[#This Row],[route_label]]&lt;&gt;A3268,0,SQRT((E3268-route_map__2[[#This Row],[stop_lat]])^2 + ((F3268-route_map__2[[#This Row],[stop_lon]])*COS(RADIANS(route_map__2[[#This Row],[stop_lat]])))^2)*111.32)</f>
        <v>0.28651071254893279</v>
      </c>
    </row>
    <row r="3268" spans="1:7" hidden="1" x14ac:dyDescent="0.2">
      <c r="A3268" t="s">
        <v>138</v>
      </c>
      <c r="B3268">
        <v>1</v>
      </c>
      <c r="C3268">
        <v>50</v>
      </c>
      <c r="D3268" t="s">
        <v>2268</v>
      </c>
      <c r="E3268">
        <v>49.226277000000003</v>
      </c>
      <c r="F3268">
        <v>-123.003299</v>
      </c>
      <c r="G3268">
        <f>IF(route_map__2[[#This Row],[route_label]]&lt;&gt;A3269,0,SQRT((E3269-route_map__2[[#This Row],[stop_lat]])^2 + ((F3269-route_map__2[[#This Row],[stop_lon]])*COS(RADIANS(route_map__2[[#This Row],[stop_lat]])))^2)*111.32)</f>
        <v>0</v>
      </c>
    </row>
    <row r="3269" spans="1:7" hidden="1" x14ac:dyDescent="0.2">
      <c r="A3269" t="s">
        <v>34</v>
      </c>
      <c r="B3269">
        <v>0</v>
      </c>
      <c r="C3269">
        <v>1</v>
      </c>
      <c r="D3269" t="s">
        <v>3539</v>
      </c>
      <c r="E3269">
        <v>49.253683000000002</v>
      </c>
      <c r="F3269">
        <v>-122.918013</v>
      </c>
      <c r="G3269">
        <f>IF(route_map__2[[#This Row],[route_label]]&lt;&gt;A3270,0,SQRT((E3270-route_map__2[[#This Row],[stop_lat]])^2 + ((F3270-route_map__2[[#This Row],[stop_lon]])*COS(RADIANS(route_map__2[[#This Row],[stop_lat]])))^2)*111.32)</f>
        <v>0.50434251290817222</v>
      </c>
    </row>
    <row r="3270" spans="1:7" hidden="1" x14ac:dyDescent="0.2">
      <c r="A3270" t="s">
        <v>34</v>
      </c>
      <c r="B3270">
        <v>0</v>
      </c>
      <c r="C3270">
        <v>2</v>
      </c>
      <c r="D3270" t="s">
        <v>3450</v>
      </c>
      <c r="E3270">
        <v>49.258130000000001</v>
      </c>
      <c r="F3270">
        <v>-122.916686</v>
      </c>
      <c r="G3270">
        <f>IF(route_map__2[[#This Row],[route_label]]&lt;&gt;A3271,0,SQRT((E3271-route_map__2[[#This Row],[stop_lat]])^2 + ((F3271-route_map__2[[#This Row],[stop_lon]])*COS(RADIANS(route_map__2[[#This Row],[stop_lat]])))^2)*111.32)</f>
        <v>0.22911736155011414</v>
      </c>
    </row>
    <row r="3271" spans="1:7" hidden="1" x14ac:dyDescent="0.2">
      <c r="A3271" t="s">
        <v>34</v>
      </c>
      <c r="B3271">
        <v>0</v>
      </c>
      <c r="C3271">
        <v>3</v>
      </c>
      <c r="D3271" t="s">
        <v>3451</v>
      </c>
      <c r="E3271">
        <v>49.260055000000001</v>
      </c>
      <c r="F3271">
        <v>-122.91557</v>
      </c>
      <c r="G3271">
        <f>IF(route_map__2[[#This Row],[route_label]]&lt;&gt;A3272,0,SQRT((E3272-route_map__2[[#This Row],[stop_lat]])^2 + ((F3272-route_map__2[[#This Row],[stop_lon]])*COS(RADIANS(route_map__2[[#This Row],[stop_lat]])))^2)*111.32)</f>
        <v>0.55180108866469235</v>
      </c>
    </row>
    <row r="3272" spans="1:7" hidden="1" x14ac:dyDescent="0.2">
      <c r="A3272" t="s">
        <v>34</v>
      </c>
      <c r="B3272">
        <v>0</v>
      </c>
      <c r="C3272">
        <v>4</v>
      </c>
      <c r="D3272" t="s">
        <v>3540</v>
      </c>
      <c r="E3272">
        <v>49.260240000000003</v>
      </c>
      <c r="F3272">
        <v>-122.90797999999999</v>
      </c>
      <c r="G3272">
        <f>IF(route_map__2[[#This Row],[route_label]]&lt;&gt;A3273,0,SQRT((E3273-route_map__2[[#This Row],[stop_lat]])^2 + ((F3273-route_map__2[[#This Row],[stop_lon]])*COS(RADIANS(route_map__2[[#This Row],[stop_lat]])))^2)*111.32)</f>
        <v>2.3593795606906194</v>
      </c>
    </row>
    <row r="3273" spans="1:7" hidden="1" x14ac:dyDescent="0.2">
      <c r="A3273" t="s">
        <v>34</v>
      </c>
      <c r="B3273">
        <v>0</v>
      </c>
      <c r="C3273">
        <v>5</v>
      </c>
      <c r="D3273" t="s">
        <v>3490</v>
      </c>
      <c r="E3273">
        <v>49.279953999999996</v>
      </c>
      <c r="F3273">
        <v>-122.919905</v>
      </c>
      <c r="G3273">
        <f>IF(route_map__2[[#This Row],[route_label]]&lt;&gt;A3274,0,SQRT((E3274-route_map__2[[#This Row],[stop_lat]])^2 + ((F3274-route_map__2[[#This Row],[stop_lon]])*COS(RADIANS(route_map__2[[#This Row],[stop_lat]])))^2)*111.32)</f>
        <v>0.53046543647293165</v>
      </c>
    </row>
    <row r="3274" spans="1:7" hidden="1" x14ac:dyDescent="0.2">
      <c r="A3274" t="s">
        <v>34</v>
      </c>
      <c r="B3274">
        <v>0</v>
      </c>
      <c r="C3274">
        <v>6</v>
      </c>
      <c r="D3274" t="s">
        <v>3541</v>
      </c>
      <c r="E3274">
        <v>49.278517999999998</v>
      </c>
      <c r="F3274">
        <v>-122.91294000000001</v>
      </c>
      <c r="G3274">
        <f>IF(route_map__2[[#This Row],[route_label]]&lt;&gt;A3275,0,SQRT((E3275-route_map__2[[#This Row],[stop_lat]])^2 + ((F3275-route_map__2[[#This Row],[stop_lon]])*COS(RADIANS(route_map__2[[#This Row],[stop_lat]])))^2)*111.32)</f>
        <v>0</v>
      </c>
    </row>
    <row r="3275" spans="1:7" hidden="1" x14ac:dyDescent="0.2">
      <c r="A3275" t="s">
        <v>34</v>
      </c>
      <c r="B3275">
        <v>1</v>
      </c>
      <c r="C3275">
        <v>1</v>
      </c>
      <c r="D3275" t="s">
        <v>3541</v>
      </c>
      <c r="E3275">
        <v>49.278517999999998</v>
      </c>
      <c r="F3275">
        <v>-122.91294000000001</v>
      </c>
      <c r="G3275">
        <f>IF(route_map__2[[#This Row],[route_label]]&lt;&gt;A3276,0,SQRT((E3276-route_map__2[[#This Row],[stop_lat]])^2 + ((F3276-route_map__2[[#This Row],[stop_lon]])*COS(RADIANS(route_map__2[[#This Row],[stop_lat]])))^2)*111.32)</f>
        <v>0.30133215956366433</v>
      </c>
    </row>
    <row r="3276" spans="1:7" hidden="1" x14ac:dyDescent="0.2">
      <c r="A3276" t="s">
        <v>34</v>
      </c>
      <c r="B3276">
        <v>1</v>
      </c>
      <c r="C3276">
        <v>2</v>
      </c>
      <c r="D3276" t="s">
        <v>3482</v>
      </c>
      <c r="E3276">
        <v>49.277132999999999</v>
      </c>
      <c r="F3276">
        <v>-122.909375</v>
      </c>
      <c r="G3276">
        <f>IF(route_map__2[[#This Row],[route_label]]&lt;&gt;A3277,0,SQRT((E3277-route_map__2[[#This Row],[stop_lat]])^2 + ((F3277-route_map__2[[#This Row],[stop_lon]])*COS(RADIANS(route_map__2[[#This Row],[stop_lat]])))^2)*111.32)</f>
        <v>0.48761329208542492</v>
      </c>
    </row>
    <row r="3277" spans="1:7" hidden="1" x14ac:dyDescent="0.2">
      <c r="A3277" t="s">
        <v>34</v>
      </c>
      <c r="B3277">
        <v>1</v>
      </c>
      <c r="C3277">
        <v>3</v>
      </c>
      <c r="D3277" t="s">
        <v>3483</v>
      </c>
      <c r="E3277">
        <v>49.276558000000001</v>
      </c>
      <c r="F3277">
        <v>-122.916031</v>
      </c>
      <c r="G3277">
        <f>IF(route_map__2[[#This Row],[route_label]]&lt;&gt;A3278,0,SQRT((E3278-route_map__2[[#This Row],[stop_lat]])^2 + ((F3278-route_map__2[[#This Row],[stop_lon]])*COS(RADIANS(route_map__2[[#This Row],[stop_lat]])))^2)*111.32)</f>
        <v>0.48095310712965533</v>
      </c>
    </row>
    <row r="3278" spans="1:7" hidden="1" x14ac:dyDescent="0.2">
      <c r="A3278" t="s">
        <v>34</v>
      </c>
      <c r="B3278">
        <v>1</v>
      </c>
      <c r="C3278">
        <v>4</v>
      </c>
      <c r="D3278" t="s">
        <v>3484</v>
      </c>
      <c r="E3278">
        <v>49.279957000000003</v>
      </c>
      <c r="F3278">
        <v>-122.920119</v>
      </c>
      <c r="G3278">
        <f>IF(route_map__2[[#This Row],[route_label]]&lt;&gt;A3279,0,SQRT((E3279-route_map__2[[#This Row],[stop_lat]])^2 + ((F3279-route_map__2[[#This Row],[stop_lon]])*COS(RADIANS(route_map__2[[#This Row],[stop_lat]])))^2)*111.32)</f>
        <v>0.60936341861401455</v>
      </c>
    </row>
    <row r="3279" spans="1:7" hidden="1" x14ac:dyDescent="0.2">
      <c r="A3279" t="s">
        <v>34</v>
      </c>
      <c r="B3279">
        <v>1</v>
      </c>
      <c r="C3279">
        <v>5</v>
      </c>
      <c r="D3279" t="s">
        <v>3485</v>
      </c>
      <c r="E3279">
        <v>49.281238000000002</v>
      </c>
      <c r="F3279">
        <v>-122.92827699999999</v>
      </c>
      <c r="G3279">
        <f>IF(route_map__2[[#This Row],[route_label]]&lt;&gt;A3280,0,SQRT((E3280-route_map__2[[#This Row],[stop_lat]])^2 + ((F3280-route_map__2[[#This Row],[stop_lon]])*COS(RADIANS(route_map__2[[#This Row],[stop_lat]])))^2)*111.32)</f>
        <v>3.3647155329024314</v>
      </c>
    </row>
    <row r="3280" spans="1:7" hidden="1" x14ac:dyDescent="0.2">
      <c r="A3280" t="s">
        <v>34</v>
      </c>
      <c r="B3280">
        <v>1</v>
      </c>
      <c r="C3280">
        <v>6</v>
      </c>
      <c r="D3280" t="s">
        <v>3449</v>
      </c>
      <c r="E3280">
        <v>49.252623</v>
      </c>
      <c r="F3280">
        <v>-122.913354</v>
      </c>
      <c r="G3280">
        <f>IF(route_map__2[[#This Row],[route_label]]&lt;&gt;A3281,0,SQRT((E3281-route_map__2[[#This Row],[stop_lat]])^2 + ((F3281-route_map__2[[#This Row],[stop_lon]])*COS(RADIANS(route_map__2[[#This Row],[stop_lat]])))^2)*111.32)</f>
        <v>0.31266192592417286</v>
      </c>
    </row>
    <row r="3281" spans="1:7" hidden="1" x14ac:dyDescent="0.2">
      <c r="A3281" t="s">
        <v>34</v>
      </c>
      <c r="B3281">
        <v>1</v>
      </c>
      <c r="C3281">
        <v>7</v>
      </c>
      <c r="D3281" t="s">
        <v>3542</v>
      </c>
      <c r="E3281">
        <v>49.253225</v>
      </c>
      <c r="F3281">
        <v>-122.917557</v>
      </c>
      <c r="G3281">
        <f>IF(route_map__2[[#This Row],[route_label]]&lt;&gt;A3282,0,SQRT((E3282-route_map__2[[#This Row],[stop_lat]])^2 + ((F3282-route_map__2[[#This Row],[stop_lon]])*COS(RADIANS(route_map__2[[#This Row],[stop_lat]])))^2)*111.32)</f>
        <v>6.0804872837445158E-2</v>
      </c>
    </row>
    <row r="3282" spans="1:7" hidden="1" x14ac:dyDescent="0.2">
      <c r="A3282" t="s">
        <v>34</v>
      </c>
      <c r="B3282">
        <v>1</v>
      </c>
      <c r="C3282">
        <v>8</v>
      </c>
      <c r="D3282" t="s">
        <v>3539</v>
      </c>
      <c r="E3282">
        <v>49.253683000000002</v>
      </c>
      <c r="F3282">
        <v>-122.918013</v>
      </c>
      <c r="G3282">
        <f>IF(route_map__2[[#This Row],[route_label]]&lt;&gt;A3283,0,SQRT((E3283-route_map__2[[#This Row],[stop_lat]])^2 + ((F3283-route_map__2[[#This Row],[stop_lon]])*COS(RADIANS(route_map__2[[#This Row],[stop_lat]])))^2)*111.32)</f>
        <v>0</v>
      </c>
    </row>
    <row r="3283" spans="1:7" hidden="1" x14ac:dyDescent="0.2">
      <c r="A3283" t="s">
        <v>265</v>
      </c>
      <c r="B3283">
        <v>0</v>
      </c>
      <c r="C3283">
        <v>1</v>
      </c>
      <c r="D3283" t="s">
        <v>2599</v>
      </c>
      <c r="E3283">
        <v>49.208427999999998</v>
      </c>
      <c r="F3283">
        <v>-123.017297</v>
      </c>
      <c r="G3283">
        <f>IF(route_map__2[[#This Row],[route_label]]&lt;&gt;A3284,0,SQRT((E3284-route_map__2[[#This Row],[stop_lat]])^2 + ((F3284-route_map__2[[#This Row],[stop_lon]])*COS(RADIANS(route_map__2[[#This Row],[stop_lat]])))^2)*111.32)</f>
        <v>0.20654957954770026</v>
      </c>
    </row>
    <row r="3284" spans="1:7" hidden="1" x14ac:dyDescent="0.2">
      <c r="A3284" t="s">
        <v>265</v>
      </c>
      <c r="B3284">
        <v>0</v>
      </c>
      <c r="C3284">
        <v>2</v>
      </c>
      <c r="D3284" t="s">
        <v>3034</v>
      </c>
      <c r="E3284">
        <v>49.209344999999999</v>
      </c>
      <c r="F3284">
        <v>-123.019766</v>
      </c>
      <c r="G3284">
        <f>IF(route_map__2[[#This Row],[route_label]]&lt;&gt;A3285,0,SQRT((E3285-route_map__2[[#This Row],[stop_lat]])^2 + ((F3285-route_map__2[[#This Row],[stop_lon]])*COS(RADIANS(route_map__2[[#This Row],[stop_lat]])))^2)*111.32)</f>
        <v>0.14731946557717579</v>
      </c>
    </row>
    <row r="3285" spans="1:7" hidden="1" x14ac:dyDescent="0.2">
      <c r="A3285" t="s">
        <v>265</v>
      </c>
      <c r="B3285">
        <v>0</v>
      </c>
      <c r="C3285">
        <v>3</v>
      </c>
      <c r="D3285" t="s">
        <v>3035</v>
      </c>
      <c r="E3285">
        <v>49.210667999999998</v>
      </c>
      <c r="F3285">
        <v>-123.01981499999999</v>
      </c>
      <c r="G3285">
        <f>IF(route_map__2[[#This Row],[route_label]]&lt;&gt;A3286,0,SQRT((E3286-route_map__2[[#This Row],[stop_lat]])^2 + ((F3286-route_map__2[[#This Row],[stop_lon]])*COS(RADIANS(route_map__2[[#This Row],[stop_lat]])))^2)*111.32)</f>
        <v>0.27664135860776734</v>
      </c>
    </row>
    <row r="3286" spans="1:7" hidden="1" x14ac:dyDescent="0.2">
      <c r="A3286" t="s">
        <v>265</v>
      </c>
      <c r="B3286">
        <v>0</v>
      </c>
      <c r="C3286">
        <v>4</v>
      </c>
      <c r="D3286" t="s">
        <v>3036</v>
      </c>
      <c r="E3286">
        <v>49.213087999999999</v>
      </c>
      <c r="F3286">
        <v>-123.02068</v>
      </c>
      <c r="G3286">
        <f>IF(route_map__2[[#This Row],[route_label]]&lt;&gt;A3287,0,SQRT((E3287-route_map__2[[#This Row],[stop_lat]])^2 + ((F3287-route_map__2[[#This Row],[stop_lon]])*COS(RADIANS(route_map__2[[#This Row],[stop_lat]])))^2)*111.32)</f>
        <v>0.18609990551596395</v>
      </c>
    </row>
    <row r="3287" spans="1:7" hidden="1" x14ac:dyDescent="0.2">
      <c r="A3287" t="s">
        <v>265</v>
      </c>
      <c r="B3287">
        <v>0</v>
      </c>
      <c r="C3287">
        <v>5</v>
      </c>
      <c r="D3287" t="s">
        <v>3037</v>
      </c>
      <c r="E3287">
        <v>49.214742000000001</v>
      </c>
      <c r="F3287">
        <v>-123.020308</v>
      </c>
      <c r="G3287">
        <f>IF(route_map__2[[#This Row],[route_label]]&lt;&gt;A3288,0,SQRT((E3288-route_map__2[[#This Row],[stop_lat]])^2 + ((F3288-route_map__2[[#This Row],[stop_lon]])*COS(RADIANS(route_map__2[[#This Row],[stop_lat]])))^2)*111.32)</f>
        <v>0.19824193499817144</v>
      </c>
    </row>
    <row r="3288" spans="1:7" hidden="1" x14ac:dyDescent="0.2">
      <c r="A3288" t="s">
        <v>265</v>
      </c>
      <c r="B3288">
        <v>0</v>
      </c>
      <c r="C3288">
        <v>6</v>
      </c>
      <c r="D3288" t="s">
        <v>3038</v>
      </c>
      <c r="E3288">
        <v>49.214764000000002</v>
      </c>
      <c r="F3288">
        <v>-123.017582</v>
      </c>
      <c r="G3288">
        <f>IF(route_map__2[[#This Row],[route_label]]&lt;&gt;A3289,0,SQRT((E3289-route_map__2[[#This Row],[stop_lat]])^2 + ((F3289-route_map__2[[#This Row],[stop_lon]])*COS(RADIANS(route_map__2[[#This Row],[stop_lat]])))^2)*111.32)</f>
        <v>0.38675451433630825</v>
      </c>
    </row>
    <row r="3289" spans="1:7" hidden="1" x14ac:dyDescent="0.2">
      <c r="A3289" t="s">
        <v>265</v>
      </c>
      <c r="B3289">
        <v>0</v>
      </c>
      <c r="C3289">
        <v>7</v>
      </c>
      <c r="D3289" t="s">
        <v>3543</v>
      </c>
      <c r="E3289">
        <v>49.215170999999998</v>
      </c>
      <c r="F3289">
        <v>-123.0123</v>
      </c>
      <c r="G3289">
        <f>IF(route_map__2[[#This Row],[route_label]]&lt;&gt;A3290,0,SQRT((E3290-route_map__2[[#This Row],[stop_lat]])^2 + ((F3290-route_map__2[[#This Row],[stop_lon]])*COS(RADIANS(route_map__2[[#This Row],[stop_lat]])))^2)*111.32)</f>
        <v>0.38107333719785541</v>
      </c>
    </row>
    <row r="3290" spans="1:7" hidden="1" x14ac:dyDescent="0.2">
      <c r="A3290" t="s">
        <v>265</v>
      </c>
      <c r="B3290">
        <v>0</v>
      </c>
      <c r="C3290">
        <v>8</v>
      </c>
      <c r="D3290" t="s">
        <v>3544</v>
      </c>
      <c r="E3290">
        <v>49.218594000000003</v>
      </c>
      <c r="F3290">
        <v>-123.01236</v>
      </c>
      <c r="G3290">
        <f>IF(route_map__2[[#This Row],[route_label]]&lt;&gt;A3291,0,SQRT((E3291-route_map__2[[#This Row],[stop_lat]])^2 + ((F3291-route_map__2[[#This Row],[stop_lon]])*COS(RADIANS(route_map__2[[#This Row],[stop_lat]])))^2)*111.32)</f>
        <v>0.4283097632379661</v>
      </c>
    </row>
    <row r="3291" spans="1:7" hidden="1" x14ac:dyDescent="0.2">
      <c r="A3291" t="s">
        <v>265</v>
      </c>
      <c r="B3291">
        <v>0</v>
      </c>
      <c r="C3291">
        <v>9</v>
      </c>
      <c r="D3291" t="s">
        <v>2265</v>
      </c>
      <c r="E3291">
        <v>49.222441000000003</v>
      </c>
      <c r="F3291">
        <v>-123.01246</v>
      </c>
      <c r="G3291">
        <f>IF(route_map__2[[#This Row],[route_label]]&lt;&gt;A3292,0,SQRT((E3292-route_map__2[[#This Row],[stop_lat]])^2 + ((F3292-route_map__2[[#This Row],[stop_lon]])*COS(RADIANS(route_map__2[[#This Row],[stop_lat]])))^2)*111.32)</f>
        <v>0.42001967695921666</v>
      </c>
    </row>
    <row r="3292" spans="1:7" hidden="1" x14ac:dyDescent="0.2">
      <c r="A3292" t="s">
        <v>265</v>
      </c>
      <c r="B3292">
        <v>0</v>
      </c>
      <c r="C3292">
        <v>10</v>
      </c>
      <c r="D3292" t="s">
        <v>2266</v>
      </c>
      <c r="E3292">
        <v>49.225696999999997</v>
      </c>
      <c r="F3292">
        <v>-123.009541</v>
      </c>
      <c r="G3292">
        <f>IF(route_map__2[[#This Row],[route_label]]&lt;&gt;A3293,0,SQRT((E3293-route_map__2[[#This Row],[stop_lat]])^2 + ((F3293-route_map__2[[#This Row],[stop_lon]])*COS(RADIANS(route_map__2[[#This Row],[stop_lat]])))^2)*111.32)</f>
        <v>0.34412802363562484</v>
      </c>
    </row>
    <row r="3293" spans="1:7" hidden="1" x14ac:dyDescent="0.2">
      <c r="A3293" t="s">
        <v>265</v>
      </c>
      <c r="B3293">
        <v>0</v>
      </c>
      <c r="C3293">
        <v>11</v>
      </c>
      <c r="D3293" t="s">
        <v>2267</v>
      </c>
      <c r="E3293">
        <v>49.226390000000002</v>
      </c>
      <c r="F3293">
        <v>-123.00492800000001</v>
      </c>
      <c r="G3293">
        <f>IF(route_map__2[[#This Row],[route_label]]&lt;&gt;A3294,0,SQRT((E3294-route_map__2[[#This Row],[stop_lat]])^2 + ((F3294-route_map__2[[#This Row],[stop_lon]])*COS(RADIANS(route_map__2[[#This Row],[stop_lat]])))^2)*111.32)</f>
        <v>0.11909442568806043</v>
      </c>
    </row>
    <row r="3294" spans="1:7" hidden="1" x14ac:dyDescent="0.2">
      <c r="A3294" t="s">
        <v>265</v>
      </c>
      <c r="B3294">
        <v>0</v>
      </c>
      <c r="C3294">
        <v>12</v>
      </c>
      <c r="D3294" t="s">
        <v>2268</v>
      </c>
      <c r="E3294">
        <v>49.226277000000003</v>
      </c>
      <c r="F3294">
        <v>-123.003299</v>
      </c>
      <c r="G3294">
        <f>IF(route_map__2[[#This Row],[route_label]]&lt;&gt;A3295,0,SQRT((E3295-route_map__2[[#This Row],[stop_lat]])^2 + ((F3295-route_map__2[[#This Row],[stop_lon]])*COS(RADIANS(route_map__2[[#This Row],[stop_lat]])))^2)*111.32)</f>
        <v>1.2353599796716337E-2</v>
      </c>
    </row>
    <row r="3295" spans="1:7" hidden="1" x14ac:dyDescent="0.2">
      <c r="A3295" t="s">
        <v>265</v>
      </c>
      <c r="B3295">
        <v>1</v>
      </c>
      <c r="C3295">
        <v>1</v>
      </c>
      <c r="D3295" t="s">
        <v>3545</v>
      </c>
      <c r="E3295">
        <v>49.226171999999998</v>
      </c>
      <c r="F3295">
        <v>-123.003354</v>
      </c>
      <c r="G3295">
        <f>IF(route_map__2[[#This Row],[route_label]]&lt;&gt;A3296,0,SQRT((E3296-route_map__2[[#This Row],[stop_lat]])^2 + ((F3296-route_map__2[[#This Row],[stop_lon]])*COS(RADIANS(route_map__2[[#This Row],[stop_lat]])))^2)*111.32)</f>
        <v>0.60032290204829619</v>
      </c>
    </row>
    <row r="3296" spans="1:7" hidden="1" x14ac:dyDescent="0.2">
      <c r="A3296" t="s">
        <v>265</v>
      </c>
      <c r="B3296">
        <v>1</v>
      </c>
      <c r="C3296">
        <v>2</v>
      </c>
      <c r="D3296" t="s">
        <v>2270</v>
      </c>
      <c r="E3296">
        <v>49.224417000000003</v>
      </c>
      <c r="F3296">
        <v>-123.011162</v>
      </c>
      <c r="G3296">
        <f>IF(route_map__2[[#This Row],[route_label]]&lt;&gt;A3297,0,SQRT((E3297-route_map__2[[#This Row],[stop_lat]])^2 + ((F3297-route_map__2[[#This Row],[stop_lon]])*COS(RADIANS(route_map__2[[#This Row],[stop_lat]])))^2)*111.32)</f>
        <v>0.33017198861664343</v>
      </c>
    </row>
    <row r="3297" spans="1:7" hidden="1" x14ac:dyDescent="0.2">
      <c r="A3297" t="s">
        <v>265</v>
      </c>
      <c r="B3297">
        <v>1</v>
      </c>
      <c r="C3297">
        <v>3</v>
      </c>
      <c r="D3297" t="s">
        <v>3546</v>
      </c>
      <c r="E3297">
        <v>49.221626999999998</v>
      </c>
      <c r="F3297">
        <v>-123.012703</v>
      </c>
      <c r="G3297">
        <f>IF(route_map__2[[#This Row],[route_label]]&lt;&gt;A3298,0,SQRT((E3298-route_map__2[[#This Row],[stop_lat]])^2 + ((F3298-route_map__2[[#This Row],[stop_lon]])*COS(RADIANS(route_map__2[[#This Row],[stop_lat]])))^2)*111.32)</f>
        <v>0.38987787328818513</v>
      </c>
    </row>
    <row r="3298" spans="1:7" hidden="1" x14ac:dyDescent="0.2">
      <c r="A3298" t="s">
        <v>265</v>
      </c>
      <c r="B3298">
        <v>1</v>
      </c>
      <c r="C3298">
        <v>4</v>
      </c>
      <c r="D3298" t="s">
        <v>3547</v>
      </c>
      <c r="E3298">
        <v>49.218127000000003</v>
      </c>
      <c r="F3298">
        <v>-123.012508</v>
      </c>
      <c r="G3298">
        <f>IF(route_map__2[[#This Row],[route_label]]&lt;&gt;A3299,0,SQRT((E3299-route_map__2[[#This Row],[stop_lat]])^2 + ((F3299-route_map__2[[#This Row],[stop_lon]])*COS(RADIANS(route_map__2[[#This Row],[stop_lat]])))^2)*111.32)</f>
        <v>0.39240569469631448</v>
      </c>
    </row>
    <row r="3299" spans="1:7" hidden="1" x14ac:dyDescent="0.2">
      <c r="A3299" t="s">
        <v>265</v>
      </c>
      <c r="B3299">
        <v>1</v>
      </c>
      <c r="C3299">
        <v>5</v>
      </c>
      <c r="D3299" t="s">
        <v>3548</v>
      </c>
      <c r="E3299">
        <v>49.214601999999999</v>
      </c>
      <c r="F3299">
        <v>-123.012488</v>
      </c>
      <c r="G3299">
        <f>IF(route_map__2[[#This Row],[route_label]]&lt;&gt;A3300,0,SQRT((E3300-route_map__2[[#This Row],[stop_lat]])^2 + ((F3300-route_map__2[[#This Row],[stop_lon]])*COS(RADIANS(route_map__2[[#This Row],[stop_lat]])))^2)*111.32)</f>
        <v>0.21963466094344608</v>
      </c>
    </row>
    <row r="3300" spans="1:7" hidden="1" x14ac:dyDescent="0.2">
      <c r="A3300" t="s">
        <v>265</v>
      </c>
      <c r="B3300">
        <v>1</v>
      </c>
      <c r="C3300">
        <v>6</v>
      </c>
      <c r="D3300" t="s">
        <v>3549</v>
      </c>
      <c r="E3300">
        <v>49.212629</v>
      </c>
      <c r="F3300">
        <v>-123.01249300000001</v>
      </c>
      <c r="G3300">
        <f>IF(route_map__2[[#This Row],[route_label]]&lt;&gt;A3301,0,SQRT((E3301-route_map__2[[#This Row],[stop_lat]])^2 + ((F3301-route_map__2[[#This Row],[stop_lon]])*COS(RADIANS(route_map__2[[#This Row],[stop_lat]])))^2)*111.32)</f>
        <v>0.17243481800566521</v>
      </c>
    </row>
    <row r="3301" spans="1:7" hidden="1" x14ac:dyDescent="0.2">
      <c r="A3301" t="s">
        <v>265</v>
      </c>
      <c r="B3301">
        <v>1</v>
      </c>
      <c r="C3301">
        <v>7</v>
      </c>
      <c r="D3301" t="s">
        <v>2991</v>
      </c>
      <c r="E3301">
        <v>49.211080000000003</v>
      </c>
      <c r="F3301">
        <v>-123.012496</v>
      </c>
      <c r="G3301">
        <f>IF(route_map__2[[#This Row],[route_label]]&lt;&gt;A3302,0,SQRT((E3302-route_map__2[[#This Row],[stop_lat]])^2 + ((F3302-route_map__2[[#This Row],[stop_lon]])*COS(RADIANS(route_map__2[[#This Row],[stop_lat]])))^2)*111.32)</f>
        <v>0.23637575324137375</v>
      </c>
    </row>
    <row r="3302" spans="1:7" hidden="1" x14ac:dyDescent="0.2">
      <c r="A3302" t="s">
        <v>265</v>
      </c>
      <c r="B3302">
        <v>1</v>
      </c>
      <c r="C3302">
        <v>8</v>
      </c>
      <c r="D3302" t="s">
        <v>2598</v>
      </c>
      <c r="E3302">
        <v>49.209130999999999</v>
      </c>
      <c r="F3302">
        <v>-123.013786</v>
      </c>
      <c r="G3302">
        <f>IF(route_map__2[[#This Row],[route_label]]&lt;&gt;A3303,0,SQRT((E3303-route_map__2[[#This Row],[stop_lat]])^2 + ((F3303-route_map__2[[#This Row],[stop_lon]])*COS(RADIANS(route_map__2[[#This Row],[stop_lat]])))^2)*111.32)</f>
        <v>0.26706209773110018</v>
      </c>
    </row>
    <row r="3303" spans="1:7" hidden="1" x14ac:dyDescent="0.2">
      <c r="A3303" t="s">
        <v>265</v>
      </c>
      <c r="B3303">
        <v>1</v>
      </c>
      <c r="C3303">
        <v>9</v>
      </c>
      <c r="D3303" t="s">
        <v>2599</v>
      </c>
      <c r="E3303">
        <v>49.208427999999998</v>
      </c>
      <c r="F3303">
        <v>-123.017297</v>
      </c>
      <c r="G3303">
        <f>IF(route_map__2[[#This Row],[route_label]]&lt;&gt;A3304,0,SQRT((E3304-route_map__2[[#This Row],[stop_lat]])^2 + ((F3304-route_map__2[[#This Row],[stop_lon]])*COS(RADIANS(route_map__2[[#This Row],[stop_lat]])))^2)*111.32)</f>
        <v>0</v>
      </c>
    </row>
    <row r="3304" spans="1:7" hidden="1" x14ac:dyDescent="0.2">
      <c r="A3304" t="s">
        <v>163</v>
      </c>
      <c r="B3304">
        <v>0</v>
      </c>
      <c r="C3304">
        <v>1</v>
      </c>
      <c r="D3304" t="s">
        <v>3545</v>
      </c>
      <c r="E3304">
        <v>49.226171999999998</v>
      </c>
      <c r="F3304">
        <v>-123.003354</v>
      </c>
      <c r="G3304">
        <f>IF(route_map__2[[#This Row],[route_label]]&lt;&gt;A3305,0,SQRT((E3305-route_map__2[[#This Row],[stop_lat]])^2 + ((F3305-route_map__2[[#This Row],[stop_lon]])*COS(RADIANS(route_map__2[[#This Row],[stop_lat]])))^2)*111.32)</f>
        <v>0.60032290204829619</v>
      </c>
    </row>
    <row r="3305" spans="1:7" hidden="1" x14ac:dyDescent="0.2">
      <c r="A3305" t="s">
        <v>163</v>
      </c>
      <c r="B3305">
        <v>0</v>
      </c>
      <c r="C3305">
        <v>2</v>
      </c>
      <c r="D3305" t="s">
        <v>2270</v>
      </c>
      <c r="E3305">
        <v>49.224417000000003</v>
      </c>
      <c r="F3305">
        <v>-123.011162</v>
      </c>
      <c r="G3305">
        <f>IF(route_map__2[[#This Row],[route_label]]&lt;&gt;A3306,0,SQRT((E3306-route_map__2[[#This Row],[stop_lat]])^2 + ((F3306-route_map__2[[#This Row],[stop_lon]])*COS(RADIANS(route_map__2[[#This Row],[stop_lat]])))^2)*111.32)</f>
        <v>0.33017198861664343</v>
      </c>
    </row>
    <row r="3306" spans="1:7" hidden="1" x14ac:dyDescent="0.2">
      <c r="A3306" t="s">
        <v>163</v>
      </c>
      <c r="B3306">
        <v>0</v>
      </c>
      <c r="C3306">
        <v>3</v>
      </c>
      <c r="D3306" t="s">
        <v>3546</v>
      </c>
      <c r="E3306">
        <v>49.221626999999998</v>
      </c>
      <c r="F3306">
        <v>-123.012703</v>
      </c>
      <c r="G3306">
        <f>IF(route_map__2[[#This Row],[route_label]]&lt;&gt;A3307,0,SQRT((E3307-route_map__2[[#This Row],[stop_lat]])^2 + ((F3307-route_map__2[[#This Row],[stop_lon]])*COS(RADIANS(route_map__2[[#This Row],[stop_lat]])))^2)*111.32)</f>
        <v>0.38987787328818513</v>
      </c>
    </row>
    <row r="3307" spans="1:7" hidden="1" x14ac:dyDescent="0.2">
      <c r="A3307" t="s">
        <v>163</v>
      </c>
      <c r="B3307">
        <v>0</v>
      </c>
      <c r="C3307">
        <v>4</v>
      </c>
      <c r="D3307" t="s">
        <v>3547</v>
      </c>
      <c r="E3307">
        <v>49.218127000000003</v>
      </c>
      <c r="F3307">
        <v>-123.012508</v>
      </c>
      <c r="G3307">
        <f>IF(route_map__2[[#This Row],[route_label]]&lt;&gt;A3308,0,SQRT((E3308-route_map__2[[#This Row],[stop_lat]])^2 + ((F3308-route_map__2[[#This Row],[stop_lon]])*COS(RADIANS(route_map__2[[#This Row],[stop_lat]])))^2)*111.32)</f>
        <v>0.37508779498975453</v>
      </c>
    </row>
    <row r="3308" spans="1:7" hidden="1" x14ac:dyDescent="0.2">
      <c r="A3308" t="s">
        <v>163</v>
      </c>
      <c r="B3308">
        <v>0</v>
      </c>
      <c r="C3308">
        <v>5</v>
      </c>
      <c r="D3308" t="s">
        <v>3039</v>
      </c>
      <c r="E3308">
        <v>49.214785999999997</v>
      </c>
      <c r="F3308">
        <v>-123.01183899999999</v>
      </c>
      <c r="G3308">
        <f>IF(route_map__2[[#This Row],[route_label]]&lt;&gt;A3309,0,SQRT((E3309-route_map__2[[#This Row],[stop_lat]])^2 + ((F3309-route_map__2[[#This Row],[stop_lon]])*COS(RADIANS(route_map__2[[#This Row],[stop_lat]])))^2)*111.32)</f>
        <v>0.25683774077376487</v>
      </c>
    </row>
    <row r="3309" spans="1:7" hidden="1" x14ac:dyDescent="0.2">
      <c r="A3309" t="s">
        <v>163</v>
      </c>
      <c r="B3309">
        <v>0</v>
      </c>
      <c r="C3309">
        <v>6</v>
      </c>
      <c r="D3309" t="s">
        <v>3040</v>
      </c>
      <c r="E3309">
        <v>49.214779</v>
      </c>
      <c r="F3309">
        <v>-123.008307</v>
      </c>
      <c r="G3309">
        <f>IF(route_map__2[[#This Row],[route_label]]&lt;&gt;A3310,0,SQRT((E3310-route_map__2[[#This Row],[stop_lat]])^2 + ((F3310-route_map__2[[#This Row],[stop_lon]])*COS(RADIANS(route_map__2[[#This Row],[stop_lat]])))^2)*111.32)</f>
        <v>0.26898036422136745</v>
      </c>
    </row>
    <row r="3310" spans="1:7" hidden="1" x14ac:dyDescent="0.2">
      <c r="A3310" t="s">
        <v>163</v>
      </c>
      <c r="B3310">
        <v>0</v>
      </c>
      <c r="C3310">
        <v>7</v>
      </c>
      <c r="D3310" t="s">
        <v>3550</v>
      </c>
      <c r="E3310">
        <v>49.214778000000003</v>
      </c>
      <c r="F3310">
        <v>-123.004608</v>
      </c>
      <c r="G3310">
        <f>IF(route_map__2[[#This Row],[route_label]]&lt;&gt;A3311,0,SQRT((E3311-route_map__2[[#This Row],[stop_lat]])^2 + ((F3311-route_map__2[[#This Row],[stop_lon]])*COS(RADIANS(route_map__2[[#This Row],[stop_lat]])))^2)*111.32)</f>
        <v>0.40074376993551925</v>
      </c>
    </row>
    <row r="3311" spans="1:7" hidden="1" x14ac:dyDescent="0.2">
      <c r="A3311" t="s">
        <v>163</v>
      </c>
      <c r="B3311">
        <v>0</v>
      </c>
      <c r="C3311">
        <v>8</v>
      </c>
      <c r="D3311" t="s">
        <v>3551</v>
      </c>
      <c r="E3311">
        <v>49.214781000000002</v>
      </c>
      <c r="F3311">
        <v>-122.99909700000001</v>
      </c>
      <c r="G3311">
        <f>IF(route_map__2[[#This Row],[route_label]]&lt;&gt;A3312,0,SQRT((E3312-route_map__2[[#This Row],[stop_lat]])^2 + ((F3312-route_map__2[[#This Row],[stop_lon]])*COS(RADIANS(route_map__2[[#This Row],[stop_lat]])))^2)*111.32)</f>
        <v>0.41703317426268144</v>
      </c>
    </row>
    <row r="3312" spans="1:7" hidden="1" x14ac:dyDescent="0.2">
      <c r="A3312" t="s">
        <v>163</v>
      </c>
      <c r="B3312">
        <v>0</v>
      </c>
      <c r="C3312">
        <v>9</v>
      </c>
      <c r="D3312" t="s">
        <v>3552</v>
      </c>
      <c r="E3312">
        <v>49.214773000000001</v>
      </c>
      <c r="F3312">
        <v>-122.993362</v>
      </c>
      <c r="G3312">
        <f>IF(route_map__2[[#This Row],[route_label]]&lt;&gt;A3313,0,SQRT((E3313-route_map__2[[#This Row],[stop_lat]])^2 + ((F3313-route_map__2[[#This Row],[stop_lon]])*COS(RADIANS(route_map__2[[#This Row],[stop_lat]])))^2)*111.32)</f>
        <v>0.12784607620786856</v>
      </c>
    </row>
    <row r="3313" spans="1:7" hidden="1" x14ac:dyDescent="0.2">
      <c r="A3313" t="s">
        <v>163</v>
      </c>
      <c r="B3313">
        <v>0</v>
      </c>
      <c r="C3313">
        <v>10</v>
      </c>
      <c r="D3313" t="s">
        <v>3553</v>
      </c>
      <c r="E3313">
        <v>49.214787000000001</v>
      </c>
      <c r="F3313">
        <v>-122.991604</v>
      </c>
      <c r="G3313">
        <f>IF(route_map__2[[#This Row],[route_label]]&lt;&gt;A3314,0,SQRT((E3314-route_map__2[[#This Row],[stop_lat]])^2 + ((F3314-route_map__2[[#This Row],[stop_lon]])*COS(RADIANS(route_map__2[[#This Row],[stop_lat]])))^2)*111.32)</f>
        <v>0.22552037971131866</v>
      </c>
    </row>
    <row r="3314" spans="1:7" hidden="1" x14ac:dyDescent="0.2">
      <c r="A3314" t="s">
        <v>163</v>
      </c>
      <c r="B3314">
        <v>0</v>
      </c>
      <c r="C3314">
        <v>11</v>
      </c>
      <c r="D3314" t="s">
        <v>3554</v>
      </c>
      <c r="E3314">
        <v>49.214360999999997</v>
      </c>
      <c r="F3314">
        <v>-122.988572</v>
      </c>
      <c r="G3314">
        <f>IF(route_map__2[[#This Row],[route_label]]&lt;&gt;A3315,0,SQRT((E3315-route_map__2[[#This Row],[stop_lat]])^2 + ((F3315-route_map__2[[#This Row],[stop_lon]])*COS(RADIANS(route_map__2[[#This Row],[stop_lat]])))^2)*111.32)</f>
        <v>0.16075779126383619</v>
      </c>
    </row>
    <row r="3315" spans="1:7" hidden="1" x14ac:dyDescent="0.2">
      <c r="A3315" t="s">
        <v>163</v>
      </c>
      <c r="B3315">
        <v>0</v>
      </c>
      <c r="C3315">
        <v>12</v>
      </c>
      <c r="D3315" t="s">
        <v>3555</v>
      </c>
      <c r="E3315">
        <v>49.212969999999999</v>
      </c>
      <c r="F3315">
        <v>-122.987978</v>
      </c>
      <c r="G3315">
        <f>IF(route_map__2[[#This Row],[route_label]]&lt;&gt;A3316,0,SQRT((E3316-route_map__2[[#This Row],[stop_lat]])^2 + ((F3316-route_map__2[[#This Row],[stop_lon]])*COS(RADIANS(route_map__2[[#This Row],[stop_lat]])))^2)*111.32)</f>
        <v>0.19002600987985094</v>
      </c>
    </row>
    <row r="3316" spans="1:7" hidden="1" x14ac:dyDescent="0.2">
      <c r="A3316" t="s">
        <v>163</v>
      </c>
      <c r="B3316">
        <v>0</v>
      </c>
      <c r="C3316">
        <v>13</v>
      </c>
      <c r="D3316" t="s">
        <v>3556</v>
      </c>
      <c r="E3316">
        <v>49.212986999999998</v>
      </c>
      <c r="F3316">
        <v>-122.985365</v>
      </c>
      <c r="G3316">
        <f>IF(route_map__2[[#This Row],[route_label]]&lt;&gt;A3317,0,SQRT((E3317-route_map__2[[#This Row],[stop_lat]])^2 + ((F3317-route_map__2[[#This Row],[stop_lon]])*COS(RADIANS(route_map__2[[#This Row],[stop_lat]])))^2)*111.32)</f>
        <v>0.19498818520090727</v>
      </c>
    </row>
    <row r="3317" spans="1:7" hidden="1" x14ac:dyDescent="0.2">
      <c r="A3317" t="s">
        <v>163</v>
      </c>
      <c r="B3317">
        <v>0</v>
      </c>
      <c r="C3317">
        <v>14</v>
      </c>
      <c r="D3317" t="s">
        <v>3557</v>
      </c>
      <c r="E3317">
        <v>49.212958</v>
      </c>
      <c r="F3317">
        <v>-122.98268400000001</v>
      </c>
      <c r="G3317">
        <f>IF(route_map__2[[#This Row],[route_label]]&lt;&gt;A3318,0,SQRT((E3318-route_map__2[[#This Row],[stop_lat]])^2 + ((F3318-route_map__2[[#This Row],[stop_lon]])*COS(RADIANS(route_map__2[[#This Row],[stop_lat]])))^2)*111.32)</f>
        <v>0.20691108658350613</v>
      </c>
    </row>
    <row r="3318" spans="1:7" hidden="1" x14ac:dyDescent="0.2">
      <c r="A3318" t="s">
        <v>163</v>
      </c>
      <c r="B3318">
        <v>0</v>
      </c>
      <c r="C3318">
        <v>15</v>
      </c>
      <c r="D3318" t="s">
        <v>3558</v>
      </c>
      <c r="E3318">
        <v>49.21293</v>
      </c>
      <c r="F3318">
        <v>-122.979839</v>
      </c>
      <c r="G3318">
        <f>IF(route_map__2[[#This Row],[route_label]]&lt;&gt;A3319,0,SQRT((E3319-route_map__2[[#This Row],[stop_lat]])^2 + ((F3319-route_map__2[[#This Row],[stop_lon]])*COS(RADIANS(route_map__2[[#This Row],[stop_lat]])))^2)*111.32)</f>
        <v>0.20122556035640998</v>
      </c>
    </row>
    <row r="3319" spans="1:7" hidden="1" x14ac:dyDescent="0.2">
      <c r="A3319" t="s">
        <v>163</v>
      </c>
      <c r="B3319">
        <v>0</v>
      </c>
      <c r="C3319">
        <v>16</v>
      </c>
      <c r="D3319" t="s">
        <v>3559</v>
      </c>
      <c r="E3319">
        <v>49.212912000000003</v>
      </c>
      <c r="F3319">
        <v>-122.97707200000001</v>
      </c>
      <c r="G3319">
        <f>IF(route_map__2[[#This Row],[route_label]]&lt;&gt;A3320,0,SQRT((E3320-route_map__2[[#This Row],[stop_lat]])^2 + ((F3320-route_map__2[[#This Row],[stop_lon]])*COS(RADIANS(route_map__2[[#This Row],[stop_lat]])))^2)*111.32)</f>
        <v>0.19250630948596781</v>
      </c>
    </row>
    <row r="3320" spans="1:7" hidden="1" x14ac:dyDescent="0.2">
      <c r="A3320" t="s">
        <v>163</v>
      </c>
      <c r="B3320">
        <v>0</v>
      </c>
      <c r="C3320">
        <v>17</v>
      </c>
      <c r="D3320" t="s">
        <v>3560</v>
      </c>
      <c r="E3320">
        <v>49.212888999999997</v>
      </c>
      <c r="F3320">
        <v>-122.974425</v>
      </c>
      <c r="G3320">
        <f>IF(route_map__2[[#This Row],[route_label]]&lt;&gt;A3321,0,SQRT((E3321-route_map__2[[#This Row],[stop_lat]])^2 + ((F3321-route_map__2[[#This Row],[stop_lon]])*COS(RADIANS(route_map__2[[#This Row],[stop_lat]])))^2)*111.32)</f>
        <v>0.19126581353894523</v>
      </c>
    </row>
    <row r="3321" spans="1:7" hidden="1" x14ac:dyDescent="0.2">
      <c r="A3321" t="s">
        <v>163</v>
      </c>
      <c r="B3321">
        <v>0</v>
      </c>
      <c r="C3321">
        <v>18</v>
      </c>
      <c r="D3321" t="s">
        <v>3561</v>
      </c>
      <c r="E3321">
        <v>49.213285999999997</v>
      </c>
      <c r="F3321">
        <v>-122.97186600000001</v>
      </c>
      <c r="G3321">
        <f>IF(route_map__2[[#This Row],[route_label]]&lt;&gt;A3322,0,SQRT((E3322-route_map__2[[#This Row],[stop_lat]])^2 + ((F3322-route_map__2[[#This Row],[stop_lon]])*COS(RADIANS(route_map__2[[#This Row],[stop_lat]])))^2)*111.32)</f>
        <v>0.15725553614596169</v>
      </c>
    </row>
    <row r="3322" spans="1:7" hidden="1" x14ac:dyDescent="0.2">
      <c r="A3322" t="s">
        <v>163</v>
      </c>
      <c r="B3322">
        <v>0</v>
      </c>
      <c r="C3322">
        <v>19</v>
      </c>
      <c r="D3322" t="s">
        <v>3562</v>
      </c>
      <c r="E3322">
        <v>49.214658</v>
      </c>
      <c r="F3322">
        <v>-122.971351</v>
      </c>
      <c r="G3322">
        <f>IF(route_map__2[[#This Row],[route_label]]&lt;&gt;A3323,0,SQRT((E3323-route_map__2[[#This Row],[stop_lat]])^2 + ((F3323-route_map__2[[#This Row],[stop_lon]])*COS(RADIANS(route_map__2[[#This Row],[stop_lat]])))^2)*111.32)</f>
        <v>0.31481300345739882</v>
      </c>
    </row>
    <row r="3323" spans="1:7" hidden="1" x14ac:dyDescent="0.2">
      <c r="A3323" t="s">
        <v>163</v>
      </c>
      <c r="B3323">
        <v>0</v>
      </c>
      <c r="C3323">
        <v>20</v>
      </c>
      <c r="D3323" t="s">
        <v>3563</v>
      </c>
      <c r="E3323">
        <v>49.214626000000003</v>
      </c>
      <c r="F3323">
        <v>-122.967022</v>
      </c>
      <c r="G3323">
        <f>IF(route_map__2[[#This Row],[route_label]]&lt;&gt;A3324,0,SQRT((E3324-route_map__2[[#This Row],[stop_lat]])^2 + ((F3324-route_map__2[[#This Row],[stop_lon]])*COS(RADIANS(route_map__2[[#This Row],[stop_lat]])))^2)*111.32)</f>
        <v>0.3054898057798574</v>
      </c>
    </row>
    <row r="3324" spans="1:7" hidden="1" x14ac:dyDescent="0.2">
      <c r="A3324" t="s">
        <v>163</v>
      </c>
      <c r="B3324">
        <v>0</v>
      </c>
      <c r="C3324">
        <v>21</v>
      </c>
      <c r="D3324" t="s">
        <v>3564</v>
      </c>
      <c r="E3324">
        <v>49.214610999999998</v>
      </c>
      <c r="F3324">
        <v>-122.96282100000001</v>
      </c>
      <c r="G3324">
        <f>IF(route_map__2[[#This Row],[route_label]]&lt;&gt;A3325,0,SQRT((E3325-route_map__2[[#This Row],[stop_lat]])^2 + ((F3325-route_map__2[[#This Row],[stop_lon]])*COS(RADIANS(route_map__2[[#This Row],[stop_lat]])))^2)*111.32)</f>
        <v>0.41402317630642499</v>
      </c>
    </row>
    <row r="3325" spans="1:7" hidden="1" x14ac:dyDescent="0.2">
      <c r="A3325" t="s">
        <v>163</v>
      </c>
      <c r="B3325">
        <v>0</v>
      </c>
      <c r="C3325">
        <v>22</v>
      </c>
      <c r="D3325" t="s">
        <v>3565</v>
      </c>
      <c r="E3325">
        <v>49.212043999999999</v>
      </c>
      <c r="F3325">
        <v>-122.958701</v>
      </c>
      <c r="G3325">
        <f>IF(route_map__2[[#This Row],[route_label]]&lt;&gt;A3326,0,SQRT((E3326-route_map__2[[#This Row],[stop_lat]])^2 + ((F3326-route_map__2[[#This Row],[stop_lon]])*COS(RADIANS(route_map__2[[#This Row],[stop_lat]])))^2)*111.32)</f>
        <v>0</v>
      </c>
    </row>
    <row r="3326" spans="1:7" hidden="1" x14ac:dyDescent="0.2">
      <c r="A3326" t="s">
        <v>163</v>
      </c>
      <c r="B3326">
        <v>1</v>
      </c>
      <c r="C3326">
        <v>1</v>
      </c>
      <c r="D3326" t="s">
        <v>3565</v>
      </c>
      <c r="E3326">
        <v>49.212043999999999</v>
      </c>
      <c r="F3326">
        <v>-122.958701</v>
      </c>
      <c r="G3326">
        <f>IF(route_map__2[[#This Row],[route_label]]&lt;&gt;A3327,0,SQRT((E3327-route_map__2[[#This Row],[stop_lat]])^2 + ((F3327-route_map__2[[#This Row],[stop_lon]])*COS(RADIANS(route_map__2[[#This Row],[stop_lat]])))^2)*111.32)</f>
        <v>0.46098938789277222</v>
      </c>
    </row>
    <row r="3327" spans="1:7" hidden="1" x14ac:dyDescent="0.2">
      <c r="A3327" t="s">
        <v>163</v>
      </c>
      <c r="B3327">
        <v>1</v>
      </c>
      <c r="C3327">
        <v>2</v>
      </c>
      <c r="D3327" t="s">
        <v>3566</v>
      </c>
      <c r="E3327">
        <v>49.214716000000003</v>
      </c>
      <c r="F3327">
        <v>-122.963544</v>
      </c>
      <c r="G3327">
        <f>IF(route_map__2[[#This Row],[route_label]]&lt;&gt;A3328,0,SQRT((E3328-route_map__2[[#This Row],[stop_lat]])^2 + ((F3328-route_map__2[[#This Row],[stop_lon]])*COS(RADIANS(route_map__2[[#This Row],[stop_lat]])))^2)*111.32)</f>
        <v>0.27445616537829409</v>
      </c>
    </row>
    <row r="3328" spans="1:7" hidden="1" x14ac:dyDescent="0.2">
      <c r="A3328" t="s">
        <v>163</v>
      </c>
      <c r="B3328">
        <v>1</v>
      </c>
      <c r="C3328">
        <v>3</v>
      </c>
      <c r="D3328" t="s">
        <v>3567</v>
      </c>
      <c r="E3328">
        <v>49.214747000000003</v>
      </c>
      <c r="F3328">
        <v>-122.96731800000001</v>
      </c>
      <c r="G3328">
        <f>IF(route_map__2[[#This Row],[route_label]]&lt;&gt;A3329,0,SQRT((E3329-route_map__2[[#This Row],[stop_lat]])^2 + ((F3329-route_map__2[[#This Row],[stop_lon]])*COS(RADIANS(route_map__2[[#This Row],[stop_lat]])))^2)*111.32)</f>
        <v>0.34790629519797123</v>
      </c>
    </row>
    <row r="3329" spans="1:7" hidden="1" x14ac:dyDescent="0.2">
      <c r="A3329" t="s">
        <v>163</v>
      </c>
      <c r="B3329">
        <v>1</v>
      </c>
      <c r="C3329">
        <v>4</v>
      </c>
      <c r="D3329" t="s">
        <v>3568</v>
      </c>
      <c r="E3329">
        <v>49.214373000000002</v>
      </c>
      <c r="F3329">
        <v>-122.97206799999999</v>
      </c>
      <c r="G3329">
        <f>IF(route_map__2[[#This Row],[route_label]]&lt;&gt;A3330,0,SQRT((E3330-route_map__2[[#This Row],[stop_lat]])^2 + ((F3330-route_map__2[[#This Row],[stop_lon]])*COS(RADIANS(route_map__2[[#This Row],[stop_lat]])))^2)*111.32)</f>
        <v>0.15978579347306432</v>
      </c>
    </row>
    <row r="3330" spans="1:7" hidden="1" x14ac:dyDescent="0.2">
      <c r="A3330" t="s">
        <v>163</v>
      </c>
      <c r="B3330">
        <v>1</v>
      </c>
      <c r="C3330">
        <v>5</v>
      </c>
      <c r="D3330" t="s">
        <v>3569</v>
      </c>
      <c r="E3330">
        <v>49.212972000000001</v>
      </c>
      <c r="F3330">
        <v>-122.97254599999999</v>
      </c>
      <c r="G3330">
        <f>IF(route_map__2[[#This Row],[route_label]]&lt;&gt;A3331,0,SQRT((E3331-route_map__2[[#This Row],[stop_lat]])^2 + ((F3331-route_map__2[[#This Row],[stop_lon]])*COS(RADIANS(route_map__2[[#This Row],[stop_lat]])))^2)*111.32)</f>
        <v>0.20356146792947008</v>
      </c>
    </row>
    <row r="3331" spans="1:7" hidden="1" x14ac:dyDescent="0.2">
      <c r="A3331" t="s">
        <v>163</v>
      </c>
      <c r="B3331">
        <v>1</v>
      </c>
      <c r="C3331">
        <v>6</v>
      </c>
      <c r="D3331" t="s">
        <v>3570</v>
      </c>
      <c r="E3331">
        <v>49.212997000000001</v>
      </c>
      <c r="F3331">
        <v>-122.975345</v>
      </c>
      <c r="G3331">
        <f>IF(route_map__2[[#This Row],[route_label]]&lt;&gt;A3332,0,SQRT((E3332-route_map__2[[#This Row],[stop_lat]])^2 + ((F3332-route_map__2[[#This Row],[stop_lon]])*COS(RADIANS(route_map__2[[#This Row],[stop_lat]])))^2)*111.32)</f>
        <v>0.19060461148282959</v>
      </c>
    </row>
    <row r="3332" spans="1:7" hidden="1" x14ac:dyDescent="0.2">
      <c r="A3332" t="s">
        <v>163</v>
      </c>
      <c r="B3332">
        <v>1</v>
      </c>
      <c r="C3332">
        <v>7</v>
      </c>
      <c r="D3332" t="s">
        <v>3571</v>
      </c>
      <c r="E3332">
        <v>49.213011000000002</v>
      </c>
      <c r="F3332">
        <v>-122.977966</v>
      </c>
      <c r="G3332">
        <f>IF(route_map__2[[#This Row],[route_label]]&lt;&gt;A3333,0,SQRT((E3333-route_map__2[[#This Row],[stop_lat]])^2 + ((F3333-route_map__2[[#This Row],[stop_lon]])*COS(RADIANS(route_map__2[[#This Row],[stop_lat]])))^2)*111.32)</f>
        <v>0.19661947290421605</v>
      </c>
    </row>
    <row r="3333" spans="1:7" hidden="1" x14ac:dyDescent="0.2">
      <c r="A3333" t="s">
        <v>163</v>
      </c>
      <c r="B3333">
        <v>1</v>
      </c>
      <c r="C3333">
        <v>8</v>
      </c>
      <c r="D3333" t="s">
        <v>3572</v>
      </c>
      <c r="E3333">
        <v>49.213054</v>
      </c>
      <c r="F3333">
        <v>-122.98066900000001</v>
      </c>
      <c r="G3333">
        <f>IF(route_map__2[[#This Row],[route_label]]&lt;&gt;A3334,0,SQRT((E3334-route_map__2[[#This Row],[stop_lat]])^2 + ((F3334-route_map__2[[#This Row],[stop_lon]])*COS(RADIANS(route_map__2[[#This Row],[stop_lat]])))^2)*111.32)</f>
        <v>0.15351894497990673</v>
      </c>
    </row>
    <row r="3334" spans="1:7" hidden="1" x14ac:dyDescent="0.2">
      <c r="A3334" t="s">
        <v>163</v>
      </c>
      <c r="B3334">
        <v>1</v>
      </c>
      <c r="C3334">
        <v>9</v>
      </c>
      <c r="D3334" t="s">
        <v>3573</v>
      </c>
      <c r="E3334">
        <v>49.213068</v>
      </c>
      <c r="F3334">
        <v>-122.98278000000001</v>
      </c>
      <c r="G3334">
        <f>IF(route_map__2[[#This Row],[route_label]]&lt;&gt;A3335,0,SQRT((E3335-route_map__2[[#This Row],[stop_lat]])^2 + ((F3335-route_map__2[[#This Row],[stop_lon]])*COS(RADIANS(route_map__2[[#This Row],[stop_lat]])))^2)*111.32)</f>
        <v>0.23917486524788098</v>
      </c>
    </row>
    <row r="3335" spans="1:7" hidden="1" x14ac:dyDescent="0.2">
      <c r="A3335" t="s">
        <v>163</v>
      </c>
      <c r="B3335">
        <v>1</v>
      </c>
      <c r="C3335">
        <v>10</v>
      </c>
      <c r="D3335" t="s">
        <v>3574</v>
      </c>
      <c r="E3335">
        <v>49.213070999999999</v>
      </c>
      <c r="F3335">
        <v>-122.986069</v>
      </c>
      <c r="G3335">
        <f>IF(route_map__2[[#This Row],[route_label]]&lt;&gt;A3336,0,SQRT((E3336-route_map__2[[#This Row],[stop_lat]])^2 + ((F3336-route_map__2[[#This Row],[stop_lon]])*COS(RADIANS(route_map__2[[#This Row],[stop_lat]])))^2)*111.32)</f>
        <v>0.18255647315612947</v>
      </c>
    </row>
    <row r="3336" spans="1:7" hidden="1" x14ac:dyDescent="0.2">
      <c r="A3336" t="s">
        <v>163</v>
      </c>
      <c r="B3336">
        <v>1</v>
      </c>
      <c r="C3336">
        <v>11</v>
      </c>
      <c r="D3336" t="s">
        <v>3575</v>
      </c>
      <c r="E3336">
        <v>49.213709999999999</v>
      </c>
      <c r="F3336">
        <v>-122.988381</v>
      </c>
      <c r="G3336">
        <f>IF(route_map__2[[#This Row],[route_label]]&lt;&gt;A3337,0,SQRT((E3337-route_map__2[[#This Row],[stop_lat]])^2 + ((F3337-route_map__2[[#This Row],[stop_lon]])*COS(RADIANS(route_map__2[[#This Row],[stop_lat]])))^2)*111.32)</f>
        <v>0.14727515857015475</v>
      </c>
    </row>
    <row r="3337" spans="1:7" hidden="1" x14ac:dyDescent="0.2">
      <c r="A3337" t="s">
        <v>163</v>
      </c>
      <c r="B3337">
        <v>1</v>
      </c>
      <c r="C3337">
        <v>12</v>
      </c>
      <c r="D3337" t="s">
        <v>3576</v>
      </c>
      <c r="E3337">
        <v>49.214922000000001</v>
      </c>
      <c r="F3337">
        <v>-122.989193</v>
      </c>
      <c r="G3337">
        <f>IF(route_map__2[[#This Row],[route_label]]&lt;&gt;A3338,0,SQRT((E3338-route_map__2[[#This Row],[stop_lat]])^2 + ((F3338-route_map__2[[#This Row],[stop_lon]])*COS(RADIANS(route_map__2[[#This Row],[stop_lat]])))^2)*111.32)</f>
        <v>0.37262027210910181</v>
      </c>
    </row>
    <row r="3338" spans="1:7" hidden="1" x14ac:dyDescent="0.2">
      <c r="A3338" t="s">
        <v>163</v>
      </c>
      <c r="B3338">
        <v>1</v>
      </c>
      <c r="C3338">
        <v>13</v>
      </c>
      <c r="D3338" t="s">
        <v>3577</v>
      </c>
      <c r="E3338">
        <v>49.214888000000002</v>
      </c>
      <c r="F3338">
        <v>-122.994317</v>
      </c>
      <c r="G3338">
        <f>IF(route_map__2[[#This Row],[route_label]]&lt;&gt;A3339,0,SQRT((E3339-route_map__2[[#This Row],[stop_lat]])^2 + ((F3339-route_map__2[[#This Row],[stop_lon]])*COS(RADIANS(route_map__2[[#This Row],[stop_lat]])))^2)*111.32)</f>
        <v>0.40220749066283107</v>
      </c>
    </row>
    <row r="3339" spans="1:7" hidden="1" x14ac:dyDescent="0.2">
      <c r="A3339" t="s">
        <v>163</v>
      </c>
      <c r="B3339">
        <v>1</v>
      </c>
      <c r="C3339">
        <v>14</v>
      </c>
      <c r="D3339" t="s">
        <v>3578</v>
      </c>
      <c r="E3339">
        <v>49.214861999999997</v>
      </c>
      <c r="F3339">
        <v>-122.999848</v>
      </c>
      <c r="G3339">
        <f>IF(route_map__2[[#This Row],[route_label]]&lt;&gt;A3340,0,SQRT((E3340-route_map__2[[#This Row],[stop_lat]])^2 + ((F3340-route_map__2[[#This Row],[stop_lon]])*COS(RADIANS(route_map__2[[#This Row],[stop_lat]])))^2)*111.32)</f>
        <v>0.39528957259760439</v>
      </c>
    </row>
    <row r="3340" spans="1:7" hidden="1" x14ac:dyDescent="0.2">
      <c r="A3340" t="s">
        <v>163</v>
      </c>
      <c r="B3340">
        <v>1</v>
      </c>
      <c r="C3340">
        <v>15</v>
      </c>
      <c r="D3340" t="s">
        <v>3579</v>
      </c>
      <c r="E3340">
        <v>49.214866999999998</v>
      </c>
      <c r="F3340">
        <v>-123.005284</v>
      </c>
      <c r="G3340">
        <f>IF(route_map__2[[#This Row],[route_label]]&lt;&gt;A3341,0,SQRT((E3341-route_map__2[[#This Row],[stop_lat]])^2 + ((F3341-route_map__2[[#This Row],[stop_lon]])*COS(RADIANS(route_map__2[[#This Row],[stop_lat]])))^2)*111.32)</f>
        <v>0.2838148985724952</v>
      </c>
    </row>
    <row r="3341" spans="1:7" hidden="1" x14ac:dyDescent="0.2">
      <c r="A3341" t="s">
        <v>163</v>
      </c>
      <c r="B3341">
        <v>1</v>
      </c>
      <c r="C3341">
        <v>16</v>
      </c>
      <c r="D3341" t="s">
        <v>3580</v>
      </c>
      <c r="E3341">
        <v>49.214872999999997</v>
      </c>
      <c r="F3341">
        <v>-123.009187</v>
      </c>
      <c r="G3341">
        <f>IF(route_map__2[[#This Row],[route_label]]&lt;&gt;A3342,0,SQRT((E3342-route_map__2[[#This Row],[stop_lat]])^2 + ((F3342-route_map__2[[#This Row],[stop_lon]])*COS(RADIANS(route_map__2[[#This Row],[stop_lat]])))^2)*111.32)</f>
        <v>0.22878552866127025</v>
      </c>
    </row>
    <row r="3342" spans="1:7" hidden="1" x14ac:dyDescent="0.2">
      <c r="A3342" t="s">
        <v>163</v>
      </c>
      <c r="B3342">
        <v>1</v>
      </c>
      <c r="C3342">
        <v>17</v>
      </c>
      <c r="D3342" t="s">
        <v>3543</v>
      </c>
      <c r="E3342">
        <v>49.215170999999998</v>
      </c>
      <c r="F3342">
        <v>-123.0123</v>
      </c>
      <c r="G3342">
        <f>IF(route_map__2[[#This Row],[route_label]]&lt;&gt;A3343,0,SQRT((E3343-route_map__2[[#This Row],[stop_lat]])^2 + ((F3343-route_map__2[[#This Row],[stop_lon]])*COS(RADIANS(route_map__2[[#This Row],[stop_lat]])))^2)*111.32)</f>
        <v>0.38107333719785541</v>
      </c>
    </row>
    <row r="3343" spans="1:7" hidden="1" x14ac:dyDescent="0.2">
      <c r="A3343" t="s">
        <v>163</v>
      </c>
      <c r="B3343">
        <v>1</v>
      </c>
      <c r="C3343">
        <v>18</v>
      </c>
      <c r="D3343" t="s">
        <v>3544</v>
      </c>
      <c r="E3343">
        <v>49.218594000000003</v>
      </c>
      <c r="F3343">
        <v>-123.01236</v>
      </c>
      <c r="G3343">
        <f>IF(route_map__2[[#This Row],[route_label]]&lt;&gt;A3344,0,SQRT((E3344-route_map__2[[#This Row],[stop_lat]])^2 + ((F3344-route_map__2[[#This Row],[stop_lon]])*COS(RADIANS(route_map__2[[#This Row],[stop_lat]])))^2)*111.32)</f>
        <v>0.4283097632379661</v>
      </c>
    </row>
    <row r="3344" spans="1:7" hidden="1" x14ac:dyDescent="0.2">
      <c r="A3344" t="s">
        <v>163</v>
      </c>
      <c r="B3344">
        <v>1</v>
      </c>
      <c r="C3344">
        <v>19</v>
      </c>
      <c r="D3344" t="s">
        <v>2265</v>
      </c>
      <c r="E3344">
        <v>49.222441000000003</v>
      </c>
      <c r="F3344">
        <v>-123.01246</v>
      </c>
      <c r="G3344">
        <f>IF(route_map__2[[#This Row],[route_label]]&lt;&gt;A3345,0,SQRT((E3345-route_map__2[[#This Row],[stop_lat]])^2 + ((F3345-route_map__2[[#This Row],[stop_lon]])*COS(RADIANS(route_map__2[[#This Row],[stop_lat]])))^2)*111.32)</f>
        <v>0.42001967695921666</v>
      </c>
    </row>
    <row r="3345" spans="1:7" hidden="1" x14ac:dyDescent="0.2">
      <c r="A3345" t="s">
        <v>163</v>
      </c>
      <c r="B3345">
        <v>1</v>
      </c>
      <c r="C3345">
        <v>20</v>
      </c>
      <c r="D3345" t="s">
        <v>2266</v>
      </c>
      <c r="E3345">
        <v>49.225696999999997</v>
      </c>
      <c r="F3345">
        <v>-123.009541</v>
      </c>
      <c r="G3345">
        <f>IF(route_map__2[[#This Row],[route_label]]&lt;&gt;A3346,0,SQRT((E3346-route_map__2[[#This Row],[stop_lat]])^2 + ((F3346-route_map__2[[#This Row],[stop_lon]])*COS(RADIANS(route_map__2[[#This Row],[stop_lat]])))^2)*111.32)</f>
        <v>0.34412802363562484</v>
      </c>
    </row>
    <row r="3346" spans="1:7" hidden="1" x14ac:dyDescent="0.2">
      <c r="A3346" t="s">
        <v>163</v>
      </c>
      <c r="B3346">
        <v>1</v>
      </c>
      <c r="C3346">
        <v>21</v>
      </c>
      <c r="D3346" t="s">
        <v>2267</v>
      </c>
      <c r="E3346">
        <v>49.226390000000002</v>
      </c>
      <c r="F3346">
        <v>-123.00492800000001</v>
      </c>
      <c r="G3346">
        <f>IF(route_map__2[[#This Row],[route_label]]&lt;&gt;A3347,0,SQRT((E3347-route_map__2[[#This Row],[stop_lat]])^2 + ((F3347-route_map__2[[#This Row],[stop_lon]])*COS(RADIANS(route_map__2[[#This Row],[stop_lat]])))^2)*111.32)</f>
        <v>0.11909442568806043</v>
      </c>
    </row>
    <row r="3347" spans="1:7" hidden="1" x14ac:dyDescent="0.2">
      <c r="A3347" t="s">
        <v>163</v>
      </c>
      <c r="B3347">
        <v>1</v>
      </c>
      <c r="C3347">
        <v>22</v>
      </c>
      <c r="D3347" t="s">
        <v>2268</v>
      </c>
      <c r="E3347">
        <v>49.226277000000003</v>
      </c>
      <c r="F3347">
        <v>-123.003299</v>
      </c>
      <c r="G3347">
        <f>IF(route_map__2[[#This Row],[route_label]]&lt;&gt;A3348,0,SQRT((E3348-route_map__2[[#This Row],[stop_lat]])^2 + ((F3348-route_map__2[[#This Row],[stop_lon]])*COS(RADIANS(route_map__2[[#This Row],[stop_lat]])))^2)*111.32)</f>
        <v>0</v>
      </c>
    </row>
    <row r="3348" spans="1:7" hidden="1" x14ac:dyDescent="0.2">
      <c r="A3348" t="s">
        <v>177</v>
      </c>
      <c r="B3348">
        <v>0</v>
      </c>
      <c r="C3348">
        <v>1</v>
      </c>
      <c r="D3348" t="s">
        <v>3581</v>
      </c>
      <c r="E3348">
        <v>49.219859</v>
      </c>
      <c r="F3348">
        <v>-122.98817</v>
      </c>
      <c r="G3348">
        <f>IF(route_map__2[[#This Row],[route_label]]&lt;&gt;A3349,0,SQRT((E3349-route_map__2[[#This Row],[stop_lat]])^2 + ((F3349-route_map__2[[#This Row],[stop_lon]])*COS(RADIANS(route_map__2[[#This Row],[stop_lat]])))^2)*111.32)</f>
        <v>0.29191127215409446</v>
      </c>
    </row>
    <row r="3349" spans="1:7" hidden="1" x14ac:dyDescent="0.2">
      <c r="A3349" t="s">
        <v>177</v>
      </c>
      <c r="B3349">
        <v>0</v>
      </c>
      <c r="C3349">
        <v>2</v>
      </c>
      <c r="D3349" t="s">
        <v>3582</v>
      </c>
      <c r="E3349">
        <v>49.217247</v>
      </c>
      <c r="F3349">
        <v>-122.988525</v>
      </c>
      <c r="G3349">
        <f>IF(route_map__2[[#This Row],[route_label]]&lt;&gt;A3350,0,SQRT((E3350-route_map__2[[#This Row],[stop_lat]])^2 + ((F3350-route_map__2[[#This Row],[stop_lon]])*COS(RADIANS(route_map__2[[#This Row],[stop_lat]])))^2)*111.32)</f>
        <v>0.26333736588690843</v>
      </c>
    </row>
    <row r="3350" spans="1:7" hidden="1" x14ac:dyDescent="0.2">
      <c r="A3350" t="s">
        <v>177</v>
      </c>
      <c r="B3350">
        <v>0</v>
      </c>
      <c r="C3350">
        <v>3</v>
      </c>
      <c r="D3350" t="s">
        <v>3576</v>
      </c>
      <c r="E3350">
        <v>49.214922000000001</v>
      </c>
      <c r="F3350">
        <v>-122.989193</v>
      </c>
      <c r="G3350">
        <f>IF(route_map__2[[#This Row],[route_label]]&lt;&gt;A3351,0,SQRT((E3351-route_map__2[[#This Row],[stop_lat]])^2 + ((F3351-route_map__2[[#This Row],[stop_lon]])*COS(RADIANS(route_map__2[[#This Row],[stop_lat]])))^2)*111.32)</f>
        <v>0.35079150090227718</v>
      </c>
    </row>
    <row r="3351" spans="1:7" hidden="1" x14ac:dyDescent="0.2">
      <c r="A3351" t="s">
        <v>177</v>
      </c>
      <c r="B3351">
        <v>0</v>
      </c>
      <c r="C3351">
        <v>4</v>
      </c>
      <c r="D3351" t="s">
        <v>3583</v>
      </c>
      <c r="E3351">
        <v>49.214497000000001</v>
      </c>
      <c r="F3351">
        <v>-122.993973</v>
      </c>
      <c r="G3351">
        <f>IF(route_map__2[[#This Row],[route_label]]&lt;&gt;A3352,0,SQRT((E3352-route_map__2[[#This Row],[stop_lat]])^2 + ((F3352-route_map__2[[#This Row],[stop_lon]])*COS(RADIANS(route_map__2[[#This Row],[stop_lat]])))^2)*111.32)</f>
        <v>0.21196526721667858</v>
      </c>
    </row>
    <row r="3352" spans="1:7" hidden="1" x14ac:dyDescent="0.2">
      <c r="A3352" t="s">
        <v>177</v>
      </c>
      <c r="B3352">
        <v>0</v>
      </c>
      <c r="C3352">
        <v>5</v>
      </c>
      <c r="D3352" t="s">
        <v>3584</v>
      </c>
      <c r="E3352">
        <v>49.212592999999998</v>
      </c>
      <c r="F3352">
        <v>-122.994004</v>
      </c>
      <c r="G3352">
        <f>IF(route_map__2[[#This Row],[route_label]]&lt;&gt;A3353,0,SQRT((E3353-route_map__2[[#This Row],[stop_lat]])^2 + ((F3353-route_map__2[[#This Row],[stop_lon]])*COS(RADIANS(route_map__2[[#This Row],[stop_lat]])))^2)*111.32)</f>
        <v>0.20716714539807499</v>
      </c>
    </row>
    <row r="3353" spans="1:7" hidden="1" x14ac:dyDescent="0.2">
      <c r="A3353" t="s">
        <v>177</v>
      </c>
      <c r="B3353">
        <v>0</v>
      </c>
      <c r="C3353">
        <v>6</v>
      </c>
      <c r="D3353" t="s">
        <v>3585</v>
      </c>
      <c r="E3353">
        <v>49.210732</v>
      </c>
      <c r="F3353">
        <v>-122.994011</v>
      </c>
      <c r="G3353">
        <f>IF(route_map__2[[#This Row],[route_label]]&lt;&gt;A3354,0,SQRT((E3354-route_map__2[[#This Row],[stop_lat]])^2 + ((F3354-route_map__2[[#This Row],[stop_lon]])*COS(RADIANS(route_map__2[[#This Row],[stop_lat]])))^2)*111.32)</f>
        <v>0.31054761088942984</v>
      </c>
    </row>
    <row r="3354" spans="1:7" hidden="1" x14ac:dyDescent="0.2">
      <c r="A3354" t="s">
        <v>177</v>
      </c>
      <c r="B3354">
        <v>0</v>
      </c>
      <c r="C3354">
        <v>7</v>
      </c>
      <c r="D3354" t="s">
        <v>3586</v>
      </c>
      <c r="E3354">
        <v>49.208615000000002</v>
      </c>
      <c r="F3354">
        <v>-122.996792</v>
      </c>
      <c r="G3354">
        <f>IF(route_map__2[[#This Row],[route_label]]&lt;&gt;A3355,0,SQRT((E3355-route_map__2[[#This Row],[stop_lat]])^2 + ((F3355-route_map__2[[#This Row],[stop_lon]])*COS(RADIANS(route_map__2[[#This Row],[stop_lat]])))^2)*111.32)</f>
        <v>0.12050004845096385</v>
      </c>
    </row>
    <row r="3355" spans="1:7" hidden="1" x14ac:dyDescent="0.2">
      <c r="A3355" t="s">
        <v>177</v>
      </c>
      <c r="B3355">
        <v>0</v>
      </c>
      <c r="C3355">
        <v>8</v>
      </c>
      <c r="D3355" t="s">
        <v>2573</v>
      </c>
      <c r="E3355">
        <v>49.207616000000002</v>
      </c>
      <c r="F3355">
        <v>-122.99742999999999</v>
      </c>
      <c r="G3355">
        <f>IF(route_map__2[[#This Row],[route_label]]&lt;&gt;A3356,0,SQRT((E3356-route_map__2[[#This Row],[stop_lat]])^2 + ((F3356-route_map__2[[#This Row],[stop_lon]])*COS(RADIANS(route_map__2[[#This Row],[stop_lat]])))^2)*111.32)</f>
        <v>0.27691653236715086</v>
      </c>
    </row>
    <row r="3356" spans="1:7" hidden="1" x14ac:dyDescent="0.2">
      <c r="A3356" t="s">
        <v>177</v>
      </c>
      <c r="B3356">
        <v>0</v>
      </c>
      <c r="C3356">
        <v>9</v>
      </c>
      <c r="D3356" t="s">
        <v>2574</v>
      </c>
      <c r="E3356">
        <v>49.207203999999997</v>
      </c>
      <c r="F3356">
        <v>-122.993675</v>
      </c>
      <c r="G3356">
        <f>IF(route_map__2[[#This Row],[route_label]]&lt;&gt;A3357,0,SQRT((E3357-route_map__2[[#This Row],[stop_lat]])^2 + ((F3357-route_map__2[[#This Row],[stop_lon]])*COS(RADIANS(route_map__2[[#This Row],[stop_lat]])))^2)*111.32)</f>
        <v>0.40054966949853382</v>
      </c>
    </row>
    <row r="3357" spans="1:7" hidden="1" x14ac:dyDescent="0.2">
      <c r="A3357" t="s">
        <v>177</v>
      </c>
      <c r="B3357">
        <v>0</v>
      </c>
      <c r="C3357">
        <v>10</v>
      </c>
      <c r="D3357" t="s">
        <v>2575</v>
      </c>
      <c r="E3357">
        <v>49.206681000000003</v>
      </c>
      <c r="F3357">
        <v>-122.988226</v>
      </c>
      <c r="G3357">
        <f>IF(route_map__2[[#This Row],[route_label]]&lt;&gt;A3358,0,SQRT((E3358-route_map__2[[#This Row],[stop_lat]])^2 + ((F3358-route_map__2[[#This Row],[stop_lon]])*COS(RADIANS(route_map__2[[#This Row],[stop_lat]])))^2)*111.32)</f>
        <v>0.33771467822643025</v>
      </c>
    </row>
    <row r="3358" spans="1:7" hidden="1" x14ac:dyDescent="0.2">
      <c r="A3358" t="s">
        <v>177</v>
      </c>
      <c r="B3358">
        <v>0</v>
      </c>
      <c r="C3358">
        <v>11</v>
      </c>
      <c r="D3358" t="s">
        <v>2576</v>
      </c>
      <c r="E3358">
        <v>49.206192999999999</v>
      </c>
      <c r="F3358">
        <v>-122.983643</v>
      </c>
      <c r="G3358">
        <f>IF(route_map__2[[#This Row],[route_label]]&lt;&gt;A3359,0,SQRT((E3359-route_map__2[[#This Row],[stop_lat]])^2 + ((F3359-route_map__2[[#This Row],[stop_lon]])*COS(RADIANS(route_map__2[[#This Row],[stop_lat]])))^2)*111.32)</f>
        <v>0.33408396178287275</v>
      </c>
    </row>
    <row r="3359" spans="1:7" hidden="1" x14ac:dyDescent="0.2">
      <c r="A3359" t="s">
        <v>177</v>
      </c>
      <c r="B3359">
        <v>0</v>
      </c>
      <c r="C3359">
        <v>12</v>
      </c>
      <c r="D3359" t="s">
        <v>2577</v>
      </c>
      <c r="E3359">
        <v>49.205620000000003</v>
      </c>
      <c r="F3359">
        <v>-122.979134</v>
      </c>
      <c r="G3359">
        <f>IF(route_map__2[[#This Row],[route_label]]&lt;&gt;A3360,0,SQRT((E3360-route_map__2[[#This Row],[stop_lat]])^2 + ((F3360-route_map__2[[#This Row],[stop_lon]])*COS(RADIANS(route_map__2[[#This Row],[stop_lat]])))^2)*111.32)</f>
        <v>0.44560537888824558</v>
      </c>
    </row>
    <row r="3360" spans="1:7" hidden="1" x14ac:dyDescent="0.2">
      <c r="A3360" t="s">
        <v>177</v>
      </c>
      <c r="B3360">
        <v>0</v>
      </c>
      <c r="C3360">
        <v>13</v>
      </c>
      <c r="D3360" t="s">
        <v>3587</v>
      </c>
      <c r="E3360">
        <v>49.207689999999999</v>
      </c>
      <c r="F3360">
        <v>-122.97389</v>
      </c>
      <c r="G3360">
        <f>IF(route_map__2[[#This Row],[route_label]]&lt;&gt;A3361,0,SQRT((E3361-route_map__2[[#This Row],[stop_lat]])^2 + ((F3361-route_map__2[[#This Row],[stop_lon]])*COS(RADIANS(route_map__2[[#This Row],[stop_lat]])))^2)*111.32)</f>
        <v>0.16477679120182789</v>
      </c>
    </row>
    <row r="3361" spans="1:7" hidden="1" x14ac:dyDescent="0.2">
      <c r="A3361" t="s">
        <v>177</v>
      </c>
      <c r="B3361">
        <v>0</v>
      </c>
      <c r="C3361">
        <v>14</v>
      </c>
      <c r="D3361" t="s">
        <v>3588</v>
      </c>
      <c r="E3361">
        <v>49.209028000000004</v>
      </c>
      <c r="F3361">
        <v>-122.972921</v>
      </c>
      <c r="G3361">
        <f>IF(route_map__2[[#This Row],[route_label]]&lt;&gt;A3362,0,SQRT((E3362-route_map__2[[#This Row],[stop_lat]])^2 + ((F3362-route_map__2[[#This Row],[stop_lon]])*COS(RADIANS(route_map__2[[#This Row],[stop_lat]])))^2)*111.32)</f>
        <v>0.16546618698126908</v>
      </c>
    </row>
    <row r="3362" spans="1:7" hidden="1" x14ac:dyDescent="0.2">
      <c r="A3362" t="s">
        <v>177</v>
      </c>
      <c r="B3362">
        <v>0</v>
      </c>
      <c r="C3362">
        <v>15</v>
      </c>
      <c r="D3362" t="s">
        <v>3589</v>
      </c>
      <c r="E3362">
        <v>49.210453999999999</v>
      </c>
      <c r="F3362">
        <v>-122.972279</v>
      </c>
      <c r="G3362">
        <f>IF(route_map__2[[#This Row],[route_label]]&lt;&gt;A3363,0,SQRT((E3363-route_map__2[[#This Row],[stop_lat]])^2 + ((F3363-route_map__2[[#This Row],[stop_lon]])*COS(RADIANS(route_map__2[[#This Row],[stop_lat]])))^2)*111.32)</f>
        <v>0.31668571971788778</v>
      </c>
    </row>
    <row r="3363" spans="1:7" hidden="1" x14ac:dyDescent="0.2">
      <c r="A3363" t="s">
        <v>177</v>
      </c>
      <c r="B3363">
        <v>0</v>
      </c>
      <c r="C3363">
        <v>16</v>
      </c>
      <c r="D3363" t="s">
        <v>3561</v>
      </c>
      <c r="E3363">
        <v>49.213285999999997</v>
      </c>
      <c r="F3363">
        <v>-122.97186600000001</v>
      </c>
      <c r="G3363">
        <f>IF(route_map__2[[#This Row],[route_label]]&lt;&gt;A3364,0,SQRT((E3364-route_map__2[[#This Row],[stop_lat]])^2 + ((F3364-route_map__2[[#This Row],[stop_lon]])*COS(RADIANS(route_map__2[[#This Row],[stop_lat]])))^2)*111.32)</f>
        <v>0.15725553614596169</v>
      </c>
    </row>
    <row r="3364" spans="1:7" hidden="1" x14ac:dyDescent="0.2">
      <c r="A3364" t="s">
        <v>177</v>
      </c>
      <c r="B3364">
        <v>0</v>
      </c>
      <c r="C3364">
        <v>17</v>
      </c>
      <c r="D3364" t="s">
        <v>3562</v>
      </c>
      <c r="E3364">
        <v>49.214658</v>
      </c>
      <c r="F3364">
        <v>-122.971351</v>
      </c>
      <c r="G3364">
        <f>IF(route_map__2[[#This Row],[route_label]]&lt;&gt;A3365,0,SQRT((E3365-route_map__2[[#This Row],[stop_lat]])^2 + ((F3365-route_map__2[[#This Row],[stop_lon]])*COS(RADIANS(route_map__2[[#This Row],[stop_lat]])))^2)*111.32)</f>
        <v>0.31481300345739882</v>
      </c>
    </row>
    <row r="3365" spans="1:7" hidden="1" x14ac:dyDescent="0.2">
      <c r="A3365" t="s">
        <v>177</v>
      </c>
      <c r="B3365">
        <v>0</v>
      </c>
      <c r="C3365">
        <v>18</v>
      </c>
      <c r="D3365" t="s">
        <v>3563</v>
      </c>
      <c r="E3365">
        <v>49.214626000000003</v>
      </c>
      <c r="F3365">
        <v>-122.967022</v>
      </c>
      <c r="G3365">
        <f>IF(route_map__2[[#This Row],[route_label]]&lt;&gt;A3366,0,SQRT((E3366-route_map__2[[#This Row],[stop_lat]])^2 + ((F3366-route_map__2[[#This Row],[stop_lon]])*COS(RADIANS(route_map__2[[#This Row],[stop_lat]])))^2)*111.32)</f>
        <v>0.3054898057798574</v>
      </c>
    </row>
    <row r="3366" spans="1:7" hidden="1" x14ac:dyDescent="0.2">
      <c r="A3366" t="s">
        <v>177</v>
      </c>
      <c r="B3366">
        <v>0</v>
      </c>
      <c r="C3366">
        <v>19</v>
      </c>
      <c r="D3366" t="s">
        <v>3564</v>
      </c>
      <c r="E3366">
        <v>49.214610999999998</v>
      </c>
      <c r="F3366">
        <v>-122.96282100000001</v>
      </c>
      <c r="G3366">
        <f>IF(route_map__2[[#This Row],[route_label]]&lt;&gt;A3367,0,SQRT((E3367-route_map__2[[#This Row],[stop_lat]])^2 + ((F3367-route_map__2[[#This Row],[stop_lon]])*COS(RADIANS(route_map__2[[#This Row],[stop_lat]])))^2)*111.32)</f>
        <v>0.41402317630642499</v>
      </c>
    </row>
    <row r="3367" spans="1:7" hidden="1" x14ac:dyDescent="0.2">
      <c r="A3367" t="s">
        <v>177</v>
      </c>
      <c r="B3367">
        <v>0</v>
      </c>
      <c r="C3367">
        <v>20</v>
      </c>
      <c r="D3367" t="s">
        <v>3565</v>
      </c>
      <c r="E3367">
        <v>49.212043999999999</v>
      </c>
      <c r="F3367">
        <v>-122.958701</v>
      </c>
      <c r="G3367">
        <f>IF(route_map__2[[#This Row],[route_label]]&lt;&gt;A3368,0,SQRT((E3368-route_map__2[[#This Row],[stop_lat]])^2 + ((F3368-route_map__2[[#This Row],[stop_lon]])*COS(RADIANS(route_map__2[[#This Row],[stop_lat]])))^2)*111.32)</f>
        <v>0</v>
      </c>
    </row>
    <row r="3368" spans="1:7" hidden="1" x14ac:dyDescent="0.2">
      <c r="A3368" t="s">
        <v>177</v>
      </c>
      <c r="B3368">
        <v>1</v>
      </c>
      <c r="C3368">
        <v>1</v>
      </c>
      <c r="D3368" t="s">
        <v>3565</v>
      </c>
      <c r="E3368">
        <v>49.212043999999999</v>
      </c>
      <c r="F3368">
        <v>-122.958701</v>
      </c>
      <c r="G3368">
        <f>IF(route_map__2[[#This Row],[route_label]]&lt;&gt;A3369,0,SQRT((E3369-route_map__2[[#This Row],[stop_lat]])^2 + ((F3369-route_map__2[[#This Row],[stop_lon]])*COS(RADIANS(route_map__2[[#This Row],[stop_lat]])))^2)*111.32)</f>
        <v>0.46098938789277222</v>
      </c>
    </row>
    <row r="3369" spans="1:7" hidden="1" x14ac:dyDescent="0.2">
      <c r="A3369" t="s">
        <v>177</v>
      </c>
      <c r="B3369">
        <v>1</v>
      </c>
      <c r="C3369">
        <v>2</v>
      </c>
      <c r="D3369" t="s">
        <v>3566</v>
      </c>
      <c r="E3369">
        <v>49.214716000000003</v>
      </c>
      <c r="F3369">
        <v>-122.963544</v>
      </c>
      <c r="G3369">
        <f>IF(route_map__2[[#This Row],[route_label]]&lt;&gt;A3370,0,SQRT((E3370-route_map__2[[#This Row],[stop_lat]])^2 + ((F3370-route_map__2[[#This Row],[stop_lon]])*COS(RADIANS(route_map__2[[#This Row],[stop_lat]])))^2)*111.32)</f>
        <v>0.27445616537829409</v>
      </c>
    </row>
    <row r="3370" spans="1:7" hidden="1" x14ac:dyDescent="0.2">
      <c r="A3370" t="s">
        <v>177</v>
      </c>
      <c r="B3370">
        <v>1</v>
      </c>
      <c r="C3370">
        <v>3</v>
      </c>
      <c r="D3370" t="s">
        <v>3567</v>
      </c>
      <c r="E3370">
        <v>49.214747000000003</v>
      </c>
      <c r="F3370">
        <v>-122.96731800000001</v>
      </c>
      <c r="G3370">
        <f>IF(route_map__2[[#This Row],[route_label]]&lt;&gt;A3371,0,SQRT((E3371-route_map__2[[#This Row],[stop_lat]])^2 + ((F3371-route_map__2[[#This Row],[stop_lon]])*COS(RADIANS(route_map__2[[#This Row],[stop_lat]])))^2)*111.32)</f>
        <v>0.34790629519797123</v>
      </c>
    </row>
    <row r="3371" spans="1:7" hidden="1" x14ac:dyDescent="0.2">
      <c r="A3371" t="s">
        <v>177</v>
      </c>
      <c r="B3371">
        <v>1</v>
      </c>
      <c r="C3371">
        <v>4</v>
      </c>
      <c r="D3371" t="s">
        <v>3568</v>
      </c>
      <c r="E3371">
        <v>49.214373000000002</v>
      </c>
      <c r="F3371">
        <v>-122.97206799999999</v>
      </c>
      <c r="G3371">
        <f>IF(route_map__2[[#This Row],[route_label]]&lt;&gt;A3372,0,SQRT((E3372-route_map__2[[#This Row],[stop_lat]])^2 + ((F3372-route_map__2[[#This Row],[stop_lon]])*COS(RADIANS(route_map__2[[#This Row],[stop_lat]])))^2)*111.32)</f>
        <v>0.29129678016346627</v>
      </c>
    </row>
    <row r="3372" spans="1:7" hidden="1" x14ac:dyDescent="0.2">
      <c r="A3372" t="s">
        <v>177</v>
      </c>
      <c r="B3372">
        <v>1</v>
      </c>
      <c r="C3372">
        <v>5</v>
      </c>
      <c r="D3372" t="s">
        <v>3590</v>
      </c>
      <c r="E3372">
        <v>49.211756999999999</v>
      </c>
      <c r="F3372">
        <v>-122.97197199999999</v>
      </c>
      <c r="G3372">
        <f>IF(route_map__2[[#This Row],[route_label]]&lt;&gt;A3373,0,SQRT((E3373-route_map__2[[#This Row],[stop_lat]])^2 + ((F3373-route_map__2[[#This Row],[stop_lon]])*COS(RADIANS(route_map__2[[#This Row],[stop_lat]])))^2)*111.32)</f>
        <v>0.21132705539261504</v>
      </c>
    </row>
    <row r="3373" spans="1:7" hidden="1" x14ac:dyDescent="0.2">
      <c r="A3373" t="s">
        <v>177</v>
      </c>
      <c r="B3373">
        <v>1</v>
      </c>
      <c r="C3373">
        <v>6</v>
      </c>
      <c r="D3373" t="s">
        <v>3591</v>
      </c>
      <c r="E3373">
        <v>49.209909000000003</v>
      </c>
      <c r="F3373">
        <v>-122.97263700000001</v>
      </c>
      <c r="G3373">
        <f>IF(route_map__2[[#This Row],[route_label]]&lt;&gt;A3374,0,SQRT((E3374-route_map__2[[#This Row],[stop_lat]])^2 + ((F3374-route_map__2[[#This Row],[stop_lon]])*COS(RADIANS(route_map__2[[#This Row],[stop_lat]])))^2)*111.32)</f>
        <v>0.1040181412945707</v>
      </c>
    </row>
    <row r="3374" spans="1:7" hidden="1" x14ac:dyDescent="0.2">
      <c r="A3374" t="s">
        <v>177</v>
      </c>
      <c r="B3374">
        <v>1</v>
      </c>
      <c r="C3374">
        <v>7</v>
      </c>
      <c r="D3374" t="s">
        <v>3592</v>
      </c>
      <c r="E3374">
        <v>49.209017000000003</v>
      </c>
      <c r="F3374">
        <v>-122.973063</v>
      </c>
      <c r="G3374">
        <f>IF(route_map__2[[#This Row],[route_label]]&lt;&gt;A3375,0,SQRT((E3375-route_map__2[[#This Row],[stop_lat]])^2 + ((F3375-route_map__2[[#This Row],[stop_lon]])*COS(RADIANS(route_map__2[[#This Row],[stop_lat]])))^2)*111.32)</f>
        <v>0.2137198645002</v>
      </c>
    </row>
    <row r="3375" spans="1:7" hidden="1" x14ac:dyDescent="0.2">
      <c r="A3375" t="s">
        <v>177</v>
      </c>
      <c r="B3375">
        <v>1</v>
      </c>
      <c r="C3375">
        <v>8</v>
      </c>
      <c r="D3375" t="s">
        <v>3593</v>
      </c>
      <c r="E3375">
        <v>49.207307</v>
      </c>
      <c r="F3375">
        <v>-122.97439900000001</v>
      </c>
      <c r="G3375">
        <f>IF(route_map__2[[#This Row],[route_label]]&lt;&gt;A3376,0,SQRT((E3376-route_map__2[[#This Row],[stop_lat]])^2 + ((F3376-route_map__2[[#This Row],[stop_lon]])*COS(RADIANS(route_map__2[[#This Row],[stop_lat]])))^2)*111.32)</f>
        <v>0.37329600892595438</v>
      </c>
    </row>
    <row r="3376" spans="1:7" hidden="1" x14ac:dyDescent="0.2">
      <c r="A3376" t="s">
        <v>177</v>
      </c>
      <c r="B3376">
        <v>1</v>
      </c>
      <c r="C3376">
        <v>9</v>
      </c>
      <c r="D3376" t="s">
        <v>2592</v>
      </c>
      <c r="E3376">
        <v>49.2057</v>
      </c>
      <c r="F3376">
        <v>-122.978904</v>
      </c>
      <c r="G3376">
        <f>IF(route_map__2[[#This Row],[route_label]]&lt;&gt;A3377,0,SQRT((E3377-route_map__2[[#This Row],[stop_lat]])^2 + ((F3377-route_map__2[[#This Row],[stop_lon]])*COS(RADIANS(route_map__2[[#This Row],[stop_lat]])))^2)*111.32)</f>
        <v>0.28500863511068897</v>
      </c>
    </row>
    <row r="3377" spans="1:7" hidden="1" x14ac:dyDescent="0.2">
      <c r="A3377" t="s">
        <v>177</v>
      </c>
      <c r="B3377">
        <v>1</v>
      </c>
      <c r="C3377">
        <v>10</v>
      </c>
      <c r="D3377" t="s">
        <v>2593</v>
      </c>
      <c r="E3377">
        <v>49.206271000000001</v>
      </c>
      <c r="F3377">
        <v>-122.982724</v>
      </c>
      <c r="G3377">
        <f>IF(route_map__2[[#This Row],[route_label]]&lt;&gt;A3378,0,SQRT((E3378-route_map__2[[#This Row],[stop_lat]])^2 + ((F3378-route_map__2[[#This Row],[stop_lon]])*COS(RADIANS(route_map__2[[#This Row],[stop_lat]])))^2)*111.32)</f>
        <v>0.3997465310508343</v>
      </c>
    </row>
    <row r="3378" spans="1:7" hidden="1" x14ac:dyDescent="0.2">
      <c r="A3378" t="s">
        <v>177</v>
      </c>
      <c r="B3378">
        <v>1</v>
      </c>
      <c r="C3378">
        <v>11</v>
      </c>
      <c r="D3378" t="s">
        <v>2594</v>
      </c>
      <c r="E3378">
        <v>49.206806</v>
      </c>
      <c r="F3378">
        <v>-122.988159</v>
      </c>
      <c r="G3378">
        <f>IF(route_map__2[[#This Row],[route_label]]&lt;&gt;A3379,0,SQRT((E3379-route_map__2[[#This Row],[stop_lat]])^2 + ((F3379-route_map__2[[#This Row],[stop_lon]])*COS(RADIANS(route_map__2[[#This Row],[stop_lat]])))^2)*111.32)</f>
        <v>0.41843726743781801</v>
      </c>
    </row>
    <row r="3379" spans="1:7" hidden="1" x14ac:dyDescent="0.2">
      <c r="A3379" t="s">
        <v>177</v>
      </c>
      <c r="B3379">
        <v>1</v>
      </c>
      <c r="C3379">
        <v>12</v>
      </c>
      <c r="D3379" t="s">
        <v>2595</v>
      </c>
      <c r="E3379">
        <v>49.207331000000003</v>
      </c>
      <c r="F3379">
        <v>-122.99385599999999</v>
      </c>
      <c r="G3379">
        <f>IF(route_map__2[[#This Row],[route_label]]&lt;&gt;A3380,0,SQRT((E3380-route_map__2[[#This Row],[stop_lat]])^2 + ((F3380-route_map__2[[#This Row],[stop_lon]])*COS(RADIANS(route_map__2[[#This Row],[stop_lat]])))^2)*111.32)</f>
        <v>0.24727237867558699</v>
      </c>
    </row>
    <row r="3380" spans="1:7" hidden="1" x14ac:dyDescent="0.2">
      <c r="A3380" t="s">
        <v>177</v>
      </c>
      <c r="B3380">
        <v>1</v>
      </c>
      <c r="C3380">
        <v>13</v>
      </c>
      <c r="D3380" t="s">
        <v>3594</v>
      </c>
      <c r="E3380">
        <v>49.207683000000003</v>
      </c>
      <c r="F3380">
        <v>-122.997213</v>
      </c>
      <c r="G3380">
        <f>IF(route_map__2[[#This Row],[route_label]]&lt;&gt;A3381,0,SQRT((E3381-route_map__2[[#This Row],[stop_lat]])^2 + ((F3381-route_map__2[[#This Row],[stop_lon]])*COS(RADIANS(route_map__2[[#This Row],[stop_lat]])))^2)*111.32)</f>
        <v>0.26888171955997214</v>
      </c>
    </row>
    <row r="3381" spans="1:7" hidden="1" x14ac:dyDescent="0.2">
      <c r="A3381" t="s">
        <v>177</v>
      </c>
      <c r="B3381">
        <v>1</v>
      </c>
      <c r="C3381">
        <v>14</v>
      </c>
      <c r="D3381" t="s">
        <v>3595</v>
      </c>
      <c r="E3381">
        <v>49.209406000000001</v>
      </c>
      <c r="F3381">
        <v>-122.99462200000001</v>
      </c>
      <c r="G3381">
        <f>IF(route_map__2[[#This Row],[route_label]]&lt;&gt;A3382,0,SQRT((E3382-route_map__2[[#This Row],[stop_lat]])^2 + ((F3382-route_map__2[[#This Row],[stop_lon]])*COS(RADIANS(route_map__2[[#This Row],[stop_lat]])))^2)*111.32)</f>
        <v>0.19841604908358357</v>
      </c>
    </row>
    <row r="3382" spans="1:7" hidden="1" x14ac:dyDescent="0.2">
      <c r="A3382" t="s">
        <v>177</v>
      </c>
      <c r="B3382">
        <v>1</v>
      </c>
      <c r="C3382">
        <v>15</v>
      </c>
      <c r="D3382" t="s">
        <v>3596</v>
      </c>
      <c r="E3382">
        <v>49.211114000000002</v>
      </c>
      <c r="F3382">
        <v>-122.993842</v>
      </c>
      <c r="G3382">
        <f>IF(route_map__2[[#This Row],[route_label]]&lt;&gt;A3383,0,SQRT((E3383-route_map__2[[#This Row],[stop_lat]])^2 + ((F3383-route_map__2[[#This Row],[stop_lon]])*COS(RADIANS(route_map__2[[#This Row],[stop_lat]])))^2)*111.32)</f>
        <v>0.14673388906278495</v>
      </c>
    </row>
    <row r="3383" spans="1:7" hidden="1" x14ac:dyDescent="0.2">
      <c r="A3383" t="s">
        <v>177</v>
      </c>
      <c r="B3383">
        <v>1</v>
      </c>
      <c r="C3383">
        <v>16</v>
      </c>
      <c r="D3383" t="s">
        <v>3597</v>
      </c>
      <c r="E3383">
        <v>49.212432</v>
      </c>
      <c r="F3383">
        <v>-122.993814</v>
      </c>
      <c r="G3383">
        <f>IF(route_map__2[[#This Row],[route_label]]&lt;&gt;A3384,0,SQRT((E3384-route_map__2[[#This Row],[stop_lat]])^2 + ((F3384-route_map__2[[#This Row],[stop_lon]])*COS(RADIANS(route_map__2[[#This Row],[stop_lat]])))^2)*111.32)</f>
        <v>0.26266487650453985</v>
      </c>
    </row>
    <row r="3384" spans="1:7" hidden="1" x14ac:dyDescent="0.2">
      <c r="A3384" t="s">
        <v>177</v>
      </c>
      <c r="B3384">
        <v>1</v>
      </c>
      <c r="C3384">
        <v>17</v>
      </c>
      <c r="D3384" t="s">
        <v>3552</v>
      </c>
      <c r="E3384">
        <v>49.214773000000001</v>
      </c>
      <c r="F3384">
        <v>-122.993362</v>
      </c>
      <c r="G3384">
        <f>IF(route_map__2[[#This Row],[route_label]]&lt;&gt;A3385,0,SQRT((E3385-route_map__2[[#This Row],[stop_lat]])^2 + ((F3385-route_map__2[[#This Row],[stop_lon]])*COS(RADIANS(route_map__2[[#This Row],[stop_lat]])))^2)*111.32)</f>
        <v>0.12784607620786856</v>
      </c>
    </row>
    <row r="3385" spans="1:7" hidden="1" x14ac:dyDescent="0.2">
      <c r="A3385" t="s">
        <v>177</v>
      </c>
      <c r="B3385">
        <v>1</v>
      </c>
      <c r="C3385">
        <v>18</v>
      </c>
      <c r="D3385" t="s">
        <v>3553</v>
      </c>
      <c r="E3385">
        <v>49.214787000000001</v>
      </c>
      <c r="F3385">
        <v>-122.991604</v>
      </c>
      <c r="G3385">
        <f>IF(route_map__2[[#This Row],[route_label]]&lt;&gt;A3386,0,SQRT((E3386-route_map__2[[#This Row],[stop_lat]])^2 + ((F3386-route_map__2[[#This Row],[stop_lon]])*COS(RADIANS(route_map__2[[#This Row],[stop_lat]])))^2)*111.32)</f>
        <v>0.2384136916362512</v>
      </c>
    </row>
    <row r="3386" spans="1:7" hidden="1" x14ac:dyDescent="0.2">
      <c r="A3386" t="s">
        <v>177</v>
      </c>
      <c r="B3386">
        <v>1</v>
      </c>
      <c r="C3386">
        <v>19</v>
      </c>
      <c r="D3386" t="s">
        <v>3598</v>
      </c>
      <c r="E3386">
        <v>49.215161999999999</v>
      </c>
      <c r="F3386">
        <v>-122.988376</v>
      </c>
      <c r="G3386">
        <f>IF(route_map__2[[#This Row],[route_label]]&lt;&gt;A3387,0,SQRT((E3387-route_map__2[[#This Row],[stop_lat]])^2 + ((F3387-route_map__2[[#This Row],[stop_lon]])*COS(RADIANS(route_map__2[[#This Row],[stop_lat]])))^2)*111.32)</f>
        <v>0.28865279663671378</v>
      </c>
    </row>
    <row r="3387" spans="1:7" hidden="1" x14ac:dyDescent="0.2">
      <c r="A3387" t="s">
        <v>177</v>
      </c>
      <c r="B3387">
        <v>1</v>
      </c>
      <c r="C3387">
        <v>20</v>
      </c>
      <c r="D3387" t="s">
        <v>3599</v>
      </c>
      <c r="E3387">
        <v>49.217754999999997</v>
      </c>
      <c r="F3387">
        <v>-122.988378</v>
      </c>
      <c r="G3387">
        <f>IF(route_map__2[[#This Row],[route_label]]&lt;&gt;A3388,0,SQRT((E3388-route_map__2[[#This Row],[stop_lat]])^2 + ((F3388-route_map__2[[#This Row],[stop_lon]])*COS(RADIANS(route_map__2[[#This Row],[stop_lat]])))^2)*111.32)</f>
        <v>0.27509832840820658</v>
      </c>
    </row>
    <row r="3388" spans="1:7" hidden="1" x14ac:dyDescent="0.2">
      <c r="A3388" t="s">
        <v>177</v>
      </c>
      <c r="B3388">
        <v>1</v>
      </c>
      <c r="C3388">
        <v>21</v>
      </c>
      <c r="D3388" t="s">
        <v>3600</v>
      </c>
      <c r="E3388">
        <v>49.218820000000001</v>
      </c>
      <c r="F3388">
        <v>-122.98496400000001</v>
      </c>
      <c r="G3388">
        <f>IF(route_map__2[[#This Row],[route_label]]&lt;&gt;A3389,0,SQRT((E3389-route_map__2[[#This Row],[stop_lat]])^2 + ((F3389-route_map__2[[#This Row],[stop_lon]])*COS(RADIANS(route_map__2[[#This Row],[stop_lat]])))^2)*111.32)</f>
        <v>0.26022813041777909</v>
      </c>
    </row>
    <row r="3389" spans="1:7" hidden="1" x14ac:dyDescent="0.2">
      <c r="A3389" t="s">
        <v>177</v>
      </c>
      <c r="B3389">
        <v>1</v>
      </c>
      <c r="C3389">
        <v>22</v>
      </c>
      <c r="D3389" t="s">
        <v>3581</v>
      </c>
      <c r="E3389">
        <v>49.219859</v>
      </c>
      <c r="F3389">
        <v>-122.98817</v>
      </c>
      <c r="G3389">
        <f>IF(route_map__2[[#This Row],[route_label]]&lt;&gt;A3390,0,SQRT((E3390-route_map__2[[#This Row],[stop_lat]])^2 + ((F3390-route_map__2[[#This Row],[stop_lon]])*COS(RADIANS(route_map__2[[#This Row],[stop_lat]])))^2)*111.32)</f>
        <v>0</v>
      </c>
    </row>
    <row r="3390" spans="1:7" hidden="1" x14ac:dyDescent="0.2">
      <c r="A3390" t="s">
        <v>243</v>
      </c>
      <c r="B3390">
        <v>0</v>
      </c>
      <c r="C3390">
        <v>1</v>
      </c>
      <c r="D3390" t="s">
        <v>3601</v>
      </c>
      <c r="E3390">
        <v>49.260871000000002</v>
      </c>
      <c r="F3390">
        <v>-122.890337</v>
      </c>
      <c r="G3390">
        <f>IF(route_map__2[[#This Row],[route_label]]&lt;&gt;A3391,0,SQRT((E3391-route_map__2[[#This Row],[stop_lat]])^2 + ((F3391-route_map__2[[#This Row],[stop_lon]])*COS(RADIANS(route_map__2[[#This Row],[stop_lat]])))^2)*111.32)</f>
        <v>0.34659948993628253</v>
      </c>
    </row>
    <row r="3391" spans="1:7" hidden="1" x14ac:dyDescent="0.2">
      <c r="A3391" t="s">
        <v>243</v>
      </c>
      <c r="B3391">
        <v>0</v>
      </c>
      <c r="C3391">
        <v>2</v>
      </c>
      <c r="D3391" t="s">
        <v>3602</v>
      </c>
      <c r="E3391">
        <v>49.263154</v>
      </c>
      <c r="F3391">
        <v>-122.88709299999999</v>
      </c>
      <c r="G3391">
        <f>IF(route_map__2[[#This Row],[route_label]]&lt;&gt;A3392,0,SQRT((E3392-route_map__2[[#This Row],[stop_lat]])^2 + ((F3392-route_map__2[[#This Row],[stop_lon]])*COS(RADIANS(route_map__2[[#This Row],[stop_lat]])))^2)*111.32)</f>
        <v>0.29100308559924848</v>
      </c>
    </row>
    <row r="3392" spans="1:7" hidden="1" x14ac:dyDescent="0.2">
      <c r="A3392" t="s">
        <v>243</v>
      </c>
      <c r="B3392">
        <v>0</v>
      </c>
      <c r="C3392">
        <v>3</v>
      </c>
      <c r="D3392" t="s">
        <v>3603</v>
      </c>
      <c r="E3392">
        <v>49.263393000000001</v>
      </c>
      <c r="F3392">
        <v>-122.883104</v>
      </c>
      <c r="G3392">
        <f>IF(route_map__2[[#This Row],[route_label]]&lt;&gt;A3393,0,SQRT((E3393-route_map__2[[#This Row],[stop_lat]])^2 + ((F3393-route_map__2[[#This Row],[stop_lon]])*COS(RADIANS(route_map__2[[#This Row],[stop_lat]])))^2)*111.32)</f>
        <v>0.18389061263997764</v>
      </c>
    </row>
    <row r="3393" spans="1:7" hidden="1" x14ac:dyDescent="0.2">
      <c r="A3393" t="s">
        <v>243</v>
      </c>
      <c r="B3393">
        <v>0</v>
      </c>
      <c r="C3393">
        <v>4</v>
      </c>
      <c r="D3393" t="s">
        <v>3604</v>
      </c>
      <c r="E3393">
        <v>49.263527000000003</v>
      </c>
      <c r="F3393">
        <v>-122.88058100000001</v>
      </c>
      <c r="G3393">
        <f>IF(route_map__2[[#This Row],[route_label]]&lt;&gt;A3394,0,SQRT((E3394-route_map__2[[#This Row],[stop_lat]])^2 + ((F3394-route_map__2[[#This Row],[stop_lon]])*COS(RADIANS(route_map__2[[#This Row],[stop_lat]])))^2)*111.32)</f>
        <v>0.30852468466886579</v>
      </c>
    </row>
    <row r="3394" spans="1:7" hidden="1" x14ac:dyDescent="0.2">
      <c r="A3394" t="s">
        <v>243</v>
      </c>
      <c r="B3394">
        <v>0</v>
      </c>
      <c r="C3394">
        <v>5</v>
      </c>
      <c r="D3394" t="s">
        <v>3605</v>
      </c>
      <c r="E3394">
        <v>49.263528999999998</v>
      </c>
      <c r="F3394">
        <v>-122.876334</v>
      </c>
      <c r="G3394">
        <f>IF(route_map__2[[#This Row],[route_label]]&lt;&gt;A3395,0,SQRT((E3395-route_map__2[[#This Row],[stop_lat]])^2 + ((F3395-route_map__2[[#This Row],[stop_lon]])*COS(RADIANS(route_map__2[[#This Row],[stop_lat]])))^2)*111.32)</f>
        <v>0.18154828550715482</v>
      </c>
    </row>
    <row r="3395" spans="1:7" hidden="1" x14ac:dyDescent="0.2">
      <c r="A3395" t="s">
        <v>243</v>
      </c>
      <c r="B3395">
        <v>0</v>
      </c>
      <c r="C3395">
        <v>6</v>
      </c>
      <c r="D3395" t="s">
        <v>3606</v>
      </c>
      <c r="E3395">
        <v>49.263514000000001</v>
      </c>
      <c r="F3395">
        <v>-122.873835</v>
      </c>
      <c r="G3395">
        <f>IF(route_map__2[[#This Row],[route_label]]&lt;&gt;A3396,0,SQRT((E3396-route_map__2[[#This Row],[stop_lat]])^2 + ((F3396-route_map__2[[#This Row],[stop_lon]])*COS(RADIANS(route_map__2[[#This Row],[stop_lat]])))^2)*111.32)</f>
        <v>0.44885085913624057</v>
      </c>
    </row>
    <row r="3396" spans="1:7" hidden="1" x14ac:dyDescent="0.2">
      <c r="A3396" t="s">
        <v>243</v>
      </c>
      <c r="B3396">
        <v>0</v>
      </c>
      <c r="C3396">
        <v>7</v>
      </c>
      <c r="D3396" t="s">
        <v>3607</v>
      </c>
      <c r="E3396">
        <v>49.263455</v>
      </c>
      <c r="F3396">
        <v>-122.86765699999999</v>
      </c>
      <c r="G3396">
        <f>IF(route_map__2[[#This Row],[route_label]]&lt;&gt;A3397,0,SQRT((E3397-route_map__2[[#This Row],[stop_lat]])^2 + ((F3397-route_map__2[[#This Row],[stop_lon]])*COS(RADIANS(route_map__2[[#This Row],[stop_lat]])))^2)*111.32)</f>
        <v>0.37732189950035266</v>
      </c>
    </row>
    <row r="3397" spans="1:7" hidden="1" x14ac:dyDescent="0.2">
      <c r="A3397" t="s">
        <v>243</v>
      </c>
      <c r="B3397">
        <v>0</v>
      </c>
      <c r="C3397">
        <v>8</v>
      </c>
      <c r="D3397" t="s">
        <v>3608</v>
      </c>
      <c r="E3397">
        <v>49.263444999999997</v>
      </c>
      <c r="F3397">
        <v>-122.86246300000001</v>
      </c>
      <c r="G3397">
        <f>IF(route_map__2[[#This Row],[route_label]]&lt;&gt;A3398,0,SQRT((E3398-route_map__2[[#This Row],[stop_lat]])^2 + ((F3398-route_map__2[[#This Row],[stop_lon]])*COS(RADIANS(route_map__2[[#This Row],[stop_lat]])))^2)*111.32)</f>
        <v>0.39636944256627804</v>
      </c>
    </row>
    <row r="3398" spans="1:7" hidden="1" x14ac:dyDescent="0.2">
      <c r="A3398" t="s">
        <v>243</v>
      </c>
      <c r="B3398">
        <v>0</v>
      </c>
      <c r="C3398">
        <v>9</v>
      </c>
      <c r="D3398" t="s">
        <v>3609</v>
      </c>
      <c r="E3398">
        <v>49.263413</v>
      </c>
      <c r="F3398">
        <v>-122.857007</v>
      </c>
      <c r="G3398">
        <f>IF(route_map__2[[#This Row],[route_label]]&lt;&gt;A3399,0,SQRT((E3399-route_map__2[[#This Row],[stop_lat]])^2 + ((F3399-route_map__2[[#This Row],[stop_lon]])*COS(RADIANS(route_map__2[[#This Row],[stop_lat]])))^2)*111.32)</f>
        <v>0.42150914956366731</v>
      </c>
    </row>
    <row r="3399" spans="1:7" hidden="1" x14ac:dyDescent="0.2">
      <c r="A3399" t="s">
        <v>243</v>
      </c>
      <c r="B3399">
        <v>0</v>
      </c>
      <c r="C3399">
        <v>10</v>
      </c>
      <c r="D3399" t="s">
        <v>3610</v>
      </c>
      <c r="E3399">
        <v>49.263376000000001</v>
      </c>
      <c r="F3399">
        <v>-122.85120499999999</v>
      </c>
      <c r="G3399">
        <f>IF(route_map__2[[#This Row],[route_label]]&lt;&gt;A3400,0,SQRT((E3400-route_map__2[[#This Row],[stop_lat]])^2 + ((F3400-route_map__2[[#This Row],[stop_lon]])*COS(RADIANS(route_map__2[[#This Row],[stop_lat]])))^2)*111.32)</f>
        <v>0.1516126837688129</v>
      </c>
    </row>
    <row r="3400" spans="1:7" hidden="1" x14ac:dyDescent="0.2">
      <c r="A3400" t="s">
        <v>243</v>
      </c>
      <c r="B3400">
        <v>0</v>
      </c>
      <c r="C3400">
        <v>11</v>
      </c>
      <c r="D3400" t="s">
        <v>3611</v>
      </c>
      <c r="E3400">
        <v>49.263370000000002</v>
      </c>
      <c r="F3400">
        <v>-122.849118</v>
      </c>
      <c r="G3400">
        <f>IF(route_map__2[[#This Row],[route_label]]&lt;&gt;A3401,0,SQRT((E3401-route_map__2[[#This Row],[stop_lat]])^2 + ((F3401-route_map__2[[#This Row],[stop_lon]])*COS(RADIANS(route_map__2[[#This Row],[stop_lat]])))^2)*111.32)</f>
        <v>0.22444846683162614</v>
      </c>
    </row>
    <row r="3401" spans="1:7" hidden="1" x14ac:dyDescent="0.2">
      <c r="A3401" t="s">
        <v>243</v>
      </c>
      <c r="B3401">
        <v>0</v>
      </c>
      <c r="C3401">
        <v>12</v>
      </c>
      <c r="D3401" t="s">
        <v>3612</v>
      </c>
      <c r="E3401">
        <v>49.263328999999999</v>
      </c>
      <c r="F3401">
        <v>-122.846029</v>
      </c>
      <c r="G3401">
        <f>IF(route_map__2[[#This Row],[route_label]]&lt;&gt;A3402,0,SQRT((E3402-route_map__2[[#This Row],[stop_lat]])^2 + ((F3402-route_map__2[[#This Row],[stop_lon]])*COS(RADIANS(route_map__2[[#This Row],[stop_lat]])))^2)*111.32)</f>
        <v>0.33942942845429863</v>
      </c>
    </row>
    <row r="3402" spans="1:7" hidden="1" x14ac:dyDescent="0.2">
      <c r="A3402" t="s">
        <v>243</v>
      </c>
      <c r="B3402">
        <v>0</v>
      </c>
      <c r="C3402">
        <v>13</v>
      </c>
      <c r="D3402" t="s">
        <v>3613</v>
      </c>
      <c r="E3402">
        <v>49.263289</v>
      </c>
      <c r="F3402">
        <v>-122.841357</v>
      </c>
      <c r="G3402">
        <f>IF(route_map__2[[#This Row],[route_label]]&lt;&gt;A3403,0,SQRT((E3403-route_map__2[[#This Row],[stop_lat]])^2 + ((F3403-route_map__2[[#This Row],[stop_lon]])*COS(RADIANS(route_map__2[[#This Row],[stop_lat]])))^2)*111.32)</f>
        <v>0.28776289308136677</v>
      </c>
    </row>
    <row r="3403" spans="1:7" hidden="1" x14ac:dyDescent="0.2">
      <c r="A3403" t="s">
        <v>243</v>
      </c>
      <c r="B3403">
        <v>0</v>
      </c>
      <c r="C3403">
        <v>14</v>
      </c>
      <c r="D3403" t="s">
        <v>3614</v>
      </c>
      <c r="E3403">
        <v>49.263263999999999</v>
      </c>
      <c r="F3403">
        <v>-122.837396</v>
      </c>
      <c r="G3403">
        <f>IF(route_map__2[[#This Row],[route_label]]&lt;&gt;A3404,0,SQRT((E3404-route_map__2[[#This Row],[stop_lat]])^2 + ((F3404-route_map__2[[#This Row],[stop_lon]])*COS(RADIANS(route_map__2[[#This Row],[stop_lat]])))^2)*111.32)</f>
        <v>0.26707399116035813</v>
      </c>
    </row>
    <row r="3404" spans="1:7" hidden="1" x14ac:dyDescent="0.2">
      <c r="A3404" t="s">
        <v>243</v>
      </c>
      <c r="B3404">
        <v>0</v>
      </c>
      <c r="C3404">
        <v>15</v>
      </c>
      <c r="D3404" t="s">
        <v>3615</v>
      </c>
      <c r="E3404">
        <v>49.263198000000003</v>
      </c>
      <c r="F3404">
        <v>-122.833721</v>
      </c>
      <c r="G3404">
        <f>IF(route_map__2[[#This Row],[route_label]]&lt;&gt;A3405,0,SQRT((E3405-route_map__2[[#This Row],[stop_lat]])^2 + ((F3405-route_map__2[[#This Row],[stop_lon]])*COS(RADIANS(route_map__2[[#This Row],[stop_lat]])))^2)*111.32)</f>
        <v>0.29232048355906098</v>
      </c>
    </row>
    <row r="3405" spans="1:7" hidden="1" x14ac:dyDescent="0.2">
      <c r="A3405" t="s">
        <v>243</v>
      </c>
      <c r="B3405">
        <v>0</v>
      </c>
      <c r="C3405">
        <v>16</v>
      </c>
      <c r="D3405" t="s">
        <v>3616</v>
      </c>
      <c r="E3405">
        <v>49.263142000000002</v>
      </c>
      <c r="F3405">
        <v>-122.82969799999999</v>
      </c>
      <c r="G3405">
        <f>IF(route_map__2[[#This Row],[route_label]]&lt;&gt;A3406,0,SQRT((E3406-route_map__2[[#This Row],[stop_lat]])^2 + ((F3406-route_map__2[[#This Row],[stop_lon]])*COS(RADIANS(route_map__2[[#This Row],[stop_lat]])))^2)*111.32)</f>
        <v>0.39169275299354117</v>
      </c>
    </row>
    <row r="3406" spans="1:7" hidden="1" x14ac:dyDescent="0.2">
      <c r="A3406" t="s">
        <v>243</v>
      </c>
      <c r="B3406">
        <v>0</v>
      </c>
      <c r="C3406">
        <v>17</v>
      </c>
      <c r="D3406" t="s">
        <v>3617</v>
      </c>
      <c r="E3406">
        <v>49.263081</v>
      </c>
      <c r="F3406">
        <v>-122.824307</v>
      </c>
      <c r="G3406">
        <f>IF(route_map__2[[#This Row],[route_label]]&lt;&gt;A3407,0,SQRT((E3407-route_map__2[[#This Row],[stop_lat]])^2 + ((F3407-route_map__2[[#This Row],[stop_lon]])*COS(RADIANS(route_map__2[[#This Row],[stop_lat]])))^2)*111.32)</f>
        <v>0.18623006124364491</v>
      </c>
    </row>
    <row r="3407" spans="1:7" hidden="1" x14ac:dyDescent="0.2">
      <c r="A3407" t="s">
        <v>243</v>
      </c>
      <c r="B3407">
        <v>0</v>
      </c>
      <c r="C3407">
        <v>18</v>
      </c>
      <c r="D3407" t="s">
        <v>3618</v>
      </c>
      <c r="E3407">
        <v>49.263047</v>
      </c>
      <c r="F3407">
        <v>-122.821744</v>
      </c>
      <c r="G3407">
        <f>IF(route_map__2[[#This Row],[route_label]]&lt;&gt;A3408,0,SQRT((E3408-route_map__2[[#This Row],[stop_lat]])^2 + ((F3408-route_map__2[[#This Row],[stop_lon]])*COS(RADIANS(route_map__2[[#This Row],[stop_lat]])))^2)*111.32)</f>
        <v>0.43121780813918192</v>
      </c>
    </row>
    <row r="3408" spans="1:7" hidden="1" x14ac:dyDescent="0.2">
      <c r="A3408" t="s">
        <v>243</v>
      </c>
      <c r="B3408">
        <v>0</v>
      </c>
      <c r="C3408">
        <v>19</v>
      </c>
      <c r="D3408" t="s">
        <v>3619</v>
      </c>
      <c r="E3408">
        <v>49.263204000000002</v>
      </c>
      <c r="F3408">
        <v>-122.81581300000001</v>
      </c>
      <c r="G3408">
        <f>IF(route_map__2[[#This Row],[route_label]]&lt;&gt;A3409,0,SQRT((E3409-route_map__2[[#This Row],[stop_lat]])^2 + ((F3409-route_map__2[[#This Row],[stop_lon]])*COS(RADIANS(route_map__2[[#This Row],[stop_lat]])))^2)*111.32)</f>
        <v>0.28120874071312518</v>
      </c>
    </row>
    <row r="3409" spans="1:7" hidden="1" x14ac:dyDescent="0.2">
      <c r="A3409" t="s">
        <v>243</v>
      </c>
      <c r="B3409">
        <v>0</v>
      </c>
      <c r="C3409">
        <v>20</v>
      </c>
      <c r="D3409" t="s">
        <v>3620</v>
      </c>
      <c r="E3409">
        <v>49.263827999999997</v>
      </c>
      <c r="F3409">
        <v>-122.812062</v>
      </c>
      <c r="G3409">
        <f>IF(route_map__2[[#This Row],[route_label]]&lt;&gt;A3410,0,SQRT((E3410-route_map__2[[#This Row],[stop_lat]])^2 + ((F3410-route_map__2[[#This Row],[stop_lon]])*COS(RADIANS(route_map__2[[#This Row],[stop_lat]])))^2)*111.32)</f>
        <v>0.23184752801129505</v>
      </c>
    </row>
    <row r="3410" spans="1:7" hidden="1" x14ac:dyDescent="0.2">
      <c r="A3410" t="s">
        <v>243</v>
      </c>
      <c r="B3410">
        <v>0</v>
      </c>
      <c r="C3410">
        <v>21</v>
      </c>
      <c r="D3410" t="s">
        <v>3621</v>
      </c>
      <c r="E3410">
        <v>49.262301999999998</v>
      </c>
      <c r="F3410">
        <v>-122.80989</v>
      </c>
      <c r="G3410">
        <f>IF(route_map__2[[#This Row],[route_label]]&lt;&gt;A3411,0,SQRT((E3411-route_map__2[[#This Row],[stop_lat]])^2 + ((F3411-route_map__2[[#This Row],[stop_lon]])*COS(RADIANS(route_map__2[[#This Row],[stop_lat]])))^2)*111.32)</f>
        <v>0.33364441695524072</v>
      </c>
    </row>
    <row r="3411" spans="1:7" hidden="1" x14ac:dyDescent="0.2">
      <c r="A3411" t="s">
        <v>243</v>
      </c>
      <c r="B3411">
        <v>0</v>
      </c>
      <c r="C3411">
        <v>22</v>
      </c>
      <c r="D3411" t="s">
        <v>3622</v>
      </c>
      <c r="E3411">
        <v>49.261904000000001</v>
      </c>
      <c r="F3411">
        <v>-122.80533800000001</v>
      </c>
      <c r="G3411">
        <f>IF(route_map__2[[#This Row],[route_label]]&lt;&gt;A3412,0,SQRT((E3412-route_map__2[[#This Row],[stop_lat]])^2 + ((F3412-route_map__2[[#This Row],[stop_lon]])*COS(RADIANS(route_map__2[[#This Row],[stop_lat]])))^2)*111.32)</f>
        <v>0.35396133220755877</v>
      </c>
    </row>
    <row r="3412" spans="1:7" hidden="1" x14ac:dyDescent="0.2">
      <c r="A3412" t="s">
        <v>243</v>
      </c>
      <c r="B3412">
        <v>0</v>
      </c>
      <c r="C3412">
        <v>23</v>
      </c>
      <c r="D3412" t="s">
        <v>3623</v>
      </c>
      <c r="E3412">
        <v>49.264704999999999</v>
      </c>
      <c r="F3412">
        <v>-122.803032</v>
      </c>
      <c r="G3412">
        <f>IF(route_map__2[[#This Row],[route_label]]&lt;&gt;A3413,0,SQRT((E3413-route_map__2[[#This Row],[stop_lat]])^2 + ((F3413-route_map__2[[#This Row],[stop_lon]])*COS(RADIANS(route_map__2[[#This Row],[stop_lat]])))^2)*111.32)</f>
        <v>0.43374876554924374</v>
      </c>
    </row>
    <row r="3413" spans="1:7" hidden="1" x14ac:dyDescent="0.2">
      <c r="A3413" t="s">
        <v>243</v>
      </c>
      <c r="B3413">
        <v>0</v>
      </c>
      <c r="C3413">
        <v>24</v>
      </c>
      <c r="D3413" t="s">
        <v>3624</v>
      </c>
      <c r="E3413">
        <v>49.268600999999997</v>
      </c>
      <c r="F3413">
        <v>-122.803119</v>
      </c>
      <c r="G3413">
        <f>IF(route_map__2[[#This Row],[route_label]]&lt;&gt;A3414,0,SQRT((E3414-route_map__2[[#This Row],[stop_lat]])^2 + ((F3414-route_map__2[[#This Row],[stop_lon]])*COS(RADIANS(route_map__2[[#This Row],[stop_lat]])))^2)*111.32)</f>
        <v>0.22453920756798146</v>
      </c>
    </row>
    <row r="3414" spans="1:7" hidden="1" x14ac:dyDescent="0.2">
      <c r="A3414" t="s">
        <v>243</v>
      </c>
      <c r="B3414">
        <v>0</v>
      </c>
      <c r="C3414">
        <v>25</v>
      </c>
      <c r="D3414" t="s">
        <v>3625</v>
      </c>
      <c r="E3414">
        <v>49.270617999999999</v>
      </c>
      <c r="F3414">
        <v>-122.803095</v>
      </c>
      <c r="G3414">
        <f>IF(route_map__2[[#This Row],[route_label]]&lt;&gt;A3415,0,SQRT((E3415-route_map__2[[#This Row],[stop_lat]])^2 + ((F3415-route_map__2[[#This Row],[stop_lon]])*COS(RADIANS(route_map__2[[#This Row],[stop_lat]])))^2)*111.32)</f>
        <v>0.1309678423106109</v>
      </c>
    </row>
    <row r="3415" spans="1:7" hidden="1" x14ac:dyDescent="0.2">
      <c r="A3415" t="s">
        <v>243</v>
      </c>
      <c r="B3415">
        <v>0</v>
      </c>
      <c r="C3415">
        <v>26</v>
      </c>
      <c r="D3415" t="s">
        <v>3626</v>
      </c>
      <c r="E3415">
        <v>49.271709999999999</v>
      </c>
      <c r="F3415">
        <v>-122.802424</v>
      </c>
      <c r="G3415">
        <f>IF(route_map__2[[#This Row],[route_label]]&lt;&gt;A3416,0,SQRT((E3416-route_map__2[[#This Row],[stop_lat]])^2 + ((F3416-route_map__2[[#This Row],[stop_lon]])*COS(RADIANS(route_map__2[[#This Row],[stop_lat]])))^2)*111.32)</f>
        <v>0.49801265259915201</v>
      </c>
    </row>
    <row r="3416" spans="1:7" hidden="1" x14ac:dyDescent="0.2">
      <c r="A3416" t="s">
        <v>243</v>
      </c>
      <c r="B3416">
        <v>0</v>
      </c>
      <c r="C3416">
        <v>27</v>
      </c>
      <c r="D3416" t="s">
        <v>3627</v>
      </c>
      <c r="E3416">
        <v>49.275475999999998</v>
      </c>
      <c r="F3416">
        <v>-122.798723</v>
      </c>
      <c r="G3416">
        <f>IF(route_map__2[[#This Row],[route_label]]&lt;&gt;A3417,0,SQRT((E3417-route_map__2[[#This Row],[stop_lat]])^2 + ((F3417-route_map__2[[#This Row],[stop_lon]])*COS(RADIANS(route_map__2[[#This Row],[stop_lat]])))^2)*111.32)</f>
        <v>1.4010204201272107E-2</v>
      </c>
    </row>
    <row r="3417" spans="1:7" hidden="1" x14ac:dyDescent="0.2">
      <c r="A3417" t="s">
        <v>243</v>
      </c>
      <c r="B3417">
        <v>1</v>
      </c>
      <c r="C3417">
        <v>1</v>
      </c>
      <c r="D3417" t="s">
        <v>3628</v>
      </c>
      <c r="E3417">
        <v>49.275351999999998</v>
      </c>
      <c r="F3417">
        <v>-122.79868999999999</v>
      </c>
      <c r="G3417">
        <f>IF(route_map__2[[#This Row],[route_label]]&lt;&gt;A3418,0,SQRT((E3418-route_map__2[[#This Row],[stop_lat]])^2 + ((F3418-route_map__2[[#This Row],[stop_lon]])*COS(RADIANS(route_map__2[[#This Row],[stop_lat]])))^2)*111.32)</f>
        <v>0.64496331917946825</v>
      </c>
    </row>
    <row r="3418" spans="1:7" hidden="1" x14ac:dyDescent="0.2">
      <c r="A3418" t="s">
        <v>243</v>
      </c>
      <c r="B3418">
        <v>1</v>
      </c>
      <c r="C3418">
        <v>2</v>
      </c>
      <c r="D3418" t="s">
        <v>3629</v>
      </c>
      <c r="E3418">
        <v>49.270380000000003</v>
      </c>
      <c r="F3418">
        <v>-122.80324899999999</v>
      </c>
      <c r="G3418">
        <f>IF(route_map__2[[#This Row],[route_label]]&lt;&gt;A3419,0,SQRT((E3419-route_map__2[[#This Row],[stop_lat]])^2 + ((F3419-route_map__2[[#This Row],[stop_lon]])*COS(RADIANS(route_map__2[[#This Row],[stop_lat]])))^2)*111.32)</f>
        <v>0.39482664118294386</v>
      </c>
    </row>
    <row r="3419" spans="1:7" hidden="1" x14ac:dyDescent="0.2">
      <c r="A3419" t="s">
        <v>243</v>
      </c>
      <c r="B3419">
        <v>1</v>
      </c>
      <c r="C3419">
        <v>3</v>
      </c>
      <c r="D3419" t="s">
        <v>3630</v>
      </c>
      <c r="E3419">
        <v>49.266849999999998</v>
      </c>
      <c r="F3419">
        <v>-122.80272100000001</v>
      </c>
      <c r="G3419">
        <f>IF(route_map__2[[#This Row],[route_label]]&lt;&gt;A3420,0,SQRT((E3420-route_map__2[[#This Row],[stop_lat]])^2 + ((F3420-route_map__2[[#This Row],[stop_lon]])*COS(RADIANS(route_map__2[[#This Row],[stop_lat]])))^2)*111.32)</f>
        <v>0.5219685000829033</v>
      </c>
    </row>
    <row r="3420" spans="1:7" hidden="1" x14ac:dyDescent="0.2">
      <c r="A3420" t="s">
        <v>243</v>
      </c>
      <c r="B3420">
        <v>1</v>
      </c>
      <c r="C3420">
        <v>4</v>
      </c>
      <c r="D3420" t="s">
        <v>3631</v>
      </c>
      <c r="E3420">
        <v>49.262400999999997</v>
      </c>
      <c r="F3420">
        <v>-122.80499</v>
      </c>
      <c r="G3420">
        <f>IF(route_map__2[[#This Row],[route_label]]&lt;&gt;A3421,0,SQRT((E3421-route_map__2[[#This Row],[stop_lat]])^2 + ((F3421-route_map__2[[#This Row],[stop_lon]])*COS(RADIANS(route_map__2[[#This Row],[stop_lat]])))^2)*111.32)</f>
        <v>0.30341257287046908</v>
      </c>
    </row>
    <row r="3421" spans="1:7" hidden="1" x14ac:dyDescent="0.2">
      <c r="A3421" t="s">
        <v>243</v>
      </c>
      <c r="B3421">
        <v>1</v>
      </c>
      <c r="C3421">
        <v>5</v>
      </c>
      <c r="D3421" t="s">
        <v>3632</v>
      </c>
      <c r="E3421">
        <v>49.262013000000003</v>
      </c>
      <c r="F3421">
        <v>-122.809124</v>
      </c>
      <c r="G3421">
        <f>IF(route_map__2[[#This Row],[route_label]]&lt;&gt;A3422,0,SQRT((E3422-route_map__2[[#This Row],[stop_lat]])^2 + ((F3422-route_map__2[[#This Row],[stop_lon]])*COS(RADIANS(route_map__2[[#This Row],[stop_lat]])))^2)*111.32)</f>
        <v>0.31441900718926263</v>
      </c>
    </row>
    <row r="3422" spans="1:7" hidden="1" x14ac:dyDescent="0.2">
      <c r="A3422" t="s">
        <v>243</v>
      </c>
      <c r="B3422">
        <v>1</v>
      </c>
      <c r="C3422">
        <v>6</v>
      </c>
      <c r="D3422" t="s">
        <v>3633</v>
      </c>
      <c r="E3422">
        <v>49.263987999999998</v>
      </c>
      <c r="F3422">
        <v>-122.812218</v>
      </c>
      <c r="G3422">
        <f>IF(route_map__2[[#This Row],[route_label]]&lt;&gt;A3423,0,SQRT((E3423-route_map__2[[#This Row],[stop_lat]])^2 + ((F3423-route_map__2[[#This Row],[stop_lon]])*COS(RADIANS(route_map__2[[#This Row],[stop_lat]])))^2)*111.32)</f>
        <v>0.26859687192207515</v>
      </c>
    </row>
    <row r="3423" spans="1:7" hidden="1" x14ac:dyDescent="0.2">
      <c r="A3423" t="s">
        <v>243</v>
      </c>
      <c r="B3423">
        <v>1</v>
      </c>
      <c r="C3423">
        <v>7</v>
      </c>
      <c r="D3423" t="s">
        <v>3634</v>
      </c>
      <c r="E3423">
        <v>49.263340999999997</v>
      </c>
      <c r="F3423">
        <v>-122.81578</v>
      </c>
      <c r="G3423">
        <f>IF(route_map__2[[#This Row],[route_label]]&lt;&gt;A3424,0,SQRT((E3424-route_map__2[[#This Row],[stop_lat]])^2 + ((F3424-route_map__2[[#This Row],[stop_lon]])*COS(RADIANS(route_map__2[[#This Row],[stop_lat]])))^2)*111.32)</f>
        <v>0.52708321075128284</v>
      </c>
    </row>
    <row r="3424" spans="1:7" hidden="1" x14ac:dyDescent="0.2">
      <c r="A3424" t="s">
        <v>243</v>
      </c>
      <c r="B3424">
        <v>1</v>
      </c>
      <c r="C3424">
        <v>8</v>
      </c>
      <c r="D3424" t="s">
        <v>3635</v>
      </c>
      <c r="E3424">
        <v>49.263283000000001</v>
      </c>
      <c r="F3424">
        <v>-122.823035</v>
      </c>
      <c r="G3424">
        <f>IF(route_map__2[[#This Row],[route_label]]&lt;&gt;A3425,0,SQRT((E3425-route_map__2[[#This Row],[stop_lat]])^2 + ((F3425-route_map__2[[#This Row],[stop_lon]])*COS(RADIANS(route_map__2[[#This Row],[stop_lat]])))^2)*111.32)</f>
        <v>0.5499536260814234</v>
      </c>
    </row>
    <row r="3425" spans="1:7" hidden="1" x14ac:dyDescent="0.2">
      <c r="A3425" t="s">
        <v>243</v>
      </c>
      <c r="B3425">
        <v>1</v>
      </c>
      <c r="C3425">
        <v>9</v>
      </c>
      <c r="D3425" t="s">
        <v>3636</v>
      </c>
      <c r="E3425">
        <v>49.263331000000001</v>
      </c>
      <c r="F3425">
        <v>-122.83060500000001</v>
      </c>
      <c r="G3425">
        <f>IF(route_map__2[[#This Row],[route_label]]&lt;&gt;A3426,0,SQRT((E3426-route_map__2[[#This Row],[stop_lat]])^2 + ((F3426-route_map__2[[#This Row],[stop_lon]])*COS(RADIANS(route_map__2[[#This Row],[stop_lat]])))^2)*111.32)</f>
        <v>0.32228849568280382</v>
      </c>
    </row>
    <row r="3426" spans="1:7" hidden="1" x14ac:dyDescent="0.2">
      <c r="A3426" t="s">
        <v>243</v>
      </c>
      <c r="B3426">
        <v>1</v>
      </c>
      <c r="C3426">
        <v>10</v>
      </c>
      <c r="D3426" t="s">
        <v>3637</v>
      </c>
      <c r="E3426">
        <v>49.263404999999999</v>
      </c>
      <c r="F3426">
        <v>-122.83504000000001</v>
      </c>
      <c r="G3426">
        <f>IF(route_map__2[[#This Row],[route_label]]&lt;&gt;A3427,0,SQRT((E3427-route_map__2[[#This Row],[stop_lat]])^2 + ((F3427-route_map__2[[#This Row],[stop_lon]])*COS(RADIANS(route_map__2[[#This Row],[stop_lat]])))^2)*111.32)</f>
        <v>0.20260837494965575</v>
      </c>
    </row>
    <row r="3427" spans="1:7" hidden="1" x14ac:dyDescent="0.2">
      <c r="A3427" t="s">
        <v>243</v>
      </c>
      <c r="B3427">
        <v>1</v>
      </c>
      <c r="C3427">
        <v>11</v>
      </c>
      <c r="D3427" t="s">
        <v>3638</v>
      </c>
      <c r="E3427">
        <v>49.263402999999997</v>
      </c>
      <c r="F3427">
        <v>-122.837829</v>
      </c>
      <c r="G3427">
        <f>IF(route_map__2[[#This Row],[route_label]]&lt;&gt;A3428,0,SQRT((E3428-route_map__2[[#This Row],[stop_lat]])^2 + ((F3428-route_map__2[[#This Row],[stop_lon]])*COS(RADIANS(route_map__2[[#This Row],[stop_lat]])))^2)*111.32)</f>
        <v>0.28735464561456414</v>
      </c>
    </row>
    <row r="3428" spans="1:7" hidden="1" x14ac:dyDescent="0.2">
      <c r="A3428" t="s">
        <v>243</v>
      </c>
      <c r="B3428">
        <v>1</v>
      </c>
      <c r="C3428">
        <v>12</v>
      </c>
      <c r="D3428" t="s">
        <v>3639</v>
      </c>
      <c r="E3428">
        <v>49.263446999999999</v>
      </c>
      <c r="F3428">
        <v>-122.841784</v>
      </c>
      <c r="G3428">
        <f>IF(route_map__2[[#This Row],[route_label]]&lt;&gt;A3429,0,SQRT((E3429-route_map__2[[#This Row],[stop_lat]])^2 + ((F3429-route_map__2[[#This Row],[stop_lon]])*COS(RADIANS(route_map__2[[#This Row],[stop_lat]])))^2)*111.32)</f>
        <v>0.15539529496926935</v>
      </c>
    </row>
    <row r="3429" spans="1:7" hidden="1" x14ac:dyDescent="0.2">
      <c r="A3429" t="s">
        <v>243</v>
      </c>
      <c r="B3429">
        <v>1</v>
      </c>
      <c r="C3429">
        <v>13</v>
      </c>
      <c r="D3429" t="s">
        <v>3640</v>
      </c>
      <c r="E3429">
        <v>49.263460000000002</v>
      </c>
      <c r="F3429">
        <v>-122.843923</v>
      </c>
      <c r="G3429">
        <f>IF(route_map__2[[#This Row],[route_label]]&lt;&gt;A3430,0,SQRT((E3430-route_map__2[[#This Row],[stop_lat]])^2 + ((F3430-route_map__2[[#This Row],[stop_lon]])*COS(RADIANS(route_map__2[[#This Row],[stop_lat]])))^2)*111.32)</f>
        <v>0.23074929550758125</v>
      </c>
    </row>
    <row r="3430" spans="1:7" hidden="1" x14ac:dyDescent="0.2">
      <c r="A3430" t="s">
        <v>243</v>
      </c>
      <c r="B3430">
        <v>1</v>
      </c>
      <c r="C3430">
        <v>14</v>
      </c>
      <c r="D3430" t="s">
        <v>3641</v>
      </c>
      <c r="E3430">
        <v>49.263491999999999</v>
      </c>
      <c r="F3430">
        <v>-122.847099</v>
      </c>
      <c r="G3430">
        <f>IF(route_map__2[[#This Row],[route_label]]&lt;&gt;A3431,0,SQRT((E3431-route_map__2[[#This Row],[stop_lat]])^2 + ((F3431-route_map__2[[#This Row],[stop_lon]])*COS(RADIANS(route_map__2[[#This Row],[stop_lat]])))^2)*111.32)</f>
        <v>0.21779179881618657</v>
      </c>
    </row>
    <row r="3431" spans="1:7" hidden="1" x14ac:dyDescent="0.2">
      <c r="A3431" t="s">
        <v>243</v>
      </c>
      <c r="B3431">
        <v>1</v>
      </c>
      <c r="C3431">
        <v>15</v>
      </c>
      <c r="D3431" t="s">
        <v>3642</v>
      </c>
      <c r="E3431">
        <v>49.263497999999998</v>
      </c>
      <c r="F3431">
        <v>-122.85009700000001</v>
      </c>
      <c r="G3431">
        <f>IF(route_map__2[[#This Row],[route_label]]&lt;&gt;A3432,0,SQRT((E3432-route_map__2[[#This Row],[stop_lat]])^2 + ((F3432-route_map__2[[#This Row],[stop_lon]])*COS(RADIANS(route_map__2[[#This Row],[stop_lat]])))^2)*111.32)</f>
        <v>0.2754913957203366</v>
      </c>
    </row>
    <row r="3432" spans="1:7" hidden="1" x14ac:dyDescent="0.2">
      <c r="A3432" t="s">
        <v>243</v>
      </c>
      <c r="B3432">
        <v>1</v>
      </c>
      <c r="C3432">
        <v>16</v>
      </c>
      <c r="D3432" t="s">
        <v>3643</v>
      </c>
      <c r="E3432">
        <v>49.263528000000001</v>
      </c>
      <c r="F3432">
        <v>-122.853889</v>
      </c>
      <c r="G3432">
        <f>IF(route_map__2[[#This Row],[route_label]]&lt;&gt;A3433,0,SQRT((E3433-route_map__2[[#This Row],[stop_lat]])^2 + ((F3433-route_map__2[[#This Row],[stop_lon]])*COS(RADIANS(route_map__2[[#This Row],[stop_lat]])))^2)*111.32)</f>
        <v>0.31108393488114994</v>
      </c>
    </row>
    <row r="3433" spans="1:7" hidden="1" x14ac:dyDescent="0.2">
      <c r="A3433" t="s">
        <v>243</v>
      </c>
      <c r="B3433">
        <v>1</v>
      </c>
      <c r="C3433">
        <v>17</v>
      </c>
      <c r="D3433" t="s">
        <v>3644</v>
      </c>
      <c r="E3433">
        <v>49.263556999999999</v>
      </c>
      <c r="F3433">
        <v>-122.858171</v>
      </c>
      <c r="G3433">
        <f>IF(route_map__2[[#This Row],[route_label]]&lt;&gt;A3434,0,SQRT((E3434-route_map__2[[#This Row],[stop_lat]])^2 + ((F3434-route_map__2[[#This Row],[stop_lon]])*COS(RADIANS(route_map__2[[#This Row],[stop_lat]])))^2)*111.32)</f>
        <v>0.39418639721805115</v>
      </c>
    </row>
    <row r="3434" spans="1:7" hidden="1" x14ac:dyDescent="0.2">
      <c r="A3434" t="s">
        <v>243</v>
      </c>
      <c r="B3434">
        <v>1</v>
      </c>
      <c r="C3434">
        <v>18</v>
      </c>
      <c r="D3434" t="s">
        <v>3645</v>
      </c>
      <c r="E3434">
        <v>49.263585999999997</v>
      </c>
      <c r="F3434">
        <v>-122.863597</v>
      </c>
      <c r="G3434">
        <f>IF(route_map__2[[#This Row],[route_label]]&lt;&gt;A3435,0,SQRT((E3435-route_map__2[[#This Row],[stop_lat]])^2 + ((F3435-route_map__2[[#This Row],[stop_lon]])*COS(RADIANS(route_map__2[[#This Row],[stop_lat]])))^2)*111.32)</f>
        <v>0.40875656298943969</v>
      </c>
    </row>
    <row r="3435" spans="1:7" hidden="1" x14ac:dyDescent="0.2">
      <c r="A3435" t="s">
        <v>243</v>
      </c>
      <c r="B3435">
        <v>1</v>
      </c>
      <c r="C3435">
        <v>19</v>
      </c>
      <c r="D3435" t="s">
        <v>3646</v>
      </c>
      <c r="E3435">
        <v>49.263646000000001</v>
      </c>
      <c r="F3435">
        <v>-122.86922300000001</v>
      </c>
      <c r="G3435">
        <f>IF(route_map__2[[#This Row],[route_label]]&lt;&gt;A3436,0,SQRT((E3436-route_map__2[[#This Row],[stop_lat]])^2 + ((F3436-route_map__2[[#This Row],[stop_lon]])*COS(RADIANS(route_map__2[[#This Row],[stop_lat]])))^2)*111.32)</f>
        <v>0.39758734875774321</v>
      </c>
    </row>
    <row r="3436" spans="1:7" hidden="1" x14ac:dyDescent="0.2">
      <c r="A3436" t="s">
        <v>243</v>
      </c>
      <c r="B3436">
        <v>1</v>
      </c>
      <c r="C3436">
        <v>20</v>
      </c>
      <c r="D3436" t="s">
        <v>3647</v>
      </c>
      <c r="E3436">
        <v>49.263652</v>
      </c>
      <c r="F3436">
        <v>-122.874696</v>
      </c>
      <c r="G3436">
        <f>IF(route_map__2[[#This Row],[route_label]]&lt;&gt;A3437,0,SQRT((E3437-route_map__2[[#This Row],[stop_lat]])^2 + ((F3437-route_map__2[[#This Row],[stop_lon]])*COS(RADIANS(route_map__2[[#This Row],[stop_lat]])))^2)*111.32)</f>
        <v>0.2244788295215091</v>
      </c>
    </row>
    <row r="3437" spans="1:7" hidden="1" x14ac:dyDescent="0.2">
      <c r="A3437" t="s">
        <v>243</v>
      </c>
      <c r="B3437">
        <v>1</v>
      </c>
      <c r="C3437">
        <v>21</v>
      </c>
      <c r="D3437" t="s">
        <v>3648</v>
      </c>
      <c r="E3437">
        <v>49.263666000000001</v>
      </c>
      <c r="F3437">
        <v>-122.877786</v>
      </c>
      <c r="G3437">
        <f>IF(route_map__2[[#This Row],[route_label]]&lt;&gt;A3438,0,SQRT((E3438-route_map__2[[#This Row],[stop_lat]])^2 + ((F3438-route_map__2[[#This Row],[stop_lon]])*COS(RADIANS(route_map__2[[#This Row],[stop_lat]])))^2)*111.32)</f>
        <v>0.24245556823314501</v>
      </c>
    </row>
    <row r="3438" spans="1:7" hidden="1" x14ac:dyDescent="0.2">
      <c r="A3438" t="s">
        <v>243</v>
      </c>
      <c r="B3438">
        <v>1</v>
      </c>
      <c r="C3438">
        <v>22</v>
      </c>
      <c r="D3438" t="s">
        <v>3649</v>
      </c>
      <c r="E3438">
        <v>49.263627</v>
      </c>
      <c r="F3438">
        <v>-122.881123</v>
      </c>
      <c r="G3438">
        <f>IF(route_map__2[[#This Row],[route_label]]&lt;&gt;A3439,0,SQRT((E3439-route_map__2[[#This Row],[stop_lat]])^2 + ((F3439-route_map__2[[#This Row],[stop_lon]])*COS(RADIANS(route_map__2[[#This Row],[stop_lat]])))^2)*111.32)</f>
        <v>0.20852543249525379</v>
      </c>
    </row>
    <row r="3439" spans="1:7" hidden="1" x14ac:dyDescent="0.2">
      <c r="A3439" t="s">
        <v>243</v>
      </c>
      <c r="B3439">
        <v>1</v>
      </c>
      <c r="C3439">
        <v>23</v>
      </c>
      <c r="D3439" t="s">
        <v>3650</v>
      </c>
      <c r="E3439">
        <v>49.263475</v>
      </c>
      <c r="F3439">
        <v>-122.883984</v>
      </c>
      <c r="G3439">
        <f>IF(route_map__2[[#This Row],[route_label]]&lt;&gt;A3440,0,SQRT((E3440-route_map__2[[#This Row],[stop_lat]])^2 + ((F3440-route_map__2[[#This Row],[stop_lon]])*COS(RADIANS(route_map__2[[#This Row],[stop_lat]])))^2)*111.32)</f>
        <v>0.46348835255270315</v>
      </c>
    </row>
    <row r="3440" spans="1:7" hidden="1" x14ac:dyDescent="0.2">
      <c r="A3440" t="s">
        <v>243</v>
      </c>
      <c r="B3440">
        <v>1</v>
      </c>
      <c r="C3440">
        <v>24</v>
      </c>
      <c r="D3440" t="s">
        <v>3487</v>
      </c>
      <c r="E3440">
        <v>49.261403000000001</v>
      </c>
      <c r="F3440">
        <v>-122.889518</v>
      </c>
      <c r="G3440">
        <f>IF(route_map__2[[#This Row],[route_label]]&lt;&gt;A3441,0,SQRT((E3441-route_map__2[[#This Row],[stop_lat]])^2 + ((F3441-route_map__2[[#This Row],[stop_lon]])*COS(RADIANS(route_map__2[[#This Row],[stop_lat]])))^2)*111.32)</f>
        <v>0</v>
      </c>
    </row>
    <row r="3441" spans="1:7" hidden="1" x14ac:dyDescent="0.2">
      <c r="A3441" t="s">
        <v>227</v>
      </c>
      <c r="B3441">
        <v>0</v>
      </c>
      <c r="C3441">
        <v>1</v>
      </c>
      <c r="D3441" t="s">
        <v>3651</v>
      </c>
      <c r="E3441">
        <v>49.247722000000003</v>
      </c>
      <c r="F3441">
        <v>-122.89515</v>
      </c>
      <c r="G3441">
        <f>IF(route_map__2[[#This Row],[route_label]]&lt;&gt;A3442,0,SQRT((E3442-route_map__2[[#This Row],[stop_lat]])^2 + ((F3442-route_map__2[[#This Row],[stop_lon]])*COS(RADIANS(route_map__2[[#This Row],[stop_lat]])))^2)*111.32)</f>
        <v>0.20116717595417902</v>
      </c>
    </row>
    <row r="3442" spans="1:7" hidden="1" x14ac:dyDescent="0.2">
      <c r="A3442" t="s">
        <v>227</v>
      </c>
      <c r="B3442">
        <v>0</v>
      </c>
      <c r="C3442">
        <v>2</v>
      </c>
      <c r="D3442" t="s">
        <v>2910</v>
      </c>
      <c r="E3442">
        <v>49.248513000000003</v>
      </c>
      <c r="F3442">
        <v>-122.892661</v>
      </c>
      <c r="G3442">
        <f>IF(route_map__2[[#This Row],[route_label]]&lt;&gt;A3443,0,SQRT((E3443-route_map__2[[#This Row],[stop_lat]])^2 + ((F3443-route_map__2[[#This Row],[stop_lon]])*COS(RADIANS(route_map__2[[#This Row],[stop_lat]])))^2)*111.32)</f>
        <v>0.35468088804007897</v>
      </c>
    </row>
    <row r="3443" spans="1:7" hidden="1" x14ac:dyDescent="0.2">
      <c r="A3443" t="s">
        <v>227</v>
      </c>
      <c r="B3443">
        <v>0</v>
      </c>
      <c r="C3443">
        <v>3</v>
      </c>
      <c r="D3443" t="s">
        <v>3652</v>
      </c>
      <c r="E3443">
        <v>49.248998</v>
      </c>
      <c r="F3443">
        <v>-122.887837</v>
      </c>
      <c r="G3443">
        <f>IF(route_map__2[[#This Row],[route_label]]&lt;&gt;A3444,0,SQRT((E3444-route_map__2[[#This Row],[stop_lat]])^2 + ((F3444-route_map__2[[#This Row],[stop_lon]])*COS(RADIANS(route_map__2[[#This Row],[stop_lat]])))^2)*111.32)</f>
        <v>0.1855526128901088</v>
      </c>
    </row>
    <row r="3444" spans="1:7" hidden="1" x14ac:dyDescent="0.2">
      <c r="A3444" t="s">
        <v>227</v>
      </c>
      <c r="B3444">
        <v>0</v>
      </c>
      <c r="C3444">
        <v>4</v>
      </c>
      <c r="D3444" t="s">
        <v>3653</v>
      </c>
      <c r="E3444">
        <v>49.248406000000003</v>
      </c>
      <c r="F3444">
        <v>-122.88545000000001</v>
      </c>
      <c r="G3444">
        <f>IF(route_map__2[[#This Row],[route_label]]&lt;&gt;A3445,0,SQRT((E3445-route_map__2[[#This Row],[stop_lat]])^2 + ((F3445-route_map__2[[#This Row],[stop_lon]])*COS(RADIANS(route_map__2[[#This Row],[stop_lat]])))^2)*111.32)</f>
        <v>0.17410939337754169</v>
      </c>
    </row>
    <row r="3445" spans="1:7" hidden="1" x14ac:dyDescent="0.2">
      <c r="A3445" t="s">
        <v>227</v>
      </c>
      <c r="B3445">
        <v>0</v>
      </c>
      <c r="C3445">
        <v>5</v>
      </c>
      <c r="D3445" t="s">
        <v>3654</v>
      </c>
      <c r="E3445">
        <v>49.246842000000001</v>
      </c>
      <c r="F3445">
        <v>-122.88543199999999</v>
      </c>
      <c r="G3445">
        <f>IF(route_map__2[[#This Row],[route_label]]&lt;&gt;A3446,0,SQRT((E3446-route_map__2[[#This Row],[stop_lat]])^2 + ((F3446-route_map__2[[#This Row],[stop_lon]])*COS(RADIANS(route_map__2[[#This Row],[stop_lat]])))^2)*111.32)</f>
        <v>0.16808495158219239</v>
      </c>
    </row>
    <row r="3446" spans="1:7" hidden="1" x14ac:dyDescent="0.2">
      <c r="A3446" t="s">
        <v>227</v>
      </c>
      <c r="B3446">
        <v>0</v>
      </c>
      <c r="C3446">
        <v>6</v>
      </c>
      <c r="D3446" t="s">
        <v>3655</v>
      </c>
      <c r="E3446">
        <v>49.245398000000002</v>
      </c>
      <c r="F3446">
        <v>-122.884756</v>
      </c>
      <c r="G3446">
        <f>IF(route_map__2[[#This Row],[route_label]]&lt;&gt;A3447,0,SQRT((E3447-route_map__2[[#This Row],[stop_lat]])^2 + ((F3447-route_map__2[[#This Row],[stop_lon]])*COS(RADIANS(route_map__2[[#This Row],[stop_lat]])))^2)*111.32)</f>
        <v>0.23686155636420186</v>
      </c>
    </row>
    <row r="3447" spans="1:7" hidden="1" x14ac:dyDescent="0.2">
      <c r="A3447" t="s">
        <v>227</v>
      </c>
      <c r="B3447">
        <v>0</v>
      </c>
      <c r="C3447">
        <v>7</v>
      </c>
      <c r="D3447" t="s">
        <v>3656</v>
      </c>
      <c r="E3447">
        <v>49.245367999999999</v>
      </c>
      <c r="F3447">
        <v>-122.881497</v>
      </c>
      <c r="G3447">
        <f>IF(route_map__2[[#This Row],[route_label]]&lt;&gt;A3448,0,SQRT((E3448-route_map__2[[#This Row],[stop_lat]])^2 + ((F3448-route_map__2[[#This Row],[stop_lon]])*COS(RADIANS(route_map__2[[#This Row],[stop_lat]])))^2)*111.32)</f>
        <v>0.30523845404474376</v>
      </c>
    </row>
    <row r="3448" spans="1:7" hidden="1" x14ac:dyDescent="0.2">
      <c r="A3448" t="s">
        <v>227</v>
      </c>
      <c r="B3448">
        <v>0</v>
      </c>
      <c r="C3448">
        <v>8</v>
      </c>
      <c r="D3448" t="s">
        <v>3657</v>
      </c>
      <c r="E3448">
        <v>49.245339999999999</v>
      </c>
      <c r="F3448">
        <v>-122.877297</v>
      </c>
      <c r="G3448">
        <f>IF(route_map__2[[#This Row],[route_label]]&lt;&gt;A3449,0,SQRT((E3449-route_map__2[[#This Row],[stop_lat]])^2 + ((F3449-route_map__2[[#This Row],[stop_lon]])*COS(RADIANS(route_map__2[[#This Row],[stop_lat]])))^2)*111.32)</f>
        <v>0.33894502885509331</v>
      </c>
    </row>
    <row r="3449" spans="1:7" hidden="1" x14ac:dyDescent="0.2">
      <c r="A3449" t="s">
        <v>227</v>
      </c>
      <c r="B3449">
        <v>0</v>
      </c>
      <c r="C3449">
        <v>9</v>
      </c>
      <c r="D3449" t="s">
        <v>3658</v>
      </c>
      <c r="E3449">
        <v>49.245742999999997</v>
      </c>
      <c r="F3449">
        <v>-122.872674</v>
      </c>
      <c r="G3449">
        <f>IF(route_map__2[[#This Row],[route_label]]&lt;&gt;A3450,0,SQRT((E3450-route_map__2[[#This Row],[stop_lat]])^2 + ((F3450-route_map__2[[#This Row],[stop_lon]])*COS(RADIANS(route_map__2[[#This Row],[stop_lat]])))^2)*111.32)</f>
        <v>0.22687294102802041</v>
      </c>
    </row>
    <row r="3450" spans="1:7" hidden="1" x14ac:dyDescent="0.2">
      <c r="A3450" t="s">
        <v>227</v>
      </c>
      <c r="B3450">
        <v>0</v>
      </c>
      <c r="C3450">
        <v>10</v>
      </c>
      <c r="D3450" t="s">
        <v>3659</v>
      </c>
      <c r="E3450">
        <v>49.247410000000002</v>
      </c>
      <c r="F3450">
        <v>-122.870878</v>
      </c>
      <c r="G3450">
        <f>IF(route_map__2[[#This Row],[route_label]]&lt;&gt;A3451,0,SQRT((E3451-route_map__2[[#This Row],[stop_lat]])^2 + ((F3451-route_map__2[[#This Row],[stop_lon]])*COS(RADIANS(route_map__2[[#This Row],[stop_lat]])))^2)*111.32)</f>
        <v>0.17640179074145929</v>
      </c>
    </row>
    <row r="3451" spans="1:7" hidden="1" x14ac:dyDescent="0.2">
      <c r="A3451" t="s">
        <v>227</v>
      </c>
      <c r="B3451">
        <v>0</v>
      </c>
      <c r="C3451">
        <v>11</v>
      </c>
      <c r="D3451" t="s">
        <v>3660</v>
      </c>
      <c r="E3451">
        <v>49.248660999999998</v>
      </c>
      <c r="F3451">
        <v>-122.869388</v>
      </c>
      <c r="G3451">
        <f>IF(route_map__2[[#This Row],[route_label]]&lt;&gt;A3452,0,SQRT((E3452-route_map__2[[#This Row],[stop_lat]])^2 + ((F3452-route_map__2[[#This Row],[stop_lon]])*COS(RADIANS(route_map__2[[#This Row],[stop_lat]])))^2)*111.32)</f>
        <v>0.22944662199909965</v>
      </c>
    </row>
    <row r="3452" spans="1:7" hidden="1" x14ac:dyDescent="0.2">
      <c r="A3452" t="s">
        <v>227</v>
      </c>
      <c r="B3452">
        <v>0</v>
      </c>
      <c r="C3452">
        <v>12</v>
      </c>
      <c r="D3452" t="s">
        <v>3661</v>
      </c>
      <c r="E3452">
        <v>49.248911999999997</v>
      </c>
      <c r="F3452">
        <v>-122.866254</v>
      </c>
      <c r="G3452">
        <f>IF(route_map__2[[#This Row],[route_label]]&lt;&gt;A3453,0,SQRT((E3453-route_map__2[[#This Row],[stop_lat]])^2 + ((F3453-route_map__2[[#This Row],[stop_lon]])*COS(RADIANS(route_map__2[[#This Row],[stop_lat]])))^2)*111.32)</f>
        <v>0.34088151099288011</v>
      </c>
    </row>
    <row r="3453" spans="1:7" hidden="1" x14ac:dyDescent="0.2">
      <c r="A3453" t="s">
        <v>227</v>
      </c>
      <c r="B3453">
        <v>0</v>
      </c>
      <c r="C3453">
        <v>13</v>
      </c>
      <c r="D3453" t="s">
        <v>3662</v>
      </c>
      <c r="E3453">
        <v>49.248902999999999</v>
      </c>
      <c r="F3453">
        <v>-122.861563</v>
      </c>
      <c r="G3453">
        <f>IF(route_map__2[[#This Row],[route_label]]&lt;&gt;A3454,0,SQRT((E3454-route_map__2[[#This Row],[stop_lat]])^2 + ((F3454-route_map__2[[#This Row],[stop_lon]])*COS(RADIANS(route_map__2[[#This Row],[stop_lat]])))^2)*111.32)</f>
        <v>0.23973293889554867</v>
      </c>
    </row>
    <row r="3454" spans="1:7" hidden="1" x14ac:dyDescent="0.2">
      <c r="A3454" t="s">
        <v>227</v>
      </c>
      <c r="B3454">
        <v>0</v>
      </c>
      <c r="C3454">
        <v>14</v>
      </c>
      <c r="D3454" t="s">
        <v>3663</v>
      </c>
      <c r="E3454">
        <v>49.248888999999998</v>
      </c>
      <c r="F3454">
        <v>-122.85826400000001</v>
      </c>
      <c r="G3454">
        <f>IF(route_map__2[[#This Row],[route_label]]&lt;&gt;A3455,0,SQRT((E3455-route_map__2[[#This Row],[stop_lat]])^2 + ((F3455-route_map__2[[#This Row],[stop_lon]])*COS(RADIANS(route_map__2[[#This Row],[stop_lat]])))^2)*111.32)</f>
        <v>0.4933489278034644</v>
      </c>
    </row>
    <row r="3455" spans="1:7" hidden="1" x14ac:dyDescent="0.2">
      <c r="A3455" t="s">
        <v>227</v>
      </c>
      <c r="B3455">
        <v>0</v>
      </c>
      <c r="C3455">
        <v>15</v>
      </c>
      <c r="D3455" t="s">
        <v>3664</v>
      </c>
      <c r="E3455">
        <v>49.248922</v>
      </c>
      <c r="F3455">
        <v>-122.85147499999999</v>
      </c>
      <c r="G3455">
        <f>IF(route_map__2[[#This Row],[route_label]]&lt;&gt;A3456,0,SQRT((E3456-route_map__2[[#This Row],[stop_lat]])^2 + ((F3456-route_map__2[[#This Row],[stop_lon]])*COS(RADIANS(route_map__2[[#This Row],[stop_lat]])))^2)*111.32)</f>
        <v>0.13457933224283056</v>
      </c>
    </row>
    <row r="3456" spans="1:7" hidden="1" x14ac:dyDescent="0.2">
      <c r="A3456" t="s">
        <v>227</v>
      </c>
      <c r="B3456">
        <v>0</v>
      </c>
      <c r="C3456">
        <v>16</v>
      </c>
      <c r="D3456" t="s">
        <v>3665</v>
      </c>
      <c r="E3456">
        <v>49.248925</v>
      </c>
      <c r="F3456">
        <v>-122.84962299999999</v>
      </c>
      <c r="G3456">
        <f>IF(route_map__2[[#This Row],[route_label]]&lt;&gt;A3457,0,SQRT((E3457-route_map__2[[#This Row],[stop_lat]])^2 + ((F3457-route_map__2[[#This Row],[stop_lon]])*COS(RADIANS(route_map__2[[#This Row],[stop_lat]])))^2)*111.32)</f>
        <v>0.25906117656931277</v>
      </c>
    </row>
    <row r="3457" spans="1:7" hidden="1" x14ac:dyDescent="0.2">
      <c r="A3457" t="s">
        <v>227</v>
      </c>
      <c r="B3457">
        <v>0</v>
      </c>
      <c r="C3457">
        <v>17</v>
      </c>
      <c r="D3457" t="s">
        <v>3666</v>
      </c>
      <c r="E3457">
        <v>49.248911999999997</v>
      </c>
      <c r="F3457">
        <v>-122.846058</v>
      </c>
      <c r="G3457">
        <f>IF(route_map__2[[#This Row],[route_label]]&lt;&gt;A3458,0,SQRT((E3458-route_map__2[[#This Row],[stop_lat]])^2 + ((F3458-route_map__2[[#This Row],[stop_lon]])*COS(RADIANS(route_map__2[[#This Row],[stop_lat]])))^2)*111.32)</f>
        <v>0.1819807277132437</v>
      </c>
    </row>
    <row r="3458" spans="1:7" hidden="1" x14ac:dyDescent="0.2">
      <c r="A3458" t="s">
        <v>227</v>
      </c>
      <c r="B3458">
        <v>0</v>
      </c>
      <c r="C3458">
        <v>18</v>
      </c>
      <c r="D3458" t="s">
        <v>3667</v>
      </c>
      <c r="E3458">
        <v>49.248938000000003</v>
      </c>
      <c r="F3458">
        <v>-122.843554</v>
      </c>
      <c r="G3458">
        <f>IF(route_map__2[[#This Row],[route_label]]&lt;&gt;A3459,0,SQRT((E3459-route_map__2[[#This Row],[stop_lat]])^2 + ((F3459-route_map__2[[#This Row],[stop_lon]])*COS(RADIANS(route_map__2[[#This Row],[stop_lat]])))^2)*111.32)</f>
        <v>0.2419807829647119</v>
      </c>
    </row>
    <row r="3459" spans="1:7" hidden="1" x14ac:dyDescent="0.2">
      <c r="A3459" t="s">
        <v>227</v>
      </c>
      <c r="B3459">
        <v>0</v>
      </c>
      <c r="C3459">
        <v>19</v>
      </c>
      <c r="D3459" t="s">
        <v>3668</v>
      </c>
      <c r="E3459">
        <v>49.248942</v>
      </c>
      <c r="F3459">
        <v>-122.84022400000001</v>
      </c>
      <c r="G3459">
        <f>IF(route_map__2[[#This Row],[route_label]]&lt;&gt;A3460,0,SQRT((E3460-route_map__2[[#This Row],[stop_lat]])^2 + ((F3460-route_map__2[[#This Row],[stop_lon]])*COS(RADIANS(route_map__2[[#This Row],[stop_lat]])))^2)*111.32)</f>
        <v>0.28415379473881613</v>
      </c>
    </row>
    <row r="3460" spans="1:7" hidden="1" x14ac:dyDescent="0.2">
      <c r="A3460" t="s">
        <v>227</v>
      </c>
      <c r="B3460">
        <v>0</v>
      </c>
      <c r="C3460">
        <v>20</v>
      </c>
      <c r="D3460" t="s">
        <v>3669</v>
      </c>
      <c r="E3460">
        <v>49.248976999999996</v>
      </c>
      <c r="F3460">
        <v>-122.836314</v>
      </c>
      <c r="G3460">
        <f>IF(route_map__2[[#This Row],[route_label]]&lt;&gt;A3461,0,SQRT((E3461-route_map__2[[#This Row],[stop_lat]])^2 + ((F3461-route_map__2[[#This Row],[stop_lon]])*COS(RADIANS(route_map__2[[#This Row],[stop_lat]])))^2)*111.32)</f>
        <v>0.22054352741908403</v>
      </c>
    </row>
    <row r="3461" spans="1:7" hidden="1" x14ac:dyDescent="0.2">
      <c r="A3461" t="s">
        <v>227</v>
      </c>
      <c r="B3461">
        <v>0</v>
      </c>
      <c r="C3461">
        <v>21</v>
      </c>
      <c r="D3461" t="s">
        <v>3670</v>
      </c>
      <c r="E3461">
        <v>49.248978000000001</v>
      </c>
      <c r="F3461">
        <v>-122.833279</v>
      </c>
      <c r="G3461">
        <f>IF(route_map__2[[#This Row],[route_label]]&lt;&gt;A3462,0,SQRT((E3462-route_map__2[[#This Row],[stop_lat]])^2 + ((F3462-route_map__2[[#This Row],[stop_lon]])*COS(RADIANS(route_map__2[[#This Row],[stop_lat]])))^2)*111.32)</f>
        <v>0.39009121754847975</v>
      </c>
    </row>
    <row r="3462" spans="1:7" hidden="1" x14ac:dyDescent="0.2">
      <c r="A3462" t="s">
        <v>227</v>
      </c>
      <c r="B3462">
        <v>0</v>
      </c>
      <c r="C3462">
        <v>22</v>
      </c>
      <c r="D3462" t="s">
        <v>3671</v>
      </c>
      <c r="E3462">
        <v>49.249009999999998</v>
      </c>
      <c r="F3462">
        <v>-122.827911</v>
      </c>
      <c r="G3462">
        <f>IF(route_map__2[[#This Row],[route_label]]&lt;&gt;A3463,0,SQRT((E3463-route_map__2[[#This Row],[stop_lat]])^2 + ((F3463-route_map__2[[#This Row],[stop_lon]])*COS(RADIANS(route_map__2[[#This Row],[stop_lat]])))^2)*111.32)</f>
        <v>0.2540504806823794</v>
      </c>
    </row>
    <row r="3463" spans="1:7" hidden="1" x14ac:dyDescent="0.2">
      <c r="A3463" t="s">
        <v>227</v>
      </c>
      <c r="B3463">
        <v>0</v>
      </c>
      <c r="C3463">
        <v>23</v>
      </c>
      <c r="D3463" t="s">
        <v>3672</v>
      </c>
      <c r="E3463">
        <v>49.248564999999999</v>
      </c>
      <c r="F3463">
        <v>-122.824482</v>
      </c>
      <c r="G3463">
        <f>IF(route_map__2[[#This Row],[route_label]]&lt;&gt;A3464,0,SQRT((E3464-route_map__2[[#This Row],[stop_lat]])^2 + ((F3464-route_map__2[[#This Row],[stop_lon]])*COS(RADIANS(route_map__2[[#This Row],[stop_lat]])))^2)*111.32)</f>
        <v>0.23366475911709908</v>
      </c>
    </row>
    <row r="3464" spans="1:7" hidden="1" x14ac:dyDescent="0.2">
      <c r="A3464" t="s">
        <v>227</v>
      </c>
      <c r="B3464">
        <v>0</v>
      </c>
      <c r="C3464">
        <v>24</v>
      </c>
      <c r="D3464" t="s">
        <v>3673</v>
      </c>
      <c r="E3464">
        <v>49.246465999999998</v>
      </c>
      <c r="F3464">
        <v>-122.824501</v>
      </c>
      <c r="G3464">
        <f>IF(route_map__2[[#This Row],[route_label]]&lt;&gt;A3465,0,SQRT((E3465-route_map__2[[#This Row],[stop_lat]])^2 + ((F3465-route_map__2[[#This Row],[stop_lon]])*COS(RADIANS(route_map__2[[#This Row],[stop_lat]])))^2)*111.32)</f>
        <v>0.4001390615982246</v>
      </c>
    </row>
    <row r="3465" spans="1:7" hidden="1" x14ac:dyDescent="0.2">
      <c r="A3465" t="s">
        <v>227</v>
      </c>
      <c r="B3465">
        <v>0</v>
      </c>
      <c r="C3465">
        <v>25</v>
      </c>
      <c r="D3465" t="s">
        <v>3674</v>
      </c>
      <c r="E3465">
        <v>49.243501999999999</v>
      </c>
      <c r="F3465">
        <v>-122.821386</v>
      </c>
      <c r="G3465">
        <f>IF(route_map__2[[#This Row],[route_label]]&lt;&gt;A3466,0,SQRT((E3466-route_map__2[[#This Row],[stop_lat]])^2 + ((F3466-route_map__2[[#This Row],[stop_lon]])*COS(RADIANS(route_map__2[[#This Row],[stop_lat]])))^2)*111.32)</f>
        <v>0.3415629815084642</v>
      </c>
    </row>
    <row r="3466" spans="1:7" hidden="1" x14ac:dyDescent="0.2">
      <c r="A3466" t="s">
        <v>227</v>
      </c>
      <c r="B3466">
        <v>0</v>
      </c>
      <c r="C3466">
        <v>26</v>
      </c>
      <c r="D3466" t="s">
        <v>3675</v>
      </c>
      <c r="E3466">
        <v>49.243668</v>
      </c>
      <c r="F3466">
        <v>-122.816693</v>
      </c>
      <c r="G3466">
        <f>IF(route_map__2[[#This Row],[route_label]]&lt;&gt;A3467,0,SQRT((E3467-route_map__2[[#This Row],[stop_lat]])^2 + ((F3467-route_map__2[[#This Row],[stop_lon]])*COS(RADIANS(route_map__2[[#This Row],[stop_lat]])))^2)*111.32)</f>
        <v>0.13393080213310707</v>
      </c>
    </row>
    <row r="3467" spans="1:7" hidden="1" x14ac:dyDescent="0.2">
      <c r="A3467" t="s">
        <v>227</v>
      </c>
      <c r="B3467">
        <v>0</v>
      </c>
      <c r="C3467">
        <v>27</v>
      </c>
      <c r="D3467" t="s">
        <v>3676</v>
      </c>
      <c r="E3467">
        <v>49.244568000000001</v>
      </c>
      <c r="F3467">
        <v>-122.81547</v>
      </c>
      <c r="G3467">
        <f>IF(route_map__2[[#This Row],[route_label]]&lt;&gt;A3468,0,SQRT((E3468-route_map__2[[#This Row],[stop_lat]])^2 + ((F3468-route_map__2[[#This Row],[stop_lon]])*COS(RADIANS(route_map__2[[#This Row],[stop_lat]])))^2)*111.32)</f>
        <v>0.37325907995747776</v>
      </c>
    </row>
    <row r="3468" spans="1:7" hidden="1" x14ac:dyDescent="0.2">
      <c r="A3468" t="s">
        <v>227</v>
      </c>
      <c r="B3468">
        <v>0</v>
      </c>
      <c r="C3468">
        <v>28</v>
      </c>
      <c r="D3468" t="s">
        <v>3677</v>
      </c>
      <c r="E3468">
        <v>49.247920999999998</v>
      </c>
      <c r="F3468">
        <v>-122.81549099999999</v>
      </c>
      <c r="G3468">
        <f>IF(route_map__2[[#This Row],[route_label]]&lt;&gt;A3469,0,SQRT((E3469-route_map__2[[#This Row],[stop_lat]])^2 + ((F3469-route_map__2[[#This Row],[stop_lon]])*COS(RADIANS(route_map__2[[#This Row],[stop_lat]])))^2)*111.32)</f>
        <v>0.15563866077220176</v>
      </c>
    </row>
    <row r="3469" spans="1:7" hidden="1" x14ac:dyDescent="0.2">
      <c r="A3469" t="s">
        <v>227</v>
      </c>
      <c r="B3469">
        <v>0</v>
      </c>
      <c r="C3469">
        <v>29</v>
      </c>
      <c r="D3469" t="s">
        <v>3678</v>
      </c>
      <c r="E3469">
        <v>49.249319</v>
      </c>
      <c r="F3469">
        <v>-122.81551899999999</v>
      </c>
      <c r="G3469">
        <f>IF(route_map__2[[#This Row],[route_label]]&lt;&gt;A3470,0,SQRT((E3470-route_map__2[[#This Row],[stop_lat]])^2 + ((F3470-route_map__2[[#This Row],[stop_lon]])*COS(RADIANS(route_map__2[[#This Row],[stop_lat]])))^2)*111.32)</f>
        <v>0.28232401675641505</v>
      </c>
    </row>
    <row r="3470" spans="1:7" hidden="1" x14ac:dyDescent="0.2">
      <c r="A3470" t="s">
        <v>227</v>
      </c>
      <c r="B3470">
        <v>0</v>
      </c>
      <c r="C3470">
        <v>30</v>
      </c>
      <c r="D3470" t="s">
        <v>3679</v>
      </c>
      <c r="E3470">
        <v>49.251854999999999</v>
      </c>
      <c r="F3470">
        <v>-122.815561</v>
      </c>
      <c r="G3470">
        <f>IF(route_map__2[[#This Row],[route_label]]&lt;&gt;A3471,0,SQRT((E3471-route_map__2[[#This Row],[stop_lat]])^2 + ((F3471-route_map__2[[#This Row],[stop_lon]])*COS(RADIANS(route_map__2[[#This Row],[stop_lat]])))^2)*111.32)</f>
        <v>0.43251516694412534</v>
      </c>
    </row>
    <row r="3471" spans="1:7" hidden="1" x14ac:dyDescent="0.2">
      <c r="A3471" t="s">
        <v>227</v>
      </c>
      <c r="B3471">
        <v>0</v>
      </c>
      <c r="C3471">
        <v>31</v>
      </c>
      <c r="D3471" t="s">
        <v>3680</v>
      </c>
      <c r="E3471">
        <v>49.255690000000001</v>
      </c>
      <c r="F3471">
        <v>-122.814606</v>
      </c>
      <c r="G3471">
        <f>IF(route_map__2[[#This Row],[route_label]]&lt;&gt;A3472,0,SQRT((E3472-route_map__2[[#This Row],[stop_lat]])^2 + ((F3472-route_map__2[[#This Row],[stop_lon]])*COS(RADIANS(route_map__2[[#This Row],[stop_lat]])))^2)*111.32)</f>
        <v>0.18962735320296209</v>
      </c>
    </row>
    <row r="3472" spans="1:7" hidden="1" x14ac:dyDescent="0.2">
      <c r="A3472" t="s">
        <v>227</v>
      </c>
      <c r="B3472">
        <v>0</v>
      </c>
      <c r="C3472">
        <v>32</v>
      </c>
      <c r="D3472" t="s">
        <v>3681</v>
      </c>
      <c r="E3472">
        <v>49.256416000000002</v>
      </c>
      <c r="F3472">
        <v>-122.812245</v>
      </c>
      <c r="G3472">
        <f>IF(route_map__2[[#This Row],[route_label]]&lt;&gt;A3473,0,SQRT((E3473-route_map__2[[#This Row],[stop_lat]])^2 + ((F3473-route_map__2[[#This Row],[stop_lon]])*COS(RADIANS(route_map__2[[#This Row],[stop_lat]])))^2)*111.32)</f>
        <v>0.22405537995256672</v>
      </c>
    </row>
    <row r="3473" spans="1:7" hidden="1" x14ac:dyDescent="0.2">
      <c r="A3473" t="s">
        <v>227</v>
      </c>
      <c r="B3473">
        <v>0</v>
      </c>
      <c r="C3473">
        <v>33</v>
      </c>
      <c r="D3473" t="s">
        <v>3682</v>
      </c>
      <c r="E3473">
        <v>49.255560000000003</v>
      </c>
      <c r="F3473">
        <v>-122.809454</v>
      </c>
      <c r="G3473">
        <f>IF(route_map__2[[#This Row],[route_label]]&lt;&gt;A3474,0,SQRT((E3474-route_map__2[[#This Row],[stop_lat]])^2 + ((F3474-route_map__2[[#This Row],[stop_lon]])*COS(RADIANS(route_map__2[[#This Row],[stop_lat]])))^2)*111.32)</f>
        <v>0.30185496083131114</v>
      </c>
    </row>
    <row r="3474" spans="1:7" hidden="1" x14ac:dyDescent="0.2">
      <c r="A3474" t="s">
        <v>227</v>
      </c>
      <c r="B3474">
        <v>0</v>
      </c>
      <c r="C3474">
        <v>34</v>
      </c>
      <c r="D3474" t="s">
        <v>3683</v>
      </c>
      <c r="E3474">
        <v>49.253691000000003</v>
      </c>
      <c r="F3474">
        <v>-122.806444</v>
      </c>
      <c r="G3474">
        <f>IF(route_map__2[[#This Row],[route_label]]&lt;&gt;A3475,0,SQRT((E3475-route_map__2[[#This Row],[stop_lat]])^2 + ((F3475-route_map__2[[#This Row],[stop_lon]])*COS(RADIANS(route_map__2[[#This Row],[stop_lat]])))^2)*111.32)</f>
        <v>0.28380333344964104</v>
      </c>
    </row>
    <row r="3475" spans="1:7" hidden="1" x14ac:dyDescent="0.2">
      <c r="A3475" t="s">
        <v>227</v>
      </c>
      <c r="B3475">
        <v>0</v>
      </c>
      <c r="C3475">
        <v>35</v>
      </c>
      <c r="D3475" t="s">
        <v>3684</v>
      </c>
      <c r="E3475">
        <v>49.255944</v>
      </c>
      <c r="F3475">
        <v>-122.804616</v>
      </c>
      <c r="G3475">
        <f>IF(route_map__2[[#This Row],[route_label]]&lt;&gt;A3476,0,SQRT((E3476-route_map__2[[#This Row],[stop_lat]])^2 + ((F3476-route_map__2[[#This Row],[stop_lon]])*COS(RADIANS(route_map__2[[#This Row],[stop_lat]])))^2)*111.32)</f>
        <v>0.30108208625949129</v>
      </c>
    </row>
    <row r="3476" spans="1:7" hidden="1" x14ac:dyDescent="0.2">
      <c r="A3476" t="s">
        <v>227</v>
      </c>
      <c r="B3476">
        <v>0</v>
      </c>
      <c r="C3476">
        <v>36</v>
      </c>
      <c r="D3476" t="s">
        <v>3685</v>
      </c>
      <c r="E3476">
        <v>49.258437000000001</v>
      </c>
      <c r="F3476">
        <v>-122.803009</v>
      </c>
      <c r="G3476">
        <f>IF(route_map__2[[#This Row],[route_label]]&lt;&gt;A3477,0,SQRT((E3477-route_map__2[[#This Row],[stop_lat]])^2 + ((F3477-route_map__2[[#This Row],[stop_lon]])*COS(RADIANS(route_map__2[[#This Row],[stop_lat]])))^2)*111.32)</f>
        <v>0.42245831836123587</v>
      </c>
    </row>
    <row r="3477" spans="1:7" hidden="1" x14ac:dyDescent="0.2">
      <c r="A3477" t="s">
        <v>227</v>
      </c>
      <c r="B3477">
        <v>0</v>
      </c>
      <c r="C3477">
        <v>37</v>
      </c>
      <c r="D3477" t="s">
        <v>3686</v>
      </c>
      <c r="E3477">
        <v>49.261664000000003</v>
      </c>
      <c r="F3477">
        <v>-122.799949</v>
      </c>
      <c r="G3477">
        <f>IF(route_map__2[[#This Row],[route_label]]&lt;&gt;A3478,0,SQRT((E3478-route_map__2[[#This Row],[stop_lat]])^2 + ((F3478-route_map__2[[#This Row],[stop_lon]])*COS(RADIANS(route_map__2[[#This Row],[stop_lat]])))^2)*111.32)</f>
        <v>0.27666732498919228</v>
      </c>
    </row>
    <row r="3478" spans="1:7" hidden="1" x14ac:dyDescent="0.2">
      <c r="A3478" t="s">
        <v>227</v>
      </c>
      <c r="B3478">
        <v>0</v>
      </c>
      <c r="C3478">
        <v>38</v>
      </c>
      <c r="D3478" t="s">
        <v>3687</v>
      </c>
      <c r="E3478">
        <v>49.263840000000002</v>
      </c>
      <c r="F3478">
        <v>-122.798109</v>
      </c>
      <c r="G3478">
        <f>IF(route_map__2[[#This Row],[route_label]]&lt;&gt;A3479,0,SQRT((E3479-route_map__2[[#This Row],[stop_lat]])^2 + ((F3479-route_map__2[[#This Row],[stop_lon]])*COS(RADIANS(route_map__2[[#This Row],[stop_lat]])))^2)*111.32)</f>
        <v>0.93047816816453177</v>
      </c>
    </row>
    <row r="3479" spans="1:7" hidden="1" x14ac:dyDescent="0.2">
      <c r="A3479" t="s">
        <v>227</v>
      </c>
      <c r="B3479">
        <v>0</v>
      </c>
      <c r="C3479">
        <v>39</v>
      </c>
      <c r="D3479" t="s">
        <v>3626</v>
      </c>
      <c r="E3479">
        <v>49.271709999999999</v>
      </c>
      <c r="F3479">
        <v>-122.802424</v>
      </c>
      <c r="G3479">
        <f>IF(route_map__2[[#This Row],[route_label]]&lt;&gt;A3480,0,SQRT((E3480-route_map__2[[#This Row],[stop_lat]])^2 + ((F3480-route_map__2[[#This Row],[stop_lon]])*COS(RADIANS(route_map__2[[#This Row],[stop_lat]])))^2)*111.32)</f>
        <v>0.49801265259915201</v>
      </c>
    </row>
    <row r="3480" spans="1:7" hidden="1" x14ac:dyDescent="0.2">
      <c r="A3480" t="s">
        <v>227</v>
      </c>
      <c r="B3480">
        <v>0</v>
      </c>
      <c r="C3480">
        <v>40</v>
      </c>
      <c r="D3480" t="s">
        <v>3627</v>
      </c>
      <c r="E3480">
        <v>49.275475999999998</v>
      </c>
      <c r="F3480">
        <v>-122.798723</v>
      </c>
      <c r="G3480">
        <f>IF(route_map__2[[#This Row],[route_label]]&lt;&gt;A3481,0,SQRT((E3481-route_map__2[[#This Row],[stop_lat]])^2 + ((F3481-route_map__2[[#This Row],[stop_lon]])*COS(RADIANS(route_map__2[[#This Row],[stop_lat]])))^2)*111.32)</f>
        <v>0</v>
      </c>
    </row>
    <row r="3481" spans="1:7" hidden="1" x14ac:dyDescent="0.2">
      <c r="A3481" t="s">
        <v>227</v>
      </c>
      <c r="B3481">
        <v>1</v>
      </c>
      <c r="C3481">
        <v>1</v>
      </c>
      <c r="D3481" t="s">
        <v>3627</v>
      </c>
      <c r="E3481">
        <v>49.275475999999998</v>
      </c>
      <c r="F3481">
        <v>-122.798723</v>
      </c>
      <c r="G3481">
        <f>IF(route_map__2[[#This Row],[route_label]]&lt;&gt;A3482,0,SQRT((E3482-route_map__2[[#This Row],[stop_lat]])^2 + ((F3482-route_map__2[[#This Row],[stop_lon]])*COS(RADIANS(route_map__2[[#This Row],[stop_lat]])))^2)*111.32)</f>
        <v>0.4980015754919217</v>
      </c>
    </row>
    <row r="3482" spans="1:7" hidden="1" x14ac:dyDescent="0.2">
      <c r="A3482" t="s">
        <v>227</v>
      </c>
      <c r="B3482">
        <v>1</v>
      </c>
      <c r="C3482">
        <v>2</v>
      </c>
      <c r="D3482" t="s">
        <v>3626</v>
      </c>
      <c r="E3482">
        <v>49.271709999999999</v>
      </c>
      <c r="F3482">
        <v>-122.802424</v>
      </c>
      <c r="G3482">
        <f>IF(route_map__2[[#This Row],[route_label]]&lt;&gt;A3483,0,SQRT((E3483-route_map__2[[#This Row],[stop_lat]])^2 + ((F3483-route_map__2[[#This Row],[stop_lon]])*COS(RADIANS(route_map__2[[#This Row],[stop_lat]])))^2)*111.32)</f>
        <v>0.22046778804153983</v>
      </c>
    </row>
    <row r="3483" spans="1:7" hidden="1" x14ac:dyDescent="0.2">
      <c r="A3483" t="s">
        <v>227</v>
      </c>
      <c r="B3483">
        <v>1</v>
      </c>
      <c r="C3483">
        <v>3</v>
      </c>
      <c r="D3483" t="s">
        <v>3688</v>
      </c>
      <c r="E3483">
        <v>49.272770000000001</v>
      </c>
      <c r="F3483">
        <v>-122.80498799999999</v>
      </c>
      <c r="G3483">
        <f>IF(route_map__2[[#This Row],[route_label]]&lt;&gt;A3484,0,SQRT((E3484-route_map__2[[#This Row],[stop_lat]])^2 + ((F3484-route_map__2[[#This Row],[stop_lon]])*COS(RADIANS(route_map__2[[#This Row],[stop_lat]])))^2)*111.32)</f>
        <v>0.30381221804584635</v>
      </c>
    </row>
    <row r="3484" spans="1:7" hidden="1" x14ac:dyDescent="0.2">
      <c r="A3484" t="s">
        <v>227</v>
      </c>
      <c r="B3484">
        <v>1</v>
      </c>
      <c r="C3484">
        <v>4</v>
      </c>
      <c r="D3484" t="s">
        <v>3689</v>
      </c>
      <c r="E3484">
        <v>49.273035999999998</v>
      </c>
      <c r="F3484">
        <v>-122.809151</v>
      </c>
      <c r="G3484">
        <f>IF(route_map__2[[#This Row],[route_label]]&lt;&gt;A3485,0,SQRT((E3485-route_map__2[[#This Row],[stop_lat]])^2 + ((F3485-route_map__2[[#This Row],[stop_lon]])*COS(RADIANS(route_map__2[[#This Row],[stop_lat]])))^2)*111.32)</f>
        <v>0.2651305747489886</v>
      </c>
    </row>
    <row r="3485" spans="1:7" hidden="1" x14ac:dyDescent="0.2">
      <c r="A3485" t="s">
        <v>227</v>
      </c>
      <c r="B3485">
        <v>1</v>
      </c>
      <c r="C3485">
        <v>5</v>
      </c>
      <c r="D3485" t="s">
        <v>3690</v>
      </c>
      <c r="E3485">
        <v>49.272539000000002</v>
      </c>
      <c r="F3485">
        <v>-122.812721</v>
      </c>
      <c r="G3485">
        <f>IF(route_map__2[[#This Row],[route_label]]&lt;&gt;A3486,0,SQRT((E3486-route_map__2[[#This Row],[stop_lat]])^2 + ((F3486-route_map__2[[#This Row],[stop_lon]])*COS(RADIANS(route_map__2[[#This Row],[stop_lat]])))^2)*111.32)</f>
        <v>0.26335021572624356</v>
      </c>
    </row>
    <row r="3486" spans="1:7" hidden="1" x14ac:dyDescent="0.2">
      <c r="A3486" t="s">
        <v>227</v>
      </c>
      <c r="B3486">
        <v>1</v>
      </c>
      <c r="C3486">
        <v>6</v>
      </c>
      <c r="D3486" t="s">
        <v>3691</v>
      </c>
      <c r="E3486">
        <v>49.270574000000003</v>
      </c>
      <c r="F3486">
        <v>-122.81474</v>
      </c>
      <c r="G3486">
        <f>IF(route_map__2[[#This Row],[route_label]]&lt;&gt;A3487,0,SQRT((E3487-route_map__2[[#This Row],[stop_lat]])^2 + ((F3487-route_map__2[[#This Row],[stop_lon]])*COS(RADIANS(route_map__2[[#This Row],[stop_lat]])))^2)*111.32)</f>
        <v>0.30874463134006291</v>
      </c>
    </row>
    <row r="3487" spans="1:7" hidden="1" x14ac:dyDescent="0.2">
      <c r="A3487" t="s">
        <v>227</v>
      </c>
      <c r="B3487">
        <v>1</v>
      </c>
      <c r="C3487">
        <v>7</v>
      </c>
      <c r="D3487" t="s">
        <v>3692</v>
      </c>
      <c r="E3487">
        <v>49.267856000000002</v>
      </c>
      <c r="F3487">
        <v>-122.813894</v>
      </c>
      <c r="G3487">
        <f>IF(route_map__2[[#This Row],[route_label]]&lt;&gt;A3488,0,SQRT((E3488-route_map__2[[#This Row],[stop_lat]])^2 + ((F3488-route_map__2[[#This Row],[stop_lon]])*COS(RADIANS(route_map__2[[#This Row],[stop_lat]])))^2)*111.32)</f>
        <v>0.21005833372747884</v>
      </c>
    </row>
    <row r="3488" spans="1:7" hidden="1" x14ac:dyDescent="0.2">
      <c r="A3488" t="s">
        <v>227</v>
      </c>
      <c r="B3488">
        <v>1</v>
      </c>
      <c r="C3488">
        <v>8</v>
      </c>
      <c r="D3488" t="s">
        <v>3693</v>
      </c>
      <c r="E3488">
        <v>49.265990000000002</v>
      </c>
      <c r="F3488">
        <v>-122.814324</v>
      </c>
      <c r="G3488">
        <f>IF(route_map__2[[#This Row],[route_label]]&lt;&gt;A3489,0,SQRT((E3489-route_map__2[[#This Row],[stop_lat]])^2 + ((F3489-route_map__2[[#This Row],[stop_lon]])*COS(RADIANS(route_map__2[[#This Row],[stop_lat]])))^2)*111.32)</f>
        <v>0.29538038327023913</v>
      </c>
    </row>
    <row r="3489" spans="1:7" hidden="1" x14ac:dyDescent="0.2">
      <c r="A3489" t="s">
        <v>227</v>
      </c>
      <c r="B3489">
        <v>1</v>
      </c>
      <c r="C3489">
        <v>9</v>
      </c>
      <c r="D3489" t="s">
        <v>3694</v>
      </c>
      <c r="E3489">
        <v>49.263978000000002</v>
      </c>
      <c r="F3489">
        <v>-122.816975</v>
      </c>
      <c r="G3489">
        <f>IF(route_map__2[[#This Row],[route_label]]&lt;&gt;A3490,0,SQRT((E3490-route_map__2[[#This Row],[stop_lat]])^2 + ((F3490-route_map__2[[#This Row],[stop_lon]])*COS(RADIANS(route_map__2[[#This Row],[stop_lat]])))^2)*111.32)</f>
        <v>0.28760682269647753</v>
      </c>
    </row>
    <row r="3490" spans="1:7" hidden="1" x14ac:dyDescent="0.2">
      <c r="A3490" t="s">
        <v>227</v>
      </c>
      <c r="B3490">
        <v>1</v>
      </c>
      <c r="C3490">
        <v>10</v>
      </c>
      <c r="D3490" t="s">
        <v>3695</v>
      </c>
      <c r="E3490">
        <v>49.261420000000001</v>
      </c>
      <c r="F3490">
        <v>-122.817531</v>
      </c>
      <c r="G3490">
        <f>IF(route_map__2[[#This Row],[route_label]]&lt;&gt;A3491,0,SQRT((E3491-route_map__2[[#This Row],[stop_lat]])^2 + ((F3491-route_map__2[[#This Row],[stop_lon]])*COS(RADIANS(route_map__2[[#This Row],[stop_lat]])))^2)*111.32)</f>
        <v>0.26072774483732547</v>
      </c>
    </row>
    <row r="3491" spans="1:7" hidden="1" x14ac:dyDescent="0.2">
      <c r="A3491" t="s">
        <v>227</v>
      </c>
      <c r="B3491">
        <v>1</v>
      </c>
      <c r="C3491">
        <v>11</v>
      </c>
      <c r="D3491" t="s">
        <v>3696</v>
      </c>
      <c r="E3491">
        <v>49.259251999999996</v>
      </c>
      <c r="F3491">
        <v>-122.81617300000001</v>
      </c>
      <c r="G3491">
        <f>IF(route_map__2[[#This Row],[route_label]]&lt;&gt;A3492,0,SQRT((E3492-route_map__2[[#This Row],[stop_lat]])^2 + ((F3492-route_map__2[[#This Row],[stop_lon]])*COS(RADIANS(route_map__2[[#This Row],[stop_lat]])))^2)*111.32)</f>
        <v>0.44151872721790536</v>
      </c>
    </row>
    <row r="3492" spans="1:7" hidden="1" x14ac:dyDescent="0.2">
      <c r="A3492" t="s">
        <v>227</v>
      </c>
      <c r="B3492">
        <v>1</v>
      </c>
      <c r="C3492">
        <v>12</v>
      </c>
      <c r="D3492" t="s">
        <v>3697</v>
      </c>
      <c r="E3492">
        <v>49.255291999999997</v>
      </c>
      <c r="F3492">
        <v>-122.815833</v>
      </c>
      <c r="G3492">
        <f>IF(route_map__2[[#This Row],[route_label]]&lt;&gt;A3493,0,SQRT((E3493-route_map__2[[#This Row],[stop_lat]])^2 + ((F3493-route_map__2[[#This Row],[stop_lon]])*COS(RADIANS(route_map__2[[#This Row],[stop_lat]])))^2)*111.32)</f>
        <v>0.45195948617123355</v>
      </c>
    </row>
    <row r="3493" spans="1:7" hidden="1" x14ac:dyDescent="0.2">
      <c r="A3493" t="s">
        <v>227</v>
      </c>
      <c r="B3493">
        <v>1</v>
      </c>
      <c r="C3493">
        <v>13</v>
      </c>
      <c r="D3493" t="s">
        <v>3698</v>
      </c>
      <c r="E3493">
        <v>49.251232000000002</v>
      </c>
      <c r="F3493">
        <v>-122.815826</v>
      </c>
      <c r="G3493">
        <f>IF(route_map__2[[#This Row],[route_label]]&lt;&gt;A3494,0,SQRT((E3494-route_map__2[[#This Row],[stop_lat]])^2 + ((F3494-route_map__2[[#This Row],[stop_lon]])*COS(RADIANS(route_map__2[[#This Row],[stop_lat]])))^2)*111.32)</f>
        <v>0.28578246837975529</v>
      </c>
    </row>
    <row r="3494" spans="1:7" hidden="1" x14ac:dyDescent="0.2">
      <c r="A3494" t="s">
        <v>227</v>
      </c>
      <c r="B3494">
        <v>1</v>
      </c>
      <c r="C3494">
        <v>14</v>
      </c>
      <c r="D3494" t="s">
        <v>3699</v>
      </c>
      <c r="E3494">
        <v>49.248665000000003</v>
      </c>
      <c r="F3494">
        <v>-122.815775</v>
      </c>
      <c r="G3494">
        <f>IF(route_map__2[[#This Row],[route_label]]&lt;&gt;A3495,0,SQRT((E3495-route_map__2[[#This Row],[stop_lat]])^2 + ((F3495-route_map__2[[#This Row],[stop_lon]])*COS(RADIANS(route_map__2[[#This Row],[stop_lat]])))^2)*111.32)</f>
        <v>0.14317197861160375</v>
      </c>
    </row>
    <row r="3495" spans="1:7" hidden="1" x14ac:dyDescent="0.2">
      <c r="A3495" t="s">
        <v>227</v>
      </c>
      <c r="B3495">
        <v>1</v>
      </c>
      <c r="C3495">
        <v>15</v>
      </c>
      <c r="D3495" t="s">
        <v>3700</v>
      </c>
      <c r="E3495">
        <v>49.247379000000002</v>
      </c>
      <c r="F3495">
        <v>-122.815747</v>
      </c>
      <c r="G3495">
        <f>IF(route_map__2[[#This Row],[route_label]]&lt;&gt;A3496,0,SQRT((E3496-route_map__2[[#This Row],[stop_lat]])^2 + ((F3496-route_map__2[[#This Row],[stop_lon]])*COS(RADIANS(route_map__2[[#This Row],[stop_lat]])))^2)*111.32)</f>
        <v>0.41180591663196398</v>
      </c>
    </row>
    <row r="3496" spans="1:7" hidden="1" x14ac:dyDescent="0.2">
      <c r="A3496" t="s">
        <v>227</v>
      </c>
      <c r="B3496">
        <v>1</v>
      </c>
      <c r="C3496">
        <v>16</v>
      </c>
      <c r="D3496" t="s">
        <v>3701</v>
      </c>
      <c r="E3496">
        <v>49.243755999999998</v>
      </c>
      <c r="F3496">
        <v>-122.816892</v>
      </c>
      <c r="G3496">
        <f>IF(route_map__2[[#This Row],[route_label]]&lt;&gt;A3497,0,SQRT((E3497-route_map__2[[#This Row],[stop_lat]])^2 + ((F3497-route_map__2[[#This Row],[stop_lon]])*COS(RADIANS(route_map__2[[#This Row],[stop_lat]])))^2)*111.32)</f>
        <v>0.36120945356263962</v>
      </c>
    </row>
    <row r="3497" spans="1:7" hidden="1" x14ac:dyDescent="0.2">
      <c r="A3497" t="s">
        <v>227</v>
      </c>
      <c r="B3497">
        <v>1</v>
      </c>
      <c r="C3497">
        <v>17</v>
      </c>
      <c r="D3497" t="s">
        <v>3702</v>
      </c>
      <c r="E3497">
        <v>49.243606999999997</v>
      </c>
      <c r="F3497">
        <v>-122.82185699999999</v>
      </c>
      <c r="G3497">
        <f>IF(route_map__2[[#This Row],[route_label]]&lt;&gt;A3498,0,SQRT((E3498-route_map__2[[#This Row],[stop_lat]])^2 + ((F3498-route_map__2[[#This Row],[stop_lon]])*COS(RADIANS(route_map__2[[#This Row],[stop_lat]])))^2)*111.32)</f>
        <v>0.29143475523151691</v>
      </c>
    </row>
    <row r="3498" spans="1:7" hidden="1" x14ac:dyDescent="0.2">
      <c r="A3498" t="s">
        <v>227</v>
      </c>
      <c r="B3498">
        <v>1</v>
      </c>
      <c r="C3498">
        <v>18</v>
      </c>
      <c r="D3498" t="s">
        <v>3703</v>
      </c>
      <c r="E3498">
        <v>49.245672999999996</v>
      </c>
      <c r="F3498">
        <v>-122.82432</v>
      </c>
      <c r="G3498">
        <f>IF(route_map__2[[#This Row],[route_label]]&lt;&gt;A3499,0,SQRT((E3499-route_map__2[[#This Row],[stop_lat]])^2 + ((F3499-route_map__2[[#This Row],[stop_lon]])*COS(RADIANS(route_map__2[[#This Row],[stop_lat]])))^2)*111.32)</f>
        <v>0.22832454825649579</v>
      </c>
    </row>
    <row r="3499" spans="1:7" hidden="1" x14ac:dyDescent="0.2">
      <c r="A3499" t="s">
        <v>227</v>
      </c>
      <c r="B3499">
        <v>1</v>
      </c>
      <c r="C3499">
        <v>19</v>
      </c>
      <c r="D3499" t="s">
        <v>3704</v>
      </c>
      <c r="E3499">
        <v>49.247723999999998</v>
      </c>
      <c r="F3499">
        <v>-122.82434499999999</v>
      </c>
      <c r="G3499">
        <f>IF(route_map__2[[#This Row],[route_label]]&lt;&gt;A3500,0,SQRT((E3500-route_map__2[[#This Row],[stop_lat]])^2 + ((F3500-route_map__2[[#This Row],[stop_lon]])*COS(RADIANS(route_map__2[[#This Row],[stop_lat]])))^2)*111.32)</f>
        <v>0.1624380637850848</v>
      </c>
    </row>
    <row r="3500" spans="1:7" hidden="1" x14ac:dyDescent="0.2">
      <c r="A3500" t="s">
        <v>227</v>
      </c>
      <c r="B3500">
        <v>1</v>
      </c>
      <c r="C3500">
        <v>20</v>
      </c>
      <c r="D3500" t="s">
        <v>3705</v>
      </c>
      <c r="E3500">
        <v>49.249139</v>
      </c>
      <c r="F3500">
        <v>-122.82489099999999</v>
      </c>
      <c r="G3500">
        <f>IF(route_map__2[[#This Row],[route_label]]&lt;&gt;A3501,0,SQRT((E3501-route_map__2[[#This Row],[stop_lat]])^2 + ((F3501-route_map__2[[#This Row],[stop_lon]])*COS(RADIANS(route_map__2[[#This Row],[stop_lat]])))^2)*111.32)</f>
        <v>0.25339000661575295</v>
      </c>
    </row>
    <row r="3501" spans="1:7" hidden="1" x14ac:dyDescent="0.2">
      <c r="A3501" t="s">
        <v>227</v>
      </c>
      <c r="B3501">
        <v>1</v>
      </c>
      <c r="C3501">
        <v>21</v>
      </c>
      <c r="D3501" t="s">
        <v>3706</v>
      </c>
      <c r="E3501">
        <v>49.249130000000001</v>
      </c>
      <c r="F3501">
        <v>-122.828378</v>
      </c>
      <c r="G3501">
        <f>IF(route_map__2[[#This Row],[route_label]]&lt;&gt;A3502,0,SQRT((E3502-route_map__2[[#This Row],[stop_lat]])^2 + ((F3502-route_map__2[[#This Row],[stop_lon]])*COS(RADIANS(route_map__2[[#This Row],[stop_lat]])))^2)*111.32)</f>
        <v>0.55844389813189876</v>
      </c>
    </row>
    <row r="3502" spans="1:7" hidden="1" x14ac:dyDescent="0.2">
      <c r="A3502" t="s">
        <v>227</v>
      </c>
      <c r="B3502">
        <v>1</v>
      </c>
      <c r="C3502">
        <v>22</v>
      </c>
      <c r="D3502" t="s">
        <v>3707</v>
      </c>
      <c r="E3502">
        <v>49.249116999999998</v>
      </c>
      <c r="F3502">
        <v>-122.836063</v>
      </c>
      <c r="G3502">
        <f>IF(route_map__2[[#This Row],[route_label]]&lt;&gt;A3503,0,SQRT((E3503-route_map__2[[#This Row],[stop_lat]])^2 + ((F3503-route_map__2[[#This Row],[stop_lon]])*COS(RADIANS(route_map__2[[#This Row],[stop_lat]])))^2)*111.32)</f>
        <v>0.3962767924391904</v>
      </c>
    </row>
    <row r="3503" spans="1:7" hidden="1" x14ac:dyDescent="0.2">
      <c r="A3503" t="s">
        <v>227</v>
      </c>
      <c r="B3503">
        <v>1</v>
      </c>
      <c r="C3503">
        <v>23</v>
      </c>
      <c r="D3503" t="s">
        <v>3708</v>
      </c>
      <c r="E3503">
        <v>49.249076000000002</v>
      </c>
      <c r="F3503">
        <v>-122.841516</v>
      </c>
      <c r="G3503">
        <f>IF(route_map__2[[#This Row],[route_label]]&lt;&gt;A3504,0,SQRT((E3504-route_map__2[[#This Row],[stop_lat]])^2 + ((F3504-route_map__2[[#This Row],[stop_lon]])*COS(RADIANS(route_map__2[[#This Row],[stop_lat]])))^2)*111.32)</f>
        <v>0.21568959352726361</v>
      </c>
    </row>
    <row r="3504" spans="1:7" hidden="1" x14ac:dyDescent="0.2">
      <c r="A3504" t="s">
        <v>227</v>
      </c>
      <c r="B3504">
        <v>1</v>
      </c>
      <c r="C3504">
        <v>24</v>
      </c>
      <c r="D3504" t="s">
        <v>3709</v>
      </c>
      <c r="E3504">
        <v>49.249053000000004</v>
      </c>
      <c r="F3504">
        <v>-122.84448399999999</v>
      </c>
      <c r="G3504">
        <f>IF(route_map__2[[#This Row],[route_label]]&lt;&gt;A3505,0,SQRT((E3505-route_map__2[[#This Row],[stop_lat]])^2 + ((F3505-route_map__2[[#This Row],[stop_lon]])*COS(RADIANS(route_map__2[[#This Row],[stop_lat]])))^2)*111.32)</f>
        <v>0.18769788534518328</v>
      </c>
    </row>
    <row r="3505" spans="1:7" hidden="1" x14ac:dyDescent="0.2">
      <c r="A3505" t="s">
        <v>227</v>
      </c>
      <c r="B3505">
        <v>1</v>
      </c>
      <c r="C3505">
        <v>25</v>
      </c>
      <c r="D3505" t="s">
        <v>3710</v>
      </c>
      <c r="E3505">
        <v>49.249051999999999</v>
      </c>
      <c r="F3505">
        <v>-122.847067</v>
      </c>
      <c r="G3505">
        <f>IF(route_map__2[[#This Row],[route_label]]&lt;&gt;A3506,0,SQRT((E3506-route_map__2[[#This Row],[stop_lat]])^2 + ((F3506-route_map__2[[#This Row],[stop_lon]])*COS(RADIANS(route_map__2[[#This Row],[stop_lat]])))^2)*111.32)</f>
        <v>0.25470269915717908</v>
      </c>
    </row>
    <row r="3506" spans="1:7" hidden="1" x14ac:dyDescent="0.2">
      <c r="A3506" t="s">
        <v>227</v>
      </c>
      <c r="B3506">
        <v>1</v>
      </c>
      <c r="C3506">
        <v>26</v>
      </c>
      <c r="D3506" t="s">
        <v>3711</v>
      </c>
      <c r="E3506">
        <v>49.249068000000001</v>
      </c>
      <c r="F3506">
        <v>-122.850572</v>
      </c>
      <c r="G3506">
        <f>IF(route_map__2[[#This Row],[route_label]]&lt;&gt;A3507,0,SQRT((E3507-route_map__2[[#This Row],[stop_lat]])^2 + ((F3507-route_map__2[[#This Row],[stop_lon]])*COS(RADIANS(route_map__2[[#This Row],[stop_lat]])))^2)*111.32)</f>
        <v>0.17505979078909645</v>
      </c>
    </row>
    <row r="3507" spans="1:7" hidden="1" x14ac:dyDescent="0.2">
      <c r="A3507" t="s">
        <v>227</v>
      </c>
      <c r="B3507">
        <v>1</v>
      </c>
      <c r="C3507">
        <v>27</v>
      </c>
      <c r="D3507" t="s">
        <v>3712</v>
      </c>
      <c r="E3507">
        <v>49.249080999999997</v>
      </c>
      <c r="F3507">
        <v>-122.852981</v>
      </c>
      <c r="G3507">
        <f>IF(route_map__2[[#This Row],[route_label]]&lt;&gt;A3508,0,SQRT((E3508-route_map__2[[#This Row],[stop_lat]])^2 + ((F3508-route_map__2[[#This Row],[stop_lon]])*COS(RADIANS(route_map__2[[#This Row],[stop_lat]])))^2)*111.32)</f>
        <v>0.32341223154179455</v>
      </c>
    </row>
    <row r="3508" spans="1:7" hidden="1" x14ac:dyDescent="0.2">
      <c r="A3508" t="s">
        <v>227</v>
      </c>
      <c r="B3508">
        <v>1</v>
      </c>
      <c r="C3508">
        <v>28</v>
      </c>
      <c r="D3508" t="s">
        <v>3713</v>
      </c>
      <c r="E3508">
        <v>49.249032</v>
      </c>
      <c r="F3508">
        <v>-122.85743100000001</v>
      </c>
      <c r="G3508">
        <f>IF(route_map__2[[#This Row],[route_label]]&lt;&gt;A3509,0,SQRT((E3509-route_map__2[[#This Row],[stop_lat]])^2 + ((F3509-route_map__2[[#This Row],[stop_lon]])*COS(RADIANS(route_map__2[[#This Row],[stop_lat]])))^2)*111.32)</f>
        <v>0.37737914285646057</v>
      </c>
    </row>
    <row r="3509" spans="1:7" hidden="1" x14ac:dyDescent="0.2">
      <c r="A3509" t="s">
        <v>227</v>
      </c>
      <c r="B3509">
        <v>1</v>
      </c>
      <c r="C3509">
        <v>29</v>
      </c>
      <c r="D3509" t="s">
        <v>3714</v>
      </c>
      <c r="E3509">
        <v>49.249068000000001</v>
      </c>
      <c r="F3509">
        <v>-122.862624</v>
      </c>
      <c r="G3509">
        <f>IF(route_map__2[[#This Row],[route_label]]&lt;&gt;A3510,0,SQRT((E3510-route_map__2[[#This Row],[stop_lat]])^2 + ((F3510-route_map__2[[#This Row],[stop_lon]])*COS(RADIANS(route_map__2[[#This Row],[stop_lat]])))^2)*111.32)</f>
        <v>0.24510480383794303</v>
      </c>
    </row>
    <row r="3510" spans="1:7" hidden="1" x14ac:dyDescent="0.2">
      <c r="A3510" t="s">
        <v>227</v>
      </c>
      <c r="B3510">
        <v>1</v>
      </c>
      <c r="C3510">
        <v>30</v>
      </c>
      <c r="D3510" t="s">
        <v>3715</v>
      </c>
      <c r="E3510">
        <v>49.249071999999998</v>
      </c>
      <c r="F3510">
        <v>-122.86599699999999</v>
      </c>
      <c r="G3510">
        <f>IF(route_map__2[[#This Row],[route_label]]&lt;&gt;A3511,0,SQRT((E3511-route_map__2[[#This Row],[stop_lat]])^2 + ((F3511-route_map__2[[#This Row],[stop_lon]])*COS(RADIANS(route_map__2[[#This Row],[stop_lat]])))^2)*111.32)</f>
        <v>0.37657640077345989</v>
      </c>
    </row>
    <row r="3511" spans="1:7" hidden="1" x14ac:dyDescent="0.2">
      <c r="A3511" t="s">
        <v>227</v>
      </c>
      <c r="B3511">
        <v>1</v>
      </c>
      <c r="C3511">
        <v>31</v>
      </c>
      <c r="D3511" t="s">
        <v>3716</v>
      </c>
      <c r="E3511">
        <v>49.247732999999997</v>
      </c>
      <c r="F3511">
        <v>-122.870756</v>
      </c>
      <c r="G3511">
        <f>IF(route_map__2[[#This Row],[route_label]]&lt;&gt;A3512,0,SQRT((E3512-route_map__2[[#This Row],[stop_lat]])^2 + ((F3512-route_map__2[[#This Row],[stop_lon]])*COS(RADIANS(route_map__2[[#This Row],[stop_lat]])))^2)*111.32)</f>
        <v>0.32632649556730392</v>
      </c>
    </row>
    <row r="3512" spans="1:7" hidden="1" x14ac:dyDescent="0.2">
      <c r="A3512" t="s">
        <v>227</v>
      </c>
      <c r="B3512">
        <v>1</v>
      </c>
      <c r="C3512">
        <v>32</v>
      </c>
      <c r="D3512" t="s">
        <v>3717</v>
      </c>
      <c r="E3512">
        <v>49.245410999999997</v>
      </c>
      <c r="F3512">
        <v>-122.873497</v>
      </c>
      <c r="G3512">
        <f>IF(route_map__2[[#This Row],[route_label]]&lt;&gt;A3513,0,SQRT((E3513-route_map__2[[#This Row],[stop_lat]])^2 + ((F3513-route_map__2[[#This Row],[stop_lon]])*COS(RADIANS(route_map__2[[#This Row],[stop_lat]])))^2)*111.32)</f>
        <v>0.28773038055297145</v>
      </c>
    </row>
    <row r="3513" spans="1:7" hidden="1" x14ac:dyDescent="0.2">
      <c r="A3513" t="s">
        <v>227</v>
      </c>
      <c r="B3513">
        <v>1</v>
      </c>
      <c r="C3513">
        <v>33</v>
      </c>
      <c r="D3513" t="s">
        <v>3718</v>
      </c>
      <c r="E3513">
        <v>49.245443000000002</v>
      </c>
      <c r="F3513">
        <v>-122.877456</v>
      </c>
      <c r="G3513">
        <f>IF(route_map__2[[#This Row],[route_label]]&lt;&gt;A3514,0,SQRT((E3514-route_map__2[[#This Row],[stop_lat]])^2 + ((F3514-route_map__2[[#This Row],[stop_lon]])*COS(RADIANS(route_map__2[[#This Row],[stop_lat]])))^2)*111.32)</f>
        <v>0.34999309624586444</v>
      </c>
    </row>
    <row r="3514" spans="1:7" hidden="1" x14ac:dyDescent="0.2">
      <c r="A3514" t="s">
        <v>227</v>
      </c>
      <c r="B3514">
        <v>1</v>
      </c>
      <c r="C3514">
        <v>34</v>
      </c>
      <c r="D3514" t="s">
        <v>3719</v>
      </c>
      <c r="E3514">
        <v>49.245460000000001</v>
      </c>
      <c r="F3514">
        <v>-122.882272</v>
      </c>
      <c r="G3514">
        <f>IF(route_map__2[[#This Row],[route_label]]&lt;&gt;A3515,0,SQRT((E3515-route_map__2[[#This Row],[stop_lat]])^2 + ((F3515-route_map__2[[#This Row],[stop_lon]])*COS(RADIANS(route_map__2[[#This Row],[stop_lat]])))^2)*111.32)</f>
        <v>0.15693416498436225</v>
      </c>
    </row>
    <row r="3515" spans="1:7" hidden="1" x14ac:dyDescent="0.2">
      <c r="A3515" t="s">
        <v>227</v>
      </c>
      <c r="B3515">
        <v>1</v>
      </c>
      <c r="C3515">
        <v>35</v>
      </c>
      <c r="D3515" t="s">
        <v>3720</v>
      </c>
      <c r="E3515">
        <v>49.245489999999997</v>
      </c>
      <c r="F3515">
        <v>-122.88443100000001</v>
      </c>
      <c r="G3515">
        <f>IF(route_map__2[[#This Row],[route_label]]&lt;&gt;A3516,0,SQRT((E3516-route_map__2[[#This Row],[stop_lat]])^2 + ((F3516-route_map__2[[#This Row],[stop_lon]])*COS(RADIANS(route_map__2[[#This Row],[stop_lat]])))^2)*111.32)</f>
        <v>0.2308417498424031</v>
      </c>
    </row>
    <row r="3516" spans="1:7" hidden="1" x14ac:dyDescent="0.2">
      <c r="A3516" t="s">
        <v>227</v>
      </c>
      <c r="B3516">
        <v>1</v>
      </c>
      <c r="C3516">
        <v>36</v>
      </c>
      <c r="D3516" t="s">
        <v>3721</v>
      </c>
      <c r="E3516">
        <v>49.247481000000001</v>
      </c>
      <c r="F3516">
        <v>-122.885319</v>
      </c>
      <c r="G3516">
        <f>IF(route_map__2[[#This Row],[route_label]]&lt;&gt;A3517,0,SQRT((E3517-route_map__2[[#This Row],[stop_lat]])^2 + ((F3517-route_map__2[[#This Row],[stop_lon]])*COS(RADIANS(route_map__2[[#This Row],[stop_lat]])))^2)*111.32)</f>
        <v>0.41520237429640339</v>
      </c>
    </row>
    <row r="3517" spans="1:7" hidden="1" x14ac:dyDescent="0.2">
      <c r="A3517" t="s">
        <v>227</v>
      </c>
      <c r="B3517">
        <v>1</v>
      </c>
      <c r="C3517">
        <v>37</v>
      </c>
      <c r="D3517" t="s">
        <v>3722</v>
      </c>
      <c r="E3517">
        <v>49.249197000000002</v>
      </c>
      <c r="F3517">
        <v>-122.89039200000001</v>
      </c>
      <c r="G3517">
        <f>IF(route_map__2[[#This Row],[route_label]]&lt;&gt;A3518,0,SQRT((E3518-route_map__2[[#This Row],[stop_lat]])^2 + ((F3518-route_map__2[[#This Row],[stop_lon]])*COS(RADIANS(route_map__2[[#This Row],[stop_lat]])))^2)*111.32)</f>
        <v>0.20576595801916378</v>
      </c>
    </row>
    <row r="3518" spans="1:7" hidden="1" x14ac:dyDescent="0.2">
      <c r="A3518" t="s">
        <v>227</v>
      </c>
      <c r="B3518">
        <v>1</v>
      </c>
      <c r="C3518">
        <v>38</v>
      </c>
      <c r="D3518" t="s">
        <v>2908</v>
      </c>
      <c r="E3518">
        <v>49.248477000000001</v>
      </c>
      <c r="F3518">
        <v>-122.893</v>
      </c>
      <c r="G3518">
        <f>IF(route_map__2[[#This Row],[route_label]]&lt;&gt;A3519,0,SQRT((E3519-route_map__2[[#This Row],[stop_lat]])^2 + ((F3519-route_map__2[[#This Row],[stop_lon]])*COS(RADIANS(route_map__2[[#This Row],[stop_lat]])))^2)*111.32)</f>
        <v>0.17350821893637397</v>
      </c>
    </row>
    <row r="3519" spans="1:7" hidden="1" x14ac:dyDescent="0.2">
      <c r="A3519" t="s">
        <v>227</v>
      </c>
      <c r="B3519">
        <v>1</v>
      </c>
      <c r="C3519">
        <v>39</v>
      </c>
      <c r="D3519" t="s">
        <v>2650</v>
      </c>
      <c r="E3519">
        <v>49.247427999999999</v>
      </c>
      <c r="F3519">
        <v>-122.894766</v>
      </c>
      <c r="G3519">
        <f>IF(route_map__2[[#This Row],[route_label]]&lt;&gt;A3520,0,SQRT((E3520-route_map__2[[#This Row],[stop_lat]])^2 + ((F3520-route_map__2[[#This Row],[stop_lon]])*COS(RADIANS(route_map__2[[#This Row],[stop_lat]])))^2)*111.32)</f>
        <v>0</v>
      </c>
    </row>
    <row r="3520" spans="1:7" hidden="1" x14ac:dyDescent="0.2">
      <c r="A3520" t="s">
        <v>202</v>
      </c>
      <c r="B3520">
        <v>0</v>
      </c>
      <c r="C3520">
        <v>1</v>
      </c>
      <c r="D3520" t="s">
        <v>3723</v>
      </c>
      <c r="E3520">
        <v>49.233029999999999</v>
      </c>
      <c r="F3520">
        <v>-122.88308000000001</v>
      </c>
      <c r="G3520">
        <f>IF(route_map__2[[#This Row],[route_label]]&lt;&gt;A3521,0,SQRT((E3521-route_map__2[[#This Row],[stop_lat]])^2 + ((F3521-route_map__2[[#This Row],[stop_lon]])*COS(RADIANS(route_map__2[[#This Row],[stop_lat]])))^2)*111.32)</f>
        <v>0.64770378343345092</v>
      </c>
    </row>
    <row r="3521" spans="1:7" hidden="1" x14ac:dyDescent="0.2">
      <c r="A3521" t="s">
        <v>202</v>
      </c>
      <c r="B3521">
        <v>0</v>
      </c>
      <c r="C3521">
        <v>2</v>
      </c>
      <c r="D3521" t="s">
        <v>3724</v>
      </c>
      <c r="E3521">
        <v>49.23556</v>
      </c>
      <c r="F3521">
        <v>-122.875056</v>
      </c>
      <c r="G3521">
        <f>IF(route_map__2[[#This Row],[route_label]]&lt;&gt;A3522,0,SQRT((E3522-route_map__2[[#This Row],[stop_lat]])^2 + ((F3522-route_map__2[[#This Row],[stop_lon]])*COS(RADIANS(route_map__2[[#This Row],[stop_lat]])))^2)*111.32)</f>
        <v>0.32904272829555153</v>
      </c>
    </row>
    <row r="3522" spans="1:7" hidden="1" x14ac:dyDescent="0.2">
      <c r="A3522" t="s">
        <v>202</v>
      </c>
      <c r="B3522">
        <v>0</v>
      </c>
      <c r="C3522">
        <v>3</v>
      </c>
      <c r="D3522" t="s">
        <v>3725</v>
      </c>
      <c r="E3522">
        <v>49.236831000000002</v>
      </c>
      <c r="F3522">
        <v>-122.870969</v>
      </c>
      <c r="G3522">
        <f>IF(route_map__2[[#This Row],[route_label]]&lt;&gt;A3523,0,SQRT((E3523-route_map__2[[#This Row],[stop_lat]])^2 + ((F3523-route_map__2[[#This Row],[stop_lon]])*COS(RADIANS(route_map__2[[#This Row],[stop_lat]])))^2)*111.32)</f>
        <v>0.22329823082404374</v>
      </c>
    </row>
    <row r="3523" spans="1:7" hidden="1" x14ac:dyDescent="0.2">
      <c r="A3523" t="s">
        <v>202</v>
      </c>
      <c r="B3523">
        <v>0</v>
      </c>
      <c r="C3523">
        <v>4</v>
      </c>
      <c r="D3523" t="s">
        <v>3726</v>
      </c>
      <c r="E3523">
        <v>49.237476000000001</v>
      </c>
      <c r="F3523">
        <v>-122.86806</v>
      </c>
      <c r="G3523">
        <f>IF(route_map__2[[#This Row],[route_label]]&lt;&gt;A3524,0,SQRT((E3524-route_map__2[[#This Row],[stop_lat]])^2 + ((F3524-route_map__2[[#This Row],[stop_lon]])*COS(RADIANS(route_map__2[[#This Row],[stop_lat]])))^2)*111.32)</f>
        <v>0.28749263435008005</v>
      </c>
    </row>
    <row r="3524" spans="1:7" hidden="1" x14ac:dyDescent="0.2">
      <c r="A3524" t="s">
        <v>202</v>
      </c>
      <c r="B3524">
        <v>0</v>
      </c>
      <c r="C3524">
        <v>5</v>
      </c>
      <c r="D3524" t="s">
        <v>3727</v>
      </c>
      <c r="E3524">
        <v>49.238227999999999</v>
      </c>
      <c r="F3524">
        <v>-122.864276</v>
      </c>
      <c r="G3524">
        <f>IF(route_map__2[[#This Row],[route_label]]&lt;&gt;A3525,0,SQRT((E3525-route_map__2[[#This Row],[stop_lat]])^2 + ((F3525-route_map__2[[#This Row],[stop_lon]])*COS(RADIANS(route_map__2[[#This Row],[stop_lat]])))^2)*111.32)</f>
        <v>0.19087617297753345</v>
      </c>
    </row>
    <row r="3525" spans="1:7" hidden="1" x14ac:dyDescent="0.2">
      <c r="A3525" t="s">
        <v>202</v>
      </c>
      <c r="B3525">
        <v>0</v>
      </c>
      <c r="C3525">
        <v>6</v>
      </c>
      <c r="D3525" t="s">
        <v>3728</v>
      </c>
      <c r="E3525">
        <v>49.238771</v>
      </c>
      <c r="F3525">
        <v>-122.861785</v>
      </c>
      <c r="G3525">
        <f>IF(route_map__2[[#This Row],[route_label]]&lt;&gt;A3526,0,SQRT((E3526-route_map__2[[#This Row],[stop_lat]])^2 + ((F3526-route_map__2[[#This Row],[stop_lon]])*COS(RADIANS(route_map__2[[#This Row],[stop_lat]])))^2)*111.32)</f>
        <v>0.1812832772226787</v>
      </c>
    </row>
    <row r="3526" spans="1:7" hidden="1" x14ac:dyDescent="0.2">
      <c r="A3526" t="s">
        <v>202</v>
      </c>
      <c r="B3526">
        <v>0</v>
      </c>
      <c r="C3526">
        <v>7</v>
      </c>
      <c r="D3526" t="s">
        <v>3729</v>
      </c>
      <c r="E3526">
        <v>49.239204999999998</v>
      </c>
      <c r="F3526">
        <v>-122.859381</v>
      </c>
      <c r="G3526">
        <f>IF(route_map__2[[#This Row],[route_label]]&lt;&gt;A3527,0,SQRT((E3527-route_map__2[[#This Row],[stop_lat]])^2 + ((F3527-route_map__2[[#This Row],[stop_lon]])*COS(RADIANS(route_map__2[[#This Row],[stop_lat]])))^2)*111.32)</f>
        <v>0.19396171198758044</v>
      </c>
    </row>
    <row r="3527" spans="1:7" hidden="1" x14ac:dyDescent="0.2">
      <c r="A3527" t="s">
        <v>202</v>
      </c>
      <c r="B3527">
        <v>0</v>
      </c>
      <c r="C3527">
        <v>8</v>
      </c>
      <c r="D3527" t="s">
        <v>3730</v>
      </c>
      <c r="E3527">
        <v>49.239825000000003</v>
      </c>
      <c r="F3527">
        <v>-122.856887</v>
      </c>
      <c r="G3527">
        <f>IF(route_map__2[[#This Row],[route_label]]&lt;&gt;A3528,0,SQRT((E3528-route_map__2[[#This Row],[stop_lat]])^2 + ((F3528-route_map__2[[#This Row],[stop_lon]])*COS(RADIANS(route_map__2[[#This Row],[stop_lat]])))^2)*111.32)</f>
        <v>0.19304753497236554</v>
      </c>
    </row>
    <row r="3528" spans="1:7" hidden="1" x14ac:dyDescent="0.2">
      <c r="A3528" t="s">
        <v>202</v>
      </c>
      <c r="B3528">
        <v>0</v>
      </c>
      <c r="C3528">
        <v>9</v>
      </c>
      <c r="D3528" t="s">
        <v>3731</v>
      </c>
      <c r="E3528">
        <v>49.240479000000001</v>
      </c>
      <c r="F3528">
        <v>-122.854427</v>
      </c>
      <c r="G3528">
        <f>IF(route_map__2[[#This Row],[route_label]]&lt;&gt;A3529,0,SQRT((E3529-route_map__2[[#This Row],[stop_lat]])^2 + ((F3529-route_map__2[[#This Row],[stop_lon]])*COS(RADIANS(route_map__2[[#This Row],[stop_lat]])))^2)*111.32)</f>
        <v>0.1810185041556211</v>
      </c>
    </row>
    <row r="3529" spans="1:7" hidden="1" x14ac:dyDescent="0.2">
      <c r="A3529" t="s">
        <v>202</v>
      </c>
      <c r="B3529">
        <v>0</v>
      </c>
      <c r="C3529">
        <v>10</v>
      </c>
      <c r="D3529" t="s">
        <v>3732</v>
      </c>
      <c r="E3529">
        <v>49.240566999999999</v>
      </c>
      <c r="F3529">
        <v>-122.85194</v>
      </c>
      <c r="G3529">
        <f>IF(route_map__2[[#This Row],[route_label]]&lt;&gt;A3530,0,SQRT((E3530-route_map__2[[#This Row],[stop_lat]])^2 + ((F3530-route_map__2[[#This Row],[stop_lon]])*COS(RADIANS(route_map__2[[#This Row],[stop_lat]])))^2)*111.32)</f>
        <v>0.28441205318789442</v>
      </c>
    </row>
    <row r="3530" spans="1:7" hidden="1" x14ac:dyDescent="0.2">
      <c r="A3530" t="s">
        <v>202</v>
      </c>
      <c r="B3530">
        <v>0</v>
      </c>
      <c r="C3530">
        <v>11</v>
      </c>
      <c r="D3530" t="s">
        <v>3733</v>
      </c>
      <c r="E3530">
        <v>49.239849999999997</v>
      </c>
      <c r="F3530">
        <v>-122.848184</v>
      </c>
      <c r="G3530">
        <f>IF(route_map__2[[#This Row],[route_label]]&lt;&gt;A3531,0,SQRT((E3531-route_map__2[[#This Row],[stop_lat]])^2 + ((F3531-route_map__2[[#This Row],[stop_lon]])*COS(RADIANS(route_map__2[[#This Row],[stop_lat]])))^2)*111.32)</f>
        <v>0.20730068605808394</v>
      </c>
    </row>
    <row r="3531" spans="1:7" hidden="1" x14ac:dyDescent="0.2">
      <c r="A3531" t="s">
        <v>202</v>
      </c>
      <c r="B3531">
        <v>0</v>
      </c>
      <c r="C3531">
        <v>12</v>
      </c>
      <c r="D3531" t="s">
        <v>3734</v>
      </c>
      <c r="E3531">
        <v>49.240172999999999</v>
      </c>
      <c r="F3531">
        <v>-122.845375</v>
      </c>
      <c r="G3531">
        <f>IF(route_map__2[[#This Row],[route_label]]&lt;&gt;A3532,0,SQRT((E3532-route_map__2[[#This Row],[stop_lat]])^2 + ((F3532-route_map__2[[#This Row],[stop_lon]])*COS(RADIANS(route_map__2[[#This Row],[stop_lat]])))^2)*111.32)</f>
        <v>0.18857086294730582</v>
      </c>
    </row>
    <row r="3532" spans="1:7" hidden="1" x14ac:dyDescent="0.2">
      <c r="A3532" t="s">
        <v>202</v>
      </c>
      <c r="B3532">
        <v>0</v>
      </c>
      <c r="C3532">
        <v>13</v>
      </c>
      <c r="D3532" t="s">
        <v>3735</v>
      </c>
      <c r="E3532">
        <v>49.241605</v>
      </c>
      <c r="F3532">
        <v>-122.84398899999999</v>
      </c>
      <c r="G3532">
        <f>IF(route_map__2[[#This Row],[route_label]]&lt;&gt;A3533,0,SQRT((E3533-route_map__2[[#This Row],[stop_lat]])^2 + ((F3533-route_map__2[[#This Row],[stop_lon]])*COS(RADIANS(route_map__2[[#This Row],[stop_lat]])))^2)*111.32)</f>
        <v>0.25303102800199051</v>
      </c>
    </row>
    <row r="3533" spans="1:7" hidden="1" x14ac:dyDescent="0.2">
      <c r="A3533" t="s">
        <v>202</v>
      </c>
      <c r="B3533">
        <v>0</v>
      </c>
      <c r="C3533">
        <v>14</v>
      </c>
      <c r="D3533" t="s">
        <v>3736</v>
      </c>
      <c r="E3533">
        <v>49.243878000000002</v>
      </c>
      <c r="F3533">
        <v>-122.843981</v>
      </c>
      <c r="G3533">
        <f>IF(route_map__2[[#This Row],[route_label]]&lt;&gt;A3534,0,SQRT((E3534-route_map__2[[#This Row],[stop_lat]])^2 + ((F3534-route_map__2[[#This Row],[stop_lon]])*COS(RADIANS(route_map__2[[#This Row],[stop_lat]])))^2)*111.32)</f>
        <v>0.27664189386710353</v>
      </c>
    </row>
    <row r="3534" spans="1:7" hidden="1" x14ac:dyDescent="0.2">
      <c r="A3534" t="s">
        <v>202</v>
      </c>
      <c r="B3534">
        <v>0</v>
      </c>
      <c r="C3534">
        <v>15</v>
      </c>
      <c r="D3534" t="s">
        <v>3737</v>
      </c>
      <c r="E3534">
        <v>49.246363000000002</v>
      </c>
      <c r="F3534">
        <v>-122.843946</v>
      </c>
      <c r="G3534">
        <f>IF(route_map__2[[#This Row],[route_label]]&lt;&gt;A3535,0,SQRT((E3535-route_map__2[[#This Row],[stop_lat]])^2 + ((F3535-route_map__2[[#This Row],[stop_lon]])*COS(RADIANS(route_map__2[[#This Row],[stop_lat]])))^2)*111.32)</f>
        <v>0.24691293598708997</v>
      </c>
    </row>
    <row r="3535" spans="1:7" hidden="1" x14ac:dyDescent="0.2">
      <c r="A3535" t="s">
        <v>202</v>
      </c>
      <c r="B3535">
        <v>0</v>
      </c>
      <c r="C3535">
        <v>16</v>
      </c>
      <c r="D3535" t="s">
        <v>3738</v>
      </c>
      <c r="E3535">
        <v>49.248581000000001</v>
      </c>
      <c r="F3535">
        <v>-122.843968</v>
      </c>
      <c r="G3535">
        <f>IF(route_map__2[[#This Row],[route_label]]&lt;&gt;A3536,0,SQRT((E3536-route_map__2[[#This Row],[stop_lat]])^2 + ((F3536-route_map__2[[#This Row],[stop_lon]])*COS(RADIANS(route_map__2[[#This Row],[stop_lat]])))^2)*111.32)</f>
        <v>0.20604592321298515</v>
      </c>
    </row>
    <row r="3536" spans="1:7" hidden="1" x14ac:dyDescent="0.2">
      <c r="A3536" t="s">
        <v>202</v>
      </c>
      <c r="B3536">
        <v>0</v>
      </c>
      <c r="C3536">
        <v>17</v>
      </c>
      <c r="D3536" t="s">
        <v>3739</v>
      </c>
      <c r="E3536">
        <v>49.249318000000002</v>
      </c>
      <c r="F3536">
        <v>-122.846569</v>
      </c>
      <c r="G3536">
        <f>IF(route_map__2[[#This Row],[route_label]]&lt;&gt;A3537,0,SQRT((E3537-route_map__2[[#This Row],[stop_lat]])^2 + ((F3537-route_map__2[[#This Row],[stop_lon]])*COS(RADIANS(route_map__2[[#This Row],[stop_lat]])))^2)*111.32)</f>
        <v>0.26427252718383692</v>
      </c>
    </row>
    <row r="3537" spans="1:7" hidden="1" x14ac:dyDescent="0.2">
      <c r="A3537" t="s">
        <v>202</v>
      </c>
      <c r="B3537">
        <v>0</v>
      </c>
      <c r="C3537">
        <v>18</v>
      </c>
      <c r="D3537" t="s">
        <v>3740</v>
      </c>
      <c r="E3537">
        <v>49.251691000000001</v>
      </c>
      <c r="F3537">
        <v>-122.846464</v>
      </c>
      <c r="G3537">
        <f>IF(route_map__2[[#This Row],[route_label]]&lt;&gt;A3538,0,SQRT((E3538-route_map__2[[#This Row],[stop_lat]])^2 + ((F3538-route_map__2[[#This Row],[stop_lon]])*COS(RADIANS(route_map__2[[#This Row],[stop_lat]])))^2)*111.32)</f>
        <v>0.38539608956798288</v>
      </c>
    </row>
    <row r="3538" spans="1:7" hidden="1" x14ac:dyDescent="0.2">
      <c r="A3538" t="s">
        <v>202</v>
      </c>
      <c r="B3538">
        <v>0</v>
      </c>
      <c r="C3538">
        <v>19</v>
      </c>
      <c r="D3538" t="s">
        <v>3741</v>
      </c>
      <c r="E3538">
        <v>49.255152000000002</v>
      </c>
      <c r="F3538">
        <v>-122.846333</v>
      </c>
      <c r="G3538">
        <f>IF(route_map__2[[#This Row],[route_label]]&lt;&gt;A3539,0,SQRT((E3539-route_map__2[[#This Row],[stop_lat]])^2 + ((F3539-route_map__2[[#This Row],[stop_lon]])*COS(RADIANS(route_map__2[[#This Row],[stop_lat]])))^2)*111.32)</f>
        <v>0.18752591343045633</v>
      </c>
    </row>
    <row r="3539" spans="1:7" hidden="1" x14ac:dyDescent="0.2">
      <c r="A3539" t="s">
        <v>202</v>
      </c>
      <c r="B3539">
        <v>0</v>
      </c>
      <c r="C3539">
        <v>20</v>
      </c>
      <c r="D3539" t="s">
        <v>3742</v>
      </c>
      <c r="E3539">
        <v>49.256008999999999</v>
      </c>
      <c r="F3539">
        <v>-122.844111</v>
      </c>
      <c r="G3539">
        <f>IF(route_map__2[[#This Row],[route_label]]&lt;&gt;A3540,0,SQRT((E3540-route_map__2[[#This Row],[stop_lat]])^2 + ((F3540-route_map__2[[#This Row],[stop_lon]])*COS(RADIANS(route_map__2[[#This Row],[stop_lat]])))^2)*111.32)</f>
        <v>0.24670979101393972</v>
      </c>
    </row>
    <row r="3540" spans="1:7" hidden="1" x14ac:dyDescent="0.2">
      <c r="A3540" t="s">
        <v>202</v>
      </c>
      <c r="B3540">
        <v>0</v>
      </c>
      <c r="C3540">
        <v>21</v>
      </c>
      <c r="D3540" t="s">
        <v>3743</v>
      </c>
      <c r="E3540">
        <v>49.256546999999998</v>
      </c>
      <c r="F3540">
        <v>-122.840817</v>
      </c>
      <c r="G3540">
        <f>IF(route_map__2[[#This Row],[route_label]]&lt;&gt;A3541,0,SQRT((E3541-route_map__2[[#This Row],[stop_lat]])^2 + ((F3541-route_map__2[[#This Row],[stop_lon]])*COS(RADIANS(route_map__2[[#This Row],[stop_lat]])))^2)*111.32)</f>
        <v>0.31616215756220128</v>
      </c>
    </row>
    <row r="3541" spans="1:7" hidden="1" x14ac:dyDescent="0.2">
      <c r="A3541" t="s">
        <v>202</v>
      </c>
      <c r="B3541">
        <v>0</v>
      </c>
      <c r="C3541">
        <v>22</v>
      </c>
      <c r="D3541" t="s">
        <v>3744</v>
      </c>
      <c r="E3541">
        <v>49.259386999999997</v>
      </c>
      <c r="F3541">
        <v>-122.840777</v>
      </c>
      <c r="G3541">
        <f>IF(route_map__2[[#This Row],[route_label]]&lt;&gt;A3542,0,SQRT((E3542-route_map__2[[#This Row],[stop_lat]])^2 + ((F3542-route_map__2[[#This Row],[stop_lon]])*COS(RADIANS(route_map__2[[#This Row],[stop_lat]])))^2)*111.32)</f>
        <v>0.35990988648745564</v>
      </c>
    </row>
    <row r="3542" spans="1:7" hidden="1" x14ac:dyDescent="0.2">
      <c r="A3542" t="s">
        <v>202</v>
      </c>
      <c r="B3542">
        <v>0</v>
      </c>
      <c r="C3542">
        <v>23</v>
      </c>
      <c r="D3542" t="s">
        <v>3745</v>
      </c>
      <c r="E3542">
        <v>49.262619999999998</v>
      </c>
      <c r="F3542">
        <v>-122.84073600000001</v>
      </c>
      <c r="G3542">
        <f>IF(route_map__2[[#This Row],[route_label]]&lt;&gt;A3543,0,SQRT((E3543-route_map__2[[#This Row],[stop_lat]])^2 + ((F3543-route_map__2[[#This Row],[stop_lon]])*COS(RADIANS(route_map__2[[#This Row],[stop_lat]])))^2)*111.32)</f>
        <v>0.25300894719980105</v>
      </c>
    </row>
    <row r="3543" spans="1:7" hidden="1" x14ac:dyDescent="0.2">
      <c r="A3543" t="s">
        <v>202</v>
      </c>
      <c r="B3543">
        <v>0</v>
      </c>
      <c r="C3543">
        <v>24</v>
      </c>
      <c r="D3543" t="s">
        <v>3614</v>
      </c>
      <c r="E3543">
        <v>49.263263999999999</v>
      </c>
      <c r="F3543">
        <v>-122.837396</v>
      </c>
      <c r="G3543">
        <f>IF(route_map__2[[#This Row],[route_label]]&lt;&gt;A3544,0,SQRT((E3544-route_map__2[[#This Row],[stop_lat]])^2 + ((F3544-route_map__2[[#This Row],[stop_lon]])*COS(RADIANS(route_map__2[[#This Row],[stop_lat]])))^2)*111.32)</f>
        <v>0.26707399116035813</v>
      </c>
    </row>
    <row r="3544" spans="1:7" hidden="1" x14ac:dyDescent="0.2">
      <c r="A3544" t="s">
        <v>202</v>
      </c>
      <c r="B3544">
        <v>0</v>
      </c>
      <c r="C3544">
        <v>25</v>
      </c>
      <c r="D3544" t="s">
        <v>3615</v>
      </c>
      <c r="E3544">
        <v>49.263198000000003</v>
      </c>
      <c r="F3544">
        <v>-122.833721</v>
      </c>
      <c r="G3544">
        <f>IF(route_map__2[[#This Row],[route_label]]&lt;&gt;A3545,0,SQRT((E3545-route_map__2[[#This Row],[stop_lat]])^2 + ((F3545-route_map__2[[#This Row],[stop_lon]])*COS(RADIANS(route_map__2[[#This Row],[stop_lat]])))^2)*111.32)</f>
        <v>0.29232048355906098</v>
      </c>
    </row>
    <row r="3545" spans="1:7" hidden="1" x14ac:dyDescent="0.2">
      <c r="A3545" t="s">
        <v>202</v>
      </c>
      <c r="B3545">
        <v>0</v>
      </c>
      <c r="C3545">
        <v>26</v>
      </c>
      <c r="D3545" t="s">
        <v>3616</v>
      </c>
      <c r="E3545">
        <v>49.263142000000002</v>
      </c>
      <c r="F3545">
        <v>-122.82969799999999</v>
      </c>
      <c r="G3545">
        <f>IF(route_map__2[[#This Row],[route_label]]&lt;&gt;A3546,0,SQRT((E3546-route_map__2[[#This Row],[stop_lat]])^2 + ((F3546-route_map__2[[#This Row],[stop_lon]])*COS(RADIANS(route_map__2[[#This Row],[stop_lat]])))^2)*111.32)</f>
        <v>0.39169275299354117</v>
      </c>
    </row>
    <row r="3546" spans="1:7" hidden="1" x14ac:dyDescent="0.2">
      <c r="A3546" t="s">
        <v>202</v>
      </c>
      <c r="B3546">
        <v>0</v>
      </c>
      <c r="C3546">
        <v>27</v>
      </c>
      <c r="D3546" t="s">
        <v>3617</v>
      </c>
      <c r="E3546">
        <v>49.263081</v>
      </c>
      <c r="F3546">
        <v>-122.824307</v>
      </c>
      <c r="G3546">
        <f>IF(route_map__2[[#This Row],[route_label]]&lt;&gt;A3547,0,SQRT((E3547-route_map__2[[#This Row],[stop_lat]])^2 + ((F3547-route_map__2[[#This Row],[stop_lon]])*COS(RADIANS(route_map__2[[#This Row],[stop_lat]])))^2)*111.32)</f>
        <v>0.18623006124364491</v>
      </c>
    </row>
    <row r="3547" spans="1:7" hidden="1" x14ac:dyDescent="0.2">
      <c r="A3547" t="s">
        <v>202</v>
      </c>
      <c r="B3547">
        <v>0</v>
      </c>
      <c r="C3547">
        <v>28</v>
      </c>
      <c r="D3547" t="s">
        <v>3618</v>
      </c>
      <c r="E3547">
        <v>49.263047</v>
      </c>
      <c r="F3547">
        <v>-122.821744</v>
      </c>
      <c r="G3547">
        <f>IF(route_map__2[[#This Row],[route_label]]&lt;&gt;A3548,0,SQRT((E3548-route_map__2[[#This Row],[stop_lat]])^2 + ((F3548-route_map__2[[#This Row],[stop_lon]])*COS(RADIANS(route_map__2[[#This Row],[stop_lat]])))^2)*111.32)</f>
        <v>0.36887150958995057</v>
      </c>
    </row>
    <row r="3548" spans="1:7" hidden="1" x14ac:dyDescent="0.2">
      <c r="A3548" t="s">
        <v>202</v>
      </c>
      <c r="B3548">
        <v>0</v>
      </c>
      <c r="C3548">
        <v>29</v>
      </c>
      <c r="D3548" t="s">
        <v>3746</v>
      </c>
      <c r="E3548">
        <v>49.263883999999997</v>
      </c>
      <c r="F3548">
        <v>-122.81683099999999</v>
      </c>
      <c r="G3548">
        <f>IF(route_map__2[[#This Row],[route_label]]&lt;&gt;A3549,0,SQRT((E3549-route_map__2[[#This Row],[stop_lat]])^2 + ((F3549-route_map__2[[#This Row],[stop_lon]])*COS(RADIANS(route_map__2[[#This Row],[stop_lat]])))^2)*111.32)</f>
        <v>0.33892173430827283</v>
      </c>
    </row>
    <row r="3549" spans="1:7" hidden="1" x14ac:dyDescent="0.2">
      <c r="A3549" t="s">
        <v>202</v>
      </c>
      <c r="B3549">
        <v>0</v>
      </c>
      <c r="C3549">
        <v>30</v>
      </c>
      <c r="D3549" t="s">
        <v>3747</v>
      </c>
      <c r="E3549">
        <v>49.266300999999999</v>
      </c>
      <c r="F3549">
        <v>-122.81399399999999</v>
      </c>
      <c r="G3549">
        <f>IF(route_map__2[[#This Row],[route_label]]&lt;&gt;A3550,0,SQRT((E3550-route_map__2[[#This Row],[stop_lat]])^2 + ((F3550-route_map__2[[#This Row],[stop_lon]])*COS(RADIANS(route_map__2[[#This Row],[stop_lat]])))^2)*111.32)</f>
        <v>0.24927660481607261</v>
      </c>
    </row>
    <row r="3550" spans="1:7" hidden="1" x14ac:dyDescent="0.2">
      <c r="A3550" t="s">
        <v>202</v>
      </c>
      <c r="B3550">
        <v>0</v>
      </c>
      <c r="C3550">
        <v>31</v>
      </c>
      <c r="D3550" t="s">
        <v>3748</v>
      </c>
      <c r="E3550">
        <v>49.268529000000001</v>
      </c>
      <c r="F3550">
        <v>-122.81365</v>
      </c>
      <c r="G3550">
        <f>IF(route_map__2[[#This Row],[route_label]]&lt;&gt;A3551,0,SQRT((E3551-route_map__2[[#This Row],[stop_lat]])^2 + ((F3551-route_map__2[[#This Row],[stop_lon]])*COS(RADIANS(route_map__2[[#This Row],[stop_lat]])))^2)*111.32)</f>
        <v>0.29805283618973971</v>
      </c>
    </row>
    <row r="3551" spans="1:7" hidden="1" x14ac:dyDescent="0.2">
      <c r="A3551" t="s">
        <v>202</v>
      </c>
      <c r="B3551">
        <v>0</v>
      </c>
      <c r="C3551">
        <v>32</v>
      </c>
      <c r="D3551" t="s">
        <v>3749</v>
      </c>
      <c r="E3551">
        <v>49.271144</v>
      </c>
      <c r="F3551">
        <v>-122.814531</v>
      </c>
      <c r="G3551">
        <f>IF(route_map__2[[#This Row],[route_label]]&lt;&gt;A3552,0,SQRT((E3552-route_map__2[[#This Row],[stop_lat]])^2 + ((F3552-route_map__2[[#This Row],[stop_lon]])*COS(RADIANS(route_map__2[[#This Row],[stop_lat]])))^2)*111.32)</f>
        <v>0.29004628664013693</v>
      </c>
    </row>
    <row r="3552" spans="1:7" hidden="1" x14ac:dyDescent="0.2">
      <c r="A3552" t="s">
        <v>202</v>
      </c>
      <c r="B3552">
        <v>0</v>
      </c>
      <c r="C3552">
        <v>33</v>
      </c>
      <c r="D3552" t="s">
        <v>3750</v>
      </c>
      <c r="E3552">
        <v>49.272582</v>
      </c>
      <c r="F3552">
        <v>-122.811201</v>
      </c>
      <c r="G3552">
        <f>IF(route_map__2[[#This Row],[route_label]]&lt;&gt;A3553,0,SQRT((E3553-route_map__2[[#This Row],[stop_lat]])^2 + ((F3553-route_map__2[[#This Row],[stop_lon]])*COS(RADIANS(route_map__2[[#This Row],[stop_lat]])))^2)*111.32)</f>
        <v>0.38422835756852103</v>
      </c>
    </row>
    <row r="3553" spans="1:7" hidden="1" x14ac:dyDescent="0.2">
      <c r="A3553" t="s">
        <v>202</v>
      </c>
      <c r="B3553">
        <v>0</v>
      </c>
      <c r="C3553">
        <v>34</v>
      </c>
      <c r="D3553" t="s">
        <v>3751</v>
      </c>
      <c r="E3553">
        <v>49.272599999999997</v>
      </c>
      <c r="F3553">
        <v>-122.80591099999999</v>
      </c>
      <c r="G3553">
        <f>IF(route_map__2[[#This Row],[route_label]]&lt;&gt;A3554,0,SQRT((E3554-route_map__2[[#This Row],[stop_lat]])^2 + ((F3554-route_map__2[[#This Row],[stop_lon]])*COS(RADIANS(route_map__2[[#This Row],[stop_lat]])))^2)*111.32)</f>
        <v>0.61242628246782949</v>
      </c>
    </row>
    <row r="3554" spans="1:7" hidden="1" x14ac:dyDescent="0.2">
      <c r="A3554" t="s">
        <v>202</v>
      </c>
      <c r="B3554">
        <v>0</v>
      </c>
      <c r="C3554">
        <v>35</v>
      </c>
      <c r="D3554" t="s">
        <v>3627</v>
      </c>
      <c r="E3554">
        <v>49.275475999999998</v>
      </c>
      <c r="F3554">
        <v>-122.798723</v>
      </c>
      <c r="G3554">
        <f>IF(route_map__2[[#This Row],[route_label]]&lt;&gt;A3555,0,SQRT((E3555-route_map__2[[#This Row],[stop_lat]])^2 + ((F3555-route_map__2[[#This Row],[stop_lon]])*COS(RADIANS(route_map__2[[#This Row],[stop_lat]])))^2)*111.32)</f>
        <v>4.6362506531958801E-2</v>
      </c>
    </row>
    <row r="3555" spans="1:7" hidden="1" x14ac:dyDescent="0.2">
      <c r="A3555" t="s">
        <v>202</v>
      </c>
      <c r="B3555">
        <v>1</v>
      </c>
      <c r="C3555">
        <v>1</v>
      </c>
      <c r="D3555" t="s">
        <v>3752</v>
      </c>
      <c r="E3555">
        <v>49.275844999999997</v>
      </c>
      <c r="F3555">
        <v>-122.798427</v>
      </c>
      <c r="G3555">
        <f>IF(route_map__2[[#This Row],[route_label]]&lt;&gt;A3556,0,SQRT((E3556-route_map__2[[#This Row],[stop_lat]])^2 + ((F3556-route_map__2[[#This Row],[stop_lon]])*COS(RADIANS(route_map__2[[#This Row],[stop_lat]])))^2)*111.32)</f>
        <v>0.54419884353220238</v>
      </c>
    </row>
    <row r="3556" spans="1:7" hidden="1" x14ac:dyDescent="0.2">
      <c r="A3556" t="s">
        <v>202</v>
      </c>
      <c r="B3556">
        <v>1</v>
      </c>
      <c r="C3556">
        <v>2</v>
      </c>
      <c r="D3556" t="s">
        <v>3626</v>
      </c>
      <c r="E3556">
        <v>49.271709999999999</v>
      </c>
      <c r="F3556">
        <v>-122.802424</v>
      </c>
      <c r="G3556">
        <f>IF(route_map__2[[#This Row],[route_label]]&lt;&gt;A3557,0,SQRT((E3557-route_map__2[[#This Row],[stop_lat]])^2 + ((F3557-route_map__2[[#This Row],[stop_lon]])*COS(RADIANS(route_map__2[[#This Row],[stop_lat]])))^2)*111.32)</f>
        <v>0.22046778804153983</v>
      </c>
    </row>
    <row r="3557" spans="1:7" hidden="1" x14ac:dyDescent="0.2">
      <c r="A3557" t="s">
        <v>202</v>
      </c>
      <c r="B3557">
        <v>1</v>
      </c>
      <c r="C3557">
        <v>3</v>
      </c>
      <c r="D3557" t="s">
        <v>3688</v>
      </c>
      <c r="E3557">
        <v>49.272770000000001</v>
      </c>
      <c r="F3557">
        <v>-122.80498799999999</v>
      </c>
      <c r="G3557">
        <f>IF(route_map__2[[#This Row],[route_label]]&lt;&gt;A3558,0,SQRT((E3558-route_map__2[[#This Row],[stop_lat]])^2 + ((F3558-route_map__2[[#This Row],[stop_lon]])*COS(RADIANS(route_map__2[[#This Row],[stop_lat]])))^2)*111.32)</f>
        <v>0.30381221804584635</v>
      </c>
    </row>
    <row r="3558" spans="1:7" hidden="1" x14ac:dyDescent="0.2">
      <c r="A3558" t="s">
        <v>202</v>
      </c>
      <c r="B3558">
        <v>1</v>
      </c>
      <c r="C3558">
        <v>4</v>
      </c>
      <c r="D3558" t="s">
        <v>3689</v>
      </c>
      <c r="E3558">
        <v>49.273035999999998</v>
      </c>
      <c r="F3558">
        <v>-122.809151</v>
      </c>
      <c r="G3558">
        <f>IF(route_map__2[[#This Row],[route_label]]&lt;&gt;A3559,0,SQRT((E3559-route_map__2[[#This Row],[stop_lat]])^2 + ((F3559-route_map__2[[#This Row],[stop_lon]])*COS(RADIANS(route_map__2[[#This Row],[stop_lat]])))^2)*111.32)</f>
        <v>0.2651305747489886</v>
      </c>
    </row>
    <row r="3559" spans="1:7" hidden="1" x14ac:dyDescent="0.2">
      <c r="A3559" t="s">
        <v>202</v>
      </c>
      <c r="B3559">
        <v>1</v>
      </c>
      <c r="C3559">
        <v>5</v>
      </c>
      <c r="D3559" t="s">
        <v>3690</v>
      </c>
      <c r="E3559">
        <v>49.272539000000002</v>
      </c>
      <c r="F3559">
        <v>-122.812721</v>
      </c>
      <c r="G3559">
        <f>IF(route_map__2[[#This Row],[route_label]]&lt;&gt;A3560,0,SQRT((E3560-route_map__2[[#This Row],[stop_lat]])^2 + ((F3560-route_map__2[[#This Row],[stop_lon]])*COS(RADIANS(route_map__2[[#This Row],[stop_lat]])))^2)*111.32)</f>
        <v>0.26335021572624356</v>
      </c>
    </row>
    <row r="3560" spans="1:7" hidden="1" x14ac:dyDescent="0.2">
      <c r="A3560" t="s">
        <v>202</v>
      </c>
      <c r="B3560">
        <v>1</v>
      </c>
      <c r="C3560">
        <v>6</v>
      </c>
      <c r="D3560" t="s">
        <v>3691</v>
      </c>
      <c r="E3560">
        <v>49.270574000000003</v>
      </c>
      <c r="F3560">
        <v>-122.81474</v>
      </c>
      <c r="G3560">
        <f>IF(route_map__2[[#This Row],[route_label]]&lt;&gt;A3561,0,SQRT((E3561-route_map__2[[#This Row],[stop_lat]])^2 + ((F3561-route_map__2[[#This Row],[stop_lon]])*COS(RADIANS(route_map__2[[#This Row],[stop_lat]])))^2)*111.32)</f>
        <v>0.30874463134006291</v>
      </c>
    </row>
    <row r="3561" spans="1:7" hidden="1" x14ac:dyDescent="0.2">
      <c r="A3561" t="s">
        <v>202</v>
      </c>
      <c r="B3561">
        <v>1</v>
      </c>
      <c r="C3561">
        <v>7</v>
      </c>
      <c r="D3561" t="s">
        <v>3692</v>
      </c>
      <c r="E3561">
        <v>49.267856000000002</v>
      </c>
      <c r="F3561">
        <v>-122.813894</v>
      </c>
      <c r="G3561">
        <f>IF(route_map__2[[#This Row],[route_label]]&lt;&gt;A3562,0,SQRT((E3562-route_map__2[[#This Row],[stop_lat]])^2 + ((F3562-route_map__2[[#This Row],[stop_lon]])*COS(RADIANS(route_map__2[[#This Row],[stop_lat]])))^2)*111.32)</f>
        <v>0.21005833372747884</v>
      </c>
    </row>
    <row r="3562" spans="1:7" hidden="1" x14ac:dyDescent="0.2">
      <c r="A3562" t="s">
        <v>202</v>
      </c>
      <c r="B3562">
        <v>1</v>
      </c>
      <c r="C3562">
        <v>8</v>
      </c>
      <c r="D3562" t="s">
        <v>3693</v>
      </c>
      <c r="E3562">
        <v>49.265990000000002</v>
      </c>
      <c r="F3562">
        <v>-122.814324</v>
      </c>
      <c r="G3562">
        <f>IF(route_map__2[[#This Row],[route_label]]&lt;&gt;A3563,0,SQRT((E3563-route_map__2[[#This Row],[stop_lat]])^2 + ((F3563-route_map__2[[#This Row],[stop_lon]])*COS(RADIANS(route_map__2[[#This Row],[stop_lat]])))^2)*111.32)</f>
        <v>0.29538038327023913</v>
      </c>
    </row>
    <row r="3563" spans="1:7" hidden="1" x14ac:dyDescent="0.2">
      <c r="A3563" t="s">
        <v>202</v>
      </c>
      <c r="B3563">
        <v>1</v>
      </c>
      <c r="C3563">
        <v>9</v>
      </c>
      <c r="D3563" t="s">
        <v>3694</v>
      </c>
      <c r="E3563">
        <v>49.263978000000002</v>
      </c>
      <c r="F3563">
        <v>-122.816975</v>
      </c>
      <c r="G3563">
        <f>IF(route_map__2[[#This Row],[route_label]]&lt;&gt;A3564,0,SQRT((E3564-route_map__2[[#This Row],[stop_lat]])^2 + ((F3564-route_map__2[[#This Row],[stop_lon]])*COS(RADIANS(route_map__2[[#This Row],[stop_lat]])))^2)*111.32)</f>
        <v>0.44697326557720651</v>
      </c>
    </row>
    <row r="3564" spans="1:7" hidden="1" x14ac:dyDescent="0.2">
      <c r="A3564" t="s">
        <v>202</v>
      </c>
      <c r="B3564">
        <v>1</v>
      </c>
      <c r="C3564">
        <v>10</v>
      </c>
      <c r="D3564" t="s">
        <v>3635</v>
      </c>
      <c r="E3564">
        <v>49.263283000000001</v>
      </c>
      <c r="F3564">
        <v>-122.823035</v>
      </c>
      <c r="G3564">
        <f>IF(route_map__2[[#This Row],[route_label]]&lt;&gt;A3565,0,SQRT((E3565-route_map__2[[#This Row],[stop_lat]])^2 + ((F3565-route_map__2[[#This Row],[stop_lon]])*COS(RADIANS(route_map__2[[#This Row],[stop_lat]])))^2)*111.32)</f>
        <v>0.5499536260814234</v>
      </c>
    </row>
    <row r="3565" spans="1:7" hidden="1" x14ac:dyDescent="0.2">
      <c r="A3565" t="s">
        <v>202</v>
      </c>
      <c r="B3565">
        <v>1</v>
      </c>
      <c r="C3565">
        <v>11</v>
      </c>
      <c r="D3565" t="s">
        <v>3636</v>
      </c>
      <c r="E3565">
        <v>49.263331000000001</v>
      </c>
      <c r="F3565">
        <v>-122.83060500000001</v>
      </c>
      <c r="G3565">
        <f>IF(route_map__2[[#This Row],[route_label]]&lt;&gt;A3566,0,SQRT((E3566-route_map__2[[#This Row],[stop_lat]])^2 + ((F3566-route_map__2[[#This Row],[stop_lon]])*COS(RADIANS(route_map__2[[#This Row],[stop_lat]])))^2)*111.32)</f>
        <v>0.32228849568280382</v>
      </c>
    </row>
    <row r="3566" spans="1:7" hidden="1" x14ac:dyDescent="0.2">
      <c r="A3566" t="s">
        <v>202</v>
      </c>
      <c r="B3566">
        <v>1</v>
      </c>
      <c r="C3566">
        <v>12</v>
      </c>
      <c r="D3566" t="s">
        <v>3637</v>
      </c>
      <c r="E3566">
        <v>49.263404999999999</v>
      </c>
      <c r="F3566">
        <v>-122.83504000000001</v>
      </c>
      <c r="G3566">
        <f>IF(route_map__2[[#This Row],[route_label]]&lt;&gt;A3567,0,SQRT((E3567-route_map__2[[#This Row],[stop_lat]])^2 + ((F3567-route_map__2[[#This Row],[stop_lon]])*COS(RADIANS(route_map__2[[#This Row],[stop_lat]])))^2)*111.32)</f>
        <v>0.20260837494965575</v>
      </c>
    </row>
    <row r="3567" spans="1:7" hidden="1" x14ac:dyDescent="0.2">
      <c r="A3567" t="s">
        <v>202</v>
      </c>
      <c r="B3567">
        <v>1</v>
      </c>
      <c r="C3567">
        <v>13</v>
      </c>
      <c r="D3567" t="s">
        <v>3638</v>
      </c>
      <c r="E3567">
        <v>49.263402999999997</v>
      </c>
      <c r="F3567">
        <v>-122.837829</v>
      </c>
      <c r="G3567">
        <f>IF(route_map__2[[#This Row],[route_label]]&lt;&gt;A3568,0,SQRT((E3568-route_map__2[[#This Row],[stop_lat]])^2 + ((F3568-route_map__2[[#This Row],[stop_lon]])*COS(RADIANS(route_map__2[[#This Row],[stop_lat]])))^2)*111.32)</f>
        <v>0.28233432553286247</v>
      </c>
    </row>
    <row r="3568" spans="1:7" hidden="1" x14ac:dyDescent="0.2">
      <c r="A3568" t="s">
        <v>202</v>
      </c>
      <c r="B3568">
        <v>1</v>
      </c>
      <c r="C3568">
        <v>14</v>
      </c>
      <c r="D3568" t="s">
        <v>3753</v>
      </c>
      <c r="E3568">
        <v>49.261868999999997</v>
      </c>
      <c r="F3568">
        <v>-122.840924</v>
      </c>
      <c r="G3568">
        <f>IF(route_map__2[[#This Row],[route_label]]&lt;&gt;A3569,0,SQRT((E3569-route_map__2[[#This Row],[stop_lat]])^2 + ((F3569-route_map__2[[#This Row],[stop_lon]])*COS(RADIANS(route_map__2[[#This Row],[stop_lat]])))^2)*111.32)</f>
        <v>0.35567099098306432</v>
      </c>
    </row>
    <row r="3569" spans="1:7" hidden="1" x14ac:dyDescent="0.2">
      <c r="A3569" t="s">
        <v>202</v>
      </c>
      <c r="B3569">
        <v>1</v>
      </c>
      <c r="C3569">
        <v>15</v>
      </c>
      <c r="D3569" t="s">
        <v>3754</v>
      </c>
      <c r="E3569">
        <v>49.258673999999999</v>
      </c>
      <c r="F3569">
        <v>-122.840946</v>
      </c>
      <c r="G3569">
        <f>IF(route_map__2[[#This Row],[route_label]]&lt;&gt;A3570,0,SQRT((E3570-route_map__2[[#This Row],[stop_lat]])^2 + ((F3570-route_map__2[[#This Row],[stop_lon]])*COS(RADIANS(route_map__2[[#This Row],[stop_lat]])))^2)*111.32)</f>
        <v>0.28686277425397927</v>
      </c>
    </row>
    <row r="3570" spans="1:7" hidden="1" x14ac:dyDescent="0.2">
      <c r="A3570" t="s">
        <v>202</v>
      </c>
      <c r="B3570">
        <v>1</v>
      </c>
      <c r="C3570">
        <v>16</v>
      </c>
      <c r="D3570" t="s">
        <v>3755</v>
      </c>
      <c r="E3570">
        <v>49.256117000000003</v>
      </c>
      <c r="F3570">
        <v>-122.841436</v>
      </c>
      <c r="G3570">
        <f>IF(route_map__2[[#This Row],[route_label]]&lt;&gt;A3571,0,SQRT((E3571-route_map__2[[#This Row],[stop_lat]])^2 + ((F3571-route_map__2[[#This Row],[stop_lon]])*COS(RADIANS(route_map__2[[#This Row],[stop_lat]])))^2)*111.32)</f>
        <v>0.19872085054923322</v>
      </c>
    </row>
    <row r="3571" spans="1:7" hidden="1" x14ac:dyDescent="0.2">
      <c r="A3571" t="s">
        <v>202</v>
      </c>
      <c r="B3571">
        <v>1</v>
      </c>
      <c r="C3571">
        <v>17</v>
      </c>
      <c r="D3571" t="s">
        <v>3756</v>
      </c>
      <c r="E3571">
        <v>49.256131000000003</v>
      </c>
      <c r="F3571">
        <v>-122.844171</v>
      </c>
      <c r="G3571">
        <f>IF(route_map__2[[#This Row],[route_label]]&lt;&gt;A3572,0,SQRT((E3572-route_map__2[[#This Row],[stop_lat]])^2 + ((F3572-route_map__2[[#This Row],[stop_lon]])*COS(RADIANS(route_map__2[[#This Row],[stop_lat]])))^2)*111.32)</f>
        <v>0.21931654051512242</v>
      </c>
    </row>
    <row r="3572" spans="1:7" hidden="1" x14ac:dyDescent="0.2">
      <c r="A3572" t="s">
        <v>202</v>
      </c>
      <c r="B3572">
        <v>1</v>
      </c>
      <c r="C3572">
        <v>18</v>
      </c>
      <c r="D3572" t="s">
        <v>3757</v>
      </c>
      <c r="E3572">
        <v>49.254900999999997</v>
      </c>
      <c r="F3572">
        <v>-122.846529</v>
      </c>
      <c r="G3572">
        <f>IF(route_map__2[[#This Row],[route_label]]&lt;&gt;A3573,0,SQRT((E3573-route_map__2[[#This Row],[stop_lat]])^2 + ((F3573-route_map__2[[#This Row],[stop_lon]])*COS(RADIANS(route_map__2[[#This Row],[stop_lat]])))^2)*111.32)</f>
        <v>0.42958622371079863</v>
      </c>
    </row>
    <row r="3573" spans="1:7" hidden="1" x14ac:dyDescent="0.2">
      <c r="A3573" t="s">
        <v>202</v>
      </c>
      <c r="B3573">
        <v>1</v>
      </c>
      <c r="C3573">
        <v>19</v>
      </c>
      <c r="D3573" t="s">
        <v>3758</v>
      </c>
      <c r="E3573">
        <v>49.251043000000003</v>
      </c>
      <c r="F3573">
        <v>-122.846665</v>
      </c>
      <c r="G3573">
        <f>IF(route_map__2[[#This Row],[route_label]]&lt;&gt;A3574,0,SQRT((E3574-route_map__2[[#This Row],[stop_lat]])^2 + ((F3574-route_map__2[[#This Row],[stop_lon]])*COS(RADIANS(route_map__2[[#This Row],[stop_lat]])))^2)*111.32)</f>
        <v>0.2412884753719351</v>
      </c>
    </row>
    <row r="3574" spans="1:7" hidden="1" x14ac:dyDescent="0.2">
      <c r="A3574" t="s">
        <v>202</v>
      </c>
      <c r="B3574">
        <v>1</v>
      </c>
      <c r="C3574">
        <v>20</v>
      </c>
      <c r="D3574" t="s">
        <v>3666</v>
      </c>
      <c r="E3574">
        <v>49.248911999999997</v>
      </c>
      <c r="F3574">
        <v>-122.846058</v>
      </c>
      <c r="G3574">
        <f>IF(route_map__2[[#This Row],[route_label]]&lt;&gt;A3575,0,SQRT((E3575-route_map__2[[#This Row],[stop_lat]])^2 + ((F3575-route_map__2[[#This Row],[stop_lon]])*COS(RADIANS(route_map__2[[#This Row],[stop_lat]])))^2)*111.32)</f>
        <v>0.14339018273689647</v>
      </c>
    </row>
    <row r="3575" spans="1:7" hidden="1" x14ac:dyDescent="0.2">
      <c r="A3575" t="s">
        <v>202</v>
      </c>
      <c r="B3575">
        <v>1</v>
      </c>
      <c r="C3575">
        <v>21</v>
      </c>
      <c r="D3575" t="s">
        <v>3759</v>
      </c>
      <c r="E3575">
        <v>49.248590999999998</v>
      </c>
      <c r="F3575">
        <v>-122.84414700000001</v>
      </c>
      <c r="G3575">
        <f>IF(route_map__2[[#This Row],[route_label]]&lt;&gt;A3576,0,SQRT((E3576-route_map__2[[#This Row],[stop_lat]])^2 + ((F3576-route_map__2[[#This Row],[stop_lon]])*COS(RADIANS(route_map__2[[#This Row],[stop_lat]])))^2)*111.32)</f>
        <v>0.19303885107407837</v>
      </c>
    </row>
    <row r="3576" spans="1:7" hidden="1" x14ac:dyDescent="0.2">
      <c r="A3576" t="s">
        <v>202</v>
      </c>
      <c r="B3576">
        <v>1</v>
      </c>
      <c r="C3576">
        <v>22</v>
      </c>
      <c r="D3576" t="s">
        <v>3760</v>
      </c>
      <c r="E3576">
        <v>49.246856999999999</v>
      </c>
      <c r="F3576">
        <v>-122.84412</v>
      </c>
      <c r="G3576">
        <f>IF(route_map__2[[#This Row],[route_label]]&lt;&gt;A3577,0,SQRT((E3577-route_map__2[[#This Row],[stop_lat]])^2 + ((F3577-route_map__2[[#This Row],[stop_lon]])*COS(RADIANS(route_map__2[[#This Row],[stop_lat]])))^2)*111.32)</f>
        <v>0.2378919499402361</v>
      </c>
    </row>
    <row r="3577" spans="1:7" hidden="1" x14ac:dyDescent="0.2">
      <c r="A3577" t="s">
        <v>202</v>
      </c>
      <c r="B3577">
        <v>1</v>
      </c>
      <c r="C3577">
        <v>23</v>
      </c>
      <c r="D3577" t="s">
        <v>3761</v>
      </c>
      <c r="E3577">
        <v>49.244720000000001</v>
      </c>
      <c r="F3577">
        <v>-122.84413000000001</v>
      </c>
      <c r="G3577">
        <f>IF(route_map__2[[#This Row],[route_label]]&lt;&gt;A3578,0,SQRT((E3578-route_map__2[[#This Row],[stop_lat]])^2 + ((F3578-route_map__2[[#This Row],[stop_lon]])*COS(RADIANS(route_map__2[[#This Row],[stop_lat]])))^2)*111.32)</f>
        <v>0.25192223340173608</v>
      </c>
    </row>
    <row r="3578" spans="1:7" hidden="1" x14ac:dyDescent="0.2">
      <c r="A3578" t="s">
        <v>202</v>
      </c>
      <c r="B3578">
        <v>1</v>
      </c>
      <c r="C3578">
        <v>24</v>
      </c>
      <c r="D3578" t="s">
        <v>3762</v>
      </c>
      <c r="E3578">
        <v>49.242457000000002</v>
      </c>
      <c r="F3578">
        <v>-122.84415199999999</v>
      </c>
      <c r="G3578">
        <f>IF(route_map__2[[#This Row],[route_label]]&lt;&gt;A3579,0,SQRT((E3579-route_map__2[[#This Row],[stop_lat]])^2 + ((F3579-route_map__2[[#This Row],[stop_lon]])*COS(RADIANS(route_map__2[[#This Row],[stop_lat]])))^2)*111.32)</f>
        <v>0.2828100747611898</v>
      </c>
    </row>
    <row r="3579" spans="1:7" hidden="1" x14ac:dyDescent="0.2">
      <c r="A3579" t="s">
        <v>202</v>
      </c>
      <c r="B3579">
        <v>1</v>
      </c>
      <c r="C3579">
        <v>25</v>
      </c>
      <c r="D3579" t="s">
        <v>3763</v>
      </c>
      <c r="E3579">
        <v>49.240147999999998</v>
      </c>
      <c r="F3579">
        <v>-122.845775</v>
      </c>
      <c r="G3579">
        <f>IF(route_map__2[[#This Row],[route_label]]&lt;&gt;A3580,0,SQRT((E3580-route_map__2[[#This Row],[stop_lat]])^2 + ((F3580-route_map__2[[#This Row],[stop_lon]])*COS(RADIANS(route_map__2[[#This Row],[stop_lat]])))^2)*111.32)</f>
        <v>0.14513400101992413</v>
      </c>
    </row>
    <row r="3580" spans="1:7" hidden="1" x14ac:dyDescent="0.2">
      <c r="A3580" t="s">
        <v>202</v>
      </c>
      <c r="B3580">
        <v>1</v>
      </c>
      <c r="C3580">
        <v>26</v>
      </c>
      <c r="D3580" t="s">
        <v>3764</v>
      </c>
      <c r="E3580">
        <v>49.239927000000002</v>
      </c>
      <c r="F3580">
        <v>-122.84774299999999</v>
      </c>
      <c r="G3580">
        <f>IF(route_map__2[[#This Row],[route_label]]&lt;&gt;A3581,0,SQRT((E3581-route_map__2[[#This Row],[stop_lat]])^2 + ((F3581-route_map__2[[#This Row],[stop_lon]])*COS(RADIANS(route_map__2[[#This Row],[stop_lat]])))^2)*111.32)</f>
        <v>0.19422051186417902</v>
      </c>
    </row>
    <row r="3581" spans="1:7" hidden="1" x14ac:dyDescent="0.2">
      <c r="A3581" t="s">
        <v>202</v>
      </c>
      <c r="B3581">
        <v>1</v>
      </c>
      <c r="C3581">
        <v>27</v>
      </c>
      <c r="D3581" t="s">
        <v>3765</v>
      </c>
      <c r="E3581">
        <v>49.240279999999998</v>
      </c>
      <c r="F3581">
        <v>-122.85035999999999</v>
      </c>
      <c r="G3581">
        <f>IF(route_map__2[[#This Row],[route_label]]&lt;&gt;A3582,0,SQRT((E3582-route_map__2[[#This Row],[stop_lat]])^2 + ((F3582-route_map__2[[#This Row],[stop_lon]])*COS(RADIANS(route_map__2[[#This Row],[stop_lat]])))^2)*111.32)</f>
        <v>0.18697831478377405</v>
      </c>
    </row>
    <row r="3582" spans="1:7" hidden="1" x14ac:dyDescent="0.2">
      <c r="A3582" t="s">
        <v>202</v>
      </c>
      <c r="B3582">
        <v>1</v>
      </c>
      <c r="C3582">
        <v>28</v>
      </c>
      <c r="D3582" t="s">
        <v>3766</v>
      </c>
      <c r="E3582">
        <v>49.240679</v>
      </c>
      <c r="F3582">
        <v>-122.852859</v>
      </c>
      <c r="G3582">
        <f>IF(route_map__2[[#This Row],[route_label]]&lt;&gt;A3583,0,SQRT((E3583-route_map__2[[#This Row],[stop_lat]])^2 + ((F3583-route_map__2[[#This Row],[stop_lon]])*COS(RADIANS(route_map__2[[#This Row],[stop_lat]])))^2)*111.32)</f>
        <v>0.42067337621297063</v>
      </c>
    </row>
    <row r="3583" spans="1:7" hidden="1" x14ac:dyDescent="0.2">
      <c r="A3583" t="s">
        <v>202</v>
      </c>
      <c r="B3583">
        <v>1</v>
      </c>
      <c r="C3583">
        <v>29</v>
      </c>
      <c r="D3583" t="s">
        <v>3767</v>
      </c>
      <c r="E3583">
        <v>49.239561000000002</v>
      </c>
      <c r="F3583">
        <v>-122.85838800000001</v>
      </c>
      <c r="G3583">
        <f>IF(route_map__2[[#This Row],[route_label]]&lt;&gt;A3584,0,SQRT((E3584-route_map__2[[#This Row],[stop_lat]])^2 + ((F3584-route_map__2[[#This Row],[stop_lon]])*COS(RADIANS(route_map__2[[#This Row],[stop_lat]])))^2)*111.32)</f>
        <v>0.32917510422719942</v>
      </c>
    </row>
    <row r="3584" spans="1:7" hidden="1" x14ac:dyDescent="0.2">
      <c r="A3584" t="s">
        <v>202</v>
      </c>
      <c r="B3584">
        <v>1</v>
      </c>
      <c r="C3584">
        <v>30</v>
      </c>
      <c r="D3584" t="s">
        <v>3768</v>
      </c>
      <c r="E3584">
        <v>49.23874</v>
      </c>
      <c r="F3584">
        <v>-122.862739</v>
      </c>
      <c r="G3584">
        <f>IF(route_map__2[[#This Row],[route_label]]&lt;&gt;A3585,0,SQRT((E3585-route_map__2[[#This Row],[stop_lat]])^2 + ((F3585-route_map__2[[#This Row],[stop_lon]])*COS(RADIANS(route_map__2[[#This Row],[stop_lat]])))^2)*111.32)</f>
        <v>0.24559497620058979</v>
      </c>
    </row>
    <row r="3585" spans="1:7" hidden="1" x14ac:dyDescent="0.2">
      <c r="A3585" t="s">
        <v>202</v>
      </c>
      <c r="B3585">
        <v>1</v>
      </c>
      <c r="C3585">
        <v>31</v>
      </c>
      <c r="D3585" t="s">
        <v>3769</v>
      </c>
      <c r="E3585">
        <v>49.238045</v>
      </c>
      <c r="F3585">
        <v>-122.86594599999999</v>
      </c>
      <c r="G3585">
        <f>IF(route_map__2[[#This Row],[route_label]]&lt;&gt;A3586,0,SQRT((E3586-route_map__2[[#This Row],[stop_lat]])^2 + ((F3586-route_map__2[[#This Row],[stop_lon]])*COS(RADIANS(route_map__2[[#This Row],[stop_lat]])))^2)*111.32)</f>
        <v>0.16333295002252141</v>
      </c>
    </row>
    <row r="3586" spans="1:7" hidden="1" x14ac:dyDescent="0.2">
      <c r="A3586" t="s">
        <v>202</v>
      </c>
      <c r="B3586">
        <v>1</v>
      </c>
      <c r="C3586">
        <v>32</v>
      </c>
      <c r="D3586" t="s">
        <v>3770</v>
      </c>
      <c r="E3586">
        <v>49.237616000000003</v>
      </c>
      <c r="F3586">
        <v>-122.868095</v>
      </c>
      <c r="G3586">
        <f>IF(route_map__2[[#This Row],[route_label]]&lt;&gt;A3587,0,SQRT((E3587-route_map__2[[#This Row],[stop_lat]])^2 + ((F3587-route_map__2[[#This Row],[stop_lon]])*COS(RADIANS(route_map__2[[#This Row],[stop_lat]])))^2)*111.32)</f>
        <v>0.22902565010807438</v>
      </c>
    </row>
    <row r="3587" spans="1:7" hidden="1" x14ac:dyDescent="0.2">
      <c r="A3587" t="s">
        <v>202</v>
      </c>
      <c r="B3587">
        <v>1</v>
      </c>
      <c r="C3587">
        <v>33</v>
      </c>
      <c r="D3587" t="s">
        <v>3771</v>
      </c>
      <c r="E3587">
        <v>49.236997000000002</v>
      </c>
      <c r="F3587">
        <v>-122.8711</v>
      </c>
      <c r="G3587">
        <f>IF(route_map__2[[#This Row],[route_label]]&lt;&gt;A3588,0,SQRT((E3588-route_map__2[[#This Row],[stop_lat]])^2 + ((F3588-route_map__2[[#This Row],[stop_lon]])*COS(RADIANS(route_map__2[[#This Row],[stop_lat]])))^2)*111.32)</f>
        <v>0.209822977286061</v>
      </c>
    </row>
    <row r="3588" spans="1:7" hidden="1" x14ac:dyDescent="0.2">
      <c r="A3588" t="s">
        <v>202</v>
      </c>
      <c r="B3588">
        <v>1</v>
      </c>
      <c r="C3588">
        <v>34</v>
      </c>
      <c r="D3588" t="s">
        <v>3772</v>
      </c>
      <c r="E3588">
        <v>49.236199999999997</v>
      </c>
      <c r="F3588">
        <v>-122.873716</v>
      </c>
      <c r="G3588">
        <f>IF(route_map__2[[#This Row],[route_label]]&lt;&gt;A3589,0,SQRT((E3589-route_map__2[[#This Row],[stop_lat]])^2 + ((F3589-route_map__2[[#This Row],[stop_lon]])*COS(RADIANS(route_map__2[[#This Row],[stop_lat]])))^2)*111.32)</f>
        <v>0.23706706826542909</v>
      </c>
    </row>
    <row r="3589" spans="1:7" hidden="1" x14ac:dyDescent="0.2">
      <c r="A3589" t="s">
        <v>202</v>
      </c>
      <c r="B3589">
        <v>1</v>
      </c>
      <c r="C3589">
        <v>35</v>
      </c>
      <c r="D3589" t="s">
        <v>3773</v>
      </c>
      <c r="E3589">
        <v>49.235227999999999</v>
      </c>
      <c r="F3589">
        <v>-122.87661799999999</v>
      </c>
      <c r="G3589">
        <f>IF(route_map__2[[#This Row],[route_label]]&lt;&gt;A3590,0,SQRT((E3590-route_map__2[[#This Row],[stop_lat]])^2 + ((F3590-route_map__2[[#This Row],[stop_lon]])*COS(RADIANS(route_map__2[[#This Row],[stop_lat]])))^2)*111.32)</f>
        <v>0.54250533159581338</v>
      </c>
    </row>
    <row r="3590" spans="1:7" hidden="1" x14ac:dyDescent="0.2">
      <c r="A3590" t="s">
        <v>202</v>
      </c>
      <c r="B3590">
        <v>1</v>
      </c>
      <c r="C3590">
        <v>36</v>
      </c>
      <c r="D3590" t="s">
        <v>3774</v>
      </c>
      <c r="E3590">
        <v>49.232855000000001</v>
      </c>
      <c r="F3590">
        <v>-122.883137</v>
      </c>
      <c r="G3590">
        <f>IF(route_map__2[[#This Row],[route_label]]&lt;&gt;A3591,0,SQRT((E3591-route_map__2[[#This Row],[stop_lat]])^2 + ((F3591-route_map__2[[#This Row],[stop_lon]])*COS(RADIANS(route_map__2[[#This Row],[stop_lat]])))^2)*111.32)</f>
        <v>0</v>
      </c>
    </row>
    <row r="3591" spans="1:7" hidden="1" x14ac:dyDescent="0.2">
      <c r="A3591" t="s">
        <v>215</v>
      </c>
      <c r="B3591">
        <v>0</v>
      </c>
      <c r="C3591">
        <v>1</v>
      </c>
      <c r="D3591" t="s">
        <v>3145</v>
      </c>
      <c r="E3591">
        <v>49.199522000000002</v>
      </c>
      <c r="F3591">
        <v>-122.95016699999999</v>
      </c>
      <c r="G3591">
        <f>IF(route_map__2[[#This Row],[route_label]]&lt;&gt;A3592,0,SQRT((E3592-route_map__2[[#This Row],[stop_lat]])^2 + ((F3592-route_map__2[[#This Row],[stop_lon]])*COS(RADIANS(route_map__2[[#This Row],[stop_lat]])))^2)*111.32)</f>
        <v>0.22096470335663776</v>
      </c>
    </row>
    <row r="3592" spans="1:7" hidden="1" x14ac:dyDescent="0.2">
      <c r="A3592" t="s">
        <v>215</v>
      </c>
      <c r="B3592">
        <v>0</v>
      </c>
      <c r="C3592">
        <v>2</v>
      </c>
      <c r="D3592" t="s">
        <v>2613</v>
      </c>
      <c r="E3592">
        <v>49.200284000000003</v>
      </c>
      <c r="F3592">
        <v>-122.952972</v>
      </c>
      <c r="G3592">
        <f>IF(route_map__2[[#This Row],[route_label]]&lt;&gt;A3593,0,SQRT((E3593-route_map__2[[#This Row],[stop_lat]])^2 + ((F3593-route_map__2[[#This Row],[stop_lon]])*COS(RADIANS(route_map__2[[#This Row],[stop_lat]])))^2)*111.32)</f>
        <v>0.10977250226592682</v>
      </c>
    </row>
    <row r="3593" spans="1:7" hidden="1" x14ac:dyDescent="0.2">
      <c r="A3593" t="s">
        <v>215</v>
      </c>
      <c r="B3593">
        <v>0</v>
      </c>
      <c r="C3593">
        <v>3</v>
      </c>
      <c r="D3593" t="s">
        <v>2614</v>
      </c>
      <c r="E3593">
        <v>49.200901999999999</v>
      </c>
      <c r="F3593">
        <v>-122.951796</v>
      </c>
      <c r="G3593">
        <f>IF(route_map__2[[#This Row],[route_label]]&lt;&gt;A3594,0,SQRT((E3594-route_map__2[[#This Row],[stop_lat]])^2 + ((F3594-route_map__2[[#This Row],[stop_lon]])*COS(RADIANS(route_map__2[[#This Row],[stop_lat]])))^2)*111.32)</f>
        <v>0.18100718043993386</v>
      </c>
    </row>
    <row r="3594" spans="1:7" hidden="1" x14ac:dyDescent="0.2">
      <c r="A3594" t="s">
        <v>215</v>
      </c>
      <c r="B3594">
        <v>0</v>
      </c>
      <c r="C3594">
        <v>4</v>
      </c>
      <c r="D3594" t="s">
        <v>2615</v>
      </c>
      <c r="E3594">
        <v>49.201937999999998</v>
      </c>
      <c r="F3594">
        <v>-122.949878</v>
      </c>
      <c r="G3594">
        <f>IF(route_map__2[[#This Row],[route_label]]&lt;&gt;A3595,0,SQRT((E3595-route_map__2[[#This Row],[stop_lat]])^2 + ((F3595-route_map__2[[#This Row],[stop_lon]])*COS(RADIANS(route_map__2[[#This Row],[stop_lat]])))^2)*111.32)</f>
        <v>0.18747131435919476</v>
      </c>
    </row>
    <row r="3595" spans="1:7" hidden="1" x14ac:dyDescent="0.2">
      <c r="A3595" t="s">
        <v>215</v>
      </c>
      <c r="B3595">
        <v>0</v>
      </c>
      <c r="C3595">
        <v>5</v>
      </c>
      <c r="D3595" t="s">
        <v>2616</v>
      </c>
      <c r="E3595">
        <v>49.203012999999999</v>
      </c>
      <c r="F3595">
        <v>-122.94789400000001</v>
      </c>
      <c r="G3595">
        <f>IF(route_map__2[[#This Row],[route_label]]&lt;&gt;A3596,0,SQRT((E3596-route_map__2[[#This Row],[stop_lat]])^2 + ((F3596-route_map__2[[#This Row],[stop_lon]])*COS(RADIANS(route_map__2[[#This Row],[stop_lat]])))^2)*111.32)</f>
        <v>0.20656496415750092</v>
      </c>
    </row>
    <row r="3596" spans="1:7" hidden="1" x14ac:dyDescent="0.2">
      <c r="A3596" t="s">
        <v>215</v>
      </c>
      <c r="B3596">
        <v>0</v>
      </c>
      <c r="C3596">
        <v>6</v>
      </c>
      <c r="D3596" t="s">
        <v>2617</v>
      </c>
      <c r="E3596">
        <v>49.204196000000003</v>
      </c>
      <c r="F3596">
        <v>-122.945706</v>
      </c>
      <c r="G3596">
        <f>IF(route_map__2[[#This Row],[route_label]]&lt;&gt;A3597,0,SQRT((E3597-route_map__2[[#This Row],[stop_lat]])^2 + ((F3597-route_map__2[[#This Row],[stop_lon]])*COS(RADIANS(route_map__2[[#This Row],[stop_lat]])))^2)*111.32)</f>
        <v>0.21050332833129626</v>
      </c>
    </row>
    <row r="3597" spans="1:7" hidden="1" x14ac:dyDescent="0.2">
      <c r="A3597" t="s">
        <v>215</v>
      </c>
      <c r="B3597">
        <v>0</v>
      </c>
      <c r="C3597">
        <v>7</v>
      </c>
      <c r="D3597" t="s">
        <v>2618</v>
      </c>
      <c r="E3597">
        <v>49.205399</v>
      </c>
      <c r="F3597">
        <v>-122.943473</v>
      </c>
      <c r="G3597">
        <f>IF(route_map__2[[#This Row],[route_label]]&lt;&gt;A3598,0,SQRT((E3598-route_map__2[[#This Row],[stop_lat]])^2 + ((F3598-route_map__2[[#This Row],[stop_lon]])*COS(RADIANS(route_map__2[[#This Row],[stop_lat]])))^2)*111.32)</f>
        <v>0.30137980278072557</v>
      </c>
    </row>
    <row r="3598" spans="1:7" hidden="1" x14ac:dyDescent="0.2">
      <c r="A3598" t="s">
        <v>215</v>
      </c>
      <c r="B3598">
        <v>0</v>
      </c>
      <c r="C3598">
        <v>8</v>
      </c>
      <c r="D3598" t="s">
        <v>2619</v>
      </c>
      <c r="E3598">
        <v>49.207123000000003</v>
      </c>
      <c r="F3598">
        <v>-122.94027800000001</v>
      </c>
      <c r="G3598">
        <f>IF(route_map__2[[#This Row],[route_label]]&lt;&gt;A3599,0,SQRT((E3599-route_map__2[[#This Row],[stop_lat]])^2 + ((F3599-route_map__2[[#This Row],[stop_lon]])*COS(RADIANS(route_map__2[[#This Row],[stop_lat]])))^2)*111.32)</f>
        <v>0.32174274735271347</v>
      </c>
    </row>
    <row r="3599" spans="1:7" hidden="1" x14ac:dyDescent="0.2">
      <c r="A3599" t="s">
        <v>215</v>
      </c>
      <c r="B3599">
        <v>0</v>
      </c>
      <c r="C3599">
        <v>9</v>
      </c>
      <c r="D3599" t="s">
        <v>2620</v>
      </c>
      <c r="E3599">
        <v>49.208969000000003</v>
      </c>
      <c r="F3599">
        <v>-122.936874</v>
      </c>
      <c r="G3599">
        <f>IF(route_map__2[[#This Row],[route_label]]&lt;&gt;A3600,0,SQRT((E3600-route_map__2[[#This Row],[stop_lat]])^2 + ((F3600-route_map__2[[#This Row],[stop_lon]])*COS(RADIANS(route_map__2[[#This Row],[stop_lat]])))^2)*111.32)</f>
        <v>0.255661863668668</v>
      </c>
    </row>
    <row r="3600" spans="1:7" hidden="1" x14ac:dyDescent="0.2">
      <c r="A3600" t="s">
        <v>215</v>
      </c>
      <c r="B3600">
        <v>0</v>
      </c>
      <c r="C3600">
        <v>10</v>
      </c>
      <c r="D3600" t="s">
        <v>2621</v>
      </c>
      <c r="E3600">
        <v>49.210241000000003</v>
      </c>
      <c r="F3600">
        <v>-122.933947</v>
      </c>
      <c r="G3600">
        <f>IF(route_map__2[[#This Row],[route_label]]&lt;&gt;A3601,0,SQRT((E3601-route_map__2[[#This Row],[stop_lat]])^2 + ((F3601-route_map__2[[#This Row],[stop_lon]])*COS(RADIANS(route_map__2[[#This Row],[stop_lat]])))^2)*111.32)</f>
        <v>0.21539461402972859</v>
      </c>
    </row>
    <row r="3601" spans="1:7" hidden="1" x14ac:dyDescent="0.2">
      <c r="A3601" t="s">
        <v>215</v>
      </c>
      <c r="B3601">
        <v>0</v>
      </c>
      <c r="C3601">
        <v>11</v>
      </c>
      <c r="D3601" t="s">
        <v>2622</v>
      </c>
      <c r="E3601">
        <v>49.208748</v>
      </c>
      <c r="F3601">
        <v>-122.932063</v>
      </c>
      <c r="G3601">
        <f>IF(route_map__2[[#This Row],[route_label]]&lt;&gt;A3602,0,SQRT((E3602-route_map__2[[#This Row],[stop_lat]])^2 + ((F3602-route_map__2[[#This Row],[stop_lon]])*COS(RADIANS(route_map__2[[#This Row],[stop_lat]])))^2)*111.32)</f>
        <v>0.17659130826711941</v>
      </c>
    </row>
    <row r="3602" spans="1:7" hidden="1" x14ac:dyDescent="0.2">
      <c r="A3602" t="s">
        <v>215</v>
      </c>
      <c r="B3602">
        <v>0</v>
      </c>
      <c r="C3602">
        <v>12</v>
      </c>
      <c r="D3602" t="s">
        <v>2623</v>
      </c>
      <c r="E3602">
        <v>49.207765999999999</v>
      </c>
      <c r="F3602">
        <v>-122.930156</v>
      </c>
      <c r="G3602">
        <f>IF(route_map__2[[#This Row],[route_label]]&lt;&gt;A3603,0,SQRT((E3603-route_map__2[[#This Row],[stop_lat]])^2 + ((F3603-route_map__2[[#This Row],[stop_lon]])*COS(RADIANS(route_map__2[[#This Row],[stop_lat]])))^2)*111.32)</f>
        <v>0.34556394971565513</v>
      </c>
    </row>
    <row r="3603" spans="1:7" hidden="1" x14ac:dyDescent="0.2">
      <c r="A3603" t="s">
        <v>215</v>
      </c>
      <c r="B3603">
        <v>0</v>
      </c>
      <c r="C3603">
        <v>13</v>
      </c>
      <c r="D3603" t="s">
        <v>2624</v>
      </c>
      <c r="E3603">
        <v>49.209744000000001</v>
      </c>
      <c r="F3603">
        <v>-122.92649400000001</v>
      </c>
      <c r="G3603">
        <f>IF(route_map__2[[#This Row],[route_label]]&lt;&gt;A3604,0,SQRT((E3604-route_map__2[[#This Row],[stop_lat]])^2 + ((F3604-route_map__2[[#This Row],[stop_lon]])*COS(RADIANS(route_map__2[[#This Row],[stop_lat]])))^2)*111.32)</f>
        <v>0.28984829741205492</v>
      </c>
    </row>
    <row r="3604" spans="1:7" hidden="1" x14ac:dyDescent="0.2">
      <c r="A3604" t="s">
        <v>215</v>
      </c>
      <c r="B3604">
        <v>0</v>
      </c>
      <c r="C3604">
        <v>14</v>
      </c>
      <c r="D3604" t="s">
        <v>2625</v>
      </c>
      <c r="E3604">
        <v>49.211405999999997</v>
      </c>
      <c r="F3604">
        <v>-122.92342600000001</v>
      </c>
      <c r="G3604">
        <f>IF(route_map__2[[#This Row],[route_label]]&lt;&gt;A3605,0,SQRT((E3605-route_map__2[[#This Row],[stop_lat]])^2 + ((F3605-route_map__2[[#This Row],[stop_lon]])*COS(RADIANS(route_map__2[[#This Row],[stop_lat]])))^2)*111.32)</f>
        <v>0.34454520109022974</v>
      </c>
    </row>
    <row r="3605" spans="1:7" hidden="1" x14ac:dyDescent="0.2">
      <c r="A3605" t="s">
        <v>215</v>
      </c>
      <c r="B3605">
        <v>0</v>
      </c>
      <c r="C3605">
        <v>15</v>
      </c>
      <c r="D3605" t="s">
        <v>3775</v>
      </c>
      <c r="E3605">
        <v>49.213372999999997</v>
      </c>
      <c r="F3605">
        <v>-122.919768</v>
      </c>
      <c r="G3605">
        <f>IF(route_map__2[[#This Row],[route_label]]&lt;&gt;A3606,0,SQRT((E3606-route_map__2[[#This Row],[stop_lat]])^2 + ((F3606-route_map__2[[#This Row],[stop_lon]])*COS(RADIANS(route_map__2[[#This Row],[stop_lat]])))^2)*111.32)</f>
        <v>0.22457599671668674</v>
      </c>
    </row>
    <row r="3606" spans="1:7" hidden="1" x14ac:dyDescent="0.2">
      <c r="A3606" t="s">
        <v>215</v>
      </c>
      <c r="B3606">
        <v>0</v>
      </c>
      <c r="C3606">
        <v>16</v>
      </c>
      <c r="D3606" t="s">
        <v>3776</v>
      </c>
      <c r="E3606">
        <v>49.214668000000003</v>
      </c>
      <c r="F3606">
        <v>-122.9174</v>
      </c>
      <c r="G3606">
        <f>IF(route_map__2[[#This Row],[route_label]]&lt;&gt;A3607,0,SQRT((E3607-route_map__2[[#This Row],[stop_lat]])^2 + ((F3607-route_map__2[[#This Row],[stop_lon]])*COS(RADIANS(route_map__2[[#This Row],[stop_lat]])))^2)*111.32)</f>
        <v>0.35065299627020619</v>
      </c>
    </row>
    <row r="3607" spans="1:7" hidden="1" x14ac:dyDescent="0.2">
      <c r="A3607" t="s">
        <v>215</v>
      </c>
      <c r="B3607">
        <v>0</v>
      </c>
      <c r="C3607">
        <v>17</v>
      </c>
      <c r="D3607" t="s">
        <v>2762</v>
      </c>
      <c r="E3607">
        <v>49.216681000000001</v>
      </c>
      <c r="F3607">
        <v>-122.913691</v>
      </c>
      <c r="G3607">
        <f>IF(route_map__2[[#This Row],[route_label]]&lt;&gt;A3608,0,SQRT((E3608-route_map__2[[#This Row],[stop_lat]])^2 + ((F3608-route_map__2[[#This Row],[stop_lon]])*COS(RADIANS(route_map__2[[#This Row],[stop_lat]])))^2)*111.32)</f>
        <v>0.2182807794567298</v>
      </c>
    </row>
    <row r="3608" spans="1:7" hidden="1" x14ac:dyDescent="0.2">
      <c r="A3608" t="s">
        <v>215</v>
      </c>
      <c r="B3608">
        <v>0</v>
      </c>
      <c r="C3608">
        <v>18</v>
      </c>
      <c r="D3608" t="s">
        <v>2763</v>
      </c>
      <c r="E3608">
        <v>49.217905999999999</v>
      </c>
      <c r="F3608">
        <v>-122.91134700000001</v>
      </c>
      <c r="G3608">
        <f>IF(route_map__2[[#This Row],[route_label]]&lt;&gt;A3609,0,SQRT((E3609-route_map__2[[#This Row],[stop_lat]])^2 + ((F3609-route_map__2[[#This Row],[stop_lon]])*COS(RADIANS(route_map__2[[#This Row],[stop_lat]])))^2)*111.32)</f>
        <v>0.32802894745252847</v>
      </c>
    </row>
    <row r="3609" spans="1:7" hidden="1" x14ac:dyDescent="0.2">
      <c r="A3609" t="s">
        <v>215</v>
      </c>
      <c r="B3609">
        <v>0</v>
      </c>
      <c r="C3609">
        <v>19</v>
      </c>
      <c r="D3609" t="s">
        <v>2764</v>
      </c>
      <c r="E3609">
        <v>49.219777999999998</v>
      </c>
      <c r="F3609">
        <v>-122.90786300000001</v>
      </c>
      <c r="G3609">
        <f>IF(route_map__2[[#This Row],[route_label]]&lt;&gt;A3610,0,SQRT((E3610-route_map__2[[#This Row],[stop_lat]])^2 + ((F3610-route_map__2[[#This Row],[stop_lon]])*COS(RADIANS(route_map__2[[#This Row],[stop_lat]])))^2)*111.32)</f>
        <v>0.20034232073924829</v>
      </c>
    </row>
    <row r="3610" spans="1:7" hidden="1" x14ac:dyDescent="0.2">
      <c r="A3610" t="s">
        <v>215</v>
      </c>
      <c r="B3610">
        <v>0</v>
      </c>
      <c r="C3610">
        <v>20</v>
      </c>
      <c r="D3610" t="s">
        <v>2765</v>
      </c>
      <c r="E3610">
        <v>49.220925999999999</v>
      </c>
      <c r="F3610">
        <v>-122.90574100000001</v>
      </c>
      <c r="G3610">
        <f>IF(route_map__2[[#This Row],[route_label]]&lt;&gt;A3611,0,SQRT((E3611-route_map__2[[#This Row],[stop_lat]])^2 + ((F3611-route_map__2[[#This Row],[stop_lon]])*COS(RADIANS(route_map__2[[#This Row],[stop_lat]])))^2)*111.32)</f>
        <v>0.19289031088021519</v>
      </c>
    </row>
    <row r="3611" spans="1:7" hidden="1" x14ac:dyDescent="0.2">
      <c r="A3611" t="s">
        <v>215</v>
      </c>
      <c r="B3611">
        <v>0</v>
      </c>
      <c r="C3611">
        <v>21</v>
      </c>
      <c r="D3611" t="s">
        <v>3777</v>
      </c>
      <c r="E3611">
        <v>49.220792000000003</v>
      </c>
      <c r="F3611">
        <v>-122.90309600000001</v>
      </c>
      <c r="G3611">
        <f>IF(route_map__2[[#This Row],[route_label]]&lt;&gt;A3612,0,SQRT((E3612-route_map__2[[#This Row],[stop_lat]])^2 + ((F3612-route_map__2[[#This Row],[stop_lon]])*COS(RADIANS(route_map__2[[#This Row],[stop_lat]])))^2)*111.32)</f>
        <v>0.24562999509211203</v>
      </c>
    </row>
    <row r="3612" spans="1:7" hidden="1" x14ac:dyDescent="0.2">
      <c r="A3612" t="s">
        <v>215</v>
      </c>
      <c r="B3612">
        <v>0</v>
      </c>
      <c r="C3612">
        <v>22</v>
      </c>
      <c r="D3612" t="s">
        <v>3778</v>
      </c>
      <c r="E3612">
        <v>49.220506999999998</v>
      </c>
      <c r="F3612">
        <v>-122.89974599999999</v>
      </c>
      <c r="G3612">
        <f>IF(route_map__2[[#This Row],[route_label]]&lt;&gt;A3613,0,SQRT((E3613-route_map__2[[#This Row],[stop_lat]])^2 + ((F3613-route_map__2[[#This Row],[stop_lon]])*COS(RADIANS(route_map__2[[#This Row],[stop_lat]])))^2)*111.32)</f>
        <v>9.0430270275009092E-2</v>
      </c>
    </row>
    <row r="3613" spans="1:7" hidden="1" x14ac:dyDescent="0.2">
      <c r="A3613" t="s">
        <v>215</v>
      </c>
      <c r="B3613">
        <v>0</v>
      </c>
      <c r="C3613">
        <v>23</v>
      </c>
      <c r="D3613" t="s">
        <v>3779</v>
      </c>
      <c r="E3613">
        <v>49.220933000000002</v>
      </c>
      <c r="F3613">
        <v>-122.898687</v>
      </c>
      <c r="G3613">
        <f>IF(route_map__2[[#This Row],[route_label]]&lt;&gt;A3614,0,SQRT((E3614-route_map__2[[#This Row],[stop_lat]])^2 + ((F3614-route_map__2[[#This Row],[stop_lon]])*COS(RADIANS(route_map__2[[#This Row],[stop_lat]])))^2)*111.32)</f>
        <v>0.34468537916440978</v>
      </c>
    </row>
    <row r="3614" spans="1:7" hidden="1" x14ac:dyDescent="0.2">
      <c r="A3614" t="s">
        <v>215</v>
      </c>
      <c r="B3614">
        <v>0</v>
      </c>
      <c r="C3614">
        <v>24</v>
      </c>
      <c r="D3614" t="s">
        <v>3780</v>
      </c>
      <c r="E3614">
        <v>49.224029000000002</v>
      </c>
      <c r="F3614">
        <v>-122.898616</v>
      </c>
      <c r="G3614">
        <f>IF(route_map__2[[#This Row],[route_label]]&lt;&gt;A3615,0,SQRT((E3615-route_map__2[[#This Row],[stop_lat]])^2 + ((F3615-route_map__2[[#This Row],[stop_lon]])*COS(RADIANS(route_map__2[[#This Row],[stop_lat]])))^2)*111.32)</f>
        <v>0.27433866855701744</v>
      </c>
    </row>
    <row r="3615" spans="1:7" hidden="1" x14ac:dyDescent="0.2">
      <c r="A3615" t="s">
        <v>215</v>
      </c>
      <c r="B3615">
        <v>0</v>
      </c>
      <c r="C3615">
        <v>25</v>
      </c>
      <c r="D3615" t="s">
        <v>3781</v>
      </c>
      <c r="E3615">
        <v>49.226461</v>
      </c>
      <c r="F3615">
        <v>-122.898006</v>
      </c>
      <c r="G3615">
        <f>IF(route_map__2[[#This Row],[route_label]]&lt;&gt;A3616,0,SQRT((E3616-route_map__2[[#This Row],[stop_lat]])^2 + ((F3616-route_map__2[[#This Row],[stop_lon]])*COS(RADIANS(route_map__2[[#This Row],[stop_lat]])))^2)*111.32)</f>
        <v>0.29441021000030126</v>
      </c>
    </row>
    <row r="3616" spans="1:7" hidden="1" x14ac:dyDescent="0.2">
      <c r="A3616" t="s">
        <v>215</v>
      </c>
      <c r="B3616">
        <v>0</v>
      </c>
      <c r="C3616">
        <v>26</v>
      </c>
      <c r="D3616" t="s">
        <v>3782</v>
      </c>
      <c r="E3616">
        <v>49.226413000000001</v>
      </c>
      <c r="F3616">
        <v>-122.893957</v>
      </c>
      <c r="G3616">
        <f>IF(route_map__2[[#This Row],[route_label]]&lt;&gt;A3617,0,SQRT((E3617-route_map__2[[#This Row],[stop_lat]])^2 + ((F3617-route_map__2[[#This Row],[stop_lon]])*COS(RADIANS(route_map__2[[#This Row],[stop_lat]])))^2)*111.32)</f>
        <v>0.16013408560527084</v>
      </c>
    </row>
    <row r="3617" spans="1:7" hidden="1" x14ac:dyDescent="0.2">
      <c r="A3617" t="s">
        <v>215</v>
      </c>
      <c r="B3617">
        <v>0</v>
      </c>
      <c r="C3617">
        <v>27</v>
      </c>
      <c r="D3617" t="s">
        <v>2842</v>
      </c>
      <c r="E3617">
        <v>49.227612000000001</v>
      </c>
      <c r="F3617">
        <v>-122.89274</v>
      </c>
      <c r="G3617">
        <f>IF(route_map__2[[#This Row],[route_label]]&lt;&gt;A3618,0,SQRT((E3618-route_map__2[[#This Row],[stop_lat]])^2 + ((F3618-route_map__2[[#This Row],[stop_lon]])*COS(RADIANS(route_map__2[[#This Row],[stop_lat]])))^2)*111.32)</f>
        <v>0.31687984538169645</v>
      </c>
    </row>
    <row r="3618" spans="1:7" hidden="1" x14ac:dyDescent="0.2">
      <c r="A3618" t="s">
        <v>215</v>
      </c>
      <c r="B3618">
        <v>0</v>
      </c>
      <c r="C3618">
        <v>28</v>
      </c>
      <c r="D3618" t="s">
        <v>2843</v>
      </c>
      <c r="E3618">
        <v>49.230457999999999</v>
      </c>
      <c r="F3618">
        <v>-122.892653</v>
      </c>
      <c r="G3618">
        <f>IF(route_map__2[[#This Row],[route_label]]&lt;&gt;A3619,0,SQRT((E3619-route_map__2[[#This Row],[stop_lat]])^2 + ((F3619-route_map__2[[#This Row],[stop_lon]])*COS(RADIANS(route_map__2[[#This Row],[stop_lat]])))^2)*111.32)</f>
        <v>0.12651457274716524</v>
      </c>
    </row>
    <row r="3619" spans="1:7" hidden="1" x14ac:dyDescent="0.2">
      <c r="A3619" t="s">
        <v>215</v>
      </c>
      <c r="B3619">
        <v>0</v>
      </c>
      <c r="C3619">
        <v>29</v>
      </c>
      <c r="D3619" t="s">
        <v>3153</v>
      </c>
      <c r="E3619">
        <v>49.231544</v>
      </c>
      <c r="F3619">
        <v>-122.89214</v>
      </c>
      <c r="G3619">
        <f>IF(route_map__2[[#This Row],[route_label]]&lt;&gt;A3620,0,SQRT((E3620-route_map__2[[#This Row],[stop_lat]])^2 + ((F3620-route_map__2[[#This Row],[stop_lon]])*COS(RADIANS(route_map__2[[#This Row],[stop_lat]])))^2)*111.32)</f>
        <v>0.17797447440944447</v>
      </c>
    </row>
    <row r="3620" spans="1:7" hidden="1" x14ac:dyDescent="0.2">
      <c r="A3620" t="s">
        <v>215</v>
      </c>
      <c r="B3620">
        <v>0</v>
      </c>
      <c r="C3620">
        <v>30</v>
      </c>
      <c r="D3620" t="s">
        <v>3154</v>
      </c>
      <c r="E3620">
        <v>49.231518000000001</v>
      </c>
      <c r="F3620">
        <v>-122.889692</v>
      </c>
      <c r="G3620">
        <f>IF(route_map__2[[#This Row],[route_label]]&lt;&gt;A3621,0,SQRT((E3621-route_map__2[[#This Row],[stop_lat]])^2 + ((F3621-route_map__2[[#This Row],[stop_lon]])*COS(RADIANS(route_map__2[[#This Row],[stop_lat]])))^2)*111.32)</f>
        <v>0.5470853144910478</v>
      </c>
    </row>
    <row r="3621" spans="1:7" hidden="1" x14ac:dyDescent="0.2">
      <c r="A3621" t="s">
        <v>215</v>
      </c>
      <c r="B3621">
        <v>0</v>
      </c>
      <c r="C3621">
        <v>31</v>
      </c>
      <c r="D3621" t="s">
        <v>3155</v>
      </c>
      <c r="E3621">
        <v>49.232968</v>
      </c>
      <c r="F3621">
        <v>-122.882501</v>
      </c>
      <c r="G3621">
        <f>IF(route_map__2[[#This Row],[route_label]]&lt;&gt;A3622,0,SQRT((E3622-route_map__2[[#This Row],[stop_lat]])^2 + ((F3622-route_map__2[[#This Row],[stop_lon]])*COS(RADIANS(route_map__2[[#This Row],[stop_lat]])))^2)*111.32)</f>
        <v>0</v>
      </c>
    </row>
    <row r="3622" spans="1:7" hidden="1" x14ac:dyDescent="0.2">
      <c r="A3622" t="s">
        <v>215</v>
      </c>
      <c r="B3622">
        <v>1</v>
      </c>
      <c r="C3622">
        <v>1</v>
      </c>
      <c r="D3622" t="s">
        <v>3155</v>
      </c>
      <c r="E3622">
        <v>49.232968</v>
      </c>
      <c r="F3622">
        <v>-122.882501</v>
      </c>
      <c r="G3622">
        <f>IF(route_map__2[[#This Row],[route_label]]&lt;&gt;A3623,0,SQRT((E3623-route_map__2[[#This Row],[stop_lat]])^2 + ((F3623-route_map__2[[#This Row],[stop_lon]])*COS(RADIANS(route_map__2[[#This Row],[stop_lat]])))^2)*111.32)</f>
        <v>0.347312895924066</v>
      </c>
    </row>
    <row r="3623" spans="1:7" hidden="1" x14ac:dyDescent="0.2">
      <c r="A3623" t="s">
        <v>215</v>
      </c>
      <c r="B3623">
        <v>1</v>
      </c>
      <c r="C3623">
        <v>2</v>
      </c>
      <c r="D3623" t="s">
        <v>3156</v>
      </c>
      <c r="E3623">
        <v>49.231648999999997</v>
      </c>
      <c r="F3623">
        <v>-122.886831</v>
      </c>
      <c r="G3623">
        <f>IF(route_map__2[[#This Row],[route_label]]&lt;&gt;A3624,0,SQRT((E3624-route_map__2[[#This Row],[stop_lat]])^2 + ((F3624-route_map__2[[#This Row],[stop_lon]])*COS(RADIANS(route_map__2[[#This Row],[stop_lat]])))^2)*111.32)</f>
        <v>0.27397755110070493</v>
      </c>
    </row>
    <row r="3624" spans="1:7" hidden="1" x14ac:dyDescent="0.2">
      <c r="A3624" t="s">
        <v>215</v>
      </c>
      <c r="B3624">
        <v>1</v>
      </c>
      <c r="C3624">
        <v>3</v>
      </c>
      <c r="D3624" t="s">
        <v>3157</v>
      </c>
      <c r="E3624">
        <v>49.231653999999999</v>
      </c>
      <c r="F3624">
        <v>-122.89060000000001</v>
      </c>
      <c r="G3624">
        <f>IF(route_map__2[[#This Row],[route_label]]&lt;&gt;A3625,0,SQRT((E3625-route_map__2[[#This Row],[stop_lat]])^2 + ((F3625-route_map__2[[#This Row],[stop_lon]])*COS(RADIANS(route_map__2[[#This Row],[stop_lat]])))^2)*111.32)</f>
        <v>0.17151998527931947</v>
      </c>
    </row>
    <row r="3625" spans="1:7" hidden="1" x14ac:dyDescent="0.2">
      <c r="A3625" t="s">
        <v>215</v>
      </c>
      <c r="B3625">
        <v>1</v>
      </c>
      <c r="C3625">
        <v>4</v>
      </c>
      <c r="D3625" t="s">
        <v>2853</v>
      </c>
      <c r="E3625">
        <v>49.231132000000002</v>
      </c>
      <c r="F3625">
        <v>-122.89282</v>
      </c>
      <c r="G3625">
        <f>IF(route_map__2[[#This Row],[route_label]]&lt;&gt;A3626,0,SQRT((E3626-route_map__2[[#This Row],[stop_lat]])^2 + ((F3626-route_map__2[[#This Row],[stop_lon]])*COS(RADIANS(route_map__2[[#This Row],[stop_lat]])))^2)*111.32)</f>
        <v>0.39670382457148762</v>
      </c>
    </row>
    <row r="3626" spans="1:7" hidden="1" x14ac:dyDescent="0.2">
      <c r="A3626" t="s">
        <v>215</v>
      </c>
      <c r="B3626">
        <v>1</v>
      </c>
      <c r="C3626">
        <v>5</v>
      </c>
      <c r="D3626" t="s">
        <v>2854</v>
      </c>
      <c r="E3626">
        <v>49.227569000000003</v>
      </c>
      <c r="F3626">
        <v>-122.892923</v>
      </c>
      <c r="G3626">
        <f>IF(route_map__2[[#This Row],[route_label]]&lt;&gt;A3627,0,SQRT((E3627-route_map__2[[#This Row],[stop_lat]])^2 + ((F3627-route_map__2[[#This Row],[stop_lon]])*COS(RADIANS(route_map__2[[#This Row],[stop_lat]])))^2)*111.32)</f>
        <v>0.12213085025364608</v>
      </c>
    </row>
    <row r="3627" spans="1:7" hidden="1" x14ac:dyDescent="0.2">
      <c r="A3627" t="s">
        <v>215</v>
      </c>
      <c r="B3627">
        <v>1</v>
      </c>
      <c r="C3627">
        <v>6</v>
      </c>
      <c r="D3627" t="s">
        <v>3783</v>
      </c>
      <c r="E3627">
        <v>49.226514000000002</v>
      </c>
      <c r="F3627">
        <v>-122.893384</v>
      </c>
      <c r="G3627">
        <f>IF(route_map__2[[#This Row],[route_label]]&lt;&gt;A3628,0,SQRT((E3628-route_map__2[[#This Row],[stop_lat]])^2 + ((F3628-route_map__2[[#This Row],[stop_lon]])*COS(RADIANS(route_map__2[[#This Row],[stop_lat]])))^2)*111.32)</f>
        <v>0.32202628172548148</v>
      </c>
    </row>
    <row r="3628" spans="1:7" hidden="1" x14ac:dyDescent="0.2">
      <c r="A3628" t="s">
        <v>215</v>
      </c>
      <c r="B3628">
        <v>1</v>
      </c>
      <c r="C3628">
        <v>7</v>
      </c>
      <c r="D3628" t="s">
        <v>3784</v>
      </c>
      <c r="E3628">
        <v>49.226559000000002</v>
      </c>
      <c r="F3628">
        <v>-122.897813</v>
      </c>
      <c r="G3628">
        <f>IF(route_map__2[[#This Row],[route_label]]&lt;&gt;A3629,0,SQRT((E3629-route_map__2[[#This Row],[stop_lat]])^2 + ((F3629-route_map__2[[#This Row],[stop_lon]])*COS(RADIANS(route_map__2[[#This Row],[stop_lat]])))^2)*111.32)</f>
        <v>0.15081300916570217</v>
      </c>
    </row>
    <row r="3629" spans="1:7" hidden="1" x14ac:dyDescent="0.2">
      <c r="A3629" t="s">
        <v>215</v>
      </c>
      <c r="B3629">
        <v>1</v>
      </c>
      <c r="C3629">
        <v>8</v>
      </c>
      <c r="D3629" t="s">
        <v>3785</v>
      </c>
      <c r="E3629">
        <v>49.225338999999998</v>
      </c>
      <c r="F3629">
        <v>-122.898715</v>
      </c>
      <c r="G3629">
        <f>IF(route_map__2[[#This Row],[route_label]]&lt;&gt;A3630,0,SQRT((E3630-route_map__2[[#This Row],[stop_lat]])^2 + ((F3630-route_map__2[[#This Row],[stop_lon]])*COS(RADIANS(route_map__2[[#This Row],[stop_lat]])))^2)*111.32)</f>
        <v>0.25599753199058767</v>
      </c>
    </row>
    <row r="3630" spans="1:7" hidden="1" x14ac:dyDescent="0.2">
      <c r="A3630" t="s">
        <v>215</v>
      </c>
      <c r="B3630">
        <v>1</v>
      </c>
      <c r="C3630">
        <v>9</v>
      </c>
      <c r="D3630" t="s">
        <v>3786</v>
      </c>
      <c r="E3630">
        <v>49.223039999999997</v>
      </c>
      <c r="F3630">
        <v>-122.898799</v>
      </c>
      <c r="G3630">
        <f>IF(route_map__2[[#This Row],[route_label]]&lt;&gt;A3631,0,SQRT((E3631-route_map__2[[#This Row],[stop_lat]])^2 + ((F3631-route_map__2[[#This Row],[stop_lon]])*COS(RADIANS(route_map__2[[#This Row],[stop_lat]])))^2)*111.32)</f>
        <v>0.2831424788959877</v>
      </c>
    </row>
    <row r="3631" spans="1:7" hidden="1" x14ac:dyDescent="0.2">
      <c r="A3631" t="s">
        <v>215</v>
      </c>
      <c r="B3631">
        <v>1</v>
      </c>
      <c r="C3631">
        <v>10</v>
      </c>
      <c r="D3631" t="s">
        <v>3787</v>
      </c>
      <c r="E3631">
        <v>49.220613999999998</v>
      </c>
      <c r="F3631">
        <v>-122.899969</v>
      </c>
      <c r="G3631">
        <f>IF(route_map__2[[#This Row],[route_label]]&lt;&gt;A3632,0,SQRT((E3632-route_map__2[[#This Row],[stop_lat]])^2 + ((F3632-route_map__2[[#This Row],[stop_lon]])*COS(RADIANS(route_map__2[[#This Row],[stop_lat]])))^2)*111.32)</f>
        <v>0.4572027435906354</v>
      </c>
    </row>
    <row r="3632" spans="1:7" hidden="1" x14ac:dyDescent="0.2">
      <c r="A3632" t="s">
        <v>215</v>
      </c>
      <c r="B3632">
        <v>1</v>
      </c>
      <c r="C3632">
        <v>11</v>
      </c>
      <c r="D3632" t="s">
        <v>2783</v>
      </c>
      <c r="E3632">
        <v>49.22081</v>
      </c>
      <c r="F3632">
        <v>-122.90625</v>
      </c>
      <c r="G3632">
        <f>IF(route_map__2[[#This Row],[route_label]]&lt;&gt;A3633,0,SQRT((E3633-route_map__2[[#This Row],[stop_lat]])^2 + ((F3633-route_map__2[[#This Row],[stop_lon]])*COS(RADIANS(route_map__2[[#This Row],[stop_lat]])))^2)*111.32)</f>
        <v>0.25690979675666642</v>
      </c>
    </row>
    <row r="3633" spans="1:7" hidden="1" x14ac:dyDescent="0.2">
      <c r="A3633" t="s">
        <v>215</v>
      </c>
      <c r="B3633">
        <v>1</v>
      </c>
      <c r="C3633">
        <v>12</v>
      </c>
      <c r="D3633" t="s">
        <v>2784</v>
      </c>
      <c r="E3633">
        <v>49.219347999999997</v>
      </c>
      <c r="F3633">
        <v>-122.908984</v>
      </c>
      <c r="G3633">
        <f>IF(route_map__2[[#This Row],[route_label]]&lt;&gt;A3634,0,SQRT((E3634-route_map__2[[#This Row],[stop_lat]])^2 + ((F3634-route_map__2[[#This Row],[stop_lon]])*COS(RADIANS(route_map__2[[#This Row],[stop_lat]])))^2)*111.32)</f>
        <v>0.32829409746857652</v>
      </c>
    </row>
    <row r="3634" spans="1:7" hidden="1" x14ac:dyDescent="0.2">
      <c r="A3634" t="s">
        <v>215</v>
      </c>
      <c r="B3634">
        <v>1</v>
      </c>
      <c r="C3634">
        <v>13</v>
      </c>
      <c r="D3634" t="s">
        <v>2785</v>
      </c>
      <c r="E3634">
        <v>49.217458000000001</v>
      </c>
      <c r="F3634">
        <v>-122.91245000000001</v>
      </c>
      <c r="G3634">
        <f>IF(route_map__2[[#This Row],[route_label]]&lt;&gt;A3635,0,SQRT((E3635-route_map__2[[#This Row],[stop_lat]])^2 + ((F3635-route_map__2[[#This Row],[stop_lon]])*COS(RADIANS(route_map__2[[#This Row],[stop_lat]])))^2)*111.32)</f>
        <v>0.19723681853959965</v>
      </c>
    </row>
    <row r="3635" spans="1:7" hidden="1" x14ac:dyDescent="0.2">
      <c r="A3635" t="s">
        <v>215</v>
      </c>
      <c r="B3635">
        <v>1</v>
      </c>
      <c r="C3635">
        <v>14</v>
      </c>
      <c r="D3635" t="s">
        <v>3788</v>
      </c>
      <c r="E3635">
        <v>49.216327</v>
      </c>
      <c r="F3635">
        <v>-122.91453799999999</v>
      </c>
      <c r="G3635">
        <f>IF(route_map__2[[#This Row],[route_label]]&lt;&gt;A3636,0,SQRT((E3636-route_map__2[[#This Row],[stop_lat]])^2 + ((F3636-route_map__2[[#This Row],[stop_lon]])*COS(RADIANS(route_map__2[[#This Row],[stop_lat]])))^2)*111.32)</f>
        <v>0.33093674159459391</v>
      </c>
    </row>
    <row r="3636" spans="1:7" hidden="1" x14ac:dyDescent="0.2">
      <c r="A3636" t="s">
        <v>215</v>
      </c>
      <c r="B3636">
        <v>1</v>
      </c>
      <c r="C3636">
        <v>15</v>
      </c>
      <c r="D3636" t="s">
        <v>3789</v>
      </c>
      <c r="E3636">
        <v>49.214436999999997</v>
      </c>
      <c r="F3636">
        <v>-122.91805100000001</v>
      </c>
      <c r="G3636">
        <f>IF(route_map__2[[#This Row],[route_label]]&lt;&gt;A3637,0,SQRT((E3637-route_map__2[[#This Row],[stop_lat]])^2 + ((F3637-route_map__2[[#This Row],[stop_lon]])*COS(RADIANS(route_map__2[[#This Row],[stop_lat]])))^2)*111.32)</f>
        <v>0.26650546425561156</v>
      </c>
    </row>
    <row r="3637" spans="1:7" hidden="1" x14ac:dyDescent="0.2">
      <c r="A3637" t="s">
        <v>215</v>
      </c>
      <c r="B3637">
        <v>1</v>
      </c>
      <c r="C3637">
        <v>16</v>
      </c>
      <c r="D3637" t="s">
        <v>2676</v>
      </c>
      <c r="E3637">
        <v>49.212927000000001</v>
      </c>
      <c r="F3637">
        <v>-122.920895</v>
      </c>
      <c r="G3637">
        <f>IF(route_map__2[[#This Row],[route_label]]&lt;&gt;A3638,0,SQRT((E3638-route_map__2[[#This Row],[stop_lat]])^2 + ((F3638-route_map__2[[#This Row],[stop_lon]])*COS(RADIANS(route_map__2[[#This Row],[stop_lat]])))^2)*111.32)</f>
        <v>0.26145602580668731</v>
      </c>
    </row>
    <row r="3638" spans="1:7" hidden="1" x14ac:dyDescent="0.2">
      <c r="A3638" t="s">
        <v>215</v>
      </c>
      <c r="B3638">
        <v>1</v>
      </c>
      <c r="C3638">
        <v>17</v>
      </c>
      <c r="D3638" t="s">
        <v>2677</v>
      </c>
      <c r="E3638">
        <v>49.211447999999997</v>
      </c>
      <c r="F3638">
        <v>-122.923688</v>
      </c>
      <c r="G3638">
        <f>IF(route_map__2[[#This Row],[route_label]]&lt;&gt;A3639,0,SQRT((E3639-route_map__2[[#This Row],[stop_lat]])^2 + ((F3639-route_map__2[[#This Row],[stop_lon]])*COS(RADIANS(route_map__2[[#This Row],[stop_lat]])))^2)*111.32)</f>
        <v>0.33717157632290901</v>
      </c>
    </row>
    <row r="3639" spans="1:7" hidden="1" x14ac:dyDescent="0.2">
      <c r="A3639" t="s">
        <v>215</v>
      </c>
      <c r="B3639">
        <v>1</v>
      </c>
      <c r="C3639">
        <v>18</v>
      </c>
      <c r="D3639" t="s">
        <v>2678</v>
      </c>
      <c r="E3639">
        <v>49.209491999999997</v>
      </c>
      <c r="F3639">
        <v>-122.927228</v>
      </c>
      <c r="G3639">
        <f>IF(route_map__2[[#This Row],[route_label]]&lt;&gt;A3640,0,SQRT((E3640-route_map__2[[#This Row],[stop_lat]])^2 + ((F3640-route_map__2[[#This Row],[stop_lon]])*COS(RADIANS(route_map__2[[#This Row],[stop_lat]])))^2)*111.32)</f>
        <v>0.327843715791655</v>
      </c>
    </row>
    <row r="3640" spans="1:7" hidden="1" x14ac:dyDescent="0.2">
      <c r="A3640" t="s">
        <v>215</v>
      </c>
      <c r="B3640">
        <v>1</v>
      </c>
      <c r="C3640">
        <v>19</v>
      </c>
      <c r="D3640" t="s">
        <v>2679</v>
      </c>
      <c r="E3640">
        <v>49.208438999999998</v>
      </c>
      <c r="F3640">
        <v>-122.931438</v>
      </c>
      <c r="G3640">
        <f>IF(route_map__2[[#This Row],[route_label]]&lt;&gt;A3641,0,SQRT((E3641-route_map__2[[#This Row],[stop_lat]])^2 + ((F3641-route_map__2[[#This Row],[stop_lon]])*COS(RADIANS(route_map__2[[#This Row],[stop_lat]])))^2)*111.32)</f>
        <v>0.10827713366305851</v>
      </c>
    </row>
    <row r="3641" spans="1:7" hidden="1" x14ac:dyDescent="0.2">
      <c r="A3641" t="s">
        <v>215</v>
      </c>
      <c r="B3641">
        <v>1</v>
      </c>
      <c r="C3641">
        <v>20</v>
      </c>
      <c r="D3641" t="s">
        <v>2680</v>
      </c>
      <c r="E3641">
        <v>49.209189000000002</v>
      </c>
      <c r="F3641">
        <v>-122.93238599999999</v>
      </c>
      <c r="G3641">
        <f>IF(route_map__2[[#This Row],[route_label]]&lt;&gt;A3642,0,SQRT((E3642-route_map__2[[#This Row],[stop_lat]])^2 + ((F3642-route_map__2[[#This Row],[stop_lon]])*COS(RADIANS(route_map__2[[#This Row],[stop_lat]])))^2)*111.32)</f>
        <v>0.38406025932563265</v>
      </c>
    </row>
    <row r="3642" spans="1:7" hidden="1" x14ac:dyDescent="0.2">
      <c r="A3642" t="s">
        <v>215</v>
      </c>
      <c r="B3642">
        <v>1</v>
      </c>
      <c r="C3642">
        <v>21</v>
      </c>
      <c r="D3642" t="s">
        <v>2681</v>
      </c>
      <c r="E3642">
        <v>49.208697000000001</v>
      </c>
      <c r="F3642">
        <v>-122.937613</v>
      </c>
      <c r="G3642">
        <f>IF(route_map__2[[#This Row],[route_label]]&lt;&gt;A3643,0,SQRT((E3643-route_map__2[[#This Row],[stop_lat]])^2 + ((F3643-route_map__2[[#This Row],[stop_lon]])*COS(RADIANS(route_map__2[[#This Row],[stop_lat]])))^2)*111.32)</f>
        <v>0.31973506210334307</v>
      </c>
    </row>
    <row r="3643" spans="1:7" hidden="1" x14ac:dyDescent="0.2">
      <c r="A3643" t="s">
        <v>215</v>
      </c>
      <c r="B3643">
        <v>1</v>
      </c>
      <c r="C3643">
        <v>22</v>
      </c>
      <c r="D3643" t="s">
        <v>2682</v>
      </c>
      <c r="E3643">
        <v>49.206854</v>
      </c>
      <c r="F3643">
        <v>-122.940985</v>
      </c>
      <c r="G3643">
        <f>IF(route_map__2[[#This Row],[route_label]]&lt;&gt;A3644,0,SQRT((E3644-route_map__2[[#This Row],[stop_lat]])^2 + ((F3644-route_map__2[[#This Row],[stop_lon]])*COS(RADIANS(route_map__2[[#This Row],[stop_lat]])))^2)*111.32)</f>
        <v>0.3228182417397602</v>
      </c>
    </row>
    <row r="3644" spans="1:7" hidden="1" x14ac:dyDescent="0.2">
      <c r="A3644" t="s">
        <v>215</v>
      </c>
      <c r="B3644">
        <v>1</v>
      </c>
      <c r="C3644">
        <v>23</v>
      </c>
      <c r="D3644" t="s">
        <v>2683</v>
      </c>
      <c r="E3644">
        <v>49.205022999999997</v>
      </c>
      <c r="F3644">
        <v>-122.944427</v>
      </c>
      <c r="G3644">
        <f>IF(route_map__2[[#This Row],[route_label]]&lt;&gt;A3645,0,SQRT((E3645-route_map__2[[#This Row],[stop_lat]])^2 + ((F3645-route_map__2[[#This Row],[stop_lon]])*COS(RADIANS(route_map__2[[#This Row],[stop_lat]])))^2)*111.32)</f>
        <v>0.19189593014750836</v>
      </c>
    </row>
    <row r="3645" spans="1:7" hidden="1" x14ac:dyDescent="0.2">
      <c r="A3645" t="s">
        <v>215</v>
      </c>
      <c r="B3645">
        <v>1</v>
      </c>
      <c r="C3645">
        <v>24</v>
      </c>
      <c r="D3645" t="s">
        <v>2684</v>
      </c>
      <c r="E3645">
        <v>49.203929000000002</v>
      </c>
      <c r="F3645">
        <v>-122.946466</v>
      </c>
      <c r="G3645">
        <f>IF(route_map__2[[#This Row],[route_label]]&lt;&gt;A3646,0,SQRT((E3646-route_map__2[[#This Row],[stop_lat]])^2 + ((F3646-route_map__2[[#This Row],[stop_lon]])*COS(RADIANS(route_map__2[[#This Row],[stop_lat]])))^2)*111.32)</f>
        <v>0.21624948576620764</v>
      </c>
    </row>
    <row r="3646" spans="1:7" hidden="1" x14ac:dyDescent="0.2">
      <c r="A3646" t="s">
        <v>215</v>
      </c>
      <c r="B3646">
        <v>1</v>
      </c>
      <c r="C3646">
        <v>25</v>
      </c>
      <c r="D3646" t="s">
        <v>2685</v>
      </c>
      <c r="E3646">
        <v>49.202694000000001</v>
      </c>
      <c r="F3646">
        <v>-122.948761</v>
      </c>
      <c r="G3646">
        <f>IF(route_map__2[[#This Row],[route_label]]&lt;&gt;A3647,0,SQRT((E3647-route_map__2[[#This Row],[stop_lat]])^2 + ((F3647-route_map__2[[#This Row],[stop_lon]])*COS(RADIANS(route_map__2[[#This Row],[stop_lat]])))^2)*111.32)</f>
        <v>0.35389662604174105</v>
      </c>
    </row>
    <row r="3647" spans="1:7" hidden="1" x14ac:dyDescent="0.2">
      <c r="A3647" t="s">
        <v>215</v>
      </c>
      <c r="B3647">
        <v>1</v>
      </c>
      <c r="C3647">
        <v>26</v>
      </c>
      <c r="D3647" t="s">
        <v>2686</v>
      </c>
      <c r="E3647">
        <v>49.200665999999998</v>
      </c>
      <c r="F3647">
        <v>-122.95250799999999</v>
      </c>
      <c r="G3647">
        <f>IF(route_map__2[[#This Row],[route_label]]&lt;&gt;A3648,0,SQRT((E3648-route_map__2[[#This Row],[stop_lat]])^2 + ((F3648-route_map__2[[#This Row],[stop_lon]])*COS(RADIANS(route_map__2[[#This Row],[stop_lat]])))^2)*111.32)</f>
        <v>0.22248901301054644</v>
      </c>
    </row>
    <row r="3648" spans="1:7" hidden="1" x14ac:dyDescent="0.2">
      <c r="A3648" t="s">
        <v>215</v>
      </c>
      <c r="B3648">
        <v>1</v>
      </c>
      <c r="C3648">
        <v>27</v>
      </c>
      <c r="D3648" t="s">
        <v>2586</v>
      </c>
      <c r="E3648">
        <v>49.199857000000002</v>
      </c>
      <c r="F3648">
        <v>-122.94971099999999</v>
      </c>
      <c r="G3648">
        <f>IF(route_map__2[[#This Row],[route_label]]&lt;&gt;A3649,0,SQRT((E3649-route_map__2[[#This Row],[stop_lat]])^2 + ((F3649-route_map__2[[#This Row],[stop_lon]])*COS(RADIANS(route_map__2[[#This Row],[stop_lat]])))^2)*111.32)</f>
        <v>0</v>
      </c>
    </row>
    <row r="3649" spans="1:7" hidden="1" x14ac:dyDescent="0.2">
      <c r="A3649" t="s">
        <v>263</v>
      </c>
      <c r="B3649">
        <v>0</v>
      </c>
      <c r="C3649">
        <v>1</v>
      </c>
      <c r="D3649" t="s">
        <v>3790</v>
      </c>
      <c r="E3649">
        <v>49.247771999999998</v>
      </c>
      <c r="F3649">
        <v>-122.895398</v>
      </c>
      <c r="G3649">
        <f>IF(route_map__2[[#This Row],[route_label]]&lt;&gt;A3650,0,SQRT((E3650-route_map__2[[#This Row],[stop_lat]])^2 + ((F3650-route_map__2[[#This Row],[stop_lon]])*COS(RADIANS(route_map__2[[#This Row],[stop_lat]])))^2)*111.32)</f>
        <v>0.21532064960824934</v>
      </c>
    </row>
    <row r="3650" spans="1:7" hidden="1" x14ac:dyDescent="0.2">
      <c r="A3650" t="s">
        <v>263</v>
      </c>
      <c r="B3650">
        <v>0</v>
      </c>
      <c r="C3650">
        <v>2</v>
      </c>
      <c r="D3650" t="s">
        <v>2910</v>
      </c>
      <c r="E3650">
        <v>49.248513000000003</v>
      </c>
      <c r="F3650">
        <v>-122.892661</v>
      </c>
      <c r="G3650">
        <f>IF(route_map__2[[#This Row],[route_label]]&lt;&gt;A3651,0,SQRT((E3651-route_map__2[[#This Row],[stop_lat]])^2 + ((F3651-route_map__2[[#This Row],[stop_lon]])*COS(RADIANS(route_map__2[[#This Row],[stop_lat]])))^2)*111.32)</f>
        <v>0.21621646177354131</v>
      </c>
    </row>
    <row r="3651" spans="1:7" hidden="1" x14ac:dyDescent="0.2">
      <c r="A3651" t="s">
        <v>263</v>
      </c>
      <c r="B3651">
        <v>0</v>
      </c>
      <c r="C3651">
        <v>3</v>
      </c>
      <c r="D3651" t="s">
        <v>2911</v>
      </c>
      <c r="E3651">
        <v>49.250455000000002</v>
      </c>
      <c r="F3651">
        <v>-122.892713</v>
      </c>
      <c r="G3651">
        <f>IF(route_map__2[[#This Row],[route_label]]&lt;&gt;A3652,0,SQRT((E3652-route_map__2[[#This Row],[stop_lat]])^2 + ((F3652-route_map__2[[#This Row],[stop_lon]])*COS(RADIANS(route_map__2[[#This Row],[stop_lat]])))^2)*111.32)</f>
        <v>0.29690396502960342</v>
      </c>
    </row>
    <row r="3652" spans="1:7" hidden="1" x14ac:dyDescent="0.2">
      <c r="A3652" t="s">
        <v>263</v>
      </c>
      <c r="B3652">
        <v>0</v>
      </c>
      <c r="C3652">
        <v>4</v>
      </c>
      <c r="D3652" t="s">
        <v>3791</v>
      </c>
      <c r="E3652">
        <v>49.253121999999998</v>
      </c>
      <c r="F3652">
        <v>-122.892752</v>
      </c>
      <c r="G3652">
        <f>IF(route_map__2[[#This Row],[route_label]]&lt;&gt;A3653,0,SQRT((E3653-route_map__2[[#This Row],[stop_lat]])^2 + ((F3653-route_map__2[[#This Row],[stop_lon]])*COS(RADIANS(route_map__2[[#This Row],[stop_lat]])))^2)*111.32)</f>
        <v>0.449444326197247</v>
      </c>
    </row>
    <row r="3653" spans="1:7" hidden="1" x14ac:dyDescent="0.2">
      <c r="A3653" t="s">
        <v>263</v>
      </c>
      <c r="B3653">
        <v>0</v>
      </c>
      <c r="C3653">
        <v>5</v>
      </c>
      <c r="D3653" t="s">
        <v>3792</v>
      </c>
      <c r="E3653">
        <v>49.257159000000001</v>
      </c>
      <c r="F3653">
        <v>-122.89284000000001</v>
      </c>
      <c r="G3653">
        <f>IF(route_map__2[[#This Row],[route_label]]&lt;&gt;A3654,0,SQRT((E3654-route_map__2[[#This Row],[stop_lat]])^2 + ((F3654-route_map__2[[#This Row],[stop_lon]])*COS(RADIANS(route_map__2[[#This Row],[stop_lat]])))^2)*111.32)</f>
        <v>0.15408334220747613</v>
      </c>
    </row>
    <row r="3654" spans="1:7" hidden="1" x14ac:dyDescent="0.2">
      <c r="A3654" t="s">
        <v>263</v>
      </c>
      <c r="B3654">
        <v>0</v>
      </c>
      <c r="C3654">
        <v>6</v>
      </c>
      <c r="D3654" t="s">
        <v>3793</v>
      </c>
      <c r="E3654">
        <v>49.258543000000003</v>
      </c>
      <c r="F3654">
        <v>-122.892871</v>
      </c>
      <c r="G3654">
        <f>IF(route_map__2[[#This Row],[route_label]]&lt;&gt;A3655,0,SQRT((E3655-route_map__2[[#This Row],[stop_lat]])^2 + ((F3655-route_map__2[[#This Row],[stop_lon]])*COS(RADIANS(route_map__2[[#This Row],[stop_lat]])))^2)*111.32)</f>
        <v>0.41175967160018839</v>
      </c>
    </row>
    <row r="3655" spans="1:7" hidden="1" x14ac:dyDescent="0.2">
      <c r="A3655" t="s">
        <v>263</v>
      </c>
      <c r="B3655">
        <v>0</v>
      </c>
      <c r="C3655">
        <v>7</v>
      </c>
      <c r="D3655" t="s">
        <v>3794</v>
      </c>
      <c r="E3655">
        <v>49.261648000000001</v>
      </c>
      <c r="F3655">
        <v>-122.889791</v>
      </c>
      <c r="G3655">
        <f>IF(route_map__2[[#This Row],[route_label]]&lt;&gt;A3656,0,SQRT((E3656-route_map__2[[#This Row],[stop_lat]])^2 + ((F3656-route_map__2[[#This Row],[stop_lon]])*COS(RADIANS(route_map__2[[#This Row],[stop_lat]])))^2)*111.32)</f>
        <v>0.25792166649848985</v>
      </c>
    </row>
    <row r="3656" spans="1:7" hidden="1" x14ac:dyDescent="0.2">
      <c r="A3656" t="s">
        <v>263</v>
      </c>
      <c r="B3656">
        <v>0</v>
      </c>
      <c r="C3656">
        <v>8</v>
      </c>
      <c r="D3656" t="s">
        <v>3602</v>
      </c>
      <c r="E3656">
        <v>49.263154</v>
      </c>
      <c r="F3656">
        <v>-122.88709299999999</v>
      </c>
      <c r="G3656">
        <f>IF(route_map__2[[#This Row],[route_label]]&lt;&gt;A3657,0,SQRT((E3657-route_map__2[[#This Row],[stop_lat]])^2 + ((F3657-route_map__2[[#This Row],[stop_lon]])*COS(RADIANS(route_map__2[[#This Row],[stop_lat]])))^2)*111.32)</f>
        <v>0.29100308559924848</v>
      </c>
    </row>
    <row r="3657" spans="1:7" hidden="1" x14ac:dyDescent="0.2">
      <c r="A3657" t="s">
        <v>263</v>
      </c>
      <c r="B3657">
        <v>0</v>
      </c>
      <c r="C3657">
        <v>9</v>
      </c>
      <c r="D3657" t="s">
        <v>3603</v>
      </c>
      <c r="E3657">
        <v>49.263393000000001</v>
      </c>
      <c r="F3657">
        <v>-122.883104</v>
      </c>
      <c r="G3657">
        <f>IF(route_map__2[[#This Row],[route_label]]&lt;&gt;A3658,0,SQRT((E3658-route_map__2[[#This Row],[stop_lat]])^2 + ((F3658-route_map__2[[#This Row],[stop_lon]])*COS(RADIANS(route_map__2[[#This Row],[stop_lat]])))^2)*111.32)</f>
        <v>0.18389061263997764</v>
      </c>
    </row>
    <row r="3658" spans="1:7" hidden="1" x14ac:dyDescent="0.2">
      <c r="A3658" t="s">
        <v>263</v>
      </c>
      <c r="B3658">
        <v>0</v>
      </c>
      <c r="C3658">
        <v>10</v>
      </c>
      <c r="D3658" t="s">
        <v>3604</v>
      </c>
      <c r="E3658">
        <v>49.263527000000003</v>
      </c>
      <c r="F3658">
        <v>-122.88058100000001</v>
      </c>
      <c r="G3658">
        <f>IF(route_map__2[[#This Row],[route_label]]&lt;&gt;A3659,0,SQRT((E3659-route_map__2[[#This Row],[stop_lat]])^2 + ((F3659-route_map__2[[#This Row],[stop_lon]])*COS(RADIANS(route_map__2[[#This Row],[stop_lat]])))^2)*111.32)</f>
        <v>0.30852468466886579</v>
      </c>
    </row>
    <row r="3659" spans="1:7" hidden="1" x14ac:dyDescent="0.2">
      <c r="A3659" t="s">
        <v>263</v>
      </c>
      <c r="B3659">
        <v>0</v>
      </c>
      <c r="C3659">
        <v>11</v>
      </c>
      <c r="D3659" t="s">
        <v>3605</v>
      </c>
      <c r="E3659">
        <v>49.263528999999998</v>
      </c>
      <c r="F3659">
        <v>-122.876334</v>
      </c>
      <c r="G3659">
        <f>IF(route_map__2[[#This Row],[route_label]]&lt;&gt;A3660,0,SQRT((E3660-route_map__2[[#This Row],[stop_lat]])^2 + ((F3660-route_map__2[[#This Row],[stop_lon]])*COS(RADIANS(route_map__2[[#This Row],[stop_lat]])))^2)*111.32)</f>
        <v>0.18154828550715482</v>
      </c>
    </row>
    <row r="3660" spans="1:7" hidden="1" x14ac:dyDescent="0.2">
      <c r="A3660" t="s">
        <v>263</v>
      </c>
      <c r="B3660">
        <v>0</v>
      </c>
      <c r="C3660">
        <v>12</v>
      </c>
      <c r="D3660" t="s">
        <v>3606</v>
      </c>
      <c r="E3660">
        <v>49.263514000000001</v>
      </c>
      <c r="F3660">
        <v>-122.873835</v>
      </c>
      <c r="G3660">
        <f>IF(route_map__2[[#This Row],[route_label]]&lt;&gt;A3661,0,SQRT((E3661-route_map__2[[#This Row],[stop_lat]])^2 + ((F3661-route_map__2[[#This Row],[stop_lon]])*COS(RADIANS(route_map__2[[#This Row],[stop_lat]])))^2)*111.32)</f>
        <v>0.44885085913624057</v>
      </c>
    </row>
    <row r="3661" spans="1:7" hidden="1" x14ac:dyDescent="0.2">
      <c r="A3661" t="s">
        <v>263</v>
      </c>
      <c r="B3661">
        <v>0</v>
      </c>
      <c r="C3661">
        <v>13</v>
      </c>
      <c r="D3661" t="s">
        <v>3607</v>
      </c>
      <c r="E3661">
        <v>49.263455</v>
      </c>
      <c r="F3661">
        <v>-122.86765699999999</v>
      </c>
      <c r="G3661">
        <f>IF(route_map__2[[#This Row],[route_label]]&lt;&gt;A3662,0,SQRT((E3662-route_map__2[[#This Row],[stop_lat]])^2 + ((F3662-route_map__2[[#This Row],[stop_lon]])*COS(RADIANS(route_map__2[[#This Row],[stop_lat]])))^2)*111.32)</f>
        <v>0.37732189950035266</v>
      </c>
    </row>
    <row r="3662" spans="1:7" hidden="1" x14ac:dyDescent="0.2">
      <c r="A3662" t="s">
        <v>263</v>
      </c>
      <c r="B3662">
        <v>0</v>
      </c>
      <c r="C3662">
        <v>14</v>
      </c>
      <c r="D3662" t="s">
        <v>3608</v>
      </c>
      <c r="E3662">
        <v>49.263444999999997</v>
      </c>
      <c r="F3662">
        <v>-122.86246300000001</v>
      </c>
      <c r="G3662">
        <f>IF(route_map__2[[#This Row],[route_label]]&lt;&gt;A3663,0,SQRT((E3663-route_map__2[[#This Row],[stop_lat]])^2 + ((F3663-route_map__2[[#This Row],[stop_lon]])*COS(RADIANS(route_map__2[[#This Row],[stop_lat]])))^2)*111.32)</f>
        <v>0.39636944256627804</v>
      </c>
    </row>
    <row r="3663" spans="1:7" hidden="1" x14ac:dyDescent="0.2">
      <c r="A3663" t="s">
        <v>263</v>
      </c>
      <c r="B3663">
        <v>0</v>
      </c>
      <c r="C3663">
        <v>15</v>
      </c>
      <c r="D3663" t="s">
        <v>3609</v>
      </c>
      <c r="E3663">
        <v>49.263413</v>
      </c>
      <c r="F3663">
        <v>-122.857007</v>
      </c>
      <c r="G3663">
        <f>IF(route_map__2[[#This Row],[route_label]]&lt;&gt;A3664,0,SQRT((E3664-route_map__2[[#This Row],[stop_lat]])^2 + ((F3664-route_map__2[[#This Row],[stop_lon]])*COS(RADIANS(route_map__2[[#This Row],[stop_lat]])))^2)*111.32)</f>
        <v>0.35682159632329652</v>
      </c>
    </row>
    <row r="3664" spans="1:7" hidden="1" x14ac:dyDescent="0.2">
      <c r="A3664" t="s">
        <v>263</v>
      </c>
      <c r="B3664">
        <v>0</v>
      </c>
      <c r="C3664">
        <v>16</v>
      </c>
      <c r="D3664" t="s">
        <v>3795</v>
      </c>
      <c r="E3664">
        <v>49.263032000000003</v>
      </c>
      <c r="F3664">
        <v>-122.85213</v>
      </c>
      <c r="G3664">
        <f>IF(route_map__2[[#This Row],[route_label]]&lt;&gt;A3665,0,SQRT((E3665-route_map__2[[#This Row],[stop_lat]])^2 + ((F3665-route_map__2[[#This Row],[stop_lon]])*COS(RADIANS(route_map__2[[#This Row],[stop_lat]])))^2)*111.32)</f>
        <v>0.20461422021372419</v>
      </c>
    </row>
    <row r="3665" spans="1:7" hidden="1" x14ac:dyDescent="0.2">
      <c r="A3665" t="s">
        <v>263</v>
      </c>
      <c r="B3665">
        <v>0</v>
      </c>
      <c r="C3665">
        <v>17</v>
      </c>
      <c r="D3665" t="s">
        <v>3796</v>
      </c>
      <c r="E3665">
        <v>49.261194000000003</v>
      </c>
      <c r="F3665">
        <v>-122.852155</v>
      </c>
      <c r="G3665">
        <f>IF(route_map__2[[#This Row],[route_label]]&lt;&gt;A3666,0,SQRT((E3666-route_map__2[[#This Row],[stop_lat]])^2 + ((F3666-route_map__2[[#This Row],[stop_lon]])*COS(RADIANS(route_map__2[[#This Row],[stop_lat]])))^2)*111.32)</f>
        <v>0.18958736966710174</v>
      </c>
    </row>
    <row r="3666" spans="1:7" hidden="1" x14ac:dyDescent="0.2">
      <c r="A3666" t="s">
        <v>263</v>
      </c>
      <c r="B3666">
        <v>0</v>
      </c>
      <c r="C3666">
        <v>18</v>
      </c>
      <c r="D3666" t="s">
        <v>3797</v>
      </c>
      <c r="E3666">
        <v>49.259490999999997</v>
      </c>
      <c r="F3666">
        <v>-122.852181</v>
      </c>
      <c r="G3666">
        <f>IF(route_map__2[[#This Row],[route_label]]&lt;&gt;A3667,0,SQRT((E3667-route_map__2[[#This Row],[stop_lat]])^2 + ((F3667-route_map__2[[#This Row],[stop_lon]])*COS(RADIANS(route_map__2[[#This Row],[stop_lat]])))^2)*111.32)</f>
        <v>0.24259683976986526</v>
      </c>
    </row>
    <row r="3667" spans="1:7" hidden="1" x14ac:dyDescent="0.2">
      <c r="A3667" t="s">
        <v>263</v>
      </c>
      <c r="B3667">
        <v>0</v>
      </c>
      <c r="C3667">
        <v>19</v>
      </c>
      <c r="D3667" t="s">
        <v>3798</v>
      </c>
      <c r="E3667">
        <v>49.257311999999999</v>
      </c>
      <c r="F3667">
        <v>-122.852234</v>
      </c>
      <c r="G3667">
        <f>IF(route_map__2[[#This Row],[route_label]]&lt;&gt;A3668,0,SQRT((E3668-route_map__2[[#This Row],[stop_lat]])^2 + ((F3668-route_map__2[[#This Row],[stop_lon]])*COS(RADIANS(route_map__2[[#This Row],[stop_lat]])))^2)*111.32)</f>
        <v>0.18306199111710883</v>
      </c>
    </row>
    <row r="3668" spans="1:7" hidden="1" x14ac:dyDescent="0.2">
      <c r="A3668" t="s">
        <v>263</v>
      </c>
      <c r="B3668">
        <v>0</v>
      </c>
      <c r="C3668">
        <v>20</v>
      </c>
      <c r="D3668" t="s">
        <v>3799</v>
      </c>
      <c r="E3668">
        <v>49.255668</v>
      </c>
      <c r="F3668">
        <v>-122.852294</v>
      </c>
      <c r="G3668">
        <f>IF(route_map__2[[#This Row],[route_label]]&lt;&gt;A3669,0,SQRT((E3669-route_map__2[[#This Row],[stop_lat]])^2 + ((F3669-route_map__2[[#This Row],[stop_lon]])*COS(RADIANS(route_map__2[[#This Row],[stop_lat]])))^2)*111.32)</f>
        <v>0.21031688922456113</v>
      </c>
    </row>
    <row r="3669" spans="1:7" hidden="1" x14ac:dyDescent="0.2">
      <c r="A3669" t="s">
        <v>263</v>
      </c>
      <c r="B3669">
        <v>0</v>
      </c>
      <c r="C3669">
        <v>21</v>
      </c>
      <c r="D3669" t="s">
        <v>3800</v>
      </c>
      <c r="E3669">
        <v>49.253833</v>
      </c>
      <c r="F3669">
        <v>-122.85160500000001</v>
      </c>
      <c r="G3669">
        <f>IF(route_map__2[[#This Row],[route_label]]&lt;&gt;A3670,0,SQRT((E3670-route_map__2[[#This Row],[stop_lat]])^2 + ((F3670-route_map__2[[#This Row],[stop_lon]])*COS(RADIANS(route_map__2[[#This Row],[stop_lat]])))^2)*111.32)</f>
        <v>0.3032811427237132</v>
      </c>
    </row>
    <row r="3670" spans="1:7" hidden="1" x14ac:dyDescent="0.2">
      <c r="A3670" t="s">
        <v>263</v>
      </c>
      <c r="B3670">
        <v>0</v>
      </c>
      <c r="C3670">
        <v>22</v>
      </c>
      <c r="D3670" t="s">
        <v>3801</v>
      </c>
      <c r="E3670">
        <v>49.253830999999998</v>
      </c>
      <c r="F3670">
        <v>-122.847431</v>
      </c>
      <c r="G3670">
        <f>IF(route_map__2[[#This Row],[route_label]]&lt;&gt;A3671,0,SQRT((E3671-route_map__2[[#This Row],[stop_lat]])^2 + ((F3671-route_map__2[[#This Row],[stop_lon]])*COS(RADIANS(route_map__2[[#This Row],[stop_lat]])))^2)*111.32)</f>
        <v>0.16730116351076604</v>
      </c>
    </row>
    <row r="3671" spans="1:7" hidden="1" x14ac:dyDescent="0.2">
      <c r="A3671" t="s">
        <v>263</v>
      </c>
      <c r="B3671">
        <v>0</v>
      </c>
      <c r="C3671">
        <v>23</v>
      </c>
      <c r="D3671" t="s">
        <v>3741</v>
      </c>
      <c r="E3671">
        <v>49.255152000000002</v>
      </c>
      <c r="F3671">
        <v>-122.846333</v>
      </c>
      <c r="G3671">
        <f>IF(route_map__2[[#This Row],[route_label]]&lt;&gt;A3672,0,SQRT((E3672-route_map__2[[#This Row],[stop_lat]])^2 + ((F3672-route_map__2[[#This Row],[stop_lon]])*COS(RADIANS(route_map__2[[#This Row],[stop_lat]])))^2)*111.32)</f>
        <v>0.18752591343045633</v>
      </c>
    </row>
    <row r="3672" spans="1:7" hidden="1" x14ac:dyDescent="0.2">
      <c r="A3672" t="s">
        <v>263</v>
      </c>
      <c r="B3672">
        <v>0</v>
      </c>
      <c r="C3672">
        <v>24</v>
      </c>
      <c r="D3672" t="s">
        <v>3742</v>
      </c>
      <c r="E3672">
        <v>49.256008999999999</v>
      </c>
      <c r="F3672">
        <v>-122.844111</v>
      </c>
      <c r="G3672">
        <f>IF(route_map__2[[#This Row],[route_label]]&lt;&gt;A3673,0,SQRT((E3673-route_map__2[[#This Row],[stop_lat]])^2 + ((F3673-route_map__2[[#This Row],[stop_lon]])*COS(RADIANS(route_map__2[[#This Row],[stop_lat]])))^2)*111.32)</f>
        <v>0.27050628808797866</v>
      </c>
    </row>
    <row r="3673" spans="1:7" hidden="1" x14ac:dyDescent="0.2">
      <c r="A3673" t="s">
        <v>263</v>
      </c>
      <c r="B3673">
        <v>0</v>
      </c>
      <c r="C3673">
        <v>25</v>
      </c>
      <c r="D3673" t="s">
        <v>3802</v>
      </c>
      <c r="E3673">
        <v>49.255991999999999</v>
      </c>
      <c r="F3673">
        <v>-122.840388</v>
      </c>
      <c r="G3673">
        <f>IF(route_map__2[[#This Row],[route_label]]&lt;&gt;A3674,0,SQRT((E3674-route_map__2[[#This Row],[stop_lat]])^2 + ((F3674-route_map__2[[#This Row],[stop_lon]])*COS(RADIANS(route_map__2[[#This Row],[stop_lat]])))^2)*111.32)</f>
        <v>0.2090348516244058</v>
      </c>
    </row>
    <row r="3674" spans="1:7" hidden="1" x14ac:dyDescent="0.2">
      <c r="A3674" t="s">
        <v>263</v>
      </c>
      <c r="B3674">
        <v>0</v>
      </c>
      <c r="C3674">
        <v>26</v>
      </c>
      <c r="D3674" t="s">
        <v>3803</v>
      </c>
      <c r="E3674">
        <v>49.255983000000001</v>
      </c>
      <c r="F3674">
        <v>-122.83751100000001</v>
      </c>
      <c r="G3674">
        <f>IF(route_map__2[[#This Row],[route_label]]&lt;&gt;A3675,0,SQRT((E3675-route_map__2[[#This Row],[stop_lat]])^2 + ((F3675-route_map__2[[#This Row],[stop_lon]])*COS(RADIANS(route_map__2[[#This Row],[stop_lat]])))^2)*111.32)</f>
        <v>0.15203942779545229</v>
      </c>
    </row>
    <row r="3675" spans="1:7" hidden="1" x14ac:dyDescent="0.2">
      <c r="A3675" t="s">
        <v>263</v>
      </c>
      <c r="B3675">
        <v>0</v>
      </c>
      <c r="C3675">
        <v>27</v>
      </c>
      <c r="D3675" t="s">
        <v>3804</v>
      </c>
      <c r="E3675">
        <v>49.255766000000001</v>
      </c>
      <c r="F3675">
        <v>-122.83544500000001</v>
      </c>
      <c r="G3675">
        <f>IF(route_map__2[[#This Row],[route_label]]&lt;&gt;A3676,0,SQRT((E3676-route_map__2[[#This Row],[stop_lat]])^2 + ((F3676-route_map__2[[#This Row],[stop_lon]])*COS(RADIANS(route_map__2[[#This Row],[stop_lat]])))^2)*111.32)</f>
        <v>0.25040600249022016</v>
      </c>
    </row>
    <row r="3676" spans="1:7" hidden="1" x14ac:dyDescent="0.2">
      <c r="A3676" t="s">
        <v>263</v>
      </c>
      <c r="B3676">
        <v>0</v>
      </c>
      <c r="C3676">
        <v>28</v>
      </c>
      <c r="D3676" t="s">
        <v>3805</v>
      </c>
      <c r="E3676">
        <v>49.253517000000002</v>
      </c>
      <c r="F3676">
        <v>-122.83551199999999</v>
      </c>
      <c r="G3676">
        <f>IF(route_map__2[[#This Row],[route_label]]&lt;&gt;A3677,0,SQRT((E3677-route_map__2[[#This Row],[stop_lat]])^2 + ((F3677-route_map__2[[#This Row],[stop_lon]])*COS(RADIANS(route_map__2[[#This Row],[stop_lat]])))^2)*111.32)</f>
        <v>0.35050050466720556</v>
      </c>
    </row>
    <row r="3677" spans="1:7" hidden="1" x14ac:dyDescent="0.2">
      <c r="A3677" t="s">
        <v>263</v>
      </c>
      <c r="B3677">
        <v>0</v>
      </c>
      <c r="C3677">
        <v>29</v>
      </c>
      <c r="D3677" t="s">
        <v>3806</v>
      </c>
      <c r="E3677">
        <v>49.250368999999999</v>
      </c>
      <c r="F3677">
        <v>-122.835605</v>
      </c>
      <c r="G3677">
        <f>IF(route_map__2[[#This Row],[route_label]]&lt;&gt;A3678,0,SQRT((E3678-route_map__2[[#This Row],[stop_lat]])^2 + ((F3678-route_map__2[[#This Row],[stop_lon]])*COS(RADIANS(route_map__2[[#This Row],[stop_lat]])))^2)*111.32)</f>
        <v>0.2738684779815968</v>
      </c>
    </row>
    <row r="3678" spans="1:7" hidden="1" x14ac:dyDescent="0.2">
      <c r="A3678" t="s">
        <v>263</v>
      </c>
      <c r="B3678">
        <v>0</v>
      </c>
      <c r="C3678">
        <v>30</v>
      </c>
      <c r="D3678" t="s">
        <v>3807</v>
      </c>
      <c r="E3678">
        <v>49.248046000000002</v>
      </c>
      <c r="F3678">
        <v>-122.83436399999999</v>
      </c>
      <c r="G3678">
        <f>IF(route_map__2[[#This Row],[route_label]]&lt;&gt;A3679,0,SQRT((E3679-route_map__2[[#This Row],[stop_lat]])^2 + ((F3679-route_map__2[[#This Row],[stop_lon]])*COS(RADIANS(route_map__2[[#This Row],[stop_lat]])))^2)*111.32)</f>
        <v>0.22810441484597616</v>
      </c>
    </row>
    <row r="3679" spans="1:7" hidden="1" x14ac:dyDescent="0.2">
      <c r="A3679" t="s">
        <v>263</v>
      </c>
      <c r="B3679">
        <v>0</v>
      </c>
      <c r="C3679">
        <v>31</v>
      </c>
      <c r="D3679" t="s">
        <v>3808</v>
      </c>
      <c r="E3679">
        <v>49.245997000000003</v>
      </c>
      <c r="F3679">
        <v>-122.834335</v>
      </c>
      <c r="G3679">
        <f>IF(route_map__2[[#This Row],[route_label]]&lt;&gt;A3680,0,SQRT((E3680-route_map__2[[#This Row],[stop_lat]])^2 + ((F3680-route_map__2[[#This Row],[stop_lon]])*COS(RADIANS(route_map__2[[#This Row],[stop_lat]])))^2)*111.32)</f>
        <v>0.21207177200406627</v>
      </c>
    </row>
    <row r="3680" spans="1:7" hidden="1" x14ac:dyDescent="0.2">
      <c r="A3680" t="s">
        <v>263</v>
      </c>
      <c r="B3680">
        <v>0</v>
      </c>
      <c r="C3680">
        <v>32</v>
      </c>
      <c r="D3680" t="s">
        <v>3809</v>
      </c>
      <c r="E3680">
        <v>49.244092000000002</v>
      </c>
      <c r="F3680">
        <v>-122.834311</v>
      </c>
      <c r="G3680">
        <f>IF(route_map__2[[#This Row],[route_label]]&lt;&gt;A3681,0,SQRT((E3681-route_map__2[[#This Row],[stop_lat]])^2 + ((F3681-route_map__2[[#This Row],[stop_lon]])*COS(RADIANS(route_map__2[[#This Row],[stop_lat]])))^2)*111.32)</f>
        <v>0.3192732040994869</v>
      </c>
    </row>
    <row r="3681" spans="1:7" hidden="1" x14ac:dyDescent="0.2">
      <c r="A3681" t="s">
        <v>263</v>
      </c>
      <c r="B3681">
        <v>0</v>
      </c>
      <c r="C3681">
        <v>33</v>
      </c>
      <c r="D3681" t="s">
        <v>3810</v>
      </c>
      <c r="E3681">
        <v>49.241224000000003</v>
      </c>
      <c r="F3681">
        <v>-122.834281</v>
      </c>
      <c r="G3681">
        <f>IF(route_map__2[[#This Row],[route_label]]&lt;&gt;A3682,0,SQRT((E3682-route_map__2[[#This Row],[stop_lat]])^2 + ((F3682-route_map__2[[#This Row],[stop_lon]])*COS(RADIANS(route_map__2[[#This Row],[stop_lat]])))^2)*111.32)</f>
        <v>0.2675097003452796</v>
      </c>
    </row>
    <row r="3682" spans="1:7" hidden="1" x14ac:dyDescent="0.2">
      <c r="A3682" t="s">
        <v>263</v>
      </c>
      <c r="B3682">
        <v>0</v>
      </c>
      <c r="C3682">
        <v>34</v>
      </c>
      <c r="D3682" t="s">
        <v>3811</v>
      </c>
      <c r="E3682">
        <v>49.238821000000002</v>
      </c>
      <c r="F3682">
        <v>-122.834253</v>
      </c>
      <c r="G3682">
        <f>IF(route_map__2[[#This Row],[route_label]]&lt;&gt;A3683,0,SQRT((E3683-route_map__2[[#This Row],[stop_lat]])^2 + ((F3683-route_map__2[[#This Row],[stop_lon]])*COS(RADIANS(route_map__2[[#This Row],[stop_lat]])))^2)*111.32)</f>
        <v>0.36972675513817455</v>
      </c>
    </row>
    <row r="3683" spans="1:7" hidden="1" x14ac:dyDescent="0.2">
      <c r="A3683" t="s">
        <v>263</v>
      </c>
      <c r="B3683">
        <v>0</v>
      </c>
      <c r="C3683">
        <v>35</v>
      </c>
      <c r="D3683" t="s">
        <v>3812</v>
      </c>
      <c r="E3683">
        <v>49.235500000000002</v>
      </c>
      <c r="F3683">
        <v>-122.83418500000001</v>
      </c>
      <c r="G3683">
        <f>IF(route_map__2[[#This Row],[route_label]]&lt;&gt;A3684,0,SQRT((E3684-route_map__2[[#This Row],[stop_lat]])^2 + ((F3684-route_map__2[[#This Row],[stop_lon]])*COS(RADIANS(route_map__2[[#This Row],[stop_lat]])))^2)*111.32)</f>
        <v>0.34487110045009822</v>
      </c>
    </row>
    <row r="3684" spans="1:7" hidden="1" x14ac:dyDescent="0.2">
      <c r="A3684" t="s">
        <v>263</v>
      </c>
      <c r="B3684">
        <v>0</v>
      </c>
      <c r="C3684">
        <v>36</v>
      </c>
      <c r="D3684" t="s">
        <v>3813</v>
      </c>
      <c r="E3684">
        <v>49.232574</v>
      </c>
      <c r="F3684">
        <v>-122.83574400000001</v>
      </c>
      <c r="G3684">
        <f>IF(route_map__2[[#This Row],[route_label]]&lt;&gt;A3685,0,SQRT((E3685-route_map__2[[#This Row],[stop_lat]])^2 + ((F3685-route_map__2[[#This Row],[stop_lon]])*COS(RADIANS(route_map__2[[#This Row],[stop_lat]])))^2)*111.32)</f>
        <v>0.23088430108126404</v>
      </c>
    </row>
    <row r="3685" spans="1:7" hidden="1" x14ac:dyDescent="0.2">
      <c r="A3685" t="s">
        <v>263</v>
      </c>
      <c r="B3685">
        <v>0</v>
      </c>
      <c r="C3685">
        <v>37</v>
      </c>
      <c r="D3685" t="s">
        <v>3814</v>
      </c>
      <c r="E3685">
        <v>49.230888999999998</v>
      </c>
      <c r="F3685">
        <v>-122.837596</v>
      </c>
      <c r="G3685">
        <f>IF(route_map__2[[#This Row],[route_label]]&lt;&gt;A3686,0,SQRT((E3686-route_map__2[[#This Row],[stop_lat]])^2 + ((F3686-route_map__2[[#This Row],[stop_lon]])*COS(RADIANS(route_map__2[[#This Row],[stop_lat]])))^2)*111.32)</f>
        <v>0.32384647089442475</v>
      </c>
    </row>
    <row r="3686" spans="1:7" hidden="1" x14ac:dyDescent="0.2">
      <c r="A3686" t="s">
        <v>263</v>
      </c>
      <c r="B3686">
        <v>0</v>
      </c>
      <c r="C3686">
        <v>38</v>
      </c>
      <c r="D3686" t="s">
        <v>3815</v>
      </c>
      <c r="E3686">
        <v>49.232519000000003</v>
      </c>
      <c r="F3686">
        <v>-122.841286</v>
      </c>
      <c r="G3686">
        <f>IF(route_map__2[[#This Row],[route_label]]&lt;&gt;A3687,0,SQRT((E3687-route_map__2[[#This Row],[stop_lat]])^2 + ((F3687-route_map__2[[#This Row],[stop_lon]])*COS(RADIANS(route_map__2[[#This Row],[stop_lat]])))^2)*111.32)</f>
        <v>0.27270484749927471</v>
      </c>
    </row>
    <row r="3687" spans="1:7" hidden="1" x14ac:dyDescent="0.2">
      <c r="A3687" t="s">
        <v>263</v>
      </c>
      <c r="B3687">
        <v>0</v>
      </c>
      <c r="C3687">
        <v>39</v>
      </c>
      <c r="D3687" t="s">
        <v>3816</v>
      </c>
      <c r="E3687">
        <v>49.234780000000001</v>
      </c>
      <c r="F3687">
        <v>-122.84273</v>
      </c>
      <c r="G3687">
        <f>IF(route_map__2[[#This Row],[route_label]]&lt;&gt;A3688,0,SQRT((E3688-route_map__2[[#This Row],[stop_lat]])^2 + ((F3688-route_map__2[[#This Row],[stop_lon]])*COS(RADIANS(route_map__2[[#This Row],[stop_lat]])))^2)*111.32)</f>
        <v>0.37459967494446295</v>
      </c>
    </row>
    <row r="3688" spans="1:7" hidden="1" x14ac:dyDescent="0.2">
      <c r="A3688" t="s">
        <v>263</v>
      </c>
      <c r="B3688">
        <v>0</v>
      </c>
      <c r="C3688">
        <v>40</v>
      </c>
      <c r="D3688" t="s">
        <v>3817</v>
      </c>
      <c r="E3688">
        <v>49.237976000000003</v>
      </c>
      <c r="F3688">
        <v>-122.84434299999999</v>
      </c>
      <c r="G3688">
        <f>IF(route_map__2[[#This Row],[route_label]]&lt;&gt;A3689,0,SQRT((E3689-route_map__2[[#This Row],[stop_lat]])^2 + ((F3689-route_map__2[[#This Row],[stop_lon]])*COS(RADIANS(route_map__2[[#This Row],[stop_lat]])))^2)*111.32)</f>
        <v>0.50699395497095578</v>
      </c>
    </row>
    <row r="3689" spans="1:7" hidden="1" x14ac:dyDescent="0.2">
      <c r="A3689" t="s">
        <v>263</v>
      </c>
      <c r="B3689">
        <v>0</v>
      </c>
      <c r="C3689">
        <v>41</v>
      </c>
      <c r="D3689" t="s">
        <v>3765</v>
      </c>
      <c r="E3689">
        <v>49.240279999999998</v>
      </c>
      <c r="F3689">
        <v>-122.85035999999999</v>
      </c>
      <c r="G3689">
        <f>IF(route_map__2[[#This Row],[route_label]]&lt;&gt;A3690,0,SQRT((E3690-route_map__2[[#This Row],[stop_lat]])^2 + ((F3690-route_map__2[[#This Row],[stop_lon]])*COS(RADIANS(route_map__2[[#This Row],[stop_lat]])))^2)*111.32)</f>
        <v>0.18697831478377405</v>
      </c>
    </row>
    <row r="3690" spans="1:7" hidden="1" x14ac:dyDescent="0.2">
      <c r="A3690" t="s">
        <v>263</v>
      </c>
      <c r="B3690">
        <v>0</v>
      </c>
      <c r="C3690">
        <v>42</v>
      </c>
      <c r="D3690" t="s">
        <v>3766</v>
      </c>
      <c r="E3690">
        <v>49.240679</v>
      </c>
      <c r="F3690">
        <v>-122.852859</v>
      </c>
      <c r="G3690">
        <f>IF(route_map__2[[#This Row],[route_label]]&lt;&gt;A3691,0,SQRT((E3691-route_map__2[[#This Row],[stop_lat]])^2 + ((F3691-route_map__2[[#This Row],[stop_lon]])*COS(RADIANS(route_map__2[[#This Row],[stop_lat]])))^2)*111.32)</f>
        <v>0.42067337621297063</v>
      </c>
    </row>
    <row r="3691" spans="1:7" hidden="1" x14ac:dyDescent="0.2">
      <c r="A3691" t="s">
        <v>263</v>
      </c>
      <c r="B3691">
        <v>0</v>
      </c>
      <c r="C3691">
        <v>43</v>
      </c>
      <c r="D3691" t="s">
        <v>3767</v>
      </c>
      <c r="E3691">
        <v>49.239561000000002</v>
      </c>
      <c r="F3691">
        <v>-122.85838800000001</v>
      </c>
      <c r="G3691">
        <f>IF(route_map__2[[#This Row],[route_label]]&lt;&gt;A3692,0,SQRT((E3692-route_map__2[[#This Row],[stop_lat]])^2 + ((F3692-route_map__2[[#This Row],[stop_lon]])*COS(RADIANS(route_map__2[[#This Row],[stop_lat]])))^2)*111.32)</f>
        <v>0.32917510422719942</v>
      </c>
    </row>
    <row r="3692" spans="1:7" hidden="1" x14ac:dyDescent="0.2">
      <c r="A3692" t="s">
        <v>263</v>
      </c>
      <c r="B3692">
        <v>0</v>
      </c>
      <c r="C3692">
        <v>44</v>
      </c>
      <c r="D3692" t="s">
        <v>3768</v>
      </c>
      <c r="E3692">
        <v>49.23874</v>
      </c>
      <c r="F3692">
        <v>-122.862739</v>
      </c>
      <c r="G3692">
        <f>IF(route_map__2[[#This Row],[route_label]]&lt;&gt;A3693,0,SQRT((E3693-route_map__2[[#This Row],[stop_lat]])^2 + ((F3693-route_map__2[[#This Row],[stop_lon]])*COS(RADIANS(route_map__2[[#This Row],[stop_lat]])))^2)*111.32)</f>
        <v>0.24559497620058979</v>
      </c>
    </row>
    <row r="3693" spans="1:7" hidden="1" x14ac:dyDescent="0.2">
      <c r="A3693" t="s">
        <v>263</v>
      </c>
      <c r="B3693">
        <v>0</v>
      </c>
      <c r="C3693">
        <v>45</v>
      </c>
      <c r="D3693" t="s">
        <v>3769</v>
      </c>
      <c r="E3693">
        <v>49.238045</v>
      </c>
      <c r="F3693">
        <v>-122.86594599999999</v>
      </c>
      <c r="G3693">
        <f>IF(route_map__2[[#This Row],[route_label]]&lt;&gt;A3694,0,SQRT((E3694-route_map__2[[#This Row],[stop_lat]])^2 + ((F3694-route_map__2[[#This Row],[stop_lon]])*COS(RADIANS(route_map__2[[#This Row],[stop_lat]])))^2)*111.32)</f>
        <v>0.16333295002252141</v>
      </c>
    </row>
    <row r="3694" spans="1:7" hidden="1" x14ac:dyDescent="0.2">
      <c r="A3694" t="s">
        <v>263</v>
      </c>
      <c r="B3694">
        <v>0</v>
      </c>
      <c r="C3694">
        <v>46</v>
      </c>
      <c r="D3694" t="s">
        <v>3770</v>
      </c>
      <c r="E3694">
        <v>49.237616000000003</v>
      </c>
      <c r="F3694">
        <v>-122.868095</v>
      </c>
      <c r="G3694">
        <f>IF(route_map__2[[#This Row],[route_label]]&lt;&gt;A3695,0,SQRT((E3695-route_map__2[[#This Row],[stop_lat]])^2 + ((F3695-route_map__2[[#This Row],[stop_lon]])*COS(RADIANS(route_map__2[[#This Row],[stop_lat]])))^2)*111.32)</f>
        <v>0.22902565010807438</v>
      </c>
    </row>
    <row r="3695" spans="1:7" hidden="1" x14ac:dyDescent="0.2">
      <c r="A3695" t="s">
        <v>263</v>
      </c>
      <c r="B3695">
        <v>0</v>
      </c>
      <c r="C3695">
        <v>47</v>
      </c>
      <c r="D3695" t="s">
        <v>3771</v>
      </c>
      <c r="E3695">
        <v>49.236997000000002</v>
      </c>
      <c r="F3695">
        <v>-122.8711</v>
      </c>
      <c r="G3695">
        <f>IF(route_map__2[[#This Row],[route_label]]&lt;&gt;A3696,0,SQRT((E3696-route_map__2[[#This Row],[stop_lat]])^2 + ((F3696-route_map__2[[#This Row],[stop_lon]])*COS(RADIANS(route_map__2[[#This Row],[stop_lat]])))^2)*111.32)</f>
        <v>0.209822977286061</v>
      </c>
    </row>
    <row r="3696" spans="1:7" hidden="1" x14ac:dyDescent="0.2">
      <c r="A3696" t="s">
        <v>263</v>
      </c>
      <c r="B3696">
        <v>0</v>
      </c>
      <c r="C3696">
        <v>48</v>
      </c>
      <c r="D3696" t="s">
        <v>3772</v>
      </c>
      <c r="E3696">
        <v>49.236199999999997</v>
      </c>
      <c r="F3696">
        <v>-122.873716</v>
      </c>
      <c r="G3696">
        <f>IF(route_map__2[[#This Row],[route_label]]&lt;&gt;A3697,0,SQRT((E3697-route_map__2[[#This Row],[stop_lat]])^2 + ((F3697-route_map__2[[#This Row],[stop_lon]])*COS(RADIANS(route_map__2[[#This Row],[stop_lat]])))^2)*111.32)</f>
        <v>0.23706706826542909</v>
      </c>
    </row>
    <row r="3697" spans="1:7" hidden="1" x14ac:dyDescent="0.2">
      <c r="A3697" t="s">
        <v>263</v>
      </c>
      <c r="B3697">
        <v>0</v>
      </c>
      <c r="C3697">
        <v>49</v>
      </c>
      <c r="D3697" t="s">
        <v>3773</v>
      </c>
      <c r="E3697">
        <v>49.235227999999999</v>
      </c>
      <c r="F3697">
        <v>-122.87661799999999</v>
      </c>
      <c r="G3697">
        <f>IF(route_map__2[[#This Row],[route_label]]&lt;&gt;A3698,0,SQRT((E3698-route_map__2[[#This Row],[stop_lat]])^2 + ((F3698-route_map__2[[#This Row],[stop_lon]])*COS(RADIANS(route_map__2[[#This Row],[stop_lat]])))^2)*111.32)</f>
        <v>0.54250533159581338</v>
      </c>
    </row>
    <row r="3698" spans="1:7" hidden="1" x14ac:dyDescent="0.2">
      <c r="A3698" t="s">
        <v>263</v>
      </c>
      <c r="B3698">
        <v>0</v>
      </c>
      <c r="C3698">
        <v>50</v>
      </c>
      <c r="D3698" t="s">
        <v>3774</v>
      </c>
      <c r="E3698">
        <v>49.232855000000001</v>
      </c>
      <c r="F3698">
        <v>-122.883137</v>
      </c>
      <c r="G3698">
        <f>IF(route_map__2[[#This Row],[route_label]]&lt;&gt;A3699,0,SQRT((E3699-route_map__2[[#This Row],[stop_lat]])^2 + ((F3699-route_map__2[[#This Row],[stop_lon]])*COS(RADIANS(route_map__2[[#This Row],[stop_lat]])))^2)*111.32)</f>
        <v>5.3158424943444499E-2</v>
      </c>
    </row>
    <row r="3699" spans="1:7" hidden="1" x14ac:dyDescent="0.2">
      <c r="A3699" t="s">
        <v>263</v>
      </c>
      <c r="B3699">
        <v>1</v>
      </c>
      <c r="C3699">
        <v>1</v>
      </c>
      <c r="D3699" t="s">
        <v>3818</v>
      </c>
      <c r="E3699">
        <v>49.233145</v>
      </c>
      <c r="F3699">
        <v>-122.88255599999999</v>
      </c>
      <c r="G3699">
        <f>IF(route_map__2[[#This Row],[route_label]]&lt;&gt;A3700,0,SQRT((E3700-route_map__2[[#This Row],[stop_lat]])^2 + ((F3700-route_map__2[[#This Row],[stop_lon]])*COS(RADIANS(route_map__2[[#This Row],[stop_lat]])))^2)*111.32)</f>
        <v>0.60785665617555007</v>
      </c>
    </row>
    <row r="3700" spans="1:7" hidden="1" x14ac:dyDescent="0.2">
      <c r="A3700" t="s">
        <v>263</v>
      </c>
      <c r="B3700">
        <v>1</v>
      </c>
      <c r="C3700">
        <v>2</v>
      </c>
      <c r="D3700" t="s">
        <v>3724</v>
      </c>
      <c r="E3700">
        <v>49.23556</v>
      </c>
      <c r="F3700">
        <v>-122.875056</v>
      </c>
      <c r="G3700">
        <f>IF(route_map__2[[#This Row],[route_label]]&lt;&gt;A3701,0,SQRT((E3701-route_map__2[[#This Row],[stop_lat]])^2 + ((F3701-route_map__2[[#This Row],[stop_lon]])*COS(RADIANS(route_map__2[[#This Row],[stop_lat]])))^2)*111.32)</f>
        <v>0.32904272829555153</v>
      </c>
    </row>
    <row r="3701" spans="1:7" hidden="1" x14ac:dyDescent="0.2">
      <c r="A3701" t="s">
        <v>263</v>
      </c>
      <c r="B3701">
        <v>1</v>
      </c>
      <c r="C3701">
        <v>3</v>
      </c>
      <c r="D3701" t="s">
        <v>3725</v>
      </c>
      <c r="E3701">
        <v>49.236831000000002</v>
      </c>
      <c r="F3701">
        <v>-122.870969</v>
      </c>
      <c r="G3701">
        <f>IF(route_map__2[[#This Row],[route_label]]&lt;&gt;A3702,0,SQRT((E3702-route_map__2[[#This Row],[stop_lat]])^2 + ((F3702-route_map__2[[#This Row],[stop_lon]])*COS(RADIANS(route_map__2[[#This Row],[stop_lat]])))^2)*111.32)</f>
        <v>0.22329823082404374</v>
      </c>
    </row>
    <row r="3702" spans="1:7" hidden="1" x14ac:dyDescent="0.2">
      <c r="A3702" t="s">
        <v>263</v>
      </c>
      <c r="B3702">
        <v>1</v>
      </c>
      <c r="C3702">
        <v>4</v>
      </c>
      <c r="D3702" t="s">
        <v>3726</v>
      </c>
      <c r="E3702">
        <v>49.237476000000001</v>
      </c>
      <c r="F3702">
        <v>-122.86806</v>
      </c>
      <c r="G3702">
        <f>IF(route_map__2[[#This Row],[route_label]]&lt;&gt;A3703,0,SQRT((E3703-route_map__2[[#This Row],[stop_lat]])^2 + ((F3703-route_map__2[[#This Row],[stop_lon]])*COS(RADIANS(route_map__2[[#This Row],[stop_lat]])))^2)*111.32)</f>
        <v>0.28749263435008005</v>
      </c>
    </row>
    <row r="3703" spans="1:7" hidden="1" x14ac:dyDescent="0.2">
      <c r="A3703" t="s">
        <v>263</v>
      </c>
      <c r="B3703">
        <v>1</v>
      </c>
      <c r="C3703">
        <v>5</v>
      </c>
      <c r="D3703" t="s">
        <v>3727</v>
      </c>
      <c r="E3703">
        <v>49.238227999999999</v>
      </c>
      <c r="F3703">
        <v>-122.864276</v>
      </c>
      <c r="G3703">
        <f>IF(route_map__2[[#This Row],[route_label]]&lt;&gt;A3704,0,SQRT((E3704-route_map__2[[#This Row],[stop_lat]])^2 + ((F3704-route_map__2[[#This Row],[stop_lon]])*COS(RADIANS(route_map__2[[#This Row],[stop_lat]])))^2)*111.32)</f>
        <v>0.19087617297753345</v>
      </c>
    </row>
    <row r="3704" spans="1:7" hidden="1" x14ac:dyDescent="0.2">
      <c r="A3704" t="s">
        <v>263</v>
      </c>
      <c r="B3704">
        <v>1</v>
      </c>
      <c r="C3704">
        <v>6</v>
      </c>
      <c r="D3704" t="s">
        <v>3728</v>
      </c>
      <c r="E3704">
        <v>49.238771</v>
      </c>
      <c r="F3704">
        <v>-122.861785</v>
      </c>
      <c r="G3704">
        <f>IF(route_map__2[[#This Row],[route_label]]&lt;&gt;A3705,0,SQRT((E3705-route_map__2[[#This Row],[stop_lat]])^2 + ((F3705-route_map__2[[#This Row],[stop_lon]])*COS(RADIANS(route_map__2[[#This Row],[stop_lat]])))^2)*111.32)</f>
        <v>0.1812832772226787</v>
      </c>
    </row>
    <row r="3705" spans="1:7" hidden="1" x14ac:dyDescent="0.2">
      <c r="A3705" t="s">
        <v>263</v>
      </c>
      <c r="B3705">
        <v>1</v>
      </c>
      <c r="C3705">
        <v>7</v>
      </c>
      <c r="D3705" t="s">
        <v>3729</v>
      </c>
      <c r="E3705">
        <v>49.239204999999998</v>
      </c>
      <c r="F3705">
        <v>-122.859381</v>
      </c>
      <c r="G3705">
        <f>IF(route_map__2[[#This Row],[route_label]]&lt;&gt;A3706,0,SQRT((E3706-route_map__2[[#This Row],[stop_lat]])^2 + ((F3706-route_map__2[[#This Row],[stop_lon]])*COS(RADIANS(route_map__2[[#This Row],[stop_lat]])))^2)*111.32)</f>
        <v>0.19396171198758044</v>
      </c>
    </row>
    <row r="3706" spans="1:7" hidden="1" x14ac:dyDescent="0.2">
      <c r="A3706" t="s">
        <v>263</v>
      </c>
      <c r="B3706">
        <v>1</v>
      </c>
      <c r="C3706">
        <v>8</v>
      </c>
      <c r="D3706" t="s">
        <v>3730</v>
      </c>
      <c r="E3706">
        <v>49.239825000000003</v>
      </c>
      <c r="F3706">
        <v>-122.856887</v>
      </c>
      <c r="G3706">
        <f>IF(route_map__2[[#This Row],[route_label]]&lt;&gt;A3707,0,SQRT((E3707-route_map__2[[#This Row],[stop_lat]])^2 + ((F3707-route_map__2[[#This Row],[stop_lon]])*COS(RADIANS(route_map__2[[#This Row],[stop_lat]])))^2)*111.32)</f>
        <v>0.19304753497236554</v>
      </c>
    </row>
    <row r="3707" spans="1:7" hidden="1" x14ac:dyDescent="0.2">
      <c r="A3707" t="s">
        <v>263</v>
      </c>
      <c r="B3707">
        <v>1</v>
      </c>
      <c r="C3707">
        <v>9</v>
      </c>
      <c r="D3707" t="s">
        <v>3731</v>
      </c>
      <c r="E3707">
        <v>49.240479000000001</v>
      </c>
      <c r="F3707">
        <v>-122.854427</v>
      </c>
      <c r="G3707">
        <f>IF(route_map__2[[#This Row],[route_label]]&lt;&gt;A3708,0,SQRT((E3708-route_map__2[[#This Row],[stop_lat]])^2 + ((F3708-route_map__2[[#This Row],[stop_lon]])*COS(RADIANS(route_map__2[[#This Row],[stop_lat]])))^2)*111.32)</f>
        <v>0.1810185041556211</v>
      </c>
    </row>
    <row r="3708" spans="1:7" hidden="1" x14ac:dyDescent="0.2">
      <c r="A3708" t="s">
        <v>263</v>
      </c>
      <c r="B3708">
        <v>1</v>
      </c>
      <c r="C3708">
        <v>10</v>
      </c>
      <c r="D3708" t="s">
        <v>3732</v>
      </c>
      <c r="E3708">
        <v>49.240566999999999</v>
      </c>
      <c r="F3708">
        <v>-122.85194</v>
      </c>
      <c r="G3708">
        <f>IF(route_map__2[[#This Row],[route_label]]&lt;&gt;A3709,0,SQRT((E3709-route_map__2[[#This Row],[stop_lat]])^2 + ((F3709-route_map__2[[#This Row],[stop_lon]])*COS(RADIANS(route_map__2[[#This Row],[stop_lat]])))^2)*111.32)</f>
        <v>0.23419144250583329</v>
      </c>
    </row>
    <row r="3709" spans="1:7" hidden="1" x14ac:dyDescent="0.2">
      <c r="A3709" t="s">
        <v>263</v>
      </c>
      <c r="B3709">
        <v>1</v>
      </c>
      <c r="C3709">
        <v>11</v>
      </c>
      <c r="D3709" t="s">
        <v>3819</v>
      </c>
      <c r="E3709">
        <v>49.239676000000003</v>
      </c>
      <c r="F3709">
        <v>-122.84902099999999</v>
      </c>
      <c r="G3709">
        <f>IF(route_map__2[[#This Row],[route_label]]&lt;&gt;A3710,0,SQRT((E3710-route_map__2[[#This Row],[stop_lat]])^2 + ((F3710-route_map__2[[#This Row],[stop_lon]])*COS(RADIANS(route_map__2[[#This Row],[stop_lat]])))^2)*111.32)</f>
        <v>0.26598101080864489</v>
      </c>
    </row>
    <row r="3710" spans="1:7" hidden="1" x14ac:dyDescent="0.2">
      <c r="A3710" t="s">
        <v>263</v>
      </c>
      <c r="B3710">
        <v>1</v>
      </c>
      <c r="C3710">
        <v>12</v>
      </c>
      <c r="D3710" t="s">
        <v>3820</v>
      </c>
      <c r="E3710">
        <v>49.238280000000003</v>
      </c>
      <c r="F3710">
        <v>-122.846051</v>
      </c>
      <c r="G3710">
        <f>IF(route_map__2[[#This Row],[route_label]]&lt;&gt;A3711,0,SQRT((E3711-route_map__2[[#This Row],[stop_lat]])^2 + ((F3711-route_map__2[[#This Row],[stop_lon]])*COS(RADIANS(route_map__2[[#This Row],[stop_lat]])))^2)*111.32)</f>
        <v>0.37635746444499402</v>
      </c>
    </row>
    <row r="3711" spans="1:7" hidden="1" x14ac:dyDescent="0.2">
      <c r="A3711" t="s">
        <v>263</v>
      </c>
      <c r="B3711">
        <v>1</v>
      </c>
      <c r="C3711">
        <v>13</v>
      </c>
      <c r="D3711" t="s">
        <v>3821</v>
      </c>
      <c r="E3711">
        <v>49.235511000000002</v>
      </c>
      <c r="F3711">
        <v>-122.84308</v>
      </c>
      <c r="G3711">
        <f>IF(route_map__2[[#This Row],[route_label]]&lt;&gt;A3712,0,SQRT((E3712-route_map__2[[#This Row],[stop_lat]])^2 + ((F3712-route_map__2[[#This Row],[stop_lon]])*COS(RADIANS(route_map__2[[#This Row],[stop_lat]])))^2)*111.32)</f>
        <v>0.2836775420732246</v>
      </c>
    </row>
    <row r="3712" spans="1:7" hidden="1" x14ac:dyDescent="0.2">
      <c r="A3712" t="s">
        <v>263</v>
      </c>
      <c r="B3712">
        <v>1</v>
      </c>
      <c r="C3712">
        <v>14</v>
      </c>
      <c r="D3712" t="s">
        <v>3822</v>
      </c>
      <c r="E3712">
        <v>49.233083000000001</v>
      </c>
      <c r="F3712">
        <v>-122.84189499999999</v>
      </c>
      <c r="G3712">
        <f>IF(route_map__2[[#This Row],[route_label]]&lt;&gt;A3713,0,SQRT((E3713-route_map__2[[#This Row],[stop_lat]])^2 + ((F3713-route_map__2[[#This Row],[stop_lon]])*COS(RADIANS(route_map__2[[#This Row],[stop_lat]])))^2)*111.32)</f>
        <v>0.42730186724304664</v>
      </c>
    </row>
    <row r="3713" spans="1:7" hidden="1" x14ac:dyDescent="0.2">
      <c r="A3713" t="s">
        <v>263</v>
      </c>
      <c r="B3713">
        <v>1</v>
      </c>
      <c r="C3713">
        <v>15</v>
      </c>
      <c r="D3713" t="s">
        <v>3823</v>
      </c>
      <c r="E3713">
        <v>49.231172999999998</v>
      </c>
      <c r="F3713">
        <v>-122.83679600000001</v>
      </c>
      <c r="G3713">
        <f>IF(route_map__2[[#This Row],[route_label]]&lt;&gt;A3714,0,SQRT((E3714-route_map__2[[#This Row],[stop_lat]])^2 + ((F3714-route_map__2[[#This Row],[stop_lon]])*COS(RADIANS(route_map__2[[#This Row],[stop_lat]])))^2)*111.32)</f>
        <v>0.19455621505972678</v>
      </c>
    </row>
    <row r="3714" spans="1:7" hidden="1" x14ac:dyDescent="0.2">
      <c r="A3714" t="s">
        <v>263</v>
      </c>
      <c r="B3714">
        <v>1</v>
      </c>
      <c r="C3714">
        <v>16</v>
      </c>
      <c r="D3714" t="s">
        <v>3824</v>
      </c>
      <c r="E3714">
        <v>49.232683999999999</v>
      </c>
      <c r="F3714">
        <v>-122.83545100000001</v>
      </c>
      <c r="G3714">
        <f>IF(route_map__2[[#This Row],[route_label]]&lt;&gt;A3715,0,SQRT((E3715-route_map__2[[#This Row],[stop_lat]])^2 + ((F3715-route_map__2[[#This Row],[stop_lon]])*COS(RADIANS(route_map__2[[#This Row],[stop_lat]])))^2)*111.32)</f>
        <v>0.40143854132426021</v>
      </c>
    </row>
    <row r="3715" spans="1:7" hidden="1" x14ac:dyDescent="0.2">
      <c r="A3715" t="s">
        <v>263</v>
      </c>
      <c r="B3715">
        <v>1</v>
      </c>
      <c r="C3715">
        <v>17</v>
      </c>
      <c r="D3715" t="s">
        <v>3825</v>
      </c>
      <c r="E3715">
        <v>49.236167000000002</v>
      </c>
      <c r="F3715">
        <v>-122.83402</v>
      </c>
      <c r="G3715">
        <f>IF(route_map__2[[#This Row],[route_label]]&lt;&gt;A3716,0,SQRT((E3716-route_map__2[[#This Row],[stop_lat]])^2 + ((F3716-route_map__2[[#This Row],[stop_lon]])*COS(RADIANS(route_map__2[[#This Row],[stop_lat]])))^2)*111.32)</f>
        <v>0.19915732945071282</v>
      </c>
    </row>
    <row r="3716" spans="1:7" hidden="1" x14ac:dyDescent="0.2">
      <c r="A3716" t="s">
        <v>263</v>
      </c>
      <c r="B3716">
        <v>1</v>
      </c>
      <c r="C3716">
        <v>18</v>
      </c>
      <c r="D3716" t="s">
        <v>3826</v>
      </c>
      <c r="E3716">
        <v>49.237955999999997</v>
      </c>
      <c r="F3716">
        <v>-122.834041</v>
      </c>
      <c r="G3716">
        <f>IF(route_map__2[[#This Row],[route_label]]&lt;&gt;A3717,0,SQRT((E3717-route_map__2[[#This Row],[stop_lat]])^2 + ((F3717-route_map__2[[#This Row],[stop_lon]])*COS(RADIANS(route_map__2[[#This Row],[stop_lat]])))^2)*111.32)</f>
        <v>0.28468444377399166</v>
      </c>
    </row>
    <row r="3717" spans="1:7" hidden="1" x14ac:dyDescent="0.2">
      <c r="A3717" t="s">
        <v>263</v>
      </c>
      <c r="B3717">
        <v>1</v>
      </c>
      <c r="C3717">
        <v>19</v>
      </c>
      <c r="D3717" t="s">
        <v>3827</v>
      </c>
      <c r="E3717">
        <v>49.240513</v>
      </c>
      <c r="F3717">
        <v>-122.83410600000001</v>
      </c>
      <c r="G3717">
        <f>IF(route_map__2[[#This Row],[route_label]]&lt;&gt;A3718,0,SQRT((E3718-route_map__2[[#This Row],[stop_lat]])^2 + ((F3718-route_map__2[[#This Row],[stop_lon]])*COS(RADIANS(route_map__2[[#This Row],[stop_lat]])))^2)*111.32)</f>
        <v>0.28732362117990717</v>
      </c>
    </row>
    <row r="3718" spans="1:7" hidden="1" x14ac:dyDescent="0.2">
      <c r="A3718" t="s">
        <v>263</v>
      </c>
      <c r="B3718">
        <v>1</v>
      </c>
      <c r="C3718">
        <v>20</v>
      </c>
      <c r="D3718" t="s">
        <v>3828</v>
      </c>
      <c r="E3718">
        <v>49.243093999999999</v>
      </c>
      <c r="F3718">
        <v>-122.83413299999999</v>
      </c>
      <c r="G3718">
        <f>IF(route_map__2[[#This Row],[route_label]]&lt;&gt;A3719,0,SQRT((E3719-route_map__2[[#This Row],[stop_lat]])^2 + ((F3719-route_map__2[[#This Row],[stop_lon]])*COS(RADIANS(route_map__2[[#This Row],[stop_lat]])))^2)*111.32)</f>
        <v>0.16776618205108262</v>
      </c>
    </row>
    <row r="3719" spans="1:7" hidden="1" x14ac:dyDescent="0.2">
      <c r="A3719" t="s">
        <v>263</v>
      </c>
      <c r="B3719">
        <v>1</v>
      </c>
      <c r="C3719">
        <v>21</v>
      </c>
      <c r="D3719" t="s">
        <v>3829</v>
      </c>
      <c r="E3719">
        <v>49.244601000000003</v>
      </c>
      <c r="F3719">
        <v>-122.834154</v>
      </c>
      <c r="G3719">
        <f>IF(route_map__2[[#This Row],[route_label]]&lt;&gt;A3720,0,SQRT((E3720-route_map__2[[#This Row],[stop_lat]])^2 + ((F3720-route_map__2[[#This Row],[stop_lon]])*COS(RADIANS(route_map__2[[#This Row],[stop_lat]])))^2)*111.32)</f>
        <v>0.28097168939776473</v>
      </c>
    </row>
    <row r="3720" spans="1:7" hidden="1" x14ac:dyDescent="0.2">
      <c r="A3720" t="s">
        <v>263</v>
      </c>
      <c r="B3720">
        <v>1</v>
      </c>
      <c r="C3720">
        <v>22</v>
      </c>
      <c r="D3720" t="s">
        <v>3830</v>
      </c>
      <c r="E3720">
        <v>49.247124999999997</v>
      </c>
      <c r="F3720">
        <v>-122.834153</v>
      </c>
      <c r="G3720">
        <f>IF(route_map__2[[#This Row],[route_label]]&lt;&gt;A3721,0,SQRT((E3721-route_map__2[[#This Row],[stop_lat]])^2 + ((F3721-route_map__2[[#This Row],[stop_lon]])*COS(RADIANS(route_map__2[[#This Row],[stop_lat]])))^2)*111.32)</f>
        <v>0.27539167166634376</v>
      </c>
    </row>
    <row r="3721" spans="1:7" hidden="1" x14ac:dyDescent="0.2">
      <c r="A3721" t="s">
        <v>263</v>
      </c>
      <c r="B3721">
        <v>1</v>
      </c>
      <c r="C3721">
        <v>23</v>
      </c>
      <c r="D3721" t="s">
        <v>3831</v>
      </c>
      <c r="E3721">
        <v>49.249448999999998</v>
      </c>
      <c r="F3721">
        <v>-122.835452</v>
      </c>
      <c r="G3721">
        <f>IF(route_map__2[[#This Row],[route_label]]&lt;&gt;A3722,0,SQRT((E3722-route_map__2[[#This Row],[stop_lat]])^2 + ((F3722-route_map__2[[#This Row],[stop_lon]])*COS(RADIANS(route_map__2[[#This Row],[stop_lat]])))^2)*111.32)</f>
        <v>0.18915077049678</v>
      </c>
    </row>
    <row r="3722" spans="1:7" hidden="1" x14ac:dyDescent="0.2">
      <c r="A3722" t="s">
        <v>263</v>
      </c>
      <c r="B3722">
        <v>1</v>
      </c>
      <c r="C3722">
        <v>24</v>
      </c>
      <c r="D3722" t="s">
        <v>3832</v>
      </c>
      <c r="E3722">
        <v>49.251148000000001</v>
      </c>
      <c r="F3722">
        <v>-122.835416</v>
      </c>
      <c r="G3722">
        <f>IF(route_map__2[[#This Row],[route_label]]&lt;&gt;A3723,0,SQRT((E3723-route_map__2[[#This Row],[stop_lat]])^2 + ((F3723-route_map__2[[#This Row],[stop_lon]])*COS(RADIANS(route_map__2[[#This Row],[stop_lat]])))^2)*111.32)</f>
        <v>0.33734362316907751</v>
      </c>
    </row>
    <row r="3723" spans="1:7" hidden="1" x14ac:dyDescent="0.2">
      <c r="A3723" t="s">
        <v>263</v>
      </c>
      <c r="B3723">
        <v>1</v>
      </c>
      <c r="C3723">
        <v>25</v>
      </c>
      <c r="D3723" t="s">
        <v>3833</v>
      </c>
      <c r="E3723">
        <v>49.254178000000003</v>
      </c>
      <c r="F3723">
        <v>-122.835341</v>
      </c>
      <c r="G3723">
        <f>IF(route_map__2[[#This Row],[route_label]]&lt;&gt;A3724,0,SQRT((E3724-route_map__2[[#This Row],[stop_lat]])^2 + ((F3724-route_map__2[[#This Row],[stop_lon]])*COS(RADIANS(route_map__2[[#This Row],[stop_lat]])))^2)*111.32)</f>
        <v>0.21496786894079445</v>
      </c>
    </row>
    <row r="3724" spans="1:7" hidden="1" x14ac:dyDescent="0.2">
      <c r="A3724" t="s">
        <v>263</v>
      </c>
      <c r="B3724">
        <v>1</v>
      </c>
      <c r="C3724">
        <v>26</v>
      </c>
      <c r="D3724" t="s">
        <v>3834</v>
      </c>
      <c r="E3724">
        <v>49.256072000000003</v>
      </c>
      <c r="F3724">
        <v>-122.83591800000001</v>
      </c>
      <c r="G3724">
        <f>IF(route_map__2[[#This Row],[route_label]]&lt;&gt;A3725,0,SQRT((E3725-route_map__2[[#This Row],[stop_lat]])^2 + ((F3725-route_map__2[[#This Row],[stop_lon]])*COS(RADIANS(route_map__2[[#This Row],[stop_lat]])))^2)*111.32)</f>
        <v>0.17670904467919613</v>
      </c>
    </row>
    <row r="3725" spans="1:7" hidden="1" x14ac:dyDescent="0.2">
      <c r="A3725" t="s">
        <v>263</v>
      </c>
      <c r="B3725">
        <v>1</v>
      </c>
      <c r="C3725">
        <v>27</v>
      </c>
      <c r="D3725" t="s">
        <v>3835</v>
      </c>
      <c r="E3725">
        <v>49.256087999999998</v>
      </c>
      <c r="F3725">
        <v>-122.83835000000001</v>
      </c>
      <c r="G3725">
        <f>IF(route_map__2[[#This Row],[route_label]]&lt;&gt;A3726,0,SQRT((E3726-route_map__2[[#This Row],[stop_lat]])^2 + ((F3726-route_map__2[[#This Row],[stop_lon]])*COS(RADIANS(route_map__2[[#This Row],[stop_lat]])))^2)*111.32)</f>
        <v>0.22424044047875386</v>
      </c>
    </row>
    <row r="3726" spans="1:7" hidden="1" x14ac:dyDescent="0.2">
      <c r="A3726" t="s">
        <v>263</v>
      </c>
      <c r="B3726">
        <v>1</v>
      </c>
      <c r="C3726">
        <v>28</v>
      </c>
      <c r="D3726" t="s">
        <v>3755</v>
      </c>
      <c r="E3726">
        <v>49.256117000000003</v>
      </c>
      <c r="F3726">
        <v>-122.841436</v>
      </c>
      <c r="G3726">
        <f>IF(route_map__2[[#This Row],[route_label]]&lt;&gt;A3727,0,SQRT((E3727-route_map__2[[#This Row],[stop_lat]])^2 + ((F3727-route_map__2[[#This Row],[stop_lon]])*COS(RADIANS(route_map__2[[#This Row],[stop_lat]])))^2)*111.32)</f>
        <v>0.19872085054923322</v>
      </c>
    </row>
    <row r="3727" spans="1:7" hidden="1" x14ac:dyDescent="0.2">
      <c r="A3727" t="s">
        <v>263</v>
      </c>
      <c r="B3727">
        <v>1</v>
      </c>
      <c r="C3727">
        <v>29</v>
      </c>
      <c r="D3727" t="s">
        <v>3756</v>
      </c>
      <c r="E3727">
        <v>49.256131000000003</v>
      </c>
      <c r="F3727">
        <v>-122.844171</v>
      </c>
      <c r="G3727">
        <f>IF(route_map__2[[#This Row],[route_label]]&lt;&gt;A3728,0,SQRT((E3728-route_map__2[[#This Row],[stop_lat]])^2 + ((F3728-route_map__2[[#This Row],[stop_lon]])*COS(RADIANS(route_map__2[[#This Row],[stop_lat]])))^2)*111.32)</f>
        <v>0.21931654051512242</v>
      </c>
    </row>
    <row r="3728" spans="1:7" hidden="1" x14ac:dyDescent="0.2">
      <c r="A3728" t="s">
        <v>263</v>
      </c>
      <c r="B3728">
        <v>1</v>
      </c>
      <c r="C3728">
        <v>30</v>
      </c>
      <c r="D3728" t="s">
        <v>3757</v>
      </c>
      <c r="E3728">
        <v>49.254900999999997</v>
      </c>
      <c r="F3728">
        <v>-122.846529</v>
      </c>
      <c r="G3728">
        <f>IF(route_map__2[[#This Row],[route_label]]&lt;&gt;A3729,0,SQRT((E3729-route_map__2[[#This Row],[stop_lat]])^2 + ((F3729-route_map__2[[#This Row],[stop_lon]])*COS(RADIANS(route_map__2[[#This Row],[stop_lat]])))^2)*111.32)</f>
        <v>0.12742996859676917</v>
      </c>
    </row>
    <row r="3729" spans="1:7" hidden="1" x14ac:dyDescent="0.2">
      <c r="A3729" t="s">
        <v>263</v>
      </c>
      <c r="B3729">
        <v>1</v>
      </c>
      <c r="C3729">
        <v>31</v>
      </c>
      <c r="D3729" t="s">
        <v>3836</v>
      </c>
      <c r="E3729">
        <v>49.253967000000003</v>
      </c>
      <c r="F3729">
        <v>-122.847543</v>
      </c>
      <c r="G3729">
        <f>IF(route_map__2[[#This Row],[route_label]]&lt;&gt;A3730,0,SQRT((E3730-route_map__2[[#This Row],[stop_lat]])^2 + ((F3730-route_map__2[[#This Row],[stop_lon]])*COS(RADIANS(route_map__2[[#This Row],[stop_lat]])))^2)*111.32)</f>
        <v>0.33563485187227149</v>
      </c>
    </row>
    <row r="3730" spans="1:7" hidden="1" x14ac:dyDescent="0.2">
      <c r="A3730" t="s">
        <v>263</v>
      </c>
      <c r="B3730">
        <v>1</v>
      </c>
      <c r="C3730">
        <v>32</v>
      </c>
      <c r="D3730" t="s">
        <v>3837</v>
      </c>
      <c r="E3730">
        <v>49.254219999999997</v>
      </c>
      <c r="F3730">
        <v>-122.852146</v>
      </c>
      <c r="G3730">
        <f>IF(route_map__2[[#This Row],[route_label]]&lt;&gt;A3731,0,SQRT((E3731-route_map__2[[#This Row],[stop_lat]])^2 + ((F3731-route_map__2[[#This Row],[stop_lon]])*COS(RADIANS(route_map__2[[#This Row],[stop_lat]])))^2)*111.32)</f>
        <v>0.26140360653163652</v>
      </c>
    </row>
    <row r="3731" spans="1:7" hidden="1" x14ac:dyDescent="0.2">
      <c r="A3731" t="s">
        <v>263</v>
      </c>
      <c r="B3731">
        <v>1</v>
      </c>
      <c r="C3731">
        <v>33</v>
      </c>
      <c r="D3731" t="s">
        <v>3838</v>
      </c>
      <c r="E3731">
        <v>49.256568000000001</v>
      </c>
      <c r="F3731">
        <v>-122.852097</v>
      </c>
      <c r="G3731">
        <f>IF(route_map__2[[#This Row],[route_label]]&lt;&gt;A3732,0,SQRT((E3732-route_map__2[[#This Row],[stop_lat]])^2 + ((F3732-route_map__2[[#This Row],[stop_lon]])*COS(RADIANS(route_map__2[[#This Row],[stop_lat]])))^2)*111.32)</f>
        <v>0.19942500230148269</v>
      </c>
    </row>
    <row r="3732" spans="1:7" hidden="1" x14ac:dyDescent="0.2">
      <c r="A3732" t="s">
        <v>263</v>
      </c>
      <c r="B3732">
        <v>1</v>
      </c>
      <c r="C3732">
        <v>34</v>
      </c>
      <c r="D3732" t="s">
        <v>3839</v>
      </c>
      <c r="E3732">
        <v>49.258358999999999</v>
      </c>
      <c r="F3732">
        <v>-122.852035</v>
      </c>
      <c r="G3732">
        <f>IF(route_map__2[[#This Row],[route_label]]&lt;&gt;A3733,0,SQRT((E3733-route_map__2[[#This Row],[stop_lat]])^2 + ((F3733-route_map__2[[#This Row],[stop_lon]])*COS(RADIANS(route_map__2[[#This Row],[stop_lat]])))^2)*111.32)</f>
        <v>0.18637012988010326</v>
      </c>
    </row>
    <row r="3733" spans="1:7" hidden="1" x14ac:dyDescent="0.2">
      <c r="A3733" t="s">
        <v>263</v>
      </c>
      <c r="B3733">
        <v>1</v>
      </c>
      <c r="C3733">
        <v>35</v>
      </c>
      <c r="D3733" t="s">
        <v>3840</v>
      </c>
      <c r="E3733">
        <v>49.260033</v>
      </c>
      <c r="F3733">
        <v>-122.851997</v>
      </c>
      <c r="G3733">
        <f>IF(route_map__2[[#This Row],[route_label]]&lt;&gt;A3734,0,SQRT((E3734-route_map__2[[#This Row],[stop_lat]])^2 + ((F3734-route_map__2[[#This Row],[stop_lon]])*COS(RADIANS(route_map__2[[#This Row],[stop_lat]])))^2)*111.32)</f>
        <v>0.2070598011122616</v>
      </c>
    </row>
    <row r="3734" spans="1:7" hidden="1" x14ac:dyDescent="0.2">
      <c r="A3734" t="s">
        <v>263</v>
      </c>
      <c r="B3734">
        <v>1</v>
      </c>
      <c r="C3734">
        <v>36</v>
      </c>
      <c r="D3734" t="s">
        <v>3841</v>
      </c>
      <c r="E3734">
        <v>49.261893000000001</v>
      </c>
      <c r="F3734">
        <v>-122.851978</v>
      </c>
      <c r="G3734">
        <f>IF(route_map__2[[#This Row],[route_label]]&lt;&gt;A3735,0,SQRT((E3735-route_map__2[[#This Row],[stop_lat]])^2 + ((F3735-route_map__2[[#This Row],[stop_lon]])*COS(RADIANS(route_map__2[[#This Row],[stop_lat]])))^2)*111.32)</f>
        <v>0.22891197102720567</v>
      </c>
    </row>
    <row r="3735" spans="1:7" hidden="1" x14ac:dyDescent="0.2">
      <c r="A3735" t="s">
        <v>263</v>
      </c>
      <c r="B3735">
        <v>1</v>
      </c>
      <c r="C3735">
        <v>37</v>
      </c>
      <c r="D3735" t="s">
        <v>3643</v>
      </c>
      <c r="E3735">
        <v>49.263528000000001</v>
      </c>
      <c r="F3735">
        <v>-122.853889</v>
      </c>
      <c r="G3735">
        <f>IF(route_map__2[[#This Row],[route_label]]&lt;&gt;A3736,0,SQRT((E3736-route_map__2[[#This Row],[stop_lat]])^2 + ((F3736-route_map__2[[#This Row],[stop_lon]])*COS(RADIANS(route_map__2[[#This Row],[stop_lat]])))^2)*111.32)</f>
        <v>0.31108393488114994</v>
      </c>
    </row>
    <row r="3736" spans="1:7" hidden="1" x14ac:dyDescent="0.2">
      <c r="A3736" t="s">
        <v>263</v>
      </c>
      <c r="B3736">
        <v>1</v>
      </c>
      <c r="C3736">
        <v>38</v>
      </c>
      <c r="D3736" t="s">
        <v>3644</v>
      </c>
      <c r="E3736">
        <v>49.263556999999999</v>
      </c>
      <c r="F3736">
        <v>-122.858171</v>
      </c>
      <c r="G3736">
        <f>IF(route_map__2[[#This Row],[route_label]]&lt;&gt;A3737,0,SQRT((E3737-route_map__2[[#This Row],[stop_lat]])^2 + ((F3737-route_map__2[[#This Row],[stop_lon]])*COS(RADIANS(route_map__2[[#This Row],[stop_lat]])))^2)*111.32)</f>
        <v>0.39418639721805115</v>
      </c>
    </row>
    <row r="3737" spans="1:7" hidden="1" x14ac:dyDescent="0.2">
      <c r="A3737" t="s">
        <v>263</v>
      </c>
      <c r="B3737">
        <v>1</v>
      </c>
      <c r="C3737">
        <v>39</v>
      </c>
      <c r="D3737" t="s">
        <v>3645</v>
      </c>
      <c r="E3737">
        <v>49.263585999999997</v>
      </c>
      <c r="F3737">
        <v>-122.863597</v>
      </c>
      <c r="G3737">
        <f>IF(route_map__2[[#This Row],[route_label]]&lt;&gt;A3738,0,SQRT((E3738-route_map__2[[#This Row],[stop_lat]])^2 + ((F3738-route_map__2[[#This Row],[stop_lon]])*COS(RADIANS(route_map__2[[#This Row],[stop_lat]])))^2)*111.32)</f>
        <v>0.40875656298943969</v>
      </c>
    </row>
    <row r="3738" spans="1:7" hidden="1" x14ac:dyDescent="0.2">
      <c r="A3738" t="s">
        <v>263</v>
      </c>
      <c r="B3738">
        <v>1</v>
      </c>
      <c r="C3738">
        <v>40</v>
      </c>
      <c r="D3738" t="s">
        <v>3646</v>
      </c>
      <c r="E3738">
        <v>49.263646000000001</v>
      </c>
      <c r="F3738">
        <v>-122.86922300000001</v>
      </c>
      <c r="G3738">
        <f>IF(route_map__2[[#This Row],[route_label]]&lt;&gt;A3739,0,SQRT((E3739-route_map__2[[#This Row],[stop_lat]])^2 + ((F3739-route_map__2[[#This Row],[stop_lon]])*COS(RADIANS(route_map__2[[#This Row],[stop_lat]])))^2)*111.32)</f>
        <v>0.39758734875774321</v>
      </c>
    </row>
    <row r="3739" spans="1:7" hidden="1" x14ac:dyDescent="0.2">
      <c r="A3739" t="s">
        <v>263</v>
      </c>
      <c r="B3739">
        <v>1</v>
      </c>
      <c r="C3739">
        <v>41</v>
      </c>
      <c r="D3739" t="s">
        <v>3647</v>
      </c>
      <c r="E3739">
        <v>49.263652</v>
      </c>
      <c r="F3739">
        <v>-122.874696</v>
      </c>
      <c r="G3739">
        <f>IF(route_map__2[[#This Row],[route_label]]&lt;&gt;A3740,0,SQRT((E3740-route_map__2[[#This Row],[stop_lat]])^2 + ((F3740-route_map__2[[#This Row],[stop_lon]])*COS(RADIANS(route_map__2[[#This Row],[stop_lat]])))^2)*111.32)</f>
        <v>0.2244788295215091</v>
      </c>
    </row>
    <row r="3740" spans="1:7" hidden="1" x14ac:dyDescent="0.2">
      <c r="A3740" t="s">
        <v>263</v>
      </c>
      <c r="B3740">
        <v>1</v>
      </c>
      <c r="C3740">
        <v>42</v>
      </c>
      <c r="D3740" t="s">
        <v>3648</v>
      </c>
      <c r="E3740">
        <v>49.263666000000001</v>
      </c>
      <c r="F3740">
        <v>-122.877786</v>
      </c>
      <c r="G3740">
        <f>IF(route_map__2[[#This Row],[route_label]]&lt;&gt;A3741,0,SQRT((E3741-route_map__2[[#This Row],[stop_lat]])^2 + ((F3741-route_map__2[[#This Row],[stop_lon]])*COS(RADIANS(route_map__2[[#This Row],[stop_lat]])))^2)*111.32)</f>
        <v>0.24245556823314501</v>
      </c>
    </row>
    <row r="3741" spans="1:7" hidden="1" x14ac:dyDescent="0.2">
      <c r="A3741" t="s">
        <v>263</v>
      </c>
      <c r="B3741">
        <v>1</v>
      </c>
      <c r="C3741">
        <v>43</v>
      </c>
      <c r="D3741" t="s">
        <v>3649</v>
      </c>
      <c r="E3741">
        <v>49.263627</v>
      </c>
      <c r="F3741">
        <v>-122.881123</v>
      </c>
      <c r="G3741">
        <f>IF(route_map__2[[#This Row],[route_label]]&lt;&gt;A3742,0,SQRT((E3742-route_map__2[[#This Row],[stop_lat]])^2 + ((F3742-route_map__2[[#This Row],[stop_lon]])*COS(RADIANS(route_map__2[[#This Row],[stop_lat]])))^2)*111.32)</f>
        <v>0.20852543249525379</v>
      </c>
    </row>
    <row r="3742" spans="1:7" hidden="1" x14ac:dyDescent="0.2">
      <c r="A3742" t="s">
        <v>263</v>
      </c>
      <c r="B3742">
        <v>1</v>
      </c>
      <c r="C3742">
        <v>44</v>
      </c>
      <c r="D3742" t="s">
        <v>3650</v>
      </c>
      <c r="E3742">
        <v>49.263475</v>
      </c>
      <c r="F3742">
        <v>-122.883984</v>
      </c>
      <c r="G3742">
        <f>IF(route_map__2[[#This Row],[route_label]]&lt;&gt;A3743,0,SQRT((E3743-route_map__2[[#This Row],[stop_lat]])^2 + ((F3743-route_map__2[[#This Row],[stop_lon]])*COS(RADIANS(route_map__2[[#This Row],[stop_lat]])))^2)*111.32)</f>
        <v>0.40903099062193293</v>
      </c>
    </row>
    <row r="3743" spans="1:7" hidden="1" x14ac:dyDescent="0.2">
      <c r="A3743" t="s">
        <v>263</v>
      </c>
      <c r="B3743">
        <v>1</v>
      </c>
      <c r="C3743">
        <v>45</v>
      </c>
      <c r="D3743" t="s">
        <v>3842</v>
      </c>
      <c r="E3743">
        <v>49.262282999999996</v>
      </c>
      <c r="F3743">
        <v>-122.88930999999999</v>
      </c>
      <c r="G3743">
        <f>IF(route_map__2[[#This Row],[route_label]]&lt;&gt;A3744,0,SQRT((E3744-route_map__2[[#This Row],[stop_lat]])^2 + ((F3744-route_map__2[[#This Row],[stop_lon]])*COS(RADIANS(route_map__2[[#This Row],[stop_lat]])))^2)*111.32)</f>
        <v>0.51909847981990898</v>
      </c>
    </row>
    <row r="3744" spans="1:7" hidden="1" x14ac:dyDescent="0.2">
      <c r="A3744" t="s">
        <v>263</v>
      </c>
      <c r="B3744">
        <v>1</v>
      </c>
      <c r="C3744">
        <v>46</v>
      </c>
      <c r="D3744" t="s">
        <v>3843</v>
      </c>
      <c r="E3744">
        <v>49.258374000000003</v>
      </c>
      <c r="F3744">
        <v>-122.89320600000001</v>
      </c>
      <c r="G3744">
        <f>IF(route_map__2[[#This Row],[route_label]]&lt;&gt;A3745,0,SQRT((E3745-route_map__2[[#This Row],[stop_lat]])^2 + ((F3745-route_map__2[[#This Row],[stop_lon]])*COS(RADIANS(route_map__2[[#This Row],[stop_lat]])))^2)*111.32)</f>
        <v>0.27865763899702911</v>
      </c>
    </row>
    <row r="3745" spans="1:7" hidden="1" x14ac:dyDescent="0.2">
      <c r="A3745" t="s">
        <v>263</v>
      </c>
      <c r="B3745">
        <v>1</v>
      </c>
      <c r="C3745">
        <v>47</v>
      </c>
      <c r="D3745" t="s">
        <v>3844</v>
      </c>
      <c r="E3745">
        <v>49.255870999999999</v>
      </c>
      <c r="F3745">
        <v>-122.893156</v>
      </c>
      <c r="G3745">
        <f>IF(route_map__2[[#This Row],[route_label]]&lt;&gt;A3746,0,SQRT((E3746-route_map__2[[#This Row],[stop_lat]])^2 + ((F3746-route_map__2[[#This Row],[stop_lon]])*COS(RADIANS(route_map__2[[#This Row],[stop_lat]])))^2)*111.32)</f>
        <v>0.32305799337624647</v>
      </c>
    </row>
    <row r="3746" spans="1:7" hidden="1" x14ac:dyDescent="0.2">
      <c r="A3746" t="s">
        <v>263</v>
      </c>
      <c r="B3746">
        <v>1</v>
      </c>
      <c r="C3746">
        <v>48</v>
      </c>
      <c r="D3746" t="s">
        <v>2907</v>
      </c>
      <c r="E3746">
        <v>49.252969</v>
      </c>
      <c r="F3746">
        <v>-122.893126</v>
      </c>
      <c r="G3746">
        <f>IF(route_map__2[[#This Row],[route_label]]&lt;&gt;A3747,0,SQRT((E3747-route_map__2[[#This Row],[stop_lat]])^2 + ((F3747-route_map__2[[#This Row],[stop_lon]])*COS(RADIANS(route_map__2[[#This Row],[stop_lat]])))^2)*111.32)</f>
        <v>0.50013324359576083</v>
      </c>
    </row>
    <row r="3747" spans="1:7" hidden="1" x14ac:dyDescent="0.2">
      <c r="A3747" t="s">
        <v>263</v>
      </c>
      <c r="B3747">
        <v>1</v>
      </c>
      <c r="C3747">
        <v>49</v>
      </c>
      <c r="D3747" t="s">
        <v>2908</v>
      </c>
      <c r="E3747">
        <v>49.248477000000001</v>
      </c>
      <c r="F3747">
        <v>-122.893</v>
      </c>
      <c r="G3747">
        <f>IF(route_map__2[[#This Row],[route_label]]&lt;&gt;A3748,0,SQRT((E3748-route_map__2[[#This Row],[stop_lat]])^2 + ((F3748-route_map__2[[#This Row],[stop_lon]])*COS(RADIANS(route_map__2[[#This Row],[stop_lat]])))^2)*111.32)</f>
        <v>0.17350821893637397</v>
      </c>
    </row>
    <row r="3748" spans="1:7" hidden="1" x14ac:dyDescent="0.2">
      <c r="A3748" t="s">
        <v>263</v>
      </c>
      <c r="B3748">
        <v>1</v>
      </c>
      <c r="C3748">
        <v>50</v>
      </c>
      <c r="D3748" t="s">
        <v>2650</v>
      </c>
      <c r="E3748">
        <v>49.247427999999999</v>
      </c>
      <c r="F3748">
        <v>-122.894766</v>
      </c>
      <c r="G3748">
        <f>IF(route_map__2[[#This Row],[route_label]]&lt;&gt;A3749,0,SQRT((E3749-route_map__2[[#This Row],[stop_lat]])^2 + ((F3749-route_map__2[[#This Row],[stop_lon]])*COS(RADIANS(route_map__2[[#This Row],[stop_lat]])))^2)*111.32)</f>
        <v>0</v>
      </c>
    </row>
    <row r="3749" spans="1:7" hidden="1" x14ac:dyDescent="0.2">
      <c r="A3749" t="s">
        <v>269</v>
      </c>
      <c r="B3749">
        <v>0</v>
      </c>
      <c r="C3749">
        <v>1</v>
      </c>
      <c r="D3749" t="s">
        <v>3845</v>
      </c>
      <c r="E3749">
        <v>49.247377999999998</v>
      </c>
      <c r="F3749">
        <v>-122.89451800000001</v>
      </c>
      <c r="G3749">
        <f>IF(route_map__2[[#This Row],[route_label]]&lt;&gt;A3750,0,SQRT((E3750-route_map__2[[#This Row],[stop_lat]])^2 + ((F3750-route_map__2[[#This Row],[stop_lon]])*COS(RADIANS(route_map__2[[#This Row],[stop_lat]])))^2)*111.32)</f>
        <v>0.31286070923326004</v>
      </c>
    </row>
    <row r="3750" spans="1:7" hidden="1" x14ac:dyDescent="0.2">
      <c r="A3750" t="s">
        <v>269</v>
      </c>
      <c r="B3750">
        <v>0</v>
      </c>
      <c r="C3750">
        <v>2</v>
      </c>
      <c r="D3750" t="s">
        <v>3846</v>
      </c>
      <c r="E3750">
        <v>49.245232000000001</v>
      </c>
      <c r="F3750">
        <v>-122.891738</v>
      </c>
      <c r="G3750">
        <f>IF(route_map__2[[#This Row],[route_label]]&lt;&gt;A3751,0,SQRT((E3751-route_map__2[[#This Row],[stop_lat]])^2 + ((F3751-route_map__2[[#This Row],[stop_lon]])*COS(RADIANS(route_map__2[[#This Row],[stop_lat]])))^2)*111.32)</f>
        <v>0.52834284618407967</v>
      </c>
    </row>
    <row r="3751" spans="1:7" hidden="1" x14ac:dyDescent="0.2">
      <c r="A3751" t="s">
        <v>269</v>
      </c>
      <c r="B3751">
        <v>0</v>
      </c>
      <c r="C3751">
        <v>3</v>
      </c>
      <c r="D3751" t="s">
        <v>3847</v>
      </c>
      <c r="E3751">
        <v>49.242187999999999</v>
      </c>
      <c r="F3751">
        <v>-122.88616</v>
      </c>
      <c r="G3751">
        <f>IF(route_map__2[[#This Row],[route_label]]&lt;&gt;A3752,0,SQRT((E3752-route_map__2[[#This Row],[stop_lat]])^2 + ((F3752-route_map__2[[#This Row],[stop_lon]])*COS(RADIANS(route_map__2[[#This Row],[stop_lat]])))^2)*111.32)</f>
        <v>0.62579030898653143</v>
      </c>
    </row>
    <row r="3752" spans="1:7" hidden="1" x14ac:dyDescent="0.2">
      <c r="A3752" t="s">
        <v>269</v>
      </c>
      <c r="B3752">
        <v>0</v>
      </c>
      <c r="C3752">
        <v>4</v>
      </c>
      <c r="D3752" t="s">
        <v>3848</v>
      </c>
      <c r="E3752">
        <v>49.238593999999999</v>
      </c>
      <c r="F3752">
        <v>-122.87953899999999</v>
      </c>
      <c r="G3752">
        <f>IF(route_map__2[[#This Row],[route_label]]&lt;&gt;A3753,0,SQRT((E3753-route_map__2[[#This Row],[stop_lat]])^2 + ((F3753-route_map__2[[#This Row],[stop_lon]])*COS(RADIANS(route_map__2[[#This Row],[stop_lat]])))^2)*111.32)</f>
        <v>0.65307143385343791</v>
      </c>
    </row>
    <row r="3753" spans="1:7" hidden="1" x14ac:dyDescent="0.2">
      <c r="A3753" t="s">
        <v>269</v>
      </c>
      <c r="B3753">
        <v>0</v>
      </c>
      <c r="C3753">
        <v>5</v>
      </c>
      <c r="D3753" t="s">
        <v>3725</v>
      </c>
      <c r="E3753">
        <v>49.236831000000002</v>
      </c>
      <c r="F3753">
        <v>-122.870969</v>
      </c>
      <c r="G3753">
        <f>IF(route_map__2[[#This Row],[route_label]]&lt;&gt;A3754,0,SQRT((E3754-route_map__2[[#This Row],[stop_lat]])^2 + ((F3754-route_map__2[[#This Row],[stop_lon]])*COS(RADIANS(route_map__2[[#This Row],[stop_lat]])))^2)*111.32)</f>
        <v>0.22329823082404374</v>
      </c>
    </row>
    <row r="3754" spans="1:7" hidden="1" x14ac:dyDescent="0.2">
      <c r="A3754" t="s">
        <v>269</v>
      </c>
      <c r="B3754">
        <v>0</v>
      </c>
      <c r="C3754">
        <v>6</v>
      </c>
      <c r="D3754" t="s">
        <v>3726</v>
      </c>
      <c r="E3754">
        <v>49.237476000000001</v>
      </c>
      <c r="F3754">
        <v>-122.86806</v>
      </c>
      <c r="G3754">
        <f>IF(route_map__2[[#This Row],[route_label]]&lt;&gt;A3755,0,SQRT((E3755-route_map__2[[#This Row],[stop_lat]])^2 + ((F3755-route_map__2[[#This Row],[stop_lon]])*COS(RADIANS(route_map__2[[#This Row],[stop_lat]])))^2)*111.32)</f>
        <v>0.28749263435008005</v>
      </c>
    </row>
    <row r="3755" spans="1:7" hidden="1" x14ac:dyDescent="0.2">
      <c r="A3755" t="s">
        <v>269</v>
      </c>
      <c r="B3755">
        <v>0</v>
      </c>
      <c r="C3755">
        <v>7</v>
      </c>
      <c r="D3755" t="s">
        <v>3727</v>
      </c>
      <c r="E3755">
        <v>49.238227999999999</v>
      </c>
      <c r="F3755">
        <v>-122.864276</v>
      </c>
      <c r="G3755">
        <f>IF(route_map__2[[#This Row],[route_label]]&lt;&gt;A3756,0,SQRT((E3756-route_map__2[[#This Row],[stop_lat]])^2 + ((F3756-route_map__2[[#This Row],[stop_lon]])*COS(RADIANS(route_map__2[[#This Row],[stop_lat]])))^2)*111.32)</f>
        <v>0.27484319446000971</v>
      </c>
    </row>
    <row r="3756" spans="1:7" hidden="1" x14ac:dyDescent="0.2">
      <c r="A3756" t="s">
        <v>269</v>
      </c>
      <c r="B3756">
        <v>0</v>
      </c>
      <c r="C3756">
        <v>8</v>
      </c>
      <c r="D3756" t="s">
        <v>3849</v>
      </c>
      <c r="E3756">
        <v>49.240271999999997</v>
      </c>
      <c r="F3756">
        <v>-122.862155</v>
      </c>
      <c r="G3756">
        <f>IF(route_map__2[[#This Row],[route_label]]&lt;&gt;A3757,0,SQRT((E3757-route_map__2[[#This Row],[stop_lat]])^2 + ((F3757-route_map__2[[#This Row],[stop_lon]])*COS(RADIANS(route_map__2[[#This Row],[stop_lat]])))^2)*111.32)</f>
        <v>0.14126823966687826</v>
      </c>
    </row>
    <row r="3757" spans="1:7" hidden="1" x14ac:dyDescent="0.2">
      <c r="A3757" t="s">
        <v>269</v>
      </c>
      <c r="B3757">
        <v>0</v>
      </c>
      <c r="C3757">
        <v>9</v>
      </c>
      <c r="D3757" t="s">
        <v>3850</v>
      </c>
      <c r="E3757">
        <v>49.241540999999998</v>
      </c>
      <c r="F3757">
        <v>-122.862168</v>
      </c>
      <c r="G3757">
        <f>IF(route_map__2[[#This Row],[route_label]]&lt;&gt;A3758,0,SQRT((E3758-route_map__2[[#This Row],[stop_lat]])^2 + ((F3758-route_map__2[[#This Row],[stop_lon]])*COS(RADIANS(route_map__2[[#This Row],[stop_lat]])))^2)*111.32)</f>
        <v>0.16131060437569841</v>
      </c>
    </row>
    <row r="3758" spans="1:7" hidden="1" x14ac:dyDescent="0.2">
      <c r="A3758" t="s">
        <v>269</v>
      </c>
      <c r="B3758">
        <v>0</v>
      </c>
      <c r="C3758">
        <v>10</v>
      </c>
      <c r="D3758" t="s">
        <v>3851</v>
      </c>
      <c r="E3758">
        <v>49.242989999999999</v>
      </c>
      <c r="F3758">
        <v>-122.862146</v>
      </c>
      <c r="G3758">
        <f>IF(route_map__2[[#This Row],[route_label]]&lt;&gt;A3759,0,SQRT((E3759-route_map__2[[#This Row],[stop_lat]])^2 + ((F3759-route_map__2[[#This Row],[stop_lon]])*COS(RADIANS(route_map__2[[#This Row],[stop_lat]])))^2)*111.32)</f>
        <v>0.21471756894422483</v>
      </c>
    </row>
    <row r="3759" spans="1:7" hidden="1" x14ac:dyDescent="0.2">
      <c r="A3759" t="s">
        <v>269</v>
      </c>
      <c r="B3759">
        <v>0</v>
      </c>
      <c r="C3759">
        <v>11</v>
      </c>
      <c r="D3759" t="s">
        <v>3852</v>
      </c>
      <c r="E3759">
        <v>49.244895</v>
      </c>
      <c r="F3759">
        <v>-122.861683</v>
      </c>
      <c r="G3759">
        <f>IF(route_map__2[[#This Row],[route_label]]&lt;&gt;A3760,0,SQRT((E3760-route_map__2[[#This Row],[stop_lat]])^2 + ((F3760-route_map__2[[#This Row],[stop_lon]])*COS(RADIANS(route_map__2[[#This Row],[stop_lat]])))^2)*111.32)</f>
        <v>0.3556910669183862</v>
      </c>
    </row>
    <row r="3760" spans="1:7" hidden="1" x14ac:dyDescent="0.2">
      <c r="A3760" t="s">
        <v>269</v>
      </c>
      <c r="B3760">
        <v>0</v>
      </c>
      <c r="C3760">
        <v>12</v>
      </c>
      <c r="D3760" t="s">
        <v>3853</v>
      </c>
      <c r="E3760">
        <v>49.244937</v>
      </c>
      <c r="F3760">
        <v>-122.85678900000001</v>
      </c>
      <c r="G3760">
        <f>IF(route_map__2[[#This Row],[route_label]]&lt;&gt;A3761,0,SQRT((E3761-route_map__2[[#This Row],[stop_lat]])^2 + ((F3761-route_map__2[[#This Row],[stop_lon]])*COS(RADIANS(route_map__2[[#This Row],[stop_lat]])))^2)*111.32)</f>
        <v>0.22911195815232446</v>
      </c>
    </row>
    <row r="3761" spans="1:7" hidden="1" x14ac:dyDescent="0.2">
      <c r="A3761" t="s">
        <v>269</v>
      </c>
      <c r="B3761">
        <v>0</v>
      </c>
      <c r="C3761">
        <v>13</v>
      </c>
      <c r="D3761" t="s">
        <v>3854</v>
      </c>
      <c r="E3761">
        <v>49.244979000000001</v>
      </c>
      <c r="F3761">
        <v>-122.85363700000001</v>
      </c>
      <c r="G3761">
        <f>IF(route_map__2[[#This Row],[route_label]]&lt;&gt;A3762,0,SQRT((E3762-route_map__2[[#This Row],[stop_lat]])^2 + ((F3762-route_map__2[[#This Row],[stop_lon]])*COS(RADIANS(route_map__2[[#This Row],[stop_lat]])))^2)*111.32)</f>
        <v>0.20821414506637625</v>
      </c>
    </row>
    <row r="3762" spans="1:7" hidden="1" x14ac:dyDescent="0.2">
      <c r="A3762" t="s">
        <v>269</v>
      </c>
      <c r="B3762">
        <v>0</v>
      </c>
      <c r="C3762">
        <v>14</v>
      </c>
      <c r="D3762" t="s">
        <v>3855</v>
      </c>
      <c r="E3762">
        <v>49.246653999999999</v>
      </c>
      <c r="F3762">
        <v>-122.852362</v>
      </c>
      <c r="G3762">
        <f>IF(route_map__2[[#This Row],[route_label]]&lt;&gt;A3763,0,SQRT((E3763-route_map__2[[#This Row],[stop_lat]])^2 + ((F3763-route_map__2[[#This Row],[stop_lon]])*COS(RADIANS(route_map__2[[#This Row],[stop_lat]])))^2)*111.32)</f>
        <v>0.29466476583776396</v>
      </c>
    </row>
    <row r="3763" spans="1:7" hidden="1" x14ac:dyDescent="0.2">
      <c r="A3763" t="s">
        <v>269</v>
      </c>
      <c r="B3763">
        <v>0</v>
      </c>
      <c r="C3763">
        <v>15</v>
      </c>
      <c r="D3763" t="s">
        <v>3856</v>
      </c>
      <c r="E3763">
        <v>49.249301000000003</v>
      </c>
      <c r="F3763">
        <v>-122.85235299999999</v>
      </c>
      <c r="G3763">
        <f>IF(route_map__2[[#This Row],[route_label]]&lt;&gt;A3764,0,SQRT((E3764-route_map__2[[#This Row],[stop_lat]])^2 + ((F3764-route_map__2[[#This Row],[stop_lon]])*COS(RADIANS(route_map__2[[#This Row],[stop_lat]])))^2)*111.32)</f>
        <v>0.26366360423408108</v>
      </c>
    </row>
    <row r="3764" spans="1:7" hidden="1" x14ac:dyDescent="0.2">
      <c r="A3764" t="s">
        <v>269</v>
      </c>
      <c r="B3764">
        <v>0</v>
      </c>
      <c r="C3764">
        <v>16</v>
      </c>
      <c r="D3764" t="s">
        <v>3857</v>
      </c>
      <c r="E3764">
        <v>49.251669</v>
      </c>
      <c r="F3764">
        <v>-122.852277</v>
      </c>
      <c r="G3764">
        <f>IF(route_map__2[[#This Row],[route_label]]&lt;&gt;A3765,0,SQRT((E3765-route_map__2[[#This Row],[stop_lat]])^2 + ((F3765-route_map__2[[#This Row],[stop_lon]])*COS(RADIANS(route_map__2[[#This Row],[stop_lat]])))^2)*111.32)</f>
        <v>0.24579548785527444</v>
      </c>
    </row>
    <row r="3765" spans="1:7" hidden="1" x14ac:dyDescent="0.2">
      <c r="A3765" t="s">
        <v>269</v>
      </c>
      <c r="B3765">
        <v>0</v>
      </c>
      <c r="C3765">
        <v>17</v>
      </c>
      <c r="D3765" t="s">
        <v>3800</v>
      </c>
      <c r="E3765">
        <v>49.253833</v>
      </c>
      <c r="F3765">
        <v>-122.85160500000001</v>
      </c>
      <c r="G3765">
        <f>IF(route_map__2[[#This Row],[route_label]]&lt;&gt;A3766,0,SQRT((E3766-route_map__2[[#This Row],[stop_lat]])^2 + ((F3766-route_map__2[[#This Row],[stop_lon]])*COS(RADIANS(route_map__2[[#This Row],[stop_lat]])))^2)*111.32)</f>
        <v>0.3032811427237132</v>
      </c>
    </row>
    <row r="3766" spans="1:7" hidden="1" x14ac:dyDescent="0.2">
      <c r="A3766" t="s">
        <v>269</v>
      </c>
      <c r="B3766">
        <v>0</v>
      </c>
      <c r="C3766">
        <v>18</v>
      </c>
      <c r="D3766" t="s">
        <v>3801</v>
      </c>
      <c r="E3766">
        <v>49.253830999999998</v>
      </c>
      <c r="F3766">
        <v>-122.847431</v>
      </c>
      <c r="G3766">
        <f>IF(route_map__2[[#This Row],[route_label]]&lt;&gt;A3767,0,SQRT((E3767-route_map__2[[#This Row],[stop_lat]])^2 + ((F3767-route_map__2[[#This Row],[stop_lon]])*COS(RADIANS(route_map__2[[#This Row],[stop_lat]])))^2)*111.32)</f>
        <v>0.16730116351076604</v>
      </c>
    </row>
    <row r="3767" spans="1:7" hidden="1" x14ac:dyDescent="0.2">
      <c r="A3767" t="s">
        <v>269</v>
      </c>
      <c r="B3767">
        <v>0</v>
      </c>
      <c r="C3767">
        <v>19</v>
      </c>
      <c r="D3767" t="s">
        <v>3741</v>
      </c>
      <c r="E3767">
        <v>49.255152000000002</v>
      </c>
      <c r="F3767">
        <v>-122.846333</v>
      </c>
      <c r="G3767">
        <f>IF(route_map__2[[#This Row],[route_label]]&lt;&gt;A3768,0,SQRT((E3768-route_map__2[[#This Row],[stop_lat]])^2 + ((F3768-route_map__2[[#This Row],[stop_lon]])*COS(RADIANS(route_map__2[[#This Row],[stop_lat]])))^2)*111.32)</f>
        <v>0.48593150201106017</v>
      </c>
    </row>
    <row r="3768" spans="1:7" hidden="1" x14ac:dyDescent="0.2">
      <c r="A3768" t="s">
        <v>269</v>
      </c>
      <c r="B3768">
        <v>0</v>
      </c>
      <c r="C3768">
        <v>20</v>
      </c>
      <c r="D3768" t="s">
        <v>3858</v>
      </c>
      <c r="E3768">
        <v>49.256193000000003</v>
      </c>
      <c r="F3768">
        <v>-122.852828</v>
      </c>
      <c r="G3768">
        <f>IF(route_map__2[[#This Row],[route_label]]&lt;&gt;A3769,0,SQRT((E3769-route_map__2[[#This Row],[stop_lat]])^2 + ((F3769-route_map__2[[#This Row],[stop_lon]])*COS(RADIANS(route_map__2[[#This Row],[stop_lat]])))^2)*111.32)</f>
        <v>0.39409122970672211</v>
      </c>
    </row>
    <row r="3769" spans="1:7" hidden="1" x14ac:dyDescent="0.2">
      <c r="A3769" t="s">
        <v>269</v>
      </c>
      <c r="B3769">
        <v>0</v>
      </c>
      <c r="C3769">
        <v>21</v>
      </c>
      <c r="D3769" t="s">
        <v>3859</v>
      </c>
      <c r="E3769">
        <v>49.256210000000003</v>
      </c>
      <c r="F3769">
        <v>-122.85825199999999</v>
      </c>
      <c r="G3769">
        <f>IF(route_map__2[[#This Row],[route_label]]&lt;&gt;A3770,0,SQRT((E3770-route_map__2[[#This Row],[stop_lat]])^2 + ((F3770-route_map__2[[#This Row],[stop_lon]])*COS(RADIANS(route_map__2[[#This Row],[stop_lat]])))^2)*111.32)</f>
        <v>0.40844081881936728</v>
      </c>
    </row>
    <row r="3770" spans="1:7" hidden="1" x14ac:dyDescent="0.2">
      <c r="A3770" t="s">
        <v>269</v>
      </c>
      <c r="B3770">
        <v>0</v>
      </c>
      <c r="C3770">
        <v>22</v>
      </c>
      <c r="D3770" t="s">
        <v>3860</v>
      </c>
      <c r="E3770">
        <v>49.256262</v>
      </c>
      <c r="F3770">
        <v>-122.863873</v>
      </c>
      <c r="G3770">
        <f>IF(route_map__2[[#This Row],[route_label]]&lt;&gt;A3771,0,SQRT((E3771-route_map__2[[#This Row],[stop_lat]])^2 + ((F3771-route_map__2[[#This Row],[stop_lon]])*COS(RADIANS(route_map__2[[#This Row],[stop_lat]])))^2)*111.32)</f>
        <v>0.29028686173706741</v>
      </c>
    </row>
    <row r="3771" spans="1:7" hidden="1" x14ac:dyDescent="0.2">
      <c r="A3771" t="s">
        <v>269</v>
      </c>
      <c r="B3771">
        <v>0</v>
      </c>
      <c r="C3771">
        <v>23</v>
      </c>
      <c r="D3771" t="s">
        <v>3861</v>
      </c>
      <c r="E3771">
        <v>49.256297000000004</v>
      </c>
      <c r="F3771">
        <v>-122.867868</v>
      </c>
      <c r="G3771">
        <f>IF(route_map__2[[#This Row],[route_label]]&lt;&gt;A3772,0,SQRT((E3772-route_map__2[[#This Row],[stop_lat]])^2 + ((F3772-route_map__2[[#This Row],[stop_lon]])*COS(RADIANS(route_map__2[[#This Row],[stop_lat]])))^2)*111.32)</f>
        <v>0.26571632981081883</v>
      </c>
    </row>
    <row r="3772" spans="1:7" hidden="1" x14ac:dyDescent="0.2">
      <c r="A3772" t="s">
        <v>269</v>
      </c>
      <c r="B3772">
        <v>0</v>
      </c>
      <c r="C3772">
        <v>24</v>
      </c>
      <c r="D3772" t="s">
        <v>3862</v>
      </c>
      <c r="E3772">
        <v>49.258147000000001</v>
      </c>
      <c r="F3772">
        <v>-122.87017899999999</v>
      </c>
      <c r="G3772">
        <f>IF(route_map__2[[#This Row],[route_label]]&lt;&gt;A3773,0,SQRT((E3773-route_map__2[[#This Row],[stop_lat]])^2 + ((F3773-route_map__2[[#This Row],[stop_lon]])*COS(RADIANS(route_map__2[[#This Row],[stop_lat]])))^2)*111.32)</f>
        <v>0.42191326217341801</v>
      </c>
    </row>
    <row r="3773" spans="1:7" hidden="1" x14ac:dyDescent="0.2">
      <c r="A3773" t="s">
        <v>269</v>
      </c>
      <c r="B3773">
        <v>0</v>
      </c>
      <c r="C3773">
        <v>25</v>
      </c>
      <c r="D3773" t="s">
        <v>3863</v>
      </c>
      <c r="E3773">
        <v>49.258180000000003</v>
      </c>
      <c r="F3773">
        <v>-122.875986</v>
      </c>
      <c r="G3773">
        <f>IF(route_map__2[[#This Row],[route_label]]&lt;&gt;A3774,0,SQRT((E3774-route_map__2[[#This Row],[stop_lat]])^2 + ((F3774-route_map__2[[#This Row],[stop_lon]])*COS(RADIANS(route_map__2[[#This Row],[stop_lat]])))^2)*111.32)</f>
        <v>0.2510032648579606</v>
      </c>
    </row>
    <row r="3774" spans="1:7" hidden="1" x14ac:dyDescent="0.2">
      <c r="A3774" t="s">
        <v>269</v>
      </c>
      <c r="B3774">
        <v>0</v>
      </c>
      <c r="C3774">
        <v>26</v>
      </c>
      <c r="D3774" t="s">
        <v>3864</v>
      </c>
      <c r="E3774">
        <v>49.258299000000001</v>
      </c>
      <c r="F3774">
        <v>-122.879436</v>
      </c>
      <c r="G3774">
        <f>IF(route_map__2[[#This Row],[route_label]]&lt;&gt;A3775,0,SQRT((E3775-route_map__2[[#This Row],[stop_lat]])^2 + ((F3775-route_map__2[[#This Row],[stop_lon]])*COS(RADIANS(route_map__2[[#This Row],[stop_lat]])))^2)*111.32)</f>
        <v>0.34525509902212764</v>
      </c>
    </row>
    <row r="3775" spans="1:7" hidden="1" x14ac:dyDescent="0.2">
      <c r="A3775" t="s">
        <v>269</v>
      </c>
      <c r="B3775">
        <v>0</v>
      </c>
      <c r="C3775">
        <v>27</v>
      </c>
      <c r="D3775" t="s">
        <v>3865</v>
      </c>
      <c r="E3775">
        <v>49.256780999999997</v>
      </c>
      <c r="F3775">
        <v>-122.88357999999999</v>
      </c>
      <c r="G3775">
        <f>IF(route_map__2[[#This Row],[route_label]]&lt;&gt;A3776,0,SQRT((E3776-route_map__2[[#This Row],[stop_lat]])^2 + ((F3776-route_map__2[[#This Row],[stop_lon]])*COS(RADIANS(route_map__2[[#This Row],[stop_lat]])))^2)*111.32)</f>
        <v>0.27087930101061564</v>
      </c>
    </row>
    <row r="3776" spans="1:7" hidden="1" x14ac:dyDescent="0.2">
      <c r="A3776" t="s">
        <v>269</v>
      </c>
      <c r="B3776">
        <v>0</v>
      </c>
      <c r="C3776">
        <v>28</v>
      </c>
      <c r="D3776" t="s">
        <v>3866</v>
      </c>
      <c r="E3776">
        <v>49.256810999999999</v>
      </c>
      <c r="F3776">
        <v>-122.887308</v>
      </c>
      <c r="G3776">
        <f>IF(route_map__2[[#This Row],[route_label]]&lt;&gt;A3777,0,SQRT((E3777-route_map__2[[#This Row],[stop_lat]])^2 + ((F3777-route_map__2[[#This Row],[stop_lon]])*COS(RADIANS(route_map__2[[#This Row],[stop_lat]])))^2)*111.32)</f>
        <v>0.40379111793867201</v>
      </c>
    </row>
    <row r="3777" spans="1:7" hidden="1" x14ac:dyDescent="0.2">
      <c r="A3777" t="s">
        <v>269</v>
      </c>
      <c r="B3777">
        <v>0</v>
      </c>
      <c r="C3777">
        <v>29</v>
      </c>
      <c r="D3777" t="s">
        <v>3792</v>
      </c>
      <c r="E3777">
        <v>49.257159000000001</v>
      </c>
      <c r="F3777">
        <v>-122.89284000000001</v>
      </c>
      <c r="G3777">
        <f>IF(route_map__2[[#This Row],[route_label]]&lt;&gt;A3778,0,SQRT((E3778-route_map__2[[#This Row],[stop_lat]])^2 + ((F3778-route_map__2[[#This Row],[stop_lon]])*COS(RADIANS(route_map__2[[#This Row],[stop_lat]])))^2)*111.32)</f>
        <v>0.15408334220747613</v>
      </c>
    </row>
    <row r="3778" spans="1:7" hidden="1" x14ac:dyDescent="0.2">
      <c r="A3778" t="s">
        <v>269</v>
      </c>
      <c r="B3778">
        <v>0</v>
      </c>
      <c r="C3778">
        <v>30</v>
      </c>
      <c r="D3778" t="s">
        <v>3793</v>
      </c>
      <c r="E3778">
        <v>49.258543000000003</v>
      </c>
      <c r="F3778">
        <v>-122.892871</v>
      </c>
      <c r="G3778">
        <f>IF(route_map__2[[#This Row],[route_label]]&lt;&gt;A3779,0,SQRT((E3779-route_map__2[[#This Row],[stop_lat]])^2 + ((F3779-route_map__2[[#This Row],[stop_lon]])*COS(RADIANS(route_map__2[[#This Row],[stop_lat]])))^2)*111.32)</f>
        <v>0.40088131024660978</v>
      </c>
    </row>
    <row r="3779" spans="1:7" hidden="1" x14ac:dyDescent="0.2">
      <c r="A3779" t="s">
        <v>269</v>
      </c>
      <c r="B3779">
        <v>0</v>
      </c>
      <c r="C3779">
        <v>31</v>
      </c>
      <c r="D3779" t="s">
        <v>3487</v>
      </c>
      <c r="E3779">
        <v>49.261403000000001</v>
      </c>
      <c r="F3779">
        <v>-122.889518</v>
      </c>
      <c r="G3779">
        <f>IF(route_map__2[[#This Row],[route_label]]&lt;&gt;A3780,0,SQRT((E3780-route_map__2[[#This Row],[stop_lat]])^2 + ((F3780-route_map__2[[#This Row],[stop_lon]])*COS(RADIANS(route_map__2[[#This Row],[stop_lat]])))^2)*111.32)</f>
        <v>2.9480863619150765E-2</v>
      </c>
    </row>
    <row r="3780" spans="1:7" hidden="1" x14ac:dyDescent="0.2">
      <c r="A3780" t="s">
        <v>269</v>
      </c>
      <c r="B3780">
        <v>1</v>
      </c>
      <c r="C3780">
        <v>1</v>
      </c>
      <c r="D3780" t="s">
        <v>3867</v>
      </c>
      <c r="E3780">
        <v>49.261203000000002</v>
      </c>
      <c r="F3780">
        <v>-122.88978400000001</v>
      </c>
      <c r="G3780">
        <f>IF(route_map__2[[#This Row],[route_label]]&lt;&gt;A3781,0,SQRT((E3781-route_map__2[[#This Row],[stop_lat]])^2 + ((F3781-route_map__2[[#This Row],[stop_lon]])*COS(RADIANS(route_map__2[[#This Row],[stop_lat]])))^2)*111.32)</f>
        <v>0.21884588561961141</v>
      </c>
    </row>
    <row r="3781" spans="1:7" hidden="1" x14ac:dyDescent="0.2">
      <c r="A3781" t="s">
        <v>269</v>
      </c>
      <c r="B3781">
        <v>1</v>
      </c>
      <c r="C3781">
        <v>2</v>
      </c>
      <c r="D3781" t="s">
        <v>3489</v>
      </c>
      <c r="E3781">
        <v>49.263168</v>
      </c>
      <c r="F3781">
        <v>-122.889692</v>
      </c>
      <c r="G3781">
        <f>IF(route_map__2[[#This Row],[route_label]]&lt;&gt;A3782,0,SQRT((E3782-route_map__2[[#This Row],[stop_lat]])^2 + ((F3782-route_map__2[[#This Row],[stop_lon]])*COS(RADIANS(route_map__2[[#This Row],[stop_lat]])))^2)*111.32)</f>
        <v>0.5915811002090744</v>
      </c>
    </row>
    <row r="3782" spans="1:7" hidden="1" x14ac:dyDescent="0.2">
      <c r="A3782" t="s">
        <v>269</v>
      </c>
      <c r="B3782">
        <v>1</v>
      </c>
      <c r="C3782">
        <v>3</v>
      </c>
      <c r="D3782" t="s">
        <v>3843</v>
      </c>
      <c r="E3782">
        <v>49.258374000000003</v>
      </c>
      <c r="F3782">
        <v>-122.89320600000001</v>
      </c>
      <c r="G3782">
        <f>IF(route_map__2[[#This Row],[route_label]]&lt;&gt;A3783,0,SQRT((E3783-route_map__2[[#This Row],[stop_lat]])^2 + ((F3783-route_map__2[[#This Row],[stop_lon]])*COS(RADIANS(route_map__2[[#This Row],[stop_lat]])))^2)*111.32)</f>
        <v>0.22174915535742984</v>
      </c>
    </row>
    <row r="3783" spans="1:7" hidden="1" x14ac:dyDescent="0.2">
      <c r="A3783" t="s">
        <v>269</v>
      </c>
      <c r="B3783">
        <v>1</v>
      </c>
      <c r="C3783">
        <v>4</v>
      </c>
      <c r="D3783" t="s">
        <v>3868</v>
      </c>
      <c r="E3783">
        <v>49.256746999999997</v>
      </c>
      <c r="F3783">
        <v>-122.891445</v>
      </c>
      <c r="G3783">
        <f>IF(route_map__2[[#This Row],[route_label]]&lt;&gt;A3784,0,SQRT((E3784-route_map__2[[#This Row],[stop_lat]])^2 + ((F3784-route_map__2[[#This Row],[stop_lon]])*COS(RADIANS(route_map__2[[#This Row],[stop_lat]])))^2)*111.32)</f>
        <v>0.58624550200466607</v>
      </c>
    </row>
    <row r="3784" spans="1:7" hidden="1" x14ac:dyDescent="0.2">
      <c r="A3784" t="s">
        <v>269</v>
      </c>
      <c r="B3784">
        <v>1</v>
      </c>
      <c r="C3784">
        <v>5</v>
      </c>
      <c r="D3784" t="s">
        <v>3869</v>
      </c>
      <c r="E3784">
        <v>49.25667</v>
      </c>
      <c r="F3784">
        <v>-122.883377</v>
      </c>
      <c r="G3784">
        <f>IF(route_map__2[[#This Row],[route_label]]&lt;&gt;A3785,0,SQRT((E3785-route_map__2[[#This Row],[stop_lat]])^2 + ((F3785-route_map__2[[#This Row],[stop_lon]])*COS(RADIANS(route_map__2[[#This Row],[stop_lat]])))^2)*111.32)</f>
        <v>0.34266088531284439</v>
      </c>
    </row>
    <row r="3785" spans="1:7" hidden="1" x14ac:dyDescent="0.2">
      <c r="A3785" t="s">
        <v>269</v>
      </c>
      <c r="B3785">
        <v>1</v>
      </c>
      <c r="C3785">
        <v>6</v>
      </c>
      <c r="D3785" t="s">
        <v>3870</v>
      </c>
      <c r="E3785">
        <v>49.258189000000002</v>
      </c>
      <c r="F3785">
        <v>-122.87927500000001</v>
      </c>
      <c r="G3785">
        <f>IF(route_map__2[[#This Row],[route_label]]&lt;&gt;A3786,0,SQRT((E3786-route_map__2[[#This Row],[stop_lat]])^2 + ((F3786-route_map__2[[#This Row],[stop_lon]])*COS(RADIANS(route_map__2[[#This Row],[stop_lat]])))^2)*111.32)</f>
        <v>0.2847452354105533</v>
      </c>
    </row>
    <row r="3786" spans="1:7" hidden="1" x14ac:dyDescent="0.2">
      <c r="A3786" t="s">
        <v>269</v>
      </c>
      <c r="B3786">
        <v>1</v>
      </c>
      <c r="C3786">
        <v>7</v>
      </c>
      <c r="D3786" t="s">
        <v>3871</v>
      </c>
      <c r="E3786">
        <v>49.258085000000001</v>
      </c>
      <c r="F3786">
        <v>-122.875359</v>
      </c>
      <c r="G3786">
        <f>IF(route_map__2[[#This Row],[route_label]]&lt;&gt;A3787,0,SQRT((E3787-route_map__2[[#This Row],[stop_lat]])^2 + ((F3787-route_map__2[[#This Row],[stop_lon]])*COS(RADIANS(route_map__2[[#This Row],[stop_lat]])))^2)*111.32)</f>
        <v>0.35776494332564923</v>
      </c>
    </row>
    <row r="3787" spans="1:7" hidden="1" x14ac:dyDescent="0.2">
      <c r="A3787" t="s">
        <v>269</v>
      </c>
      <c r="B3787">
        <v>1</v>
      </c>
      <c r="C3787">
        <v>8</v>
      </c>
      <c r="D3787" t="s">
        <v>3872</v>
      </c>
      <c r="E3787">
        <v>49.258051000000002</v>
      </c>
      <c r="F3787">
        <v>-122.870435</v>
      </c>
      <c r="G3787">
        <f>IF(route_map__2[[#This Row],[route_label]]&lt;&gt;A3788,0,SQRT((E3788-route_map__2[[#This Row],[stop_lat]])^2 + ((F3788-route_map__2[[#This Row],[stop_lon]])*COS(RADIANS(route_map__2[[#This Row],[stop_lat]])))^2)*111.32)</f>
        <v>0.2953006706212023</v>
      </c>
    </row>
    <row r="3788" spans="1:7" hidden="1" x14ac:dyDescent="0.2">
      <c r="A3788" t="s">
        <v>269</v>
      </c>
      <c r="B3788">
        <v>1</v>
      </c>
      <c r="C3788">
        <v>9</v>
      </c>
      <c r="D3788" t="s">
        <v>3873</v>
      </c>
      <c r="E3788">
        <v>49.256194999999998</v>
      </c>
      <c r="F3788">
        <v>-122.867531</v>
      </c>
      <c r="G3788">
        <f>IF(route_map__2[[#This Row],[route_label]]&lt;&gt;A3789,0,SQRT((E3789-route_map__2[[#This Row],[stop_lat]])^2 + ((F3789-route_map__2[[#This Row],[stop_lon]])*COS(RADIANS(route_map__2[[#This Row],[stop_lat]])))^2)*111.32)</f>
        <v>0.34220494084215797</v>
      </c>
    </row>
    <row r="3789" spans="1:7" hidden="1" x14ac:dyDescent="0.2">
      <c r="A3789" t="s">
        <v>269</v>
      </c>
      <c r="B3789">
        <v>1</v>
      </c>
      <c r="C3789">
        <v>10</v>
      </c>
      <c r="D3789" t="s">
        <v>3874</v>
      </c>
      <c r="E3789">
        <v>49.256134000000003</v>
      </c>
      <c r="F3789">
        <v>-122.86282199999999</v>
      </c>
      <c r="G3789">
        <f>IF(route_map__2[[#This Row],[route_label]]&lt;&gt;A3790,0,SQRT((E3790-route_map__2[[#This Row],[stop_lat]])^2 + ((F3790-route_map__2[[#This Row],[stop_lon]])*COS(RADIANS(route_map__2[[#This Row],[stop_lat]])))^2)*111.32)</f>
        <v>0.4236251201696502</v>
      </c>
    </row>
    <row r="3790" spans="1:7" hidden="1" x14ac:dyDescent="0.2">
      <c r="A3790" t="s">
        <v>269</v>
      </c>
      <c r="B3790">
        <v>1</v>
      </c>
      <c r="C3790">
        <v>11</v>
      </c>
      <c r="D3790" t="s">
        <v>3875</v>
      </c>
      <c r="E3790">
        <v>49.256081999999999</v>
      </c>
      <c r="F3790">
        <v>-122.85699200000001</v>
      </c>
      <c r="G3790">
        <f>IF(route_map__2[[#This Row],[route_label]]&lt;&gt;A3791,0,SQRT((E3791-route_map__2[[#This Row],[stop_lat]])^2 + ((F3791-route_map__2[[#This Row],[stop_lon]])*COS(RADIANS(route_map__2[[#This Row],[stop_lat]])))^2)*111.32)</f>
        <v>0.39873856750324438</v>
      </c>
    </row>
    <row r="3791" spans="1:7" hidden="1" x14ac:dyDescent="0.2">
      <c r="A3791" t="s">
        <v>269</v>
      </c>
      <c r="B3791">
        <v>1</v>
      </c>
      <c r="C3791">
        <v>12</v>
      </c>
      <c r="D3791" t="s">
        <v>3876</v>
      </c>
      <c r="E3791">
        <v>49.256073999999998</v>
      </c>
      <c r="F3791">
        <v>-122.85150400000001</v>
      </c>
      <c r="G3791">
        <f>IF(route_map__2[[#This Row],[route_label]]&lt;&gt;A3792,0,SQRT((E3792-route_map__2[[#This Row],[stop_lat]])^2 + ((F3792-route_map__2[[#This Row],[stop_lon]])*COS(RADIANS(route_map__2[[#This Row],[stop_lat]])))^2)*111.32)</f>
        <v>0.38432750559672413</v>
      </c>
    </row>
    <row r="3792" spans="1:7" hidden="1" x14ac:dyDescent="0.2">
      <c r="A3792" t="s">
        <v>269</v>
      </c>
      <c r="B3792">
        <v>1</v>
      </c>
      <c r="C3792">
        <v>13</v>
      </c>
      <c r="D3792" t="s">
        <v>3757</v>
      </c>
      <c r="E3792">
        <v>49.254900999999997</v>
      </c>
      <c r="F3792">
        <v>-122.846529</v>
      </c>
      <c r="G3792">
        <f>IF(route_map__2[[#This Row],[route_label]]&lt;&gt;A3793,0,SQRT((E3793-route_map__2[[#This Row],[stop_lat]])^2 + ((F3793-route_map__2[[#This Row],[stop_lon]])*COS(RADIANS(route_map__2[[#This Row],[stop_lat]])))^2)*111.32)</f>
        <v>0.12742996859676917</v>
      </c>
    </row>
    <row r="3793" spans="1:7" hidden="1" x14ac:dyDescent="0.2">
      <c r="A3793" t="s">
        <v>269</v>
      </c>
      <c r="B3793">
        <v>1</v>
      </c>
      <c r="C3793">
        <v>14</v>
      </c>
      <c r="D3793" t="s">
        <v>3836</v>
      </c>
      <c r="E3793">
        <v>49.253967000000003</v>
      </c>
      <c r="F3793">
        <v>-122.847543</v>
      </c>
      <c r="G3793">
        <f>IF(route_map__2[[#This Row],[route_label]]&lt;&gt;A3794,0,SQRT((E3794-route_map__2[[#This Row],[stop_lat]])^2 + ((F3794-route_map__2[[#This Row],[stop_lon]])*COS(RADIANS(route_map__2[[#This Row],[stop_lat]])))^2)*111.32)</f>
        <v>0.35346853266064771</v>
      </c>
    </row>
    <row r="3794" spans="1:7" hidden="1" x14ac:dyDescent="0.2">
      <c r="A3794" t="s">
        <v>269</v>
      </c>
      <c r="B3794">
        <v>1</v>
      </c>
      <c r="C3794">
        <v>15</v>
      </c>
      <c r="D3794" t="s">
        <v>3877</v>
      </c>
      <c r="E3794">
        <v>49.253562000000002</v>
      </c>
      <c r="F3794">
        <v>-122.852368</v>
      </c>
      <c r="G3794">
        <f>IF(route_map__2[[#This Row],[route_label]]&lt;&gt;A3795,0,SQRT((E3795-route_map__2[[#This Row],[stop_lat]])^2 + ((F3795-route_map__2[[#This Row],[stop_lon]])*COS(RADIANS(route_map__2[[#This Row],[stop_lat]])))^2)*111.32)</f>
        <v>0.26223306146675385</v>
      </c>
    </row>
    <row r="3795" spans="1:7" hidden="1" x14ac:dyDescent="0.2">
      <c r="A3795" t="s">
        <v>269</v>
      </c>
      <c r="B3795">
        <v>1</v>
      </c>
      <c r="C3795">
        <v>16</v>
      </c>
      <c r="D3795" t="s">
        <v>3878</v>
      </c>
      <c r="E3795">
        <v>49.251207000000001</v>
      </c>
      <c r="F3795">
        <v>-122.85245399999999</v>
      </c>
      <c r="G3795">
        <f>IF(route_map__2[[#This Row],[route_label]]&lt;&gt;A3796,0,SQRT((E3796-route_map__2[[#This Row],[stop_lat]])^2 + ((F3796-route_map__2[[#This Row],[stop_lon]])*COS(RADIANS(route_map__2[[#This Row],[stop_lat]])))^2)*111.32)</f>
        <v>0.30026493824709966</v>
      </c>
    </row>
    <row r="3796" spans="1:7" hidden="1" x14ac:dyDescent="0.2">
      <c r="A3796" t="s">
        <v>269</v>
      </c>
      <c r="B3796">
        <v>1</v>
      </c>
      <c r="C3796">
        <v>17</v>
      </c>
      <c r="D3796" t="s">
        <v>3879</v>
      </c>
      <c r="E3796">
        <v>49.248510000000003</v>
      </c>
      <c r="F3796">
        <v>-122.85251700000001</v>
      </c>
      <c r="G3796">
        <f>IF(route_map__2[[#This Row],[route_label]]&lt;&gt;A3797,0,SQRT((E3797-route_map__2[[#This Row],[stop_lat]])^2 + ((F3797-route_map__2[[#This Row],[stop_lon]])*COS(RADIANS(route_map__2[[#This Row],[stop_lat]])))^2)*111.32)</f>
        <v>0.41708445427707858</v>
      </c>
    </row>
    <row r="3797" spans="1:7" hidden="1" x14ac:dyDescent="0.2">
      <c r="A3797" t="s">
        <v>269</v>
      </c>
      <c r="B3797">
        <v>1</v>
      </c>
      <c r="C3797">
        <v>18</v>
      </c>
      <c r="D3797" t="s">
        <v>3880</v>
      </c>
      <c r="E3797">
        <v>49.245083000000001</v>
      </c>
      <c r="F3797">
        <v>-122.854837</v>
      </c>
      <c r="G3797">
        <f>IF(route_map__2[[#This Row],[route_label]]&lt;&gt;A3798,0,SQRT((E3798-route_map__2[[#This Row],[stop_lat]])^2 + ((F3798-route_map__2[[#This Row],[stop_lon]])*COS(RADIANS(route_map__2[[#This Row],[stop_lat]])))^2)*111.32)</f>
        <v>0.22497217072899847</v>
      </c>
    </row>
    <row r="3798" spans="1:7" hidden="1" x14ac:dyDescent="0.2">
      <c r="A3798" t="s">
        <v>269</v>
      </c>
      <c r="B3798">
        <v>1</v>
      </c>
      <c r="C3798">
        <v>19</v>
      </c>
      <c r="D3798" t="s">
        <v>3881</v>
      </c>
      <c r="E3798">
        <v>49.245040000000003</v>
      </c>
      <c r="F3798">
        <v>-122.85793200000001</v>
      </c>
      <c r="G3798">
        <f>IF(route_map__2[[#This Row],[route_label]]&lt;&gt;A3799,0,SQRT((E3799-route_map__2[[#This Row],[stop_lat]])^2 + ((F3799-route_map__2[[#This Row],[stop_lon]])*COS(RADIANS(route_map__2[[#This Row],[stop_lat]])))^2)*111.32)</f>
        <v>0.33201353540837247</v>
      </c>
    </row>
    <row r="3799" spans="1:7" hidden="1" x14ac:dyDescent="0.2">
      <c r="A3799" t="s">
        <v>269</v>
      </c>
      <c r="B3799">
        <v>1</v>
      </c>
      <c r="C3799">
        <v>20</v>
      </c>
      <c r="D3799" t="s">
        <v>3882</v>
      </c>
      <c r="E3799">
        <v>49.244168000000002</v>
      </c>
      <c r="F3799">
        <v>-122.862301</v>
      </c>
      <c r="G3799">
        <f>IF(route_map__2[[#This Row],[route_label]]&lt;&gt;A3800,0,SQRT((E3800-route_map__2[[#This Row],[stop_lat]])^2 + ((F3800-route_map__2[[#This Row],[stop_lon]])*COS(RADIANS(route_map__2[[#This Row],[stop_lat]])))^2)*111.32)</f>
        <v>0.30791691752963413</v>
      </c>
    </row>
    <row r="3800" spans="1:7" hidden="1" x14ac:dyDescent="0.2">
      <c r="A3800" t="s">
        <v>269</v>
      </c>
      <c r="B3800">
        <v>1</v>
      </c>
      <c r="C3800">
        <v>21</v>
      </c>
      <c r="D3800" t="s">
        <v>3883</v>
      </c>
      <c r="E3800">
        <v>49.241402000000001</v>
      </c>
      <c r="F3800">
        <v>-122.86232699999999</v>
      </c>
      <c r="G3800">
        <f>IF(route_map__2[[#This Row],[route_label]]&lt;&gt;A3801,0,SQRT((E3801-route_map__2[[#This Row],[stop_lat]])^2 + ((F3801-route_map__2[[#This Row],[stop_lon]])*COS(RADIANS(route_map__2[[#This Row],[stop_lat]])))^2)*111.32)</f>
        <v>0.15885565168429447</v>
      </c>
    </row>
    <row r="3801" spans="1:7" hidden="1" x14ac:dyDescent="0.2">
      <c r="A3801" t="s">
        <v>269</v>
      </c>
      <c r="B3801">
        <v>1</v>
      </c>
      <c r="C3801">
        <v>22</v>
      </c>
      <c r="D3801" t="s">
        <v>3884</v>
      </c>
      <c r="E3801">
        <v>49.239975000000001</v>
      </c>
      <c r="F3801">
        <v>-122.86231600000001</v>
      </c>
      <c r="G3801">
        <f>IF(route_map__2[[#This Row],[route_label]]&lt;&gt;A3802,0,SQRT((E3802-route_map__2[[#This Row],[stop_lat]])^2 + ((F3802-route_map__2[[#This Row],[stop_lon]])*COS(RADIANS(route_map__2[[#This Row],[stop_lat]])))^2)*111.32)</f>
        <v>0.24151649536576048</v>
      </c>
    </row>
    <row r="3802" spans="1:7" hidden="1" x14ac:dyDescent="0.2">
      <c r="A3802" t="s">
        <v>269</v>
      </c>
      <c r="B3802">
        <v>1</v>
      </c>
      <c r="C3802">
        <v>23</v>
      </c>
      <c r="D3802" t="s">
        <v>3885</v>
      </c>
      <c r="E3802">
        <v>49.239769000000003</v>
      </c>
      <c r="F3802">
        <v>-122.865624</v>
      </c>
      <c r="G3802">
        <f>IF(route_map__2[[#This Row],[route_label]]&lt;&gt;A3803,0,SQRT((E3803-route_map__2[[#This Row],[stop_lat]])^2 + ((F3803-route_map__2[[#This Row],[stop_lon]])*COS(RADIANS(route_map__2[[#This Row],[stop_lat]])))^2)*111.32)</f>
        <v>0.29949336878046073</v>
      </c>
    </row>
    <row r="3803" spans="1:7" hidden="1" x14ac:dyDescent="0.2">
      <c r="A3803" t="s">
        <v>269</v>
      </c>
      <c r="B3803">
        <v>1</v>
      </c>
      <c r="C3803">
        <v>24</v>
      </c>
      <c r="D3803" t="s">
        <v>3770</v>
      </c>
      <c r="E3803">
        <v>49.237616000000003</v>
      </c>
      <c r="F3803">
        <v>-122.868095</v>
      </c>
      <c r="G3803">
        <f>IF(route_map__2[[#This Row],[route_label]]&lt;&gt;A3804,0,SQRT((E3804-route_map__2[[#This Row],[stop_lat]])^2 + ((F3804-route_map__2[[#This Row],[stop_lon]])*COS(RADIANS(route_map__2[[#This Row],[stop_lat]])))^2)*111.32)</f>
        <v>0.22902565010807438</v>
      </c>
    </row>
    <row r="3804" spans="1:7" hidden="1" x14ac:dyDescent="0.2">
      <c r="A3804" t="s">
        <v>269</v>
      </c>
      <c r="B3804">
        <v>1</v>
      </c>
      <c r="C3804">
        <v>25</v>
      </c>
      <c r="D3804" t="s">
        <v>3771</v>
      </c>
      <c r="E3804">
        <v>49.236997000000002</v>
      </c>
      <c r="F3804">
        <v>-122.8711</v>
      </c>
      <c r="G3804">
        <f>IF(route_map__2[[#This Row],[route_label]]&lt;&gt;A3805,0,SQRT((E3805-route_map__2[[#This Row],[stop_lat]])^2 + ((F3805-route_map__2[[#This Row],[stop_lon]])*COS(RADIANS(route_map__2[[#This Row],[stop_lat]])))^2)*111.32)</f>
        <v>0.55030026136184562</v>
      </c>
    </row>
    <row r="3805" spans="1:7" hidden="1" x14ac:dyDescent="0.2">
      <c r="A3805" t="s">
        <v>269</v>
      </c>
      <c r="B3805">
        <v>1</v>
      </c>
      <c r="C3805">
        <v>26</v>
      </c>
      <c r="D3805" t="s">
        <v>3886</v>
      </c>
      <c r="E3805">
        <v>49.238349999999997</v>
      </c>
      <c r="F3805">
        <v>-122.878382</v>
      </c>
      <c r="G3805">
        <f>IF(route_map__2[[#This Row],[route_label]]&lt;&gt;A3806,0,SQRT((E3806-route_map__2[[#This Row],[stop_lat]])^2 + ((F3806-route_map__2[[#This Row],[stop_lon]])*COS(RADIANS(route_map__2[[#This Row],[stop_lat]])))^2)*111.32)</f>
        <v>0.48783553117353284</v>
      </c>
    </row>
    <row r="3806" spans="1:7" hidden="1" x14ac:dyDescent="0.2">
      <c r="A3806" t="s">
        <v>269</v>
      </c>
      <c r="B3806">
        <v>1</v>
      </c>
      <c r="C3806">
        <v>27</v>
      </c>
      <c r="D3806" t="s">
        <v>3887</v>
      </c>
      <c r="E3806">
        <v>49.241095000000001</v>
      </c>
      <c r="F3806">
        <v>-122.88361399999999</v>
      </c>
      <c r="G3806">
        <f>IF(route_map__2[[#This Row],[route_label]]&lt;&gt;A3807,0,SQRT((E3807-route_map__2[[#This Row],[stop_lat]])^2 + ((F3807-route_map__2[[#This Row],[stop_lon]])*COS(RADIANS(route_map__2[[#This Row],[stop_lat]])))^2)*111.32)</f>
        <v>0.45135934685592149</v>
      </c>
    </row>
    <row r="3807" spans="1:7" hidden="1" x14ac:dyDescent="0.2">
      <c r="A3807" t="s">
        <v>269</v>
      </c>
      <c r="B3807">
        <v>1</v>
      </c>
      <c r="C3807">
        <v>28</v>
      </c>
      <c r="D3807" t="s">
        <v>3888</v>
      </c>
      <c r="E3807">
        <v>49.243693</v>
      </c>
      <c r="F3807">
        <v>-122.88838199999999</v>
      </c>
      <c r="G3807">
        <f>IF(route_map__2[[#This Row],[route_label]]&lt;&gt;A3808,0,SQRT((E3808-route_map__2[[#This Row],[stop_lat]])^2 + ((F3808-route_map__2[[#This Row],[stop_lon]])*COS(RADIANS(route_map__2[[#This Row],[stop_lat]])))^2)*111.32)</f>
        <v>0.43387162116959138</v>
      </c>
    </row>
    <row r="3808" spans="1:7" hidden="1" x14ac:dyDescent="0.2">
      <c r="A3808" t="s">
        <v>269</v>
      </c>
      <c r="B3808">
        <v>1</v>
      </c>
      <c r="C3808">
        <v>29</v>
      </c>
      <c r="D3808" t="s">
        <v>2847</v>
      </c>
      <c r="E3808">
        <v>49.246470000000002</v>
      </c>
      <c r="F3808">
        <v>-122.892571</v>
      </c>
      <c r="G3808">
        <f>IF(route_map__2[[#This Row],[route_label]]&lt;&gt;A3809,0,SQRT((E3809-route_map__2[[#This Row],[stop_lat]])^2 + ((F3809-route_map__2[[#This Row],[stop_lon]])*COS(RADIANS(route_map__2[[#This Row],[stop_lat]])))^2)*111.32)</f>
        <v>0.19187755887243613</v>
      </c>
    </row>
    <row r="3809" spans="1:7" hidden="1" x14ac:dyDescent="0.2">
      <c r="A3809" t="s">
        <v>269</v>
      </c>
      <c r="B3809">
        <v>1</v>
      </c>
      <c r="C3809">
        <v>30</v>
      </c>
      <c r="D3809" t="s">
        <v>2650</v>
      </c>
      <c r="E3809">
        <v>49.247427999999999</v>
      </c>
      <c r="F3809">
        <v>-122.894766</v>
      </c>
      <c r="G3809">
        <f>IF(route_map__2[[#This Row],[route_label]]&lt;&gt;A3810,0,SQRT((E3810-route_map__2[[#This Row],[stop_lat]])^2 + ((F3810-route_map__2[[#This Row],[stop_lon]])*COS(RADIANS(route_map__2[[#This Row],[stop_lat]])))^2)*111.32)</f>
        <v>0</v>
      </c>
    </row>
    <row r="3810" spans="1:7" hidden="1" x14ac:dyDescent="0.2">
      <c r="A3810" t="s">
        <v>245</v>
      </c>
      <c r="B3810">
        <v>0</v>
      </c>
      <c r="C3810">
        <v>1</v>
      </c>
      <c r="D3810" t="s">
        <v>3889</v>
      </c>
      <c r="E3810">
        <v>49.23321</v>
      </c>
      <c r="F3810">
        <v>-122.88302400000001</v>
      </c>
      <c r="G3810">
        <f>IF(route_map__2[[#This Row],[route_label]]&lt;&gt;A3811,0,SQRT((E3811-route_map__2[[#This Row],[stop_lat]])^2 + ((F3811-route_map__2[[#This Row],[stop_lon]])*COS(RADIANS(route_map__2[[#This Row],[stop_lat]])))^2)*111.32)</f>
        <v>0.63553167795607191</v>
      </c>
    </row>
    <row r="3811" spans="1:7" hidden="1" x14ac:dyDescent="0.2">
      <c r="A3811" t="s">
        <v>245</v>
      </c>
      <c r="B3811">
        <v>0</v>
      </c>
      <c r="C3811">
        <v>2</v>
      </c>
      <c r="D3811" t="s">
        <v>3724</v>
      </c>
      <c r="E3811">
        <v>49.23556</v>
      </c>
      <c r="F3811">
        <v>-122.875056</v>
      </c>
      <c r="G3811">
        <f>IF(route_map__2[[#This Row],[route_label]]&lt;&gt;A3812,0,SQRT((E3812-route_map__2[[#This Row],[stop_lat]])^2 + ((F3812-route_map__2[[#This Row],[stop_lon]])*COS(RADIANS(route_map__2[[#This Row],[stop_lat]])))^2)*111.32)</f>
        <v>0.1441210593611012</v>
      </c>
    </row>
    <row r="3812" spans="1:7" hidden="1" x14ac:dyDescent="0.2">
      <c r="A3812" t="s">
        <v>245</v>
      </c>
      <c r="B3812">
        <v>0</v>
      </c>
      <c r="C3812">
        <v>3</v>
      </c>
      <c r="D3812" t="s">
        <v>3890</v>
      </c>
      <c r="E3812">
        <v>49.236125000000001</v>
      </c>
      <c r="F3812">
        <v>-122.873272</v>
      </c>
      <c r="G3812">
        <f>IF(route_map__2[[#This Row],[route_label]]&lt;&gt;A3813,0,SQRT((E3813-route_map__2[[#This Row],[stop_lat]])^2 + ((F3813-route_map__2[[#This Row],[stop_lon]])*COS(RADIANS(route_map__2[[#This Row],[stop_lat]])))^2)*111.32)</f>
        <v>0.41686419325669272</v>
      </c>
    </row>
    <row r="3813" spans="1:7" hidden="1" x14ac:dyDescent="0.2">
      <c r="A3813" t="s">
        <v>245</v>
      </c>
      <c r="B3813">
        <v>0</v>
      </c>
      <c r="C3813">
        <v>4</v>
      </c>
      <c r="D3813" t="s">
        <v>3891</v>
      </c>
      <c r="E3813">
        <v>49.235584000000003</v>
      </c>
      <c r="F3813">
        <v>-122.867597</v>
      </c>
      <c r="G3813">
        <f>IF(route_map__2[[#This Row],[route_label]]&lt;&gt;A3814,0,SQRT((E3814-route_map__2[[#This Row],[stop_lat]])^2 + ((F3814-route_map__2[[#This Row],[stop_lon]])*COS(RADIANS(route_map__2[[#This Row],[stop_lat]])))^2)*111.32)</f>
        <v>0.25618242864666629</v>
      </c>
    </row>
    <row r="3814" spans="1:7" hidden="1" x14ac:dyDescent="0.2">
      <c r="A3814" t="s">
        <v>245</v>
      </c>
      <c r="B3814">
        <v>0</v>
      </c>
      <c r="C3814">
        <v>5</v>
      </c>
      <c r="D3814" t="s">
        <v>3892</v>
      </c>
      <c r="E3814">
        <v>49.234856999999998</v>
      </c>
      <c r="F3814">
        <v>-122.86425300000001</v>
      </c>
      <c r="G3814">
        <f>IF(route_map__2[[#This Row],[route_label]]&lt;&gt;A3815,0,SQRT((E3815-route_map__2[[#This Row],[stop_lat]])^2 + ((F3815-route_map__2[[#This Row],[stop_lon]])*COS(RADIANS(route_map__2[[#This Row],[stop_lat]])))^2)*111.32)</f>
        <v>1.0960350500542582</v>
      </c>
    </row>
    <row r="3815" spans="1:7" hidden="1" x14ac:dyDescent="0.2">
      <c r="A3815" t="s">
        <v>245</v>
      </c>
      <c r="B3815">
        <v>0</v>
      </c>
      <c r="C3815">
        <v>6</v>
      </c>
      <c r="D3815" t="s">
        <v>3893</v>
      </c>
      <c r="E3815">
        <v>49.229194999999997</v>
      </c>
      <c r="F3815">
        <v>-122.851917</v>
      </c>
      <c r="G3815">
        <f>IF(route_map__2[[#This Row],[route_label]]&lt;&gt;A3816,0,SQRT((E3816-route_map__2[[#This Row],[stop_lat]])^2 + ((F3816-route_map__2[[#This Row],[stop_lon]])*COS(RADIANS(route_map__2[[#This Row],[stop_lat]])))^2)*111.32)</f>
        <v>0.24493667803480373</v>
      </c>
    </row>
    <row r="3816" spans="1:7" hidden="1" x14ac:dyDescent="0.2">
      <c r="A3816" t="s">
        <v>245</v>
      </c>
      <c r="B3816">
        <v>0</v>
      </c>
      <c r="C3816">
        <v>7</v>
      </c>
      <c r="D3816" t="s">
        <v>3894</v>
      </c>
      <c r="E3816">
        <v>49.228444000000003</v>
      </c>
      <c r="F3816">
        <v>-122.84875</v>
      </c>
      <c r="G3816">
        <f>IF(route_map__2[[#This Row],[route_label]]&lt;&gt;A3817,0,SQRT((E3817-route_map__2[[#This Row],[stop_lat]])^2 + ((F3817-route_map__2[[#This Row],[stop_lon]])*COS(RADIANS(route_map__2[[#This Row],[stop_lat]])))^2)*111.32)</f>
        <v>0.16865318836950383</v>
      </c>
    </row>
    <row r="3817" spans="1:7" hidden="1" x14ac:dyDescent="0.2">
      <c r="A3817" t="s">
        <v>245</v>
      </c>
      <c r="B3817">
        <v>0</v>
      </c>
      <c r="C3817">
        <v>8</v>
      </c>
      <c r="D3817" t="s">
        <v>3895</v>
      </c>
      <c r="E3817">
        <v>49.226942999999999</v>
      </c>
      <c r="F3817">
        <v>-122.84843499999999</v>
      </c>
      <c r="G3817">
        <f>IF(route_map__2[[#This Row],[route_label]]&lt;&gt;A3818,0,SQRT((E3818-route_map__2[[#This Row],[stop_lat]])^2 + ((F3818-route_map__2[[#This Row],[stop_lon]])*COS(RADIANS(route_map__2[[#This Row],[stop_lat]])))^2)*111.32)</f>
        <v>0.3618238600076904</v>
      </c>
    </row>
    <row r="3818" spans="1:7" hidden="1" x14ac:dyDescent="0.2">
      <c r="A3818" t="s">
        <v>245</v>
      </c>
      <c r="B3818">
        <v>0</v>
      </c>
      <c r="C3818">
        <v>9</v>
      </c>
      <c r="D3818" t="s">
        <v>3896</v>
      </c>
      <c r="E3818">
        <v>49.226444000000001</v>
      </c>
      <c r="F3818">
        <v>-122.84351700000001</v>
      </c>
      <c r="G3818">
        <f>IF(route_map__2[[#This Row],[route_label]]&lt;&gt;A3819,0,SQRT((E3819-route_map__2[[#This Row],[stop_lat]])^2 + ((F3819-route_map__2[[#This Row],[stop_lon]])*COS(RADIANS(route_map__2[[#This Row],[stop_lat]])))^2)*111.32)</f>
        <v>0.25609529652773405</v>
      </c>
    </row>
    <row r="3819" spans="1:7" hidden="1" x14ac:dyDescent="0.2">
      <c r="A3819" t="s">
        <v>245</v>
      </c>
      <c r="B3819">
        <v>0</v>
      </c>
      <c r="C3819">
        <v>10</v>
      </c>
      <c r="D3819" t="s">
        <v>3897</v>
      </c>
      <c r="E3819">
        <v>49.226533000000003</v>
      </c>
      <c r="F3819">
        <v>-122.839997</v>
      </c>
      <c r="G3819">
        <f>IF(route_map__2[[#This Row],[route_label]]&lt;&gt;A3820,0,SQRT((E3820-route_map__2[[#This Row],[stop_lat]])^2 + ((F3820-route_map__2[[#This Row],[stop_lon]])*COS(RADIANS(route_map__2[[#This Row],[stop_lat]])))^2)*111.32)</f>
        <v>0.16892296751518038</v>
      </c>
    </row>
    <row r="3820" spans="1:7" hidden="1" x14ac:dyDescent="0.2">
      <c r="A3820" t="s">
        <v>245</v>
      </c>
      <c r="B3820">
        <v>0</v>
      </c>
      <c r="C3820">
        <v>11</v>
      </c>
      <c r="D3820" t="s">
        <v>3898</v>
      </c>
      <c r="E3820">
        <v>49.227932000000003</v>
      </c>
      <c r="F3820">
        <v>-122.839097</v>
      </c>
      <c r="G3820">
        <f>IF(route_map__2[[#This Row],[route_label]]&lt;&gt;A3821,0,SQRT((E3821-route_map__2[[#This Row],[stop_lat]])^2 + ((F3821-route_map__2[[#This Row],[stop_lon]])*COS(RADIANS(route_map__2[[#This Row],[stop_lat]])))^2)*111.32)</f>
        <v>0.28237470066421927</v>
      </c>
    </row>
    <row r="3821" spans="1:7" hidden="1" x14ac:dyDescent="0.2">
      <c r="A3821" t="s">
        <v>245</v>
      </c>
      <c r="B3821">
        <v>0</v>
      </c>
      <c r="C3821">
        <v>12</v>
      </c>
      <c r="D3821" t="s">
        <v>3899</v>
      </c>
      <c r="E3821">
        <v>49.228758999999997</v>
      </c>
      <c r="F3821">
        <v>-122.835425</v>
      </c>
      <c r="G3821">
        <f>IF(route_map__2[[#This Row],[route_label]]&lt;&gt;A3822,0,SQRT((E3822-route_map__2[[#This Row],[stop_lat]])^2 + ((F3822-route_map__2[[#This Row],[stop_lon]])*COS(RADIANS(route_map__2[[#This Row],[stop_lat]])))^2)*111.32)</f>
        <v>0.46105341188875421</v>
      </c>
    </row>
    <row r="3822" spans="1:7" hidden="1" x14ac:dyDescent="0.2">
      <c r="A3822" t="s">
        <v>245</v>
      </c>
      <c r="B3822">
        <v>0</v>
      </c>
      <c r="C3822">
        <v>13</v>
      </c>
      <c r="D3822" t="s">
        <v>3900</v>
      </c>
      <c r="E3822">
        <v>49.227384999999998</v>
      </c>
      <c r="F3822">
        <v>-122.829442</v>
      </c>
      <c r="G3822">
        <f>IF(route_map__2[[#This Row],[route_label]]&lt;&gt;A3823,0,SQRT((E3823-route_map__2[[#This Row],[stop_lat]])^2 + ((F3823-route_map__2[[#This Row],[stop_lon]])*COS(RADIANS(route_map__2[[#This Row],[stop_lat]])))^2)*111.32)</f>
        <v>0.36594242657945047</v>
      </c>
    </row>
    <row r="3823" spans="1:7" hidden="1" x14ac:dyDescent="0.2">
      <c r="A3823" t="s">
        <v>245</v>
      </c>
      <c r="B3823">
        <v>0</v>
      </c>
      <c r="C3823">
        <v>14</v>
      </c>
      <c r="D3823" t="s">
        <v>3901</v>
      </c>
      <c r="E3823">
        <v>49.226312</v>
      </c>
      <c r="F3823">
        <v>-122.824684</v>
      </c>
      <c r="G3823">
        <f>IF(route_map__2[[#This Row],[route_label]]&lt;&gt;A3824,0,SQRT((E3824-route_map__2[[#This Row],[stop_lat]])^2 + ((F3824-route_map__2[[#This Row],[stop_lon]])*COS(RADIANS(route_map__2[[#This Row],[stop_lat]])))^2)*111.32)</f>
        <v>0.58677820653648372</v>
      </c>
    </row>
    <row r="3824" spans="1:7" hidden="1" x14ac:dyDescent="0.2">
      <c r="A3824" t="s">
        <v>245</v>
      </c>
      <c r="B3824">
        <v>0</v>
      </c>
      <c r="C3824">
        <v>15</v>
      </c>
      <c r="D3824" t="s">
        <v>3902</v>
      </c>
      <c r="E3824">
        <v>49.230625000000003</v>
      </c>
      <c r="F3824">
        <v>-122.820044</v>
      </c>
      <c r="G3824">
        <f>IF(route_map__2[[#This Row],[route_label]]&lt;&gt;A3825,0,SQRT((E3825-route_map__2[[#This Row],[stop_lat]])^2 + ((F3825-route_map__2[[#This Row],[stop_lon]])*COS(RADIANS(route_map__2[[#This Row],[stop_lat]])))^2)*111.32)</f>
        <v>0.20570638261295027</v>
      </c>
    </row>
    <row r="3825" spans="1:7" hidden="1" x14ac:dyDescent="0.2">
      <c r="A3825" t="s">
        <v>245</v>
      </c>
      <c r="B3825">
        <v>0</v>
      </c>
      <c r="C3825">
        <v>16</v>
      </c>
      <c r="D3825" t="s">
        <v>3903</v>
      </c>
      <c r="E3825">
        <v>49.229778000000003</v>
      </c>
      <c r="F3825">
        <v>-122.822559</v>
      </c>
      <c r="G3825">
        <f>IF(route_map__2[[#This Row],[route_label]]&lt;&gt;A3826,0,SQRT((E3826-route_map__2[[#This Row],[stop_lat]])^2 + ((F3826-route_map__2[[#This Row],[stop_lon]])*COS(RADIANS(route_map__2[[#This Row],[stop_lat]])))^2)*111.32)</f>
        <v>0.19144603102157817</v>
      </c>
    </row>
    <row r="3826" spans="1:7" hidden="1" x14ac:dyDescent="0.2">
      <c r="A3826" t="s">
        <v>245</v>
      </c>
      <c r="B3826">
        <v>0</v>
      </c>
      <c r="C3826">
        <v>17</v>
      </c>
      <c r="D3826" t="s">
        <v>3904</v>
      </c>
      <c r="E3826">
        <v>49.230983000000002</v>
      </c>
      <c r="F3826">
        <v>-122.824438</v>
      </c>
      <c r="G3826">
        <f>IF(route_map__2[[#This Row],[route_label]]&lt;&gt;A3827,0,SQRT((E3827-route_map__2[[#This Row],[stop_lat]])^2 + ((F3827-route_map__2[[#This Row],[stop_lon]])*COS(RADIANS(route_map__2[[#This Row],[stop_lat]])))^2)*111.32)</f>
        <v>0.24408062793572396</v>
      </c>
    </row>
    <row r="3827" spans="1:7" hidden="1" x14ac:dyDescent="0.2">
      <c r="A3827" t="s">
        <v>245</v>
      </c>
      <c r="B3827">
        <v>0</v>
      </c>
      <c r="C3827">
        <v>18</v>
      </c>
      <c r="D3827" t="s">
        <v>3905</v>
      </c>
      <c r="E3827">
        <v>49.232990000000001</v>
      </c>
      <c r="F3827">
        <v>-122.823086</v>
      </c>
      <c r="G3827">
        <f>IF(route_map__2[[#This Row],[route_label]]&lt;&gt;A3828,0,SQRT((E3828-route_map__2[[#This Row],[stop_lat]])^2 + ((F3828-route_map__2[[#This Row],[stop_lon]])*COS(RADIANS(route_map__2[[#This Row],[stop_lat]])))^2)*111.32)</f>
        <v>0.20762672947997651</v>
      </c>
    </row>
    <row r="3828" spans="1:7" hidden="1" x14ac:dyDescent="0.2">
      <c r="A3828" t="s">
        <v>245</v>
      </c>
      <c r="B3828">
        <v>0</v>
      </c>
      <c r="C3828">
        <v>19</v>
      </c>
      <c r="D3828" t="s">
        <v>3906</v>
      </c>
      <c r="E3828">
        <v>49.233252</v>
      </c>
      <c r="F3828">
        <v>-122.820258</v>
      </c>
      <c r="G3828">
        <f>IF(route_map__2[[#This Row],[route_label]]&lt;&gt;A3829,0,SQRT((E3829-route_map__2[[#This Row],[stop_lat]])^2 + ((F3829-route_map__2[[#This Row],[stop_lon]])*COS(RADIANS(route_map__2[[#This Row],[stop_lat]])))^2)*111.32)</f>
        <v>1.9104151520353359</v>
      </c>
    </row>
    <row r="3829" spans="1:7" hidden="1" x14ac:dyDescent="0.2">
      <c r="A3829" t="s">
        <v>245</v>
      </c>
      <c r="B3829">
        <v>0</v>
      </c>
      <c r="C3829">
        <v>20</v>
      </c>
      <c r="D3829" t="s">
        <v>3907</v>
      </c>
      <c r="E3829">
        <v>49.227902</v>
      </c>
      <c r="F3829">
        <v>-122.795286</v>
      </c>
      <c r="G3829">
        <f>IF(route_map__2[[#This Row],[route_label]]&lt;&gt;A3830,0,SQRT((E3830-route_map__2[[#This Row],[stop_lat]])^2 + ((F3830-route_map__2[[#This Row],[stop_lon]])*COS(RADIANS(route_map__2[[#This Row],[stop_lat]])))^2)*111.32)</f>
        <v>0.45482218713218903</v>
      </c>
    </row>
    <row r="3830" spans="1:7" hidden="1" x14ac:dyDescent="0.2">
      <c r="A3830" t="s">
        <v>245</v>
      </c>
      <c r="B3830">
        <v>0</v>
      </c>
      <c r="C3830">
        <v>21</v>
      </c>
      <c r="D3830" t="s">
        <v>3908</v>
      </c>
      <c r="E3830">
        <v>49.231881999999999</v>
      </c>
      <c r="F3830">
        <v>-122.79387199999999</v>
      </c>
      <c r="G3830">
        <f>IF(route_map__2[[#This Row],[route_label]]&lt;&gt;A3831,0,SQRT((E3831-route_map__2[[#This Row],[stop_lat]])^2 + ((F3831-route_map__2[[#This Row],[stop_lon]])*COS(RADIANS(route_map__2[[#This Row],[stop_lat]])))^2)*111.32)</f>
        <v>0.45495012889944186</v>
      </c>
    </row>
    <row r="3831" spans="1:7" hidden="1" x14ac:dyDescent="0.2">
      <c r="A3831" t="s">
        <v>245</v>
      </c>
      <c r="B3831">
        <v>0</v>
      </c>
      <c r="C3831">
        <v>22</v>
      </c>
      <c r="D3831" t="s">
        <v>3909</v>
      </c>
      <c r="E3831">
        <v>49.228313999999997</v>
      </c>
      <c r="F3831">
        <v>-122.79082</v>
      </c>
      <c r="G3831">
        <f>IF(route_map__2[[#This Row],[route_label]]&lt;&gt;A3832,0,SQRT((E3832-route_map__2[[#This Row],[stop_lat]])^2 + ((F3832-route_map__2[[#This Row],[stop_lon]])*COS(RADIANS(route_map__2[[#This Row],[stop_lat]])))^2)*111.32)</f>
        <v>0.33405615996479704</v>
      </c>
    </row>
    <row r="3832" spans="1:7" hidden="1" x14ac:dyDescent="0.2">
      <c r="A3832" t="s">
        <v>245</v>
      </c>
      <c r="B3832">
        <v>0</v>
      </c>
      <c r="C3832">
        <v>23</v>
      </c>
      <c r="D3832" t="s">
        <v>3910</v>
      </c>
      <c r="E3832">
        <v>49.230026000000002</v>
      </c>
      <c r="F3832">
        <v>-122.787046</v>
      </c>
      <c r="G3832">
        <f>IF(route_map__2[[#This Row],[route_label]]&lt;&gt;A3833,0,SQRT((E3833-route_map__2[[#This Row],[stop_lat]])^2 + ((F3833-route_map__2[[#This Row],[stop_lon]])*COS(RADIANS(route_map__2[[#This Row],[stop_lat]])))^2)*111.32)</f>
        <v>0.36893635693829097</v>
      </c>
    </row>
    <row r="3833" spans="1:7" hidden="1" x14ac:dyDescent="0.2">
      <c r="A3833" t="s">
        <v>245</v>
      </c>
      <c r="B3833">
        <v>0</v>
      </c>
      <c r="C3833">
        <v>24</v>
      </c>
      <c r="D3833" t="s">
        <v>3911</v>
      </c>
      <c r="E3833">
        <v>49.232272000000002</v>
      </c>
      <c r="F3833">
        <v>-122.783314</v>
      </c>
      <c r="G3833">
        <f>IF(route_map__2[[#This Row],[route_label]]&lt;&gt;A3834,0,SQRT((E3834-route_map__2[[#This Row],[stop_lat]])^2 + ((F3834-route_map__2[[#This Row],[stop_lon]])*COS(RADIANS(route_map__2[[#This Row],[stop_lat]])))^2)*111.32)</f>
        <v>0.15145751868326432</v>
      </c>
    </row>
    <row r="3834" spans="1:7" hidden="1" x14ac:dyDescent="0.2">
      <c r="A3834" t="s">
        <v>245</v>
      </c>
      <c r="B3834">
        <v>0</v>
      </c>
      <c r="C3834">
        <v>25</v>
      </c>
      <c r="D3834" t="s">
        <v>3912</v>
      </c>
      <c r="E3834">
        <v>49.232554999999998</v>
      </c>
      <c r="F3834">
        <v>-122.78127600000001</v>
      </c>
      <c r="G3834">
        <f>IF(route_map__2[[#This Row],[route_label]]&lt;&gt;A3835,0,SQRT((E3835-route_map__2[[#This Row],[stop_lat]])^2 + ((F3835-route_map__2[[#This Row],[stop_lon]])*COS(RADIANS(route_map__2[[#This Row],[stop_lat]])))^2)*111.32)</f>
        <v>0.17853213734155646</v>
      </c>
    </row>
    <row r="3835" spans="1:7" hidden="1" x14ac:dyDescent="0.2">
      <c r="A3835" t="s">
        <v>245</v>
      </c>
      <c r="B3835">
        <v>0</v>
      </c>
      <c r="C3835">
        <v>26</v>
      </c>
      <c r="D3835" t="s">
        <v>3913</v>
      </c>
      <c r="E3835">
        <v>49.233378000000002</v>
      </c>
      <c r="F3835">
        <v>-122.779168</v>
      </c>
      <c r="G3835">
        <f>IF(route_map__2[[#This Row],[route_label]]&lt;&gt;A3836,0,SQRT((E3836-route_map__2[[#This Row],[stop_lat]])^2 + ((F3836-route_map__2[[#This Row],[stop_lon]])*COS(RADIANS(route_map__2[[#This Row],[stop_lat]])))^2)*111.32)</f>
        <v>0.28095396591814814</v>
      </c>
    </row>
    <row r="3836" spans="1:7" hidden="1" x14ac:dyDescent="0.2">
      <c r="A3836" t="s">
        <v>245</v>
      </c>
      <c r="B3836">
        <v>0</v>
      </c>
      <c r="C3836">
        <v>27</v>
      </c>
      <c r="D3836" t="s">
        <v>3913</v>
      </c>
      <c r="E3836">
        <v>49.235627000000001</v>
      </c>
      <c r="F3836">
        <v>-122.77741399999999</v>
      </c>
      <c r="G3836">
        <f>IF(route_map__2[[#This Row],[route_label]]&lt;&gt;A3837,0,SQRT((E3837-route_map__2[[#This Row],[stop_lat]])^2 + ((F3837-route_map__2[[#This Row],[stop_lon]])*COS(RADIANS(route_map__2[[#This Row],[stop_lat]])))^2)*111.32)</f>
        <v>0.28542895594149542</v>
      </c>
    </row>
    <row r="3837" spans="1:7" hidden="1" x14ac:dyDescent="0.2">
      <c r="A3837" t="s">
        <v>245</v>
      </c>
      <c r="B3837">
        <v>0</v>
      </c>
      <c r="C3837">
        <v>28</v>
      </c>
      <c r="D3837" t="s">
        <v>3914</v>
      </c>
      <c r="E3837">
        <v>49.237825000000001</v>
      </c>
      <c r="F3837">
        <v>-122.775392</v>
      </c>
      <c r="G3837">
        <f>IF(route_map__2[[#This Row],[route_label]]&lt;&gt;A3838,0,SQRT((E3838-route_map__2[[#This Row],[stop_lat]])^2 + ((F3838-route_map__2[[#This Row],[stop_lon]])*COS(RADIANS(route_map__2[[#This Row],[stop_lat]])))^2)*111.32)</f>
        <v>0.1748031821366646</v>
      </c>
    </row>
    <row r="3838" spans="1:7" hidden="1" x14ac:dyDescent="0.2">
      <c r="A3838" t="s">
        <v>245</v>
      </c>
      <c r="B3838">
        <v>0</v>
      </c>
      <c r="C3838">
        <v>29</v>
      </c>
      <c r="D3838" t="s">
        <v>3915</v>
      </c>
      <c r="E3838">
        <v>49.239024000000001</v>
      </c>
      <c r="F3838">
        <v>-122.773839</v>
      </c>
      <c r="G3838">
        <f>IF(route_map__2[[#This Row],[route_label]]&lt;&gt;A3839,0,SQRT((E3839-route_map__2[[#This Row],[stop_lat]])^2 + ((F3839-route_map__2[[#This Row],[stop_lon]])*COS(RADIANS(route_map__2[[#This Row],[stop_lat]])))^2)*111.32)</f>
        <v>0.37206221084409219</v>
      </c>
    </row>
    <row r="3839" spans="1:7" hidden="1" x14ac:dyDescent="0.2">
      <c r="A3839" t="s">
        <v>245</v>
      </c>
      <c r="B3839">
        <v>0</v>
      </c>
      <c r="C3839">
        <v>30</v>
      </c>
      <c r="D3839" t="s">
        <v>3916</v>
      </c>
      <c r="E3839">
        <v>49.242347000000002</v>
      </c>
      <c r="F3839">
        <v>-122.77329</v>
      </c>
      <c r="G3839">
        <f>IF(route_map__2[[#This Row],[route_label]]&lt;&gt;A3840,0,SQRT((E3840-route_map__2[[#This Row],[stop_lat]])^2 + ((F3840-route_map__2[[#This Row],[stop_lon]])*COS(RADIANS(route_map__2[[#This Row],[stop_lat]])))^2)*111.32)</f>
        <v>0.28164434776111608</v>
      </c>
    </row>
    <row r="3840" spans="1:7" hidden="1" x14ac:dyDescent="0.2">
      <c r="A3840" t="s">
        <v>245</v>
      </c>
      <c r="B3840">
        <v>0</v>
      </c>
      <c r="C3840">
        <v>31</v>
      </c>
      <c r="D3840" t="s">
        <v>3917</v>
      </c>
      <c r="E3840">
        <v>49.244874000000003</v>
      </c>
      <c r="F3840">
        <v>-122.77348000000001</v>
      </c>
      <c r="G3840">
        <f>IF(route_map__2[[#This Row],[route_label]]&lt;&gt;A3841,0,SQRT((E3841-route_map__2[[#This Row],[stop_lat]])^2 + ((F3841-route_map__2[[#This Row],[stop_lon]])*COS(RADIANS(route_map__2[[#This Row],[stop_lat]])))^2)*111.32)</f>
        <v>0.41214730806287225</v>
      </c>
    </row>
    <row r="3841" spans="1:7" hidden="1" x14ac:dyDescent="0.2">
      <c r="A3841" t="s">
        <v>245</v>
      </c>
      <c r="B3841">
        <v>0</v>
      </c>
      <c r="C3841">
        <v>32</v>
      </c>
      <c r="D3841" t="s">
        <v>3918</v>
      </c>
      <c r="E3841">
        <v>49.248410999999997</v>
      </c>
      <c r="F3841">
        <v>-122.771804</v>
      </c>
      <c r="G3841">
        <f>IF(route_map__2[[#This Row],[route_label]]&lt;&gt;A3842,0,SQRT((E3842-route_map__2[[#This Row],[stop_lat]])^2 + ((F3842-route_map__2[[#This Row],[stop_lon]])*COS(RADIANS(route_map__2[[#This Row],[stop_lat]])))^2)*111.32)</f>
        <v>0.33748047257112357</v>
      </c>
    </row>
    <row r="3842" spans="1:7" hidden="1" x14ac:dyDescent="0.2">
      <c r="A3842" t="s">
        <v>245</v>
      </c>
      <c r="B3842">
        <v>0</v>
      </c>
      <c r="C3842">
        <v>33</v>
      </c>
      <c r="D3842" t="s">
        <v>3919</v>
      </c>
      <c r="E3842">
        <v>49.251424</v>
      </c>
      <c r="F3842">
        <v>-122.772318</v>
      </c>
      <c r="G3842">
        <f>IF(route_map__2[[#This Row],[route_label]]&lt;&gt;A3843,0,SQRT((E3843-route_map__2[[#This Row],[stop_lat]])^2 + ((F3843-route_map__2[[#This Row],[stop_lon]])*COS(RADIANS(route_map__2[[#This Row],[stop_lat]])))^2)*111.32)</f>
        <v>0.28178248810456963</v>
      </c>
    </row>
    <row r="3843" spans="1:7" hidden="1" x14ac:dyDescent="0.2">
      <c r="A3843" t="s">
        <v>245</v>
      </c>
      <c r="B3843">
        <v>0</v>
      </c>
      <c r="C3843">
        <v>34</v>
      </c>
      <c r="D3843" t="s">
        <v>3920</v>
      </c>
      <c r="E3843">
        <v>49.253624000000002</v>
      </c>
      <c r="F3843">
        <v>-122.774236</v>
      </c>
      <c r="G3843">
        <f>IF(route_map__2[[#This Row],[route_label]]&lt;&gt;A3844,0,SQRT((E3844-route_map__2[[#This Row],[stop_lat]])^2 + ((F3844-route_map__2[[#This Row],[stop_lon]])*COS(RADIANS(route_map__2[[#This Row],[stop_lat]])))^2)*111.32)</f>
        <v>0.29624844158440955</v>
      </c>
    </row>
    <row r="3844" spans="1:7" hidden="1" x14ac:dyDescent="0.2">
      <c r="A3844" t="s">
        <v>245</v>
      </c>
      <c r="B3844">
        <v>0</v>
      </c>
      <c r="C3844">
        <v>35</v>
      </c>
      <c r="D3844" t="s">
        <v>3921</v>
      </c>
      <c r="E3844">
        <v>49.254097999999999</v>
      </c>
      <c r="F3844">
        <v>-122.778248</v>
      </c>
      <c r="G3844">
        <f>IF(route_map__2[[#This Row],[route_label]]&lt;&gt;A3845,0,SQRT((E3845-route_map__2[[#This Row],[stop_lat]])^2 + ((F3845-route_map__2[[#This Row],[stop_lon]])*COS(RADIANS(route_map__2[[#This Row],[stop_lat]])))^2)*111.32)</f>
        <v>0.35067217066392609</v>
      </c>
    </row>
    <row r="3845" spans="1:7" hidden="1" x14ac:dyDescent="0.2">
      <c r="A3845" t="s">
        <v>245</v>
      </c>
      <c r="B3845">
        <v>0</v>
      </c>
      <c r="C3845">
        <v>36</v>
      </c>
      <c r="D3845" t="s">
        <v>3922</v>
      </c>
      <c r="E3845">
        <v>49.257244999999998</v>
      </c>
      <c r="F3845">
        <v>-122.778463</v>
      </c>
      <c r="G3845">
        <f>IF(route_map__2[[#This Row],[route_label]]&lt;&gt;A3846,0,SQRT((E3846-route_map__2[[#This Row],[stop_lat]])^2 + ((F3846-route_map__2[[#This Row],[stop_lon]])*COS(RADIANS(route_map__2[[#This Row],[stop_lat]])))^2)*111.32)</f>
        <v>0.41390034007356663</v>
      </c>
    </row>
    <row r="3846" spans="1:7" hidden="1" x14ac:dyDescent="0.2">
      <c r="A3846" t="s">
        <v>245</v>
      </c>
      <c r="B3846">
        <v>0</v>
      </c>
      <c r="C3846">
        <v>37</v>
      </c>
      <c r="D3846" t="s">
        <v>3923</v>
      </c>
      <c r="E3846">
        <v>49.260938000000003</v>
      </c>
      <c r="F3846">
        <v>-122.779124</v>
      </c>
      <c r="G3846">
        <f>IF(route_map__2[[#This Row],[route_label]]&lt;&gt;A3847,0,SQRT((E3847-route_map__2[[#This Row],[stop_lat]])^2 + ((F3847-route_map__2[[#This Row],[stop_lon]])*COS(RADIANS(route_map__2[[#This Row],[stop_lat]])))^2)*111.32)</f>
        <v>0.18511650541195132</v>
      </c>
    </row>
    <row r="3847" spans="1:7" hidden="1" x14ac:dyDescent="0.2">
      <c r="A3847" t="s">
        <v>245</v>
      </c>
      <c r="B3847">
        <v>0</v>
      </c>
      <c r="C3847">
        <v>38</v>
      </c>
      <c r="D3847" t="s">
        <v>3924</v>
      </c>
      <c r="E3847">
        <v>49.260924000000003</v>
      </c>
      <c r="F3847">
        <v>-122.781672</v>
      </c>
      <c r="G3847">
        <f>IF(route_map__2[[#This Row],[route_label]]&lt;&gt;A3848,0,SQRT((E3848-route_map__2[[#This Row],[stop_lat]])^2 + ((F3848-route_map__2[[#This Row],[stop_lon]])*COS(RADIANS(route_map__2[[#This Row],[stop_lat]])))^2)*111.32)</f>
        <v>0.18737851764306235</v>
      </c>
    </row>
    <row r="3848" spans="1:7" hidden="1" x14ac:dyDescent="0.2">
      <c r="A3848" t="s">
        <v>245</v>
      </c>
      <c r="B3848">
        <v>0</v>
      </c>
      <c r="C3848">
        <v>39</v>
      </c>
      <c r="D3848" t="s">
        <v>3925</v>
      </c>
      <c r="E3848">
        <v>49.262582000000002</v>
      </c>
      <c r="F3848">
        <v>-122.781227</v>
      </c>
      <c r="G3848">
        <f>IF(route_map__2[[#This Row],[route_label]]&lt;&gt;A3849,0,SQRT((E3849-route_map__2[[#This Row],[stop_lat]])^2 + ((F3849-route_map__2[[#This Row],[stop_lon]])*COS(RADIANS(route_map__2[[#This Row],[stop_lat]])))^2)*111.32)</f>
        <v>0.44606996531180665</v>
      </c>
    </row>
    <row r="3849" spans="1:7" hidden="1" x14ac:dyDescent="0.2">
      <c r="A3849" t="s">
        <v>245</v>
      </c>
      <c r="B3849">
        <v>0</v>
      </c>
      <c r="C3849">
        <v>40</v>
      </c>
      <c r="D3849" t="s">
        <v>3926</v>
      </c>
      <c r="E3849">
        <v>49.265898999999997</v>
      </c>
      <c r="F3849">
        <v>-122.777782</v>
      </c>
      <c r="G3849">
        <f>IF(route_map__2[[#This Row],[route_label]]&lt;&gt;A3850,0,SQRT((E3850-route_map__2[[#This Row],[stop_lat]])^2 + ((F3850-route_map__2[[#This Row],[stop_lon]])*COS(RADIANS(route_map__2[[#This Row],[stop_lat]])))^2)*111.32)</f>
        <v>0.6624668932172405</v>
      </c>
    </row>
    <row r="3850" spans="1:7" hidden="1" x14ac:dyDescent="0.2">
      <c r="A3850" t="s">
        <v>245</v>
      </c>
      <c r="B3850">
        <v>0</v>
      </c>
      <c r="C3850">
        <v>41</v>
      </c>
      <c r="D3850" t="s">
        <v>3927</v>
      </c>
      <c r="E3850">
        <v>49.270603999999999</v>
      </c>
      <c r="F3850">
        <v>-122.783366</v>
      </c>
      <c r="G3850">
        <f>IF(route_map__2[[#This Row],[route_label]]&lt;&gt;A3851,0,SQRT((E3851-route_map__2[[#This Row],[stop_lat]])^2 + ((F3851-route_map__2[[#This Row],[stop_lon]])*COS(RADIANS(route_map__2[[#This Row],[stop_lat]])))^2)*111.32)</f>
        <v>0.74061957321257799</v>
      </c>
    </row>
    <row r="3851" spans="1:7" hidden="1" x14ac:dyDescent="0.2">
      <c r="A3851" t="s">
        <v>245</v>
      </c>
      <c r="B3851">
        <v>0</v>
      </c>
      <c r="C3851">
        <v>42</v>
      </c>
      <c r="D3851" t="s">
        <v>3928</v>
      </c>
      <c r="E3851">
        <v>49.274251999999997</v>
      </c>
      <c r="F3851">
        <v>-122.791893</v>
      </c>
      <c r="G3851">
        <f>IF(route_map__2[[#This Row],[route_label]]&lt;&gt;A3852,0,SQRT((E3852-route_map__2[[#This Row],[stop_lat]])^2 + ((F3852-route_map__2[[#This Row],[stop_lon]])*COS(RADIANS(route_map__2[[#This Row],[stop_lat]])))^2)*111.32)</f>
        <v>0.51443241816140883</v>
      </c>
    </row>
    <row r="3852" spans="1:7" hidden="1" x14ac:dyDescent="0.2">
      <c r="A3852" t="s">
        <v>245</v>
      </c>
      <c r="B3852">
        <v>0</v>
      </c>
      <c r="C3852">
        <v>43</v>
      </c>
      <c r="D3852" t="s">
        <v>3627</v>
      </c>
      <c r="E3852">
        <v>49.275475999999998</v>
      </c>
      <c r="F3852">
        <v>-122.798723</v>
      </c>
      <c r="G3852">
        <f>IF(route_map__2[[#This Row],[route_label]]&lt;&gt;A3853,0,SQRT((E3853-route_map__2[[#This Row],[stop_lat]])^2 + ((F3853-route_map__2[[#This Row],[stop_lon]])*COS(RADIANS(route_map__2[[#This Row],[stop_lat]])))^2)*111.32)</f>
        <v>3.6280253757182621E-2</v>
      </c>
    </row>
    <row r="3853" spans="1:7" hidden="1" x14ac:dyDescent="0.2">
      <c r="A3853" t="s">
        <v>245</v>
      </c>
      <c r="B3853">
        <v>1</v>
      </c>
      <c r="C3853">
        <v>1</v>
      </c>
      <c r="D3853" t="s">
        <v>3929</v>
      </c>
      <c r="E3853">
        <v>49.275730000000003</v>
      </c>
      <c r="F3853">
        <v>-122.79841</v>
      </c>
      <c r="G3853">
        <f>IF(route_map__2[[#This Row],[route_label]]&lt;&gt;A3854,0,SQRT((E3854-route_map__2[[#This Row],[stop_lat]])^2 + ((F3854-route_map__2[[#This Row],[stop_lon]])*COS(RADIANS(route_map__2[[#This Row],[stop_lat]])))^2)*111.32)</f>
        <v>0.47314304682237396</v>
      </c>
    </row>
    <row r="3854" spans="1:7" hidden="1" x14ac:dyDescent="0.2">
      <c r="A3854" t="s">
        <v>245</v>
      </c>
      <c r="B3854">
        <v>1</v>
      </c>
      <c r="C3854">
        <v>2</v>
      </c>
      <c r="D3854" t="s">
        <v>3930</v>
      </c>
      <c r="E3854">
        <v>49.274107000000001</v>
      </c>
      <c r="F3854">
        <v>-122.792389</v>
      </c>
      <c r="G3854">
        <f>IF(route_map__2[[#This Row],[route_label]]&lt;&gt;A3855,0,SQRT((E3855-route_map__2[[#This Row],[stop_lat]])^2 + ((F3855-route_map__2[[#This Row],[stop_lon]])*COS(RADIANS(route_map__2[[#This Row],[stop_lat]])))^2)*111.32)</f>
        <v>0.93189905730444367</v>
      </c>
    </row>
    <row r="3855" spans="1:7" hidden="1" x14ac:dyDescent="0.2">
      <c r="A3855" t="s">
        <v>245</v>
      </c>
      <c r="B3855">
        <v>1</v>
      </c>
      <c r="C3855">
        <v>3</v>
      </c>
      <c r="D3855" t="s">
        <v>3931</v>
      </c>
      <c r="E3855">
        <v>49.269621999999998</v>
      </c>
      <c r="F3855">
        <v>-122.781555</v>
      </c>
      <c r="G3855">
        <f>IF(route_map__2[[#This Row],[route_label]]&lt;&gt;A3856,0,SQRT((E3856-route_map__2[[#This Row],[stop_lat]])^2 + ((F3856-route_map__2[[#This Row],[stop_lon]])*COS(RADIANS(route_map__2[[#This Row],[stop_lat]])))^2)*111.32)</f>
        <v>0.45260008941887997</v>
      </c>
    </row>
    <row r="3856" spans="1:7" hidden="1" x14ac:dyDescent="0.2">
      <c r="A3856" t="s">
        <v>245</v>
      </c>
      <c r="B3856">
        <v>1</v>
      </c>
      <c r="C3856">
        <v>4</v>
      </c>
      <c r="D3856" t="s">
        <v>3932</v>
      </c>
      <c r="E3856">
        <v>49.266491000000002</v>
      </c>
      <c r="F3856">
        <v>-122.77758</v>
      </c>
      <c r="G3856">
        <f>IF(route_map__2[[#This Row],[route_label]]&lt;&gt;A3857,0,SQRT((E3857-route_map__2[[#This Row],[stop_lat]])^2 + ((F3857-route_map__2[[#This Row],[stop_lon]])*COS(RADIANS(route_map__2[[#This Row],[stop_lat]])))^2)*111.32)</f>
        <v>0.5448048713753878</v>
      </c>
    </row>
    <row r="3857" spans="1:7" hidden="1" x14ac:dyDescent="0.2">
      <c r="A3857" t="s">
        <v>245</v>
      </c>
      <c r="B3857">
        <v>1</v>
      </c>
      <c r="C3857">
        <v>5</v>
      </c>
      <c r="D3857" t="s">
        <v>3933</v>
      </c>
      <c r="E3857">
        <v>49.262390000000003</v>
      </c>
      <c r="F3857">
        <v>-122.781673</v>
      </c>
      <c r="G3857">
        <f>IF(route_map__2[[#This Row],[route_label]]&lt;&gt;A3858,0,SQRT((E3858-route_map__2[[#This Row],[stop_lat]])^2 + ((F3858-route_map__2[[#This Row],[stop_lon]])*COS(RADIANS(route_map__2[[#This Row],[stop_lat]])))^2)*111.32)</f>
        <v>0.17629717047849558</v>
      </c>
    </row>
    <row r="3858" spans="1:7" hidden="1" x14ac:dyDescent="0.2">
      <c r="A3858" t="s">
        <v>245</v>
      </c>
      <c r="B3858">
        <v>1</v>
      </c>
      <c r="C3858">
        <v>6</v>
      </c>
      <c r="D3858" t="s">
        <v>3934</v>
      </c>
      <c r="E3858">
        <v>49.260807</v>
      </c>
      <c r="F3858">
        <v>-122.78160099999999</v>
      </c>
      <c r="G3858">
        <f>IF(route_map__2[[#This Row],[route_label]]&lt;&gt;A3859,0,SQRT((E3859-route_map__2[[#This Row],[stop_lat]])^2 + ((F3859-route_map__2[[#This Row],[stop_lon]])*COS(RADIANS(route_map__2[[#This Row],[stop_lat]])))^2)*111.32)</f>
        <v>0.26386463419774175</v>
      </c>
    </row>
    <row r="3859" spans="1:7" hidden="1" x14ac:dyDescent="0.2">
      <c r="A3859" t="s">
        <v>245</v>
      </c>
      <c r="B3859">
        <v>1</v>
      </c>
      <c r="C3859">
        <v>7</v>
      </c>
      <c r="D3859" t="s">
        <v>3935</v>
      </c>
      <c r="E3859">
        <v>49.260817000000003</v>
      </c>
      <c r="F3859">
        <v>-122.777969</v>
      </c>
      <c r="G3859">
        <f>IF(route_map__2[[#This Row],[route_label]]&lt;&gt;A3860,0,SQRT((E3860-route_map__2[[#This Row],[stop_lat]])^2 + ((F3860-route_map__2[[#This Row],[stop_lon]])*COS(RADIANS(route_map__2[[#This Row],[stop_lat]])))^2)*111.32)</f>
        <v>0.27917336594284714</v>
      </c>
    </row>
    <row r="3860" spans="1:7" hidden="1" x14ac:dyDescent="0.2">
      <c r="A3860" t="s">
        <v>245</v>
      </c>
      <c r="B3860">
        <v>1</v>
      </c>
      <c r="C3860">
        <v>8</v>
      </c>
      <c r="D3860" t="s">
        <v>3936</v>
      </c>
      <c r="E3860">
        <v>49.261012999999998</v>
      </c>
      <c r="F3860">
        <v>-122.77413799999999</v>
      </c>
      <c r="G3860">
        <f>IF(route_map__2[[#This Row],[route_label]]&lt;&gt;A3861,0,SQRT((E3861-route_map__2[[#This Row],[stop_lat]])^2 + ((F3861-route_map__2[[#This Row],[stop_lon]])*COS(RADIANS(route_map__2[[#This Row],[stop_lat]])))^2)*111.32)</f>
        <v>0.14825777934205167</v>
      </c>
    </row>
    <row r="3861" spans="1:7" hidden="1" x14ac:dyDescent="0.2">
      <c r="A3861" t="s">
        <v>245</v>
      </c>
      <c r="B3861">
        <v>1</v>
      </c>
      <c r="C3861">
        <v>9</v>
      </c>
      <c r="D3861" t="s">
        <v>3937</v>
      </c>
      <c r="E3861">
        <v>49.260944000000002</v>
      </c>
      <c r="F3861">
        <v>-122.77617600000001</v>
      </c>
      <c r="G3861">
        <f>IF(route_map__2[[#This Row],[route_label]]&lt;&gt;A3862,0,SQRT((E3862-route_map__2[[#This Row],[stop_lat]])^2 + ((F3862-route_map__2[[#This Row],[stop_lon]])*COS(RADIANS(route_map__2[[#This Row],[stop_lat]])))^2)*111.32)</f>
        <v>0.19116090441011629</v>
      </c>
    </row>
    <row r="3862" spans="1:7" hidden="1" x14ac:dyDescent="0.2">
      <c r="A3862" t="s">
        <v>245</v>
      </c>
      <c r="B3862">
        <v>1</v>
      </c>
      <c r="C3862">
        <v>10</v>
      </c>
      <c r="D3862" t="s">
        <v>3938</v>
      </c>
      <c r="E3862">
        <v>49.260337999999997</v>
      </c>
      <c r="F3862">
        <v>-122.778638</v>
      </c>
      <c r="G3862">
        <f>IF(route_map__2[[#This Row],[route_label]]&lt;&gt;A3863,0,SQRT((E3863-route_map__2[[#This Row],[stop_lat]])^2 + ((F3863-route_map__2[[#This Row],[stop_lon]])*COS(RADIANS(route_map__2[[#This Row],[stop_lat]])))^2)*111.32)</f>
        <v>0.30178907965178758</v>
      </c>
    </row>
    <row r="3863" spans="1:7" hidden="1" x14ac:dyDescent="0.2">
      <c r="A3863" t="s">
        <v>245</v>
      </c>
      <c r="B3863">
        <v>1</v>
      </c>
      <c r="C3863">
        <v>11</v>
      </c>
      <c r="D3863" t="s">
        <v>3939</v>
      </c>
      <c r="E3863">
        <v>49.257626999999999</v>
      </c>
      <c r="F3863">
        <v>-122.77864599999999</v>
      </c>
      <c r="G3863">
        <f>IF(route_map__2[[#This Row],[route_label]]&lt;&gt;A3864,0,SQRT((E3864-route_map__2[[#This Row],[stop_lat]])^2 + ((F3864-route_map__2[[#This Row],[stop_lon]])*COS(RADIANS(route_map__2[[#This Row],[stop_lat]])))^2)*111.32)</f>
        <v>0.19135920413171431</v>
      </c>
    </row>
    <row r="3864" spans="1:7" hidden="1" x14ac:dyDescent="0.2">
      <c r="A3864" t="s">
        <v>245</v>
      </c>
      <c r="B3864">
        <v>1</v>
      </c>
      <c r="C3864">
        <v>12</v>
      </c>
      <c r="D3864" t="s">
        <v>3940</v>
      </c>
      <c r="E3864">
        <v>49.255907999999998</v>
      </c>
      <c r="F3864">
        <v>-122.778643</v>
      </c>
      <c r="G3864">
        <f>IF(route_map__2[[#This Row],[route_label]]&lt;&gt;A3865,0,SQRT((E3865-route_map__2[[#This Row],[stop_lat]])^2 + ((F3865-route_map__2[[#This Row],[stop_lon]])*COS(RADIANS(route_map__2[[#This Row],[stop_lat]])))^2)*111.32)</f>
        <v>0.22094438506863873</v>
      </c>
    </row>
    <row r="3865" spans="1:7" hidden="1" x14ac:dyDescent="0.2">
      <c r="A3865" t="s">
        <v>245</v>
      </c>
      <c r="B3865">
        <v>1</v>
      </c>
      <c r="C3865">
        <v>13</v>
      </c>
      <c r="D3865" t="s">
        <v>3941</v>
      </c>
      <c r="E3865">
        <v>49.253974999999997</v>
      </c>
      <c r="F3865">
        <v>-122.777953</v>
      </c>
      <c r="G3865">
        <f>IF(route_map__2[[#This Row],[route_label]]&lt;&gt;A3866,0,SQRT((E3866-route_map__2[[#This Row],[stop_lat]])^2 + ((F3866-route_map__2[[#This Row],[stop_lon]])*COS(RADIANS(route_map__2[[#This Row],[stop_lat]])))^2)*111.32)</f>
        <v>0.26129886902101135</v>
      </c>
    </row>
    <row r="3866" spans="1:7" hidden="1" x14ac:dyDescent="0.2">
      <c r="A3866" t="s">
        <v>245</v>
      </c>
      <c r="B3866">
        <v>1</v>
      </c>
      <c r="C3866">
        <v>14</v>
      </c>
      <c r="D3866" t="s">
        <v>3942</v>
      </c>
      <c r="E3866">
        <v>49.253529999999998</v>
      </c>
      <c r="F3866">
        <v>-122.774422</v>
      </c>
      <c r="G3866">
        <f>IF(route_map__2[[#This Row],[route_label]]&lt;&gt;A3867,0,SQRT((E3867-route_map__2[[#This Row],[stop_lat]])^2 + ((F3867-route_map__2[[#This Row],[stop_lon]])*COS(RADIANS(route_map__2[[#This Row],[stop_lat]])))^2)*111.32)</f>
        <v>0.35391338298232178</v>
      </c>
    </row>
    <row r="3867" spans="1:7" hidden="1" x14ac:dyDescent="0.2">
      <c r="A3867" t="s">
        <v>245</v>
      </c>
      <c r="B3867">
        <v>1</v>
      </c>
      <c r="C3867">
        <v>15</v>
      </c>
      <c r="D3867" t="s">
        <v>3943</v>
      </c>
      <c r="E3867">
        <v>49.25065</v>
      </c>
      <c r="F3867">
        <v>-122.77235899999999</v>
      </c>
      <c r="G3867">
        <f>IF(route_map__2[[#This Row],[route_label]]&lt;&gt;A3868,0,SQRT((E3868-route_map__2[[#This Row],[stop_lat]])^2 + ((F3868-route_map__2[[#This Row],[stop_lon]])*COS(RADIANS(route_map__2[[#This Row],[stop_lat]])))^2)*111.32)</f>
        <v>0.34733895311981278</v>
      </c>
    </row>
    <row r="3868" spans="1:7" hidden="1" x14ac:dyDescent="0.2">
      <c r="A3868" t="s">
        <v>245</v>
      </c>
      <c r="B3868">
        <v>1</v>
      </c>
      <c r="C3868">
        <v>16</v>
      </c>
      <c r="D3868" t="s">
        <v>3944</v>
      </c>
      <c r="E3868">
        <v>49.247529999999998</v>
      </c>
      <c r="F3868">
        <v>-122.77241100000001</v>
      </c>
      <c r="G3868">
        <f>IF(route_map__2[[#This Row],[route_label]]&lt;&gt;A3869,0,SQRT((E3869-route_map__2[[#This Row],[stop_lat]])^2 + ((F3869-route_map__2[[#This Row],[stop_lon]])*COS(RADIANS(route_map__2[[#This Row],[stop_lat]])))^2)*111.32)</f>
        <v>0.3109446190166486</v>
      </c>
    </row>
    <row r="3869" spans="1:7" hidden="1" x14ac:dyDescent="0.2">
      <c r="A3869" t="s">
        <v>245</v>
      </c>
      <c r="B3869">
        <v>1</v>
      </c>
      <c r="C3869">
        <v>17</v>
      </c>
      <c r="D3869" t="s">
        <v>3945</v>
      </c>
      <c r="E3869">
        <v>49.244861</v>
      </c>
      <c r="F3869">
        <v>-122.773673</v>
      </c>
      <c r="G3869">
        <f>IF(route_map__2[[#This Row],[route_label]]&lt;&gt;A3870,0,SQRT((E3870-route_map__2[[#This Row],[stop_lat]])^2 + ((F3870-route_map__2[[#This Row],[stop_lon]])*COS(RADIANS(route_map__2[[#This Row],[stop_lat]])))^2)*111.32)</f>
        <v>0.33356666392456247</v>
      </c>
    </row>
    <row r="3870" spans="1:7" hidden="1" x14ac:dyDescent="0.2">
      <c r="A3870" t="s">
        <v>245</v>
      </c>
      <c r="B3870">
        <v>1</v>
      </c>
      <c r="C3870">
        <v>18</v>
      </c>
      <c r="D3870" t="s">
        <v>3946</v>
      </c>
      <c r="E3870">
        <v>49.241864999999997</v>
      </c>
      <c r="F3870">
        <v>-122.77359199999999</v>
      </c>
      <c r="G3870">
        <f>IF(route_map__2[[#This Row],[route_label]]&lt;&gt;A3871,0,SQRT((E3871-route_map__2[[#This Row],[stop_lat]])^2 + ((F3871-route_map__2[[#This Row],[stop_lon]])*COS(RADIANS(route_map__2[[#This Row],[stop_lat]])))^2)*111.32)</f>
        <v>0.31358333048004949</v>
      </c>
    </row>
    <row r="3871" spans="1:7" hidden="1" x14ac:dyDescent="0.2">
      <c r="A3871" t="s">
        <v>245</v>
      </c>
      <c r="B3871">
        <v>1</v>
      </c>
      <c r="C3871">
        <v>19</v>
      </c>
      <c r="D3871" t="s">
        <v>3947</v>
      </c>
      <c r="E3871">
        <v>49.239063000000002</v>
      </c>
      <c r="F3871">
        <v>-122.774036</v>
      </c>
      <c r="G3871">
        <f>IF(route_map__2[[#This Row],[route_label]]&lt;&gt;A3872,0,SQRT((E3872-route_map__2[[#This Row],[stop_lat]])^2 + ((F3872-route_map__2[[#This Row],[stop_lon]])*COS(RADIANS(route_map__2[[#This Row],[stop_lat]])))^2)*111.32)</f>
        <v>0.29512485487430606</v>
      </c>
    </row>
    <row r="3872" spans="1:7" hidden="1" x14ac:dyDescent="0.2">
      <c r="A3872" t="s">
        <v>245</v>
      </c>
      <c r="B3872">
        <v>1</v>
      </c>
      <c r="C3872">
        <v>20</v>
      </c>
      <c r="D3872" t="s">
        <v>3948</v>
      </c>
      <c r="E3872">
        <v>49.236939</v>
      </c>
      <c r="F3872">
        <v>-122.776466</v>
      </c>
      <c r="G3872">
        <f>IF(route_map__2[[#This Row],[route_label]]&lt;&gt;A3873,0,SQRT((E3873-route_map__2[[#This Row],[stop_lat]])^2 + ((F3873-route_map__2[[#This Row],[stop_lon]])*COS(RADIANS(route_map__2[[#This Row],[stop_lat]])))^2)*111.32)</f>
        <v>0.15610473589573143</v>
      </c>
    </row>
    <row r="3873" spans="1:7" hidden="1" x14ac:dyDescent="0.2">
      <c r="A3873" t="s">
        <v>245</v>
      </c>
      <c r="B3873">
        <v>1</v>
      </c>
      <c r="C3873">
        <v>21</v>
      </c>
      <c r="D3873" t="s">
        <v>3949</v>
      </c>
      <c r="E3873">
        <v>49.235725000000002</v>
      </c>
      <c r="F3873">
        <v>-122.777541</v>
      </c>
      <c r="G3873">
        <f>IF(route_map__2[[#This Row],[route_label]]&lt;&gt;A3874,0,SQRT((E3874-route_map__2[[#This Row],[stop_lat]])^2 + ((F3874-route_map__2[[#This Row],[stop_lon]])*COS(RADIANS(route_map__2[[#This Row],[stop_lat]])))^2)*111.32)</f>
        <v>0.17014936233866873</v>
      </c>
    </row>
    <row r="3874" spans="1:7" hidden="1" x14ac:dyDescent="0.2">
      <c r="A3874" t="s">
        <v>245</v>
      </c>
      <c r="B3874">
        <v>1</v>
      </c>
      <c r="C3874">
        <v>22</v>
      </c>
      <c r="D3874" t="s">
        <v>3950</v>
      </c>
      <c r="E3874">
        <v>49.234347999999997</v>
      </c>
      <c r="F3874">
        <v>-122.77855700000001</v>
      </c>
      <c r="G3874">
        <f>IF(route_map__2[[#This Row],[route_label]]&lt;&gt;A3875,0,SQRT((E3875-route_map__2[[#This Row],[stop_lat]])^2 + ((F3875-route_map__2[[#This Row],[stop_lon]])*COS(RADIANS(route_map__2[[#This Row],[stop_lat]])))^2)*111.32)</f>
        <v>0.45461410694837445</v>
      </c>
    </row>
    <row r="3875" spans="1:7" hidden="1" x14ac:dyDescent="0.2">
      <c r="A3875" t="s">
        <v>245</v>
      </c>
      <c r="B3875">
        <v>1</v>
      </c>
      <c r="C3875">
        <v>23</v>
      </c>
      <c r="D3875" t="s">
        <v>3951</v>
      </c>
      <c r="E3875">
        <v>49.232300000000002</v>
      </c>
      <c r="F3875">
        <v>-122.783968</v>
      </c>
      <c r="G3875">
        <f>IF(route_map__2[[#This Row],[route_label]]&lt;&gt;A3876,0,SQRT((E3876-route_map__2[[#This Row],[stop_lat]])^2 + ((F3876-route_map__2[[#This Row],[stop_lon]])*COS(RADIANS(route_map__2[[#This Row],[stop_lat]])))^2)*111.32)</f>
        <v>0.22469141410789967</v>
      </c>
    </row>
    <row r="3876" spans="1:7" hidden="1" x14ac:dyDescent="0.2">
      <c r="A3876" t="s">
        <v>245</v>
      </c>
      <c r="B3876">
        <v>1</v>
      </c>
      <c r="C3876">
        <v>24</v>
      </c>
      <c r="D3876" t="s">
        <v>3952</v>
      </c>
      <c r="E3876">
        <v>49.231121999999999</v>
      </c>
      <c r="F3876">
        <v>-122.786478</v>
      </c>
      <c r="G3876">
        <f>IF(route_map__2[[#This Row],[route_label]]&lt;&gt;A3877,0,SQRT((E3877-route_map__2[[#This Row],[stop_lat]])^2 + ((F3877-route_map__2[[#This Row],[stop_lon]])*COS(RADIANS(route_map__2[[#This Row],[stop_lat]])))^2)*111.32)</f>
        <v>0.19032561333379514</v>
      </c>
    </row>
    <row r="3877" spans="1:7" hidden="1" x14ac:dyDescent="0.2">
      <c r="A3877" t="s">
        <v>245</v>
      </c>
      <c r="B3877">
        <v>1</v>
      </c>
      <c r="C3877">
        <v>25</v>
      </c>
      <c r="D3877" t="s">
        <v>3953</v>
      </c>
      <c r="E3877">
        <v>49.229565999999998</v>
      </c>
      <c r="F3877">
        <v>-122.78756300000001</v>
      </c>
      <c r="G3877">
        <f>IF(route_map__2[[#This Row],[route_label]]&lt;&gt;A3878,0,SQRT((E3878-route_map__2[[#This Row],[stop_lat]])^2 + ((F3878-route_map__2[[#This Row],[stop_lon]])*COS(RADIANS(route_map__2[[#This Row],[stop_lat]])))^2)*111.32)</f>
        <v>0.2516992984127629</v>
      </c>
    </row>
    <row r="3878" spans="1:7" hidden="1" x14ac:dyDescent="0.2">
      <c r="A3878" t="s">
        <v>245</v>
      </c>
      <c r="B3878">
        <v>1</v>
      </c>
      <c r="C3878">
        <v>26</v>
      </c>
      <c r="D3878" t="s">
        <v>3954</v>
      </c>
      <c r="E3878">
        <v>49.228417</v>
      </c>
      <c r="F3878">
        <v>-122.79054499999999</v>
      </c>
      <c r="G3878">
        <f>IF(route_map__2[[#This Row],[route_label]]&lt;&gt;A3879,0,SQRT((E3879-route_map__2[[#This Row],[stop_lat]])^2 + ((F3879-route_map__2[[#This Row],[stop_lon]])*COS(RADIANS(route_map__2[[#This Row],[stop_lat]])))^2)*111.32)</f>
        <v>0.43501050358972126</v>
      </c>
    </row>
    <row r="3879" spans="1:7" hidden="1" x14ac:dyDescent="0.2">
      <c r="A3879" t="s">
        <v>245</v>
      </c>
      <c r="B3879">
        <v>1</v>
      </c>
      <c r="C3879">
        <v>27</v>
      </c>
      <c r="D3879" t="s">
        <v>3955</v>
      </c>
      <c r="E3879">
        <v>49.23189</v>
      </c>
      <c r="F3879">
        <v>-122.793288</v>
      </c>
      <c r="G3879">
        <f>IF(route_map__2[[#This Row],[route_label]]&lt;&gt;A3880,0,SQRT((E3880-route_map__2[[#This Row],[stop_lat]])^2 + ((F3880-route_map__2[[#This Row],[stop_lon]])*COS(RADIANS(route_map__2[[#This Row],[stop_lat]])))^2)*111.32)</f>
        <v>0.48794315876566452</v>
      </c>
    </row>
    <row r="3880" spans="1:7" hidden="1" x14ac:dyDescent="0.2">
      <c r="A3880" t="s">
        <v>245</v>
      </c>
      <c r="B3880">
        <v>1</v>
      </c>
      <c r="C3880">
        <v>28</v>
      </c>
      <c r="D3880" t="s">
        <v>3956</v>
      </c>
      <c r="E3880">
        <v>49.227764999999998</v>
      </c>
      <c r="F3880">
        <v>-122.795558</v>
      </c>
      <c r="G3880">
        <f>IF(route_map__2[[#This Row],[route_label]]&lt;&gt;A3881,0,SQRT((E3881-route_map__2[[#This Row],[stop_lat]])^2 + ((F3881-route_map__2[[#This Row],[stop_lon]])*COS(RADIANS(route_map__2[[#This Row],[stop_lat]])))^2)*111.32)</f>
        <v>1.8083289520248489</v>
      </c>
    </row>
    <row r="3881" spans="1:7" hidden="1" x14ac:dyDescent="0.2">
      <c r="A3881" t="s">
        <v>245</v>
      </c>
      <c r="B3881">
        <v>1</v>
      </c>
      <c r="C3881">
        <v>29</v>
      </c>
      <c r="D3881" t="s">
        <v>3902</v>
      </c>
      <c r="E3881">
        <v>49.230625000000003</v>
      </c>
      <c r="F3881">
        <v>-122.820044</v>
      </c>
      <c r="G3881">
        <f>IF(route_map__2[[#This Row],[route_label]]&lt;&gt;A3882,0,SQRT((E3882-route_map__2[[#This Row],[stop_lat]])^2 + ((F3882-route_map__2[[#This Row],[stop_lon]])*COS(RADIANS(route_map__2[[#This Row],[stop_lat]])))^2)*111.32)</f>
        <v>0.20570638261295027</v>
      </c>
    </row>
    <row r="3882" spans="1:7" hidden="1" x14ac:dyDescent="0.2">
      <c r="A3882" t="s">
        <v>245</v>
      </c>
      <c r="B3882">
        <v>1</v>
      </c>
      <c r="C3882">
        <v>30</v>
      </c>
      <c r="D3882" t="s">
        <v>3903</v>
      </c>
      <c r="E3882">
        <v>49.229778000000003</v>
      </c>
      <c r="F3882">
        <v>-122.822559</v>
      </c>
      <c r="G3882">
        <f>IF(route_map__2[[#This Row],[route_label]]&lt;&gt;A3883,0,SQRT((E3883-route_map__2[[#This Row],[stop_lat]])^2 + ((F3883-route_map__2[[#This Row],[stop_lon]])*COS(RADIANS(route_map__2[[#This Row],[stop_lat]])))^2)*111.32)</f>
        <v>0.19144603102157817</v>
      </c>
    </row>
    <row r="3883" spans="1:7" hidden="1" x14ac:dyDescent="0.2">
      <c r="A3883" t="s">
        <v>245</v>
      </c>
      <c r="B3883">
        <v>1</v>
      </c>
      <c r="C3883">
        <v>31</v>
      </c>
      <c r="D3883" t="s">
        <v>3904</v>
      </c>
      <c r="E3883">
        <v>49.230983000000002</v>
      </c>
      <c r="F3883">
        <v>-122.824438</v>
      </c>
      <c r="G3883">
        <f>IF(route_map__2[[#This Row],[route_label]]&lt;&gt;A3884,0,SQRT((E3884-route_map__2[[#This Row],[stop_lat]])^2 + ((F3884-route_map__2[[#This Row],[stop_lon]])*COS(RADIANS(route_map__2[[#This Row],[stop_lat]])))^2)*111.32)</f>
        <v>0.24408062793572396</v>
      </c>
    </row>
    <row r="3884" spans="1:7" hidden="1" x14ac:dyDescent="0.2">
      <c r="A3884" t="s">
        <v>245</v>
      </c>
      <c r="B3884">
        <v>1</v>
      </c>
      <c r="C3884">
        <v>32</v>
      </c>
      <c r="D3884" t="s">
        <v>3905</v>
      </c>
      <c r="E3884">
        <v>49.232990000000001</v>
      </c>
      <c r="F3884">
        <v>-122.823086</v>
      </c>
      <c r="G3884">
        <f>IF(route_map__2[[#This Row],[route_label]]&lt;&gt;A3885,0,SQRT((E3885-route_map__2[[#This Row],[stop_lat]])^2 + ((F3885-route_map__2[[#This Row],[stop_lon]])*COS(RADIANS(route_map__2[[#This Row],[stop_lat]])))^2)*111.32)</f>
        <v>0.20762672947997651</v>
      </c>
    </row>
    <row r="3885" spans="1:7" hidden="1" x14ac:dyDescent="0.2">
      <c r="A3885" t="s">
        <v>245</v>
      </c>
      <c r="B3885">
        <v>1</v>
      </c>
      <c r="C3885">
        <v>33</v>
      </c>
      <c r="D3885" t="s">
        <v>3906</v>
      </c>
      <c r="E3885">
        <v>49.233252</v>
      </c>
      <c r="F3885">
        <v>-122.820258</v>
      </c>
      <c r="G3885">
        <f>IF(route_map__2[[#This Row],[route_label]]&lt;&gt;A3886,0,SQRT((E3886-route_map__2[[#This Row],[stop_lat]])^2 + ((F3886-route_map__2[[#This Row],[stop_lon]])*COS(RADIANS(route_map__2[[#This Row],[stop_lat]])))^2)*111.32)</f>
        <v>0.8148533882095933</v>
      </c>
    </row>
    <row r="3886" spans="1:7" hidden="1" x14ac:dyDescent="0.2">
      <c r="A3886" t="s">
        <v>245</v>
      </c>
      <c r="B3886">
        <v>1</v>
      </c>
      <c r="C3886">
        <v>34</v>
      </c>
      <c r="D3886" t="s">
        <v>3957</v>
      </c>
      <c r="E3886">
        <v>49.226379000000001</v>
      </c>
      <c r="F3886">
        <v>-122.82411500000001</v>
      </c>
      <c r="G3886">
        <f>IF(route_map__2[[#This Row],[route_label]]&lt;&gt;A3887,0,SQRT((E3887-route_map__2[[#This Row],[stop_lat]])^2 + ((F3887-route_map__2[[#This Row],[stop_lon]])*COS(RADIANS(route_map__2[[#This Row],[stop_lat]])))^2)*111.32)</f>
        <v>0.42315376886707023</v>
      </c>
    </row>
    <row r="3887" spans="1:7" hidden="1" x14ac:dyDescent="0.2">
      <c r="A3887" t="s">
        <v>245</v>
      </c>
      <c r="B3887">
        <v>1</v>
      </c>
      <c r="C3887">
        <v>35</v>
      </c>
      <c r="D3887" t="s">
        <v>3958</v>
      </c>
      <c r="E3887">
        <v>49.227561000000001</v>
      </c>
      <c r="F3887">
        <v>-122.82964699999999</v>
      </c>
      <c r="G3887">
        <f>IF(route_map__2[[#This Row],[route_label]]&lt;&gt;A3888,0,SQRT((E3888-route_map__2[[#This Row],[stop_lat]])^2 + ((F3888-route_map__2[[#This Row],[stop_lon]])*COS(RADIANS(route_map__2[[#This Row],[stop_lat]])))^2)*111.32)</f>
        <v>0.31165234586884999</v>
      </c>
    </row>
    <row r="3888" spans="1:7" hidden="1" x14ac:dyDescent="0.2">
      <c r="A3888" t="s">
        <v>245</v>
      </c>
      <c r="B3888">
        <v>1</v>
      </c>
      <c r="C3888">
        <v>36</v>
      </c>
      <c r="D3888" t="s">
        <v>3959</v>
      </c>
      <c r="E3888">
        <v>49.228627000000003</v>
      </c>
      <c r="F3888">
        <v>-122.833611</v>
      </c>
      <c r="G3888">
        <f>IF(route_map__2[[#This Row],[route_label]]&lt;&gt;A3889,0,SQRT((E3889-route_map__2[[#This Row],[stop_lat]])^2 + ((F3889-route_map__2[[#This Row],[stop_lon]])*COS(RADIANS(route_map__2[[#This Row],[stop_lat]])))^2)*111.32)</f>
        <v>0.474344619179146</v>
      </c>
    </row>
    <row r="3889" spans="1:7" hidden="1" x14ac:dyDescent="0.2">
      <c r="A3889" t="s">
        <v>245</v>
      </c>
      <c r="B3889">
        <v>1</v>
      </c>
      <c r="C3889">
        <v>37</v>
      </c>
      <c r="D3889" t="s">
        <v>3960</v>
      </c>
      <c r="E3889">
        <v>49.227525</v>
      </c>
      <c r="F3889">
        <v>-122.83991399999999</v>
      </c>
      <c r="G3889">
        <f>IF(route_map__2[[#This Row],[route_label]]&lt;&gt;A3890,0,SQRT((E3890-route_map__2[[#This Row],[stop_lat]])^2 + ((F3890-route_map__2[[#This Row],[stop_lon]])*COS(RADIANS(route_map__2[[#This Row],[stop_lat]])))^2)*111.32)</f>
        <v>0.15456070438738231</v>
      </c>
    </row>
    <row r="3890" spans="1:7" hidden="1" x14ac:dyDescent="0.2">
      <c r="A3890" t="s">
        <v>245</v>
      </c>
      <c r="B3890">
        <v>1</v>
      </c>
      <c r="C3890">
        <v>38</v>
      </c>
      <c r="D3890" t="s">
        <v>3961</v>
      </c>
      <c r="E3890">
        <v>49.226278999999998</v>
      </c>
      <c r="F3890">
        <v>-122.840852</v>
      </c>
      <c r="G3890">
        <f>IF(route_map__2[[#This Row],[route_label]]&lt;&gt;A3891,0,SQRT((E3891-route_map__2[[#This Row],[stop_lat]])^2 + ((F3891-route_map__2[[#This Row],[stop_lon]])*COS(RADIANS(route_map__2[[#This Row],[stop_lat]])))^2)*111.32)</f>
        <v>0.3381423779259024</v>
      </c>
    </row>
    <row r="3891" spans="1:7" hidden="1" x14ac:dyDescent="0.2">
      <c r="A3891" t="s">
        <v>245</v>
      </c>
      <c r="B3891">
        <v>1</v>
      </c>
      <c r="C3891">
        <v>39</v>
      </c>
      <c r="D3891" t="s">
        <v>3962</v>
      </c>
      <c r="E3891">
        <v>49.226757999999997</v>
      </c>
      <c r="F3891">
        <v>-122.845445</v>
      </c>
      <c r="G3891">
        <f>IF(route_map__2[[#This Row],[route_label]]&lt;&gt;A3892,0,SQRT((E3892-route_map__2[[#This Row],[stop_lat]])^2 + ((F3892-route_map__2[[#This Row],[stop_lon]])*COS(RADIANS(route_map__2[[#This Row],[stop_lat]])))^2)*111.32)</f>
        <v>0.25664996671621443</v>
      </c>
    </row>
    <row r="3892" spans="1:7" hidden="1" x14ac:dyDescent="0.2">
      <c r="A3892" t="s">
        <v>245</v>
      </c>
      <c r="B3892">
        <v>1</v>
      </c>
      <c r="C3892">
        <v>40</v>
      </c>
      <c r="D3892" t="s">
        <v>3963</v>
      </c>
      <c r="E3892">
        <v>49.227417000000003</v>
      </c>
      <c r="F3892">
        <v>-122.848828</v>
      </c>
      <c r="G3892">
        <f>IF(route_map__2[[#This Row],[route_label]]&lt;&gt;A3893,0,SQRT((E3893-route_map__2[[#This Row],[stop_lat]])^2 + ((F3893-route_map__2[[#This Row],[stop_lon]])*COS(RADIANS(route_map__2[[#This Row],[stop_lat]])))^2)*111.32)</f>
        <v>0.18789386071041014</v>
      </c>
    </row>
    <row r="3893" spans="1:7" hidden="1" x14ac:dyDescent="0.2">
      <c r="A3893" t="s">
        <v>245</v>
      </c>
      <c r="B3893">
        <v>1</v>
      </c>
      <c r="C3893">
        <v>41</v>
      </c>
      <c r="D3893" t="s">
        <v>3964</v>
      </c>
      <c r="E3893">
        <v>49.229092999999999</v>
      </c>
      <c r="F3893">
        <v>-122.84913400000001</v>
      </c>
      <c r="G3893">
        <f>IF(route_map__2[[#This Row],[route_label]]&lt;&gt;A3894,0,SQRT((E3894-route_map__2[[#This Row],[stop_lat]])^2 + ((F3894-route_map__2[[#This Row],[stop_lon]])*COS(RADIANS(route_map__2[[#This Row],[stop_lat]])))^2)*111.32)</f>
        <v>0.28789270624348662</v>
      </c>
    </row>
    <row r="3894" spans="1:7" hidden="1" x14ac:dyDescent="0.2">
      <c r="A3894" t="s">
        <v>245</v>
      </c>
      <c r="B3894">
        <v>1</v>
      </c>
      <c r="C3894">
        <v>42</v>
      </c>
      <c r="D3894" t="s">
        <v>3965</v>
      </c>
      <c r="E3894">
        <v>49.229486999999999</v>
      </c>
      <c r="F3894">
        <v>-122.853048</v>
      </c>
      <c r="G3894">
        <f>IF(route_map__2[[#This Row],[route_label]]&lt;&gt;A3895,0,SQRT((E3895-route_map__2[[#This Row],[stop_lat]])^2 + ((F3895-route_map__2[[#This Row],[stop_lon]])*COS(RADIANS(route_map__2[[#This Row],[stop_lat]])))^2)*111.32)</f>
        <v>0.22632113353575023</v>
      </c>
    </row>
    <row r="3895" spans="1:7" hidden="1" x14ac:dyDescent="0.2">
      <c r="A3895" t="s">
        <v>245</v>
      </c>
      <c r="B3895">
        <v>1</v>
      </c>
      <c r="C3895">
        <v>43</v>
      </c>
      <c r="D3895" t="s">
        <v>3966</v>
      </c>
      <c r="E3895">
        <v>49.229897999999999</v>
      </c>
      <c r="F3895">
        <v>-122.85609700000001</v>
      </c>
      <c r="G3895">
        <f>IF(route_map__2[[#This Row],[route_label]]&lt;&gt;A3896,0,SQRT((E3896-route_map__2[[#This Row],[stop_lat]])^2 + ((F3896-route_map__2[[#This Row],[stop_lon]])*COS(RADIANS(route_map__2[[#This Row],[stop_lat]])))^2)*111.32)</f>
        <v>0.75435074041983696</v>
      </c>
    </row>
    <row r="3896" spans="1:7" hidden="1" x14ac:dyDescent="0.2">
      <c r="A3896" t="s">
        <v>245</v>
      </c>
      <c r="B3896">
        <v>1</v>
      </c>
      <c r="C3896">
        <v>44</v>
      </c>
      <c r="D3896" t="s">
        <v>3967</v>
      </c>
      <c r="E3896">
        <v>49.234932999999998</v>
      </c>
      <c r="F3896">
        <v>-122.86304199999999</v>
      </c>
      <c r="G3896">
        <f>IF(route_map__2[[#This Row],[route_label]]&lt;&gt;A3897,0,SQRT((E3897-route_map__2[[#This Row],[stop_lat]])^2 + ((F3897-route_map__2[[#This Row],[stop_lon]])*COS(RADIANS(route_map__2[[#This Row],[stop_lat]])))^2)*111.32)</f>
        <v>0.78858086286051499</v>
      </c>
    </row>
    <row r="3897" spans="1:7" hidden="1" x14ac:dyDescent="0.2">
      <c r="A3897" t="s">
        <v>245</v>
      </c>
      <c r="B3897">
        <v>1</v>
      </c>
      <c r="C3897">
        <v>45</v>
      </c>
      <c r="D3897" t="s">
        <v>3772</v>
      </c>
      <c r="E3897">
        <v>49.236199999999997</v>
      </c>
      <c r="F3897">
        <v>-122.873716</v>
      </c>
      <c r="G3897">
        <f>IF(route_map__2[[#This Row],[route_label]]&lt;&gt;A3898,0,SQRT((E3898-route_map__2[[#This Row],[stop_lat]])^2 + ((F3898-route_map__2[[#This Row],[stop_lon]])*COS(RADIANS(route_map__2[[#This Row],[stop_lat]])))^2)*111.32)</f>
        <v>0.23706706826542909</v>
      </c>
    </row>
    <row r="3898" spans="1:7" hidden="1" x14ac:dyDescent="0.2">
      <c r="A3898" t="s">
        <v>245</v>
      </c>
      <c r="B3898">
        <v>1</v>
      </c>
      <c r="C3898">
        <v>46</v>
      </c>
      <c r="D3898" t="s">
        <v>3773</v>
      </c>
      <c r="E3898">
        <v>49.235227999999999</v>
      </c>
      <c r="F3898">
        <v>-122.87661799999999</v>
      </c>
      <c r="G3898">
        <f>IF(route_map__2[[#This Row],[route_label]]&lt;&gt;A3899,0,SQRT((E3899-route_map__2[[#This Row],[stop_lat]])^2 + ((F3899-route_map__2[[#This Row],[stop_lon]])*COS(RADIANS(route_map__2[[#This Row],[stop_lat]])))^2)*111.32)</f>
        <v>0.54250533159581338</v>
      </c>
    </row>
    <row r="3899" spans="1:7" hidden="1" x14ac:dyDescent="0.2">
      <c r="A3899" t="s">
        <v>245</v>
      </c>
      <c r="B3899">
        <v>1</v>
      </c>
      <c r="C3899">
        <v>47</v>
      </c>
      <c r="D3899" t="s">
        <v>3774</v>
      </c>
      <c r="E3899">
        <v>49.232855000000001</v>
      </c>
      <c r="F3899">
        <v>-122.883137</v>
      </c>
      <c r="G3899">
        <f>IF(route_map__2[[#This Row],[route_label]]&lt;&gt;A3900,0,SQRT((E3900-route_map__2[[#This Row],[stop_lat]])^2 + ((F3900-route_map__2[[#This Row],[stop_lon]])*COS(RADIANS(route_map__2[[#This Row],[stop_lat]])))^2)*111.32)</f>
        <v>0</v>
      </c>
    </row>
    <row r="3900" spans="1:7" hidden="1" x14ac:dyDescent="0.2">
      <c r="A3900" t="s">
        <v>104</v>
      </c>
      <c r="B3900">
        <v>0</v>
      </c>
      <c r="C3900">
        <v>1</v>
      </c>
      <c r="D3900" t="s">
        <v>3968</v>
      </c>
      <c r="E3900">
        <v>49.281495</v>
      </c>
      <c r="F3900">
        <v>-123.026062</v>
      </c>
      <c r="G3900">
        <f>IF(route_map__2[[#This Row],[route_label]]&lt;&gt;A3901,0,SQRT((E3901-route_map__2[[#This Row],[stop_lat]])^2 + ((F3901-route_map__2[[#This Row],[stop_lon]])*COS(RADIANS(route_map__2[[#This Row],[stop_lat]])))^2)*111.32)</f>
        <v>0.57599220304577636</v>
      </c>
    </row>
    <row r="3901" spans="1:7" hidden="1" x14ac:dyDescent="0.2">
      <c r="A3901" t="s">
        <v>104</v>
      </c>
      <c r="B3901">
        <v>0</v>
      </c>
      <c r="C3901">
        <v>2</v>
      </c>
      <c r="D3901" t="s">
        <v>3258</v>
      </c>
      <c r="E3901">
        <v>49.280991</v>
      </c>
      <c r="F3901">
        <v>-123.018168</v>
      </c>
      <c r="G3901">
        <f>IF(route_map__2[[#This Row],[route_label]]&lt;&gt;A3902,0,SQRT((E3902-route_map__2[[#This Row],[stop_lat]])^2 + ((F3902-route_map__2[[#This Row],[stop_lon]])*COS(RADIANS(route_map__2[[#This Row],[stop_lat]])))^2)*111.32)</f>
        <v>0.17409140341975612</v>
      </c>
    </row>
    <row r="3902" spans="1:7" hidden="1" x14ac:dyDescent="0.2">
      <c r="A3902" t="s">
        <v>104</v>
      </c>
      <c r="B3902">
        <v>0</v>
      </c>
      <c r="C3902">
        <v>3</v>
      </c>
      <c r="D3902" t="s">
        <v>3259</v>
      </c>
      <c r="E3902">
        <v>49.280965999999999</v>
      </c>
      <c r="F3902">
        <v>-123.015771</v>
      </c>
      <c r="G3902">
        <f>IF(route_map__2[[#This Row],[route_label]]&lt;&gt;A3903,0,SQRT((E3903-route_map__2[[#This Row],[stop_lat]])^2 + ((F3903-route_map__2[[#This Row],[stop_lon]])*COS(RADIANS(route_map__2[[#This Row],[stop_lat]])))^2)*111.32)</f>
        <v>0.16884683458513303</v>
      </c>
    </row>
    <row r="3903" spans="1:7" hidden="1" x14ac:dyDescent="0.2">
      <c r="A3903" t="s">
        <v>104</v>
      </c>
      <c r="B3903">
        <v>0</v>
      </c>
      <c r="C3903">
        <v>4</v>
      </c>
      <c r="D3903" t="s">
        <v>3189</v>
      </c>
      <c r="E3903">
        <v>49.280952999999997</v>
      </c>
      <c r="F3903">
        <v>-123.013446</v>
      </c>
      <c r="G3903">
        <f>IF(route_map__2[[#This Row],[route_label]]&lt;&gt;A3904,0,SQRT((E3904-route_map__2[[#This Row],[stop_lat]])^2 + ((F3904-route_map__2[[#This Row],[stop_lon]])*COS(RADIANS(route_map__2[[#This Row],[stop_lat]])))^2)*111.32)</f>
        <v>0.38510238574330652</v>
      </c>
    </row>
    <row r="3904" spans="1:7" hidden="1" x14ac:dyDescent="0.2">
      <c r="A3904" t="s">
        <v>104</v>
      </c>
      <c r="B3904">
        <v>0</v>
      </c>
      <c r="C3904">
        <v>5</v>
      </c>
      <c r="D3904" t="s">
        <v>3190</v>
      </c>
      <c r="E3904">
        <v>49.280948000000002</v>
      </c>
      <c r="F3904">
        <v>-123.008143</v>
      </c>
      <c r="G3904">
        <f>IF(route_map__2[[#This Row],[route_label]]&lt;&gt;A3905,0,SQRT((E3905-route_map__2[[#This Row],[stop_lat]])^2 + ((F3905-route_map__2[[#This Row],[stop_lon]])*COS(RADIANS(route_map__2[[#This Row],[stop_lat]])))^2)*111.32)</f>
        <v>0.21583827038802977</v>
      </c>
    </row>
    <row r="3905" spans="1:7" hidden="1" x14ac:dyDescent="0.2">
      <c r="A3905" t="s">
        <v>104</v>
      </c>
      <c r="B3905">
        <v>0</v>
      </c>
      <c r="C3905">
        <v>6</v>
      </c>
      <c r="D3905" t="s">
        <v>3191</v>
      </c>
      <c r="E3905">
        <v>49.280926999999998</v>
      </c>
      <c r="F3905">
        <v>-123.005171</v>
      </c>
      <c r="G3905">
        <f>IF(route_map__2[[#This Row],[route_label]]&lt;&gt;A3906,0,SQRT((E3906-route_map__2[[#This Row],[stop_lat]])^2 + ((F3906-route_map__2[[#This Row],[stop_lon]])*COS(RADIANS(route_map__2[[#This Row],[stop_lat]])))^2)*111.32)</f>
        <v>0.24264098211810425</v>
      </c>
    </row>
    <row r="3906" spans="1:7" hidden="1" x14ac:dyDescent="0.2">
      <c r="A3906" t="s">
        <v>104</v>
      </c>
      <c r="B3906">
        <v>0</v>
      </c>
      <c r="C3906">
        <v>7</v>
      </c>
      <c r="D3906" t="s">
        <v>3192</v>
      </c>
      <c r="E3906">
        <v>49.280900000000003</v>
      </c>
      <c r="F3906">
        <v>-123.00183</v>
      </c>
      <c r="G3906">
        <f>IF(route_map__2[[#This Row],[route_label]]&lt;&gt;A3907,0,SQRT((E3907-route_map__2[[#This Row],[stop_lat]])^2 + ((F3907-route_map__2[[#This Row],[stop_lon]])*COS(RADIANS(route_map__2[[#This Row],[stop_lat]])))^2)*111.32)</f>
        <v>0.35307737979594761</v>
      </c>
    </row>
    <row r="3907" spans="1:7" hidden="1" x14ac:dyDescent="0.2">
      <c r="A3907" t="s">
        <v>104</v>
      </c>
      <c r="B3907">
        <v>0</v>
      </c>
      <c r="C3907">
        <v>8</v>
      </c>
      <c r="D3907" t="s">
        <v>3193</v>
      </c>
      <c r="E3907">
        <v>49.280895999999998</v>
      </c>
      <c r="F3907">
        <v>-122.996968</v>
      </c>
      <c r="G3907">
        <f>IF(route_map__2[[#This Row],[route_label]]&lt;&gt;A3908,0,SQRT((E3908-route_map__2[[#This Row],[stop_lat]])^2 + ((F3908-route_map__2[[#This Row],[stop_lon]])*COS(RADIANS(route_map__2[[#This Row],[stop_lat]])))^2)*111.32)</f>
        <v>0.52826098506285013</v>
      </c>
    </row>
    <row r="3908" spans="1:7" hidden="1" x14ac:dyDescent="0.2">
      <c r="A3908" t="s">
        <v>104</v>
      </c>
      <c r="B3908">
        <v>0</v>
      </c>
      <c r="C3908">
        <v>9</v>
      </c>
      <c r="D3908" t="s">
        <v>3194</v>
      </c>
      <c r="E3908">
        <v>49.280183999999998</v>
      </c>
      <c r="F3908">
        <v>-122.98977600000001</v>
      </c>
      <c r="G3908">
        <f>IF(route_map__2[[#This Row],[route_label]]&lt;&gt;A3909,0,SQRT((E3909-route_map__2[[#This Row],[stop_lat]])^2 + ((F3909-route_map__2[[#This Row],[stop_lon]])*COS(RADIANS(route_map__2[[#This Row],[stop_lat]])))^2)*111.32)</f>
        <v>0.18040365633062111</v>
      </c>
    </row>
    <row r="3909" spans="1:7" hidden="1" x14ac:dyDescent="0.2">
      <c r="A3909" t="s">
        <v>104</v>
      </c>
      <c r="B3909">
        <v>0</v>
      </c>
      <c r="C3909">
        <v>10</v>
      </c>
      <c r="D3909" t="s">
        <v>3195</v>
      </c>
      <c r="E3909">
        <v>49.280251999999997</v>
      </c>
      <c r="F3909">
        <v>-122.98729400000001</v>
      </c>
      <c r="G3909">
        <f>IF(route_map__2[[#This Row],[route_label]]&lt;&gt;A3910,0,SQRT((E3910-route_map__2[[#This Row],[stop_lat]])^2 + ((F3910-route_map__2[[#This Row],[stop_lon]])*COS(RADIANS(route_map__2[[#This Row],[stop_lat]])))^2)*111.32)</f>
        <v>0.29455157517179476</v>
      </c>
    </row>
    <row r="3910" spans="1:7" hidden="1" x14ac:dyDescent="0.2">
      <c r="A3910" t="s">
        <v>104</v>
      </c>
      <c r="B3910">
        <v>0</v>
      </c>
      <c r="C3910">
        <v>11</v>
      </c>
      <c r="D3910" t="s">
        <v>3196</v>
      </c>
      <c r="E3910">
        <v>49.280242000000001</v>
      </c>
      <c r="F3910">
        <v>-122.983238</v>
      </c>
      <c r="G3910">
        <f>IF(route_map__2[[#This Row],[route_label]]&lt;&gt;A3911,0,SQRT((E3911-route_map__2[[#This Row],[stop_lat]])^2 + ((F3911-route_map__2[[#This Row],[stop_lon]])*COS(RADIANS(route_map__2[[#This Row],[stop_lat]])))^2)*111.32)</f>
        <v>0.23783318683136548</v>
      </c>
    </row>
    <row r="3911" spans="1:7" hidden="1" x14ac:dyDescent="0.2">
      <c r="A3911" t="s">
        <v>104</v>
      </c>
      <c r="B3911">
        <v>0</v>
      </c>
      <c r="C3911">
        <v>12</v>
      </c>
      <c r="D3911" t="s">
        <v>3969</v>
      </c>
      <c r="E3911">
        <v>49.280237999999997</v>
      </c>
      <c r="F3911">
        <v>-122.979963</v>
      </c>
      <c r="G3911">
        <f>IF(route_map__2[[#This Row],[route_label]]&lt;&gt;A3912,0,SQRT((E3912-route_map__2[[#This Row],[stop_lat]])^2 + ((F3912-route_map__2[[#This Row],[stop_lon]])*COS(RADIANS(route_map__2[[#This Row],[stop_lat]])))^2)*111.32)</f>
        <v>0.3508307559095552</v>
      </c>
    </row>
    <row r="3912" spans="1:7" hidden="1" x14ac:dyDescent="0.2">
      <c r="A3912" t="s">
        <v>104</v>
      </c>
      <c r="B3912">
        <v>0</v>
      </c>
      <c r="C3912">
        <v>13</v>
      </c>
      <c r="D3912" t="s">
        <v>3970</v>
      </c>
      <c r="E3912">
        <v>49.280240999999997</v>
      </c>
      <c r="F3912">
        <v>-122.975132</v>
      </c>
      <c r="G3912">
        <f>IF(route_map__2[[#This Row],[route_label]]&lt;&gt;A3913,0,SQRT((E3913-route_map__2[[#This Row],[stop_lat]])^2 + ((F3913-route_map__2[[#This Row],[stop_lon]])*COS(RADIANS(route_map__2[[#This Row],[stop_lat]])))^2)*111.32)</f>
        <v>0.42838999814267953</v>
      </c>
    </row>
    <row r="3913" spans="1:7" hidden="1" x14ac:dyDescent="0.2">
      <c r="A3913" t="s">
        <v>104</v>
      </c>
      <c r="B3913">
        <v>0</v>
      </c>
      <c r="C3913">
        <v>14</v>
      </c>
      <c r="D3913" t="s">
        <v>3363</v>
      </c>
      <c r="E3913">
        <v>49.280234999999998</v>
      </c>
      <c r="F3913">
        <v>-122.969233</v>
      </c>
      <c r="G3913">
        <f>IF(route_map__2[[#This Row],[route_label]]&lt;&gt;A3914,0,SQRT((E3914-route_map__2[[#This Row],[stop_lat]])^2 + ((F3914-route_map__2[[#This Row],[stop_lon]])*COS(RADIANS(route_map__2[[#This Row],[stop_lat]])))^2)*111.32)</f>
        <v>0.38918867841264532</v>
      </c>
    </row>
    <row r="3914" spans="1:7" hidden="1" x14ac:dyDescent="0.2">
      <c r="A3914" t="s">
        <v>104</v>
      </c>
      <c r="B3914">
        <v>0</v>
      </c>
      <c r="C3914">
        <v>15</v>
      </c>
      <c r="D3914" t="s">
        <v>3971</v>
      </c>
      <c r="E3914">
        <v>49.280265</v>
      </c>
      <c r="F3914">
        <v>-122.963874</v>
      </c>
      <c r="G3914">
        <f>IF(route_map__2[[#This Row],[route_label]]&lt;&gt;A3915,0,SQRT((E3915-route_map__2[[#This Row],[stop_lat]])^2 + ((F3915-route_map__2[[#This Row],[stop_lon]])*COS(RADIANS(route_map__2[[#This Row],[stop_lat]])))^2)*111.32)</f>
        <v>0.47424315118151739</v>
      </c>
    </row>
    <row r="3915" spans="1:7" hidden="1" x14ac:dyDescent="0.2">
      <c r="A3915" t="s">
        <v>104</v>
      </c>
      <c r="B3915">
        <v>0</v>
      </c>
      <c r="C3915">
        <v>16</v>
      </c>
      <c r="D3915" t="s">
        <v>3972</v>
      </c>
      <c r="E3915">
        <v>49.281182999999999</v>
      </c>
      <c r="F3915">
        <v>-122.957497</v>
      </c>
      <c r="G3915">
        <f>IF(route_map__2[[#This Row],[route_label]]&lt;&gt;A3916,0,SQRT((E3916-route_map__2[[#This Row],[stop_lat]])^2 + ((F3916-route_map__2[[#This Row],[stop_lon]])*COS(RADIANS(route_map__2[[#This Row],[stop_lat]])))^2)*111.32)</f>
        <v>0.31943126540820194</v>
      </c>
    </row>
    <row r="3916" spans="1:7" hidden="1" x14ac:dyDescent="0.2">
      <c r="A3916" t="s">
        <v>104</v>
      </c>
      <c r="B3916">
        <v>0</v>
      </c>
      <c r="C3916">
        <v>17</v>
      </c>
      <c r="D3916" t="s">
        <v>3973</v>
      </c>
      <c r="E3916">
        <v>49.283746000000001</v>
      </c>
      <c r="F3916">
        <v>-122.955519</v>
      </c>
      <c r="G3916">
        <f>IF(route_map__2[[#This Row],[route_label]]&lt;&gt;A3917,0,SQRT((E3917-route_map__2[[#This Row],[stop_lat]])^2 + ((F3917-route_map__2[[#This Row],[stop_lon]])*COS(RADIANS(route_map__2[[#This Row],[stop_lat]])))^2)*111.32)</f>
        <v>0.42709480796084859</v>
      </c>
    </row>
    <row r="3917" spans="1:7" hidden="1" x14ac:dyDescent="0.2">
      <c r="A3917" t="s">
        <v>104</v>
      </c>
      <c r="B3917">
        <v>0</v>
      </c>
      <c r="C3917">
        <v>18</v>
      </c>
      <c r="D3917" t="s">
        <v>3974</v>
      </c>
      <c r="E3917">
        <v>49.287081999999998</v>
      </c>
      <c r="F3917">
        <v>-122.952614</v>
      </c>
      <c r="G3917">
        <f>IF(route_map__2[[#This Row],[route_label]]&lt;&gt;A3918,0,SQRT((E3918-route_map__2[[#This Row],[stop_lat]])^2 + ((F3918-route_map__2[[#This Row],[stop_lon]])*COS(RADIANS(route_map__2[[#This Row],[stop_lat]])))^2)*111.32)</f>
        <v>0.9559223243838576</v>
      </c>
    </row>
    <row r="3918" spans="1:7" hidden="1" x14ac:dyDescent="0.2">
      <c r="A3918" t="s">
        <v>104</v>
      </c>
      <c r="B3918">
        <v>0</v>
      </c>
      <c r="C3918">
        <v>19</v>
      </c>
      <c r="D3918" t="s">
        <v>3975</v>
      </c>
      <c r="E3918">
        <v>49.289963</v>
      </c>
      <c r="F3918">
        <v>-122.940212</v>
      </c>
      <c r="G3918">
        <f>IF(route_map__2[[#This Row],[route_label]]&lt;&gt;A3919,0,SQRT((E3919-route_map__2[[#This Row],[stop_lat]])^2 + ((F3919-route_map__2[[#This Row],[stop_lon]])*COS(RADIANS(route_map__2[[#This Row],[stop_lat]])))^2)*111.32)</f>
        <v>1.0866461826128639</v>
      </c>
    </row>
    <row r="3919" spans="1:7" hidden="1" x14ac:dyDescent="0.2">
      <c r="A3919" t="s">
        <v>104</v>
      </c>
      <c r="B3919">
        <v>0</v>
      </c>
      <c r="C3919">
        <v>20</v>
      </c>
      <c r="D3919" t="s">
        <v>3976</v>
      </c>
      <c r="E3919">
        <v>49.288791000000003</v>
      </c>
      <c r="F3919">
        <v>-122.925354</v>
      </c>
      <c r="G3919">
        <f>IF(route_map__2[[#This Row],[route_label]]&lt;&gt;A3920,0,SQRT((E3920-route_map__2[[#This Row],[stop_lat]])^2 + ((F3920-route_map__2[[#This Row],[stop_lon]])*COS(RADIANS(route_map__2[[#This Row],[stop_lat]])))^2)*111.32)</f>
        <v>0.77762855426373656</v>
      </c>
    </row>
    <row r="3920" spans="1:7" hidden="1" x14ac:dyDescent="0.2">
      <c r="A3920" t="s">
        <v>104</v>
      </c>
      <c r="B3920">
        <v>0</v>
      </c>
      <c r="C3920">
        <v>21</v>
      </c>
      <c r="D3920" t="s">
        <v>3977</v>
      </c>
      <c r="E3920">
        <v>49.287702000000003</v>
      </c>
      <c r="F3920">
        <v>-122.91477500000001</v>
      </c>
      <c r="G3920">
        <f>IF(route_map__2[[#This Row],[route_label]]&lt;&gt;A3921,0,SQRT((E3921-route_map__2[[#This Row],[stop_lat]])^2 + ((F3921-route_map__2[[#This Row],[stop_lon]])*COS(RADIANS(route_map__2[[#This Row],[stop_lat]])))^2)*111.32)</f>
        <v>1.3518368569927055</v>
      </c>
    </row>
    <row r="3921" spans="1:7" hidden="1" x14ac:dyDescent="0.2">
      <c r="A3921" t="s">
        <v>104</v>
      </c>
      <c r="B3921">
        <v>0</v>
      </c>
      <c r="C3921">
        <v>22</v>
      </c>
      <c r="D3921" t="s">
        <v>3978</v>
      </c>
      <c r="E3921">
        <v>49.288535000000003</v>
      </c>
      <c r="F3921">
        <v>-122.896201</v>
      </c>
      <c r="G3921">
        <f>IF(route_map__2[[#This Row],[route_label]]&lt;&gt;A3922,0,SQRT((E3922-route_map__2[[#This Row],[stop_lat]])^2 + ((F3922-route_map__2[[#This Row],[stop_lon]])*COS(RADIANS(route_map__2[[#This Row],[stop_lat]])))^2)*111.32)</f>
        <v>1.2032038255176305</v>
      </c>
    </row>
    <row r="3922" spans="1:7" hidden="1" x14ac:dyDescent="0.2">
      <c r="A3922" t="s">
        <v>104</v>
      </c>
      <c r="B3922">
        <v>0</v>
      </c>
      <c r="C3922">
        <v>23</v>
      </c>
      <c r="D3922" t="s">
        <v>3979</v>
      </c>
      <c r="E3922">
        <v>49.290672000000001</v>
      </c>
      <c r="F3922">
        <v>-122.879957</v>
      </c>
      <c r="G3922">
        <f>IF(route_map__2[[#This Row],[route_label]]&lt;&gt;A3923,0,SQRT((E3923-route_map__2[[#This Row],[stop_lat]])^2 + ((F3923-route_map__2[[#This Row],[stop_lon]])*COS(RADIANS(route_map__2[[#This Row],[stop_lat]])))^2)*111.32)</f>
        <v>1.1610966975316535</v>
      </c>
    </row>
    <row r="3923" spans="1:7" hidden="1" x14ac:dyDescent="0.2">
      <c r="A3923" t="s">
        <v>104</v>
      </c>
      <c r="B3923">
        <v>0</v>
      </c>
      <c r="C3923">
        <v>24</v>
      </c>
      <c r="D3923" t="s">
        <v>3980</v>
      </c>
      <c r="E3923">
        <v>49.284238999999999</v>
      </c>
      <c r="F3923">
        <v>-122.867369</v>
      </c>
      <c r="G3923">
        <f>IF(route_map__2[[#This Row],[route_label]]&lt;&gt;A3924,0,SQRT((E3924-route_map__2[[#This Row],[stop_lat]])^2 + ((F3924-route_map__2[[#This Row],[stop_lon]])*COS(RADIANS(route_map__2[[#This Row],[stop_lat]])))^2)*111.32)</f>
        <v>0.64355281598348868</v>
      </c>
    </row>
    <row r="3924" spans="1:7" hidden="1" x14ac:dyDescent="0.2">
      <c r="A3924" t="s">
        <v>104</v>
      </c>
      <c r="B3924">
        <v>0</v>
      </c>
      <c r="C3924">
        <v>25</v>
      </c>
      <c r="D3924" t="s">
        <v>3981</v>
      </c>
      <c r="E3924">
        <v>49.278461999999998</v>
      </c>
      <c r="F3924">
        <v>-122.867035</v>
      </c>
      <c r="G3924">
        <f>IF(route_map__2[[#This Row],[route_label]]&lt;&gt;A3925,0,SQRT((E3925-route_map__2[[#This Row],[stop_lat]])^2 + ((F3925-route_map__2[[#This Row],[stop_lon]])*COS(RADIANS(route_map__2[[#This Row],[stop_lat]])))^2)*111.32)</f>
        <v>0.32006486517467436</v>
      </c>
    </row>
    <row r="3925" spans="1:7" hidden="1" x14ac:dyDescent="0.2">
      <c r="A3925" t="s">
        <v>104</v>
      </c>
      <c r="B3925">
        <v>0</v>
      </c>
      <c r="C3925">
        <v>26</v>
      </c>
      <c r="D3925" t="s">
        <v>3982</v>
      </c>
      <c r="E3925">
        <v>49.276592999999998</v>
      </c>
      <c r="F3925">
        <v>-122.863686</v>
      </c>
      <c r="G3925">
        <f>IF(route_map__2[[#This Row],[route_label]]&lt;&gt;A3926,0,SQRT((E3926-route_map__2[[#This Row],[stop_lat]])^2 + ((F3926-route_map__2[[#This Row],[stop_lon]])*COS(RADIANS(route_map__2[[#This Row],[stop_lat]])))^2)*111.32)</f>
        <v>0.17819680944993613</v>
      </c>
    </row>
    <row r="3926" spans="1:7" hidden="1" x14ac:dyDescent="0.2">
      <c r="A3926" t="s">
        <v>104</v>
      </c>
      <c r="B3926">
        <v>0</v>
      </c>
      <c r="C3926">
        <v>27</v>
      </c>
      <c r="D3926" t="s">
        <v>3983</v>
      </c>
      <c r="E3926">
        <v>49.276629</v>
      </c>
      <c r="F3926">
        <v>-122.861233</v>
      </c>
      <c r="G3926">
        <f>IF(route_map__2[[#This Row],[route_label]]&lt;&gt;A3927,0,SQRT((E3927-route_map__2[[#This Row],[stop_lat]])^2 + ((F3927-route_map__2[[#This Row],[stop_lon]])*COS(RADIANS(route_map__2[[#This Row],[stop_lat]])))^2)*111.32)</f>
        <v>0.36501841064725837</v>
      </c>
    </row>
    <row r="3927" spans="1:7" hidden="1" x14ac:dyDescent="0.2">
      <c r="A3927" t="s">
        <v>104</v>
      </c>
      <c r="B3927">
        <v>0</v>
      </c>
      <c r="C3927">
        <v>28</v>
      </c>
      <c r="D3927" t="s">
        <v>3984</v>
      </c>
      <c r="E3927">
        <v>49.276631000000002</v>
      </c>
      <c r="F3927">
        <v>-122.856207</v>
      </c>
      <c r="G3927">
        <f>IF(route_map__2[[#This Row],[route_label]]&lt;&gt;A3928,0,SQRT((E3928-route_map__2[[#This Row],[stop_lat]])^2 + ((F3928-route_map__2[[#This Row],[stop_lon]])*COS(RADIANS(route_map__2[[#This Row],[stop_lat]])))^2)*111.32)</f>
        <v>0.51277752776087349</v>
      </c>
    </row>
    <row r="3928" spans="1:7" hidden="1" x14ac:dyDescent="0.2">
      <c r="A3928" t="s">
        <v>104</v>
      </c>
      <c r="B3928">
        <v>0</v>
      </c>
      <c r="C3928">
        <v>29</v>
      </c>
      <c r="D3928" t="s">
        <v>3985</v>
      </c>
      <c r="E3928">
        <v>49.276575000000001</v>
      </c>
      <c r="F3928">
        <v>-122.849147</v>
      </c>
      <c r="G3928">
        <f>IF(route_map__2[[#This Row],[route_label]]&lt;&gt;A3929,0,SQRT((E3929-route_map__2[[#This Row],[stop_lat]])^2 + ((F3929-route_map__2[[#This Row],[stop_lon]])*COS(RADIANS(route_map__2[[#This Row],[stop_lat]])))^2)*111.32)</f>
        <v>0.25586834924672364</v>
      </c>
    </row>
    <row r="3929" spans="1:7" hidden="1" x14ac:dyDescent="0.2">
      <c r="A3929" t="s">
        <v>104</v>
      </c>
      <c r="B3929">
        <v>0</v>
      </c>
      <c r="C3929">
        <v>30</v>
      </c>
      <c r="D3929" t="s">
        <v>3986</v>
      </c>
      <c r="E3929">
        <v>49.277799000000002</v>
      </c>
      <c r="F3929">
        <v>-122.846165</v>
      </c>
      <c r="G3929">
        <f>IF(route_map__2[[#This Row],[route_label]]&lt;&gt;A3930,0,SQRT((E3930-route_map__2[[#This Row],[stop_lat]])^2 + ((F3930-route_map__2[[#This Row],[stop_lon]])*COS(RADIANS(route_map__2[[#This Row],[stop_lat]])))^2)*111.32)</f>
        <v>0.19292388292578599</v>
      </c>
    </row>
    <row r="3930" spans="1:7" hidden="1" x14ac:dyDescent="0.2">
      <c r="A3930" t="s">
        <v>104</v>
      </c>
      <c r="B3930">
        <v>0</v>
      </c>
      <c r="C3930">
        <v>31</v>
      </c>
      <c r="D3930" t="s">
        <v>3987</v>
      </c>
      <c r="E3930">
        <v>49.276544000000001</v>
      </c>
      <c r="F3930">
        <v>-122.84433300000001</v>
      </c>
      <c r="G3930">
        <f>IF(route_map__2[[#This Row],[route_label]]&lt;&gt;A3931,0,SQRT((E3931-route_map__2[[#This Row],[stop_lat]])^2 + ((F3931-route_map__2[[#This Row],[stop_lon]])*COS(RADIANS(route_map__2[[#This Row],[stop_lat]])))^2)*111.32)</f>
        <v>0.33735105788862363</v>
      </c>
    </row>
    <row r="3931" spans="1:7" hidden="1" x14ac:dyDescent="0.2">
      <c r="A3931" t="s">
        <v>104</v>
      </c>
      <c r="B3931">
        <v>0</v>
      </c>
      <c r="C3931">
        <v>32</v>
      </c>
      <c r="D3931" t="s">
        <v>3988</v>
      </c>
      <c r="E3931">
        <v>49.276532000000003</v>
      </c>
      <c r="F3931">
        <v>-122.839688</v>
      </c>
      <c r="G3931">
        <f>IF(route_map__2[[#This Row],[route_label]]&lt;&gt;A3932,0,SQRT((E3932-route_map__2[[#This Row],[stop_lat]])^2 + ((F3932-route_map__2[[#This Row],[stop_lon]])*COS(RADIANS(route_map__2[[#This Row],[stop_lat]])))^2)*111.32)</f>
        <v>0.39363180665537223</v>
      </c>
    </row>
    <row r="3932" spans="1:7" hidden="1" x14ac:dyDescent="0.2">
      <c r="A3932" t="s">
        <v>104</v>
      </c>
      <c r="B3932">
        <v>0</v>
      </c>
      <c r="C3932">
        <v>33</v>
      </c>
      <c r="D3932" t="s">
        <v>3989</v>
      </c>
      <c r="E3932">
        <v>49.276598999999997</v>
      </c>
      <c r="F3932">
        <v>-122.83426900000001</v>
      </c>
      <c r="G3932">
        <f>IF(route_map__2[[#This Row],[route_label]]&lt;&gt;A3933,0,SQRT((E3933-route_map__2[[#This Row],[stop_lat]])^2 + ((F3933-route_map__2[[#This Row],[stop_lon]])*COS(RADIANS(route_map__2[[#This Row],[stop_lat]])))^2)*111.32)</f>
        <v>0.54722491708925192</v>
      </c>
    </row>
    <row r="3933" spans="1:7" hidden="1" x14ac:dyDescent="0.2">
      <c r="A3933" t="s">
        <v>104</v>
      </c>
      <c r="B3933">
        <v>0</v>
      </c>
      <c r="C3933">
        <v>34</v>
      </c>
      <c r="D3933" t="s">
        <v>3990</v>
      </c>
      <c r="E3933">
        <v>49.278101999999997</v>
      </c>
      <c r="F3933">
        <v>-122.827095</v>
      </c>
      <c r="G3933">
        <f>IF(route_map__2[[#This Row],[route_label]]&lt;&gt;A3934,0,SQRT((E3934-route_map__2[[#This Row],[stop_lat]])^2 + ((F3934-route_map__2[[#This Row],[stop_lon]])*COS(RADIANS(route_map__2[[#This Row],[stop_lat]])))^2)*111.32)</f>
        <v>0.17815933068781542</v>
      </c>
    </row>
    <row r="3934" spans="1:7" hidden="1" x14ac:dyDescent="0.2">
      <c r="A3934" t="s">
        <v>104</v>
      </c>
      <c r="B3934">
        <v>0</v>
      </c>
      <c r="C3934">
        <v>35</v>
      </c>
      <c r="D3934" t="s">
        <v>3991</v>
      </c>
      <c r="E3934">
        <v>49.279699999999998</v>
      </c>
      <c r="F3934">
        <v>-122.82696</v>
      </c>
      <c r="G3934">
        <f>IF(route_map__2[[#This Row],[route_label]]&lt;&gt;A3935,0,SQRT((E3935-route_map__2[[#This Row],[stop_lat]])^2 + ((F3935-route_map__2[[#This Row],[stop_lon]])*COS(RADIANS(route_map__2[[#This Row],[stop_lat]])))^2)*111.32)</f>
        <v>0.35494348859901254</v>
      </c>
    </row>
    <row r="3935" spans="1:7" hidden="1" x14ac:dyDescent="0.2">
      <c r="A3935" t="s">
        <v>104</v>
      </c>
      <c r="B3935">
        <v>0</v>
      </c>
      <c r="C3935">
        <v>36</v>
      </c>
      <c r="D3935" t="s">
        <v>3992</v>
      </c>
      <c r="E3935">
        <v>49.282831000000002</v>
      </c>
      <c r="F3935">
        <v>-122.827884</v>
      </c>
      <c r="G3935">
        <f>IF(route_map__2[[#This Row],[route_label]]&lt;&gt;A3936,0,SQRT((E3936-route_map__2[[#This Row],[stop_lat]])^2 + ((F3936-route_map__2[[#This Row],[stop_lon]])*COS(RADIANS(route_map__2[[#This Row],[stop_lat]])))^2)*111.32)</f>
        <v>0.16309541072683242</v>
      </c>
    </row>
    <row r="3936" spans="1:7" hidden="1" x14ac:dyDescent="0.2">
      <c r="A3936" t="s">
        <v>104</v>
      </c>
      <c r="B3936">
        <v>0</v>
      </c>
      <c r="C3936">
        <v>37</v>
      </c>
      <c r="D3936" t="s">
        <v>3993</v>
      </c>
      <c r="E3936">
        <v>49.28425</v>
      </c>
      <c r="F3936">
        <v>-122.827325</v>
      </c>
      <c r="G3936">
        <f>IF(route_map__2[[#This Row],[route_label]]&lt;&gt;A3937,0,SQRT((E3937-route_map__2[[#This Row],[stop_lat]])^2 + ((F3937-route_map__2[[#This Row],[stop_lon]])*COS(RADIANS(route_map__2[[#This Row],[stop_lat]])))^2)*111.32)</f>
        <v>0.34062122871085648</v>
      </c>
    </row>
    <row r="3937" spans="1:7" hidden="1" x14ac:dyDescent="0.2">
      <c r="A3937" t="s">
        <v>104</v>
      </c>
      <c r="B3937">
        <v>0</v>
      </c>
      <c r="C3937">
        <v>38</v>
      </c>
      <c r="D3937" t="s">
        <v>3994</v>
      </c>
      <c r="E3937">
        <v>49.283751000000002</v>
      </c>
      <c r="F3937">
        <v>-122.82269700000001</v>
      </c>
      <c r="G3937">
        <f>IF(route_map__2[[#This Row],[route_label]]&lt;&gt;A3938,0,SQRT((E3938-route_map__2[[#This Row],[stop_lat]])^2 + ((F3938-route_map__2[[#This Row],[stop_lon]])*COS(RADIANS(route_map__2[[#This Row],[stop_lat]])))^2)*111.32)</f>
        <v>0.33475685126433069</v>
      </c>
    </row>
    <row r="3938" spans="1:7" hidden="1" x14ac:dyDescent="0.2">
      <c r="A3938" t="s">
        <v>104</v>
      </c>
      <c r="B3938">
        <v>0</v>
      </c>
      <c r="C3938">
        <v>39</v>
      </c>
      <c r="D3938" t="s">
        <v>3995</v>
      </c>
      <c r="E3938">
        <v>49.284284</v>
      </c>
      <c r="F3938">
        <v>-122.81816000000001</v>
      </c>
      <c r="G3938">
        <f>IF(route_map__2[[#This Row],[route_label]]&lt;&gt;A3939,0,SQRT((E3939-route_map__2[[#This Row],[stop_lat]])^2 + ((F3939-route_map__2[[#This Row],[stop_lon]])*COS(RADIANS(route_map__2[[#This Row],[stop_lat]])))^2)*111.32)</f>
        <v>0.43499030755577345</v>
      </c>
    </row>
    <row r="3939" spans="1:7" hidden="1" x14ac:dyDescent="0.2">
      <c r="A3939" t="s">
        <v>104</v>
      </c>
      <c r="B3939">
        <v>0</v>
      </c>
      <c r="C3939">
        <v>40</v>
      </c>
      <c r="D3939" t="s">
        <v>3996</v>
      </c>
      <c r="E3939">
        <v>49.283442999999998</v>
      </c>
      <c r="F3939">
        <v>-122.81231</v>
      </c>
      <c r="G3939">
        <f>IF(route_map__2[[#This Row],[route_label]]&lt;&gt;A3940,0,SQRT((E3940-route_map__2[[#This Row],[stop_lat]])^2 + ((F3940-route_map__2[[#This Row],[stop_lon]])*COS(RADIANS(route_map__2[[#This Row],[stop_lat]])))^2)*111.32)</f>
        <v>0.26176469204992359</v>
      </c>
    </row>
    <row r="3940" spans="1:7" hidden="1" x14ac:dyDescent="0.2">
      <c r="A3940" t="s">
        <v>104</v>
      </c>
      <c r="B3940">
        <v>0</v>
      </c>
      <c r="C3940">
        <v>41</v>
      </c>
      <c r="D3940" t="s">
        <v>3997</v>
      </c>
      <c r="E3940">
        <v>49.284404000000002</v>
      </c>
      <c r="F3940">
        <v>-122.80902</v>
      </c>
      <c r="G3940">
        <f>IF(route_map__2[[#This Row],[route_label]]&lt;&gt;A3941,0,SQRT((E3941-route_map__2[[#This Row],[stop_lat]])^2 + ((F3941-route_map__2[[#This Row],[stop_lon]])*COS(RADIANS(route_map__2[[#This Row],[stop_lat]])))^2)*111.32)</f>
        <v>0.5924521458326466</v>
      </c>
    </row>
    <row r="3941" spans="1:7" hidden="1" x14ac:dyDescent="0.2">
      <c r="A3941" t="s">
        <v>104</v>
      </c>
      <c r="B3941">
        <v>0</v>
      </c>
      <c r="C3941">
        <v>42</v>
      </c>
      <c r="D3941" t="s">
        <v>3998</v>
      </c>
      <c r="E3941">
        <v>49.285094000000001</v>
      </c>
      <c r="F3941">
        <v>-122.80092999999999</v>
      </c>
      <c r="G3941">
        <f>IF(route_map__2[[#This Row],[route_label]]&lt;&gt;A3942,0,SQRT((E3942-route_map__2[[#This Row],[stop_lat]])^2 + ((F3942-route_map__2[[#This Row],[stop_lon]])*COS(RADIANS(route_map__2[[#This Row],[stop_lat]])))^2)*111.32)</f>
        <v>0.25502288697757003</v>
      </c>
    </row>
    <row r="3942" spans="1:7" hidden="1" x14ac:dyDescent="0.2">
      <c r="A3942" t="s">
        <v>104</v>
      </c>
      <c r="B3942">
        <v>0</v>
      </c>
      <c r="C3942">
        <v>43</v>
      </c>
      <c r="D3942" t="s">
        <v>3999</v>
      </c>
      <c r="E3942">
        <v>49.285106999999996</v>
      </c>
      <c r="F3942">
        <v>-122.79741799999999</v>
      </c>
      <c r="G3942">
        <f>IF(route_map__2[[#This Row],[route_label]]&lt;&gt;A3943,0,SQRT((E3943-route_map__2[[#This Row],[stop_lat]])^2 + ((F3943-route_map__2[[#This Row],[stop_lon]])*COS(RADIANS(route_map__2[[#This Row],[stop_lat]])))^2)*111.32)</f>
        <v>0.1729550818411113</v>
      </c>
    </row>
    <row r="3943" spans="1:7" hidden="1" x14ac:dyDescent="0.2">
      <c r="A3943" t="s">
        <v>104</v>
      </c>
      <c r="B3943">
        <v>0</v>
      </c>
      <c r="C3943">
        <v>44</v>
      </c>
      <c r="D3943" t="s">
        <v>4000</v>
      </c>
      <c r="E3943">
        <v>49.284897000000001</v>
      </c>
      <c r="F3943">
        <v>-122.795058</v>
      </c>
      <c r="G3943">
        <f>IF(route_map__2[[#This Row],[route_label]]&lt;&gt;A3944,0,SQRT((E3944-route_map__2[[#This Row],[stop_lat]])^2 + ((F3944-route_map__2[[#This Row],[stop_lon]])*COS(RADIANS(route_map__2[[#This Row],[stop_lat]])))^2)*111.32)</f>
        <v>0.17108882858600899</v>
      </c>
    </row>
    <row r="3944" spans="1:7" hidden="1" x14ac:dyDescent="0.2">
      <c r="A3944" t="s">
        <v>104</v>
      </c>
      <c r="B3944">
        <v>0</v>
      </c>
      <c r="C3944">
        <v>45</v>
      </c>
      <c r="D3944" t="s">
        <v>4001</v>
      </c>
      <c r="E3944">
        <v>49.284128000000003</v>
      </c>
      <c r="F3944">
        <v>-122.793018</v>
      </c>
      <c r="G3944">
        <f>IF(route_map__2[[#This Row],[route_label]]&lt;&gt;A3945,0,SQRT((E3945-route_map__2[[#This Row],[stop_lat]])^2 + ((F3945-route_map__2[[#This Row],[stop_lon]])*COS(RADIANS(route_map__2[[#This Row],[stop_lat]])))^2)*111.32)</f>
        <v>0.20810073413745936</v>
      </c>
    </row>
    <row r="3945" spans="1:7" hidden="1" x14ac:dyDescent="0.2">
      <c r="A3945" t="s">
        <v>104</v>
      </c>
      <c r="B3945">
        <v>0</v>
      </c>
      <c r="C3945">
        <v>46</v>
      </c>
      <c r="D3945" t="s">
        <v>4002</v>
      </c>
      <c r="E3945">
        <v>49.282274000000001</v>
      </c>
      <c r="F3945">
        <v>-122.793385</v>
      </c>
      <c r="G3945">
        <f>IF(route_map__2[[#This Row],[route_label]]&lt;&gt;A3946,0,SQRT((E3946-route_map__2[[#This Row],[stop_lat]])^2 + ((F3946-route_map__2[[#This Row],[stop_lon]])*COS(RADIANS(route_map__2[[#This Row],[stop_lat]])))^2)*111.32)</f>
        <v>0.25418481283266653</v>
      </c>
    </row>
    <row r="3946" spans="1:7" hidden="1" x14ac:dyDescent="0.2">
      <c r="A3946" t="s">
        <v>104</v>
      </c>
      <c r="B3946">
        <v>0</v>
      </c>
      <c r="C3946">
        <v>47</v>
      </c>
      <c r="D3946" t="s">
        <v>4003</v>
      </c>
      <c r="E3946">
        <v>49.280028999999999</v>
      </c>
      <c r="F3946">
        <v>-122.79402399999999</v>
      </c>
      <c r="G3946">
        <f>IF(route_map__2[[#This Row],[route_label]]&lt;&gt;A3947,0,SQRT((E3947-route_map__2[[#This Row],[stop_lat]])^2 + ((F3947-route_map__2[[#This Row],[stop_lon]])*COS(RADIANS(route_map__2[[#This Row],[stop_lat]])))^2)*111.32)</f>
        <v>0.57487079144338105</v>
      </c>
    </row>
    <row r="3947" spans="1:7" hidden="1" x14ac:dyDescent="0.2">
      <c r="A3947" t="s">
        <v>104</v>
      </c>
      <c r="B3947">
        <v>0</v>
      </c>
      <c r="C3947">
        <v>48</v>
      </c>
      <c r="D3947" t="s">
        <v>3929</v>
      </c>
      <c r="E3947">
        <v>49.275730000000003</v>
      </c>
      <c r="F3947">
        <v>-122.79841</v>
      </c>
      <c r="G3947">
        <f>IF(route_map__2[[#This Row],[route_label]]&lt;&gt;A3948,0,SQRT((E3948-route_map__2[[#This Row],[stop_lat]])^2 + ((F3948-route_map__2[[#This Row],[stop_lon]])*COS(RADIANS(route_map__2[[#This Row],[stop_lat]])))^2)*111.32)</f>
        <v>0.47314304682237396</v>
      </c>
    </row>
    <row r="3948" spans="1:7" hidden="1" x14ac:dyDescent="0.2">
      <c r="A3948" t="s">
        <v>104</v>
      </c>
      <c r="B3948">
        <v>0</v>
      </c>
      <c r="C3948">
        <v>49</v>
      </c>
      <c r="D3948" t="s">
        <v>3930</v>
      </c>
      <c r="E3948">
        <v>49.274107000000001</v>
      </c>
      <c r="F3948">
        <v>-122.792389</v>
      </c>
      <c r="G3948">
        <f>IF(route_map__2[[#This Row],[route_label]]&lt;&gt;A3949,0,SQRT((E3949-route_map__2[[#This Row],[stop_lat]])^2 + ((F3949-route_map__2[[#This Row],[stop_lon]])*COS(RADIANS(route_map__2[[#This Row],[stop_lat]])))^2)*111.32)</f>
        <v>0.93189905730444367</v>
      </c>
    </row>
    <row r="3949" spans="1:7" hidden="1" x14ac:dyDescent="0.2">
      <c r="A3949" t="s">
        <v>104</v>
      </c>
      <c r="B3949">
        <v>0</v>
      </c>
      <c r="C3949">
        <v>50</v>
      </c>
      <c r="D3949" t="s">
        <v>3931</v>
      </c>
      <c r="E3949">
        <v>49.269621999999998</v>
      </c>
      <c r="F3949">
        <v>-122.781555</v>
      </c>
      <c r="G3949">
        <f>IF(route_map__2[[#This Row],[route_label]]&lt;&gt;A3950,0,SQRT((E3950-route_map__2[[#This Row],[stop_lat]])^2 + ((F3950-route_map__2[[#This Row],[stop_lon]])*COS(RADIANS(route_map__2[[#This Row],[stop_lat]])))^2)*111.32)</f>
        <v>0.45260008941887997</v>
      </c>
    </row>
    <row r="3950" spans="1:7" hidden="1" x14ac:dyDescent="0.2">
      <c r="A3950" t="s">
        <v>104</v>
      </c>
      <c r="B3950">
        <v>0</v>
      </c>
      <c r="C3950">
        <v>51</v>
      </c>
      <c r="D3950" t="s">
        <v>3932</v>
      </c>
      <c r="E3950">
        <v>49.266491000000002</v>
      </c>
      <c r="F3950">
        <v>-122.77758</v>
      </c>
      <c r="G3950">
        <f>IF(route_map__2[[#This Row],[route_label]]&lt;&gt;A3951,0,SQRT((E3951-route_map__2[[#This Row],[stop_lat]])^2 + ((F3951-route_map__2[[#This Row],[stop_lon]])*COS(RADIANS(route_map__2[[#This Row],[stop_lat]])))^2)*111.32)</f>
        <v>0.5448048713753878</v>
      </c>
    </row>
    <row r="3951" spans="1:7" hidden="1" x14ac:dyDescent="0.2">
      <c r="A3951" t="s">
        <v>104</v>
      </c>
      <c r="B3951">
        <v>0</v>
      </c>
      <c r="C3951">
        <v>52</v>
      </c>
      <c r="D3951" t="s">
        <v>3933</v>
      </c>
      <c r="E3951">
        <v>49.262390000000003</v>
      </c>
      <c r="F3951">
        <v>-122.781673</v>
      </c>
      <c r="G3951">
        <f>IF(route_map__2[[#This Row],[route_label]]&lt;&gt;A3952,0,SQRT((E3952-route_map__2[[#This Row],[stop_lat]])^2 + ((F3952-route_map__2[[#This Row],[stop_lon]])*COS(RADIANS(route_map__2[[#This Row],[stop_lat]])))^2)*111.32)</f>
        <v>0.17629717047849558</v>
      </c>
    </row>
    <row r="3952" spans="1:7" hidden="1" x14ac:dyDescent="0.2">
      <c r="A3952" t="s">
        <v>104</v>
      </c>
      <c r="B3952">
        <v>0</v>
      </c>
      <c r="C3952">
        <v>53</v>
      </c>
      <c r="D3952" t="s">
        <v>3934</v>
      </c>
      <c r="E3952">
        <v>49.260807</v>
      </c>
      <c r="F3952">
        <v>-122.78160099999999</v>
      </c>
      <c r="G3952">
        <f>IF(route_map__2[[#This Row],[route_label]]&lt;&gt;A3953,0,SQRT((E3953-route_map__2[[#This Row],[stop_lat]])^2 + ((F3953-route_map__2[[#This Row],[stop_lon]])*COS(RADIANS(route_map__2[[#This Row],[stop_lat]])))^2)*111.32)</f>
        <v>0.26386463419774175</v>
      </c>
    </row>
    <row r="3953" spans="1:7" hidden="1" x14ac:dyDescent="0.2">
      <c r="A3953" t="s">
        <v>104</v>
      </c>
      <c r="B3953">
        <v>0</v>
      </c>
      <c r="C3953">
        <v>54</v>
      </c>
      <c r="D3953" t="s">
        <v>3935</v>
      </c>
      <c r="E3953">
        <v>49.260817000000003</v>
      </c>
      <c r="F3953">
        <v>-122.777969</v>
      </c>
      <c r="G3953">
        <f>IF(route_map__2[[#This Row],[route_label]]&lt;&gt;A3954,0,SQRT((E3954-route_map__2[[#This Row],[stop_lat]])^2 + ((F3954-route_map__2[[#This Row],[stop_lon]])*COS(RADIANS(route_map__2[[#This Row],[stop_lat]])))^2)*111.32)</f>
        <v>0.27965631525355467</v>
      </c>
    </row>
    <row r="3954" spans="1:7" hidden="1" x14ac:dyDescent="0.2">
      <c r="A3954" t="s">
        <v>104</v>
      </c>
      <c r="B3954">
        <v>0</v>
      </c>
      <c r="C3954">
        <v>55</v>
      </c>
      <c r="D3954" t="s">
        <v>4004</v>
      </c>
      <c r="E3954">
        <v>49.261234000000002</v>
      </c>
      <c r="F3954">
        <v>-122.774173</v>
      </c>
      <c r="G3954">
        <f>IF(route_map__2[[#This Row],[route_label]]&lt;&gt;A3955,0,SQRT((E3955-route_map__2[[#This Row],[stop_lat]])^2 + ((F3955-route_map__2[[#This Row],[stop_lon]])*COS(RADIANS(route_map__2[[#This Row],[stop_lat]])))^2)*111.32)</f>
        <v>0</v>
      </c>
    </row>
    <row r="3955" spans="1:7" hidden="1" x14ac:dyDescent="0.2">
      <c r="A3955" t="s">
        <v>104</v>
      </c>
      <c r="B3955">
        <v>1</v>
      </c>
      <c r="C3955">
        <v>1</v>
      </c>
      <c r="D3955" t="s">
        <v>4004</v>
      </c>
      <c r="E3955">
        <v>49.261234000000002</v>
      </c>
      <c r="F3955">
        <v>-122.774173</v>
      </c>
      <c r="G3955">
        <f>IF(route_map__2[[#This Row],[route_label]]&lt;&gt;A3956,0,SQRT((E3956-route_map__2[[#This Row],[stop_lat]])^2 + ((F3956-route_map__2[[#This Row],[stop_lon]])*COS(RADIANS(route_map__2[[#This Row],[stop_lat]])))^2)*111.32)</f>
        <v>0.14905328917565511</v>
      </c>
    </row>
    <row r="3956" spans="1:7" hidden="1" x14ac:dyDescent="0.2">
      <c r="A3956" t="s">
        <v>104</v>
      </c>
      <c r="B3956">
        <v>1</v>
      </c>
      <c r="C3956">
        <v>2</v>
      </c>
      <c r="D3956" t="s">
        <v>3937</v>
      </c>
      <c r="E3956">
        <v>49.260944000000002</v>
      </c>
      <c r="F3956">
        <v>-122.77617600000001</v>
      </c>
      <c r="G3956">
        <f>IF(route_map__2[[#This Row],[route_label]]&lt;&gt;A3957,0,SQRT((E3957-route_map__2[[#This Row],[stop_lat]])^2 + ((F3957-route_map__2[[#This Row],[stop_lon]])*COS(RADIANS(route_map__2[[#This Row],[stop_lat]])))^2)*111.32)</f>
        <v>0.21417060639050628</v>
      </c>
    </row>
    <row r="3957" spans="1:7" hidden="1" x14ac:dyDescent="0.2">
      <c r="A3957" t="s">
        <v>104</v>
      </c>
      <c r="B3957">
        <v>1</v>
      </c>
      <c r="C3957">
        <v>3</v>
      </c>
      <c r="D3957" t="s">
        <v>3923</v>
      </c>
      <c r="E3957">
        <v>49.260938000000003</v>
      </c>
      <c r="F3957">
        <v>-122.779124</v>
      </c>
      <c r="G3957">
        <f>IF(route_map__2[[#This Row],[route_label]]&lt;&gt;A3958,0,SQRT((E3958-route_map__2[[#This Row],[stop_lat]])^2 + ((F3958-route_map__2[[#This Row],[stop_lon]])*COS(RADIANS(route_map__2[[#This Row],[stop_lat]])))^2)*111.32)</f>
        <v>0.18511650541195132</v>
      </c>
    </row>
    <row r="3958" spans="1:7" hidden="1" x14ac:dyDescent="0.2">
      <c r="A3958" t="s">
        <v>104</v>
      </c>
      <c r="B3958">
        <v>1</v>
      </c>
      <c r="C3958">
        <v>4</v>
      </c>
      <c r="D3958" t="s">
        <v>3924</v>
      </c>
      <c r="E3958">
        <v>49.260924000000003</v>
      </c>
      <c r="F3958">
        <v>-122.781672</v>
      </c>
      <c r="G3958">
        <f>IF(route_map__2[[#This Row],[route_label]]&lt;&gt;A3959,0,SQRT((E3959-route_map__2[[#This Row],[stop_lat]])^2 + ((F3959-route_map__2[[#This Row],[stop_lon]])*COS(RADIANS(route_map__2[[#This Row],[stop_lat]])))^2)*111.32)</f>
        <v>0.18737851764306235</v>
      </c>
    </row>
    <row r="3959" spans="1:7" hidden="1" x14ac:dyDescent="0.2">
      <c r="A3959" t="s">
        <v>104</v>
      </c>
      <c r="B3959">
        <v>1</v>
      </c>
      <c r="C3959">
        <v>5</v>
      </c>
      <c r="D3959" t="s">
        <v>3925</v>
      </c>
      <c r="E3959">
        <v>49.262582000000002</v>
      </c>
      <c r="F3959">
        <v>-122.781227</v>
      </c>
      <c r="G3959">
        <f>IF(route_map__2[[#This Row],[route_label]]&lt;&gt;A3960,0,SQRT((E3960-route_map__2[[#This Row],[stop_lat]])^2 + ((F3960-route_map__2[[#This Row],[stop_lon]])*COS(RADIANS(route_map__2[[#This Row],[stop_lat]])))^2)*111.32)</f>
        <v>0.44606996531180665</v>
      </c>
    </row>
    <row r="3960" spans="1:7" hidden="1" x14ac:dyDescent="0.2">
      <c r="A3960" t="s">
        <v>104</v>
      </c>
      <c r="B3960">
        <v>1</v>
      </c>
      <c r="C3960">
        <v>6</v>
      </c>
      <c r="D3960" t="s">
        <v>3926</v>
      </c>
      <c r="E3960">
        <v>49.265898999999997</v>
      </c>
      <c r="F3960">
        <v>-122.777782</v>
      </c>
      <c r="G3960">
        <f>IF(route_map__2[[#This Row],[route_label]]&lt;&gt;A3961,0,SQRT((E3961-route_map__2[[#This Row],[stop_lat]])^2 + ((F3961-route_map__2[[#This Row],[stop_lon]])*COS(RADIANS(route_map__2[[#This Row],[stop_lat]])))^2)*111.32)</f>
        <v>0.6624668932172405</v>
      </c>
    </row>
    <row r="3961" spans="1:7" hidden="1" x14ac:dyDescent="0.2">
      <c r="A3961" t="s">
        <v>104</v>
      </c>
      <c r="B3961">
        <v>1</v>
      </c>
      <c r="C3961">
        <v>7</v>
      </c>
      <c r="D3961" t="s">
        <v>3927</v>
      </c>
      <c r="E3961">
        <v>49.270603999999999</v>
      </c>
      <c r="F3961">
        <v>-122.783366</v>
      </c>
      <c r="G3961">
        <f>IF(route_map__2[[#This Row],[route_label]]&lt;&gt;A3962,0,SQRT((E3962-route_map__2[[#This Row],[stop_lat]])^2 + ((F3962-route_map__2[[#This Row],[stop_lon]])*COS(RADIANS(route_map__2[[#This Row],[stop_lat]])))^2)*111.32)</f>
        <v>0.74061957321257799</v>
      </c>
    </row>
    <row r="3962" spans="1:7" hidden="1" x14ac:dyDescent="0.2">
      <c r="A3962" t="s">
        <v>104</v>
      </c>
      <c r="B3962">
        <v>1</v>
      </c>
      <c r="C3962">
        <v>8</v>
      </c>
      <c r="D3962" t="s">
        <v>3928</v>
      </c>
      <c r="E3962">
        <v>49.274251999999997</v>
      </c>
      <c r="F3962">
        <v>-122.791893</v>
      </c>
      <c r="G3962">
        <f>IF(route_map__2[[#This Row],[route_label]]&lt;&gt;A3963,0,SQRT((E3963-route_map__2[[#This Row],[stop_lat]])^2 + ((F3963-route_map__2[[#This Row],[stop_lon]])*COS(RADIANS(route_map__2[[#This Row],[stop_lat]])))^2)*111.32)</f>
        <v>0.50384063529215839</v>
      </c>
    </row>
    <row r="3963" spans="1:7" hidden="1" x14ac:dyDescent="0.2">
      <c r="A3963" t="s">
        <v>104</v>
      </c>
      <c r="B3963">
        <v>1</v>
      </c>
      <c r="C3963">
        <v>9</v>
      </c>
      <c r="D3963" t="s">
        <v>4005</v>
      </c>
      <c r="E3963">
        <v>49.275505000000003</v>
      </c>
      <c r="F3963">
        <v>-122.798559</v>
      </c>
      <c r="G3963">
        <f>IF(route_map__2[[#This Row],[route_label]]&lt;&gt;A3964,0,SQRT((E3964-route_map__2[[#This Row],[stop_lat]])^2 + ((F3964-route_map__2[[#This Row],[stop_lon]])*COS(RADIANS(route_map__2[[#This Row],[stop_lat]])))^2)*111.32)</f>
        <v>0.32421058921853818</v>
      </c>
    </row>
    <row r="3964" spans="1:7" hidden="1" x14ac:dyDescent="0.2">
      <c r="A3964" t="s">
        <v>104</v>
      </c>
      <c r="B3964">
        <v>1</v>
      </c>
      <c r="C3964">
        <v>10</v>
      </c>
      <c r="D3964" t="s">
        <v>4006</v>
      </c>
      <c r="E3964">
        <v>49.277738999999997</v>
      </c>
      <c r="F3964">
        <v>-122.79569499999999</v>
      </c>
      <c r="G3964">
        <f>IF(route_map__2[[#This Row],[route_label]]&lt;&gt;A3965,0,SQRT((E3965-route_map__2[[#This Row],[stop_lat]])^2 + ((F3965-route_map__2[[#This Row],[stop_lon]])*COS(RADIANS(route_map__2[[#This Row],[stop_lat]])))^2)*111.32)</f>
        <v>0.30863097368237619</v>
      </c>
    </row>
    <row r="3965" spans="1:7" hidden="1" x14ac:dyDescent="0.2">
      <c r="A3965" t="s">
        <v>104</v>
      </c>
      <c r="B3965">
        <v>1</v>
      </c>
      <c r="C3965">
        <v>11</v>
      </c>
      <c r="D3965" t="s">
        <v>4007</v>
      </c>
      <c r="E3965">
        <v>49.280121999999999</v>
      </c>
      <c r="F3965">
        <v>-122.79352299999999</v>
      </c>
      <c r="G3965">
        <f>IF(route_map__2[[#This Row],[route_label]]&lt;&gt;A3966,0,SQRT((E3966-route_map__2[[#This Row],[stop_lat]])^2 + ((F3966-route_map__2[[#This Row],[stop_lon]])*COS(RADIANS(route_map__2[[#This Row],[stop_lat]])))^2)*111.32)</f>
        <v>0.3600437618193143</v>
      </c>
    </row>
    <row r="3966" spans="1:7" hidden="1" x14ac:dyDescent="0.2">
      <c r="A3966" t="s">
        <v>104</v>
      </c>
      <c r="B3966">
        <v>1</v>
      </c>
      <c r="C3966">
        <v>12</v>
      </c>
      <c r="D3966" t="s">
        <v>4008</v>
      </c>
      <c r="E3966">
        <v>49.283337000000003</v>
      </c>
      <c r="F3966">
        <v>-122.79298199999999</v>
      </c>
      <c r="G3966">
        <f>IF(route_map__2[[#This Row],[route_label]]&lt;&gt;A3967,0,SQRT((E3967-route_map__2[[#This Row],[stop_lat]])^2 + ((F3967-route_map__2[[#This Row],[stop_lon]])*COS(RADIANS(route_map__2[[#This Row],[stop_lat]])))^2)*111.32)</f>
        <v>0.20305318265543079</v>
      </c>
    </row>
    <row r="3967" spans="1:7" hidden="1" x14ac:dyDescent="0.2">
      <c r="A3967" t="s">
        <v>104</v>
      </c>
      <c r="B3967">
        <v>1</v>
      </c>
      <c r="C3967">
        <v>13</v>
      </c>
      <c r="D3967" t="s">
        <v>4009</v>
      </c>
      <c r="E3967">
        <v>49.285085000000002</v>
      </c>
      <c r="F3967">
        <v>-122.793781</v>
      </c>
      <c r="G3967">
        <f>IF(route_map__2[[#This Row],[route_label]]&lt;&gt;A3968,0,SQRT((E3968-route_map__2[[#This Row],[stop_lat]])^2 + ((F3968-route_map__2[[#This Row],[stop_lon]])*COS(RADIANS(route_map__2[[#This Row],[stop_lat]])))^2)*111.32)</f>
        <v>0.25413347403383707</v>
      </c>
    </row>
    <row r="3968" spans="1:7" hidden="1" x14ac:dyDescent="0.2">
      <c r="A3968" t="s">
        <v>104</v>
      </c>
      <c r="B3968">
        <v>1</v>
      </c>
      <c r="C3968">
        <v>14</v>
      </c>
      <c r="D3968" t="s">
        <v>4010</v>
      </c>
      <c r="E3968">
        <v>49.285314999999997</v>
      </c>
      <c r="F3968">
        <v>-122.797263</v>
      </c>
      <c r="G3968">
        <f>IF(route_map__2[[#This Row],[route_label]]&lt;&gt;A3969,0,SQRT((E3969-route_map__2[[#This Row],[stop_lat]])^2 + ((F3969-route_map__2[[#This Row],[stop_lon]])*COS(RADIANS(route_map__2[[#This Row],[stop_lat]])))^2)*111.32)</f>
        <v>0.36824119013563256</v>
      </c>
    </row>
    <row r="3969" spans="1:7" hidden="1" x14ac:dyDescent="0.2">
      <c r="A3969" t="s">
        <v>104</v>
      </c>
      <c r="B3969">
        <v>1</v>
      </c>
      <c r="C3969">
        <v>15</v>
      </c>
      <c r="D3969" t="s">
        <v>4011</v>
      </c>
      <c r="E3969">
        <v>49.285240999999999</v>
      </c>
      <c r="F3969">
        <v>-122.802333</v>
      </c>
      <c r="G3969">
        <f>IF(route_map__2[[#This Row],[route_label]]&lt;&gt;A3970,0,SQRT((E3970-route_map__2[[#This Row],[stop_lat]])^2 + ((F3970-route_map__2[[#This Row],[stop_lon]])*COS(RADIANS(route_map__2[[#This Row],[stop_lat]])))^2)*111.32)</f>
        <v>0.269204719120341</v>
      </c>
    </row>
    <row r="3970" spans="1:7" hidden="1" x14ac:dyDescent="0.2">
      <c r="A3970" t="s">
        <v>104</v>
      </c>
      <c r="B3970">
        <v>1</v>
      </c>
      <c r="C3970">
        <v>16</v>
      </c>
      <c r="D3970" t="s">
        <v>4012</v>
      </c>
      <c r="E3970">
        <v>49.285021</v>
      </c>
      <c r="F3970">
        <v>-122.80602500000001</v>
      </c>
      <c r="G3970">
        <f>IF(route_map__2[[#This Row],[route_label]]&lt;&gt;A3971,0,SQRT((E3971-route_map__2[[#This Row],[stop_lat]])^2 + ((F3971-route_map__2[[#This Row],[stop_lon]])*COS(RADIANS(route_map__2[[#This Row],[stop_lat]])))^2)*111.32)</f>
        <v>0.33020483913602738</v>
      </c>
    </row>
    <row r="3971" spans="1:7" hidden="1" x14ac:dyDescent="0.2">
      <c r="A3971" t="s">
        <v>104</v>
      </c>
      <c r="B3971">
        <v>1</v>
      </c>
      <c r="C3971">
        <v>17</v>
      </c>
      <c r="D3971" t="s">
        <v>4013</v>
      </c>
      <c r="E3971">
        <v>49.284286999999999</v>
      </c>
      <c r="F3971">
        <v>-122.81043099999999</v>
      </c>
      <c r="G3971">
        <f>IF(route_map__2[[#This Row],[route_label]]&lt;&gt;A3972,0,SQRT((E3972-route_map__2[[#This Row],[stop_lat]])^2 + ((F3972-route_map__2[[#This Row],[stop_lon]])*COS(RADIANS(route_map__2[[#This Row],[stop_lat]])))^2)*111.32)</f>
        <v>0.22454502389682332</v>
      </c>
    </row>
    <row r="3972" spans="1:7" hidden="1" x14ac:dyDescent="0.2">
      <c r="A3972" t="s">
        <v>104</v>
      </c>
      <c r="B3972">
        <v>1</v>
      </c>
      <c r="C3972">
        <v>18</v>
      </c>
      <c r="D3972" t="s">
        <v>4014</v>
      </c>
      <c r="E3972">
        <v>49.283489000000003</v>
      </c>
      <c r="F3972">
        <v>-122.813271</v>
      </c>
      <c r="G3972">
        <f>IF(route_map__2[[#This Row],[route_label]]&lt;&gt;A3973,0,SQRT((E3973-route_map__2[[#This Row],[stop_lat]])^2 + ((F3973-route_map__2[[#This Row],[stop_lon]])*COS(RADIANS(route_map__2[[#This Row],[stop_lat]])))^2)*111.32)</f>
        <v>0.43291528645071664</v>
      </c>
    </row>
    <row r="3973" spans="1:7" hidden="1" x14ac:dyDescent="0.2">
      <c r="A3973" t="s">
        <v>104</v>
      </c>
      <c r="B3973">
        <v>1</v>
      </c>
      <c r="C3973">
        <v>19</v>
      </c>
      <c r="D3973" t="s">
        <v>4015</v>
      </c>
      <c r="E3973">
        <v>49.284770000000002</v>
      </c>
      <c r="F3973">
        <v>-122.8189</v>
      </c>
      <c r="G3973">
        <f>IF(route_map__2[[#This Row],[route_label]]&lt;&gt;A3974,0,SQRT((E3974-route_map__2[[#This Row],[stop_lat]])^2 + ((F3974-route_map__2[[#This Row],[stop_lon]])*COS(RADIANS(route_map__2[[#This Row],[stop_lat]])))^2)*111.32)</f>
        <v>0.24448116474177173</v>
      </c>
    </row>
    <row r="3974" spans="1:7" hidden="1" x14ac:dyDescent="0.2">
      <c r="A3974" t="s">
        <v>104</v>
      </c>
      <c r="B3974">
        <v>1</v>
      </c>
      <c r="C3974">
        <v>20</v>
      </c>
      <c r="D3974" t="s">
        <v>4016</v>
      </c>
      <c r="E3974">
        <v>49.284340999999998</v>
      </c>
      <c r="F3974">
        <v>-122.822202</v>
      </c>
      <c r="G3974">
        <f>IF(route_map__2[[#This Row],[route_label]]&lt;&gt;A3975,0,SQRT((E3975-route_map__2[[#This Row],[stop_lat]])^2 + ((F3975-route_map__2[[#This Row],[stop_lon]])*COS(RADIANS(route_map__2[[#This Row],[stop_lat]])))^2)*111.32)</f>
        <v>0.15263780541410452</v>
      </c>
    </row>
    <row r="3975" spans="1:7" hidden="1" x14ac:dyDescent="0.2">
      <c r="A3975" t="s">
        <v>104</v>
      </c>
      <c r="B3975">
        <v>1</v>
      </c>
      <c r="C3975">
        <v>21</v>
      </c>
      <c r="D3975" t="s">
        <v>4017</v>
      </c>
      <c r="E3975">
        <v>49.283994999999997</v>
      </c>
      <c r="F3975">
        <v>-122.824236</v>
      </c>
      <c r="G3975">
        <f>IF(route_map__2[[#This Row],[route_label]]&lt;&gt;A3976,0,SQRT((E3976-route_map__2[[#This Row],[stop_lat]])^2 + ((F3976-route_map__2[[#This Row],[stop_lon]])*COS(RADIANS(route_map__2[[#This Row],[stop_lat]])))^2)*111.32)</f>
        <v>0.31680074309574385</v>
      </c>
    </row>
    <row r="3976" spans="1:7" hidden="1" x14ac:dyDescent="0.2">
      <c r="A3976" t="s">
        <v>104</v>
      </c>
      <c r="B3976">
        <v>1</v>
      </c>
      <c r="C3976">
        <v>22</v>
      </c>
      <c r="D3976" t="s">
        <v>4018</v>
      </c>
      <c r="E3976">
        <v>49.282924000000001</v>
      </c>
      <c r="F3976">
        <v>-122.828278</v>
      </c>
      <c r="G3976">
        <f>IF(route_map__2[[#This Row],[route_label]]&lt;&gt;A3977,0,SQRT((E3977-route_map__2[[#This Row],[stop_lat]])^2 + ((F3977-route_map__2[[#This Row],[stop_lon]])*COS(RADIANS(route_map__2[[#This Row],[stop_lat]])))^2)*111.32)</f>
        <v>0.45612327322909024</v>
      </c>
    </row>
    <row r="3977" spans="1:7" hidden="1" x14ac:dyDescent="0.2">
      <c r="A3977" t="s">
        <v>104</v>
      </c>
      <c r="B3977">
        <v>1</v>
      </c>
      <c r="C3977">
        <v>23</v>
      </c>
      <c r="D3977" t="s">
        <v>4019</v>
      </c>
      <c r="E3977">
        <v>49.278865000000003</v>
      </c>
      <c r="F3977">
        <v>-122.82742</v>
      </c>
      <c r="G3977">
        <f>IF(route_map__2[[#This Row],[route_label]]&lt;&gt;A3978,0,SQRT((E3978-route_map__2[[#This Row],[stop_lat]])^2 + ((F3978-route_map__2[[#This Row],[stop_lon]])*COS(RADIANS(route_map__2[[#This Row],[stop_lat]])))^2)*111.32)</f>
        <v>9.9987542644958058E-2</v>
      </c>
    </row>
    <row r="3978" spans="1:7" hidden="1" x14ac:dyDescent="0.2">
      <c r="A3978" t="s">
        <v>104</v>
      </c>
      <c r="B3978">
        <v>1</v>
      </c>
      <c r="C3978">
        <v>24</v>
      </c>
      <c r="D3978" t="s">
        <v>4020</v>
      </c>
      <c r="E3978">
        <v>49.277966999999997</v>
      </c>
      <c r="F3978">
        <v>-122.827449</v>
      </c>
      <c r="G3978">
        <f>IF(route_map__2[[#This Row],[route_label]]&lt;&gt;A3979,0,SQRT((E3979-route_map__2[[#This Row],[stop_lat]])^2 + ((F3979-route_map__2[[#This Row],[stop_lon]])*COS(RADIANS(route_map__2[[#This Row],[stop_lat]])))^2)*111.32)</f>
        <v>0.33223056441202575</v>
      </c>
    </row>
    <row r="3979" spans="1:7" hidden="1" x14ac:dyDescent="0.2">
      <c r="A3979" t="s">
        <v>104</v>
      </c>
      <c r="B3979">
        <v>1</v>
      </c>
      <c r="C3979">
        <v>25</v>
      </c>
      <c r="D3979" t="s">
        <v>4021</v>
      </c>
      <c r="E3979">
        <v>49.276634000000001</v>
      </c>
      <c r="F3979">
        <v>-122.831542</v>
      </c>
      <c r="G3979">
        <f>IF(route_map__2[[#This Row],[route_label]]&lt;&gt;A3980,0,SQRT((E3980-route_map__2[[#This Row],[stop_lat]])^2 + ((F3980-route_map__2[[#This Row],[stop_lon]])*COS(RADIANS(route_map__2[[#This Row],[stop_lat]])))^2)*111.32)</f>
        <v>0.31572152251133473</v>
      </c>
    </row>
    <row r="3980" spans="1:7" hidden="1" x14ac:dyDescent="0.2">
      <c r="A3980" t="s">
        <v>104</v>
      </c>
      <c r="B3980">
        <v>1</v>
      </c>
      <c r="C3980">
        <v>26</v>
      </c>
      <c r="D3980" t="s">
        <v>4022</v>
      </c>
      <c r="E3980">
        <v>49.276772999999999</v>
      </c>
      <c r="F3980">
        <v>-122.83588399999999</v>
      </c>
      <c r="G3980">
        <f>IF(route_map__2[[#This Row],[route_label]]&lt;&gt;A3981,0,SQRT((E3981-route_map__2[[#This Row],[stop_lat]])^2 + ((F3981-route_map__2[[#This Row],[stop_lon]])*COS(RADIANS(route_map__2[[#This Row],[stop_lat]])))^2)*111.32)</f>
        <v>0.36293086496179983</v>
      </c>
    </row>
    <row r="3981" spans="1:7" hidden="1" x14ac:dyDescent="0.2">
      <c r="A3981" t="s">
        <v>104</v>
      </c>
      <c r="B3981">
        <v>1</v>
      </c>
      <c r="C3981">
        <v>27</v>
      </c>
      <c r="D3981" t="s">
        <v>4023</v>
      </c>
      <c r="E3981">
        <v>49.276738999999999</v>
      </c>
      <c r="F3981">
        <v>-122.840881</v>
      </c>
      <c r="G3981">
        <f>IF(route_map__2[[#This Row],[route_label]]&lt;&gt;A3982,0,SQRT((E3982-route_map__2[[#This Row],[stop_lat]])^2 + ((F3982-route_map__2[[#This Row],[stop_lon]])*COS(RADIANS(route_map__2[[#This Row],[stop_lat]])))^2)*111.32)</f>
        <v>0.42821714804601901</v>
      </c>
    </row>
    <row r="3982" spans="1:7" hidden="1" x14ac:dyDescent="0.2">
      <c r="A3982" t="s">
        <v>104</v>
      </c>
      <c r="B3982">
        <v>1</v>
      </c>
      <c r="C3982">
        <v>28</v>
      </c>
      <c r="D3982" t="s">
        <v>4024</v>
      </c>
      <c r="E3982">
        <v>49.277828</v>
      </c>
      <c r="F3982">
        <v>-122.846536</v>
      </c>
      <c r="G3982">
        <f>IF(route_map__2[[#This Row],[route_label]]&lt;&gt;A3983,0,SQRT((E3983-route_map__2[[#This Row],[stop_lat]])^2 + ((F3983-route_map__2[[#This Row],[stop_lon]])*COS(RADIANS(route_map__2[[#This Row],[stop_lat]])))^2)*111.32)</f>
        <v>0.32274705183655988</v>
      </c>
    </row>
    <row r="3983" spans="1:7" hidden="1" x14ac:dyDescent="0.2">
      <c r="A3983" t="s">
        <v>104</v>
      </c>
      <c r="B3983">
        <v>1</v>
      </c>
      <c r="C3983">
        <v>29</v>
      </c>
      <c r="D3983" t="s">
        <v>4025</v>
      </c>
      <c r="E3983">
        <v>49.276769000000002</v>
      </c>
      <c r="F3983">
        <v>-122.850673</v>
      </c>
      <c r="G3983">
        <f>IF(route_map__2[[#This Row],[route_label]]&lt;&gt;A3984,0,SQRT((E3984-route_map__2[[#This Row],[stop_lat]])^2 + ((F3984-route_map__2[[#This Row],[stop_lon]])*COS(RADIANS(route_map__2[[#This Row],[stop_lat]])))^2)*111.32)</f>
        <v>0.62240676092515423</v>
      </c>
    </row>
    <row r="3984" spans="1:7" hidden="1" x14ac:dyDescent="0.2">
      <c r="A3984" t="s">
        <v>104</v>
      </c>
      <c r="B3984">
        <v>1</v>
      </c>
      <c r="C3984">
        <v>30</v>
      </c>
      <c r="D3984" t="s">
        <v>4026</v>
      </c>
      <c r="E3984">
        <v>49.276788000000003</v>
      </c>
      <c r="F3984">
        <v>-122.85924300000001</v>
      </c>
      <c r="G3984">
        <f>IF(route_map__2[[#This Row],[route_label]]&lt;&gt;A3985,0,SQRT((E3985-route_map__2[[#This Row],[stop_lat]])^2 + ((F3985-route_map__2[[#This Row],[stop_lon]])*COS(RADIANS(route_map__2[[#This Row],[stop_lat]])))^2)*111.32)</f>
        <v>0.2192212347189815</v>
      </c>
    </row>
    <row r="3985" spans="1:7" hidden="1" x14ac:dyDescent="0.2">
      <c r="A3985" t="s">
        <v>104</v>
      </c>
      <c r="B3985">
        <v>1</v>
      </c>
      <c r="C3985">
        <v>31</v>
      </c>
      <c r="D3985" t="s">
        <v>4027</v>
      </c>
      <c r="E3985">
        <v>49.276752000000002</v>
      </c>
      <c r="F3985">
        <v>-122.862261</v>
      </c>
      <c r="G3985">
        <f>IF(route_map__2[[#This Row],[route_label]]&lt;&gt;A3986,0,SQRT((E3986-route_map__2[[#This Row],[stop_lat]])^2 + ((F3986-route_map__2[[#This Row],[stop_lon]])*COS(RADIANS(route_map__2[[#This Row],[stop_lat]])))^2)*111.32)</f>
        <v>0.48975149288692726</v>
      </c>
    </row>
    <row r="3986" spans="1:7" hidden="1" x14ac:dyDescent="0.2">
      <c r="A3986" t="s">
        <v>104</v>
      </c>
      <c r="B3986">
        <v>1</v>
      </c>
      <c r="C3986">
        <v>32</v>
      </c>
      <c r="D3986" t="s">
        <v>4028</v>
      </c>
      <c r="E3986">
        <v>49.280182000000003</v>
      </c>
      <c r="F3986">
        <v>-122.866484</v>
      </c>
      <c r="G3986">
        <f>IF(route_map__2[[#This Row],[route_label]]&lt;&gt;A3987,0,SQRT((E3987-route_map__2[[#This Row],[stop_lat]])^2 + ((F3987-route_map__2[[#This Row],[stop_lon]])*COS(RADIANS(route_map__2[[#This Row],[stop_lat]])))^2)*111.32)</f>
        <v>0.77381226417283433</v>
      </c>
    </row>
    <row r="3987" spans="1:7" hidden="1" x14ac:dyDescent="0.2">
      <c r="A3987" t="s">
        <v>104</v>
      </c>
      <c r="B3987">
        <v>1</v>
      </c>
      <c r="C3987">
        <v>33</v>
      </c>
      <c r="D3987" t="s">
        <v>4029</v>
      </c>
      <c r="E3987">
        <v>49.287092000000001</v>
      </c>
      <c r="F3987">
        <v>-122.867643</v>
      </c>
      <c r="G3987">
        <f>IF(route_map__2[[#This Row],[route_label]]&lt;&gt;A3988,0,SQRT((E3988-route_map__2[[#This Row],[stop_lat]])^2 + ((F3988-route_map__2[[#This Row],[stop_lon]])*COS(RADIANS(route_map__2[[#This Row],[stop_lat]])))^2)*111.32)</f>
        <v>0.92803401269984453</v>
      </c>
    </row>
    <row r="3988" spans="1:7" hidden="1" x14ac:dyDescent="0.2">
      <c r="A3988" t="s">
        <v>104</v>
      </c>
      <c r="B3988">
        <v>1</v>
      </c>
      <c r="C3988">
        <v>34</v>
      </c>
      <c r="D3988" t="s">
        <v>4030</v>
      </c>
      <c r="E3988">
        <v>49.291173999999998</v>
      </c>
      <c r="F3988">
        <v>-122.878787</v>
      </c>
      <c r="G3988">
        <f>IF(route_map__2[[#This Row],[route_label]]&lt;&gt;A3989,0,SQRT((E3989-route_map__2[[#This Row],[stop_lat]])^2 + ((F3989-route_map__2[[#This Row],[stop_lon]])*COS(RADIANS(route_map__2[[#This Row],[stop_lat]])))^2)*111.32)</f>
        <v>1.3158004308592444</v>
      </c>
    </row>
    <row r="3989" spans="1:7" hidden="1" x14ac:dyDescent="0.2">
      <c r="A3989" t="s">
        <v>104</v>
      </c>
      <c r="B3989">
        <v>1</v>
      </c>
      <c r="C3989">
        <v>35</v>
      </c>
      <c r="D3989" t="s">
        <v>4031</v>
      </c>
      <c r="E3989">
        <v>49.288747999999998</v>
      </c>
      <c r="F3989">
        <v>-122.896524</v>
      </c>
      <c r="G3989">
        <f>IF(route_map__2[[#This Row],[route_label]]&lt;&gt;A3990,0,SQRT((E3990-route_map__2[[#This Row],[stop_lat]])^2 + ((F3990-route_map__2[[#This Row],[stop_lon]])*COS(RADIANS(route_map__2[[#This Row],[stop_lat]])))^2)*111.32)</f>
        <v>1.363703404222762</v>
      </c>
    </row>
    <row r="3990" spans="1:7" hidden="1" x14ac:dyDescent="0.2">
      <c r="A3990" t="s">
        <v>104</v>
      </c>
      <c r="B3990">
        <v>1</v>
      </c>
      <c r="C3990">
        <v>36</v>
      </c>
      <c r="D3990" t="s">
        <v>4032</v>
      </c>
      <c r="E3990">
        <v>49.287913000000003</v>
      </c>
      <c r="F3990">
        <v>-122.915262</v>
      </c>
      <c r="G3990">
        <f>IF(route_map__2[[#This Row],[route_label]]&lt;&gt;A3991,0,SQRT((E3991-route_map__2[[#This Row],[stop_lat]])^2 + ((F3991-route_map__2[[#This Row],[stop_lon]])*COS(RADIANS(route_map__2[[#This Row],[stop_lat]])))^2)*111.32)</f>
        <v>0.82878887357136977</v>
      </c>
    </row>
    <row r="3991" spans="1:7" hidden="1" x14ac:dyDescent="0.2">
      <c r="A3991" t="s">
        <v>104</v>
      </c>
      <c r="B3991">
        <v>1</v>
      </c>
      <c r="C3991">
        <v>37</v>
      </c>
      <c r="D3991" t="s">
        <v>4033</v>
      </c>
      <c r="E3991">
        <v>49.289329000000002</v>
      </c>
      <c r="F3991">
        <v>-122.926468</v>
      </c>
      <c r="G3991">
        <f>IF(route_map__2[[#This Row],[route_label]]&lt;&gt;A3992,0,SQRT((E3992-route_map__2[[#This Row],[stop_lat]])^2 + ((F3992-route_map__2[[#This Row],[stop_lon]])*COS(RADIANS(route_map__2[[#This Row],[stop_lat]])))^2)*111.32)</f>
        <v>0.43598728812657078</v>
      </c>
    </row>
    <row r="3992" spans="1:7" hidden="1" x14ac:dyDescent="0.2">
      <c r="A3992" t="s">
        <v>104</v>
      </c>
      <c r="B3992">
        <v>1</v>
      </c>
      <c r="C3992">
        <v>38</v>
      </c>
      <c r="D3992" t="s">
        <v>4034</v>
      </c>
      <c r="E3992">
        <v>49.290367000000003</v>
      </c>
      <c r="F3992">
        <v>-122.932258</v>
      </c>
      <c r="G3992">
        <f>IF(route_map__2[[#This Row],[route_label]]&lt;&gt;A3993,0,SQRT((E3993-route_map__2[[#This Row],[stop_lat]])^2 + ((F3993-route_map__2[[#This Row],[stop_lon]])*COS(RADIANS(route_map__2[[#This Row],[stop_lat]])))^2)*111.32)</f>
        <v>0.68711412022376939</v>
      </c>
    </row>
    <row r="3993" spans="1:7" hidden="1" x14ac:dyDescent="0.2">
      <c r="A3993" t="s">
        <v>104</v>
      </c>
      <c r="B3993">
        <v>1</v>
      </c>
      <c r="C3993">
        <v>39</v>
      </c>
      <c r="D3993" t="s">
        <v>4035</v>
      </c>
      <c r="E3993">
        <v>49.289625000000001</v>
      </c>
      <c r="F3993">
        <v>-122.941653</v>
      </c>
      <c r="G3993">
        <f>IF(route_map__2[[#This Row],[route_label]]&lt;&gt;A3994,0,SQRT((E3994-route_map__2[[#This Row],[stop_lat]])^2 + ((F3994-route_map__2[[#This Row],[stop_lon]])*COS(RADIANS(route_map__2[[#This Row],[stop_lat]])))^2)*111.32)</f>
        <v>0.88204614625949285</v>
      </c>
    </row>
    <row r="3994" spans="1:7" hidden="1" x14ac:dyDescent="0.2">
      <c r="A3994" t="s">
        <v>104</v>
      </c>
      <c r="B3994">
        <v>1</v>
      </c>
      <c r="C3994">
        <v>40</v>
      </c>
      <c r="D3994" t="s">
        <v>4036</v>
      </c>
      <c r="E3994">
        <v>49.287022</v>
      </c>
      <c r="F3994">
        <v>-122.95312699999999</v>
      </c>
      <c r="G3994">
        <f>IF(route_map__2[[#This Row],[route_label]]&lt;&gt;A3995,0,SQRT((E3995-route_map__2[[#This Row],[stop_lat]])^2 + ((F3995-route_map__2[[#This Row],[stop_lon]])*COS(RADIANS(route_map__2[[#This Row],[stop_lat]])))^2)*111.32)</f>
        <v>0.52199884236659244</v>
      </c>
    </row>
    <row r="3995" spans="1:7" hidden="1" x14ac:dyDescent="0.2">
      <c r="A3995" t="s">
        <v>104</v>
      </c>
      <c r="B3995">
        <v>1</v>
      </c>
      <c r="C3995">
        <v>41</v>
      </c>
      <c r="D3995" t="s">
        <v>4037</v>
      </c>
      <c r="E3995">
        <v>49.282881000000003</v>
      </c>
      <c r="F3995">
        <v>-122.95650000000001</v>
      </c>
      <c r="G3995">
        <f>IF(route_map__2[[#This Row],[route_label]]&lt;&gt;A3996,0,SQRT((E3996-route_map__2[[#This Row],[stop_lat]])^2 + ((F3996-route_map__2[[#This Row],[stop_lon]])*COS(RADIANS(route_map__2[[#This Row],[stop_lat]])))^2)*111.32)</f>
        <v>0.35020918121279393</v>
      </c>
    </row>
    <row r="3996" spans="1:7" hidden="1" x14ac:dyDescent="0.2">
      <c r="A3996" t="s">
        <v>104</v>
      </c>
      <c r="B3996">
        <v>1</v>
      </c>
      <c r="C3996">
        <v>42</v>
      </c>
      <c r="D3996" t="s">
        <v>4038</v>
      </c>
      <c r="E3996">
        <v>49.280434</v>
      </c>
      <c r="F3996">
        <v>-122.959531</v>
      </c>
      <c r="G3996">
        <f>IF(route_map__2[[#This Row],[route_label]]&lt;&gt;A3997,0,SQRT((E3997-route_map__2[[#This Row],[stop_lat]])^2 + ((F3997-route_map__2[[#This Row],[stop_lon]])*COS(RADIANS(route_map__2[[#This Row],[stop_lat]])))^2)*111.32)</f>
        <v>0.42004235422054192</v>
      </c>
    </row>
    <row r="3997" spans="1:7" hidden="1" x14ac:dyDescent="0.2">
      <c r="A3997" t="s">
        <v>104</v>
      </c>
      <c r="B3997">
        <v>1</v>
      </c>
      <c r="C3997">
        <v>43</v>
      </c>
      <c r="D3997" t="s">
        <v>3402</v>
      </c>
      <c r="E3997">
        <v>49.280453999999999</v>
      </c>
      <c r="F3997">
        <v>-122.965315</v>
      </c>
      <c r="G3997">
        <f>IF(route_map__2[[#This Row],[route_label]]&lt;&gt;A3998,0,SQRT((E3998-route_map__2[[#This Row],[stop_lat]])^2 + ((F3998-route_map__2[[#This Row],[stop_lon]])*COS(RADIANS(route_map__2[[#This Row],[stop_lat]])))^2)*111.32)</f>
        <v>0.38394556786963907</v>
      </c>
    </row>
    <row r="3998" spans="1:7" hidden="1" x14ac:dyDescent="0.2">
      <c r="A3998" t="s">
        <v>104</v>
      </c>
      <c r="B3998">
        <v>1</v>
      </c>
      <c r="C3998">
        <v>44</v>
      </c>
      <c r="D3998" t="s">
        <v>4039</v>
      </c>
      <c r="E3998">
        <v>49.280464000000002</v>
      </c>
      <c r="F3998">
        <v>-122.970602</v>
      </c>
      <c r="G3998">
        <f>IF(route_map__2[[#This Row],[route_label]]&lt;&gt;A3999,0,SQRT((E3999-route_map__2[[#This Row],[stop_lat]])^2 + ((F3999-route_map__2[[#This Row],[stop_lon]])*COS(RADIANS(route_map__2[[#This Row],[stop_lat]])))^2)*111.32)</f>
        <v>0.39652859185969874</v>
      </c>
    </row>
    <row r="3999" spans="1:7" hidden="1" x14ac:dyDescent="0.2">
      <c r="A3999" t="s">
        <v>104</v>
      </c>
      <c r="B3999">
        <v>1</v>
      </c>
      <c r="C3999">
        <v>45</v>
      </c>
      <c r="D3999" t="s">
        <v>4040</v>
      </c>
      <c r="E3999">
        <v>49.280427000000003</v>
      </c>
      <c r="F3999">
        <v>-122.976062</v>
      </c>
      <c r="G3999">
        <f>IF(route_map__2[[#This Row],[route_label]]&lt;&gt;A4000,0,SQRT((E4000-route_map__2[[#This Row],[stop_lat]])^2 + ((F4000-route_map__2[[#This Row],[stop_lon]])*COS(RADIANS(route_map__2[[#This Row],[stop_lat]])))^2)*111.32)</f>
        <v>0.38910150400260934</v>
      </c>
    </row>
    <row r="4000" spans="1:7" hidden="1" x14ac:dyDescent="0.2">
      <c r="A4000" t="s">
        <v>104</v>
      </c>
      <c r="B4000">
        <v>1</v>
      </c>
      <c r="C4000">
        <v>46</v>
      </c>
      <c r="D4000" t="s">
        <v>3211</v>
      </c>
      <c r="E4000">
        <v>49.280436000000002</v>
      </c>
      <c r="F4000">
        <v>-122.98142</v>
      </c>
      <c r="G4000">
        <f>IF(route_map__2[[#This Row],[route_label]]&lt;&gt;A4001,0,SQRT((E4001-route_map__2[[#This Row],[stop_lat]])^2 + ((F4001-route_map__2[[#This Row],[stop_lon]])*COS(RADIANS(route_map__2[[#This Row],[stop_lat]])))^2)*111.32)</f>
        <v>0.22374447230475999</v>
      </c>
    </row>
    <row r="4001" spans="1:7" hidden="1" x14ac:dyDescent="0.2">
      <c r="A4001" t="s">
        <v>104</v>
      </c>
      <c r="B4001">
        <v>1</v>
      </c>
      <c r="C4001">
        <v>47</v>
      </c>
      <c r="D4001" t="s">
        <v>3212</v>
      </c>
      <c r="E4001">
        <v>49.280430000000003</v>
      </c>
      <c r="F4001">
        <v>-122.98450099999999</v>
      </c>
      <c r="G4001">
        <f>IF(route_map__2[[#This Row],[route_label]]&lt;&gt;A4002,0,SQRT((E4002-route_map__2[[#This Row],[stop_lat]])^2 + ((F4002-route_map__2[[#This Row],[stop_lon]])*COS(RADIANS(route_map__2[[#This Row],[stop_lat]])))^2)*111.32)</f>
        <v>0.27980914339362795</v>
      </c>
    </row>
    <row r="4002" spans="1:7" hidden="1" x14ac:dyDescent="0.2">
      <c r="A4002" t="s">
        <v>104</v>
      </c>
      <c r="B4002">
        <v>1</v>
      </c>
      <c r="C4002">
        <v>48</v>
      </c>
      <c r="D4002" t="s">
        <v>3213</v>
      </c>
      <c r="E4002">
        <v>49.280441000000003</v>
      </c>
      <c r="F4002">
        <v>-122.988354</v>
      </c>
      <c r="G4002">
        <f>IF(route_map__2[[#This Row],[route_label]]&lt;&gt;A4003,0,SQRT((E4003-route_map__2[[#This Row],[stop_lat]])^2 + ((F4003-route_map__2[[#This Row],[stop_lon]])*COS(RADIANS(route_map__2[[#This Row],[stop_lat]])))^2)*111.32)</f>
        <v>0.19438969881006923</v>
      </c>
    </row>
    <row r="4003" spans="1:7" hidden="1" x14ac:dyDescent="0.2">
      <c r="A4003" t="s">
        <v>104</v>
      </c>
      <c r="B4003">
        <v>1</v>
      </c>
      <c r="C4003">
        <v>49</v>
      </c>
      <c r="D4003" t="s">
        <v>3214</v>
      </c>
      <c r="E4003">
        <v>49.280239999999999</v>
      </c>
      <c r="F4003">
        <v>-122.991013</v>
      </c>
      <c r="G4003">
        <f>IF(route_map__2[[#This Row],[route_label]]&lt;&gt;A4004,0,SQRT((E4004-route_map__2[[#This Row],[stop_lat]])^2 + ((F4004-route_map__2[[#This Row],[stop_lon]])*COS(RADIANS(route_map__2[[#This Row],[stop_lat]])))^2)*111.32)</f>
        <v>0.36664366244081376</v>
      </c>
    </row>
    <row r="4004" spans="1:7" hidden="1" x14ac:dyDescent="0.2">
      <c r="A4004" t="s">
        <v>104</v>
      </c>
      <c r="B4004">
        <v>1</v>
      </c>
      <c r="C4004">
        <v>50</v>
      </c>
      <c r="D4004" t="s">
        <v>3215</v>
      </c>
      <c r="E4004">
        <v>49.281077000000003</v>
      </c>
      <c r="F4004">
        <v>-122.995896</v>
      </c>
      <c r="G4004">
        <f>IF(route_map__2[[#This Row],[route_label]]&lt;&gt;A4005,0,SQRT((E4005-route_map__2[[#This Row],[stop_lat]])^2 + ((F4005-route_map__2[[#This Row],[stop_lon]])*COS(RADIANS(route_map__2[[#This Row],[stop_lat]])))^2)*111.32)</f>
        <v>0.35228553046600436</v>
      </c>
    </row>
    <row r="4005" spans="1:7" hidden="1" x14ac:dyDescent="0.2">
      <c r="A4005" t="s">
        <v>104</v>
      </c>
      <c r="B4005">
        <v>1</v>
      </c>
      <c r="C4005">
        <v>51</v>
      </c>
      <c r="D4005" t="s">
        <v>3216</v>
      </c>
      <c r="E4005">
        <v>49.281098999999998</v>
      </c>
      <c r="F4005">
        <v>-123.000747</v>
      </c>
      <c r="G4005">
        <f>IF(route_map__2[[#This Row],[route_label]]&lt;&gt;A4006,0,SQRT((E4006-route_map__2[[#This Row],[stop_lat]])^2 + ((F4006-route_map__2[[#This Row],[stop_lon]])*COS(RADIANS(route_map__2[[#This Row],[stop_lat]])))^2)*111.32)</f>
        <v>0.13917890273237776</v>
      </c>
    </row>
    <row r="4006" spans="1:7" hidden="1" x14ac:dyDescent="0.2">
      <c r="A4006" t="s">
        <v>104</v>
      </c>
      <c r="B4006">
        <v>1</v>
      </c>
      <c r="C4006">
        <v>52</v>
      </c>
      <c r="D4006" t="s">
        <v>3217</v>
      </c>
      <c r="E4006">
        <v>49.281129</v>
      </c>
      <c r="F4006">
        <v>-123.002663</v>
      </c>
      <c r="G4006">
        <f>IF(route_map__2[[#This Row],[route_label]]&lt;&gt;A4007,0,SQRT((E4007-route_map__2[[#This Row],[stop_lat]])^2 + ((F4007-route_map__2[[#This Row],[stop_lon]])*COS(RADIANS(route_map__2[[#This Row],[stop_lat]])))^2)*111.32)</f>
        <v>0.47892490884750266</v>
      </c>
    </row>
    <row r="4007" spans="1:7" hidden="1" x14ac:dyDescent="0.2">
      <c r="A4007" t="s">
        <v>104</v>
      </c>
      <c r="B4007">
        <v>1</v>
      </c>
      <c r="C4007">
        <v>53</v>
      </c>
      <c r="D4007" t="s">
        <v>3218</v>
      </c>
      <c r="E4007">
        <v>49.281126999999998</v>
      </c>
      <c r="F4007">
        <v>-123.009258</v>
      </c>
      <c r="G4007">
        <f>IF(route_map__2[[#This Row],[route_label]]&lt;&gt;A4008,0,SQRT((E4008-route_map__2[[#This Row],[stop_lat]])^2 + ((F4008-route_map__2[[#This Row],[stop_lon]])*COS(RADIANS(route_map__2[[#This Row],[stop_lat]])))^2)*111.32)</f>
        <v>0.5408122815541655</v>
      </c>
    </row>
    <row r="4008" spans="1:7" hidden="1" x14ac:dyDescent="0.2">
      <c r="A4008" t="s">
        <v>104</v>
      </c>
      <c r="B4008">
        <v>1</v>
      </c>
      <c r="C4008">
        <v>54</v>
      </c>
      <c r="D4008" t="s">
        <v>3252</v>
      </c>
      <c r="E4008">
        <v>49.281163999999997</v>
      </c>
      <c r="F4008">
        <v>-123.016705</v>
      </c>
      <c r="G4008">
        <f>IF(route_map__2[[#This Row],[route_label]]&lt;&gt;A4009,0,SQRT((E4009-route_map__2[[#This Row],[stop_lat]])^2 + ((F4009-route_map__2[[#This Row],[stop_lon]])*COS(RADIANS(route_map__2[[#This Row],[stop_lat]])))^2)*111.32)</f>
        <v>0.17465748390292465</v>
      </c>
    </row>
    <row r="4009" spans="1:7" hidden="1" x14ac:dyDescent="0.2">
      <c r="A4009" t="s">
        <v>104</v>
      </c>
      <c r="B4009">
        <v>1</v>
      </c>
      <c r="C4009">
        <v>55</v>
      </c>
      <c r="D4009" t="s">
        <v>3253</v>
      </c>
      <c r="E4009">
        <v>49.281179000000002</v>
      </c>
      <c r="F4009">
        <v>-123.01911</v>
      </c>
      <c r="G4009">
        <f>IF(route_map__2[[#This Row],[route_label]]&lt;&gt;A4010,0,SQRT((E4010-route_map__2[[#This Row],[stop_lat]])^2 + ((F4010-route_map__2[[#This Row],[stop_lon]])*COS(RADIANS(route_map__2[[#This Row],[stop_lat]])))^2)*111.32)</f>
        <v>0.19867149609790027</v>
      </c>
    </row>
    <row r="4010" spans="1:7" hidden="1" x14ac:dyDescent="0.2">
      <c r="A4010" t="s">
        <v>104</v>
      </c>
      <c r="B4010">
        <v>1</v>
      </c>
      <c r="C4010">
        <v>56</v>
      </c>
      <c r="D4010" t="s">
        <v>3254</v>
      </c>
      <c r="E4010">
        <v>49.281222</v>
      </c>
      <c r="F4010">
        <v>-123.021845</v>
      </c>
      <c r="G4010">
        <f>IF(route_map__2[[#This Row],[route_label]]&lt;&gt;A4011,0,SQRT((E4011-route_map__2[[#This Row],[stop_lat]])^2 + ((F4011-route_map__2[[#This Row],[stop_lon]])*COS(RADIANS(route_map__2[[#This Row],[stop_lat]])))^2)*111.32)</f>
        <v>0.25766089056383285</v>
      </c>
    </row>
    <row r="4011" spans="1:7" hidden="1" x14ac:dyDescent="0.2">
      <c r="A4011" t="s">
        <v>104</v>
      </c>
      <c r="B4011">
        <v>1</v>
      </c>
      <c r="C4011">
        <v>57</v>
      </c>
      <c r="D4011" t="s">
        <v>4041</v>
      </c>
      <c r="E4011">
        <v>49.281204000000002</v>
      </c>
      <c r="F4011">
        <v>-123.02539299999999</v>
      </c>
      <c r="G4011">
        <f>IF(route_map__2[[#This Row],[route_label]]&lt;&gt;A4012,0,SQRT((E4012-route_map__2[[#This Row],[stop_lat]])^2 + ((F4012-route_map__2[[#This Row],[stop_lon]])*COS(RADIANS(route_map__2[[#This Row],[stop_lat]])))^2)*111.32)</f>
        <v>5.8391938614962939E-2</v>
      </c>
    </row>
    <row r="4012" spans="1:7" hidden="1" x14ac:dyDescent="0.2">
      <c r="A4012" t="s">
        <v>104</v>
      </c>
      <c r="B4012">
        <v>1</v>
      </c>
      <c r="C4012">
        <v>58</v>
      </c>
      <c r="D4012" t="s">
        <v>3968</v>
      </c>
      <c r="E4012">
        <v>49.281495</v>
      </c>
      <c r="F4012">
        <v>-123.026062</v>
      </c>
      <c r="G4012">
        <f>IF(route_map__2[[#This Row],[route_label]]&lt;&gt;A4013,0,SQRT((E4013-route_map__2[[#This Row],[stop_lat]])^2 + ((F4013-route_map__2[[#This Row],[stop_lon]])*COS(RADIANS(route_map__2[[#This Row],[stop_lat]])))^2)*111.32)</f>
        <v>0</v>
      </c>
    </row>
    <row r="4013" spans="1:7" hidden="1" x14ac:dyDescent="0.2">
      <c r="A4013" t="s">
        <v>254</v>
      </c>
      <c r="B4013">
        <v>0</v>
      </c>
      <c r="C4013">
        <v>1</v>
      </c>
      <c r="D4013" t="s">
        <v>3774</v>
      </c>
      <c r="E4013">
        <v>49.232855000000001</v>
      </c>
      <c r="F4013">
        <v>-122.883137</v>
      </c>
      <c r="G4013">
        <f>IF(route_map__2[[#This Row],[route_label]]&lt;&gt;A4014,0,SQRT((E4014-route_map__2[[#This Row],[stop_lat]])^2 + ((F4014-route_map__2[[#This Row],[stop_lon]])*COS(RADIANS(route_map__2[[#This Row],[stop_lat]])))^2)*111.32)</f>
        <v>0.66009536806086133</v>
      </c>
    </row>
    <row r="4014" spans="1:7" hidden="1" x14ac:dyDescent="0.2">
      <c r="A4014" t="s">
        <v>254</v>
      </c>
      <c r="B4014">
        <v>0</v>
      </c>
      <c r="C4014">
        <v>2</v>
      </c>
      <c r="D4014" t="s">
        <v>3724</v>
      </c>
      <c r="E4014">
        <v>49.23556</v>
      </c>
      <c r="F4014">
        <v>-122.875056</v>
      </c>
      <c r="G4014">
        <f>IF(route_map__2[[#This Row],[route_label]]&lt;&gt;A4015,0,SQRT((E4015-route_map__2[[#This Row],[stop_lat]])^2 + ((F4015-route_map__2[[#This Row],[stop_lon]])*COS(RADIANS(route_map__2[[#This Row],[stop_lat]])))^2)*111.32)</f>
        <v>0.1441210593611012</v>
      </c>
    </row>
    <row r="4015" spans="1:7" hidden="1" x14ac:dyDescent="0.2">
      <c r="A4015" t="s">
        <v>254</v>
      </c>
      <c r="B4015">
        <v>0</v>
      </c>
      <c r="C4015">
        <v>3</v>
      </c>
      <c r="D4015" t="s">
        <v>3890</v>
      </c>
      <c r="E4015">
        <v>49.236125000000001</v>
      </c>
      <c r="F4015">
        <v>-122.873272</v>
      </c>
      <c r="G4015">
        <f>IF(route_map__2[[#This Row],[route_label]]&lt;&gt;A4016,0,SQRT((E4016-route_map__2[[#This Row],[stop_lat]])^2 + ((F4016-route_map__2[[#This Row],[stop_lon]])*COS(RADIANS(route_map__2[[#This Row],[stop_lat]])))^2)*111.32)</f>
        <v>0.41686419325669272</v>
      </c>
    </row>
    <row r="4016" spans="1:7" hidden="1" x14ac:dyDescent="0.2">
      <c r="A4016" t="s">
        <v>254</v>
      </c>
      <c r="B4016">
        <v>0</v>
      </c>
      <c r="C4016">
        <v>4</v>
      </c>
      <c r="D4016" t="s">
        <v>3891</v>
      </c>
      <c r="E4016">
        <v>49.235584000000003</v>
      </c>
      <c r="F4016">
        <v>-122.867597</v>
      </c>
      <c r="G4016">
        <f>IF(route_map__2[[#This Row],[route_label]]&lt;&gt;A4017,0,SQRT((E4017-route_map__2[[#This Row],[stop_lat]])^2 + ((F4017-route_map__2[[#This Row],[stop_lon]])*COS(RADIANS(route_map__2[[#This Row],[stop_lat]])))^2)*111.32)</f>
        <v>0.25618242864666629</v>
      </c>
    </row>
    <row r="4017" spans="1:7" hidden="1" x14ac:dyDescent="0.2">
      <c r="A4017" t="s">
        <v>254</v>
      </c>
      <c r="B4017">
        <v>0</v>
      </c>
      <c r="C4017">
        <v>5</v>
      </c>
      <c r="D4017" t="s">
        <v>3892</v>
      </c>
      <c r="E4017">
        <v>49.234856999999998</v>
      </c>
      <c r="F4017">
        <v>-122.86425300000001</v>
      </c>
      <c r="G4017">
        <f>IF(route_map__2[[#This Row],[route_label]]&lt;&gt;A4018,0,SQRT((E4018-route_map__2[[#This Row],[stop_lat]])^2 + ((F4018-route_map__2[[#This Row],[stop_lon]])*COS(RADIANS(route_map__2[[#This Row],[stop_lat]])))^2)*111.32)</f>
        <v>0.28623918666002834</v>
      </c>
    </row>
    <row r="4018" spans="1:7" hidden="1" x14ac:dyDescent="0.2">
      <c r="A4018" t="s">
        <v>254</v>
      </c>
      <c r="B4018">
        <v>0</v>
      </c>
      <c r="C4018">
        <v>6</v>
      </c>
      <c r="D4018" t="s">
        <v>4042</v>
      </c>
      <c r="E4018">
        <v>49.234059999999999</v>
      </c>
      <c r="F4018">
        <v>-122.86050899999999</v>
      </c>
      <c r="G4018">
        <f>IF(route_map__2[[#This Row],[route_label]]&lt;&gt;A4019,0,SQRT((E4019-route_map__2[[#This Row],[stop_lat]])^2 + ((F4019-route_map__2[[#This Row],[stop_lon]])*COS(RADIANS(route_map__2[[#This Row],[stop_lat]])))^2)*111.32)</f>
        <v>0.677888025937602</v>
      </c>
    </row>
    <row r="4019" spans="1:7" hidden="1" x14ac:dyDescent="0.2">
      <c r="A4019" t="s">
        <v>254</v>
      </c>
      <c r="B4019">
        <v>0</v>
      </c>
      <c r="C4019">
        <v>7</v>
      </c>
      <c r="D4019" t="s">
        <v>4043</v>
      </c>
      <c r="E4019">
        <v>49.232247000000001</v>
      </c>
      <c r="F4019">
        <v>-122.851606</v>
      </c>
      <c r="G4019">
        <f>IF(route_map__2[[#This Row],[route_label]]&lt;&gt;A4020,0,SQRT((E4020-route_map__2[[#This Row],[stop_lat]])^2 + ((F4020-route_map__2[[#This Row],[stop_lon]])*COS(RADIANS(route_map__2[[#This Row],[stop_lat]])))^2)*111.32)</f>
        <v>2.9416273501038677</v>
      </c>
    </row>
    <row r="4020" spans="1:7" hidden="1" x14ac:dyDescent="0.2">
      <c r="A4020" t="s">
        <v>254</v>
      </c>
      <c r="B4020">
        <v>0</v>
      </c>
      <c r="C4020">
        <v>8</v>
      </c>
      <c r="D4020" t="s">
        <v>4044</v>
      </c>
      <c r="E4020">
        <v>49.241137999999999</v>
      </c>
      <c r="F4020">
        <v>-122.813498</v>
      </c>
      <c r="G4020">
        <f>IF(route_map__2[[#This Row],[route_label]]&lt;&gt;A4021,0,SQRT((E4021-route_map__2[[#This Row],[stop_lat]])^2 + ((F4021-route_map__2[[#This Row],[stop_lon]])*COS(RADIANS(route_map__2[[#This Row],[stop_lat]])))^2)*111.32)</f>
        <v>0.59400441943526605</v>
      </c>
    </row>
    <row r="4021" spans="1:7" hidden="1" x14ac:dyDescent="0.2">
      <c r="A4021" t="s">
        <v>254</v>
      </c>
      <c r="B4021">
        <v>0</v>
      </c>
      <c r="C4021">
        <v>9</v>
      </c>
      <c r="D4021" t="s">
        <v>4045</v>
      </c>
      <c r="E4021">
        <v>49.245002999999997</v>
      </c>
      <c r="F4021">
        <v>-122.807863</v>
      </c>
      <c r="G4021">
        <f>IF(route_map__2[[#This Row],[route_label]]&lt;&gt;A4022,0,SQRT((E4022-route_map__2[[#This Row],[stop_lat]])^2 + ((F4022-route_map__2[[#This Row],[stop_lon]])*COS(RADIANS(route_map__2[[#This Row],[stop_lat]])))^2)*111.32)</f>
        <v>0.38192570106287976</v>
      </c>
    </row>
    <row r="4022" spans="1:7" hidden="1" x14ac:dyDescent="0.2">
      <c r="A4022" t="s">
        <v>254</v>
      </c>
      <c r="B4022">
        <v>0</v>
      </c>
      <c r="C4022">
        <v>10</v>
      </c>
      <c r="D4022" t="s">
        <v>4046</v>
      </c>
      <c r="E4022">
        <v>49.247692999999998</v>
      </c>
      <c r="F4022">
        <v>-122.80460100000001</v>
      </c>
      <c r="G4022">
        <f>IF(route_map__2[[#This Row],[route_label]]&lt;&gt;A4023,0,SQRT((E4023-route_map__2[[#This Row],[stop_lat]])^2 + ((F4023-route_map__2[[#This Row],[stop_lon]])*COS(RADIANS(route_map__2[[#This Row],[stop_lat]])))^2)*111.32)</f>
        <v>0.21341967448970819</v>
      </c>
    </row>
    <row r="4023" spans="1:7" hidden="1" x14ac:dyDescent="0.2">
      <c r="A4023" t="s">
        <v>254</v>
      </c>
      <c r="B4023">
        <v>0</v>
      </c>
      <c r="C4023">
        <v>11</v>
      </c>
      <c r="D4023" t="s">
        <v>4047</v>
      </c>
      <c r="E4023">
        <v>49.249443999999997</v>
      </c>
      <c r="F4023">
        <v>-122.803405</v>
      </c>
      <c r="G4023">
        <f>IF(route_map__2[[#This Row],[route_label]]&lt;&gt;A4024,0,SQRT((E4024-route_map__2[[#This Row],[stop_lat]])^2 + ((F4024-route_map__2[[#This Row],[stop_lon]])*COS(RADIANS(route_map__2[[#This Row],[stop_lat]])))^2)*111.32)</f>
        <v>0.51987678908149604</v>
      </c>
    </row>
    <row r="4024" spans="1:7" hidden="1" x14ac:dyDescent="0.2">
      <c r="A4024" t="s">
        <v>254</v>
      </c>
      <c r="B4024">
        <v>0</v>
      </c>
      <c r="C4024">
        <v>12</v>
      </c>
      <c r="D4024" t="s">
        <v>4048</v>
      </c>
      <c r="E4024">
        <v>49.254069000000001</v>
      </c>
      <c r="F4024">
        <v>-122.802413</v>
      </c>
      <c r="G4024">
        <f>IF(route_map__2[[#This Row],[route_label]]&lt;&gt;A4025,0,SQRT((E4025-route_map__2[[#This Row],[stop_lat]])^2 + ((F4025-route_map__2[[#This Row],[stop_lon]])*COS(RADIANS(route_map__2[[#This Row],[stop_lat]])))^2)*111.32)</f>
        <v>0.2270224609516841</v>
      </c>
    </row>
    <row r="4025" spans="1:7" hidden="1" x14ac:dyDescent="0.2">
      <c r="A4025" t="s">
        <v>254</v>
      </c>
      <c r="B4025">
        <v>0</v>
      </c>
      <c r="C4025">
        <v>13</v>
      </c>
      <c r="D4025" t="s">
        <v>4049</v>
      </c>
      <c r="E4025">
        <v>49.255729000000002</v>
      </c>
      <c r="F4025">
        <v>-122.80059799999999</v>
      </c>
      <c r="G4025">
        <f>IF(route_map__2[[#This Row],[route_label]]&lt;&gt;A4026,0,SQRT((E4026-route_map__2[[#This Row],[stop_lat]])^2 + ((F4026-route_map__2[[#This Row],[stop_lon]])*COS(RADIANS(route_map__2[[#This Row],[stop_lat]])))^2)*111.32)</f>
        <v>0.30973662722779555</v>
      </c>
    </row>
    <row r="4026" spans="1:7" hidden="1" x14ac:dyDescent="0.2">
      <c r="A4026" t="s">
        <v>254</v>
      </c>
      <c r="B4026">
        <v>0</v>
      </c>
      <c r="C4026">
        <v>14</v>
      </c>
      <c r="D4026" t="s">
        <v>4050</v>
      </c>
      <c r="E4026">
        <v>49.258499</v>
      </c>
      <c r="F4026">
        <v>-122.800196</v>
      </c>
      <c r="G4026">
        <f>IF(route_map__2[[#This Row],[route_label]]&lt;&gt;A4027,0,SQRT((E4027-route_map__2[[#This Row],[stop_lat]])^2 + ((F4027-route_map__2[[#This Row],[stop_lon]])*COS(RADIANS(route_map__2[[#This Row],[stop_lat]])))^2)*111.32)</f>
        <v>0.61358963457261784</v>
      </c>
    </row>
    <row r="4027" spans="1:7" hidden="1" x14ac:dyDescent="0.2">
      <c r="A4027" t="s">
        <v>254</v>
      </c>
      <c r="B4027">
        <v>0</v>
      </c>
      <c r="C4027">
        <v>15</v>
      </c>
      <c r="D4027" t="s">
        <v>3687</v>
      </c>
      <c r="E4027">
        <v>49.263840000000002</v>
      </c>
      <c r="F4027">
        <v>-122.798109</v>
      </c>
      <c r="G4027">
        <f>IF(route_map__2[[#This Row],[route_label]]&lt;&gt;A4028,0,SQRT((E4028-route_map__2[[#This Row],[stop_lat]])^2 + ((F4028-route_map__2[[#This Row],[stop_lon]])*COS(RADIANS(route_map__2[[#This Row],[stop_lat]])))^2)*111.32)</f>
        <v>0.93047816816453177</v>
      </c>
    </row>
    <row r="4028" spans="1:7" hidden="1" x14ac:dyDescent="0.2">
      <c r="A4028" t="s">
        <v>254</v>
      </c>
      <c r="B4028">
        <v>0</v>
      </c>
      <c r="C4028">
        <v>16</v>
      </c>
      <c r="D4028" t="s">
        <v>3626</v>
      </c>
      <c r="E4028">
        <v>49.271709999999999</v>
      </c>
      <c r="F4028">
        <v>-122.802424</v>
      </c>
      <c r="G4028">
        <f>IF(route_map__2[[#This Row],[route_label]]&lt;&gt;A4029,0,SQRT((E4029-route_map__2[[#This Row],[stop_lat]])^2 + ((F4029-route_map__2[[#This Row],[stop_lon]])*COS(RADIANS(route_map__2[[#This Row],[stop_lat]])))^2)*111.32)</f>
        <v>0.49801265259915201</v>
      </c>
    </row>
    <row r="4029" spans="1:7" hidden="1" x14ac:dyDescent="0.2">
      <c r="A4029" t="s">
        <v>254</v>
      </c>
      <c r="B4029">
        <v>0</v>
      </c>
      <c r="C4029">
        <v>17</v>
      </c>
      <c r="D4029" t="s">
        <v>3627</v>
      </c>
      <c r="E4029">
        <v>49.275475999999998</v>
      </c>
      <c r="F4029">
        <v>-122.798723</v>
      </c>
      <c r="G4029">
        <f>IF(route_map__2[[#This Row],[route_label]]&lt;&gt;A4030,0,SQRT((E4030-route_map__2[[#This Row],[stop_lat]])^2 + ((F4030-route_map__2[[#This Row],[stop_lon]])*COS(RADIANS(route_map__2[[#This Row],[stop_lat]])))^2)*111.32)</f>
        <v>2.0752866238383041E-2</v>
      </c>
    </row>
    <row r="4030" spans="1:7" hidden="1" x14ac:dyDescent="0.2">
      <c r="A4030" t="s">
        <v>254</v>
      </c>
      <c r="B4030">
        <v>1</v>
      </c>
      <c r="C4030">
        <v>1</v>
      </c>
      <c r="D4030" t="s">
        <v>4051</v>
      </c>
      <c r="E4030">
        <v>49.275643000000002</v>
      </c>
      <c r="F4030">
        <v>-122.798596</v>
      </c>
      <c r="G4030">
        <f>IF(route_map__2[[#This Row],[route_label]]&lt;&gt;A4031,0,SQRT((E4031-route_map__2[[#This Row],[stop_lat]])^2 + ((F4031-route_map__2[[#This Row],[stop_lon]])*COS(RADIANS(route_map__2[[#This Row],[stop_lat]])))^2)*111.32)</f>
        <v>0.83962250730185328</v>
      </c>
    </row>
    <row r="4031" spans="1:7" hidden="1" x14ac:dyDescent="0.2">
      <c r="A4031" t="s">
        <v>254</v>
      </c>
      <c r="B4031">
        <v>1</v>
      </c>
      <c r="C4031">
        <v>2</v>
      </c>
      <c r="D4031" t="s">
        <v>4052</v>
      </c>
      <c r="E4031">
        <v>49.268103000000004</v>
      </c>
      <c r="F4031">
        <v>-122.798889</v>
      </c>
      <c r="G4031">
        <f>IF(route_map__2[[#This Row],[route_label]]&lt;&gt;A4032,0,SQRT((E4032-route_map__2[[#This Row],[stop_lat]])^2 + ((F4032-route_map__2[[#This Row],[stop_lon]])*COS(RADIANS(route_map__2[[#This Row],[stop_lat]])))^2)*111.32)</f>
        <v>0.65311005419278956</v>
      </c>
    </row>
    <row r="4032" spans="1:7" hidden="1" x14ac:dyDescent="0.2">
      <c r="A4032" t="s">
        <v>254</v>
      </c>
      <c r="B4032">
        <v>1</v>
      </c>
      <c r="C4032">
        <v>3</v>
      </c>
      <c r="D4032" t="s">
        <v>4053</v>
      </c>
      <c r="E4032">
        <v>49.262253999999999</v>
      </c>
      <c r="F4032">
        <v>-122.798186</v>
      </c>
      <c r="G4032">
        <f>IF(route_map__2[[#This Row],[route_label]]&lt;&gt;A4033,0,SQRT((E4033-route_map__2[[#This Row],[stop_lat]])^2 + ((F4033-route_map__2[[#This Row],[stop_lon]])*COS(RADIANS(route_map__2[[#This Row],[stop_lat]])))^2)*111.32)</f>
        <v>0.7194414553024131</v>
      </c>
    </row>
    <row r="4033" spans="1:7" hidden="1" x14ac:dyDescent="0.2">
      <c r="A4033" t="s">
        <v>254</v>
      </c>
      <c r="B4033">
        <v>1</v>
      </c>
      <c r="C4033">
        <v>4</v>
      </c>
      <c r="D4033" t="s">
        <v>4054</v>
      </c>
      <c r="E4033">
        <v>49.256017</v>
      </c>
      <c r="F4033">
        <v>-122.800781</v>
      </c>
      <c r="G4033">
        <f>IF(route_map__2[[#This Row],[route_label]]&lt;&gt;A4034,0,SQRT((E4034-route_map__2[[#This Row],[stop_lat]])^2 + ((F4034-route_map__2[[#This Row],[stop_lon]])*COS(RADIANS(route_map__2[[#This Row],[stop_lat]])))^2)*111.32)</f>
        <v>0.24309521534466572</v>
      </c>
    </row>
    <row r="4034" spans="1:7" hidden="1" x14ac:dyDescent="0.2">
      <c r="A4034" t="s">
        <v>254</v>
      </c>
      <c r="B4034">
        <v>1</v>
      </c>
      <c r="C4034">
        <v>5</v>
      </c>
      <c r="D4034" t="s">
        <v>4055</v>
      </c>
      <c r="E4034">
        <v>49.25414</v>
      </c>
      <c r="F4034">
        <v>-122.802491</v>
      </c>
      <c r="G4034">
        <f>IF(route_map__2[[#This Row],[route_label]]&lt;&gt;A4035,0,SQRT((E4035-route_map__2[[#This Row],[stop_lat]])^2 + ((F4035-route_map__2[[#This Row],[stop_lon]])*COS(RADIANS(route_map__2[[#This Row],[stop_lat]])))^2)*111.32)</f>
        <v>0.53206281419091939</v>
      </c>
    </row>
    <row r="4035" spans="1:7" hidden="1" x14ac:dyDescent="0.2">
      <c r="A4035" t="s">
        <v>254</v>
      </c>
      <c r="B4035">
        <v>1</v>
      </c>
      <c r="C4035">
        <v>6</v>
      </c>
      <c r="D4035" t="s">
        <v>4056</v>
      </c>
      <c r="E4035">
        <v>49.249409999999997</v>
      </c>
      <c r="F4035">
        <v>-122.803543</v>
      </c>
      <c r="G4035">
        <f>IF(route_map__2[[#This Row],[route_label]]&lt;&gt;A4036,0,SQRT((E4036-route_map__2[[#This Row],[stop_lat]])^2 + ((F4036-route_map__2[[#This Row],[stop_lon]])*COS(RADIANS(route_map__2[[#This Row],[stop_lat]])))^2)*111.32)</f>
        <v>0.33215352055160224</v>
      </c>
    </row>
    <row r="4036" spans="1:7" hidden="1" x14ac:dyDescent="0.2">
      <c r="A4036" t="s">
        <v>254</v>
      </c>
      <c r="B4036">
        <v>1</v>
      </c>
      <c r="C4036">
        <v>7</v>
      </c>
      <c r="D4036" t="s">
        <v>4057</v>
      </c>
      <c r="E4036">
        <v>49.246639999999999</v>
      </c>
      <c r="F4036">
        <v>-122.80524200000001</v>
      </c>
      <c r="G4036">
        <f>IF(route_map__2[[#This Row],[route_label]]&lt;&gt;A4037,0,SQRT((E4037-route_map__2[[#This Row],[stop_lat]])^2 + ((F4037-route_map__2[[#This Row],[stop_lon]])*COS(RADIANS(route_map__2[[#This Row],[stop_lat]])))^2)*111.32)</f>
        <v>0.34745951380787349</v>
      </c>
    </row>
    <row r="4037" spans="1:7" hidden="1" x14ac:dyDescent="0.2">
      <c r="A4037" t="s">
        <v>254</v>
      </c>
      <c r="B4037">
        <v>1</v>
      </c>
      <c r="C4037">
        <v>8</v>
      </c>
      <c r="D4037" t="s">
        <v>4058</v>
      </c>
      <c r="E4037">
        <v>49.244404000000003</v>
      </c>
      <c r="F4037">
        <v>-122.808578</v>
      </c>
      <c r="G4037">
        <f>IF(route_map__2[[#This Row],[route_label]]&lt;&gt;A4038,0,SQRT((E4038-route_map__2[[#This Row],[stop_lat]])^2 + ((F4038-route_map__2[[#This Row],[stop_lon]])*COS(RADIANS(route_map__2[[#This Row],[stop_lat]])))^2)*111.32)</f>
        <v>0.52243801118553967</v>
      </c>
    </row>
    <row r="4038" spans="1:7" hidden="1" x14ac:dyDescent="0.2">
      <c r="A4038" t="s">
        <v>254</v>
      </c>
      <c r="B4038">
        <v>1</v>
      </c>
      <c r="C4038">
        <v>9</v>
      </c>
      <c r="D4038" t="s">
        <v>4059</v>
      </c>
      <c r="E4038">
        <v>49.241103000000003</v>
      </c>
      <c r="F4038">
        <v>-122.813688</v>
      </c>
      <c r="G4038">
        <f>IF(route_map__2[[#This Row],[route_label]]&lt;&gt;A4039,0,SQRT((E4039-route_map__2[[#This Row],[stop_lat]])^2 + ((F4039-route_map__2[[#This Row],[stop_lon]])*COS(RADIANS(route_map__2[[#This Row],[stop_lat]])))^2)*111.32)</f>
        <v>3.0519555273450258</v>
      </c>
    </row>
    <row r="4039" spans="1:7" hidden="1" x14ac:dyDescent="0.2">
      <c r="A4039" t="s">
        <v>254</v>
      </c>
      <c r="B4039">
        <v>1</v>
      </c>
      <c r="C4039">
        <v>10</v>
      </c>
      <c r="D4039" t="s">
        <v>4060</v>
      </c>
      <c r="E4039">
        <v>49.233024</v>
      </c>
      <c r="F4039">
        <v>-122.85381599999999</v>
      </c>
      <c r="G4039">
        <f>IF(route_map__2[[#This Row],[route_label]]&lt;&gt;A4040,0,SQRT((E4040-route_map__2[[#This Row],[stop_lat]])^2 + ((F4040-route_map__2[[#This Row],[stop_lon]])*COS(RADIANS(route_map__2[[#This Row],[stop_lat]])))^2)*111.32)</f>
        <v>0.70350419894533112</v>
      </c>
    </row>
    <row r="4040" spans="1:7" hidden="1" x14ac:dyDescent="0.2">
      <c r="A4040" t="s">
        <v>254</v>
      </c>
      <c r="B4040">
        <v>1</v>
      </c>
      <c r="C4040">
        <v>11</v>
      </c>
      <c r="D4040" t="s">
        <v>3967</v>
      </c>
      <c r="E4040">
        <v>49.234932999999998</v>
      </c>
      <c r="F4040">
        <v>-122.86304199999999</v>
      </c>
      <c r="G4040">
        <f>IF(route_map__2[[#This Row],[route_label]]&lt;&gt;A4041,0,SQRT((E4041-route_map__2[[#This Row],[stop_lat]])^2 + ((F4041-route_map__2[[#This Row],[stop_lon]])*COS(RADIANS(route_map__2[[#This Row],[stop_lat]])))^2)*111.32)</f>
        <v>0.78858086286051499</v>
      </c>
    </row>
    <row r="4041" spans="1:7" hidden="1" x14ac:dyDescent="0.2">
      <c r="A4041" t="s">
        <v>254</v>
      </c>
      <c r="B4041">
        <v>1</v>
      </c>
      <c r="C4041">
        <v>12</v>
      </c>
      <c r="D4041" t="s">
        <v>3772</v>
      </c>
      <c r="E4041">
        <v>49.236199999999997</v>
      </c>
      <c r="F4041">
        <v>-122.873716</v>
      </c>
      <c r="G4041">
        <f>IF(route_map__2[[#This Row],[route_label]]&lt;&gt;A4042,0,SQRT((E4042-route_map__2[[#This Row],[stop_lat]])^2 + ((F4042-route_map__2[[#This Row],[stop_lon]])*COS(RADIANS(route_map__2[[#This Row],[stop_lat]])))^2)*111.32)</f>
        <v>0.23706706826542909</v>
      </c>
    </row>
    <row r="4042" spans="1:7" hidden="1" x14ac:dyDescent="0.2">
      <c r="A4042" t="s">
        <v>254</v>
      </c>
      <c r="B4042">
        <v>1</v>
      </c>
      <c r="C4042">
        <v>13</v>
      </c>
      <c r="D4042" t="s">
        <v>3773</v>
      </c>
      <c r="E4042">
        <v>49.235227999999999</v>
      </c>
      <c r="F4042">
        <v>-122.87661799999999</v>
      </c>
      <c r="G4042">
        <f>IF(route_map__2[[#This Row],[route_label]]&lt;&gt;A4043,0,SQRT((E4043-route_map__2[[#This Row],[stop_lat]])^2 + ((F4043-route_map__2[[#This Row],[stop_lon]])*COS(RADIANS(route_map__2[[#This Row],[stop_lat]])))^2)*111.32)</f>
        <v>0.54250533159581338</v>
      </c>
    </row>
    <row r="4043" spans="1:7" hidden="1" x14ac:dyDescent="0.2">
      <c r="A4043" t="s">
        <v>254</v>
      </c>
      <c r="B4043">
        <v>1</v>
      </c>
      <c r="C4043">
        <v>14</v>
      </c>
      <c r="D4043" t="s">
        <v>3774</v>
      </c>
      <c r="E4043">
        <v>49.232855000000001</v>
      </c>
      <c r="F4043">
        <v>-122.883137</v>
      </c>
      <c r="G4043">
        <f>IF(route_map__2[[#This Row],[route_label]]&lt;&gt;A4044,0,SQRT((E4044-route_map__2[[#This Row],[stop_lat]])^2 + ((F4044-route_map__2[[#This Row],[stop_lon]])*COS(RADIANS(route_map__2[[#This Row],[stop_lat]])))^2)*111.32)</f>
        <v>0</v>
      </c>
    </row>
    <row r="4044" spans="1:7" hidden="1" x14ac:dyDescent="0.2">
      <c r="A4044" t="s">
        <v>167</v>
      </c>
      <c r="B4044">
        <v>0</v>
      </c>
      <c r="C4044">
        <v>1</v>
      </c>
      <c r="D4044" t="s">
        <v>4061</v>
      </c>
      <c r="E4044">
        <v>49.240696999999997</v>
      </c>
      <c r="F4044">
        <v>-122.783681</v>
      </c>
      <c r="G4044">
        <f>IF(route_map__2[[#This Row],[route_label]]&lt;&gt;A4045,0,SQRT((E4045-route_map__2[[#This Row],[stop_lat]])^2 + ((F4045-route_map__2[[#This Row],[stop_lon]])*COS(RADIANS(route_map__2[[#This Row],[stop_lat]])))^2)*111.32)</f>
        <v>0.30679987596310598</v>
      </c>
    </row>
    <row r="4045" spans="1:7" hidden="1" x14ac:dyDescent="0.2">
      <c r="A4045" t="s">
        <v>167</v>
      </c>
      <c r="B4045">
        <v>0</v>
      </c>
      <c r="C4045">
        <v>2</v>
      </c>
      <c r="D4045" t="s">
        <v>4062</v>
      </c>
      <c r="E4045">
        <v>49.243161999999998</v>
      </c>
      <c r="F4045">
        <v>-122.78179299999999</v>
      </c>
      <c r="G4045">
        <f>IF(route_map__2[[#This Row],[route_label]]&lt;&gt;A4046,0,SQRT((E4046-route_map__2[[#This Row],[stop_lat]])^2 + ((F4046-route_map__2[[#This Row],[stop_lon]])*COS(RADIANS(route_map__2[[#This Row],[stop_lat]])))^2)*111.32)</f>
        <v>0.40395250795847421</v>
      </c>
    </row>
    <row r="4046" spans="1:7" hidden="1" x14ac:dyDescent="0.2">
      <c r="A4046" t="s">
        <v>167</v>
      </c>
      <c r="B4046">
        <v>0</v>
      </c>
      <c r="C4046">
        <v>3</v>
      </c>
      <c r="D4046" t="s">
        <v>4063</v>
      </c>
      <c r="E4046">
        <v>49.246699</v>
      </c>
      <c r="F4046">
        <v>-122.780551</v>
      </c>
      <c r="G4046">
        <f>IF(route_map__2[[#This Row],[route_label]]&lt;&gt;A4047,0,SQRT((E4047-route_map__2[[#This Row],[stop_lat]])^2 + ((F4047-route_map__2[[#This Row],[stop_lon]])*COS(RADIANS(route_map__2[[#This Row],[stop_lat]])))^2)*111.32)</f>
        <v>0.28667487816077797</v>
      </c>
    </row>
    <row r="4047" spans="1:7" hidden="1" x14ac:dyDescent="0.2">
      <c r="A4047" t="s">
        <v>167</v>
      </c>
      <c r="B4047">
        <v>0</v>
      </c>
      <c r="C4047">
        <v>4</v>
      </c>
      <c r="D4047" t="s">
        <v>4064</v>
      </c>
      <c r="E4047">
        <v>49.249192999999998</v>
      </c>
      <c r="F4047">
        <v>-122.779568</v>
      </c>
      <c r="G4047">
        <f>IF(route_map__2[[#This Row],[route_label]]&lt;&gt;A4048,0,SQRT((E4048-route_map__2[[#This Row],[stop_lat]])^2 + ((F4048-route_map__2[[#This Row],[stop_lon]])*COS(RADIANS(route_map__2[[#This Row],[stop_lat]])))^2)*111.32)</f>
        <v>0.29727303620234691</v>
      </c>
    </row>
    <row r="4048" spans="1:7" hidden="1" x14ac:dyDescent="0.2">
      <c r="A4048" t="s">
        <v>167</v>
      </c>
      <c r="B4048">
        <v>0</v>
      </c>
      <c r="C4048">
        <v>5</v>
      </c>
      <c r="D4048" t="s">
        <v>4065</v>
      </c>
      <c r="E4048">
        <v>49.251694000000001</v>
      </c>
      <c r="F4048">
        <v>-122.77813399999999</v>
      </c>
      <c r="G4048">
        <f>IF(route_map__2[[#This Row],[route_label]]&lt;&gt;A4049,0,SQRT((E4049-route_map__2[[#This Row],[stop_lat]])^2 + ((F4049-route_map__2[[#This Row],[stop_lon]])*COS(RADIANS(route_map__2[[#This Row],[stop_lat]])))^2)*111.32)</f>
        <v>0.18964086011357512</v>
      </c>
    </row>
    <row r="4049" spans="1:7" hidden="1" x14ac:dyDescent="0.2">
      <c r="A4049" t="s">
        <v>167</v>
      </c>
      <c r="B4049">
        <v>0</v>
      </c>
      <c r="C4049">
        <v>6</v>
      </c>
      <c r="D4049" t="s">
        <v>4066</v>
      </c>
      <c r="E4049">
        <v>49.253355999999997</v>
      </c>
      <c r="F4049">
        <v>-122.778707</v>
      </c>
      <c r="G4049">
        <f>IF(route_map__2[[#This Row],[route_label]]&lt;&gt;A4050,0,SQRT((E4050-route_map__2[[#This Row],[stop_lat]])^2 + ((F4050-route_map__2[[#This Row],[stop_lon]])*COS(RADIANS(route_map__2[[#This Row],[stop_lat]])))^2)*111.32)</f>
        <v>9.5965885796033809E-2</v>
      </c>
    </row>
    <row r="4050" spans="1:7" hidden="1" x14ac:dyDescent="0.2">
      <c r="A4050" t="s">
        <v>167</v>
      </c>
      <c r="B4050">
        <v>0</v>
      </c>
      <c r="C4050">
        <v>7</v>
      </c>
      <c r="D4050" t="s">
        <v>3921</v>
      </c>
      <c r="E4050">
        <v>49.254207000000001</v>
      </c>
      <c r="F4050">
        <v>-122.778918</v>
      </c>
      <c r="G4050">
        <f>IF(route_map__2[[#This Row],[route_label]]&lt;&gt;A4051,0,SQRT((E4051-route_map__2[[#This Row],[stop_lat]])^2 + ((F4051-route_map__2[[#This Row],[stop_lon]])*COS(RADIANS(route_map__2[[#This Row],[stop_lat]])))^2)*111.32)</f>
        <v>0.25192861550609008</v>
      </c>
    </row>
    <row r="4051" spans="1:7" hidden="1" x14ac:dyDescent="0.2">
      <c r="A4051" t="s">
        <v>167</v>
      </c>
      <c r="B4051">
        <v>0</v>
      </c>
      <c r="C4051">
        <v>8</v>
      </c>
      <c r="D4051" t="s">
        <v>4067</v>
      </c>
      <c r="E4051">
        <v>49.254676000000003</v>
      </c>
      <c r="F4051">
        <v>-122.78231</v>
      </c>
      <c r="G4051">
        <f>IF(route_map__2[[#This Row],[route_label]]&lt;&gt;A4052,0,SQRT((E4052-route_map__2[[#This Row],[stop_lat]])^2 + ((F4052-route_map__2[[#This Row],[stop_lon]])*COS(RADIANS(route_map__2[[#This Row],[stop_lat]])))^2)*111.32)</f>
        <v>0.25191834477035857</v>
      </c>
    </row>
    <row r="4052" spans="1:7" hidden="1" x14ac:dyDescent="0.2">
      <c r="A4052" t="s">
        <v>167</v>
      </c>
      <c r="B4052">
        <v>0</v>
      </c>
      <c r="C4052">
        <v>9</v>
      </c>
      <c r="D4052" t="s">
        <v>4068</v>
      </c>
      <c r="E4052">
        <v>49.254697999999998</v>
      </c>
      <c r="F4052">
        <v>-122.785777</v>
      </c>
      <c r="G4052">
        <f>IF(route_map__2[[#This Row],[route_label]]&lt;&gt;A4053,0,SQRT((E4053-route_map__2[[#This Row],[stop_lat]])^2 + ((F4053-route_map__2[[#This Row],[stop_lon]])*COS(RADIANS(route_map__2[[#This Row],[stop_lat]])))^2)*111.32)</f>
        <v>0.35102242756545654</v>
      </c>
    </row>
    <row r="4053" spans="1:7" hidden="1" x14ac:dyDescent="0.2">
      <c r="A4053" t="s">
        <v>167</v>
      </c>
      <c r="B4053">
        <v>0</v>
      </c>
      <c r="C4053">
        <v>10</v>
      </c>
      <c r="D4053" t="s">
        <v>4069</v>
      </c>
      <c r="E4053">
        <v>49.257511000000001</v>
      </c>
      <c r="F4053">
        <v>-122.78796</v>
      </c>
      <c r="G4053">
        <f>IF(route_map__2[[#This Row],[route_label]]&lt;&gt;A4054,0,SQRT((E4054-route_map__2[[#This Row],[stop_lat]])^2 + ((F4054-route_map__2[[#This Row],[stop_lon]])*COS(RADIANS(route_map__2[[#This Row],[stop_lat]])))^2)*111.32)</f>
        <v>0.305907498044731</v>
      </c>
    </row>
    <row r="4054" spans="1:7" hidden="1" x14ac:dyDescent="0.2">
      <c r="A4054" t="s">
        <v>167</v>
      </c>
      <c r="B4054">
        <v>0</v>
      </c>
      <c r="C4054">
        <v>11</v>
      </c>
      <c r="D4054" t="s">
        <v>4070</v>
      </c>
      <c r="E4054">
        <v>49.260258999999998</v>
      </c>
      <c r="F4054">
        <v>-122.78795599999999</v>
      </c>
      <c r="G4054">
        <f>IF(route_map__2[[#This Row],[route_label]]&lt;&gt;A4055,0,SQRT((E4055-route_map__2[[#This Row],[stop_lat]])^2 + ((F4055-route_map__2[[#This Row],[stop_lon]])*COS(RADIANS(route_map__2[[#This Row],[stop_lat]])))^2)*111.32)</f>
        <v>0.26770181466671705</v>
      </c>
    </row>
    <row r="4055" spans="1:7" hidden="1" x14ac:dyDescent="0.2">
      <c r="A4055" t="s">
        <v>167</v>
      </c>
      <c r="B4055">
        <v>0</v>
      </c>
      <c r="C4055">
        <v>12</v>
      </c>
      <c r="D4055" t="s">
        <v>4071</v>
      </c>
      <c r="E4055">
        <v>49.260801000000001</v>
      </c>
      <c r="F4055">
        <v>-122.78436600000001</v>
      </c>
      <c r="G4055">
        <f>IF(route_map__2[[#This Row],[route_label]]&lt;&gt;A4056,0,SQRT((E4056-route_map__2[[#This Row],[stop_lat]])^2 + ((F4056-route_map__2[[#This Row],[stop_lon]])*COS(RADIANS(route_map__2[[#This Row],[stop_lat]])))^2)*111.32)</f>
        <v>0.20087647096333222</v>
      </c>
    </row>
    <row r="4056" spans="1:7" hidden="1" x14ac:dyDescent="0.2">
      <c r="A4056" t="s">
        <v>167</v>
      </c>
      <c r="B4056">
        <v>0</v>
      </c>
      <c r="C4056">
        <v>13</v>
      </c>
      <c r="D4056" t="s">
        <v>3934</v>
      </c>
      <c r="E4056">
        <v>49.260807</v>
      </c>
      <c r="F4056">
        <v>-122.78160099999999</v>
      </c>
      <c r="G4056">
        <f>IF(route_map__2[[#This Row],[route_label]]&lt;&gt;A4057,0,SQRT((E4057-route_map__2[[#This Row],[stop_lat]])^2 + ((F4057-route_map__2[[#This Row],[stop_lon]])*COS(RADIANS(route_map__2[[#This Row],[stop_lat]])))^2)*111.32)</f>
        <v>0.26386463419774175</v>
      </c>
    </row>
    <row r="4057" spans="1:7" hidden="1" x14ac:dyDescent="0.2">
      <c r="A4057" t="s">
        <v>167</v>
      </c>
      <c r="B4057">
        <v>0</v>
      </c>
      <c r="C4057">
        <v>14</v>
      </c>
      <c r="D4057" t="s">
        <v>3935</v>
      </c>
      <c r="E4057">
        <v>49.260817000000003</v>
      </c>
      <c r="F4057">
        <v>-122.777969</v>
      </c>
      <c r="G4057">
        <f>IF(route_map__2[[#This Row],[route_label]]&lt;&gt;A4058,0,SQRT((E4058-route_map__2[[#This Row],[stop_lat]])^2 + ((F4058-route_map__2[[#This Row],[stop_lon]])*COS(RADIANS(route_map__2[[#This Row],[stop_lat]])))^2)*111.32)</f>
        <v>0.30512452942334423</v>
      </c>
    </row>
    <row r="4058" spans="1:7" hidden="1" x14ac:dyDescent="0.2">
      <c r="A4058" t="s">
        <v>167</v>
      </c>
      <c r="B4058">
        <v>0</v>
      </c>
      <c r="C4058">
        <v>15</v>
      </c>
      <c r="D4058" t="s">
        <v>4072</v>
      </c>
      <c r="E4058">
        <v>49.260995999999999</v>
      </c>
      <c r="F4058">
        <v>-122.77377799999999</v>
      </c>
      <c r="G4058">
        <f>IF(route_map__2[[#This Row],[route_label]]&lt;&gt;A4059,0,SQRT((E4059-route_map__2[[#This Row],[stop_lat]])^2 + ((F4059-route_map__2[[#This Row],[stop_lon]])*COS(RADIANS(route_map__2[[#This Row],[stop_lat]])))^2)*111.32)</f>
        <v>0</v>
      </c>
    </row>
    <row r="4059" spans="1:7" hidden="1" x14ac:dyDescent="0.2">
      <c r="A4059" t="s">
        <v>167</v>
      </c>
      <c r="B4059">
        <v>1</v>
      </c>
      <c r="C4059">
        <v>1</v>
      </c>
      <c r="D4059" t="s">
        <v>4072</v>
      </c>
      <c r="E4059">
        <v>49.260995999999999</v>
      </c>
      <c r="F4059">
        <v>-122.77377799999999</v>
      </c>
      <c r="G4059">
        <f>IF(route_map__2[[#This Row],[route_label]]&lt;&gt;A4060,0,SQRT((E4060-route_map__2[[#This Row],[stop_lat]])^2 + ((F4060-route_map__2[[#This Row],[stop_lon]])*COS(RADIANS(route_map__2[[#This Row],[stop_lat]])))^2)*111.32)</f>
        <v>0.17430851740914216</v>
      </c>
    </row>
    <row r="4060" spans="1:7" hidden="1" x14ac:dyDescent="0.2">
      <c r="A4060" t="s">
        <v>167</v>
      </c>
      <c r="B4060">
        <v>1</v>
      </c>
      <c r="C4060">
        <v>2</v>
      </c>
      <c r="D4060" t="s">
        <v>3937</v>
      </c>
      <c r="E4060">
        <v>49.260944000000002</v>
      </c>
      <c r="F4060">
        <v>-122.77617600000001</v>
      </c>
      <c r="G4060">
        <f>IF(route_map__2[[#This Row],[route_label]]&lt;&gt;A4061,0,SQRT((E4061-route_map__2[[#This Row],[stop_lat]])^2 + ((F4061-route_map__2[[#This Row],[stop_lon]])*COS(RADIANS(route_map__2[[#This Row],[stop_lat]])))^2)*111.32)</f>
        <v>0.21417060639050628</v>
      </c>
    </row>
    <row r="4061" spans="1:7" hidden="1" x14ac:dyDescent="0.2">
      <c r="A4061" t="s">
        <v>167</v>
      </c>
      <c r="B4061">
        <v>1</v>
      </c>
      <c r="C4061">
        <v>3</v>
      </c>
      <c r="D4061" t="s">
        <v>3923</v>
      </c>
      <c r="E4061">
        <v>49.260938000000003</v>
      </c>
      <c r="F4061">
        <v>-122.779124</v>
      </c>
      <c r="G4061">
        <f>IF(route_map__2[[#This Row],[route_label]]&lt;&gt;A4062,0,SQRT((E4062-route_map__2[[#This Row],[stop_lat]])^2 + ((F4062-route_map__2[[#This Row],[stop_lon]])*COS(RADIANS(route_map__2[[#This Row],[stop_lat]])))^2)*111.32)</f>
        <v>0.18511650541195132</v>
      </c>
    </row>
    <row r="4062" spans="1:7" hidden="1" x14ac:dyDescent="0.2">
      <c r="A4062" t="s">
        <v>167</v>
      </c>
      <c r="B4062">
        <v>1</v>
      </c>
      <c r="C4062">
        <v>4</v>
      </c>
      <c r="D4062" t="s">
        <v>3924</v>
      </c>
      <c r="E4062">
        <v>49.260924000000003</v>
      </c>
      <c r="F4062">
        <v>-122.781672</v>
      </c>
      <c r="G4062">
        <f>IF(route_map__2[[#This Row],[route_label]]&lt;&gt;A4063,0,SQRT((E4063-route_map__2[[#This Row],[stop_lat]])^2 + ((F4063-route_map__2[[#This Row],[stop_lon]])*COS(RADIANS(route_map__2[[#This Row],[stop_lat]])))^2)*111.32)</f>
        <v>0.11704496958957623</v>
      </c>
    </row>
    <row r="4063" spans="1:7" hidden="1" x14ac:dyDescent="0.2">
      <c r="A4063" t="s">
        <v>167</v>
      </c>
      <c r="B4063">
        <v>1</v>
      </c>
      <c r="C4063">
        <v>5</v>
      </c>
      <c r="D4063" t="s">
        <v>4073</v>
      </c>
      <c r="E4063">
        <v>49.260171999999997</v>
      </c>
      <c r="F4063">
        <v>-122.782798</v>
      </c>
      <c r="G4063">
        <f>IF(route_map__2[[#This Row],[route_label]]&lt;&gt;A4064,0,SQRT((E4064-route_map__2[[#This Row],[stop_lat]])^2 + ((F4064-route_map__2[[#This Row],[stop_lon]])*COS(RADIANS(route_map__2[[#This Row],[stop_lat]])))^2)*111.32)</f>
        <v>0.16041448900645844</v>
      </c>
    </row>
    <row r="4064" spans="1:7" hidden="1" x14ac:dyDescent="0.2">
      <c r="A4064" t="s">
        <v>167</v>
      </c>
      <c r="B4064">
        <v>1</v>
      </c>
      <c r="C4064">
        <v>6</v>
      </c>
      <c r="D4064" t="s">
        <v>4074</v>
      </c>
      <c r="E4064">
        <v>49.258730999999997</v>
      </c>
      <c r="F4064">
        <v>-122.782786</v>
      </c>
      <c r="G4064">
        <f>IF(route_map__2[[#This Row],[route_label]]&lt;&gt;A4065,0,SQRT((E4065-route_map__2[[#This Row],[stop_lat]])^2 + ((F4065-route_map__2[[#This Row],[stop_lon]])*COS(RADIANS(route_map__2[[#This Row],[stop_lat]])))^2)*111.32)</f>
        <v>0.18612981915550805</v>
      </c>
    </row>
    <row r="4065" spans="1:7" hidden="1" x14ac:dyDescent="0.2">
      <c r="A4065" t="s">
        <v>167</v>
      </c>
      <c r="B4065">
        <v>1</v>
      </c>
      <c r="C4065">
        <v>7</v>
      </c>
      <c r="D4065" t="s">
        <v>4075</v>
      </c>
      <c r="E4065">
        <v>49.257058999999998</v>
      </c>
      <c r="F4065">
        <v>-122.78277199999999</v>
      </c>
      <c r="G4065">
        <f>IF(route_map__2[[#This Row],[route_label]]&lt;&gt;A4066,0,SQRT((E4066-route_map__2[[#This Row],[stop_lat]])^2 + ((F4066-route_map__2[[#This Row],[stop_lon]])*COS(RADIANS(route_map__2[[#This Row],[stop_lat]])))^2)*111.32)</f>
        <v>0.20950469353164061</v>
      </c>
    </row>
    <row r="4066" spans="1:7" hidden="1" x14ac:dyDescent="0.2">
      <c r="A4066" t="s">
        <v>167</v>
      </c>
      <c r="B4066">
        <v>1</v>
      </c>
      <c r="C4066">
        <v>8</v>
      </c>
      <c r="D4066" t="s">
        <v>4076</v>
      </c>
      <c r="E4066">
        <v>49.255177000000003</v>
      </c>
      <c r="F4066">
        <v>-122.782766</v>
      </c>
      <c r="G4066">
        <f>IF(route_map__2[[#This Row],[route_label]]&lt;&gt;A4067,0,SQRT((E4067-route_map__2[[#This Row],[stop_lat]])^2 + ((F4067-route_map__2[[#This Row],[stop_lon]])*COS(RADIANS(route_map__2[[#This Row],[stop_lat]])))^2)*111.32)</f>
        <v>9.6954270688137584E-2</v>
      </c>
    </row>
    <row r="4067" spans="1:7" hidden="1" x14ac:dyDescent="0.2">
      <c r="A4067" t="s">
        <v>167</v>
      </c>
      <c r="B4067">
        <v>1</v>
      </c>
      <c r="C4067">
        <v>9</v>
      </c>
      <c r="D4067" t="s">
        <v>4077</v>
      </c>
      <c r="E4067">
        <v>49.254519999999999</v>
      </c>
      <c r="F4067">
        <v>-122.78189</v>
      </c>
      <c r="G4067">
        <f>IF(route_map__2[[#This Row],[route_label]]&lt;&gt;A4068,0,SQRT((E4068-route_map__2[[#This Row],[stop_lat]])^2 + ((F4068-route_map__2[[#This Row],[stop_lon]])*COS(RADIANS(route_map__2[[#This Row],[stop_lat]])))^2)*111.32)</f>
        <v>0.29241964105274182</v>
      </c>
    </row>
    <row r="4068" spans="1:7" hidden="1" x14ac:dyDescent="0.2">
      <c r="A4068" t="s">
        <v>167</v>
      </c>
      <c r="B4068">
        <v>1</v>
      </c>
      <c r="C4068">
        <v>10</v>
      </c>
      <c r="D4068" t="s">
        <v>3941</v>
      </c>
      <c r="E4068">
        <v>49.253974999999997</v>
      </c>
      <c r="F4068">
        <v>-122.777953</v>
      </c>
      <c r="G4068">
        <f>IF(route_map__2[[#This Row],[route_label]]&lt;&gt;A4069,0,SQRT((E4069-route_map__2[[#This Row],[stop_lat]])^2 + ((F4069-route_map__2[[#This Row],[stop_lon]])*COS(RADIANS(route_map__2[[#This Row],[stop_lat]])))^2)*111.32)</f>
        <v>0.26129886902101135</v>
      </c>
    </row>
    <row r="4069" spans="1:7" hidden="1" x14ac:dyDescent="0.2">
      <c r="A4069" t="s">
        <v>167</v>
      </c>
      <c r="B4069">
        <v>1</v>
      </c>
      <c r="C4069">
        <v>11</v>
      </c>
      <c r="D4069" t="s">
        <v>3942</v>
      </c>
      <c r="E4069">
        <v>49.253529999999998</v>
      </c>
      <c r="F4069">
        <v>-122.774422</v>
      </c>
      <c r="G4069">
        <f>IF(route_map__2[[#This Row],[route_label]]&lt;&gt;A4070,0,SQRT((E4070-route_map__2[[#This Row],[stop_lat]])^2 + ((F4070-route_map__2[[#This Row],[stop_lon]])*COS(RADIANS(route_map__2[[#This Row],[stop_lat]])))^2)*111.32)</f>
        <v>0.11445419008084846</v>
      </c>
    </row>
    <row r="4070" spans="1:7" hidden="1" x14ac:dyDescent="0.2">
      <c r="A4070" t="s">
        <v>167</v>
      </c>
      <c r="B4070">
        <v>1</v>
      </c>
      <c r="C4070">
        <v>12</v>
      </c>
      <c r="D4070" t="s">
        <v>4078</v>
      </c>
      <c r="E4070">
        <v>49.252510000000001</v>
      </c>
      <c r="F4070">
        <v>-122.77462</v>
      </c>
      <c r="G4070">
        <f>IF(route_map__2[[#This Row],[route_label]]&lt;&gt;A4071,0,SQRT((E4071-route_map__2[[#This Row],[stop_lat]])^2 + ((F4071-route_map__2[[#This Row],[stop_lon]])*COS(RADIANS(route_map__2[[#This Row],[stop_lat]])))^2)*111.32)</f>
        <v>0.29526531786420573</v>
      </c>
    </row>
    <row r="4071" spans="1:7" hidden="1" x14ac:dyDescent="0.2">
      <c r="A4071" t="s">
        <v>167</v>
      </c>
      <c r="B4071">
        <v>1</v>
      </c>
      <c r="C4071">
        <v>13</v>
      </c>
      <c r="D4071" t="s">
        <v>4079</v>
      </c>
      <c r="E4071">
        <v>49.249862</v>
      </c>
      <c r="F4071">
        <v>-122.774854</v>
      </c>
      <c r="G4071">
        <f>IF(route_map__2[[#This Row],[route_label]]&lt;&gt;A4072,0,SQRT((E4072-route_map__2[[#This Row],[stop_lat]])^2 + ((F4072-route_map__2[[#This Row],[stop_lon]])*COS(RADIANS(route_map__2[[#This Row],[stop_lat]])))^2)*111.32)</f>
        <v>0.23545777886488931</v>
      </c>
    </row>
    <row r="4072" spans="1:7" hidden="1" x14ac:dyDescent="0.2">
      <c r="A4072" t="s">
        <v>167</v>
      </c>
      <c r="B4072">
        <v>1</v>
      </c>
      <c r="C4072">
        <v>14</v>
      </c>
      <c r="D4072" t="s">
        <v>4080</v>
      </c>
      <c r="E4072">
        <v>49.247777999999997</v>
      </c>
      <c r="F4072">
        <v>-122.775408</v>
      </c>
      <c r="G4072">
        <f>IF(route_map__2[[#This Row],[route_label]]&lt;&gt;A4073,0,SQRT((E4073-route_map__2[[#This Row],[stop_lat]])^2 + ((F4073-route_map__2[[#This Row],[stop_lon]])*COS(RADIANS(route_map__2[[#This Row],[stop_lat]])))^2)*111.32)</f>
        <v>0.24682904444708911</v>
      </c>
    </row>
    <row r="4073" spans="1:7" hidden="1" x14ac:dyDescent="0.2">
      <c r="A4073" t="s">
        <v>167</v>
      </c>
      <c r="B4073">
        <v>1</v>
      </c>
      <c r="C4073">
        <v>15</v>
      </c>
      <c r="D4073" t="s">
        <v>4081</v>
      </c>
      <c r="E4073">
        <v>49.245654999999999</v>
      </c>
      <c r="F4073">
        <v>-122.776388</v>
      </c>
      <c r="G4073">
        <f>IF(route_map__2[[#This Row],[route_label]]&lt;&gt;A4074,0,SQRT((E4074-route_map__2[[#This Row],[stop_lat]])^2 + ((F4074-route_map__2[[#This Row],[stop_lon]])*COS(RADIANS(route_map__2[[#This Row],[stop_lat]])))^2)*111.32)</f>
        <v>0.28585019590310046</v>
      </c>
    </row>
    <row r="4074" spans="1:7" hidden="1" x14ac:dyDescent="0.2">
      <c r="A4074" t="s">
        <v>167</v>
      </c>
      <c r="B4074">
        <v>1</v>
      </c>
      <c r="C4074">
        <v>16</v>
      </c>
      <c r="D4074" t="s">
        <v>4082</v>
      </c>
      <c r="E4074">
        <v>49.243091999999997</v>
      </c>
      <c r="F4074">
        <v>-122.77614699999999</v>
      </c>
      <c r="G4074">
        <f>IF(route_map__2[[#This Row],[route_label]]&lt;&gt;A4075,0,SQRT((E4075-route_map__2[[#This Row],[stop_lat]])^2 + ((F4075-route_map__2[[#This Row],[stop_lon]])*COS(RADIANS(route_map__2[[#This Row],[stop_lat]])))^2)*111.32)</f>
        <v>0.19987173939664532</v>
      </c>
    </row>
    <row r="4075" spans="1:7" hidden="1" x14ac:dyDescent="0.2">
      <c r="A4075" t="s">
        <v>167</v>
      </c>
      <c r="B4075">
        <v>1</v>
      </c>
      <c r="C4075">
        <v>17</v>
      </c>
      <c r="D4075" t="s">
        <v>4083</v>
      </c>
      <c r="E4075">
        <v>49.241432000000003</v>
      </c>
      <c r="F4075">
        <v>-122.77719500000001</v>
      </c>
      <c r="G4075">
        <f>IF(route_map__2[[#This Row],[route_label]]&lt;&gt;A4076,0,SQRT((E4076-route_map__2[[#This Row],[stop_lat]])^2 + ((F4076-route_map__2[[#This Row],[stop_lon]])*COS(RADIANS(route_map__2[[#This Row],[stop_lat]])))^2)*111.32)</f>
        <v>0.2785762923517624</v>
      </c>
    </row>
    <row r="4076" spans="1:7" hidden="1" x14ac:dyDescent="0.2">
      <c r="A4076" t="s">
        <v>167</v>
      </c>
      <c r="B4076">
        <v>1</v>
      </c>
      <c r="C4076">
        <v>18</v>
      </c>
      <c r="D4076" t="s">
        <v>4084</v>
      </c>
      <c r="E4076">
        <v>49.240425000000002</v>
      </c>
      <c r="F4076">
        <v>-122.780704</v>
      </c>
      <c r="G4076">
        <f>IF(route_map__2[[#This Row],[route_label]]&lt;&gt;A4077,0,SQRT((E4077-route_map__2[[#This Row],[stop_lat]])^2 + ((F4077-route_map__2[[#This Row],[stop_lon]])*COS(RADIANS(route_map__2[[#This Row],[stop_lat]])))^2)*111.32)</f>
        <v>0.21847470280847597</v>
      </c>
    </row>
    <row r="4077" spans="1:7" hidden="1" x14ac:dyDescent="0.2">
      <c r="A4077" t="s">
        <v>167</v>
      </c>
      <c r="B4077">
        <v>1</v>
      </c>
      <c r="C4077">
        <v>19</v>
      </c>
      <c r="D4077" t="s">
        <v>4061</v>
      </c>
      <c r="E4077">
        <v>49.240696999999997</v>
      </c>
      <c r="F4077">
        <v>-122.783681</v>
      </c>
      <c r="G4077">
        <f>IF(route_map__2[[#This Row],[route_label]]&lt;&gt;A4078,0,SQRT((E4078-route_map__2[[#This Row],[stop_lat]])^2 + ((F4078-route_map__2[[#This Row],[stop_lon]])*COS(RADIANS(route_map__2[[#This Row],[stop_lat]])))^2)*111.32)</f>
        <v>0</v>
      </c>
    </row>
    <row r="4078" spans="1:7" hidden="1" x14ac:dyDescent="0.2">
      <c r="A4078" t="s">
        <v>235</v>
      </c>
      <c r="B4078">
        <v>0</v>
      </c>
      <c r="C4078">
        <v>1</v>
      </c>
      <c r="D4078" t="s">
        <v>4085</v>
      </c>
      <c r="E4078">
        <v>49.274886000000002</v>
      </c>
      <c r="F4078">
        <v>-122.79928</v>
      </c>
      <c r="G4078">
        <f>IF(route_map__2[[#This Row],[route_label]]&lt;&gt;A4079,0,SQRT((E4079-route_map__2[[#This Row],[stop_lat]])^2 + ((F4079-route_map__2[[#This Row],[stop_lon]])*COS(RADIANS(route_map__2[[#This Row],[stop_lat]])))^2)*111.32)</f>
        <v>0.50794078095133066</v>
      </c>
    </row>
    <row r="4079" spans="1:7" hidden="1" x14ac:dyDescent="0.2">
      <c r="A4079" t="s">
        <v>235</v>
      </c>
      <c r="B4079">
        <v>0</v>
      </c>
      <c r="C4079">
        <v>2</v>
      </c>
      <c r="D4079" t="s">
        <v>3930</v>
      </c>
      <c r="E4079">
        <v>49.274107000000001</v>
      </c>
      <c r="F4079">
        <v>-122.792389</v>
      </c>
      <c r="G4079">
        <f>IF(route_map__2[[#This Row],[route_label]]&lt;&gt;A4080,0,SQRT((E4080-route_map__2[[#This Row],[stop_lat]])^2 + ((F4080-route_map__2[[#This Row],[stop_lon]])*COS(RADIANS(route_map__2[[#This Row],[stop_lat]])))^2)*111.32)</f>
        <v>0.93189905730444367</v>
      </c>
    </row>
    <row r="4080" spans="1:7" hidden="1" x14ac:dyDescent="0.2">
      <c r="A4080" t="s">
        <v>235</v>
      </c>
      <c r="B4080">
        <v>0</v>
      </c>
      <c r="C4080">
        <v>3</v>
      </c>
      <c r="D4080" t="s">
        <v>3931</v>
      </c>
      <c r="E4080">
        <v>49.269621999999998</v>
      </c>
      <c r="F4080">
        <v>-122.781555</v>
      </c>
      <c r="G4080">
        <f>IF(route_map__2[[#This Row],[route_label]]&lt;&gt;A4081,0,SQRT((E4081-route_map__2[[#This Row],[stop_lat]])^2 + ((F4081-route_map__2[[#This Row],[stop_lon]])*COS(RADIANS(route_map__2[[#This Row],[stop_lat]])))^2)*111.32)</f>
        <v>0.54456911884960868</v>
      </c>
    </row>
    <row r="4081" spans="1:7" hidden="1" x14ac:dyDescent="0.2">
      <c r="A4081" t="s">
        <v>235</v>
      </c>
      <c r="B4081">
        <v>0</v>
      </c>
      <c r="C4081">
        <v>4</v>
      </c>
      <c r="D4081" t="s">
        <v>4086</v>
      </c>
      <c r="E4081">
        <v>49.266862000000003</v>
      </c>
      <c r="F4081">
        <v>-122.77536499999999</v>
      </c>
      <c r="G4081">
        <f>IF(route_map__2[[#This Row],[route_label]]&lt;&gt;A4082,0,SQRT((E4082-route_map__2[[#This Row],[stop_lat]])^2 + ((F4082-route_map__2[[#This Row],[stop_lon]])*COS(RADIANS(route_map__2[[#This Row],[stop_lat]])))^2)*111.32)</f>
        <v>0.75634197187390206</v>
      </c>
    </row>
    <row r="4082" spans="1:7" hidden="1" x14ac:dyDescent="0.2">
      <c r="A4082" t="s">
        <v>235</v>
      </c>
      <c r="B4082">
        <v>0</v>
      </c>
      <c r="C4082">
        <v>5</v>
      </c>
      <c r="D4082" t="s">
        <v>4087</v>
      </c>
      <c r="E4082">
        <v>49.263215000000002</v>
      </c>
      <c r="F4082">
        <v>-122.76658</v>
      </c>
      <c r="G4082">
        <f>IF(route_map__2[[#This Row],[route_label]]&lt;&gt;A4083,0,SQRT((E4083-route_map__2[[#This Row],[stop_lat]])^2 + ((F4083-route_map__2[[#This Row],[stop_lon]])*COS(RADIANS(route_map__2[[#This Row],[stop_lat]])))^2)*111.32)</f>
        <v>0.78775460129238961</v>
      </c>
    </row>
    <row r="4083" spans="1:7" hidden="1" x14ac:dyDescent="0.2">
      <c r="A4083" t="s">
        <v>235</v>
      </c>
      <c r="B4083">
        <v>0</v>
      </c>
      <c r="C4083">
        <v>6</v>
      </c>
      <c r="D4083" t="s">
        <v>4088</v>
      </c>
      <c r="E4083">
        <v>49.259400999999997</v>
      </c>
      <c r="F4083">
        <v>-122.757446</v>
      </c>
      <c r="G4083">
        <f>IF(route_map__2[[#This Row],[route_label]]&lt;&gt;A4084,0,SQRT((E4084-route_map__2[[#This Row],[stop_lat]])^2 + ((F4084-route_map__2[[#This Row],[stop_lon]])*COS(RADIANS(route_map__2[[#This Row],[stop_lat]])))^2)*111.32)</f>
        <v>0.79812565741920405</v>
      </c>
    </row>
    <row r="4084" spans="1:7" hidden="1" x14ac:dyDescent="0.2">
      <c r="A4084" t="s">
        <v>235</v>
      </c>
      <c r="B4084">
        <v>0</v>
      </c>
      <c r="C4084">
        <v>7</v>
      </c>
      <c r="D4084" t="s">
        <v>4089</v>
      </c>
      <c r="E4084">
        <v>49.255521999999999</v>
      </c>
      <c r="F4084">
        <v>-122.74820699999999</v>
      </c>
      <c r="G4084">
        <f>IF(route_map__2[[#This Row],[route_label]]&lt;&gt;A4085,0,SQRT((E4085-route_map__2[[#This Row],[stop_lat]])^2 + ((F4085-route_map__2[[#This Row],[stop_lon]])*COS(RADIANS(route_map__2[[#This Row],[stop_lat]])))^2)*111.32)</f>
        <v>0.77996038609788099</v>
      </c>
    </row>
    <row r="4085" spans="1:7" hidden="1" x14ac:dyDescent="0.2">
      <c r="A4085" t="s">
        <v>235</v>
      </c>
      <c r="B4085">
        <v>0</v>
      </c>
      <c r="C4085">
        <v>8</v>
      </c>
      <c r="D4085" t="s">
        <v>4090</v>
      </c>
      <c r="E4085">
        <v>49.253526000000001</v>
      </c>
      <c r="F4085">
        <v>-122.737917</v>
      </c>
      <c r="G4085">
        <f>IF(route_map__2[[#This Row],[route_label]]&lt;&gt;A4086,0,SQRT((E4086-route_map__2[[#This Row],[stop_lat]])^2 + ((F4086-route_map__2[[#This Row],[stop_lon]])*COS(RADIANS(route_map__2[[#This Row],[stop_lat]])))^2)*111.32)</f>
        <v>0.31110181004503412</v>
      </c>
    </row>
    <row r="4086" spans="1:7" hidden="1" x14ac:dyDescent="0.2">
      <c r="A4086" t="s">
        <v>235</v>
      </c>
      <c r="B4086">
        <v>0</v>
      </c>
      <c r="C4086">
        <v>9</v>
      </c>
      <c r="D4086" t="s">
        <v>4091</v>
      </c>
      <c r="E4086">
        <v>49.253669000000002</v>
      </c>
      <c r="F4086">
        <v>-122.73364100000001</v>
      </c>
      <c r="G4086">
        <f>IF(route_map__2[[#This Row],[route_label]]&lt;&gt;A4087,0,SQRT((E4087-route_map__2[[#This Row],[stop_lat]])^2 + ((F4087-route_map__2[[#This Row],[stop_lon]])*COS(RADIANS(route_map__2[[#This Row],[stop_lat]])))^2)*111.32)</f>
        <v>0.23116811155011227</v>
      </c>
    </row>
    <row r="4087" spans="1:7" hidden="1" x14ac:dyDescent="0.2">
      <c r="A4087" t="s">
        <v>235</v>
      </c>
      <c r="B4087">
        <v>0</v>
      </c>
      <c r="C4087">
        <v>10</v>
      </c>
      <c r="D4087" t="s">
        <v>4092</v>
      </c>
      <c r="E4087">
        <v>49.254759</v>
      </c>
      <c r="F4087">
        <v>-122.73093299999999</v>
      </c>
      <c r="G4087">
        <f>IF(route_map__2[[#This Row],[route_label]]&lt;&gt;A4088,0,SQRT((E4088-route_map__2[[#This Row],[stop_lat]])^2 + ((F4088-route_map__2[[#This Row],[stop_lon]])*COS(RADIANS(route_map__2[[#This Row],[stop_lat]])))^2)*111.32)</f>
        <v>0.22554357399716246</v>
      </c>
    </row>
    <row r="4088" spans="1:7" hidden="1" x14ac:dyDescent="0.2">
      <c r="A4088" t="s">
        <v>235</v>
      </c>
      <c r="B4088">
        <v>0</v>
      </c>
      <c r="C4088">
        <v>11</v>
      </c>
      <c r="D4088" t="s">
        <v>4093</v>
      </c>
      <c r="E4088">
        <v>49.256149999999998</v>
      </c>
      <c r="F4088">
        <v>-122.72867599999999</v>
      </c>
      <c r="G4088">
        <f>IF(route_map__2[[#This Row],[route_label]]&lt;&gt;A4089,0,SQRT((E4089-route_map__2[[#This Row],[stop_lat]])^2 + ((F4089-route_map__2[[#This Row],[stop_lon]])*COS(RADIANS(route_map__2[[#This Row],[stop_lat]])))^2)*111.32)</f>
        <v>0.261419548300794</v>
      </c>
    </row>
    <row r="4089" spans="1:7" hidden="1" x14ac:dyDescent="0.2">
      <c r="A4089" t="s">
        <v>235</v>
      </c>
      <c r="B4089">
        <v>0</v>
      </c>
      <c r="C4089">
        <v>12</v>
      </c>
      <c r="D4089" t="s">
        <v>4094</v>
      </c>
      <c r="E4089">
        <v>49.258459000000002</v>
      </c>
      <c r="F4089">
        <v>-122.729332</v>
      </c>
      <c r="G4089">
        <f>IF(route_map__2[[#This Row],[route_label]]&lt;&gt;A4090,0,SQRT((E4090-route_map__2[[#This Row],[stop_lat]])^2 + ((F4090-route_map__2[[#This Row],[stop_lon]])*COS(RADIANS(route_map__2[[#This Row],[stop_lat]])))^2)*111.32)</f>
        <v>5.8661341501403459E-2</v>
      </c>
    </row>
    <row r="4090" spans="1:7" hidden="1" x14ac:dyDescent="0.2">
      <c r="A4090" t="s">
        <v>235</v>
      </c>
      <c r="B4090">
        <v>1</v>
      </c>
      <c r="C4090">
        <v>1</v>
      </c>
      <c r="D4090" t="s">
        <v>4095</v>
      </c>
      <c r="E4090">
        <v>49.258051000000002</v>
      </c>
      <c r="F4090">
        <v>-122.728821</v>
      </c>
      <c r="G4090">
        <f>IF(route_map__2[[#This Row],[route_label]]&lt;&gt;A4091,0,SQRT((E4091-route_map__2[[#This Row],[stop_lat]])^2 + ((F4091-route_map__2[[#This Row],[stop_lon]])*COS(RADIANS(route_map__2[[#This Row],[stop_lat]])))^2)*111.32)</f>
        <v>0.24468709613792863</v>
      </c>
    </row>
    <row r="4091" spans="1:7" hidden="1" x14ac:dyDescent="0.2">
      <c r="A4091" t="s">
        <v>235</v>
      </c>
      <c r="B4091">
        <v>1</v>
      </c>
      <c r="C4091">
        <v>2</v>
      </c>
      <c r="D4091" t="s">
        <v>4096</v>
      </c>
      <c r="E4091">
        <v>49.255861000000003</v>
      </c>
      <c r="F4091">
        <v>-122.72910899999999</v>
      </c>
      <c r="G4091">
        <f>IF(route_map__2[[#This Row],[route_label]]&lt;&gt;A4092,0,SQRT((E4092-route_map__2[[#This Row],[stop_lat]])^2 + ((F4092-route_map__2[[#This Row],[stop_lon]])*COS(RADIANS(route_map__2[[#This Row],[stop_lat]])))^2)*111.32)</f>
        <v>0.25251268031832985</v>
      </c>
    </row>
    <row r="4092" spans="1:7" hidden="1" x14ac:dyDescent="0.2">
      <c r="A4092" t="s">
        <v>235</v>
      </c>
      <c r="B4092">
        <v>1</v>
      </c>
      <c r="C4092">
        <v>3</v>
      </c>
      <c r="D4092" t="s">
        <v>4097</v>
      </c>
      <c r="E4092">
        <v>49.254638999999997</v>
      </c>
      <c r="F4092">
        <v>-122.73203700000001</v>
      </c>
      <c r="G4092">
        <f>IF(route_map__2[[#This Row],[route_label]]&lt;&gt;A4093,0,SQRT((E4093-route_map__2[[#This Row],[stop_lat]])^2 + ((F4093-route_map__2[[#This Row],[stop_lon]])*COS(RADIANS(route_map__2[[#This Row],[stop_lat]])))^2)*111.32)</f>
        <v>0.21911971305294251</v>
      </c>
    </row>
    <row r="4093" spans="1:7" hidden="1" x14ac:dyDescent="0.2">
      <c r="A4093" t="s">
        <v>235</v>
      </c>
      <c r="B4093">
        <v>1</v>
      </c>
      <c r="C4093">
        <v>4</v>
      </c>
      <c r="D4093" t="s">
        <v>4098</v>
      </c>
      <c r="E4093">
        <v>49.253653999999997</v>
      </c>
      <c r="F4093">
        <v>-122.73464800000001</v>
      </c>
      <c r="G4093">
        <f>IF(route_map__2[[#This Row],[route_label]]&lt;&gt;A4094,0,SQRT((E4094-route_map__2[[#This Row],[stop_lat]])^2 + ((F4094-route_map__2[[#This Row],[stop_lon]])*COS(RADIANS(route_map__2[[#This Row],[stop_lat]])))^2)*111.32)</f>
        <v>0.30720819003088656</v>
      </c>
    </row>
    <row r="4094" spans="1:7" hidden="1" x14ac:dyDescent="0.2">
      <c r="A4094" t="s">
        <v>235</v>
      </c>
      <c r="B4094">
        <v>1</v>
      </c>
      <c r="C4094">
        <v>5</v>
      </c>
      <c r="D4094" t="s">
        <v>4099</v>
      </c>
      <c r="E4094">
        <v>49.253715</v>
      </c>
      <c r="F4094">
        <v>-122.73887499999999</v>
      </c>
      <c r="G4094">
        <f>IF(route_map__2[[#This Row],[route_label]]&lt;&gt;A4095,0,SQRT((E4095-route_map__2[[#This Row],[stop_lat]])^2 + ((F4095-route_map__2[[#This Row],[stop_lon]])*COS(RADIANS(route_map__2[[#This Row],[stop_lat]])))^2)*111.32)</f>
        <v>0.29845751496175071</v>
      </c>
    </row>
    <row r="4095" spans="1:7" hidden="1" x14ac:dyDescent="0.2">
      <c r="A4095" t="s">
        <v>235</v>
      </c>
      <c r="B4095">
        <v>1</v>
      </c>
      <c r="C4095">
        <v>6</v>
      </c>
      <c r="D4095" t="s">
        <v>4100</v>
      </c>
      <c r="E4095">
        <v>49.253669000000002</v>
      </c>
      <c r="F4095">
        <v>-122.742982</v>
      </c>
      <c r="G4095">
        <f>IF(route_map__2[[#This Row],[route_label]]&lt;&gt;A4096,0,SQRT((E4096-route_map__2[[#This Row],[stop_lat]])^2 + ((F4096-route_map__2[[#This Row],[stop_lon]])*COS(RADIANS(route_map__2[[#This Row],[stop_lat]])))^2)*111.32)</f>
        <v>0.49139068508606121</v>
      </c>
    </row>
    <row r="4096" spans="1:7" hidden="1" x14ac:dyDescent="0.2">
      <c r="A4096" t="s">
        <v>235</v>
      </c>
      <c r="B4096">
        <v>1</v>
      </c>
      <c r="C4096">
        <v>7</v>
      </c>
      <c r="D4096" t="s">
        <v>4101</v>
      </c>
      <c r="E4096">
        <v>49.256073999999998</v>
      </c>
      <c r="F4096">
        <v>-122.748653</v>
      </c>
      <c r="G4096">
        <f>IF(route_map__2[[#This Row],[route_label]]&lt;&gt;A4097,0,SQRT((E4097-route_map__2[[#This Row],[stop_lat]])^2 + ((F4097-route_map__2[[#This Row],[stop_lon]])*COS(RADIANS(route_map__2[[#This Row],[stop_lat]])))^2)*111.32)</f>
        <v>0.46229223471454295</v>
      </c>
    </row>
    <row r="4097" spans="1:7" hidden="1" x14ac:dyDescent="0.2">
      <c r="A4097" t="s">
        <v>235</v>
      </c>
      <c r="B4097">
        <v>1</v>
      </c>
      <c r="C4097">
        <v>8</v>
      </c>
      <c r="D4097" t="s">
        <v>4102</v>
      </c>
      <c r="E4097">
        <v>49.258332000000003</v>
      </c>
      <c r="F4097">
        <v>-122.75399299999999</v>
      </c>
      <c r="G4097">
        <f>IF(route_map__2[[#This Row],[route_label]]&lt;&gt;A4098,0,SQRT((E4098-route_map__2[[#This Row],[stop_lat]])^2 + ((F4098-route_map__2[[#This Row],[stop_lon]])*COS(RADIANS(route_map__2[[#This Row],[stop_lat]])))^2)*111.32)</f>
        <v>1.2012418761823844</v>
      </c>
    </row>
    <row r="4098" spans="1:7" hidden="1" x14ac:dyDescent="0.2">
      <c r="A4098" t="s">
        <v>235</v>
      </c>
      <c r="B4098">
        <v>1</v>
      </c>
      <c r="C4098">
        <v>9</v>
      </c>
      <c r="D4098" t="s">
        <v>4103</v>
      </c>
      <c r="E4098">
        <v>49.264108999999998</v>
      </c>
      <c r="F4098">
        <v>-122.76795799999999</v>
      </c>
      <c r="G4098">
        <f>IF(route_map__2[[#This Row],[route_label]]&lt;&gt;A4099,0,SQRT((E4099-route_map__2[[#This Row],[stop_lat]])^2 + ((F4099-route_map__2[[#This Row],[stop_lon]])*COS(RADIANS(route_map__2[[#This Row],[stop_lat]])))^2)*111.32)</f>
        <v>0.64150041557774218</v>
      </c>
    </row>
    <row r="4099" spans="1:7" hidden="1" x14ac:dyDescent="0.2">
      <c r="A4099" t="s">
        <v>235</v>
      </c>
      <c r="B4099">
        <v>1</v>
      </c>
      <c r="C4099">
        <v>10</v>
      </c>
      <c r="D4099" t="s">
        <v>4104</v>
      </c>
      <c r="E4099">
        <v>49.267204999999997</v>
      </c>
      <c r="F4099">
        <v>-122.775406</v>
      </c>
      <c r="G4099">
        <f>IF(route_map__2[[#This Row],[route_label]]&lt;&gt;A4100,0,SQRT((E4100-route_map__2[[#This Row],[stop_lat]])^2 + ((F4100-route_map__2[[#This Row],[stop_lon]])*COS(RADIANS(route_map__2[[#This Row],[stop_lat]])))^2)*111.32)</f>
        <v>0.69101358929917422</v>
      </c>
    </row>
    <row r="4100" spans="1:7" hidden="1" x14ac:dyDescent="0.2">
      <c r="A4100" t="s">
        <v>235</v>
      </c>
      <c r="B4100">
        <v>1</v>
      </c>
      <c r="C4100">
        <v>11</v>
      </c>
      <c r="D4100" t="s">
        <v>3927</v>
      </c>
      <c r="E4100">
        <v>49.270603999999999</v>
      </c>
      <c r="F4100">
        <v>-122.783366</v>
      </c>
      <c r="G4100">
        <f>IF(route_map__2[[#This Row],[route_label]]&lt;&gt;A4101,0,SQRT((E4101-route_map__2[[#This Row],[stop_lat]])^2 + ((F4101-route_map__2[[#This Row],[stop_lon]])*COS(RADIANS(route_map__2[[#This Row],[stop_lat]])))^2)*111.32)</f>
        <v>0.74061957321257799</v>
      </c>
    </row>
    <row r="4101" spans="1:7" hidden="1" x14ac:dyDescent="0.2">
      <c r="A4101" t="s">
        <v>235</v>
      </c>
      <c r="B4101">
        <v>1</v>
      </c>
      <c r="C4101">
        <v>12</v>
      </c>
      <c r="D4101" t="s">
        <v>3928</v>
      </c>
      <c r="E4101">
        <v>49.274251999999997</v>
      </c>
      <c r="F4101">
        <v>-122.791893</v>
      </c>
      <c r="G4101">
        <f>IF(route_map__2[[#This Row],[route_label]]&lt;&gt;A4102,0,SQRT((E4102-route_map__2[[#This Row],[stop_lat]])^2 + ((F4102-route_map__2[[#This Row],[stop_lon]])*COS(RADIANS(route_map__2[[#This Row],[stop_lat]])))^2)*111.32)</f>
        <v>0.51443241816140883</v>
      </c>
    </row>
    <row r="4102" spans="1:7" hidden="1" x14ac:dyDescent="0.2">
      <c r="A4102" t="s">
        <v>235</v>
      </c>
      <c r="B4102">
        <v>1</v>
      </c>
      <c r="C4102">
        <v>13</v>
      </c>
      <c r="D4102" t="s">
        <v>3627</v>
      </c>
      <c r="E4102">
        <v>49.275475999999998</v>
      </c>
      <c r="F4102">
        <v>-122.798723</v>
      </c>
      <c r="G4102">
        <f>IF(route_map__2[[#This Row],[route_label]]&lt;&gt;A4103,0,SQRT((E4103-route_map__2[[#This Row],[stop_lat]])^2 + ((F4103-route_map__2[[#This Row],[stop_lon]])*COS(RADIANS(route_map__2[[#This Row],[stop_lat]])))^2)*111.32)</f>
        <v>0</v>
      </c>
    </row>
    <row r="4103" spans="1:7" hidden="1" x14ac:dyDescent="0.2">
      <c r="A4103" t="s">
        <v>219</v>
      </c>
      <c r="B4103">
        <v>0</v>
      </c>
      <c r="C4103">
        <v>1</v>
      </c>
      <c r="D4103" t="s">
        <v>4085</v>
      </c>
      <c r="E4103">
        <v>49.274886000000002</v>
      </c>
      <c r="F4103">
        <v>-122.79928</v>
      </c>
      <c r="G4103">
        <f>IF(route_map__2[[#This Row],[route_label]]&lt;&gt;A4104,0,SQRT((E4104-route_map__2[[#This Row],[stop_lat]])^2 + ((F4104-route_map__2[[#This Row],[stop_lon]])*COS(RADIANS(route_map__2[[#This Row],[stop_lat]])))^2)*111.32)</f>
        <v>0.50794078095133066</v>
      </c>
    </row>
    <row r="4104" spans="1:7" hidden="1" x14ac:dyDescent="0.2">
      <c r="A4104" t="s">
        <v>219</v>
      </c>
      <c r="B4104">
        <v>0</v>
      </c>
      <c r="C4104">
        <v>2</v>
      </c>
      <c r="D4104" t="s">
        <v>3930</v>
      </c>
      <c r="E4104">
        <v>49.274107000000001</v>
      </c>
      <c r="F4104">
        <v>-122.792389</v>
      </c>
      <c r="G4104">
        <f>IF(route_map__2[[#This Row],[route_label]]&lt;&gt;A4105,0,SQRT((E4105-route_map__2[[#This Row],[stop_lat]])^2 + ((F4105-route_map__2[[#This Row],[stop_lon]])*COS(RADIANS(route_map__2[[#This Row],[stop_lat]])))^2)*111.32)</f>
        <v>0.93189905730444367</v>
      </c>
    </row>
    <row r="4105" spans="1:7" hidden="1" x14ac:dyDescent="0.2">
      <c r="A4105" t="s">
        <v>219</v>
      </c>
      <c r="B4105">
        <v>0</v>
      </c>
      <c r="C4105">
        <v>3</v>
      </c>
      <c r="D4105" t="s">
        <v>3931</v>
      </c>
      <c r="E4105">
        <v>49.269621999999998</v>
      </c>
      <c r="F4105">
        <v>-122.781555</v>
      </c>
      <c r="G4105">
        <f>IF(route_map__2[[#This Row],[route_label]]&lt;&gt;A4106,0,SQRT((E4106-route_map__2[[#This Row],[stop_lat]])^2 + ((F4106-route_map__2[[#This Row],[stop_lon]])*COS(RADIANS(route_map__2[[#This Row],[stop_lat]])))^2)*111.32)</f>
        <v>0.46257291889115781</v>
      </c>
    </row>
    <row r="4106" spans="1:7" hidden="1" x14ac:dyDescent="0.2">
      <c r="A4106" t="s">
        <v>219</v>
      </c>
      <c r="B4106">
        <v>0</v>
      </c>
      <c r="C4106">
        <v>4</v>
      </c>
      <c r="D4106" t="s">
        <v>4105</v>
      </c>
      <c r="E4106">
        <v>49.269579</v>
      </c>
      <c r="F4106">
        <v>-122.775187</v>
      </c>
      <c r="G4106">
        <f>IF(route_map__2[[#This Row],[route_label]]&lt;&gt;A4107,0,SQRT((E4107-route_map__2[[#This Row],[stop_lat]])^2 + ((F4107-route_map__2[[#This Row],[stop_lon]])*COS(RADIANS(route_map__2[[#This Row],[stop_lat]])))^2)*111.32)</f>
        <v>0.21441266747949153</v>
      </c>
    </row>
    <row r="4107" spans="1:7" hidden="1" x14ac:dyDescent="0.2">
      <c r="A4107" t="s">
        <v>219</v>
      </c>
      <c r="B4107">
        <v>0</v>
      </c>
      <c r="C4107">
        <v>5</v>
      </c>
      <c r="D4107" t="s">
        <v>4106</v>
      </c>
      <c r="E4107">
        <v>49.271504999999998</v>
      </c>
      <c r="F4107">
        <v>-122.775158</v>
      </c>
      <c r="G4107">
        <f>IF(route_map__2[[#This Row],[route_label]]&lt;&gt;A4108,0,SQRT((E4108-route_map__2[[#This Row],[stop_lat]])^2 + ((F4108-route_map__2[[#This Row],[stop_lon]])*COS(RADIANS(route_map__2[[#This Row],[stop_lat]])))^2)*111.32)</f>
        <v>0.29765416585647331</v>
      </c>
    </row>
    <row r="4108" spans="1:7" hidden="1" x14ac:dyDescent="0.2">
      <c r="A4108" t="s">
        <v>219</v>
      </c>
      <c r="B4108">
        <v>0</v>
      </c>
      <c r="C4108">
        <v>6</v>
      </c>
      <c r="D4108" t="s">
        <v>4107</v>
      </c>
      <c r="E4108">
        <v>49.274171000000003</v>
      </c>
      <c r="F4108">
        <v>-122.774844</v>
      </c>
      <c r="G4108">
        <f>IF(route_map__2[[#This Row],[route_label]]&lt;&gt;A4109,0,SQRT((E4109-route_map__2[[#This Row],[stop_lat]])^2 + ((F4109-route_map__2[[#This Row],[stop_lon]])*COS(RADIANS(route_map__2[[#This Row],[stop_lat]])))^2)*111.32)</f>
        <v>0.24718193794114607</v>
      </c>
    </row>
    <row r="4109" spans="1:7" hidden="1" x14ac:dyDescent="0.2">
      <c r="A4109" t="s">
        <v>219</v>
      </c>
      <c r="B4109">
        <v>0</v>
      </c>
      <c r="C4109">
        <v>7</v>
      </c>
      <c r="D4109" t="s">
        <v>4108</v>
      </c>
      <c r="E4109">
        <v>49.276252999999997</v>
      </c>
      <c r="F4109">
        <v>-122.773661</v>
      </c>
      <c r="G4109">
        <f>IF(route_map__2[[#This Row],[route_label]]&lt;&gt;A4110,0,SQRT((E4110-route_map__2[[#This Row],[stop_lat]])^2 + ((F4110-route_map__2[[#This Row],[stop_lon]])*COS(RADIANS(route_map__2[[#This Row],[stop_lat]])))^2)*111.32)</f>
        <v>0.18841929897895679</v>
      </c>
    </row>
    <row r="4110" spans="1:7" hidden="1" x14ac:dyDescent="0.2">
      <c r="A4110" t="s">
        <v>219</v>
      </c>
      <c r="B4110">
        <v>0</v>
      </c>
      <c r="C4110">
        <v>8</v>
      </c>
      <c r="D4110" t="s">
        <v>4109</v>
      </c>
      <c r="E4110">
        <v>49.277901999999997</v>
      </c>
      <c r="F4110">
        <v>-122.773076</v>
      </c>
      <c r="G4110">
        <f>IF(route_map__2[[#This Row],[route_label]]&lt;&gt;A4111,0,SQRT((E4111-route_map__2[[#This Row],[stop_lat]])^2 + ((F4111-route_map__2[[#This Row],[stop_lon]])*COS(RADIANS(route_map__2[[#This Row],[stop_lat]])))^2)*111.32)</f>
        <v>0.22460258556429852</v>
      </c>
    </row>
    <row r="4111" spans="1:7" hidden="1" x14ac:dyDescent="0.2">
      <c r="A4111" t="s">
        <v>219</v>
      </c>
      <c r="B4111">
        <v>0</v>
      </c>
      <c r="C4111">
        <v>9</v>
      </c>
      <c r="D4111" t="s">
        <v>4110</v>
      </c>
      <c r="E4111">
        <v>49.278379000000001</v>
      </c>
      <c r="F4111">
        <v>-122.770071</v>
      </c>
      <c r="G4111">
        <f>IF(route_map__2[[#This Row],[route_label]]&lt;&gt;A4112,0,SQRT((E4112-route_map__2[[#This Row],[stop_lat]])^2 + ((F4112-route_map__2[[#This Row],[stop_lon]])*COS(RADIANS(route_map__2[[#This Row],[stop_lat]])))^2)*111.32)</f>
        <v>0.20372869445674963</v>
      </c>
    </row>
    <row r="4112" spans="1:7" hidden="1" x14ac:dyDescent="0.2">
      <c r="A4112" t="s">
        <v>219</v>
      </c>
      <c r="B4112">
        <v>0</v>
      </c>
      <c r="C4112">
        <v>10</v>
      </c>
      <c r="D4112" t="s">
        <v>4111</v>
      </c>
      <c r="E4112">
        <v>49.27807</v>
      </c>
      <c r="F4112">
        <v>-122.767306</v>
      </c>
      <c r="G4112">
        <f>IF(route_map__2[[#This Row],[route_label]]&lt;&gt;A4113,0,SQRT((E4113-route_map__2[[#This Row],[stop_lat]])^2 + ((F4113-route_map__2[[#This Row],[stop_lon]])*COS(RADIANS(route_map__2[[#This Row],[stop_lat]])))^2)*111.32)</f>
        <v>0.32519491491988922</v>
      </c>
    </row>
    <row r="4113" spans="1:7" hidden="1" x14ac:dyDescent="0.2">
      <c r="A4113" t="s">
        <v>219</v>
      </c>
      <c r="B4113">
        <v>0</v>
      </c>
      <c r="C4113">
        <v>11</v>
      </c>
      <c r="D4113" t="s">
        <v>4112</v>
      </c>
      <c r="E4113">
        <v>49.275148999999999</v>
      </c>
      <c r="F4113">
        <v>-122.767246</v>
      </c>
      <c r="G4113">
        <f>IF(route_map__2[[#This Row],[route_label]]&lt;&gt;A4114,0,SQRT((E4114-route_map__2[[#This Row],[stop_lat]])^2 + ((F4114-route_map__2[[#This Row],[stop_lon]])*COS(RADIANS(route_map__2[[#This Row],[stop_lat]])))^2)*111.32)</f>
        <v>0.45323552173506165</v>
      </c>
    </row>
    <row r="4114" spans="1:7" hidden="1" x14ac:dyDescent="0.2">
      <c r="A4114" t="s">
        <v>219</v>
      </c>
      <c r="B4114">
        <v>0</v>
      </c>
      <c r="C4114">
        <v>12</v>
      </c>
      <c r="D4114" t="s">
        <v>4113</v>
      </c>
      <c r="E4114">
        <v>49.271089000000003</v>
      </c>
      <c r="F4114">
        <v>-122.766778</v>
      </c>
      <c r="G4114">
        <f>IF(route_map__2[[#This Row],[route_label]]&lt;&gt;A4115,0,SQRT((E4115-route_map__2[[#This Row],[stop_lat]])^2 + ((F4115-route_map__2[[#This Row],[stop_lon]])*COS(RADIANS(route_map__2[[#This Row],[stop_lat]])))^2)*111.32)</f>
        <v>0.20112922414661891</v>
      </c>
    </row>
    <row r="4115" spans="1:7" hidden="1" x14ac:dyDescent="0.2">
      <c r="A4115" t="s">
        <v>219</v>
      </c>
      <c r="B4115">
        <v>0</v>
      </c>
      <c r="C4115">
        <v>13</v>
      </c>
      <c r="D4115" t="s">
        <v>4114</v>
      </c>
      <c r="E4115">
        <v>49.271101999999999</v>
      </c>
      <c r="F4115">
        <v>-122.764009</v>
      </c>
      <c r="G4115">
        <f>IF(route_map__2[[#This Row],[route_label]]&lt;&gt;A4116,0,SQRT((E4116-route_map__2[[#This Row],[stop_lat]])^2 + ((F4116-route_map__2[[#This Row],[stop_lon]])*COS(RADIANS(route_map__2[[#This Row],[stop_lat]])))^2)*111.32)</f>
        <v>0.20395818527569937</v>
      </c>
    </row>
    <row r="4116" spans="1:7" hidden="1" x14ac:dyDescent="0.2">
      <c r="A4116" t="s">
        <v>219</v>
      </c>
      <c r="B4116">
        <v>0</v>
      </c>
      <c r="C4116">
        <v>14</v>
      </c>
      <c r="D4116" t="s">
        <v>4115</v>
      </c>
      <c r="E4116">
        <v>49.271109000000003</v>
      </c>
      <c r="F4116">
        <v>-122.761201</v>
      </c>
      <c r="G4116">
        <f>IF(route_map__2[[#This Row],[route_label]]&lt;&gt;A4117,0,SQRT((E4117-route_map__2[[#This Row],[stop_lat]])^2 + ((F4117-route_map__2[[#This Row],[stop_lon]])*COS(RADIANS(route_map__2[[#This Row],[stop_lat]])))^2)*111.32)</f>
        <v>0.43689441446816141</v>
      </c>
    </row>
    <row r="4117" spans="1:7" hidden="1" x14ac:dyDescent="0.2">
      <c r="A4117" t="s">
        <v>219</v>
      </c>
      <c r="B4117">
        <v>0</v>
      </c>
      <c r="C4117">
        <v>15</v>
      </c>
      <c r="D4117" t="s">
        <v>4116</v>
      </c>
      <c r="E4117">
        <v>49.271107000000001</v>
      </c>
      <c r="F4117">
        <v>-122.75518599999999</v>
      </c>
      <c r="G4117">
        <f>IF(route_map__2[[#This Row],[route_label]]&lt;&gt;A4118,0,SQRT((E4118-route_map__2[[#This Row],[stop_lat]])^2 + ((F4118-route_map__2[[#This Row],[stop_lon]])*COS(RADIANS(route_map__2[[#This Row],[stop_lat]])))^2)*111.32)</f>
        <v>0.47680566011367442</v>
      </c>
    </row>
    <row r="4118" spans="1:7" hidden="1" x14ac:dyDescent="0.2">
      <c r="A4118" t="s">
        <v>219</v>
      </c>
      <c r="B4118">
        <v>0</v>
      </c>
      <c r="C4118">
        <v>16</v>
      </c>
      <c r="D4118" t="s">
        <v>4117</v>
      </c>
      <c r="E4118">
        <v>49.271158999999997</v>
      </c>
      <c r="F4118">
        <v>-122.748622</v>
      </c>
      <c r="G4118">
        <f>IF(route_map__2[[#This Row],[route_label]]&lt;&gt;A4119,0,SQRT((E4119-route_map__2[[#This Row],[stop_lat]])^2 + ((F4119-route_map__2[[#This Row],[stop_lon]])*COS(RADIANS(route_map__2[[#This Row],[stop_lat]])))^2)*111.32)</f>
        <v>0.31835840625661121</v>
      </c>
    </row>
    <row r="4119" spans="1:7" hidden="1" x14ac:dyDescent="0.2">
      <c r="A4119" t="s">
        <v>219</v>
      </c>
      <c r="B4119">
        <v>0</v>
      </c>
      <c r="C4119">
        <v>17</v>
      </c>
      <c r="D4119" t="s">
        <v>4118</v>
      </c>
      <c r="E4119">
        <v>49.271172</v>
      </c>
      <c r="F4119">
        <v>-122.74423899999999</v>
      </c>
      <c r="G4119">
        <f>IF(route_map__2[[#This Row],[route_label]]&lt;&gt;A4120,0,SQRT((E4120-route_map__2[[#This Row],[stop_lat]])^2 + ((F4120-route_map__2[[#This Row],[stop_lon]])*COS(RADIANS(route_map__2[[#This Row],[stop_lat]])))^2)*111.32)</f>
        <v>0.25073394519531111</v>
      </c>
    </row>
    <row r="4120" spans="1:7" hidden="1" x14ac:dyDescent="0.2">
      <c r="A4120" t="s">
        <v>219</v>
      </c>
      <c r="B4120">
        <v>0</v>
      </c>
      <c r="C4120">
        <v>18</v>
      </c>
      <c r="D4120" t="s">
        <v>4119</v>
      </c>
      <c r="E4120">
        <v>49.271165000000003</v>
      </c>
      <c r="F4120">
        <v>-122.740787</v>
      </c>
      <c r="G4120">
        <f>IF(route_map__2[[#This Row],[route_label]]&lt;&gt;A4121,0,SQRT((E4121-route_map__2[[#This Row],[stop_lat]])^2 + ((F4121-route_map__2[[#This Row],[stop_lon]])*COS(RADIANS(route_map__2[[#This Row],[stop_lat]])))^2)*111.32)</f>
        <v>0.25941444140643738</v>
      </c>
    </row>
    <row r="4121" spans="1:7" hidden="1" x14ac:dyDescent="0.2">
      <c r="A4121" t="s">
        <v>219</v>
      </c>
      <c r="B4121">
        <v>0</v>
      </c>
      <c r="C4121">
        <v>19</v>
      </c>
      <c r="D4121" t="s">
        <v>4120</v>
      </c>
      <c r="E4121">
        <v>49.271205000000002</v>
      </c>
      <c r="F4121">
        <v>-122.737216</v>
      </c>
      <c r="G4121">
        <f>IF(route_map__2[[#This Row],[route_label]]&lt;&gt;A4122,0,SQRT((E4122-route_map__2[[#This Row],[stop_lat]])^2 + ((F4122-route_map__2[[#This Row],[stop_lon]])*COS(RADIANS(route_map__2[[#This Row],[stop_lat]])))^2)*111.32)</f>
        <v>0.21230991041385344</v>
      </c>
    </row>
    <row r="4122" spans="1:7" hidden="1" x14ac:dyDescent="0.2">
      <c r="A4122" t="s">
        <v>219</v>
      </c>
      <c r="B4122">
        <v>0</v>
      </c>
      <c r="C4122">
        <v>20</v>
      </c>
      <c r="D4122" t="s">
        <v>4121</v>
      </c>
      <c r="E4122">
        <v>49.271210000000004</v>
      </c>
      <c r="F4122">
        <v>-122.73429299999999</v>
      </c>
      <c r="G4122">
        <f>IF(route_map__2[[#This Row],[route_label]]&lt;&gt;A4123,0,SQRT((E4123-route_map__2[[#This Row],[stop_lat]])^2 + ((F4123-route_map__2[[#This Row],[stop_lon]])*COS(RADIANS(route_map__2[[#This Row],[stop_lat]])))^2)*111.32)</f>
        <v>0.39604655835985147</v>
      </c>
    </row>
    <row r="4123" spans="1:7" hidden="1" x14ac:dyDescent="0.2">
      <c r="A4123" t="s">
        <v>219</v>
      </c>
      <c r="B4123">
        <v>0</v>
      </c>
      <c r="C4123">
        <v>21</v>
      </c>
      <c r="D4123" t="s">
        <v>4122</v>
      </c>
      <c r="E4123">
        <v>49.267662000000001</v>
      </c>
      <c r="F4123">
        <v>-122.73389</v>
      </c>
      <c r="G4123">
        <f>IF(route_map__2[[#This Row],[route_label]]&lt;&gt;A4124,0,SQRT((E4124-route_map__2[[#This Row],[stop_lat]])^2 + ((F4124-route_map__2[[#This Row],[stop_lon]])*COS(RADIANS(route_map__2[[#This Row],[stop_lat]])))^2)*111.32)</f>
        <v>0.24592552816391372</v>
      </c>
    </row>
    <row r="4124" spans="1:7" hidden="1" x14ac:dyDescent="0.2">
      <c r="A4124" t="s">
        <v>219</v>
      </c>
      <c r="B4124">
        <v>0</v>
      </c>
      <c r="C4124">
        <v>22</v>
      </c>
      <c r="D4124" t="s">
        <v>4123</v>
      </c>
      <c r="E4124">
        <v>49.267321000000003</v>
      </c>
      <c r="F4124">
        <v>-122.737235</v>
      </c>
      <c r="G4124">
        <f>IF(route_map__2[[#This Row],[route_label]]&lt;&gt;A4125,0,SQRT((E4125-route_map__2[[#This Row],[stop_lat]])^2 + ((F4125-route_map__2[[#This Row],[stop_lon]])*COS(RADIANS(route_map__2[[#This Row],[stop_lat]])))^2)*111.32)</f>
        <v>0.20118389787864105</v>
      </c>
    </row>
    <row r="4125" spans="1:7" hidden="1" x14ac:dyDescent="0.2">
      <c r="A4125" t="s">
        <v>219</v>
      </c>
      <c r="B4125">
        <v>0</v>
      </c>
      <c r="C4125">
        <v>23</v>
      </c>
      <c r="D4125" t="s">
        <v>4124</v>
      </c>
      <c r="E4125">
        <v>49.267206000000002</v>
      </c>
      <c r="F4125">
        <v>-122.739999</v>
      </c>
      <c r="G4125">
        <f>IF(route_map__2[[#This Row],[route_label]]&lt;&gt;A4126,0,SQRT((E4126-route_map__2[[#This Row],[stop_lat]])^2 + ((F4126-route_map__2[[#This Row],[stop_lon]])*COS(RADIANS(route_map__2[[#This Row],[stop_lat]])))^2)*111.32)</f>
        <v>0.21266243950262403</v>
      </c>
    </row>
    <row r="4126" spans="1:7" hidden="1" x14ac:dyDescent="0.2">
      <c r="A4126" t="s">
        <v>219</v>
      </c>
      <c r="B4126">
        <v>0</v>
      </c>
      <c r="C4126">
        <v>24</v>
      </c>
      <c r="D4126" t="s">
        <v>4125</v>
      </c>
      <c r="E4126">
        <v>49.266002</v>
      </c>
      <c r="F4126">
        <v>-122.742272</v>
      </c>
      <c r="G4126">
        <f>IF(route_map__2[[#This Row],[route_label]]&lt;&gt;A4127,0,SQRT((E4127-route_map__2[[#This Row],[stop_lat]])^2 + ((F4127-route_map__2[[#This Row],[stop_lon]])*COS(RADIANS(route_map__2[[#This Row],[stop_lat]])))^2)*111.32)</f>
        <v>0.19254937192513485</v>
      </c>
    </row>
    <row r="4127" spans="1:7" hidden="1" x14ac:dyDescent="0.2">
      <c r="A4127" t="s">
        <v>219</v>
      </c>
      <c r="B4127">
        <v>0</v>
      </c>
      <c r="C4127">
        <v>25</v>
      </c>
      <c r="D4127" t="s">
        <v>4126</v>
      </c>
      <c r="E4127">
        <v>49.264273000000003</v>
      </c>
      <c r="F4127">
        <v>-122.742347</v>
      </c>
      <c r="G4127">
        <f>IF(route_map__2[[#This Row],[route_label]]&lt;&gt;A4128,0,SQRT((E4128-route_map__2[[#This Row],[stop_lat]])^2 + ((F4128-route_map__2[[#This Row],[stop_lon]])*COS(RADIANS(route_map__2[[#This Row],[stop_lat]])))^2)*111.32)</f>
        <v>0.19632684420504837</v>
      </c>
    </row>
    <row r="4128" spans="1:7" hidden="1" x14ac:dyDescent="0.2">
      <c r="A4128" t="s">
        <v>219</v>
      </c>
      <c r="B4128">
        <v>0</v>
      </c>
      <c r="C4128">
        <v>26</v>
      </c>
      <c r="D4128" t="s">
        <v>4127</v>
      </c>
      <c r="E4128">
        <v>49.262509999999999</v>
      </c>
      <c r="F4128">
        <v>-122.742419</v>
      </c>
      <c r="G4128">
        <f>IF(route_map__2[[#This Row],[route_label]]&lt;&gt;A4129,0,SQRT((E4129-route_map__2[[#This Row],[stop_lat]])^2 + ((F4129-route_map__2[[#This Row],[stop_lon]])*COS(RADIANS(route_map__2[[#This Row],[stop_lat]])))^2)*111.32)</f>
        <v>0.38345168896293874</v>
      </c>
    </row>
    <row r="4129" spans="1:7" hidden="1" x14ac:dyDescent="0.2">
      <c r="A4129" t="s">
        <v>219</v>
      </c>
      <c r="B4129">
        <v>0</v>
      </c>
      <c r="C4129">
        <v>27</v>
      </c>
      <c r="D4129" t="s">
        <v>4128</v>
      </c>
      <c r="E4129">
        <v>49.260389000000004</v>
      </c>
      <c r="F4129">
        <v>-122.746578</v>
      </c>
      <c r="G4129">
        <f>IF(route_map__2[[#This Row],[route_label]]&lt;&gt;A4130,0,SQRT((E4130-route_map__2[[#This Row],[stop_lat]])^2 + ((F4130-route_map__2[[#This Row],[stop_lon]])*COS(RADIANS(route_map__2[[#This Row],[stop_lat]])))^2)*111.32)</f>
        <v>0.23460091443512615</v>
      </c>
    </row>
    <row r="4130" spans="1:7" hidden="1" x14ac:dyDescent="0.2">
      <c r="A4130" t="s">
        <v>219</v>
      </c>
      <c r="B4130">
        <v>0</v>
      </c>
      <c r="C4130">
        <v>28</v>
      </c>
      <c r="D4130" t="s">
        <v>4129</v>
      </c>
      <c r="E4130">
        <v>49.258319999999998</v>
      </c>
      <c r="F4130">
        <v>-122.745964</v>
      </c>
      <c r="G4130">
        <f>IF(route_map__2[[#This Row],[route_label]]&lt;&gt;A4131,0,SQRT((E4131-route_map__2[[#This Row],[stop_lat]])^2 + ((F4131-route_map__2[[#This Row],[stop_lon]])*COS(RADIANS(route_map__2[[#This Row],[stop_lat]])))^2)*111.32)</f>
        <v>0.6219825548076392</v>
      </c>
    </row>
    <row r="4131" spans="1:7" hidden="1" x14ac:dyDescent="0.2">
      <c r="A4131" t="s">
        <v>219</v>
      </c>
      <c r="B4131">
        <v>0</v>
      </c>
      <c r="C4131">
        <v>29</v>
      </c>
      <c r="D4131" t="s">
        <v>4130</v>
      </c>
      <c r="E4131">
        <v>49.258327000000001</v>
      </c>
      <c r="F4131">
        <v>-122.737403</v>
      </c>
      <c r="G4131">
        <f>IF(route_map__2[[#This Row],[route_label]]&lt;&gt;A4132,0,SQRT((E4132-route_map__2[[#This Row],[stop_lat]])^2 + ((F4132-route_map__2[[#This Row],[stop_lon]])*COS(RADIANS(route_map__2[[#This Row],[stop_lat]])))^2)*111.32)</f>
        <v>0.20495644491220089</v>
      </c>
    </row>
    <row r="4132" spans="1:7" hidden="1" x14ac:dyDescent="0.2">
      <c r="A4132" t="s">
        <v>219</v>
      </c>
      <c r="B4132">
        <v>0</v>
      </c>
      <c r="C4132">
        <v>30</v>
      </c>
      <c r="D4132" t="s">
        <v>4131</v>
      </c>
      <c r="E4132">
        <v>49.258318000000003</v>
      </c>
      <c r="F4132">
        <v>-122.734582</v>
      </c>
      <c r="G4132">
        <f>IF(route_map__2[[#This Row],[route_label]]&lt;&gt;A4133,0,SQRT((E4133-route_map__2[[#This Row],[stop_lat]])^2 + ((F4133-route_map__2[[#This Row],[stop_lon]])*COS(RADIANS(route_map__2[[#This Row],[stop_lat]])))^2)*111.32)</f>
        <v>0.41960777214449252</v>
      </c>
    </row>
    <row r="4133" spans="1:7" hidden="1" x14ac:dyDescent="0.2">
      <c r="A4133" t="s">
        <v>219</v>
      </c>
      <c r="B4133">
        <v>0</v>
      </c>
      <c r="C4133">
        <v>31</v>
      </c>
      <c r="D4133" t="s">
        <v>4095</v>
      </c>
      <c r="E4133">
        <v>49.258051000000002</v>
      </c>
      <c r="F4133">
        <v>-122.728821</v>
      </c>
      <c r="G4133">
        <f>IF(route_map__2[[#This Row],[route_label]]&lt;&gt;A4134,0,SQRT((E4134-route_map__2[[#This Row],[stop_lat]])^2 + ((F4134-route_map__2[[#This Row],[stop_lon]])*COS(RADIANS(route_map__2[[#This Row],[stop_lat]])))^2)*111.32)</f>
        <v>5.8661535736433644E-2</v>
      </c>
    </row>
    <row r="4134" spans="1:7" hidden="1" x14ac:dyDescent="0.2">
      <c r="A4134" t="s">
        <v>219</v>
      </c>
      <c r="B4134">
        <v>1</v>
      </c>
      <c r="C4134">
        <v>1</v>
      </c>
      <c r="D4134" t="s">
        <v>4094</v>
      </c>
      <c r="E4134">
        <v>49.258459000000002</v>
      </c>
      <c r="F4134">
        <v>-122.729332</v>
      </c>
      <c r="G4134">
        <f>IF(route_map__2[[#This Row],[route_label]]&lt;&gt;A4135,0,SQRT((E4135-route_map__2[[#This Row],[stop_lat]])^2 + ((F4135-route_map__2[[#This Row],[stop_lon]])*COS(RADIANS(route_map__2[[#This Row],[stop_lat]])))^2)*111.32)</f>
        <v>0.36675130611133644</v>
      </c>
    </row>
    <row r="4135" spans="1:7" hidden="1" x14ac:dyDescent="0.2">
      <c r="A4135" t="s">
        <v>219</v>
      </c>
      <c r="B4135">
        <v>1</v>
      </c>
      <c r="C4135">
        <v>2</v>
      </c>
      <c r="D4135" t="s">
        <v>4132</v>
      </c>
      <c r="E4135">
        <v>49.258456000000002</v>
      </c>
      <c r="F4135">
        <v>-122.73438</v>
      </c>
      <c r="G4135">
        <f>IF(route_map__2[[#This Row],[route_label]]&lt;&gt;A4136,0,SQRT((E4136-route_map__2[[#This Row],[stop_lat]])^2 + ((F4136-route_map__2[[#This Row],[stop_lon]])*COS(RADIANS(route_map__2[[#This Row],[stop_lat]])))^2)*111.32)</f>
        <v>0.27005036416935402</v>
      </c>
    </row>
    <row r="4136" spans="1:7" hidden="1" x14ac:dyDescent="0.2">
      <c r="A4136" t="s">
        <v>219</v>
      </c>
      <c r="B4136">
        <v>1</v>
      </c>
      <c r="C4136">
        <v>3</v>
      </c>
      <c r="D4136" t="s">
        <v>4133</v>
      </c>
      <c r="E4136">
        <v>49.258457</v>
      </c>
      <c r="F4136">
        <v>-122.738097</v>
      </c>
      <c r="G4136">
        <f>IF(route_map__2[[#This Row],[route_label]]&lt;&gt;A4137,0,SQRT((E4137-route_map__2[[#This Row],[stop_lat]])^2 + ((F4137-route_map__2[[#This Row],[stop_lon]])*COS(RADIANS(route_map__2[[#This Row],[stop_lat]])))^2)*111.32)</f>
        <v>0.56131617365302777</v>
      </c>
    </row>
    <row r="4137" spans="1:7" hidden="1" x14ac:dyDescent="0.2">
      <c r="A4137" t="s">
        <v>219</v>
      </c>
      <c r="B4137">
        <v>1</v>
      </c>
      <c r="C4137">
        <v>4</v>
      </c>
      <c r="D4137" t="s">
        <v>4134</v>
      </c>
      <c r="E4137">
        <v>49.258448000000001</v>
      </c>
      <c r="F4137">
        <v>-122.745823</v>
      </c>
      <c r="G4137">
        <f>IF(route_map__2[[#This Row],[route_label]]&lt;&gt;A4138,0,SQRT((E4138-route_map__2[[#This Row],[stop_lat]])^2 + ((F4138-route_map__2[[#This Row],[stop_lon]])*COS(RADIANS(route_map__2[[#This Row],[stop_lat]])))^2)*111.32)</f>
        <v>0.25057783949947998</v>
      </c>
    </row>
    <row r="4138" spans="1:7" hidden="1" x14ac:dyDescent="0.2">
      <c r="A4138" t="s">
        <v>219</v>
      </c>
      <c r="B4138">
        <v>1</v>
      </c>
      <c r="C4138">
        <v>5</v>
      </c>
      <c r="D4138" t="s">
        <v>4135</v>
      </c>
      <c r="E4138">
        <v>49.260693000000003</v>
      </c>
      <c r="F4138">
        <v>-122.745572</v>
      </c>
      <c r="G4138">
        <f>IF(route_map__2[[#This Row],[route_label]]&lt;&gt;A4139,0,SQRT((E4139-route_map__2[[#This Row],[stop_lat]])^2 + ((F4139-route_map__2[[#This Row],[stop_lon]])*COS(RADIANS(route_map__2[[#This Row],[stop_lat]])))^2)*111.32)</f>
        <v>0.17213391841537634</v>
      </c>
    </row>
    <row r="4139" spans="1:7" hidden="1" x14ac:dyDescent="0.2">
      <c r="A4139" t="s">
        <v>219</v>
      </c>
      <c r="B4139">
        <v>1</v>
      </c>
      <c r="C4139">
        <v>6</v>
      </c>
      <c r="D4139" t="s">
        <v>4136</v>
      </c>
      <c r="E4139">
        <v>49.261037000000002</v>
      </c>
      <c r="F4139">
        <v>-122.743262</v>
      </c>
      <c r="G4139">
        <f>IF(route_map__2[[#This Row],[route_label]]&lt;&gt;A4140,0,SQRT((E4140-route_map__2[[#This Row],[stop_lat]])^2 + ((F4140-route_map__2[[#This Row],[stop_lon]])*COS(RADIANS(route_map__2[[#This Row],[stop_lat]])))^2)*111.32)</f>
        <v>0.36584967576298594</v>
      </c>
    </row>
    <row r="4140" spans="1:7" hidden="1" x14ac:dyDescent="0.2">
      <c r="A4140" t="s">
        <v>219</v>
      </c>
      <c r="B4140">
        <v>1</v>
      </c>
      <c r="C4140">
        <v>7</v>
      </c>
      <c r="D4140" t="s">
        <v>4137</v>
      </c>
      <c r="E4140">
        <v>49.264246999999997</v>
      </c>
      <c r="F4140">
        <v>-122.742182</v>
      </c>
      <c r="G4140">
        <f>IF(route_map__2[[#This Row],[route_label]]&lt;&gt;A4141,0,SQRT((E4141-route_map__2[[#This Row],[stop_lat]])^2 + ((F4141-route_map__2[[#This Row],[stop_lon]])*COS(RADIANS(route_map__2[[#This Row],[stop_lat]])))^2)*111.32)</f>
        <v>0.38099381793066361</v>
      </c>
    </row>
    <row r="4141" spans="1:7" hidden="1" x14ac:dyDescent="0.2">
      <c r="A4141" t="s">
        <v>219</v>
      </c>
      <c r="B4141">
        <v>1</v>
      </c>
      <c r="C4141">
        <v>8</v>
      </c>
      <c r="D4141" t="s">
        <v>4138</v>
      </c>
      <c r="E4141">
        <v>49.267114999999997</v>
      </c>
      <c r="F4141">
        <v>-122.73932000000001</v>
      </c>
      <c r="G4141">
        <f>IF(route_map__2[[#This Row],[route_label]]&lt;&gt;A4142,0,SQRT((E4142-route_map__2[[#This Row],[stop_lat]])^2 + ((F4142-route_map__2[[#This Row],[stop_lon]])*COS(RADIANS(route_map__2[[#This Row],[stop_lat]])))^2)*111.32)</f>
        <v>0.20720143510771827</v>
      </c>
    </row>
    <row r="4142" spans="1:7" hidden="1" x14ac:dyDescent="0.2">
      <c r="A4142" t="s">
        <v>219</v>
      </c>
      <c r="B4142">
        <v>1</v>
      </c>
      <c r="C4142">
        <v>9</v>
      </c>
      <c r="D4142" t="s">
        <v>4139</v>
      </c>
      <c r="E4142">
        <v>49.267192000000001</v>
      </c>
      <c r="F4142">
        <v>-122.73647</v>
      </c>
      <c r="G4142">
        <f>IF(route_map__2[[#This Row],[route_label]]&lt;&gt;A4143,0,SQRT((E4143-route_map__2[[#This Row],[stop_lat]])^2 + ((F4143-route_map__2[[#This Row],[stop_lon]])*COS(RADIANS(route_map__2[[#This Row],[stop_lat]])))^2)*111.32)</f>
        <v>0.49363413164740066</v>
      </c>
    </row>
    <row r="4143" spans="1:7" hidden="1" x14ac:dyDescent="0.2">
      <c r="A4143" t="s">
        <v>219</v>
      </c>
      <c r="B4143">
        <v>1</v>
      </c>
      <c r="C4143">
        <v>10</v>
      </c>
      <c r="D4143" t="s">
        <v>4140</v>
      </c>
      <c r="E4143">
        <v>49.271379000000003</v>
      </c>
      <c r="F4143">
        <v>-122.73423200000001</v>
      </c>
      <c r="G4143">
        <f>IF(route_map__2[[#This Row],[route_label]]&lt;&gt;A4144,0,SQRT((E4144-route_map__2[[#This Row],[stop_lat]])^2 + ((F4144-route_map__2[[#This Row],[stop_lon]])*COS(RADIANS(route_map__2[[#This Row],[stop_lat]])))^2)*111.32)</f>
        <v>0.43864848983453841</v>
      </c>
    </row>
    <row r="4144" spans="1:7" hidden="1" x14ac:dyDescent="0.2">
      <c r="A4144" t="s">
        <v>219</v>
      </c>
      <c r="B4144">
        <v>1</v>
      </c>
      <c r="C4144">
        <v>11</v>
      </c>
      <c r="D4144" t="s">
        <v>4141</v>
      </c>
      <c r="E4144">
        <v>49.271301000000001</v>
      </c>
      <c r="F4144">
        <v>-122.74027</v>
      </c>
      <c r="G4144">
        <f>IF(route_map__2[[#This Row],[route_label]]&lt;&gt;A4145,0,SQRT((E4145-route_map__2[[#This Row],[stop_lat]])^2 + ((F4145-route_map__2[[#This Row],[stop_lon]])*COS(RADIANS(route_map__2[[#This Row],[stop_lat]])))^2)*111.32)</f>
        <v>0.23075779450473469</v>
      </c>
    </row>
    <row r="4145" spans="1:7" hidden="1" x14ac:dyDescent="0.2">
      <c r="A4145" t="s">
        <v>219</v>
      </c>
      <c r="B4145">
        <v>1</v>
      </c>
      <c r="C4145">
        <v>12</v>
      </c>
      <c r="D4145" t="s">
        <v>4142</v>
      </c>
      <c r="E4145">
        <v>49.271299999999997</v>
      </c>
      <c r="F4145">
        <v>-122.743447</v>
      </c>
      <c r="G4145">
        <f>IF(route_map__2[[#This Row],[route_label]]&lt;&gt;A4146,0,SQRT((E4146-route_map__2[[#This Row],[stop_lat]])^2 + ((F4146-route_map__2[[#This Row],[stop_lon]])*COS(RADIANS(route_map__2[[#This Row],[stop_lat]])))^2)*111.32)</f>
        <v>0.43813852914925838</v>
      </c>
    </row>
    <row r="4146" spans="1:7" hidden="1" x14ac:dyDescent="0.2">
      <c r="A4146" t="s">
        <v>219</v>
      </c>
      <c r="B4146">
        <v>1</v>
      </c>
      <c r="C4146">
        <v>13</v>
      </c>
      <c r="D4146" t="s">
        <v>4143</v>
      </c>
      <c r="E4146">
        <v>49.271272000000003</v>
      </c>
      <c r="F4146">
        <v>-122.74947899999999</v>
      </c>
      <c r="G4146">
        <f>IF(route_map__2[[#This Row],[route_label]]&lt;&gt;A4147,0,SQRT((E4147-route_map__2[[#This Row],[stop_lat]])^2 + ((F4147-route_map__2[[#This Row],[stop_lon]])*COS(RADIANS(route_map__2[[#This Row],[stop_lat]])))^2)*111.32)</f>
        <v>0.30157595672716564</v>
      </c>
    </row>
    <row r="4147" spans="1:7" hidden="1" x14ac:dyDescent="0.2">
      <c r="A4147" t="s">
        <v>219</v>
      </c>
      <c r="B4147">
        <v>1</v>
      </c>
      <c r="C4147">
        <v>14</v>
      </c>
      <c r="D4147" t="s">
        <v>4144</v>
      </c>
      <c r="E4147">
        <v>49.271272000000003</v>
      </c>
      <c r="F4147">
        <v>-122.753631</v>
      </c>
      <c r="G4147">
        <f>IF(route_map__2[[#This Row],[route_label]]&lt;&gt;A4148,0,SQRT((E4148-route_map__2[[#This Row],[stop_lat]])^2 + ((F4148-route_map__2[[#This Row],[stop_lon]])*COS(RADIANS(route_map__2[[#This Row],[stop_lat]])))^2)*111.32)</f>
        <v>0.27478218759735346</v>
      </c>
    </row>
    <row r="4148" spans="1:7" hidden="1" x14ac:dyDescent="0.2">
      <c r="A4148" t="s">
        <v>219</v>
      </c>
      <c r="B4148">
        <v>1</v>
      </c>
      <c r="C4148">
        <v>15</v>
      </c>
      <c r="D4148" t="s">
        <v>4145</v>
      </c>
      <c r="E4148">
        <v>49.271253000000002</v>
      </c>
      <c r="F4148">
        <v>-122.757414</v>
      </c>
      <c r="G4148">
        <f>IF(route_map__2[[#This Row],[route_label]]&lt;&gt;A4149,0,SQRT((E4149-route_map__2[[#This Row],[stop_lat]])^2 + ((F4149-route_map__2[[#This Row],[stop_lon]])*COS(RADIANS(route_map__2[[#This Row],[stop_lat]])))^2)*111.32)</f>
        <v>0.34109358056193023</v>
      </c>
    </row>
    <row r="4149" spans="1:7" hidden="1" x14ac:dyDescent="0.2">
      <c r="A4149" t="s">
        <v>219</v>
      </c>
      <c r="B4149">
        <v>1</v>
      </c>
      <c r="C4149">
        <v>16</v>
      </c>
      <c r="D4149" t="s">
        <v>4146</v>
      </c>
      <c r="E4149">
        <v>49.271236999999999</v>
      </c>
      <c r="F4149">
        <v>-122.76211000000001</v>
      </c>
      <c r="G4149">
        <f>IF(route_map__2[[#This Row],[route_label]]&lt;&gt;A4150,0,SQRT((E4150-route_map__2[[#This Row],[stop_lat]])^2 + ((F4150-route_map__2[[#This Row],[stop_lon]])*COS(RADIANS(route_map__2[[#This Row],[stop_lat]])))^2)*111.32)</f>
        <v>0.1972783376988034</v>
      </c>
    </row>
    <row r="4150" spans="1:7" hidden="1" x14ac:dyDescent="0.2">
      <c r="A4150" t="s">
        <v>219</v>
      </c>
      <c r="B4150">
        <v>1</v>
      </c>
      <c r="C4150">
        <v>17</v>
      </c>
      <c r="D4150" t="s">
        <v>4147</v>
      </c>
      <c r="E4150">
        <v>49.271225000000001</v>
      </c>
      <c r="F4150">
        <v>-122.764826</v>
      </c>
      <c r="G4150">
        <f>IF(route_map__2[[#This Row],[route_label]]&lt;&gt;A4151,0,SQRT((E4151-route_map__2[[#This Row],[stop_lat]])^2 + ((F4151-route_map__2[[#This Row],[stop_lon]])*COS(RADIANS(route_map__2[[#This Row],[stop_lat]])))^2)*111.32)</f>
        <v>0.16881666519151659</v>
      </c>
    </row>
    <row r="4151" spans="1:7" hidden="1" x14ac:dyDescent="0.2">
      <c r="A4151" t="s">
        <v>219</v>
      </c>
      <c r="B4151">
        <v>1</v>
      </c>
      <c r="C4151">
        <v>18</v>
      </c>
      <c r="D4151" t="s">
        <v>4148</v>
      </c>
      <c r="E4151">
        <v>49.271579000000003</v>
      </c>
      <c r="F4151">
        <v>-122.76708600000001</v>
      </c>
      <c r="G4151">
        <f>IF(route_map__2[[#This Row],[route_label]]&lt;&gt;A4152,0,SQRT((E4152-route_map__2[[#This Row],[stop_lat]])^2 + ((F4152-route_map__2[[#This Row],[stop_lon]])*COS(RADIANS(route_map__2[[#This Row],[stop_lat]])))^2)*111.32)</f>
        <v>0.37584877389075166</v>
      </c>
    </row>
    <row r="4152" spans="1:7" hidden="1" x14ac:dyDescent="0.2">
      <c r="A4152" t="s">
        <v>219</v>
      </c>
      <c r="B4152">
        <v>1</v>
      </c>
      <c r="C4152">
        <v>19</v>
      </c>
      <c r="D4152" t="s">
        <v>4149</v>
      </c>
      <c r="E4152">
        <v>49.274954999999999</v>
      </c>
      <c r="F4152">
        <v>-122.767154</v>
      </c>
      <c r="G4152">
        <f>IF(route_map__2[[#This Row],[route_label]]&lt;&gt;A4153,0,SQRT((E4153-route_map__2[[#This Row],[stop_lat]])^2 + ((F4153-route_map__2[[#This Row],[stop_lon]])*COS(RADIANS(route_map__2[[#This Row],[stop_lat]])))^2)*111.32)</f>
        <v>0.38924412122147184</v>
      </c>
    </row>
    <row r="4153" spans="1:7" hidden="1" x14ac:dyDescent="0.2">
      <c r="A4153" t="s">
        <v>219</v>
      </c>
      <c r="B4153">
        <v>1</v>
      </c>
      <c r="C4153">
        <v>20</v>
      </c>
      <c r="D4153" t="s">
        <v>4150</v>
      </c>
      <c r="E4153">
        <v>49.278432000000002</v>
      </c>
      <c r="F4153">
        <v>-122.76772099999999</v>
      </c>
      <c r="G4153">
        <f>IF(route_map__2[[#This Row],[route_label]]&lt;&gt;A4154,0,SQRT((E4154-route_map__2[[#This Row],[stop_lat]])^2 + ((F4154-route_map__2[[#This Row],[stop_lon]])*COS(RADIANS(route_map__2[[#This Row],[stop_lat]])))^2)*111.32)</f>
        <v>0.40214466034043223</v>
      </c>
    </row>
    <row r="4154" spans="1:7" hidden="1" x14ac:dyDescent="0.2">
      <c r="A4154" t="s">
        <v>219</v>
      </c>
      <c r="B4154">
        <v>1</v>
      </c>
      <c r="C4154">
        <v>21</v>
      </c>
      <c r="D4154" t="s">
        <v>4151</v>
      </c>
      <c r="E4154">
        <v>49.278288000000003</v>
      </c>
      <c r="F4154">
        <v>-122.77325399999999</v>
      </c>
      <c r="G4154">
        <f>IF(route_map__2[[#This Row],[route_label]]&lt;&gt;A4155,0,SQRT((E4155-route_map__2[[#This Row],[stop_lat]])^2 + ((F4155-route_map__2[[#This Row],[stop_lon]])*COS(RADIANS(route_map__2[[#This Row],[stop_lat]])))^2)*111.32)</f>
        <v>0.19524353675175543</v>
      </c>
    </row>
    <row r="4155" spans="1:7" hidden="1" x14ac:dyDescent="0.2">
      <c r="A4155" t="s">
        <v>219</v>
      </c>
      <c r="B4155">
        <v>1</v>
      </c>
      <c r="C4155">
        <v>22</v>
      </c>
      <c r="D4155" t="s">
        <v>4152</v>
      </c>
      <c r="E4155">
        <v>49.276561000000001</v>
      </c>
      <c r="F4155">
        <v>-122.773723</v>
      </c>
      <c r="G4155">
        <f>IF(route_map__2[[#This Row],[route_label]]&lt;&gt;A4156,0,SQRT((E4156-route_map__2[[#This Row],[stop_lat]])^2 + ((F4156-route_map__2[[#This Row],[stop_lon]])*COS(RADIANS(route_map__2[[#This Row],[stop_lat]])))^2)*111.32)</f>
        <v>0.28360642947732861</v>
      </c>
    </row>
    <row r="4156" spans="1:7" hidden="1" x14ac:dyDescent="0.2">
      <c r="A4156" t="s">
        <v>219</v>
      </c>
      <c r="B4156">
        <v>1</v>
      </c>
      <c r="C4156">
        <v>23</v>
      </c>
      <c r="D4156" t="s">
        <v>4153</v>
      </c>
      <c r="E4156">
        <v>49.274163999999999</v>
      </c>
      <c r="F4156">
        <v>-122.775046</v>
      </c>
      <c r="G4156">
        <f>IF(route_map__2[[#This Row],[route_label]]&lt;&gt;A4157,0,SQRT((E4157-route_map__2[[#This Row],[stop_lat]])^2 + ((F4157-route_map__2[[#This Row],[stop_lon]])*COS(RADIANS(route_map__2[[#This Row],[stop_lat]])))^2)*111.32)</f>
        <v>0.38081989458730742</v>
      </c>
    </row>
    <row r="4157" spans="1:7" hidden="1" x14ac:dyDescent="0.2">
      <c r="A4157" t="s">
        <v>219</v>
      </c>
      <c r="B4157">
        <v>1</v>
      </c>
      <c r="C4157">
        <v>24</v>
      </c>
      <c r="D4157" t="s">
        <v>4154</v>
      </c>
      <c r="E4157">
        <v>49.27075</v>
      </c>
      <c r="F4157">
        <v>-122.77538</v>
      </c>
      <c r="G4157">
        <f>IF(route_map__2[[#This Row],[route_label]]&lt;&gt;A4158,0,SQRT((E4158-route_map__2[[#This Row],[stop_lat]])^2 + ((F4158-route_map__2[[#This Row],[stop_lon]])*COS(RADIANS(route_map__2[[#This Row],[stop_lat]])))^2)*111.32)</f>
        <v>0.20465571300777113</v>
      </c>
    </row>
    <row r="4158" spans="1:7" hidden="1" x14ac:dyDescent="0.2">
      <c r="A4158" t="s">
        <v>219</v>
      </c>
      <c r="B4158">
        <v>1</v>
      </c>
      <c r="C4158">
        <v>25</v>
      </c>
      <c r="D4158" t="s">
        <v>4155</v>
      </c>
      <c r="E4158">
        <v>49.268912</v>
      </c>
      <c r="F4158">
        <v>-122.775442</v>
      </c>
      <c r="G4158">
        <f>IF(route_map__2[[#This Row],[route_label]]&lt;&gt;A4159,0,SQRT((E4159-route_map__2[[#This Row],[stop_lat]])^2 + ((F4159-route_map__2[[#This Row],[stop_lon]])*COS(RADIANS(route_map__2[[#This Row],[stop_lat]])))^2)*111.32)</f>
        <v>0.60561349236824191</v>
      </c>
    </row>
    <row r="4159" spans="1:7" hidden="1" x14ac:dyDescent="0.2">
      <c r="A4159" t="s">
        <v>219</v>
      </c>
      <c r="B4159">
        <v>1</v>
      </c>
      <c r="C4159">
        <v>26</v>
      </c>
      <c r="D4159" t="s">
        <v>3927</v>
      </c>
      <c r="E4159">
        <v>49.270603999999999</v>
      </c>
      <c r="F4159">
        <v>-122.783366</v>
      </c>
      <c r="G4159">
        <f>IF(route_map__2[[#This Row],[route_label]]&lt;&gt;A4160,0,SQRT((E4160-route_map__2[[#This Row],[stop_lat]])^2 + ((F4160-route_map__2[[#This Row],[stop_lon]])*COS(RADIANS(route_map__2[[#This Row],[stop_lat]])))^2)*111.32)</f>
        <v>0.74061957321257799</v>
      </c>
    </row>
    <row r="4160" spans="1:7" hidden="1" x14ac:dyDescent="0.2">
      <c r="A4160" t="s">
        <v>219</v>
      </c>
      <c r="B4160">
        <v>1</v>
      </c>
      <c r="C4160">
        <v>27</v>
      </c>
      <c r="D4160" t="s">
        <v>3928</v>
      </c>
      <c r="E4160">
        <v>49.274251999999997</v>
      </c>
      <c r="F4160">
        <v>-122.791893</v>
      </c>
      <c r="G4160">
        <f>IF(route_map__2[[#This Row],[route_label]]&lt;&gt;A4161,0,SQRT((E4161-route_map__2[[#This Row],[stop_lat]])^2 + ((F4161-route_map__2[[#This Row],[stop_lon]])*COS(RADIANS(route_map__2[[#This Row],[stop_lat]])))^2)*111.32)</f>
        <v>0.51443241816140883</v>
      </c>
    </row>
    <row r="4161" spans="1:7" hidden="1" x14ac:dyDescent="0.2">
      <c r="A4161" t="s">
        <v>219</v>
      </c>
      <c r="B4161">
        <v>1</v>
      </c>
      <c r="C4161">
        <v>28</v>
      </c>
      <c r="D4161" t="s">
        <v>3627</v>
      </c>
      <c r="E4161">
        <v>49.275475999999998</v>
      </c>
      <c r="F4161">
        <v>-122.798723</v>
      </c>
      <c r="G4161">
        <f>IF(route_map__2[[#This Row],[route_label]]&lt;&gt;A4162,0,SQRT((E4162-route_map__2[[#This Row],[stop_lat]])^2 + ((F4162-route_map__2[[#This Row],[stop_lon]])*COS(RADIANS(route_map__2[[#This Row],[stop_lat]])))^2)*111.32)</f>
        <v>0</v>
      </c>
    </row>
    <row r="4162" spans="1:7" hidden="1" x14ac:dyDescent="0.2">
      <c r="A4162" t="s">
        <v>221</v>
      </c>
      <c r="B4162">
        <v>0</v>
      </c>
      <c r="C4162">
        <v>1</v>
      </c>
      <c r="D4162" t="s">
        <v>4156</v>
      </c>
      <c r="E4162">
        <v>49.275275999999998</v>
      </c>
      <c r="F4162">
        <v>-122.799074</v>
      </c>
      <c r="G4162">
        <f>IF(route_map__2[[#This Row],[route_label]]&lt;&gt;A4163,0,SQRT((E4163-route_map__2[[#This Row],[stop_lat]])^2 + ((F4163-route_map__2[[#This Row],[stop_lon]])*COS(RADIANS(route_map__2[[#This Row],[stop_lat]])))^2)*111.32)</f>
        <v>0.82363636980240695</v>
      </c>
    </row>
    <row r="4163" spans="1:7" hidden="1" x14ac:dyDescent="0.2">
      <c r="A4163" t="s">
        <v>221</v>
      </c>
      <c r="B4163">
        <v>0</v>
      </c>
      <c r="C4163">
        <v>2</v>
      </c>
      <c r="D4163" t="s">
        <v>4157</v>
      </c>
      <c r="E4163">
        <v>49.268017999999998</v>
      </c>
      <c r="F4163">
        <v>-122.79687199999999</v>
      </c>
      <c r="G4163">
        <f>IF(route_map__2[[#This Row],[route_label]]&lt;&gt;A4164,0,SQRT((E4164-route_map__2[[#This Row],[stop_lat]])^2 + ((F4164-route_map__2[[#This Row],[stop_lon]])*COS(RADIANS(route_map__2[[#This Row],[stop_lat]])))^2)*111.32)</f>
        <v>0.18305004501299627</v>
      </c>
    </row>
    <row r="4164" spans="1:7" hidden="1" x14ac:dyDescent="0.2">
      <c r="A4164" t="s">
        <v>221</v>
      </c>
      <c r="B4164">
        <v>0</v>
      </c>
      <c r="C4164">
        <v>3</v>
      </c>
      <c r="D4164" t="s">
        <v>4158</v>
      </c>
      <c r="E4164">
        <v>49.268014000000001</v>
      </c>
      <c r="F4164">
        <v>-122.794352</v>
      </c>
      <c r="G4164">
        <f>IF(route_map__2[[#This Row],[route_label]]&lt;&gt;A4165,0,SQRT((E4165-route_map__2[[#This Row],[stop_lat]])^2 + ((F4165-route_map__2[[#This Row],[stop_lon]])*COS(RADIANS(route_map__2[[#This Row],[stop_lat]])))^2)*111.32)</f>
        <v>0.26684342883409173</v>
      </c>
    </row>
    <row r="4165" spans="1:7" hidden="1" x14ac:dyDescent="0.2">
      <c r="A4165" t="s">
        <v>221</v>
      </c>
      <c r="B4165">
        <v>0</v>
      </c>
      <c r="C4165">
        <v>4</v>
      </c>
      <c r="D4165" t="s">
        <v>4159</v>
      </c>
      <c r="E4165">
        <v>49.267485000000001</v>
      </c>
      <c r="F4165">
        <v>-122.790769</v>
      </c>
      <c r="G4165">
        <f>IF(route_map__2[[#This Row],[route_label]]&lt;&gt;A4166,0,SQRT((E4166-route_map__2[[#This Row],[stop_lat]])^2 + ((F4166-route_map__2[[#This Row],[stop_lon]])*COS(RADIANS(route_map__2[[#This Row],[stop_lat]])))^2)*111.32)</f>
        <v>0.29283992130147862</v>
      </c>
    </row>
    <row r="4166" spans="1:7" hidden="1" x14ac:dyDescent="0.2">
      <c r="A4166" t="s">
        <v>221</v>
      </c>
      <c r="B4166">
        <v>0</v>
      </c>
      <c r="C4166">
        <v>5</v>
      </c>
      <c r="D4166" t="s">
        <v>4160</v>
      </c>
      <c r="E4166">
        <v>49.265320000000003</v>
      </c>
      <c r="F4166">
        <v>-122.788479</v>
      </c>
      <c r="G4166">
        <f>IF(route_map__2[[#This Row],[route_label]]&lt;&gt;A4167,0,SQRT((E4167-route_map__2[[#This Row],[stop_lat]])^2 + ((F4167-route_map__2[[#This Row],[stop_lon]])*COS(RADIANS(route_map__2[[#This Row],[stop_lat]])))^2)*111.32)</f>
        <v>0.16140875651397124</v>
      </c>
    </row>
    <row r="4167" spans="1:7" hidden="1" x14ac:dyDescent="0.2">
      <c r="A4167" t="s">
        <v>221</v>
      </c>
      <c r="B4167">
        <v>0</v>
      </c>
      <c r="C4167">
        <v>6</v>
      </c>
      <c r="D4167" t="s">
        <v>4161</v>
      </c>
      <c r="E4167">
        <v>49.265734999999999</v>
      </c>
      <c r="F4167">
        <v>-122.78635</v>
      </c>
      <c r="G4167">
        <f>IF(route_map__2[[#This Row],[route_label]]&lt;&gt;A4168,0,SQRT((E4168-route_map__2[[#This Row],[stop_lat]])^2 + ((F4168-route_map__2[[#This Row],[stop_lon]])*COS(RADIANS(route_map__2[[#This Row],[stop_lat]])))^2)*111.32)</f>
        <v>0.30592061505168588</v>
      </c>
    </row>
    <row r="4168" spans="1:7" hidden="1" x14ac:dyDescent="0.2">
      <c r="A4168" t="s">
        <v>221</v>
      </c>
      <c r="B4168">
        <v>0</v>
      </c>
      <c r="C4168">
        <v>7</v>
      </c>
      <c r="D4168" t="s">
        <v>4162</v>
      </c>
      <c r="E4168">
        <v>49.263652</v>
      </c>
      <c r="F4168">
        <v>-122.783603</v>
      </c>
      <c r="G4168">
        <f>IF(route_map__2[[#This Row],[route_label]]&lt;&gt;A4169,0,SQRT((E4169-route_map__2[[#This Row],[stop_lat]])^2 + ((F4169-route_map__2[[#This Row],[stop_lon]])*COS(RADIANS(route_map__2[[#This Row],[stop_lat]])))^2)*111.32)</f>
        <v>0.32217714461258806</v>
      </c>
    </row>
    <row r="4169" spans="1:7" hidden="1" x14ac:dyDescent="0.2">
      <c r="A4169" t="s">
        <v>221</v>
      </c>
      <c r="B4169">
        <v>0</v>
      </c>
      <c r="C4169">
        <v>8</v>
      </c>
      <c r="D4169" t="s">
        <v>4071</v>
      </c>
      <c r="E4169">
        <v>49.260801000000001</v>
      </c>
      <c r="F4169">
        <v>-122.78436600000001</v>
      </c>
      <c r="G4169">
        <f>IF(route_map__2[[#This Row],[route_label]]&lt;&gt;A4170,0,SQRT((E4170-route_map__2[[#This Row],[stop_lat]])^2 + ((F4170-route_map__2[[#This Row],[stop_lon]])*COS(RADIANS(route_map__2[[#This Row],[stop_lat]])))^2)*111.32)</f>
        <v>0.20087647096333222</v>
      </c>
    </row>
    <row r="4170" spans="1:7" hidden="1" x14ac:dyDescent="0.2">
      <c r="A4170" t="s">
        <v>221</v>
      </c>
      <c r="B4170">
        <v>0</v>
      </c>
      <c r="C4170">
        <v>9</v>
      </c>
      <c r="D4170" t="s">
        <v>3934</v>
      </c>
      <c r="E4170">
        <v>49.260807</v>
      </c>
      <c r="F4170">
        <v>-122.78160099999999</v>
      </c>
      <c r="G4170">
        <f>IF(route_map__2[[#This Row],[route_label]]&lt;&gt;A4171,0,SQRT((E4171-route_map__2[[#This Row],[stop_lat]])^2 + ((F4171-route_map__2[[#This Row],[stop_lon]])*COS(RADIANS(route_map__2[[#This Row],[stop_lat]])))^2)*111.32)</f>
        <v>0.26386463419774175</v>
      </c>
    </row>
    <row r="4171" spans="1:7" hidden="1" x14ac:dyDescent="0.2">
      <c r="A4171" t="s">
        <v>221</v>
      </c>
      <c r="B4171">
        <v>0</v>
      </c>
      <c r="C4171">
        <v>10</v>
      </c>
      <c r="D4171" t="s">
        <v>3935</v>
      </c>
      <c r="E4171">
        <v>49.260817000000003</v>
      </c>
      <c r="F4171">
        <v>-122.777969</v>
      </c>
      <c r="G4171">
        <f>IF(route_map__2[[#This Row],[route_label]]&lt;&gt;A4172,0,SQRT((E4172-route_map__2[[#This Row],[stop_lat]])^2 + ((F4172-route_map__2[[#This Row],[stop_lon]])*COS(RADIANS(route_map__2[[#This Row],[stop_lat]])))^2)*111.32)</f>
        <v>0.2977531477238623</v>
      </c>
    </row>
    <row r="4172" spans="1:7" hidden="1" x14ac:dyDescent="0.2">
      <c r="A4172" t="s">
        <v>221</v>
      </c>
      <c r="B4172">
        <v>0</v>
      </c>
      <c r="C4172">
        <v>11</v>
      </c>
      <c r="D4172" t="s">
        <v>4163</v>
      </c>
      <c r="E4172">
        <v>49.261178000000001</v>
      </c>
      <c r="F4172">
        <v>-122.77390800000001</v>
      </c>
      <c r="G4172">
        <f>IF(route_map__2[[#This Row],[route_label]]&lt;&gt;A4173,0,SQRT((E4173-route_map__2[[#This Row],[stop_lat]])^2 + ((F4173-route_map__2[[#This Row],[stop_lon]])*COS(RADIANS(route_map__2[[#This Row],[stop_lat]])))^2)*111.32)</f>
        <v>0.16681378070522979</v>
      </c>
    </row>
    <row r="4173" spans="1:7" hidden="1" x14ac:dyDescent="0.2">
      <c r="A4173" t="s">
        <v>221</v>
      </c>
      <c r="B4173">
        <v>0</v>
      </c>
      <c r="C4173">
        <v>12</v>
      </c>
      <c r="D4173" t="s">
        <v>3937</v>
      </c>
      <c r="E4173">
        <v>49.260944000000002</v>
      </c>
      <c r="F4173">
        <v>-122.77617600000001</v>
      </c>
      <c r="G4173">
        <f>IF(route_map__2[[#This Row],[route_label]]&lt;&gt;A4174,0,SQRT((E4174-route_map__2[[#This Row],[stop_lat]])^2 + ((F4174-route_map__2[[#This Row],[stop_lon]])*COS(RADIANS(route_map__2[[#This Row],[stop_lat]])))^2)*111.32)</f>
        <v>0.21417060639050628</v>
      </c>
    </row>
    <row r="4174" spans="1:7" hidden="1" x14ac:dyDescent="0.2">
      <c r="A4174" t="s">
        <v>221</v>
      </c>
      <c r="B4174">
        <v>0</v>
      </c>
      <c r="C4174">
        <v>13</v>
      </c>
      <c r="D4174" t="s">
        <v>3923</v>
      </c>
      <c r="E4174">
        <v>49.260938000000003</v>
      </c>
      <c r="F4174">
        <v>-122.779124</v>
      </c>
      <c r="G4174">
        <f>IF(route_map__2[[#This Row],[route_label]]&lt;&gt;A4175,0,SQRT((E4175-route_map__2[[#This Row],[stop_lat]])^2 + ((F4175-route_map__2[[#This Row],[stop_lon]])*COS(RADIANS(route_map__2[[#This Row],[stop_lat]])))^2)*111.32)</f>
        <v>0.18511650541195132</v>
      </c>
    </row>
    <row r="4175" spans="1:7" hidden="1" x14ac:dyDescent="0.2">
      <c r="A4175" t="s">
        <v>221</v>
      </c>
      <c r="B4175">
        <v>0</v>
      </c>
      <c r="C4175">
        <v>14</v>
      </c>
      <c r="D4175" t="s">
        <v>3924</v>
      </c>
      <c r="E4175">
        <v>49.260924000000003</v>
      </c>
      <c r="F4175">
        <v>-122.781672</v>
      </c>
      <c r="G4175">
        <f>IF(route_map__2[[#This Row],[route_label]]&lt;&gt;A4176,0,SQRT((E4176-route_map__2[[#This Row],[stop_lat]])^2 + ((F4176-route_map__2[[#This Row],[stop_lon]])*COS(RADIANS(route_map__2[[#This Row],[stop_lat]])))^2)*111.32)</f>
        <v>0.18737851764306235</v>
      </c>
    </row>
    <row r="4176" spans="1:7" hidden="1" x14ac:dyDescent="0.2">
      <c r="A4176" t="s">
        <v>221</v>
      </c>
      <c r="B4176">
        <v>0</v>
      </c>
      <c r="C4176">
        <v>15</v>
      </c>
      <c r="D4176" t="s">
        <v>3925</v>
      </c>
      <c r="E4176">
        <v>49.262582000000002</v>
      </c>
      <c r="F4176">
        <v>-122.781227</v>
      </c>
      <c r="G4176">
        <f>IF(route_map__2[[#This Row],[route_label]]&lt;&gt;A4177,0,SQRT((E4177-route_map__2[[#This Row],[stop_lat]])^2 + ((F4177-route_map__2[[#This Row],[stop_lon]])*COS(RADIANS(route_map__2[[#This Row],[stop_lat]])))^2)*111.32)</f>
        <v>0.50479945254420888</v>
      </c>
    </row>
    <row r="4177" spans="1:7" hidden="1" x14ac:dyDescent="0.2">
      <c r="A4177" t="s">
        <v>221</v>
      </c>
      <c r="B4177">
        <v>0</v>
      </c>
      <c r="C4177">
        <v>16</v>
      </c>
      <c r="D4177" t="s">
        <v>4164</v>
      </c>
      <c r="E4177">
        <v>49.265228999999998</v>
      </c>
      <c r="F4177">
        <v>-122.77558500000001</v>
      </c>
      <c r="G4177">
        <f>IF(route_map__2[[#This Row],[route_label]]&lt;&gt;A4178,0,SQRT((E4178-route_map__2[[#This Row],[stop_lat]])^2 + ((F4178-route_map__2[[#This Row],[stop_lon]])*COS(RADIANS(route_map__2[[#This Row],[stop_lat]])))^2)*111.32)</f>
        <v>0.29059814740091716</v>
      </c>
    </row>
    <row r="4178" spans="1:7" hidden="1" x14ac:dyDescent="0.2">
      <c r="A4178" t="s">
        <v>221</v>
      </c>
      <c r="B4178">
        <v>0</v>
      </c>
      <c r="C4178">
        <v>17</v>
      </c>
      <c r="D4178" t="s">
        <v>4165</v>
      </c>
      <c r="E4178">
        <v>49.265107</v>
      </c>
      <c r="F4178">
        <v>-122.77158900000001</v>
      </c>
      <c r="G4178">
        <f>IF(route_map__2[[#This Row],[route_label]]&lt;&gt;A4179,0,SQRT((E4179-route_map__2[[#This Row],[stop_lat]])^2 + ((F4179-route_map__2[[#This Row],[stop_lon]])*COS(RADIANS(route_map__2[[#This Row],[stop_lat]])))^2)*111.32)</f>
        <v>0.24042301647926861</v>
      </c>
    </row>
    <row r="4179" spans="1:7" hidden="1" x14ac:dyDescent="0.2">
      <c r="A4179" t="s">
        <v>221</v>
      </c>
      <c r="B4179">
        <v>0</v>
      </c>
      <c r="C4179">
        <v>18</v>
      </c>
      <c r="D4179" t="s">
        <v>4166</v>
      </c>
      <c r="E4179">
        <v>49.263925999999998</v>
      </c>
      <c r="F4179">
        <v>-122.768818</v>
      </c>
      <c r="G4179">
        <f>IF(route_map__2[[#This Row],[route_label]]&lt;&gt;A4180,0,SQRT((E4180-route_map__2[[#This Row],[stop_lat]])^2 + ((F4180-route_map__2[[#This Row],[stop_lon]])*COS(RADIANS(route_map__2[[#This Row],[stop_lat]])))^2)*111.32)</f>
        <v>0.204679361533635</v>
      </c>
    </row>
    <row r="4180" spans="1:7" hidden="1" x14ac:dyDescent="0.2">
      <c r="A4180" t="s">
        <v>221</v>
      </c>
      <c r="B4180">
        <v>0</v>
      </c>
      <c r="C4180">
        <v>19</v>
      </c>
      <c r="D4180" t="s">
        <v>4167</v>
      </c>
      <c r="E4180">
        <v>49.265366999999998</v>
      </c>
      <c r="F4180">
        <v>-122.76706799999999</v>
      </c>
      <c r="G4180">
        <f>IF(route_map__2[[#This Row],[route_label]]&lt;&gt;A4181,0,SQRT((E4181-route_map__2[[#This Row],[stop_lat]])^2 + ((F4181-route_map__2[[#This Row],[stop_lon]])*COS(RADIANS(route_map__2[[#This Row],[stop_lat]])))^2)*111.32)</f>
        <v>0.185459347627254</v>
      </c>
    </row>
    <row r="4181" spans="1:7" hidden="1" x14ac:dyDescent="0.2">
      <c r="A4181" t="s">
        <v>221</v>
      </c>
      <c r="B4181">
        <v>0</v>
      </c>
      <c r="C4181">
        <v>20</v>
      </c>
      <c r="D4181" t="s">
        <v>4168</v>
      </c>
      <c r="E4181">
        <v>49.267032999999998</v>
      </c>
      <c r="F4181">
        <v>-122.767072</v>
      </c>
      <c r="G4181">
        <f>IF(route_map__2[[#This Row],[route_label]]&lt;&gt;A4182,0,SQRT((E4182-route_map__2[[#This Row],[stop_lat]])^2 + ((F4182-route_map__2[[#This Row],[stop_lon]])*COS(RADIANS(route_map__2[[#This Row],[stop_lat]])))^2)*111.32)</f>
        <v>0.24235675940699244</v>
      </c>
    </row>
    <row r="4182" spans="1:7" hidden="1" x14ac:dyDescent="0.2">
      <c r="A4182" t="s">
        <v>221</v>
      </c>
      <c r="B4182">
        <v>0</v>
      </c>
      <c r="C4182">
        <v>21</v>
      </c>
      <c r="D4182" t="s">
        <v>4169</v>
      </c>
      <c r="E4182">
        <v>49.267330999999999</v>
      </c>
      <c r="F4182">
        <v>-122.763767</v>
      </c>
      <c r="G4182">
        <f>IF(route_map__2[[#This Row],[route_label]]&lt;&gt;A4183,0,SQRT((E4183-route_map__2[[#This Row],[stop_lat]])^2 + ((F4183-route_map__2[[#This Row],[stop_lon]])*COS(RADIANS(route_map__2[[#This Row],[stop_lat]])))^2)*111.32)</f>
        <v>0.18322776880712985</v>
      </c>
    </row>
    <row r="4183" spans="1:7" hidden="1" x14ac:dyDescent="0.2">
      <c r="A4183" t="s">
        <v>221</v>
      </c>
      <c r="B4183">
        <v>0</v>
      </c>
      <c r="C4183">
        <v>22</v>
      </c>
      <c r="D4183" t="s">
        <v>4170</v>
      </c>
      <c r="E4183">
        <v>49.267361000000001</v>
      </c>
      <c r="F4183">
        <v>-122.761245</v>
      </c>
      <c r="G4183">
        <f>IF(route_map__2[[#This Row],[route_label]]&lt;&gt;A4184,0,SQRT((E4184-route_map__2[[#This Row],[stop_lat]])^2 + ((F4184-route_map__2[[#This Row],[stop_lon]])*COS(RADIANS(route_map__2[[#This Row],[stop_lat]])))^2)*111.32)</f>
        <v>0.38260529209775174</v>
      </c>
    </row>
    <row r="4184" spans="1:7" hidden="1" x14ac:dyDescent="0.2">
      <c r="A4184" t="s">
        <v>221</v>
      </c>
      <c r="B4184">
        <v>0</v>
      </c>
      <c r="C4184">
        <v>23</v>
      </c>
      <c r="D4184" t="s">
        <v>4171</v>
      </c>
      <c r="E4184">
        <v>49.267676000000002</v>
      </c>
      <c r="F4184">
        <v>-122.756</v>
      </c>
      <c r="G4184">
        <f>IF(route_map__2[[#This Row],[route_label]]&lt;&gt;A4185,0,SQRT((E4185-route_map__2[[#This Row],[stop_lat]])^2 + ((F4185-route_map__2[[#This Row],[stop_lon]])*COS(RADIANS(route_map__2[[#This Row],[stop_lat]])))^2)*111.32)</f>
        <v>0.38648867391540914</v>
      </c>
    </row>
    <row r="4185" spans="1:7" hidden="1" x14ac:dyDescent="0.2">
      <c r="A4185" t="s">
        <v>221</v>
      </c>
      <c r="B4185">
        <v>0</v>
      </c>
      <c r="C4185">
        <v>24</v>
      </c>
      <c r="D4185" t="s">
        <v>4116</v>
      </c>
      <c r="E4185">
        <v>49.271107000000001</v>
      </c>
      <c r="F4185">
        <v>-122.75518599999999</v>
      </c>
      <c r="G4185">
        <f>IF(route_map__2[[#This Row],[route_label]]&lt;&gt;A4186,0,SQRT((E4186-route_map__2[[#This Row],[stop_lat]])^2 + ((F4186-route_map__2[[#This Row],[stop_lon]])*COS(RADIANS(route_map__2[[#This Row],[stop_lat]])))^2)*111.32)</f>
        <v>0.47680566011367442</v>
      </c>
    </row>
    <row r="4186" spans="1:7" hidden="1" x14ac:dyDescent="0.2">
      <c r="A4186" t="s">
        <v>221</v>
      </c>
      <c r="B4186">
        <v>0</v>
      </c>
      <c r="C4186">
        <v>25</v>
      </c>
      <c r="D4186" t="s">
        <v>4117</v>
      </c>
      <c r="E4186">
        <v>49.271158999999997</v>
      </c>
      <c r="F4186">
        <v>-122.748622</v>
      </c>
      <c r="G4186">
        <f>IF(route_map__2[[#This Row],[route_label]]&lt;&gt;A4187,0,SQRT((E4187-route_map__2[[#This Row],[stop_lat]])^2 + ((F4187-route_map__2[[#This Row],[stop_lon]])*COS(RADIANS(route_map__2[[#This Row],[stop_lat]])))^2)*111.32)</f>
        <v>0.31835840625661121</v>
      </c>
    </row>
    <row r="4187" spans="1:7" hidden="1" x14ac:dyDescent="0.2">
      <c r="A4187" t="s">
        <v>221</v>
      </c>
      <c r="B4187">
        <v>0</v>
      </c>
      <c r="C4187">
        <v>26</v>
      </c>
      <c r="D4187" t="s">
        <v>4118</v>
      </c>
      <c r="E4187">
        <v>49.271172</v>
      </c>
      <c r="F4187">
        <v>-122.74423899999999</v>
      </c>
      <c r="G4187">
        <f>IF(route_map__2[[#This Row],[route_label]]&lt;&gt;A4188,0,SQRT((E4188-route_map__2[[#This Row],[stop_lat]])^2 + ((F4188-route_map__2[[#This Row],[stop_lon]])*COS(RADIANS(route_map__2[[#This Row],[stop_lat]])))^2)*111.32)</f>
        <v>0.25073394519531111</v>
      </c>
    </row>
    <row r="4188" spans="1:7" hidden="1" x14ac:dyDescent="0.2">
      <c r="A4188" t="s">
        <v>221</v>
      </c>
      <c r="B4188">
        <v>0</v>
      </c>
      <c r="C4188">
        <v>27</v>
      </c>
      <c r="D4188" t="s">
        <v>4119</v>
      </c>
      <c r="E4188">
        <v>49.271165000000003</v>
      </c>
      <c r="F4188">
        <v>-122.740787</v>
      </c>
      <c r="G4188">
        <f>IF(route_map__2[[#This Row],[route_label]]&lt;&gt;A4189,0,SQRT((E4189-route_map__2[[#This Row],[stop_lat]])^2 + ((F4189-route_map__2[[#This Row],[stop_lon]])*COS(RADIANS(route_map__2[[#This Row],[stop_lat]])))^2)*111.32)</f>
        <v>0.36496355839415556</v>
      </c>
    </row>
    <row r="4189" spans="1:7" hidden="1" x14ac:dyDescent="0.2">
      <c r="A4189" t="s">
        <v>221</v>
      </c>
      <c r="B4189">
        <v>0</v>
      </c>
      <c r="C4189">
        <v>28</v>
      </c>
      <c r="D4189" t="s">
        <v>4172</v>
      </c>
      <c r="E4189">
        <v>49.274237999999997</v>
      </c>
      <c r="F4189">
        <v>-122.739036</v>
      </c>
      <c r="G4189">
        <f>IF(route_map__2[[#This Row],[route_label]]&lt;&gt;A4190,0,SQRT((E4190-route_map__2[[#This Row],[stop_lat]])^2 + ((F4190-route_map__2[[#This Row],[stop_lon]])*COS(RADIANS(route_map__2[[#This Row],[stop_lat]])))^2)*111.32)</f>
        <v>0.50097004072993501</v>
      </c>
    </row>
    <row r="4190" spans="1:7" hidden="1" x14ac:dyDescent="0.2">
      <c r="A4190" t="s">
        <v>221</v>
      </c>
      <c r="B4190">
        <v>0</v>
      </c>
      <c r="C4190">
        <v>29</v>
      </c>
      <c r="D4190" t="s">
        <v>4173</v>
      </c>
      <c r="E4190">
        <v>49.278725999999999</v>
      </c>
      <c r="F4190">
        <v>-122.738527</v>
      </c>
      <c r="G4190">
        <f>IF(route_map__2[[#This Row],[route_label]]&lt;&gt;A4191,0,SQRT((E4191-route_map__2[[#This Row],[stop_lat]])^2 + ((F4191-route_map__2[[#This Row],[stop_lon]])*COS(RADIANS(route_map__2[[#This Row],[stop_lat]])))^2)*111.32)</f>
        <v>0.41261887693769717</v>
      </c>
    </row>
    <row r="4191" spans="1:7" hidden="1" x14ac:dyDescent="0.2">
      <c r="A4191" t="s">
        <v>221</v>
      </c>
      <c r="B4191">
        <v>0</v>
      </c>
      <c r="C4191">
        <v>30</v>
      </c>
      <c r="D4191" t="s">
        <v>4174</v>
      </c>
      <c r="E4191">
        <v>49.282431000000003</v>
      </c>
      <c r="F4191">
        <v>-122.73836</v>
      </c>
      <c r="G4191">
        <f>IF(route_map__2[[#This Row],[route_label]]&lt;&gt;A4192,0,SQRT((E4192-route_map__2[[#This Row],[stop_lat]])^2 + ((F4192-route_map__2[[#This Row],[stop_lon]])*COS(RADIANS(route_map__2[[#This Row],[stop_lat]])))^2)*111.32)</f>
        <v>0.38132975440380967</v>
      </c>
    </row>
    <row r="4192" spans="1:7" hidden="1" x14ac:dyDescent="0.2">
      <c r="A4192" t="s">
        <v>221</v>
      </c>
      <c r="B4192">
        <v>0</v>
      </c>
      <c r="C4192">
        <v>31</v>
      </c>
      <c r="D4192" t="s">
        <v>4175</v>
      </c>
      <c r="E4192">
        <v>49.285826999999998</v>
      </c>
      <c r="F4192">
        <v>-122.737672</v>
      </c>
      <c r="G4192">
        <f>IF(route_map__2[[#This Row],[route_label]]&lt;&gt;A4193,0,SQRT((E4193-route_map__2[[#This Row],[stop_lat]])^2 + ((F4193-route_map__2[[#This Row],[stop_lon]])*COS(RADIANS(route_map__2[[#This Row],[stop_lat]])))^2)*111.32)</f>
        <v>0.17899740750011192</v>
      </c>
    </row>
    <row r="4193" spans="1:7" hidden="1" x14ac:dyDescent="0.2">
      <c r="A4193" t="s">
        <v>221</v>
      </c>
      <c r="B4193">
        <v>1</v>
      </c>
      <c r="C4193">
        <v>1</v>
      </c>
      <c r="D4193" t="s">
        <v>4176</v>
      </c>
      <c r="E4193">
        <v>49.285705</v>
      </c>
      <c r="F4193">
        <v>-122.74012999999999</v>
      </c>
      <c r="G4193">
        <f>IF(route_map__2[[#This Row],[route_label]]&lt;&gt;A4194,0,SQRT((E4194-route_map__2[[#This Row],[stop_lat]])^2 + ((F4194-route_map__2[[#This Row],[stop_lon]])*COS(RADIANS(route_map__2[[#This Row],[stop_lat]])))^2)*111.32)</f>
        <v>0.15931277264659316</v>
      </c>
    </row>
    <row r="4194" spans="1:7" hidden="1" x14ac:dyDescent="0.2">
      <c r="A4194" t="s">
        <v>221</v>
      </c>
      <c r="B4194">
        <v>1</v>
      </c>
      <c r="C4194">
        <v>2</v>
      </c>
      <c r="D4194" t="s">
        <v>4177</v>
      </c>
      <c r="E4194">
        <v>49.285708999999997</v>
      </c>
      <c r="F4194">
        <v>-122.737936</v>
      </c>
      <c r="G4194">
        <f>IF(route_map__2[[#This Row],[route_label]]&lt;&gt;A4195,0,SQRT((E4195-route_map__2[[#This Row],[stop_lat]])^2 + ((F4195-route_map__2[[#This Row],[stop_lon]])*COS(RADIANS(route_map__2[[#This Row],[stop_lat]])))^2)*111.32)</f>
        <v>0.31683263439420639</v>
      </c>
    </row>
    <row r="4195" spans="1:7" hidden="1" x14ac:dyDescent="0.2">
      <c r="A4195" t="s">
        <v>221</v>
      </c>
      <c r="B4195">
        <v>1</v>
      </c>
      <c r="C4195">
        <v>3</v>
      </c>
      <c r="D4195" t="s">
        <v>4178</v>
      </c>
      <c r="E4195">
        <v>49.282865999999999</v>
      </c>
      <c r="F4195">
        <v>-122.738141</v>
      </c>
      <c r="G4195">
        <f>IF(route_map__2[[#This Row],[route_label]]&lt;&gt;A4196,0,SQRT((E4196-route_map__2[[#This Row],[stop_lat]])^2 + ((F4196-route_map__2[[#This Row],[stop_lon]])*COS(RADIANS(route_map__2[[#This Row],[stop_lat]])))^2)*111.32)</f>
        <v>0.53195118824808119</v>
      </c>
    </row>
    <row r="4196" spans="1:7" hidden="1" x14ac:dyDescent="0.2">
      <c r="A4196" t="s">
        <v>221</v>
      </c>
      <c r="B4196">
        <v>1</v>
      </c>
      <c r="C4196">
        <v>4</v>
      </c>
      <c r="D4196" t="s">
        <v>4179</v>
      </c>
      <c r="E4196">
        <v>49.278103000000002</v>
      </c>
      <c r="F4196">
        <v>-122.738732</v>
      </c>
      <c r="G4196">
        <f>IF(route_map__2[[#This Row],[route_label]]&lt;&gt;A4197,0,SQRT((E4197-route_map__2[[#This Row],[stop_lat]])^2 + ((F4197-route_map__2[[#This Row],[stop_lon]])*COS(RADIANS(route_map__2[[#This Row],[stop_lat]])))^2)*111.32)</f>
        <v>0.49934827669398607</v>
      </c>
    </row>
    <row r="4197" spans="1:7" hidden="1" x14ac:dyDescent="0.2">
      <c r="A4197" t="s">
        <v>221</v>
      </c>
      <c r="B4197">
        <v>1</v>
      </c>
      <c r="C4197">
        <v>5</v>
      </c>
      <c r="D4197" t="s">
        <v>4180</v>
      </c>
      <c r="E4197">
        <v>49.273631000000002</v>
      </c>
      <c r="F4197">
        <v>-122.73926899999999</v>
      </c>
      <c r="G4197">
        <f>IF(route_map__2[[#This Row],[route_label]]&lt;&gt;A4198,0,SQRT((E4198-route_map__2[[#This Row],[stop_lat]])^2 + ((F4198-route_map__2[[#This Row],[stop_lon]])*COS(RADIANS(route_map__2[[#This Row],[stop_lat]])))^2)*111.32)</f>
        <v>0.26937230096192971</v>
      </c>
    </row>
    <row r="4198" spans="1:7" hidden="1" x14ac:dyDescent="0.2">
      <c r="A4198" t="s">
        <v>221</v>
      </c>
      <c r="B4198">
        <v>1</v>
      </c>
      <c r="C4198">
        <v>6</v>
      </c>
      <c r="D4198" t="s">
        <v>4141</v>
      </c>
      <c r="E4198">
        <v>49.271301000000001</v>
      </c>
      <c r="F4198">
        <v>-122.74027</v>
      </c>
      <c r="G4198">
        <f>IF(route_map__2[[#This Row],[route_label]]&lt;&gt;A4199,0,SQRT((E4199-route_map__2[[#This Row],[stop_lat]])^2 + ((F4199-route_map__2[[#This Row],[stop_lon]])*COS(RADIANS(route_map__2[[#This Row],[stop_lat]])))^2)*111.32)</f>
        <v>0.23075779450473469</v>
      </c>
    </row>
    <row r="4199" spans="1:7" hidden="1" x14ac:dyDescent="0.2">
      <c r="A4199" t="s">
        <v>221</v>
      </c>
      <c r="B4199">
        <v>1</v>
      </c>
      <c r="C4199">
        <v>7</v>
      </c>
      <c r="D4199" t="s">
        <v>4142</v>
      </c>
      <c r="E4199">
        <v>49.271299999999997</v>
      </c>
      <c r="F4199">
        <v>-122.743447</v>
      </c>
      <c r="G4199">
        <f>IF(route_map__2[[#This Row],[route_label]]&lt;&gt;A4200,0,SQRT((E4200-route_map__2[[#This Row],[stop_lat]])^2 + ((F4200-route_map__2[[#This Row],[stop_lon]])*COS(RADIANS(route_map__2[[#This Row],[stop_lat]])))^2)*111.32)</f>
        <v>0.43813852914925838</v>
      </c>
    </row>
    <row r="4200" spans="1:7" hidden="1" x14ac:dyDescent="0.2">
      <c r="A4200" t="s">
        <v>221</v>
      </c>
      <c r="B4200">
        <v>1</v>
      </c>
      <c r="C4200">
        <v>8</v>
      </c>
      <c r="D4200" t="s">
        <v>4143</v>
      </c>
      <c r="E4200">
        <v>49.271272000000003</v>
      </c>
      <c r="F4200">
        <v>-122.74947899999999</v>
      </c>
      <c r="G4200">
        <f>IF(route_map__2[[#This Row],[route_label]]&lt;&gt;A4201,0,SQRT((E4201-route_map__2[[#This Row],[stop_lat]])^2 + ((F4201-route_map__2[[#This Row],[stop_lon]])*COS(RADIANS(route_map__2[[#This Row],[stop_lat]])))^2)*111.32)</f>
        <v>0.30157595672716564</v>
      </c>
    </row>
    <row r="4201" spans="1:7" hidden="1" x14ac:dyDescent="0.2">
      <c r="A4201" t="s">
        <v>221</v>
      </c>
      <c r="B4201">
        <v>1</v>
      </c>
      <c r="C4201">
        <v>9</v>
      </c>
      <c r="D4201" t="s">
        <v>4144</v>
      </c>
      <c r="E4201">
        <v>49.271272000000003</v>
      </c>
      <c r="F4201">
        <v>-122.753631</v>
      </c>
      <c r="G4201">
        <f>IF(route_map__2[[#This Row],[route_label]]&lt;&gt;A4202,0,SQRT((E4202-route_map__2[[#This Row],[stop_lat]])^2 + ((F4202-route_map__2[[#This Row],[stop_lon]])*COS(RADIANS(route_map__2[[#This Row],[stop_lat]])))^2)*111.32)</f>
        <v>0.47635936284453101</v>
      </c>
    </row>
    <row r="4202" spans="1:7" hidden="1" x14ac:dyDescent="0.2">
      <c r="A4202" t="s">
        <v>221</v>
      </c>
      <c r="B4202">
        <v>1</v>
      </c>
      <c r="C4202">
        <v>10</v>
      </c>
      <c r="D4202" t="s">
        <v>4181</v>
      </c>
      <c r="E4202">
        <v>49.267482000000001</v>
      </c>
      <c r="F4202">
        <v>-122.756676</v>
      </c>
      <c r="G4202">
        <f>IF(route_map__2[[#This Row],[route_label]]&lt;&gt;A4203,0,SQRT((E4203-route_map__2[[#This Row],[stop_lat]])^2 + ((F4203-route_map__2[[#This Row],[stop_lon]])*COS(RADIANS(route_map__2[[#This Row],[stop_lat]])))^2)*111.32)</f>
        <v>0.39020007363526926</v>
      </c>
    </row>
    <row r="4203" spans="1:7" hidden="1" x14ac:dyDescent="0.2">
      <c r="A4203" t="s">
        <v>221</v>
      </c>
      <c r="B4203">
        <v>1</v>
      </c>
      <c r="C4203">
        <v>11</v>
      </c>
      <c r="D4203" t="s">
        <v>4182</v>
      </c>
      <c r="E4203">
        <v>49.267423999999998</v>
      </c>
      <c r="F4203">
        <v>-122.762047</v>
      </c>
      <c r="G4203">
        <f>IF(route_map__2[[#This Row],[route_label]]&lt;&gt;A4204,0,SQRT((E4204-route_map__2[[#This Row],[stop_lat]])^2 + ((F4204-route_map__2[[#This Row],[stop_lon]])*COS(RADIANS(route_map__2[[#This Row],[stop_lat]])))^2)*111.32)</f>
        <v>0.38197574614636887</v>
      </c>
    </row>
    <row r="4204" spans="1:7" hidden="1" x14ac:dyDescent="0.2">
      <c r="A4204" t="s">
        <v>221</v>
      </c>
      <c r="B4204">
        <v>1</v>
      </c>
      <c r="C4204">
        <v>12</v>
      </c>
      <c r="D4204" t="s">
        <v>4183</v>
      </c>
      <c r="E4204">
        <v>49.267060999999998</v>
      </c>
      <c r="F4204">
        <v>-122.767276</v>
      </c>
      <c r="G4204">
        <f>IF(route_map__2[[#This Row],[route_label]]&lt;&gt;A4205,0,SQRT((E4205-route_map__2[[#This Row],[stop_lat]])^2 + ((F4205-route_map__2[[#This Row],[stop_lon]])*COS(RADIANS(route_map__2[[#This Row],[stop_lat]])))^2)*111.32)</f>
        <v>0.1468325354175016</v>
      </c>
    </row>
    <row r="4205" spans="1:7" hidden="1" x14ac:dyDescent="0.2">
      <c r="A4205" t="s">
        <v>221</v>
      </c>
      <c r="B4205">
        <v>1</v>
      </c>
      <c r="C4205">
        <v>13</v>
      </c>
      <c r="D4205" t="s">
        <v>4184</v>
      </c>
      <c r="E4205">
        <v>49.265742000000003</v>
      </c>
      <c r="F4205">
        <v>-122.767267</v>
      </c>
      <c r="G4205">
        <f>IF(route_map__2[[#This Row],[route_label]]&lt;&gt;A4206,0,SQRT((E4206-route_map__2[[#This Row],[stop_lat]])^2 + ((F4206-route_map__2[[#This Row],[stop_lon]])*COS(RADIANS(route_map__2[[#This Row],[stop_lat]])))^2)*111.32)</f>
        <v>0.22541774612473692</v>
      </c>
    </row>
    <row r="4206" spans="1:7" hidden="1" x14ac:dyDescent="0.2">
      <c r="A4206" t="s">
        <v>221</v>
      </c>
      <c r="B4206">
        <v>1</v>
      </c>
      <c r="C4206">
        <v>14</v>
      </c>
      <c r="D4206" t="s">
        <v>4185</v>
      </c>
      <c r="E4206">
        <v>49.263832999999998</v>
      </c>
      <c r="F4206">
        <v>-122.76830200000001</v>
      </c>
      <c r="G4206">
        <f>IF(route_map__2[[#This Row],[route_label]]&lt;&gt;A4207,0,SQRT((E4207-route_map__2[[#This Row],[stop_lat]])^2 + ((F4207-route_map__2[[#This Row],[stop_lon]])*COS(RADIANS(route_map__2[[#This Row],[stop_lat]])))^2)*111.32)</f>
        <v>0.28027662772661666</v>
      </c>
    </row>
    <row r="4207" spans="1:7" hidden="1" x14ac:dyDescent="0.2">
      <c r="A4207" t="s">
        <v>221</v>
      </c>
      <c r="B4207">
        <v>1</v>
      </c>
      <c r="C4207">
        <v>15</v>
      </c>
      <c r="D4207" t="s">
        <v>4186</v>
      </c>
      <c r="E4207">
        <v>49.265203</v>
      </c>
      <c r="F4207">
        <v>-122.771539</v>
      </c>
      <c r="G4207">
        <f>IF(route_map__2[[#This Row],[route_label]]&lt;&gt;A4208,0,SQRT((E4208-route_map__2[[#This Row],[stop_lat]])^2 + ((F4208-route_map__2[[#This Row],[stop_lon]])*COS(RADIANS(route_map__2[[#This Row],[stop_lat]])))^2)*111.32)</f>
        <v>0.16265400071456326</v>
      </c>
    </row>
    <row r="4208" spans="1:7" hidden="1" x14ac:dyDescent="0.2">
      <c r="A4208" t="s">
        <v>221</v>
      </c>
      <c r="B4208">
        <v>1</v>
      </c>
      <c r="C4208">
        <v>16</v>
      </c>
      <c r="D4208" t="s">
        <v>4187</v>
      </c>
      <c r="E4208">
        <v>49.265557999999999</v>
      </c>
      <c r="F4208">
        <v>-122.77371100000001</v>
      </c>
      <c r="G4208">
        <f>IF(route_map__2[[#This Row],[route_label]]&lt;&gt;A4209,0,SQRT((E4209-route_map__2[[#This Row],[stop_lat]])^2 + ((F4209-route_map__2[[#This Row],[stop_lon]])*COS(RADIANS(route_map__2[[#This Row],[stop_lat]])))^2)*111.32)</f>
        <v>0.17065600223142599</v>
      </c>
    </row>
    <row r="4209" spans="1:7" hidden="1" x14ac:dyDescent="0.2">
      <c r="A4209" t="s">
        <v>221</v>
      </c>
      <c r="B4209">
        <v>1</v>
      </c>
      <c r="C4209">
        <v>17</v>
      </c>
      <c r="D4209" t="s">
        <v>4188</v>
      </c>
      <c r="E4209">
        <v>49.265535</v>
      </c>
      <c r="F4209">
        <v>-122.77606</v>
      </c>
      <c r="G4209">
        <f>IF(route_map__2[[#This Row],[route_label]]&lt;&gt;A4210,0,SQRT((E4210-route_map__2[[#This Row],[stop_lat]])^2 + ((F4210-route_map__2[[#This Row],[stop_lon]])*COS(RADIANS(route_map__2[[#This Row],[stop_lat]])))^2)*111.32)</f>
        <v>0.53742359261391426</v>
      </c>
    </row>
    <row r="4210" spans="1:7" hidden="1" x14ac:dyDescent="0.2">
      <c r="A4210" t="s">
        <v>221</v>
      </c>
      <c r="B4210">
        <v>1</v>
      </c>
      <c r="C4210">
        <v>18</v>
      </c>
      <c r="D4210" t="s">
        <v>3933</v>
      </c>
      <c r="E4210">
        <v>49.262390000000003</v>
      </c>
      <c r="F4210">
        <v>-122.781673</v>
      </c>
      <c r="G4210">
        <f>IF(route_map__2[[#This Row],[route_label]]&lt;&gt;A4211,0,SQRT((E4211-route_map__2[[#This Row],[stop_lat]])^2 + ((F4211-route_map__2[[#This Row],[stop_lon]])*COS(RADIANS(route_map__2[[#This Row],[stop_lat]])))^2)*111.32)</f>
        <v>0.17629717047849558</v>
      </c>
    </row>
    <row r="4211" spans="1:7" hidden="1" x14ac:dyDescent="0.2">
      <c r="A4211" t="s">
        <v>221</v>
      </c>
      <c r="B4211">
        <v>1</v>
      </c>
      <c r="C4211">
        <v>19</v>
      </c>
      <c r="D4211" t="s">
        <v>3934</v>
      </c>
      <c r="E4211">
        <v>49.260807</v>
      </c>
      <c r="F4211">
        <v>-122.78160099999999</v>
      </c>
      <c r="G4211">
        <f>IF(route_map__2[[#This Row],[route_label]]&lt;&gt;A4212,0,SQRT((E4212-route_map__2[[#This Row],[stop_lat]])^2 + ((F4212-route_map__2[[#This Row],[stop_lon]])*COS(RADIANS(route_map__2[[#This Row],[stop_lat]])))^2)*111.32)</f>
        <v>0.26386463419774175</v>
      </c>
    </row>
    <row r="4212" spans="1:7" hidden="1" x14ac:dyDescent="0.2">
      <c r="A4212" t="s">
        <v>221</v>
      </c>
      <c r="B4212">
        <v>1</v>
      </c>
      <c r="C4212">
        <v>20</v>
      </c>
      <c r="D4212" t="s">
        <v>3935</v>
      </c>
      <c r="E4212">
        <v>49.260817000000003</v>
      </c>
      <c r="F4212">
        <v>-122.777969</v>
      </c>
      <c r="G4212">
        <f>IF(route_map__2[[#This Row],[route_label]]&lt;&gt;A4213,0,SQRT((E4213-route_map__2[[#This Row],[stop_lat]])^2 + ((F4213-route_map__2[[#This Row],[stop_lon]])*COS(RADIANS(route_map__2[[#This Row],[stop_lat]])))^2)*111.32)</f>
        <v>0.29048859783446074</v>
      </c>
    </row>
    <row r="4213" spans="1:7" hidden="1" x14ac:dyDescent="0.2">
      <c r="A4213" t="s">
        <v>221</v>
      </c>
      <c r="B4213">
        <v>1</v>
      </c>
      <c r="C4213">
        <v>21</v>
      </c>
      <c r="D4213" t="s">
        <v>4189</v>
      </c>
      <c r="E4213">
        <v>49.261338000000002</v>
      </c>
      <c r="F4213">
        <v>-122.774051</v>
      </c>
      <c r="G4213">
        <f>IF(route_map__2[[#This Row],[route_label]]&lt;&gt;A4214,0,SQRT((E4214-route_map__2[[#This Row],[stop_lat]])^2 + ((F4214-route_map__2[[#This Row],[stop_lon]])*COS(RADIANS(route_map__2[[#This Row],[stop_lat]])))^2)*111.32)</f>
        <v>0.16048772519132321</v>
      </c>
    </row>
    <row r="4214" spans="1:7" hidden="1" x14ac:dyDescent="0.2">
      <c r="A4214" t="s">
        <v>221</v>
      </c>
      <c r="B4214">
        <v>1</v>
      </c>
      <c r="C4214">
        <v>22</v>
      </c>
      <c r="D4214" t="s">
        <v>3937</v>
      </c>
      <c r="E4214">
        <v>49.260944000000002</v>
      </c>
      <c r="F4214">
        <v>-122.77617600000001</v>
      </c>
      <c r="G4214">
        <f>IF(route_map__2[[#This Row],[route_label]]&lt;&gt;A4215,0,SQRT((E4215-route_map__2[[#This Row],[stop_lat]])^2 + ((F4215-route_map__2[[#This Row],[stop_lon]])*COS(RADIANS(route_map__2[[#This Row],[stop_lat]])))^2)*111.32)</f>
        <v>0.21417060639050628</v>
      </c>
    </row>
    <row r="4215" spans="1:7" hidden="1" x14ac:dyDescent="0.2">
      <c r="A4215" t="s">
        <v>221</v>
      </c>
      <c r="B4215">
        <v>1</v>
      </c>
      <c r="C4215">
        <v>23</v>
      </c>
      <c r="D4215" t="s">
        <v>3923</v>
      </c>
      <c r="E4215">
        <v>49.260938000000003</v>
      </c>
      <c r="F4215">
        <v>-122.779124</v>
      </c>
      <c r="G4215">
        <f>IF(route_map__2[[#This Row],[route_label]]&lt;&gt;A4216,0,SQRT((E4216-route_map__2[[#This Row],[stop_lat]])^2 + ((F4216-route_map__2[[#This Row],[stop_lon]])*COS(RADIANS(route_map__2[[#This Row],[stop_lat]])))^2)*111.32)</f>
        <v>0.18511650541195132</v>
      </c>
    </row>
    <row r="4216" spans="1:7" hidden="1" x14ac:dyDescent="0.2">
      <c r="A4216" t="s">
        <v>221</v>
      </c>
      <c r="B4216">
        <v>1</v>
      </c>
      <c r="C4216">
        <v>24</v>
      </c>
      <c r="D4216" t="s">
        <v>3924</v>
      </c>
      <c r="E4216">
        <v>49.260924000000003</v>
      </c>
      <c r="F4216">
        <v>-122.781672</v>
      </c>
      <c r="G4216">
        <f>IF(route_map__2[[#This Row],[route_label]]&lt;&gt;A4217,0,SQRT((E4217-route_map__2[[#This Row],[stop_lat]])^2 + ((F4217-route_map__2[[#This Row],[stop_lon]])*COS(RADIANS(route_map__2[[#This Row],[stop_lat]])))^2)*111.32)</f>
        <v>0.32394765551720589</v>
      </c>
    </row>
    <row r="4217" spans="1:7" hidden="1" x14ac:dyDescent="0.2">
      <c r="A4217" t="s">
        <v>221</v>
      </c>
      <c r="B4217">
        <v>1</v>
      </c>
      <c r="C4217">
        <v>25</v>
      </c>
      <c r="D4217" t="s">
        <v>4190</v>
      </c>
      <c r="E4217">
        <v>49.263567000000002</v>
      </c>
      <c r="F4217">
        <v>-122.78353799999999</v>
      </c>
      <c r="G4217">
        <f>IF(route_map__2[[#This Row],[route_label]]&lt;&gt;A4218,0,SQRT((E4218-route_map__2[[#This Row],[stop_lat]])^2 + ((F4218-route_map__2[[#This Row],[stop_lon]])*COS(RADIANS(route_map__2[[#This Row],[stop_lat]])))^2)*111.32)</f>
        <v>0.18994010233993019</v>
      </c>
    </row>
    <row r="4218" spans="1:7" hidden="1" x14ac:dyDescent="0.2">
      <c r="A4218" t="s">
        <v>221</v>
      </c>
      <c r="B4218">
        <v>1</v>
      </c>
      <c r="C4218">
        <v>26</v>
      </c>
      <c r="D4218" t="s">
        <v>4191</v>
      </c>
      <c r="E4218">
        <v>49.264586999999999</v>
      </c>
      <c r="F4218">
        <v>-122.781442</v>
      </c>
      <c r="G4218">
        <f>IF(route_map__2[[#This Row],[route_label]]&lt;&gt;A4219,0,SQRT((E4219-route_map__2[[#This Row],[stop_lat]])^2 + ((F4219-route_map__2[[#This Row],[stop_lon]])*COS(RADIANS(route_map__2[[#This Row],[stop_lat]])))^2)*111.32)</f>
        <v>0.47931983044562565</v>
      </c>
    </row>
    <row r="4219" spans="1:7" hidden="1" x14ac:dyDescent="0.2">
      <c r="A4219" t="s">
        <v>221</v>
      </c>
      <c r="B4219">
        <v>1</v>
      </c>
      <c r="C4219">
        <v>27</v>
      </c>
      <c r="D4219" t="s">
        <v>4192</v>
      </c>
      <c r="E4219">
        <v>49.265580999999997</v>
      </c>
      <c r="F4219">
        <v>-122.787862</v>
      </c>
      <c r="G4219">
        <f>IF(route_map__2[[#This Row],[route_label]]&lt;&gt;A4220,0,SQRT((E4220-route_map__2[[#This Row],[stop_lat]])^2 + ((F4220-route_map__2[[#This Row],[stop_lon]])*COS(RADIANS(route_map__2[[#This Row],[stop_lat]])))^2)*111.32)</f>
        <v>0.3693199821899884</v>
      </c>
    </row>
    <row r="4220" spans="1:7" hidden="1" x14ac:dyDescent="0.2">
      <c r="A4220" t="s">
        <v>221</v>
      </c>
      <c r="B4220">
        <v>1</v>
      </c>
      <c r="C4220">
        <v>28</v>
      </c>
      <c r="D4220" t="s">
        <v>4193</v>
      </c>
      <c r="E4220">
        <v>49.268101999999999</v>
      </c>
      <c r="F4220">
        <v>-122.791167</v>
      </c>
      <c r="G4220">
        <f>IF(route_map__2[[#This Row],[route_label]]&lt;&gt;A4221,0,SQRT((E4221-route_map__2[[#This Row],[stop_lat]])^2 + ((F4221-route_map__2[[#This Row],[stop_lon]])*COS(RADIANS(route_map__2[[#This Row],[stop_lat]])))^2)*111.32)</f>
        <v>0.29274276387813331</v>
      </c>
    </row>
    <row r="4221" spans="1:7" hidden="1" x14ac:dyDescent="0.2">
      <c r="A4221" t="s">
        <v>221</v>
      </c>
      <c r="B4221">
        <v>1</v>
      </c>
      <c r="C4221">
        <v>29</v>
      </c>
      <c r="D4221" t="s">
        <v>4194</v>
      </c>
      <c r="E4221">
        <v>49.268123000000003</v>
      </c>
      <c r="F4221">
        <v>-122.795197</v>
      </c>
      <c r="G4221">
        <f>IF(route_map__2[[#This Row],[route_label]]&lt;&gt;A4222,0,SQRT((E4222-route_map__2[[#This Row],[stop_lat]])^2 + ((F4222-route_map__2[[#This Row],[stop_lon]])*COS(RADIANS(route_map__2[[#This Row],[stop_lat]])))^2)*111.32)</f>
        <v>0.65956500898440162</v>
      </c>
    </row>
    <row r="4222" spans="1:7" hidden="1" x14ac:dyDescent="0.2">
      <c r="A4222" t="s">
        <v>221</v>
      </c>
      <c r="B4222">
        <v>1</v>
      </c>
      <c r="C4222">
        <v>30</v>
      </c>
      <c r="D4222" t="s">
        <v>3626</v>
      </c>
      <c r="E4222">
        <v>49.271709999999999</v>
      </c>
      <c r="F4222">
        <v>-122.802424</v>
      </c>
      <c r="G4222">
        <f>IF(route_map__2[[#This Row],[route_label]]&lt;&gt;A4223,0,SQRT((E4223-route_map__2[[#This Row],[stop_lat]])^2 + ((F4223-route_map__2[[#This Row],[stop_lon]])*COS(RADIANS(route_map__2[[#This Row],[stop_lat]])))^2)*111.32)</f>
        <v>0.49801265259915201</v>
      </c>
    </row>
    <row r="4223" spans="1:7" hidden="1" x14ac:dyDescent="0.2">
      <c r="A4223" t="s">
        <v>221</v>
      </c>
      <c r="B4223">
        <v>1</v>
      </c>
      <c r="C4223">
        <v>31</v>
      </c>
      <c r="D4223" t="s">
        <v>3627</v>
      </c>
      <c r="E4223">
        <v>49.275475999999998</v>
      </c>
      <c r="F4223">
        <v>-122.798723</v>
      </c>
      <c r="G4223">
        <f>IF(route_map__2[[#This Row],[route_label]]&lt;&gt;A4224,0,SQRT((E4224-route_map__2[[#This Row],[stop_lat]])^2 + ((F4224-route_map__2[[#This Row],[stop_lon]])*COS(RADIANS(route_map__2[[#This Row],[stop_lat]])))^2)*111.32)</f>
        <v>0</v>
      </c>
    </row>
    <row r="4224" spans="1:7" hidden="1" x14ac:dyDescent="0.2">
      <c r="A4224" t="s">
        <v>223</v>
      </c>
      <c r="B4224">
        <v>0</v>
      </c>
      <c r="C4224">
        <v>1</v>
      </c>
      <c r="D4224" t="s">
        <v>4163</v>
      </c>
      <c r="E4224">
        <v>49.261178000000001</v>
      </c>
      <c r="F4224">
        <v>-122.77390800000001</v>
      </c>
      <c r="G4224">
        <f>IF(route_map__2[[#This Row],[route_label]]&lt;&gt;A4225,0,SQRT((E4225-route_map__2[[#This Row],[stop_lat]])^2 + ((F4225-route_map__2[[#This Row],[stop_lon]])*COS(RADIANS(route_map__2[[#This Row],[stop_lat]])))^2)*111.32)</f>
        <v>0.16681378070522979</v>
      </c>
    </row>
    <row r="4225" spans="1:7" hidden="1" x14ac:dyDescent="0.2">
      <c r="A4225" t="s">
        <v>223</v>
      </c>
      <c r="B4225">
        <v>0</v>
      </c>
      <c r="C4225">
        <v>2</v>
      </c>
      <c r="D4225" t="s">
        <v>3937</v>
      </c>
      <c r="E4225">
        <v>49.260944000000002</v>
      </c>
      <c r="F4225">
        <v>-122.77617600000001</v>
      </c>
      <c r="G4225">
        <f>IF(route_map__2[[#This Row],[route_label]]&lt;&gt;A4226,0,SQRT((E4226-route_map__2[[#This Row],[stop_lat]])^2 + ((F4226-route_map__2[[#This Row],[stop_lon]])*COS(RADIANS(route_map__2[[#This Row],[stop_lat]])))^2)*111.32)</f>
        <v>0.21417060639050628</v>
      </c>
    </row>
    <row r="4226" spans="1:7" hidden="1" x14ac:dyDescent="0.2">
      <c r="A4226" t="s">
        <v>223</v>
      </c>
      <c r="B4226">
        <v>0</v>
      </c>
      <c r="C4226">
        <v>3</v>
      </c>
      <c r="D4226" t="s">
        <v>3923</v>
      </c>
      <c r="E4226">
        <v>49.260938000000003</v>
      </c>
      <c r="F4226">
        <v>-122.779124</v>
      </c>
      <c r="G4226">
        <f>IF(route_map__2[[#This Row],[route_label]]&lt;&gt;A4227,0,SQRT((E4227-route_map__2[[#This Row],[stop_lat]])^2 + ((F4227-route_map__2[[#This Row],[stop_lon]])*COS(RADIANS(route_map__2[[#This Row],[stop_lat]])))^2)*111.32)</f>
        <v>0.18511650541195132</v>
      </c>
    </row>
    <row r="4227" spans="1:7" hidden="1" x14ac:dyDescent="0.2">
      <c r="A4227" t="s">
        <v>223</v>
      </c>
      <c r="B4227">
        <v>0</v>
      </c>
      <c r="C4227">
        <v>4</v>
      </c>
      <c r="D4227" t="s">
        <v>3924</v>
      </c>
      <c r="E4227">
        <v>49.260924000000003</v>
      </c>
      <c r="F4227">
        <v>-122.781672</v>
      </c>
      <c r="G4227">
        <f>IF(route_map__2[[#This Row],[route_label]]&lt;&gt;A4228,0,SQRT((E4228-route_map__2[[#This Row],[stop_lat]])^2 + ((F4228-route_map__2[[#This Row],[stop_lon]])*COS(RADIANS(route_map__2[[#This Row],[stop_lat]])))^2)*111.32)</f>
        <v>0.18737851764306235</v>
      </c>
    </row>
    <row r="4228" spans="1:7" hidden="1" x14ac:dyDescent="0.2">
      <c r="A4228" t="s">
        <v>223</v>
      </c>
      <c r="B4228">
        <v>0</v>
      </c>
      <c r="C4228">
        <v>5</v>
      </c>
      <c r="D4228" t="s">
        <v>3925</v>
      </c>
      <c r="E4228">
        <v>49.262582000000002</v>
      </c>
      <c r="F4228">
        <v>-122.781227</v>
      </c>
      <c r="G4228">
        <f>IF(route_map__2[[#This Row],[route_label]]&lt;&gt;A4229,0,SQRT((E4229-route_map__2[[#This Row],[stop_lat]])^2 + ((F4229-route_map__2[[#This Row],[stop_lon]])*COS(RADIANS(route_map__2[[#This Row],[stop_lat]])))^2)*111.32)</f>
        <v>0.44606996531180665</v>
      </c>
    </row>
    <row r="4229" spans="1:7" hidden="1" x14ac:dyDescent="0.2">
      <c r="A4229" t="s">
        <v>223</v>
      </c>
      <c r="B4229">
        <v>0</v>
      </c>
      <c r="C4229">
        <v>6</v>
      </c>
      <c r="D4229" t="s">
        <v>3926</v>
      </c>
      <c r="E4229">
        <v>49.265898999999997</v>
      </c>
      <c r="F4229">
        <v>-122.777782</v>
      </c>
      <c r="G4229">
        <f>IF(route_map__2[[#This Row],[route_label]]&lt;&gt;A4230,0,SQRT((E4230-route_map__2[[#This Row],[stop_lat]])^2 + ((F4230-route_map__2[[#This Row],[stop_lon]])*COS(RADIANS(route_map__2[[#This Row],[stop_lat]])))^2)*111.32)</f>
        <v>0.45094752811913136</v>
      </c>
    </row>
    <row r="4230" spans="1:7" hidden="1" x14ac:dyDescent="0.2">
      <c r="A4230" t="s">
        <v>223</v>
      </c>
      <c r="B4230">
        <v>0</v>
      </c>
      <c r="C4230">
        <v>7</v>
      </c>
      <c r="D4230" t="s">
        <v>4105</v>
      </c>
      <c r="E4230">
        <v>49.269579</v>
      </c>
      <c r="F4230">
        <v>-122.775187</v>
      </c>
      <c r="G4230">
        <f>IF(route_map__2[[#This Row],[route_label]]&lt;&gt;A4231,0,SQRT((E4231-route_map__2[[#This Row],[stop_lat]])^2 + ((F4231-route_map__2[[#This Row],[stop_lon]])*COS(RADIANS(route_map__2[[#This Row],[stop_lat]])))^2)*111.32)</f>
        <v>0.21441266747949153</v>
      </c>
    </row>
    <row r="4231" spans="1:7" hidden="1" x14ac:dyDescent="0.2">
      <c r="A4231" t="s">
        <v>223</v>
      </c>
      <c r="B4231">
        <v>0</v>
      </c>
      <c r="C4231">
        <v>8</v>
      </c>
      <c r="D4231" t="s">
        <v>4106</v>
      </c>
      <c r="E4231">
        <v>49.271504999999998</v>
      </c>
      <c r="F4231">
        <v>-122.775158</v>
      </c>
      <c r="G4231">
        <f>IF(route_map__2[[#This Row],[route_label]]&lt;&gt;A4232,0,SQRT((E4232-route_map__2[[#This Row],[stop_lat]])^2 + ((F4232-route_map__2[[#This Row],[stop_lon]])*COS(RADIANS(route_map__2[[#This Row],[stop_lat]])))^2)*111.32)</f>
        <v>0.29765416585647331</v>
      </c>
    </row>
    <row r="4232" spans="1:7" hidden="1" x14ac:dyDescent="0.2">
      <c r="A4232" t="s">
        <v>223</v>
      </c>
      <c r="B4232">
        <v>0</v>
      </c>
      <c r="C4232">
        <v>9</v>
      </c>
      <c r="D4232" t="s">
        <v>4107</v>
      </c>
      <c r="E4232">
        <v>49.274171000000003</v>
      </c>
      <c r="F4232">
        <v>-122.774844</v>
      </c>
      <c r="G4232">
        <f>IF(route_map__2[[#This Row],[route_label]]&lt;&gt;A4233,0,SQRT((E4233-route_map__2[[#This Row],[stop_lat]])^2 + ((F4233-route_map__2[[#This Row],[stop_lon]])*COS(RADIANS(route_map__2[[#This Row],[stop_lat]])))^2)*111.32)</f>
        <v>0.24718193794114607</v>
      </c>
    </row>
    <row r="4233" spans="1:7" hidden="1" x14ac:dyDescent="0.2">
      <c r="A4233" t="s">
        <v>223</v>
      </c>
      <c r="B4233">
        <v>0</v>
      </c>
      <c r="C4233">
        <v>10</v>
      </c>
      <c r="D4233" t="s">
        <v>4108</v>
      </c>
      <c r="E4233">
        <v>49.276252999999997</v>
      </c>
      <c r="F4233">
        <v>-122.773661</v>
      </c>
      <c r="G4233">
        <f>IF(route_map__2[[#This Row],[route_label]]&lt;&gt;A4234,0,SQRT((E4234-route_map__2[[#This Row],[stop_lat]])^2 + ((F4234-route_map__2[[#This Row],[stop_lon]])*COS(RADIANS(route_map__2[[#This Row],[stop_lat]])))^2)*111.32)</f>
        <v>0.18841929897895679</v>
      </c>
    </row>
    <row r="4234" spans="1:7" hidden="1" x14ac:dyDescent="0.2">
      <c r="A4234" t="s">
        <v>223</v>
      </c>
      <c r="B4234">
        <v>0</v>
      </c>
      <c r="C4234">
        <v>11</v>
      </c>
      <c r="D4234" t="s">
        <v>4109</v>
      </c>
      <c r="E4234">
        <v>49.277901999999997</v>
      </c>
      <c r="F4234">
        <v>-122.773076</v>
      </c>
      <c r="G4234">
        <f>IF(route_map__2[[#This Row],[route_label]]&lt;&gt;A4235,0,SQRT((E4235-route_map__2[[#This Row],[stop_lat]])^2 + ((F4235-route_map__2[[#This Row],[stop_lon]])*COS(RADIANS(route_map__2[[#This Row],[stop_lat]])))^2)*111.32)</f>
        <v>0.94234163697103634</v>
      </c>
    </row>
    <row r="4235" spans="1:7" hidden="1" x14ac:dyDescent="0.2">
      <c r="A4235" t="s">
        <v>223</v>
      </c>
      <c r="B4235">
        <v>0</v>
      </c>
      <c r="C4235">
        <v>12</v>
      </c>
      <c r="D4235" t="s">
        <v>4195</v>
      </c>
      <c r="E4235">
        <v>49.285916999999998</v>
      </c>
      <c r="F4235">
        <v>-122.768901</v>
      </c>
      <c r="G4235">
        <f>IF(route_map__2[[#This Row],[route_label]]&lt;&gt;A4236,0,SQRT((E4236-route_map__2[[#This Row],[stop_lat]])^2 + ((F4236-route_map__2[[#This Row],[stop_lon]])*COS(RADIANS(route_map__2[[#This Row],[stop_lat]])))^2)*111.32)</f>
        <v>0.46177635232840114</v>
      </c>
    </row>
    <row r="4236" spans="1:7" hidden="1" x14ac:dyDescent="0.2">
      <c r="A4236" t="s">
        <v>223</v>
      </c>
      <c r="B4236">
        <v>0</v>
      </c>
      <c r="C4236">
        <v>13</v>
      </c>
      <c r="D4236" t="s">
        <v>4196</v>
      </c>
      <c r="E4236">
        <v>49.289883000000003</v>
      </c>
      <c r="F4236">
        <v>-122.767037</v>
      </c>
      <c r="G4236">
        <f>IF(route_map__2[[#This Row],[route_label]]&lt;&gt;A4237,0,SQRT((E4237-route_map__2[[#This Row],[stop_lat]])^2 + ((F4237-route_map__2[[#This Row],[stop_lon]])*COS(RADIANS(route_map__2[[#This Row],[stop_lat]])))^2)*111.32)</f>
        <v>0.22092932824761274</v>
      </c>
    </row>
    <row r="4237" spans="1:7" hidden="1" x14ac:dyDescent="0.2">
      <c r="A4237" t="s">
        <v>223</v>
      </c>
      <c r="B4237">
        <v>0</v>
      </c>
      <c r="C4237">
        <v>14</v>
      </c>
      <c r="D4237" t="s">
        <v>4197</v>
      </c>
      <c r="E4237">
        <v>49.291420000000002</v>
      </c>
      <c r="F4237">
        <v>-122.768962</v>
      </c>
      <c r="G4237">
        <f>IF(route_map__2[[#This Row],[route_label]]&lt;&gt;A4238,0,SQRT((E4238-route_map__2[[#This Row],[stop_lat]])^2 + ((F4238-route_map__2[[#This Row],[stop_lon]])*COS(RADIANS(route_map__2[[#This Row],[stop_lat]])))^2)*111.32)</f>
        <v>0.35632397292298845</v>
      </c>
    </row>
    <row r="4238" spans="1:7" hidden="1" x14ac:dyDescent="0.2">
      <c r="A4238" t="s">
        <v>223</v>
      </c>
      <c r="B4238">
        <v>0</v>
      </c>
      <c r="C4238">
        <v>15</v>
      </c>
      <c r="D4238" t="s">
        <v>4198</v>
      </c>
      <c r="E4238">
        <v>49.294362999999997</v>
      </c>
      <c r="F4238">
        <v>-122.770892</v>
      </c>
      <c r="G4238">
        <f>IF(route_map__2[[#This Row],[route_label]]&lt;&gt;A4239,0,SQRT((E4239-route_map__2[[#This Row],[stop_lat]])^2 + ((F4239-route_map__2[[#This Row],[stop_lon]])*COS(RADIANS(route_map__2[[#This Row],[stop_lat]])))^2)*111.32)</f>
        <v>3.9974327162995843E-2</v>
      </c>
    </row>
    <row r="4239" spans="1:7" hidden="1" x14ac:dyDescent="0.2">
      <c r="A4239" t="s">
        <v>223</v>
      </c>
      <c r="B4239">
        <v>0</v>
      </c>
      <c r="C4239">
        <v>16</v>
      </c>
      <c r="D4239" t="s">
        <v>4199</v>
      </c>
      <c r="E4239">
        <v>49.294598999999998</v>
      </c>
      <c r="F4239">
        <v>-122.770477</v>
      </c>
      <c r="G4239">
        <f>IF(route_map__2[[#This Row],[route_label]]&lt;&gt;A4240,0,SQRT((E4240-route_map__2[[#This Row],[stop_lat]])^2 + ((F4240-route_map__2[[#This Row],[stop_lon]])*COS(RADIANS(route_map__2[[#This Row],[stop_lat]])))^2)*111.32)</f>
        <v>0.52707920786037132</v>
      </c>
    </row>
    <row r="4240" spans="1:7" hidden="1" x14ac:dyDescent="0.2">
      <c r="A4240" t="s">
        <v>223</v>
      </c>
      <c r="B4240">
        <v>0</v>
      </c>
      <c r="C4240">
        <v>17</v>
      </c>
      <c r="D4240" t="s">
        <v>4200</v>
      </c>
      <c r="E4240">
        <v>49.292971999999999</v>
      </c>
      <c r="F4240">
        <v>-122.763659</v>
      </c>
      <c r="G4240">
        <f>IF(route_map__2[[#This Row],[route_label]]&lt;&gt;A4241,0,SQRT((E4241-route_map__2[[#This Row],[stop_lat]])^2 + ((F4241-route_map__2[[#This Row],[stop_lon]])*COS(RADIANS(route_map__2[[#This Row],[stop_lat]])))^2)*111.32)</f>
        <v>0.197139774235354</v>
      </c>
    </row>
    <row r="4241" spans="1:7" hidden="1" x14ac:dyDescent="0.2">
      <c r="A4241" t="s">
        <v>223</v>
      </c>
      <c r="B4241">
        <v>0</v>
      </c>
      <c r="C4241">
        <v>18</v>
      </c>
      <c r="D4241" t="s">
        <v>4201</v>
      </c>
      <c r="E4241">
        <v>49.291226000000002</v>
      </c>
      <c r="F4241">
        <v>-122.763205</v>
      </c>
      <c r="G4241">
        <f>IF(route_map__2[[#This Row],[route_label]]&lt;&gt;A4242,0,SQRT((E4242-route_map__2[[#This Row],[stop_lat]])^2 + ((F4242-route_map__2[[#This Row],[stop_lon]])*COS(RADIANS(route_map__2[[#This Row],[stop_lat]])))^2)*111.32)</f>
        <v>0.2282985872071264</v>
      </c>
    </row>
    <row r="4242" spans="1:7" hidden="1" x14ac:dyDescent="0.2">
      <c r="A4242" t="s">
        <v>223</v>
      </c>
      <c r="B4242">
        <v>0</v>
      </c>
      <c r="C4242">
        <v>19</v>
      </c>
      <c r="D4242" t="s">
        <v>4202</v>
      </c>
      <c r="E4242">
        <v>49.289214000000001</v>
      </c>
      <c r="F4242">
        <v>-122.762596</v>
      </c>
      <c r="G4242">
        <f>IF(route_map__2[[#This Row],[route_label]]&lt;&gt;A4243,0,SQRT((E4243-route_map__2[[#This Row],[stop_lat]])^2 + ((F4243-route_map__2[[#This Row],[stop_lon]])*COS(RADIANS(route_map__2[[#This Row],[stop_lat]])))^2)*111.32)</f>
        <v>0.27057410342878829</v>
      </c>
    </row>
    <row r="4243" spans="1:7" hidden="1" x14ac:dyDescent="0.2">
      <c r="A4243" t="s">
        <v>223</v>
      </c>
      <c r="B4243">
        <v>0</v>
      </c>
      <c r="C4243">
        <v>20</v>
      </c>
      <c r="D4243" t="s">
        <v>4203</v>
      </c>
      <c r="E4243">
        <v>49.286861999999999</v>
      </c>
      <c r="F4243">
        <v>-122.761656</v>
      </c>
      <c r="G4243">
        <f>IF(route_map__2[[#This Row],[route_label]]&lt;&gt;A4244,0,SQRT((E4244-route_map__2[[#This Row],[stop_lat]])^2 + ((F4244-route_map__2[[#This Row],[stop_lon]])*COS(RADIANS(route_map__2[[#This Row],[stop_lat]])))^2)*111.32)</f>
        <v>0.30173067150407906</v>
      </c>
    </row>
    <row r="4244" spans="1:7" hidden="1" x14ac:dyDescent="0.2">
      <c r="A4244" t="s">
        <v>223</v>
      </c>
      <c r="B4244">
        <v>0</v>
      </c>
      <c r="C4244">
        <v>21</v>
      </c>
      <c r="D4244" t="s">
        <v>4204</v>
      </c>
      <c r="E4244">
        <v>49.284281</v>
      </c>
      <c r="F4244">
        <v>-122.76038699999999</v>
      </c>
      <c r="G4244">
        <f>IF(route_map__2[[#This Row],[route_label]]&lt;&gt;A4245,0,SQRT((E4245-route_map__2[[#This Row],[stop_lat]])^2 + ((F4245-route_map__2[[#This Row],[stop_lon]])*COS(RADIANS(route_map__2[[#This Row],[stop_lat]])))^2)*111.32)</f>
        <v>0.34575804608411709</v>
      </c>
    </row>
    <row r="4245" spans="1:7" hidden="1" x14ac:dyDescent="0.2">
      <c r="A4245" t="s">
        <v>223</v>
      </c>
      <c r="B4245">
        <v>0</v>
      </c>
      <c r="C4245">
        <v>22</v>
      </c>
      <c r="D4245" t="s">
        <v>4205</v>
      </c>
      <c r="E4245">
        <v>49.285335000000003</v>
      </c>
      <c r="F4245">
        <v>-122.75590800000001</v>
      </c>
      <c r="G4245">
        <f>IF(route_map__2[[#This Row],[route_label]]&lt;&gt;A4246,0,SQRT((E4246-route_map__2[[#This Row],[stop_lat]])^2 + ((F4246-route_map__2[[#This Row],[stop_lon]])*COS(RADIANS(route_map__2[[#This Row],[stop_lat]])))^2)*111.32)</f>
        <v>0.24115987901731911</v>
      </c>
    </row>
    <row r="4246" spans="1:7" hidden="1" x14ac:dyDescent="0.2">
      <c r="A4246" t="s">
        <v>223</v>
      </c>
      <c r="B4246">
        <v>0</v>
      </c>
      <c r="C4246">
        <v>23</v>
      </c>
      <c r="D4246" t="s">
        <v>4206</v>
      </c>
      <c r="E4246">
        <v>49.285674999999998</v>
      </c>
      <c r="F4246">
        <v>-122.752628</v>
      </c>
      <c r="G4246">
        <f>IF(route_map__2[[#This Row],[route_label]]&lt;&gt;A4247,0,SQRT((E4247-route_map__2[[#This Row],[stop_lat]])^2 + ((F4247-route_map__2[[#This Row],[stop_lon]])*COS(RADIANS(route_map__2[[#This Row],[stop_lat]])))^2)*111.32)</f>
        <v>0.22037954978629459</v>
      </c>
    </row>
    <row r="4247" spans="1:7" hidden="1" x14ac:dyDescent="0.2">
      <c r="A4247" t="s">
        <v>223</v>
      </c>
      <c r="B4247">
        <v>0</v>
      </c>
      <c r="C4247">
        <v>24</v>
      </c>
      <c r="D4247" t="s">
        <v>4207</v>
      </c>
      <c r="E4247">
        <v>49.285676000000002</v>
      </c>
      <c r="F4247">
        <v>-122.749593</v>
      </c>
      <c r="G4247">
        <f>IF(route_map__2[[#This Row],[route_label]]&lt;&gt;A4248,0,SQRT((E4248-route_map__2[[#This Row],[stop_lat]])^2 + ((F4248-route_map__2[[#This Row],[stop_lon]])*COS(RADIANS(route_map__2[[#This Row],[stop_lat]])))^2)*111.32)</f>
        <v>0.34549147074997671</v>
      </c>
    </row>
    <row r="4248" spans="1:7" hidden="1" x14ac:dyDescent="0.2">
      <c r="A4248" t="s">
        <v>223</v>
      </c>
      <c r="B4248">
        <v>0</v>
      </c>
      <c r="C4248">
        <v>25</v>
      </c>
      <c r="D4248" t="s">
        <v>4208</v>
      </c>
      <c r="E4248">
        <v>49.285679999999999</v>
      </c>
      <c r="F4248">
        <v>-122.74483499999999</v>
      </c>
      <c r="G4248">
        <f>IF(route_map__2[[#This Row],[route_label]]&lt;&gt;A4249,0,SQRT((E4249-route_map__2[[#This Row],[stop_lat]])^2 + ((F4249-route_map__2[[#This Row],[stop_lon]])*COS(RADIANS(route_map__2[[#This Row],[stop_lat]])))^2)*111.32)</f>
        <v>0.3416540183494105</v>
      </c>
    </row>
    <row r="4249" spans="1:7" hidden="1" x14ac:dyDescent="0.2">
      <c r="A4249" t="s">
        <v>223</v>
      </c>
      <c r="B4249">
        <v>0</v>
      </c>
      <c r="C4249">
        <v>26</v>
      </c>
      <c r="D4249" t="s">
        <v>4176</v>
      </c>
      <c r="E4249">
        <v>49.285705</v>
      </c>
      <c r="F4249">
        <v>-122.74012999999999</v>
      </c>
      <c r="G4249">
        <f>IF(route_map__2[[#This Row],[route_label]]&lt;&gt;A4250,0,SQRT((E4250-route_map__2[[#This Row],[stop_lat]])^2 + ((F4250-route_map__2[[#This Row],[stop_lon]])*COS(RADIANS(route_map__2[[#This Row],[stop_lat]])))^2)*111.32)</f>
        <v>0.17899784784398559</v>
      </c>
    </row>
    <row r="4250" spans="1:7" hidden="1" x14ac:dyDescent="0.2">
      <c r="A4250" t="s">
        <v>223</v>
      </c>
      <c r="B4250">
        <v>1</v>
      </c>
      <c r="C4250">
        <v>1</v>
      </c>
      <c r="D4250" t="s">
        <v>4175</v>
      </c>
      <c r="E4250">
        <v>49.285826999999998</v>
      </c>
      <c r="F4250">
        <v>-122.737672</v>
      </c>
      <c r="G4250">
        <f>IF(route_map__2[[#This Row],[route_label]]&lt;&gt;A4251,0,SQRT((E4251-route_map__2[[#This Row],[stop_lat]])^2 + ((F4251-route_map__2[[#This Row],[stop_lon]])*COS(RADIANS(route_map__2[[#This Row],[stop_lat]])))^2)*111.32)</f>
        <v>0.26366116118867045</v>
      </c>
    </row>
    <row r="4251" spans="1:7" hidden="1" x14ac:dyDescent="0.2">
      <c r="A4251" t="s">
        <v>223</v>
      </c>
      <c r="B4251">
        <v>1</v>
      </c>
      <c r="C4251">
        <v>2</v>
      </c>
      <c r="D4251" t="s">
        <v>4209</v>
      </c>
      <c r="E4251">
        <v>49.285812</v>
      </c>
      <c r="F4251">
        <v>-122.741303</v>
      </c>
      <c r="G4251">
        <f>IF(route_map__2[[#This Row],[route_label]]&lt;&gt;A4252,0,SQRT((E4252-route_map__2[[#This Row],[stop_lat]])^2 + ((F4252-route_map__2[[#This Row],[stop_lon]])*COS(RADIANS(route_map__2[[#This Row],[stop_lat]])))^2)*111.32)</f>
        <v>0.30340145433594184</v>
      </c>
    </row>
    <row r="4252" spans="1:7" hidden="1" x14ac:dyDescent="0.2">
      <c r="A4252" t="s">
        <v>223</v>
      </c>
      <c r="B4252">
        <v>1</v>
      </c>
      <c r="C4252">
        <v>3</v>
      </c>
      <c r="D4252" t="s">
        <v>4210</v>
      </c>
      <c r="E4252">
        <v>49.285775999999998</v>
      </c>
      <c r="F4252">
        <v>-122.745481</v>
      </c>
      <c r="G4252">
        <f>IF(route_map__2[[#This Row],[route_label]]&lt;&gt;A4253,0,SQRT((E4253-route_map__2[[#This Row],[stop_lat]])^2 + ((F4253-route_map__2[[#This Row],[stop_lon]])*COS(RADIANS(route_map__2[[#This Row],[stop_lat]])))^2)*111.32)</f>
        <v>0.324345413002885</v>
      </c>
    </row>
    <row r="4253" spans="1:7" hidden="1" x14ac:dyDescent="0.2">
      <c r="A4253" t="s">
        <v>223</v>
      </c>
      <c r="B4253">
        <v>1</v>
      </c>
      <c r="C4253">
        <v>4</v>
      </c>
      <c r="D4253" t="s">
        <v>4211</v>
      </c>
      <c r="E4253">
        <v>49.285831000000002</v>
      </c>
      <c r="F4253">
        <v>-122.74994700000001</v>
      </c>
      <c r="G4253">
        <f>IF(route_map__2[[#This Row],[route_label]]&lt;&gt;A4254,0,SQRT((E4254-route_map__2[[#This Row],[stop_lat]])^2 + ((F4254-route_map__2[[#This Row],[stop_lon]])*COS(RADIANS(route_map__2[[#This Row],[stop_lat]])))^2)*111.32)</f>
        <v>0.19130800076057813</v>
      </c>
    </row>
    <row r="4254" spans="1:7" hidden="1" x14ac:dyDescent="0.2">
      <c r="A4254" t="s">
        <v>223</v>
      </c>
      <c r="B4254">
        <v>1</v>
      </c>
      <c r="C4254">
        <v>5</v>
      </c>
      <c r="D4254" t="s">
        <v>4212</v>
      </c>
      <c r="E4254">
        <v>49.285792999999998</v>
      </c>
      <c r="F4254">
        <v>-122.75258100000001</v>
      </c>
      <c r="G4254">
        <f>IF(route_map__2[[#This Row],[route_label]]&lt;&gt;A4255,0,SQRT((E4255-route_map__2[[#This Row],[stop_lat]])^2 + ((F4255-route_map__2[[#This Row],[stop_lon]])*COS(RADIANS(route_map__2[[#This Row],[stop_lat]])))^2)*111.32)</f>
        <v>0.27515577033046079</v>
      </c>
    </row>
    <row r="4255" spans="1:7" hidden="1" x14ac:dyDescent="0.2">
      <c r="A4255" t="s">
        <v>223</v>
      </c>
      <c r="B4255">
        <v>1</v>
      </c>
      <c r="C4255">
        <v>6</v>
      </c>
      <c r="D4255" t="s">
        <v>4213</v>
      </c>
      <c r="E4255">
        <v>49.284880999999999</v>
      </c>
      <c r="F4255">
        <v>-122.756103</v>
      </c>
      <c r="G4255">
        <f>IF(route_map__2[[#This Row],[route_label]]&lt;&gt;A4256,0,SQRT((E4256-route_map__2[[#This Row],[stop_lat]])^2 + ((F4256-route_map__2[[#This Row],[stop_lon]])*COS(RADIANS(route_map__2[[#This Row],[stop_lat]])))^2)*111.32)</f>
        <v>7.3361428468934231E-2</v>
      </c>
    </row>
    <row r="4256" spans="1:7" hidden="1" x14ac:dyDescent="0.2">
      <c r="A4256" t="s">
        <v>223</v>
      </c>
      <c r="B4256">
        <v>1</v>
      </c>
      <c r="C4256">
        <v>7</v>
      </c>
      <c r="D4256" t="s">
        <v>4214</v>
      </c>
      <c r="E4256">
        <v>49.284336000000003</v>
      </c>
      <c r="F4256">
        <v>-122.756671</v>
      </c>
      <c r="G4256">
        <f>IF(route_map__2[[#This Row],[route_label]]&lt;&gt;A4257,0,SQRT((E4257-route_map__2[[#This Row],[stop_lat]])^2 + ((F4257-route_map__2[[#This Row],[stop_lon]])*COS(RADIANS(route_map__2[[#This Row],[stop_lat]])))^2)*111.32)</f>
        <v>0.35686316850309896</v>
      </c>
    </row>
    <row r="4257" spans="1:7" hidden="1" x14ac:dyDescent="0.2">
      <c r="A4257" t="s">
        <v>223</v>
      </c>
      <c r="B4257">
        <v>1</v>
      </c>
      <c r="C4257">
        <v>8</v>
      </c>
      <c r="D4257" t="s">
        <v>4215</v>
      </c>
      <c r="E4257">
        <v>49.284534999999998</v>
      </c>
      <c r="F4257">
        <v>-122.76157600000001</v>
      </c>
      <c r="G4257">
        <f>IF(route_map__2[[#This Row],[route_label]]&lt;&gt;A4258,0,SQRT((E4258-route_map__2[[#This Row],[stop_lat]])^2 + ((F4258-route_map__2[[#This Row],[stop_lon]])*COS(RADIANS(route_map__2[[#This Row],[stop_lat]])))^2)*111.32)</f>
        <v>0.26238486732637878</v>
      </c>
    </row>
    <row r="4258" spans="1:7" hidden="1" x14ac:dyDescent="0.2">
      <c r="A4258" t="s">
        <v>223</v>
      </c>
      <c r="B4258">
        <v>1</v>
      </c>
      <c r="C4258">
        <v>9</v>
      </c>
      <c r="D4258" t="s">
        <v>4216</v>
      </c>
      <c r="E4258">
        <v>49.286892000000002</v>
      </c>
      <c r="F4258">
        <v>-122.761557</v>
      </c>
      <c r="G4258">
        <f>IF(route_map__2[[#This Row],[route_label]]&lt;&gt;A4259,0,SQRT((E4259-route_map__2[[#This Row],[stop_lat]])^2 + ((F4259-route_map__2[[#This Row],[stop_lon]])*COS(RADIANS(route_map__2[[#This Row],[stop_lat]])))^2)*111.32)</f>
        <v>0.13414627939455634</v>
      </c>
    </row>
    <row r="4259" spans="1:7" hidden="1" x14ac:dyDescent="0.2">
      <c r="A4259" t="s">
        <v>223</v>
      </c>
      <c r="B4259">
        <v>1</v>
      </c>
      <c r="C4259">
        <v>10</v>
      </c>
      <c r="D4259" t="s">
        <v>4217</v>
      </c>
      <c r="E4259">
        <v>49.288097</v>
      </c>
      <c r="F4259">
        <v>-122.76154</v>
      </c>
      <c r="G4259">
        <f>IF(route_map__2[[#This Row],[route_label]]&lt;&gt;A4260,0,SQRT((E4260-route_map__2[[#This Row],[stop_lat]])^2 + ((F4260-route_map__2[[#This Row],[stop_lon]])*COS(RADIANS(route_map__2[[#This Row],[stop_lat]])))^2)*111.32)</f>
        <v>0.2035424283919694</v>
      </c>
    </row>
    <row r="4260" spans="1:7" hidden="1" x14ac:dyDescent="0.2">
      <c r="A4260" t="s">
        <v>223</v>
      </c>
      <c r="B4260">
        <v>1</v>
      </c>
      <c r="C4260">
        <v>11</v>
      </c>
      <c r="D4260" t="s">
        <v>4218</v>
      </c>
      <c r="E4260">
        <v>49.289634999999997</v>
      </c>
      <c r="F4260">
        <v>-122.76305600000001</v>
      </c>
      <c r="G4260">
        <f>IF(route_map__2[[#This Row],[route_label]]&lt;&gt;A4261,0,SQRT((E4261-route_map__2[[#This Row],[stop_lat]])^2 + ((F4261-route_map__2[[#This Row],[stop_lon]])*COS(RADIANS(route_map__2[[#This Row],[stop_lat]])))^2)*111.32)</f>
        <v>0.19414437450933308</v>
      </c>
    </row>
    <row r="4261" spans="1:7" hidden="1" x14ac:dyDescent="0.2">
      <c r="A4261" t="s">
        <v>223</v>
      </c>
      <c r="B4261">
        <v>1</v>
      </c>
      <c r="C4261">
        <v>12</v>
      </c>
      <c r="D4261" t="s">
        <v>4219</v>
      </c>
      <c r="E4261">
        <v>49.291378999999999</v>
      </c>
      <c r="F4261">
        <v>-122.763043</v>
      </c>
      <c r="G4261">
        <f>IF(route_map__2[[#This Row],[route_label]]&lt;&gt;A4262,0,SQRT((E4262-route_map__2[[#This Row],[stop_lat]])^2 + ((F4262-route_map__2[[#This Row],[stop_lon]])*COS(RADIANS(route_map__2[[#This Row],[stop_lat]])))^2)*111.32)</f>
        <v>0.20110043135661868</v>
      </c>
    </row>
    <row r="4262" spans="1:7" hidden="1" x14ac:dyDescent="0.2">
      <c r="A4262" t="s">
        <v>223</v>
      </c>
      <c r="B4262">
        <v>1</v>
      </c>
      <c r="C4262">
        <v>13</v>
      </c>
      <c r="D4262" t="s">
        <v>4220</v>
      </c>
      <c r="E4262">
        <v>49.293151999999999</v>
      </c>
      <c r="F4262">
        <v>-122.76357400000001</v>
      </c>
      <c r="G4262">
        <f>IF(route_map__2[[#This Row],[route_label]]&lt;&gt;A4263,0,SQRT((E4263-route_map__2[[#This Row],[stop_lat]])^2 + ((F4263-route_map__2[[#This Row],[stop_lon]])*COS(RADIANS(route_map__2[[#This Row],[stop_lat]])))^2)*111.32)</f>
        <v>0.54535733510590167</v>
      </c>
    </row>
    <row r="4263" spans="1:7" hidden="1" x14ac:dyDescent="0.2">
      <c r="A4263" t="s">
        <v>223</v>
      </c>
      <c r="B4263">
        <v>1</v>
      </c>
      <c r="C4263">
        <v>14</v>
      </c>
      <c r="D4263" t="s">
        <v>4221</v>
      </c>
      <c r="E4263">
        <v>49.29271</v>
      </c>
      <c r="F4263">
        <v>-122.771055</v>
      </c>
      <c r="G4263">
        <f>IF(route_map__2[[#This Row],[route_label]]&lt;&gt;A4264,0,SQRT((E4264-route_map__2[[#This Row],[stop_lat]])^2 + ((F4264-route_map__2[[#This Row],[stop_lon]])*COS(RADIANS(route_map__2[[#This Row],[stop_lat]])))^2)*111.32)</f>
        <v>0.26234636605514405</v>
      </c>
    </row>
    <row r="4264" spans="1:7" hidden="1" x14ac:dyDescent="0.2">
      <c r="A4264" t="s">
        <v>223</v>
      </c>
      <c r="B4264">
        <v>1</v>
      </c>
      <c r="C4264">
        <v>15</v>
      </c>
      <c r="D4264" t="s">
        <v>4222</v>
      </c>
      <c r="E4264">
        <v>49.291069999999998</v>
      </c>
      <c r="F4264">
        <v>-122.76846</v>
      </c>
      <c r="G4264">
        <f>IF(route_map__2[[#This Row],[route_label]]&lt;&gt;A4265,0,SQRT((E4265-route_map__2[[#This Row],[stop_lat]])^2 + ((F4265-route_map__2[[#This Row],[stop_lon]])*COS(RADIANS(route_map__2[[#This Row],[stop_lat]])))^2)*111.32)</f>
        <v>0.26820382545085419</v>
      </c>
    </row>
    <row r="4265" spans="1:7" hidden="1" x14ac:dyDescent="0.2">
      <c r="A4265" t="s">
        <v>223</v>
      </c>
      <c r="B4265">
        <v>1</v>
      </c>
      <c r="C4265">
        <v>16</v>
      </c>
      <c r="D4265" t="s">
        <v>4223</v>
      </c>
      <c r="E4265">
        <v>49.288803999999999</v>
      </c>
      <c r="F4265">
        <v>-122.767205</v>
      </c>
      <c r="G4265">
        <f>IF(route_map__2[[#This Row],[route_label]]&lt;&gt;A4266,0,SQRT((E4266-route_map__2[[#This Row],[stop_lat]])^2 + ((F4266-route_map__2[[#This Row],[stop_lon]])*COS(RADIANS(route_map__2[[#This Row],[stop_lat]])))^2)*111.32)</f>
        <v>0.2440730505558901</v>
      </c>
    </row>
    <row r="4266" spans="1:7" hidden="1" x14ac:dyDescent="0.2">
      <c r="A4266" t="s">
        <v>223</v>
      </c>
      <c r="B4266">
        <v>1</v>
      </c>
      <c r="C4266">
        <v>17</v>
      </c>
      <c r="D4266" t="s">
        <v>4224</v>
      </c>
      <c r="E4266">
        <v>49.286769999999997</v>
      </c>
      <c r="F4266">
        <v>-122.76846</v>
      </c>
      <c r="G4266">
        <f>IF(route_map__2[[#This Row],[route_label]]&lt;&gt;A4267,0,SQRT((E4267-route_map__2[[#This Row],[stop_lat]])^2 + ((F4267-route_map__2[[#This Row],[stop_lon]])*COS(RADIANS(route_map__2[[#This Row],[stop_lat]])))^2)*111.32)</f>
        <v>1.0063380094405112</v>
      </c>
    </row>
    <row r="4267" spans="1:7" hidden="1" x14ac:dyDescent="0.2">
      <c r="A4267" t="s">
        <v>223</v>
      </c>
      <c r="B4267">
        <v>1</v>
      </c>
      <c r="C4267">
        <v>18</v>
      </c>
      <c r="D4267" t="s">
        <v>4151</v>
      </c>
      <c r="E4267">
        <v>49.278288000000003</v>
      </c>
      <c r="F4267">
        <v>-122.77325399999999</v>
      </c>
      <c r="G4267">
        <f>IF(route_map__2[[#This Row],[route_label]]&lt;&gt;A4268,0,SQRT((E4268-route_map__2[[#This Row],[stop_lat]])^2 + ((F4268-route_map__2[[#This Row],[stop_lon]])*COS(RADIANS(route_map__2[[#This Row],[stop_lat]])))^2)*111.32)</f>
        <v>0.19524353675175543</v>
      </c>
    </row>
    <row r="4268" spans="1:7" hidden="1" x14ac:dyDescent="0.2">
      <c r="A4268" t="s">
        <v>223</v>
      </c>
      <c r="B4268">
        <v>1</v>
      </c>
      <c r="C4268">
        <v>19</v>
      </c>
      <c r="D4268" t="s">
        <v>4152</v>
      </c>
      <c r="E4268">
        <v>49.276561000000001</v>
      </c>
      <c r="F4268">
        <v>-122.773723</v>
      </c>
      <c r="G4268">
        <f>IF(route_map__2[[#This Row],[route_label]]&lt;&gt;A4269,0,SQRT((E4269-route_map__2[[#This Row],[stop_lat]])^2 + ((F4269-route_map__2[[#This Row],[stop_lon]])*COS(RADIANS(route_map__2[[#This Row],[stop_lat]])))^2)*111.32)</f>
        <v>0.28360642947732861</v>
      </c>
    </row>
    <row r="4269" spans="1:7" hidden="1" x14ac:dyDescent="0.2">
      <c r="A4269" t="s">
        <v>223</v>
      </c>
      <c r="B4269">
        <v>1</v>
      </c>
      <c r="C4269">
        <v>20</v>
      </c>
      <c r="D4269" t="s">
        <v>4153</v>
      </c>
      <c r="E4269">
        <v>49.274163999999999</v>
      </c>
      <c r="F4269">
        <v>-122.775046</v>
      </c>
      <c r="G4269">
        <f>IF(route_map__2[[#This Row],[route_label]]&lt;&gt;A4270,0,SQRT((E4270-route_map__2[[#This Row],[stop_lat]])^2 + ((F4270-route_map__2[[#This Row],[stop_lon]])*COS(RADIANS(route_map__2[[#This Row],[stop_lat]])))^2)*111.32)</f>
        <v>0.38081989458730742</v>
      </c>
    </row>
    <row r="4270" spans="1:7" hidden="1" x14ac:dyDescent="0.2">
      <c r="A4270" t="s">
        <v>223</v>
      </c>
      <c r="B4270">
        <v>1</v>
      </c>
      <c r="C4270">
        <v>21</v>
      </c>
      <c r="D4270" t="s">
        <v>4154</v>
      </c>
      <c r="E4270">
        <v>49.27075</v>
      </c>
      <c r="F4270">
        <v>-122.77538</v>
      </c>
      <c r="G4270">
        <f>IF(route_map__2[[#This Row],[route_label]]&lt;&gt;A4271,0,SQRT((E4271-route_map__2[[#This Row],[stop_lat]])^2 + ((F4271-route_map__2[[#This Row],[stop_lon]])*COS(RADIANS(route_map__2[[#This Row],[stop_lat]])))^2)*111.32)</f>
        <v>0.20465571300777113</v>
      </c>
    </row>
    <row r="4271" spans="1:7" hidden="1" x14ac:dyDescent="0.2">
      <c r="A4271" t="s">
        <v>223</v>
      </c>
      <c r="B4271">
        <v>1</v>
      </c>
      <c r="C4271">
        <v>22</v>
      </c>
      <c r="D4271" t="s">
        <v>4155</v>
      </c>
      <c r="E4271">
        <v>49.268912</v>
      </c>
      <c r="F4271">
        <v>-122.775442</v>
      </c>
      <c r="G4271">
        <f>IF(route_map__2[[#This Row],[route_label]]&lt;&gt;A4272,0,SQRT((E4272-route_map__2[[#This Row],[stop_lat]])^2 + ((F4272-route_map__2[[#This Row],[stop_lon]])*COS(RADIANS(route_map__2[[#This Row],[stop_lat]])))^2)*111.32)</f>
        <v>0.31104826337850744</v>
      </c>
    </row>
    <row r="4272" spans="1:7" hidden="1" x14ac:dyDescent="0.2">
      <c r="A4272" t="s">
        <v>223</v>
      </c>
      <c r="B4272">
        <v>1</v>
      </c>
      <c r="C4272">
        <v>23</v>
      </c>
      <c r="D4272" t="s">
        <v>3932</v>
      </c>
      <c r="E4272">
        <v>49.266491000000002</v>
      </c>
      <c r="F4272">
        <v>-122.77758</v>
      </c>
      <c r="G4272">
        <f>IF(route_map__2[[#This Row],[route_label]]&lt;&gt;A4273,0,SQRT((E4273-route_map__2[[#This Row],[stop_lat]])^2 + ((F4273-route_map__2[[#This Row],[stop_lon]])*COS(RADIANS(route_map__2[[#This Row],[stop_lat]])))^2)*111.32)</f>
        <v>0.5448048713753878</v>
      </c>
    </row>
    <row r="4273" spans="1:7" hidden="1" x14ac:dyDescent="0.2">
      <c r="A4273" t="s">
        <v>223</v>
      </c>
      <c r="B4273">
        <v>1</v>
      </c>
      <c r="C4273">
        <v>24</v>
      </c>
      <c r="D4273" t="s">
        <v>3933</v>
      </c>
      <c r="E4273">
        <v>49.262390000000003</v>
      </c>
      <c r="F4273">
        <v>-122.781673</v>
      </c>
      <c r="G4273">
        <f>IF(route_map__2[[#This Row],[route_label]]&lt;&gt;A4274,0,SQRT((E4274-route_map__2[[#This Row],[stop_lat]])^2 + ((F4274-route_map__2[[#This Row],[stop_lon]])*COS(RADIANS(route_map__2[[#This Row],[stop_lat]])))^2)*111.32)</f>
        <v>0.17629717047849558</v>
      </c>
    </row>
    <row r="4274" spans="1:7" hidden="1" x14ac:dyDescent="0.2">
      <c r="A4274" t="s">
        <v>223</v>
      </c>
      <c r="B4274">
        <v>1</v>
      </c>
      <c r="C4274">
        <v>25</v>
      </c>
      <c r="D4274" t="s">
        <v>3934</v>
      </c>
      <c r="E4274">
        <v>49.260807</v>
      </c>
      <c r="F4274">
        <v>-122.78160099999999</v>
      </c>
      <c r="G4274">
        <f>IF(route_map__2[[#This Row],[route_label]]&lt;&gt;A4275,0,SQRT((E4275-route_map__2[[#This Row],[stop_lat]])^2 + ((F4275-route_map__2[[#This Row],[stop_lon]])*COS(RADIANS(route_map__2[[#This Row],[stop_lat]])))^2)*111.32)</f>
        <v>0.26386463419774175</v>
      </c>
    </row>
    <row r="4275" spans="1:7" hidden="1" x14ac:dyDescent="0.2">
      <c r="A4275" t="s">
        <v>223</v>
      </c>
      <c r="B4275">
        <v>1</v>
      </c>
      <c r="C4275">
        <v>26</v>
      </c>
      <c r="D4275" t="s">
        <v>3935</v>
      </c>
      <c r="E4275">
        <v>49.260817000000003</v>
      </c>
      <c r="F4275">
        <v>-122.777969</v>
      </c>
      <c r="G4275">
        <f>IF(route_map__2[[#This Row],[route_label]]&lt;&gt;A4276,0,SQRT((E4276-route_map__2[[#This Row],[stop_lat]])^2 + ((F4276-route_map__2[[#This Row],[stop_lon]])*COS(RADIANS(route_map__2[[#This Row],[stop_lat]])))^2)*111.32)</f>
        <v>0.29048859783446074</v>
      </c>
    </row>
    <row r="4276" spans="1:7" hidden="1" x14ac:dyDescent="0.2">
      <c r="A4276" t="s">
        <v>223</v>
      </c>
      <c r="B4276">
        <v>1</v>
      </c>
      <c r="C4276">
        <v>27</v>
      </c>
      <c r="D4276" t="s">
        <v>4189</v>
      </c>
      <c r="E4276">
        <v>49.261338000000002</v>
      </c>
      <c r="F4276">
        <v>-122.774051</v>
      </c>
      <c r="G4276">
        <f>IF(route_map__2[[#This Row],[route_label]]&lt;&gt;A4277,0,SQRT((E4277-route_map__2[[#This Row],[stop_lat]])^2 + ((F4277-route_map__2[[#This Row],[stop_lon]])*COS(RADIANS(route_map__2[[#This Row],[stop_lat]])))^2)*111.32)</f>
        <v>0.16048772519132321</v>
      </c>
    </row>
    <row r="4277" spans="1:7" hidden="1" x14ac:dyDescent="0.2">
      <c r="A4277" t="s">
        <v>223</v>
      </c>
      <c r="B4277">
        <v>1</v>
      </c>
      <c r="C4277">
        <v>28</v>
      </c>
      <c r="D4277" t="s">
        <v>3937</v>
      </c>
      <c r="E4277">
        <v>49.260944000000002</v>
      </c>
      <c r="F4277">
        <v>-122.77617600000001</v>
      </c>
      <c r="G4277">
        <f>IF(route_map__2[[#This Row],[route_label]]&lt;&gt;A4278,0,SQRT((E4278-route_map__2[[#This Row],[stop_lat]])^2 + ((F4278-route_map__2[[#This Row],[stop_lon]])*COS(RADIANS(route_map__2[[#This Row],[stop_lat]])))^2)*111.32)</f>
        <v>0.21417060639050628</v>
      </c>
    </row>
    <row r="4278" spans="1:7" hidden="1" x14ac:dyDescent="0.2">
      <c r="A4278" t="s">
        <v>223</v>
      </c>
      <c r="B4278">
        <v>1</v>
      </c>
      <c r="C4278">
        <v>29</v>
      </c>
      <c r="D4278" t="s">
        <v>3923</v>
      </c>
      <c r="E4278">
        <v>49.260938000000003</v>
      </c>
      <c r="F4278">
        <v>-122.779124</v>
      </c>
      <c r="G4278">
        <f>IF(route_map__2[[#This Row],[route_label]]&lt;&gt;A4279,0,SQRT((E4279-route_map__2[[#This Row],[stop_lat]])^2 + ((F4279-route_map__2[[#This Row],[stop_lon]])*COS(RADIANS(route_map__2[[#This Row],[stop_lat]])))^2)*111.32)</f>
        <v>0.18511650541195132</v>
      </c>
    </row>
    <row r="4279" spans="1:7" hidden="1" x14ac:dyDescent="0.2">
      <c r="A4279" t="s">
        <v>223</v>
      </c>
      <c r="B4279">
        <v>1</v>
      </c>
      <c r="C4279">
        <v>30</v>
      </c>
      <c r="D4279" t="s">
        <v>3924</v>
      </c>
      <c r="E4279">
        <v>49.260924000000003</v>
      </c>
      <c r="F4279">
        <v>-122.781672</v>
      </c>
      <c r="G4279">
        <f>IF(route_map__2[[#This Row],[route_label]]&lt;&gt;A4280,0,SQRT((E4280-route_map__2[[#This Row],[stop_lat]])^2 + ((F4280-route_map__2[[#This Row],[stop_lon]])*COS(RADIANS(route_map__2[[#This Row],[stop_lat]])))^2)*111.32)</f>
        <v>0.32394765551720589</v>
      </c>
    </row>
    <row r="4280" spans="1:7" hidden="1" x14ac:dyDescent="0.2">
      <c r="A4280" t="s">
        <v>223</v>
      </c>
      <c r="B4280">
        <v>1</v>
      </c>
      <c r="C4280">
        <v>31</v>
      </c>
      <c r="D4280" t="s">
        <v>4190</v>
      </c>
      <c r="E4280">
        <v>49.263567000000002</v>
      </c>
      <c r="F4280">
        <v>-122.78353799999999</v>
      </c>
      <c r="G4280">
        <f>IF(route_map__2[[#This Row],[route_label]]&lt;&gt;A4281,0,SQRT((E4281-route_map__2[[#This Row],[stop_lat]])^2 + ((F4281-route_map__2[[#This Row],[stop_lon]])*COS(RADIANS(route_map__2[[#This Row],[stop_lat]])))^2)*111.32)</f>
        <v>0.18994010233993019</v>
      </c>
    </row>
    <row r="4281" spans="1:7" hidden="1" x14ac:dyDescent="0.2">
      <c r="A4281" t="s">
        <v>223</v>
      </c>
      <c r="B4281">
        <v>1</v>
      </c>
      <c r="C4281">
        <v>32</v>
      </c>
      <c r="D4281" t="s">
        <v>4191</v>
      </c>
      <c r="E4281">
        <v>49.264586999999999</v>
      </c>
      <c r="F4281">
        <v>-122.781442</v>
      </c>
      <c r="G4281">
        <f>IF(route_map__2[[#This Row],[route_label]]&lt;&gt;A4282,0,SQRT((E4282-route_map__2[[#This Row],[stop_lat]])^2 + ((F4282-route_map__2[[#This Row],[stop_lon]])*COS(RADIANS(route_map__2[[#This Row],[stop_lat]])))^2)*111.32)</f>
        <v>0.47931983044562565</v>
      </c>
    </row>
    <row r="4282" spans="1:7" hidden="1" x14ac:dyDescent="0.2">
      <c r="A4282" t="s">
        <v>223</v>
      </c>
      <c r="B4282">
        <v>1</v>
      </c>
      <c r="C4282">
        <v>33</v>
      </c>
      <c r="D4282" t="s">
        <v>4192</v>
      </c>
      <c r="E4282">
        <v>49.265580999999997</v>
      </c>
      <c r="F4282">
        <v>-122.787862</v>
      </c>
      <c r="G4282">
        <f>IF(route_map__2[[#This Row],[route_label]]&lt;&gt;A4283,0,SQRT((E4283-route_map__2[[#This Row],[stop_lat]])^2 + ((F4283-route_map__2[[#This Row],[stop_lon]])*COS(RADIANS(route_map__2[[#This Row],[stop_lat]])))^2)*111.32)</f>
        <v>0.3693199821899884</v>
      </c>
    </row>
    <row r="4283" spans="1:7" hidden="1" x14ac:dyDescent="0.2">
      <c r="A4283" t="s">
        <v>223</v>
      </c>
      <c r="B4283">
        <v>1</v>
      </c>
      <c r="C4283">
        <v>34</v>
      </c>
      <c r="D4283" t="s">
        <v>4193</v>
      </c>
      <c r="E4283">
        <v>49.268101999999999</v>
      </c>
      <c r="F4283">
        <v>-122.791167</v>
      </c>
      <c r="G4283">
        <f>IF(route_map__2[[#This Row],[route_label]]&lt;&gt;A4284,0,SQRT((E4284-route_map__2[[#This Row],[stop_lat]])^2 + ((F4284-route_map__2[[#This Row],[stop_lon]])*COS(RADIANS(route_map__2[[#This Row],[stop_lat]])))^2)*111.32)</f>
        <v>0.29274276387813331</v>
      </c>
    </row>
    <row r="4284" spans="1:7" hidden="1" x14ac:dyDescent="0.2">
      <c r="A4284" t="s">
        <v>223</v>
      </c>
      <c r="B4284">
        <v>1</v>
      </c>
      <c r="C4284">
        <v>35</v>
      </c>
      <c r="D4284" t="s">
        <v>4194</v>
      </c>
      <c r="E4284">
        <v>49.268123000000003</v>
      </c>
      <c r="F4284">
        <v>-122.795197</v>
      </c>
      <c r="G4284">
        <f>IF(route_map__2[[#This Row],[route_label]]&lt;&gt;A4285,0,SQRT((E4285-route_map__2[[#This Row],[stop_lat]])^2 + ((F4285-route_map__2[[#This Row],[stop_lon]])*COS(RADIANS(route_map__2[[#This Row],[stop_lat]])))^2)*111.32)</f>
        <v>0.65956500898440162</v>
      </c>
    </row>
    <row r="4285" spans="1:7" hidden="1" x14ac:dyDescent="0.2">
      <c r="A4285" t="s">
        <v>223</v>
      </c>
      <c r="B4285">
        <v>1</v>
      </c>
      <c r="C4285">
        <v>36</v>
      </c>
      <c r="D4285" t="s">
        <v>3626</v>
      </c>
      <c r="E4285">
        <v>49.271709999999999</v>
      </c>
      <c r="F4285">
        <v>-122.802424</v>
      </c>
      <c r="G4285">
        <f>IF(route_map__2[[#This Row],[route_label]]&lt;&gt;A4286,0,SQRT((E4286-route_map__2[[#This Row],[stop_lat]])^2 + ((F4286-route_map__2[[#This Row],[stop_lon]])*COS(RADIANS(route_map__2[[#This Row],[stop_lat]])))^2)*111.32)</f>
        <v>0.49801265259915201</v>
      </c>
    </row>
    <row r="4286" spans="1:7" hidden="1" x14ac:dyDescent="0.2">
      <c r="A4286" t="s">
        <v>223</v>
      </c>
      <c r="B4286">
        <v>1</v>
      </c>
      <c r="C4286">
        <v>37</v>
      </c>
      <c r="D4286" t="s">
        <v>3627</v>
      </c>
      <c r="E4286">
        <v>49.275475999999998</v>
      </c>
      <c r="F4286">
        <v>-122.798723</v>
      </c>
      <c r="G4286">
        <f>IF(route_map__2[[#This Row],[route_label]]&lt;&gt;A4287,0,SQRT((E4287-route_map__2[[#This Row],[stop_lat]])^2 + ((F4287-route_map__2[[#This Row],[stop_lon]])*COS(RADIANS(route_map__2[[#This Row],[stop_lat]])))^2)*111.32)</f>
        <v>0</v>
      </c>
    </row>
    <row r="4287" spans="1:7" hidden="1" x14ac:dyDescent="0.2">
      <c r="A4287" t="s">
        <v>359</v>
      </c>
      <c r="B4287">
        <v>0</v>
      </c>
      <c r="C4287">
        <v>1</v>
      </c>
      <c r="D4287" t="s">
        <v>3752</v>
      </c>
      <c r="E4287">
        <v>49.275844999999997</v>
      </c>
      <c r="F4287">
        <v>-122.798427</v>
      </c>
      <c r="G4287">
        <f>IF(route_map__2[[#This Row],[route_label]]&lt;&gt;A4288,0,SQRT((E4288-route_map__2[[#This Row],[stop_lat]])^2 + ((F4288-route_map__2[[#This Row],[stop_lon]])*COS(RADIANS(route_map__2[[#This Row],[stop_lat]])))^2)*111.32)</f>
        <v>0.87859030133456073</v>
      </c>
    </row>
    <row r="4288" spans="1:7" hidden="1" x14ac:dyDescent="0.2">
      <c r="A4288" t="s">
        <v>359</v>
      </c>
      <c r="B4288">
        <v>0</v>
      </c>
      <c r="C4288">
        <v>2</v>
      </c>
      <c r="D4288" t="s">
        <v>4157</v>
      </c>
      <c r="E4288">
        <v>49.268017999999998</v>
      </c>
      <c r="F4288">
        <v>-122.79687199999999</v>
      </c>
      <c r="G4288">
        <f>IF(route_map__2[[#This Row],[route_label]]&lt;&gt;A4289,0,SQRT((E4289-route_map__2[[#This Row],[stop_lat]])^2 + ((F4289-route_map__2[[#This Row],[stop_lon]])*COS(RADIANS(route_map__2[[#This Row],[stop_lat]])))^2)*111.32)</f>
        <v>0.18305004501299627</v>
      </c>
    </row>
    <row r="4289" spans="1:7" hidden="1" x14ac:dyDescent="0.2">
      <c r="A4289" t="s">
        <v>359</v>
      </c>
      <c r="B4289">
        <v>0</v>
      </c>
      <c r="C4289">
        <v>3</v>
      </c>
      <c r="D4289" t="s">
        <v>4158</v>
      </c>
      <c r="E4289">
        <v>49.268014000000001</v>
      </c>
      <c r="F4289">
        <v>-122.794352</v>
      </c>
      <c r="G4289">
        <f>IF(route_map__2[[#This Row],[route_label]]&lt;&gt;A4290,0,SQRT((E4290-route_map__2[[#This Row],[stop_lat]])^2 + ((F4290-route_map__2[[#This Row],[stop_lon]])*COS(RADIANS(route_map__2[[#This Row],[stop_lat]])))^2)*111.32)</f>
        <v>0.26684342883409173</v>
      </c>
    </row>
    <row r="4290" spans="1:7" hidden="1" x14ac:dyDescent="0.2">
      <c r="A4290" t="s">
        <v>359</v>
      </c>
      <c r="B4290">
        <v>0</v>
      </c>
      <c r="C4290">
        <v>4</v>
      </c>
      <c r="D4290" t="s">
        <v>4159</v>
      </c>
      <c r="E4290">
        <v>49.267485000000001</v>
      </c>
      <c r="F4290">
        <v>-122.790769</v>
      </c>
      <c r="G4290">
        <f>IF(route_map__2[[#This Row],[route_label]]&lt;&gt;A4291,0,SQRT((E4291-route_map__2[[#This Row],[stop_lat]])^2 + ((F4291-route_map__2[[#This Row],[stop_lon]])*COS(RADIANS(route_map__2[[#This Row],[stop_lat]])))^2)*111.32)</f>
        <v>0.29283992130147862</v>
      </c>
    </row>
    <row r="4291" spans="1:7" hidden="1" x14ac:dyDescent="0.2">
      <c r="A4291" t="s">
        <v>359</v>
      </c>
      <c r="B4291">
        <v>0</v>
      </c>
      <c r="C4291">
        <v>5</v>
      </c>
      <c r="D4291" t="s">
        <v>4160</v>
      </c>
      <c r="E4291">
        <v>49.265320000000003</v>
      </c>
      <c r="F4291">
        <v>-122.788479</v>
      </c>
      <c r="G4291">
        <f>IF(route_map__2[[#This Row],[route_label]]&lt;&gt;A4292,0,SQRT((E4292-route_map__2[[#This Row],[stop_lat]])^2 + ((F4292-route_map__2[[#This Row],[stop_lon]])*COS(RADIANS(route_map__2[[#This Row],[stop_lat]])))^2)*111.32)</f>
        <v>0.16140875651397124</v>
      </c>
    </row>
    <row r="4292" spans="1:7" hidden="1" x14ac:dyDescent="0.2">
      <c r="A4292" t="s">
        <v>359</v>
      </c>
      <c r="B4292">
        <v>0</v>
      </c>
      <c r="C4292">
        <v>6</v>
      </c>
      <c r="D4292" t="s">
        <v>4161</v>
      </c>
      <c r="E4292">
        <v>49.265734999999999</v>
      </c>
      <c r="F4292">
        <v>-122.78635</v>
      </c>
      <c r="G4292">
        <f>IF(route_map__2[[#This Row],[route_label]]&lt;&gt;A4293,0,SQRT((E4293-route_map__2[[#This Row],[stop_lat]])^2 + ((F4293-route_map__2[[#This Row],[stop_lon]])*COS(RADIANS(route_map__2[[#This Row],[stop_lat]])))^2)*111.32)</f>
        <v>0.30592061505168588</v>
      </c>
    </row>
    <row r="4293" spans="1:7" hidden="1" x14ac:dyDescent="0.2">
      <c r="A4293" t="s">
        <v>359</v>
      </c>
      <c r="B4293">
        <v>0</v>
      </c>
      <c r="C4293">
        <v>7</v>
      </c>
      <c r="D4293" t="s">
        <v>4162</v>
      </c>
      <c r="E4293">
        <v>49.263652</v>
      </c>
      <c r="F4293">
        <v>-122.783603</v>
      </c>
      <c r="G4293">
        <f>IF(route_map__2[[#This Row],[route_label]]&lt;&gt;A4294,0,SQRT((E4294-route_map__2[[#This Row],[stop_lat]])^2 + ((F4294-route_map__2[[#This Row],[stop_lon]])*COS(RADIANS(route_map__2[[#This Row],[stop_lat]])))^2)*111.32)</f>
        <v>0.32217714461258806</v>
      </c>
    </row>
    <row r="4294" spans="1:7" hidden="1" x14ac:dyDescent="0.2">
      <c r="A4294" t="s">
        <v>359</v>
      </c>
      <c r="B4294">
        <v>0</v>
      </c>
      <c r="C4294">
        <v>8</v>
      </c>
      <c r="D4294" t="s">
        <v>4071</v>
      </c>
      <c r="E4294">
        <v>49.260801000000001</v>
      </c>
      <c r="F4294">
        <v>-122.78436600000001</v>
      </c>
      <c r="G4294">
        <f>IF(route_map__2[[#This Row],[route_label]]&lt;&gt;A4295,0,SQRT((E4295-route_map__2[[#This Row],[stop_lat]])^2 + ((F4295-route_map__2[[#This Row],[stop_lon]])*COS(RADIANS(route_map__2[[#This Row],[stop_lat]])))^2)*111.32)</f>
        <v>0.20087647096333222</v>
      </c>
    </row>
    <row r="4295" spans="1:7" hidden="1" x14ac:dyDescent="0.2">
      <c r="A4295" t="s">
        <v>359</v>
      </c>
      <c r="B4295">
        <v>0</v>
      </c>
      <c r="C4295">
        <v>9</v>
      </c>
      <c r="D4295" t="s">
        <v>3934</v>
      </c>
      <c r="E4295">
        <v>49.260807</v>
      </c>
      <c r="F4295">
        <v>-122.78160099999999</v>
      </c>
      <c r="G4295">
        <f>IF(route_map__2[[#This Row],[route_label]]&lt;&gt;A4296,0,SQRT((E4296-route_map__2[[#This Row],[stop_lat]])^2 + ((F4296-route_map__2[[#This Row],[stop_lon]])*COS(RADIANS(route_map__2[[#This Row],[stop_lat]])))^2)*111.32)</f>
        <v>0.26386463419774175</v>
      </c>
    </row>
    <row r="4296" spans="1:7" hidden="1" x14ac:dyDescent="0.2">
      <c r="A4296" t="s">
        <v>359</v>
      </c>
      <c r="B4296">
        <v>0</v>
      </c>
      <c r="C4296">
        <v>10</v>
      </c>
      <c r="D4296" t="s">
        <v>3935</v>
      </c>
      <c r="E4296">
        <v>49.260817000000003</v>
      </c>
      <c r="F4296">
        <v>-122.777969</v>
      </c>
      <c r="G4296">
        <f>IF(route_map__2[[#This Row],[route_label]]&lt;&gt;A4297,0,SQRT((E4297-route_map__2[[#This Row],[stop_lat]])^2 + ((F4297-route_map__2[[#This Row],[stop_lon]])*COS(RADIANS(route_map__2[[#This Row],[stop_lat]])))^2)*111.32)</f>
        <v>0.2977531477238623</v>
      </c>
    </row>
    <row r="4297" spans="1:7" hidden="1" x14ac:dyDescent="0.2">
      <c r="A4297" t="s">
        <v>359</v>
      </c>
      <c r="B4297">
        <v>0</v>
      </c>
      <c r="C4297">
        <v>11</v>
      </c>
      <c r="D4297" t="s">
        <v>4163</v>
      </c>
      <c r="E4297">
        <v>49.261178000000001</v>
      </c>
      <c r="F4297">
        <v>-122.77390800000001</v>
      </c>
      <c r="G4297">
        <f>IF(route_map__2[[#This Row],[route_label]]&lt;&gt;A4298,0,SQRT((E4298-route_map__2[[#This Row],[stop_lat]])^2 + ((F4298-route_map__2[[#This Row],[stop_lon]])*COS(RADIANS(route_map__2[[#This Row],[stop_lat]])))^2)*111.32)</f>
        <v>0.35926331733789146</v>
      </c>
    </row>
    <row r="4298" spans="1:7" hidden="1" x14ac:dyDescent="0.2">
      <c r="A4298" t="s">
        <v>359</v>
      </c>
      <c r="B4298">
        <v>0</v>
      </c>
      <c r="C4298">
        <v>12</v>
      </c>
      <c r="D4298" t="s">
        <v>4225</v>
      </c>
      <c r="E4298">
        <v>49.258012999999998</v>
      </c>
      <c r="F4298">
        <v>-122.77487499999999</v>
      </c>
      <c r="G4298">
        <f>IF(route_map__2[[#This Row],[route_label]]&lt;&gt;A4299,0,SQRT((E4299-route_map__2[[#This Row],[stop_lat]])^2 + ((F4299-route_map__2[[#This Row],[stop_lon]])*COS(RADIANS(route_map__2[[#This Row],[stop_lat]])))^2)*111.32)</f>
        <v>0.48132080050232695</v>
      </c>
    </row>
    <row r="4299" spans="1:7" hidden="1" x14ac:dyDescent="0.2">
      <c r="A4299" t="s">
        <v>359</v>
      </c>
      <c r="B4299">
        <v>0</v>
      </c>
      <c r="C4299">
        <v>13</v>
      </c>
      <c r="D4299" t="s">
        <v>4226</v>
      </c>
      <c r="E4299">
        <v>49.255645000000001</v>
      </c>
      <c r="F4299">
        <v>-122.76933200000001</v>
      </c>
      <c r="G4299">
        <f>IF(route_map__2[[#This Row],[route_label]]&lt;&gt;A4300,0,SQRT((E4300-route_map__2[[#This Row],[stop_lat]])^2 + ((F4300-route_map__2[[#This Row],[stop_lon]])*COS(RADIANS(route_map__2[[#This Row],[stop_lat]])))^2)*111.32)</f>
        <v>0.3648094778654864</v>
      </c>
    </row>
    <row r="4300" spans="1:7" hidden="1" x14ac:dyDescent="0.2">
      <c r="A4300" t="s">
        <v>359</v>
      </c>
      <c r="B4300">
        <v>0</v>
      </c>
      <c r="C4300">
        <v>14</v>
      </c>
      <c r="D4300" t="s">
        <v>4227</v>
      </c>
      <c r="E4300">
        <v>49.253922000000003</v>
      </c>
      <c r="F4300">
        <v>-122.765061</v>
      </c>
      <c r="G4300">
        <f>IF(route_map__2[[#This Row],[route_label]]&lt;&gt;A4301,0,SQRT((E4301-route_map__2[[#This Row],[stop_lat]])^2 + ((F4301-route_map__2[[#This Row],[stop_lon]])*COS(RADIANS(route_map__2[[#This Row],[stop_lat]])))^2)*111.32)</f>
        <v>0.28271152924470444</v>
      </c>
    </row>
    <row r="4301" spans="1:7" hidden="1" x14ac:dyDescent="0.2">
      <c r="A4301" t="s">
        <v>359</v>
      </c>
      <c r="B4301">
        <v>0</v>
      </c>
      <c r="C4301">
        <v>15</v>
      </c>
      <c r="D4301" t="s">
        <v>4228</v>
      </c>
      <c r="E4301">
        <v>49.252057000000001</v>
      </c>
      <c r="F4301">
        <v>-122.76242000000001</v>
      </c>
      <c r="G4301">
        <f>IF(route_map__2[[#This Row],[route_label]]&lt;&gt;A4302,0,SQRT((E4302-route_map__2[[#This Row],[stop_lat]])^2 + ((F4302-route_map__2[[#This Row],[stop_lon]])*COS(RADIANS(route_map__2[[#This Row],[stop_lat]])))^2)*111.32)</f>
        <v>0.24393148702382272</v>
      </c>
    </row>
    <row r="4302" spans="1:7" hidden="1" x14ac:dyDescent="0.2">
      <c r="A4302" t="s">
        <v>359</v>
      </c>
      <c r="B4302">
        <v>0</v>
      </c>
      <c r="C4302">
        <v>16</v>
      </c>
      <c r="D4302" t="s">
        <v>4229</v>
      </c>
      <c r="E4302">
        <v>49.249867000000002</v>
      </c>
      <c r="F4302">
        <v>-122.762534</v>
      </c>
      <c r="G4302">
        <f>IF(route_map__2[[#This Row],[route_label]]&lt;&gt;A4303,0,SQRT((E4303-route_map__2[[#This Row],[stop_lat]])^2 + ((F4303-route_map__2[[#This Row],[stop_lon]])*COS(RADIANS(route_map__2[[#This Row],[stop_lat]])))^2)*111.32)</f>
        <v>0.23170655883127239</v>
      </c>
    </row>
    <row r="4303" spans="1:7" hidden="1" x14ac:dyDescent="0.2">
      <c r="A4303" t="s">
        <v>359</v>
      </c>
      <c r="B4303">
        <v>0</v>
      </c>
      <c r="C4303">
        <v>17</v>
      </c>
      <c r="D4303" t="s">
        <v>4230</v>
      </c>
      <c r="E4303">
        <v>49.247785999999998</v>
      </c>
      <c r="F4303">
        <v>-122.762468</v>
      </c>
      <c r="G4303">
        <f>IF(route_map__2[[#This Row],[route_label]]&lt;&gt;A4304,0,SQRT((E4304-route_map__2[[#This Row],[stop_lat]])^2 + ((F4304-route_map__2[[#This Row],[stop_lon]])*COS(RADIANS(route_map__2[[#This Row],[stop_lat]])))^2)*111.32)</f>
        <v>0.29014975570628693</v>
      </c>
    </row>
    <row r="4304" spans="1:7" hidden="1" x14ac:dyDescent="0.2">
      <c r="A4304" t="s">
        <v>359</v>
      </c>
      <c r="B4304">
        <v>0</v>
      </c>
      <c r="C4304">
        <v>18</v>
      </c>
      <c r="D4304" t="s">
        <v>4231</v>
      </c>
      <c r="E4304">
        <v>49.245179999999998</v>
      </c>
      <c r="F4304">
        <v>-122.762542</v>
      </c>
      <c r="G4304">
        <f>IF(route_map__2[[#This Row],[route_label]]&lt;&gt;A4305,0,SQRT((E4305-route_map__2[[#This Row],[stop_lat]])^2 + ((F4305-route_map__2[[#This Row],[stop_lon]])*COS(RADIANS(route_map__2[[#This Row],[stop_lat]])))^2)*111.32)</f>
        <v>0.30147229774148132</v>
      </c>
    </row>
    <row r="4305" spans="1:7" hidden="1" x14ac:dyDescent="0.2">
      <c r="A4305" t="s">
        <v>359</v>
      </c>
      <c r="B4305">
        <v>0</v>
      </c>
      <c r="C4305">
        <v>19</v>
      </c>
      <c r="D4305" t="s">
        <v>4232</v>
      </c>
      <c r="E4305">
        <v>49.242471999999999</v>
      </c>
      <c r="F4305">
        <v>-122.762497</v>
      </c>
      <c r="G4305">
        <f>IF(route_map__2[[#This Row],[route_label]]&lt;&gt;A4306,0,SQRT((E4306-route_map__2[[#This Row],[stop_lat]])^2 + ((F4306-route_map__2[[#This Row],[stop_lon]])*COS(RADIANS(route_map__2[[#This Row],[stop_lat]])))^2)*111.32)</f>
        <v>0.31312102964845379</v>
      </c>
    </row>
    <row r="4306" spans="1:7" hidden="1" x14ac:dyDescent="0.2">
      <c r="A4306" t="s">
        <v>359</v>
      </c>
      <c r="B4306">
        <v>0</v>
      </c>
      <c r="C4306">
        <v>20</v>
      </c>
      <c r="D4306" t="s">
        <v>4232</v>
      </c>
      <c r="E4306">
        <v>49.239874999999998</v>
      </c>
      <c r="F4306">
        <v>-122.760842</v>
      </c>
      <c r="G4306">
        <f>IF(route_map__2[[#This Row],[route_label]]&lt;&gt;A4307,0,SQRT((E4307-route_map__2[[#This Row],[stop_lat]])^2 + ((F4307-route_map__2[[#This Row],[stop_lon]])*COS(RADIANS(route_map__2[[#This Row],[stop_lat]])))^2)*111.32)</f>
        <v>0.40293541749035866</v>
      </c>
    </row>
    <row r="4307" spans="1:7" hidden="1" x14ac:dyDescent="0.2">
      <c r="A4307" t="s">
        <v>359</v>
      </c>
      <c r="B4307">
        <v>0</v>
      </c>
      <c r="C4307">
        <v>21</v>
      </c>
      <c r="D4307" t="s">
        <v>4233</v>
      </c>
      <c r="E4307">
        <v>49.241311000000003</v>
      </c>
      <c r="F4307">
        <v>-122.755753</v>
      </c>
      <c r="G4307">
        <f>IF(route_map__2[[#This Row],[route_label]]&lt;&gt;A4308,0,SQRT((E4308-route_map__2[[#This Row],[stop_lat]])^2 + ((F4308-route_map__2[[#This Row],[stop_lon]])*COS(RADIANS(route_map__2[[#This Row],[stop_lat]])))^2)*111.32)</f>
        <v>0.57526627368974703</v>
      </c>
    </row>
    <row r="4308" spans="1:7" hidden="1" x14ac:dyDescent="0.2">
      <c r="A4308" t="s">
        <v>359</v>
      </c>
      <c r="B4308">
        <v>0</v>
      </c>
      <c r="C4308">
        <v>22</v>
      </c>
      <c r="D4308" t="s">
        <v>4234</v>
      </c>
      <c r="E4308">
        <v>49.243513999999998</v>
      </c>
      <c r="F4308">
        <v>-122.748593</v>
      </c>
      <c r="G4308">
        <f>IF(route_map__2[[#This Row],[route_label]]&lt;&gt;A4309,0,SQRT((E4309-route_map__2[[#This Row],[stop_lat]])^2 + ((F4309-route_map__2[[#This Row],[stop_lon]])*COS(RADIANS(route_map__2[[#This Row],[stop_lat]])))^2)*111.32)</f>
        <v>0</v>
      </c>
    </row>
    <row r="4309" spans="1:7" hidden="1" x14ac:dyDescent="0.2">
      <c r="A4309" t="s">
        <v>359</v>
      </c>
      <c r="B4309">
        <v>1</v>
      </c>
      <c r="C4309">
        <v>1</v>
      </c>
      <c r="D4309" t="s">
        <v>4234</v>
      </c>
      <c r="E4309">
        <v>49.243513999999998</v>
      </c>
      <c r="F4309">
        <v>-122.748593</v>
      </c>
      <c r="G4309">
        <f>IF(route_map__2[[#This Row],[route_label]]&lt;&gt;A4310,0,SQRT((E4310-route_map__2[[#This Row],[stop_lat]])^2 + ((F4310-route_map__2[[#This Row],[stop_lon]])*COS(RADIANS(route_map__2[[#This Row],[stop_lat]])))^2)*111.32)</f>
        <v>0.2395435116801784</v>
      </c>
    </row>
    <row r="4310" spans="1:7" hidden="1" x14ac:dyDescent="0.2">
      <c r="A4310" t="s">
        <v>359</v>
      </c>
      <c r="B4310">
        <v>1</v>
      </c>
      <c r="C4310">
        <v>2</v>
      </c>
      <c r="D4310" t="s">
        <v>4235</v>
      </c>
      <c r="E4310">
        <v>49.244643000000003</v>
      </c>
      <c r="F4310">
        <v>-122.74578700000001</v>
      </c>
      <c r="G4310">
        <f>IF(route_map__2[[#This Row],[route_label]]&lt;&gt;A4311,0,SQRT((E4311-route_map__2[[#This Row],[stop_lat]])^2 + ((F4311-route_map__2[[#This Row],[stop_lon]])*COS(RADIANS(route_map__2[[#This Row],[stop_lat]])))^2)*111.32)</f>
        <v>0.41808405062865078</v>
      </c>
    </row>
    <row r="4311" spans="1:7" hidden="1" x14ac:dyDescent="0.2">
      <c r="A4311" t="s">
        <v>359</v>
      </c>
      <c r="B4311">
        <v>1</v>
      </c>
      <c r="C4311">
        <v>3</v>
      </c>
      <c r="D4311" t="s">
        <v>4236</v>
      </c>
      <c r="E4311">
        <v>49.247445999999997</v>
      </c>
      <c r="F4311">
        <v>-122.749616</v>
      </c>
      <c r="G4311">
        <f>IF(route_map__2[[#This Row],[route_label]]&lt;&gt;A4312,0,SQRT((E4312-route_map__2[[#This Row],[stop_lat]])^2 + ((F4312-route_map__2[[#This Row],[stop_lon]])*COS(RADIANS(route_map__2[[#This Row],[stop_lat]])))^2)*111.32)</f>
        <v>0.45626287087842116</v>
      </c>
    </row>
    <row r="4312" spans="1:7" hidden="1" x14ac:dyDescent="0.2">
      <c r="A4312" t="s">
        <v>359</v>
      </c>
      <c r="B4312">
        <v>1</v>
      </c>
      <c r="C4312">
        <v>4</v>
      </c>
      <c r="D4312" t="s">
        <v>4237</v>
      </c>
      <c r="E4312">
        <v>49.249676999999998</v>
      </c>
      <c r="F4312">
        <v>-122.75488300000001</v>
      </c>
      <c r="G4312">
        <f>IF(route_map__2[[#This Row],[route_label]]&lt;&gt;A4313,0,SQRT((E4313-route_map__2[[#This Row],[stop_lat]])^2 + ((F4313-route_map__2[[#This Row],[stop_lon]])*COS(RADIANS(route_map__2[[#This Row],[stop_lat]])))^2)*111.32)</f>
        <v>1.2437570262204263</v>
      </c>
    </row>
    <row r="4313" spans="1:7" hidden="1" x14ac:dyDescent="0.2">
      <c r="A4313" t="s">
        <v>359</v>
      </c>
      <c r="B4313">
        <v>1</v>
      </c>
      <c r="C4313">
        <v>5</v>
      </c>
      <c r="D4313" t="s">
        <v>4238</v>
      </c>
      <c r="E4313">
        <v>49.255772</v>
      </c>
      <c r="F4313">
        <v>-122.769228</v>
      </c>
      <c r="G4313">
        <f>IF(route_map__2[[#This Row],[route_label]]&lt;&gt;A4314,0,SQRT((E4314-route_map__2[[#This Row],[stop_lat]])^2 + ((F4314-route_map__2[[#This Row],[stop_lon]])*COS(RADIANS(route_map__2[[#This Row],[stop_lat]])))^2)*111.32)</f>
        <v>0.45932546898924526</v>
      </c>
    </row>
    <row r="4314" spans="1:7" hidden="1" x14ac:dyDescent="0.2">
      <c r="A4314" t="s">
        <v>359</v>
      </c>
      <c r="B4314">
        <v>1</v>
      </c>
      <c r="C4314">
        <v>6</v>
      </c>
      <c r="D4314" t="s">
        <v>4239</v>
      </c>
      <c r="E4314">
        <v>49.257998999999998</v>
      </c>
      <c r="F4314">
        <v>-122.77455</v>
      </c>
      <c r="G4314">
        <f>IF(route_map__2[[#This Row],[route_label]]&lt;&gt;A4315,0,SQRT((E4315-route_map__2[[#This Row],[stop_lat]])^2 + ((F4315-route_map__2[[#This Row],[stop_lon]])*COS(RADIANS(route_map__2[[#This Row],[stop_lat]])))^2)*111.32)</f>
        <v>0.3734613420854222</v>
      </c>
    </row>
    <row r="4315" spans="1:7" hidden="1" x14ac:dyDescent="0.2">
      <c r="A4315" t="s">
        <v>359</v>
      </c>
      <c r="B4315">
        <v>1</v>
      </c>
      <c r="C4315">
        <v>7</v>
      </c>
      <c r="D4315" t="s">
        <v>4189</v>
      </c>
      <c r="E4315">
        <v>49.261338000000002</v>
      </c>
      <c r="F4315">
        <v>-122.774051</v>
      </c>
      <c r="G4315">
        <f>IF(route_map__2[[#This Row],[route_label]]&lt;&gt;A4316,0,SQRT((E4316-route_map__2[[#This Row],[stop_lat]])^2 + ((F4316-route_map__2[[#This Row],[stop_lon]])*COS(RADIANS(route_map__2[[#This Row],[stop_lat]])))^2)*111.32)</f>
        <v>0.16048772519132321</v>
      </c>
    </row>
    <row r="4316" spans="1:7" hidden="1" x14ac:dyDescent="0.2">
      <c r="A4316" t="s">
        <v>359</v>
      </c>
      <c r="B4316">
        <v>1</v>
      </c>
      <c r="C4316">
        <v>8</v>
      </c>
      <c r="D4316" t="s">
        <v>3937</v>
      </c>
      <c r="E4316">
        <v>49.260944000000002</v>
      </c>
      <c r="F4316">
        <v>-122.77617600000001</v>
      </c>
      <c r="G4316">
        <f>IF(route_map__2[[#This Row],[route_label]]&lt;&gt;A4317,0,SQRT((E4317-route_map__2[[#This Row],[stop_lat]])^2 + ((F4317-route_map__2[[#This Row],[stop_lon]])*COS(RADIANS(route_map__2[[#This Row],[stop_lat]])))^2)*111.32)</f>
        <v>0.21417060639050628</v>
      </c>
    </row>
    <row r="4317" spans="1:7" hidden="1" x14ac:dyDescent="0.2">
      <c r="A4317" t="s">
        <v>359</v>
      </c>
      <c r="B4317">
        <v>1</v>
      </c>
      <c r="C4317">
        <v>9</v>
      </c>
      <c r="D4317" t="s">
        <v>3923</v>
      </c>
      <c r="E4317">
        <v>49.260938000000003</v>
      </c>
      <c r="F4317">
        <v>-122.779124</v>
      </c>
      <c r="G4317">
        <f>IF(route_map__2[[#This Row],[route_label]]&lt;&gt;A4318,0,SQRT((E4318-route_map__2[[#This Row],[stop_lat]])^2 + ((F4318-route_map__2[[#This Row],[stop_lon]])*COS(RADIANS(route_map__2[[#This Row],[stop_lat]])))^2)*111.32)</f>
        <v>0.18511650541195132</v>
      </c>
    </row>
    <row r="4318" spans="1:7" hidden="1" x14ac:dyDescent="0.2">
      <c r="A4318" t="s">
        <v>359</v>
      </c>
      <c r="B4318">
        <v>1</v>
      </c>
      <c r="C4318">
        <v>10</v>
      </c>
      <c r="D4318" t="s">
        <v>3924</v>
      </c>
      <c r="E4318">
        <v>49.260924000000003</v>
      </c>
      <c r="F4318">
        <v>-122.781672</v>
      </c>
      <c r="G4318">
        <f>IF(route_map__2[[#This Row],[route_label]]&lt;&gt;A4319,0,SQRT((E4319-route_map__2[[#This Row],[stop_lat]])^2 + ((F4319-route_map__2[[#This Row],[stop_lon]])*COS(RADIANS(route_map__2[[#This Row],[stop_lat]])))^2)*111.32)</f>
        <v>0.32394765551720589</v>
      </c>
    </row>
    <row r="4319" spans="1:7" hidden="1" x14ac:dyDescent="0.2">
      <c r="A4319" t="s">
        <v>359</v>
      </c>
      <c r="B4319">
        <v>1</v>
      </c>
      <c r="C4319">
        <v>11</v>
      </c>
      <c r="D4319" t="s">
        <v>4190</v>
      </c>
      <c r="E4319">
        <v>49.263567000000002</v>
      </c>
      <c r="F4319">
        <v>-122.78353799999999</v>
      </c>
      <c r="G4319">
        <f>IF(route_map__2[[#This Row],[route_label]]&lt;&gt;A4320,0,SQRT((E4320-route_map__2[[#This Row],[stop_lat]])^2 + ((F4320-route_map__2[[#This Row],[stop_lon]])*COS(RADIANS(route_map__2[[#This Row],[stop_lat]])))^2)*111.32)</f>
        <v>0.18994010233993019</v>
      </c>
    </row>
    <row r="4320" spans="1:7" hidden="1" x14ac:dyDescent="0.2">
      <c r="A4320" t="s">
        <v>359</v>
      </c>
      <c r="B4320">
        <v>1</v>
      </c>
      <c r="C4320">
        <v>12</v>
      </c>
      <c r="D4320" t="s">
        <v>4191</v>
      </c>
      <c r="E4320">
        <v>49.264586999999999</v>
      </c>
      <c r="F4320">
        <v>-122.781442</v>
      </c>
      <c r="G4320">
        <f>IF(route_map__2[[#This Row],[route_label]]&lt;&gt;A4321,0,SQRT((E4321-route_map__2[[#This Row],[stop_lat]])^2 + ((F4321-route_map__2[[#This Row],[stop_lon]])*COS(RADIANS(route_map__2[[#This Row],[stop_lat]])))^2)*111.32)</f>
        <v>0.47931983044562565</v>
      </c>
    </row>
    <row r="4321" spans="1:7" hidden="1" x14ac:dyDescent="0.2">
      <c r="A4321" t="s">
        <v>359</v>
      </c>
      <c r="B4321">
        <v>1</v>
      </c>
      <c r="C4321">
        <v>13</v>
      </c>
      <c r="D4321" t="s">
        <v>4192</v>
      </c>
      <c r="E4321">
        <v>49.265580999999997</v>
      </c>
      <c r="F4321">
        <v>-122.787862</v>
      </c>
      <c r="G4321">
        <f>IF(route_map__2[[#This Row],[route_label]]&lt;&gt;A4322,0,SQRT((E4322-route_map__2[[#This Row],[stop_lat]])^2 + ((F4322-route_map__2[[#This Row],[stop_lon]])*COS(RADIANS(route_map__2[[#This Row],[stop_lat]])))^2)*111.32)</f>
        <v>0.3693199821899884</v>
      </c>
    </row>
    <row r="4322" spans="1:7" hidden="1" x14ac:dyDescent="0.2">
      <c r="A4322" t="s">
        <v>359</v>
      </c>
      <c r="B4322">
        <v>1</v>
      </c>
      <c r="C4322">
        <v>14</v>
      </c>
      <c r="D4322" t="s">
        <v>4193</v>
      </c>
      <c r="E4322">
        <v>49.268101999999999</v>
      </c>
      <c r="F4322">
        <v>-122.791167</v>
      </c>
      <c r="G4322">
        <f>IF(route_map__2[[#This Row],[route_label]]&lt;&gt;A4323,0,SQRT((E4323-route_map__2[[#This Row],[stop_lat]])^2 + ((F4323-route_map__2[[#This Row],[stop_lon]])*COS(RADIANS(route_map__2[[#This Row],[stop_lat]])))^2)*111.32)</f>
        <v>0.29274276387813331</v>
      </c>
    </row>
    <row r="4323" spans="1:7" hidden="1" x14ac:dyDescent="0.2">
      <c r="A4323" t="s">
        <v>359</v>
      </c>
      <c r="B4323">
        <v>1</v>
      </c>
      <c r="C4323">
        <v>15</v>
      </c>
      <c r="D4323" t="s">
        <v>4194</v>
      </c>
      <c r="E4323">
        <v>49.268123000000003</v>
      </c>
      <c r="F4323">
        <v>-122.795197</v>
      </c>
      <c r="G4323">
        <f>IF(route_map__2[[#This Row],[route_label]]&lt;&gt;A4324,0,SQRT((E4324-route_map__2[[#This Row],[stop_lat]])^2 + ((F4324-route_map__2[[#This Row],[stop_lon]])*COS(RADIANS(route_map__2[[#This Row],[stop_lat]])))^2)*111.32)</f>
        <v>0.65956500898440162</v>
      </c>
    </row>
    <row r="4324" spans="1:7" hidden="1" x14ac:dyDescent="0.2">
      <c r="A4324" t="s">
        <v>359</v>
      </c>
      <c r="B4324">
        <v>1</v>
      </c>
      <c r="C4324">
        <v>16</v>
      </c>
      <c r="D4324" t="s">
        <v>3626</v>
      </c>
      <c r="E4324">
        <v>49.271709999999999</v>
      </c>
      <c r="F4324">
        <v>-122.802424</v>
      </c>
      <c r="G4324">
        <f>IF(route_map__2[[#This Row],[route_label]]&lt;&gt;A4325,0,SQRT((E4325-route_map__2[[#This Row],[stop_lat]])^2 + ((F4325-route_map__2[[#This Row],[stop_lon]])*COS(RADIANS(route_map__2[[#This Row],[stop_lat]])))^2)*111.32)</f>
        <v>0.49801265259915201</v>
      </c>
    </row>
    <row r="4325" spans="1:7" hidden="1" x14ac:dyDescent="0.2">
      <c r="A4325" t="s">
        <v>359</v>
      </c>
      <c r="B4325">
        <v>1</v>
      </c>
      <c r="C4325">
        <v>17</v>
      </c>
      <c r="D4325" t="s">
        <v>3627</v>
      </c>
      <c r="E4325">
        <v>49.275475999999998</v>
      </c>
      <c r="F4325">
        <v>-122.798723</v>
      </c>
      <c r="G4325">
        <f>IF(route_map__2[[#This Row],[route_label]]&lt;&gt;A4326,0,SQRT((E4326-route_map__2[[#This Row],[stop_lat]])^2 + ((F4326-route_map__2[[#This Row],[stop_lon]])*COS(RADIANS(route_map__2[[#This Row],[stop_lat]])))^2)*111.32)</f>
        <v>0</v>
      </c>
    </row>
    <row r="4326" spans="1:7" hidden="1" x14ac:dyDescent="0.2">
      <c r="A4326" t="s">
        <v>116</v>
      </c>
      <c r="B4326">
        <v>0</v>
      </c>
      <c r="C4326">
        <v>1</v>
      </c>
      <c r="D4326" t="s">
        <v>2650</v>
      </c>
      <c r="E4326">
        <v>49.247427999999999</v>
      </c>
      <c r="F4326">
        <v>-122.894766</v>
      </c>
      <c r="G4326">
        <f>IF(route_map__2[[#This Row],[route_label]]&lt;&gt;A4327,0,SQRT((E4327-route_map__2[[#This Row],[stop_lat]])^2 + ((F4327-route_map__2[[#This Row],[stop_lon]])*COS(RADIANS(route_map__2[[#This Row],[stop_lat]])))^2)*111.32)</f>
        <v>0.19490414209811005</v>
      </c>
    </row>
    <row r="4327" spans="1:7" hidden="1" x14ac:dyDescent="0.2">
      <c r="A4327" t="s">
        <v>116</v>
      </c>
      <c r="B4327">
        <v>0</v>
      </c>
      <c r="C4327">
        <v>2</v>
      </c>
      <c r="D4327" t="s">
        <v>2910</v>
      </c>
      <c r="E4327">
        <v>49.248513000000003</v>
      </c>
      <c r="F4327">
        <v>-122.892661</v>
      </c>
      <c r="G4327">
        <f>IF(route_map__2[[#This Row],[route_label]]&lt;&gt;A4328,0,SQRT((E4328-route_map__2[[#This Row],[stop_lat]])^2 + ((F4328-route_map__2[[#This Row],[stop_lon]])*COS(RADIANS(route_map__2[[#This Row],[stop_lat]])))^2)*111.32)</f>
        <v>0.21621646177354131</v>
      </c>
    </row>
    <row r="4328" spans="1:7" hidden="1" x14ac:dyDescent="0.2">
      <c r="A4328" t="s">
        <v>116</v>
      </c>
      <c r="B4328">
        <v>0</v>
      </c>
      <c r="C4328">
        <v>3</v>
      </c>
      <c r="D4328" t="s">
        <v>2911</v>
      </c>
      <c r="E4328">
        <v>49.250455000000002</v>
      </c>
      <c r="F4328">
        <v>-122.892713</v>
      </c>
      <c r="G4328">
        <f>IF(route_map__2[[#This Row],[route_label]]&lt;&gt;A4329,0,SQRT((E4329-route_map__2[[#This Row],[stop_lat]])^2 + ((F4329-route_map__2[[#This Row],[stop_lon]])*COS(RADIANS(route_map__2[[#This Row],[stop_lat]])))^2)*111.32)</f>
        <v>0.29690396502960342</v>
      </c>
    </row>
    <row r="4329" spans="1:7" hidden="1" x14ac:dyDescent="0.2">
      <c r="A4329" t="s">
        <v>116</v>
      </c>
      <c r="B4329">
        <v>0</v>
      </c>
      <c r="C4329">
        <v>4</v>
      </c>
      <c r="D4329" t="s">
        <v>3791</v>
      </c>
      <c r="E4329">
        <v>49.253121999999998</v>
      </c>
      <c r="F4329">
        <v>-122.892752</v>
      </c>
      <c r="G4329">
        <f>IF(route_map__2[[#This Row],[route_label]]&lt;&gt;A4330,0,SQRT((E4330-route_map__2[[#This Row],[stop_lat]])^2 + ((F4330-route_map__2[[#This Row],[stop_lon]])*COS(RADIANS(route_map__2[[#This Row],[stop_lat]])))^2)*111.32)</f>
        <v>0.449444326197247</v>
      </c>
    </row>
    <row r="4330" spans="1:7" hidden="1" x14ac:dyDescent="0.2">
      <c r="A4330" t="s">
        <v>116</v>
      </c>
      <c r="B4330">
        <v>0</v>
      </c>
      <c r="C4330">
        <v>5</v>
      </c>
      <c r="D4330" t="s">
        <v>3792</v>
      </c>
      <c r="E4330">
        <v>49.257159000000001</v>
      </c>
      <c r="F4330">
        <v>-122.89284000000001</v>
      </c>
      <c r="G4330">
        <f>IF(route_map__2[[#This Row],[route_label]]&lt;&gt;A4331,0,SQRT((E4331-route_map__2[[#This Row],[stop_lat]])^2 + ((F4331-route_map__2[[#This Row],[stop_lon]])*COS(RADIANS(route_map__2[[#This Row],[stop_lat]])))^2)*111.32)</f>
        <v>0.15408334220747613</v>
      </c>
    </row>
    <row r="4331" spans="1:7" hidden="1" x14ac:dyDescent="0.2">
      <c r="A4331" t="s">
        <v>116</v>
      </c>
      <c r="B4331">
        <v>0</v>
      </c>
      <c r="C4331">
        <v>6</v>
      </c>
      <c r="D4331" t="s">
        <v>3793</v>
      </c>
      <c r="E4331">
        <v>49.258543000000003</v>
      </c>
      <c r="F4331">
        <v>-122.892871</v>
      </c>
      <c r="G4331">
        <f>IF(route_map__2[[#This Row],[route_label]]&lt;&gt;A4332,0,SQRT((E4332-route_map__2[[#This Row],[stop_lat]])^2 + ((F4332-route_map__2[[#This Row],[stop_lon]])*COS(RADIANS(route_map__2[[#This Row],[stop_lat]])))^2)*111.32)</f>
        <v>0.41175967160018839</v>
      </c>
    </row>
    <row r="4332" spans="1:7" hidden="1" x14ac:dyDescent="0.2">
      <c r="A4332" t="s">
        <v>116</v>
      </c>
      <c r="B4332">
        <v>0</v>
      </c>
      <c r="C4332">
        <v>7</v>
      </c>
      <c r="D4332" t="s">
        <v>3794</v>
      </c>
      <c r="E4332">
        <v>49.261648000000001</v>
      </c>
      <c r="F4332">
        <v>-122.889791</v>
      </c>
      <c r="G4332">
        <f>IF(route_map__2[[#This Row],[route_label]]&lt;&gt;A4333,0,SQRT((E4333-route_map__2[[#This Row],[stop_lat]])^2 + ((F4333-route_map__2[[#This Row],[stop_lon]])*COS(RADIANS(route_map__2[[#This Row],[stop_lat]])))^2)*111.32)</f>
        <v>0.34338311319791753</v>
      </c>
    </row>
    <row r="4333" spans="1:7" hidden="1" x14ac:dyDescent="0.2">
      <c r="A4333" t="s">
        <v>116</v>
      </c>
      <c r="B4333">
        <v>0</v>
      </c>
      <c r="C4333">
        <v>8</v>
      </c>
      <c r="D4333" t="s">
        <v>4240</v>
      </c>
      <c r="E4333">
        <v>49.264021999999997</v>
      </c>
      <c r="F4333">
        <v>-122.88677300000001</v>
      </c>
      <c r="G4333">
        <f>IF(route_map__2[[#This Row],[route_label]]&lt;&gt;A4334,0,SQRT((E4334-route_map__2[[#This Row],[stop_lat]])^2 + ((F4334-route_map__2[[#This Row],[stop_lon]])*COS(RADIANS(route_map__2[[#This Row],[stop_lat]])))^2)*111.32)</f>
        <v>0.38431562946238701</v>
      </c>
    </row>
    <row r="4334" spans="1:7" hidden="1" x14ac:dyDescent="0.2">
      <c r="A4334" t="s">
        <v>116</v>
      </c>
      <c r="B4334">
        <v>0</v>
      </c>
      <c r="C4334">
        <v>9</v>
      </c>
      <c r="D4334" t="s">
        <v>4241</v>
      </c>
      <c r="E4334">
        <v>49.266694000000001</v>
      </c>
      <c r="F4334">
        <v>-122.88342299999999</v>
      </c>
      <c r="G4334">
        <f>IF(route_map__2[[#This Row],[route_label]]&lt;&gt;A4335,0,SQRT((E4335-route_map__2[[#This Row],[stop_lat]])^2 + ((F4335-route_map__2[[#This Row],[stop_lon]])*COS(RADIANS(route_map__2[[#This Row],[stop_lat]])))^2)*111.32)</f>
        <v>0.29052351064063647</v>
      </c>
    </row>
    <row r="4335" spans="1:7" hidden="1" x14ac:dyDescent="0.2">
      <c r="A4335" t="s">
        <v>116</v>
      </c>
      <c r="B4335">
        <v>0</v>
      </c>
      <c r="C4335">
        <v>10</v>
      </c>
      <c r="D4335" t="s">
        <v>4242</v>
      </c>
      <c r="E4335">
        <v>49.268704</v>
      </c>
      <c r="F4335">
        <v>-122.880872</v>
      </c>
      <c r="G4335">
        <f>IF(route_map__2[[#This Row],[route_label]]&lt;&gt;A4336,0,SQRT((E4336-route_map__2[[#This Row],[stop_lat]])^2 + ((F4336-route_map__2[[#This Row],[stop_lon]])*COS(RADIANS(route_map__2[[#This Row],[stop_lat]])))^2)*111.32)</f>
        <v>0.2033037976594653</v>
      </c>
    </row>
    <row r="4336" spans="1:7" hidden="1" x14ac:dyDescent="0.2">
      <c r="A4336" t="s">
        <v>116</v>
      </c>
      <c r="B4336">
        <v>0</v>
      </c>
      <c r="C4336">
        <v>11</v>
      </c>
      <c r="D4336" t="s">
        <v>4243</v>
      </c>
      <c r="E4336">
        <v>49.270411000000003</v>
      </c>
      <c r="F4336">
        <v>-122.87987699999999</v>
      </c>
      <c r="G4336">
        <f>IF(route_map__2[[#This Row],[route_label]]&lt;&gt;A4337,0,SQRT((E4337-route_map__2[[#This Row],[stop_lat]])^2 + ((F4337-route_map__2[[#This Row],[stop_lon]])*COS(RADIANS(route_map__2[[#This Row],[stop_lat]])))^2)*111.32)</f>
        <v>0.30429974811518173</v>
      </c>
    </row>
    <row r="4337" spans="1:7" hidden="1" x14ac:dyDescent="0.2">
      <c r="A4337" t="s">
        <v>116</v>
      </c>
      <c r="B4337">
        <v>0</v>
      </c>
      <c r="C4337">
        <v>12</v>
      </c>
      <c r="D4337" t="s">
        <v>4244</v>
      </c>
      <c r="E4337">
        <v>49.273116000000002</v>
      </c>
      <c r="F4337">
        <v>-122.880481</v>
      </c>
      <c r="G4337">
        <f>IF(route_map__2[[#This Row],[route_label]]&lt;&gt;A4338,0,SQRT((E4338-route_map__2[[#This Row],[stop_lat]])^2 + ((F4338-route_map__2[[#This Row],[stop_lon]])*COS(RADIANS(route_map__2[[#This Row],[stop_lat]])))^2)*111.32)</f>
        <v>0.24139312870612167</v>
      </c>
    </row>
    <row r="4338" spans="1:7" hidden="1" x14ac:dyDescent="0.2">
      <c r="A4338" t="s">
        <v>116</v>
      </c>
      <c r="B4338">
        <v>0</v>
      </c>
      <c r="C4338">
        <v>13</v>
      </c>
      <c r="D4338" t="s">
        <v>4245</v>
      </c>
      <c r="E4338">
        <v>49.275283000000002</v>
      </c>
      <c r="F4338">
        <v>-122.88060299999999</v>
      </c>
      <c r="G4338">
        <f>IF(route_map__2[[#This Row],[route_label]]&lt;&gt;A4339,0,SQRT((E4339-route_map__2[[#This Row],[stop_lat]])^2 + ((F4339-route_map__2[[#This Row],[stop_lon]])*COS(RADIANS(route_map__2[[#This Row],[stop_lat]])))^2)*111.32)</f>
        <v>0.1481584560002947</v>
      </c>
    </row>
    <row r="4339" spans="1:7" hidden="1" x14ac:dyDescent="0.2">
      <c r="A4339" t="s">
        <v>116</v>
      </c>
      <c r="B4339">
        <v>0</v>
      </c>
      <c r="C4339">
        <v>14</v>
      </c>
      <c r="D4339" t="s">
        <v>4246</v>
      </c>
      <c r="E4339">
        <v>49.276612999999998</v>
      </c>
      <c r="F4339">
        <v>-122.880679</v>
      </c>
      <c r="G4339">
        <f>IF(route_map__2[[#This Row],[route_label]]&lt;&gt;A4340,0,SQRT((E4340-route_map__2[[#This Row],[stop_lat]])^2 + ((F4340-route_map__2[[#This Row],[stop_lon]])*COS(RADIANS(route_map__2[[#This Row],[stop_lat]])))^2)*111.32)</f>
        <v>0.28276308980646031</v>
      </c>
    </row>
    <row r="4340" spans="1:7" hidden="1" x14ac:dyDescent="0.2">
      <c r="A4340" t="s">
        <v>116</v>
      </c>
      <c r="B4340">
        <v>0</v>
      </c>
      <c r="C4340">
        <v>15</v>
      </c>
      <c r="D4340" t="s">
        <v>4247</v>
      </c>
      <c r="E4340">
        <v>49.279150999999999</v>
      </c>
      <c r="F4340">
        <v>-122.880837</v>
      </c>
      <c r="G4340">
        <f>IF(route_map__2[[#This Row],[route_label]]&lt;&gt;A4341,0,SQRT((E4341-route_map__2[[#This Row],[stop_lat]])^2 + ((F4341-route_map__2[[#This Row],[stop_lon]])*COS(RADIANS(route_map__2[[#This Row],[stop_lat]])))^2)*111.32)</f>
        <v>0.53594743505171882</v>
      </c>
    </row>
    <row r="4341" spans="1:7" hidden="1" x14ac:dyDescent="0.2">
      <c r="A4341" t="s">
        <v>116</v>
      </c>
      <c r="B4341">
        <v>0</v>
      </c>
      <c r="C4341">
        <v>16</v>
      </c>
      <c r="D4341" t="s">
        <v>4248</v>
      </c>
      <c r="E4341">
        <v>49.283211999999999</v>
      </c>
      <c r="F4341">
        <v>-122.876873</v>
      </c>
      <c r="G4341">
        <f>IF(route_map__2[[#This Row],[route_label]]&lt;&gt;A4342,0,SQRT((E4342-route_map__2[[#This Row],[stop_lat]])^2 + ((F4342-route_map__2[[#This Row],[stop_lon]])*COS(RADIANS(route_map__2[[#This Row],[stop_lat]])))^2)*111.32)</f>
        <v>0.23290558568327047</v>
      </c>
    </row>
    <row r="4342" spans="1:7" hidden="1" x14ac:dyDescent="0.2">
      <c r="A4342" t="s">
        <v>116</v>
      </c>
      <c r="B4342">
        <v>0</v>
      </c>
      <c r="C4342">
        <v>17</v>
      </c>
      <c r="D4342" t="s">
        <v>4249</v>
      </c>
      <c r="E4342">
        <v>49.285269</v>
      </c>
      <c r="F4342">
        <v>-122.876287</v>
      </c>
      <c r="G4342">
        <f>IF(route_map__2[[#This Row],[route_label]]&lt;&gt;A4343,0,SQRT((E4343-route_map__2[[#This Row],[stop_lat]])^2 + ((F4343-route_map__2[[#This Row],[stop_lon]])*COS(RADIANS(route_map__2[[#This Row],[stop_lat]])))^2)*111.32)</f>
        <v>0.34899461734496723</v>
      </c>
    </row>
    <row r="4343" spans="1:7" hidden="1" x14ac:dyDescent="0.2">
      <c r="A4343" t="s">
        <v>116</v>
      </c>
      <c r="B4343">
        <v>0</v>
      </c>
      <c r="C4343">
        <v>18</v>
      </c>
      <c r="D4343" t="s">
        <v>4250</v>
      </c>
      <c r="E4343">
        <v>49.287801999999999</v>
      </c>
      <c r="F4343">
        <v>-122.87345500000001</v>
      </c>
      <c r="G4343">
        <f>IF(route_map__2[[#This Row],[route_label]]&lt;&gt;A4344,0,SQRT((E4344-route_map__2[[#This Row],[stop_lat]])^2 + ((F4344-route_map__2[[#This Row],[stop_lon]])*COS(RADIANS(route_map__2[[#This Row],[stop_lat]])))^2)*111.32)</f>
        <v>0.14925557432785216</v>
      </c>
    </row>
    <row r="4344" spans="1:7" hidden="1" x14ac:dyDescent="0.2">
      <c r="A4344" t="s">
        <v>116</v>
      </c>
      <c r="B4344">
        <v>0</v>
      </c>
      <c r="C4344">
        <v>19</v>
      </c>
      <c r="D4344" t="s">
        <v>4250</v>
      </c>
      <c r="E4344">
        <v>49.286765000000003</v>
      </c>
      <c r="F4344">
        <v>-122.872152</v>
      </c>
      <c r="G4344">
        <f>IF(route_map__2[[#This Row],[route_label]]&lt;&gt;A4345,0,SQRT((E4345-route_map__2[[#This Row],[stop_lat]])^2 + ((F4345-route_map__2[[#This Row],[stop_lon]])*COS(RADIANS(route_map__2[[#This Row],[stop_lat]])))^2)*111.32)</f>
        <v>0.19771987117490919</v>
      </c>
    </row>
    <row r="4345" spans="1:7" hidden="1" x14ac:dyDescent="0.2">
      <c r="A4345" t="s">
        <v>116</v>
      </c>
      <c r="B4345">
        <v>0</v>
      </c>
      <c r="C4345">
        <v>20</v>
      </c>
      <c r="D4345" t="s">
        <v>4251</v>
      </c>
      <c r="E4345">
        <v>49.285114</v>
      </c>
      <c r="F4345">
        <v>-122.87114800000001</v>
      </c>
      <c r="G4345">
        <f>IF(route_map__2[[#This Row],[route_label]]&lt;&gt;A4346,0,SQRT((E4346-route_map__2[[#This Row],[stop_lat]])^2 + ((F4346-route_map__2[[#This Row],[stop_lon]])*COS(RADIANS(route_map__2[[#This Row],[stop_lat]])))^2)*111.32)</f>
        <v>0.19631903219145735</v>
      </c>
    </row>
    <row r="4346" spans="1:7" hidden="1" x14ac:dyDescent="0.2">
      <c r="A4346" t="s">
        <v>116</v>
      </c>
      <c r="B4346">
        <v>0</v>
      </c>
      <c r="C4346">
        <v>21</v>
      </c>
      <c r="D4346" t="s">
        <v>4252</v>
      </c>
      <c r="E4346">
        <v>49.283358</v>
      </c>
      <c r="F4346">
        <v>-122.871398</v>
      </c>
      <c r="G4346">
        <f>IF(route_map__2[[#This Row],[route_label]]&lt;&gt;A4347,0,SQRT((E4347-route_map__2[[#This Row],[stop_lat]])^2 + ((F4347-route_map__2[[#This Row],[stop_lon]])*COS(RADIANS(route_map__2[[#This Row],[stop_lat]])))^2)*111.32)</f>
        <v>0.38359693652700022</v>
      </c>
    </row>
    <row r="4347" spans="1:7" hidden="1" x14ac:dyDescent="0.2">
      <c r="A4347" t="s">
        <v>116</v>
      </c>
      <c r="B4347">
        <v>0</v>
      </c>
      <c r="C4347">
        <v>22</v>
      </c>
      <c r="D4347" t="s">
        <v>4253</v>
      </c>
      <c r="E4347">
        <v>49.280889000000002</v>
      </c>
      <c r="F4347">
        <v>-122.875083</v>
      </c>
      <c r="G4347">
        <f>IF(route_map__2[[#This Row],[route_label]]&lt;&gt;A4348,0,SQRT((E4348-route_map__2[[#This Row],[stop_lat]])^2 + ((F4348-route_map__2[[#This Row],[stop_lon]])*COS(RADIANS(route_map__2[[#This Row],[stop_lat]])))^2)*111.32)</f>
        <v>0.27900300038815695</v>
      </c>
    </row>
    <row r="4348" spans="1:7" hidden="1" x14ac:dyDescent="0.2">
      <c r="A4348" t="s">
        <v>116</v>
      </c>
      <c r="B4348">
        <v>0</v>
      </c>
      <c r="C4348">
        <v>23</v>
      </c>
      <c r="D4348" t="s">
        <v>4254</v>
      </c>
      <c r="E4348">
        <v>49.278404000000002</v>
      </c>
      <c r="F4348">
        <v>-122.87558300000001</v>
      </c>
      <c r="G4348">
        <f>IF(route_map__2[[#This Row],[route_label]]&lt;&gt;A4349,0,SQRT((E4349-route_map__2[[#This Row],[stop_lat]])^2 + ((F4349-route_map__2[[#This Row],[stop_lon]])*COS(RADIANS(route_map__2[[#This Row],[stop_lat]])))^2)*111.32)</f>
        <v>0.29717304313785864</v>
      </c>
    </row>
    <row r="4349" spans="1:7" hidden="1" x14ac:dyDescent="0.2">
      <c r="A4349" t="s">
        <v>116</v>
      </c>
      <c r="B4349">
        <v>0</v>
      </c>
      <c r="C4349">
        <v>24</v>
      </c>
      <c r="D4349" t="s">
        <v>4255</v>
      </c>
      <c r="E4349">
        <v>49.275792000000003</v>
      </c>
      <c r="F4349">
        <v>-122.87473799999999</v>
      </c>
      <c r="G4349">
        <f>IF(route_map__2[[#This Row],[route_label]]&lt;&gt;A4350,0,SQRT((E4350-route_map__2[[#This Row],[stop_lat]])^2 + ((F4350-route_map__2[[#This Row],[stop_lon]])*COS(RADIANS(route_map__2[[#This Row],[stop_lat]])))^2)*111.32)</f>
        <v>0.18907382678859483</v>
      </c>
    </row>
    <row r="4350" spans="1:7" hidden="1" x14ac:dyDescent="0.2">
      <c r="A4350" t="s">
        <v>116</v>
      </c>
      <c r="B4350">
        <v>0</v>
      </c>
      <c r="C4350">
        <v>25</v>
      </c>
      <c r="D4350" t="s">
        <v>4256</v>
      </c>
      <c r="E4350">
        <v>49.274940999999998</v>
      </c>
      <c r="F4350">
        <v>-122.872485</v>
      </c>
      <c r="G4350">
        <f>IF(route_map__2[[#This Row],[route_label]]&lt;&gt;A4351,0,SQRT((E4351-route_map__2[[#This Row],[stop_lat]])^2 + ((F4351-route_map__2[[#This Row],[stop_lon]])*COS(RADIANS(route_map__2[[#This Row],[stop_lat]])))^2)*111.32)</f>
        <v>0.42882020285701722</v>
      </c>
    </row>
    <row r="4351" spans="1:7" hidden="1" x14ac:dyDescent="0.2">
      <c r="A4351" t="s">
        <v>116</v>
      </c>
      <c r="B4351">
        <v>0</v>
      </c>
      <c r="C4351">
        <v>26</v>
      </c>
      <c r="D4351" t="s">
        <v>4257</v>
      </c>
      <c r="E4351">
        <v>49.276538000000002</v>
      </c>
      <c r="F4351">
        <v>-122.86711200000001</v>
      </c>
      <c r="G4351">
        <f>IF(route_map__2[[#This Row],[route_label]]&lt;&gt;A4352,0,SQRT((E4352-route_map__2[[#This Row],[stop_lat]])^2 + ((F4352-route_map__2[[#This Row],[stop_lon]])*COS(RADIANS(route_map__2[[#This Row],[stop_lat]])))^2)*111.32)</f>
        <v>0.24889249802717989</v>
      </c>
    </row>
    <row r="4352" spans="1:7" hidden="1" x14ac:dyDescent="0.2">
      <c r="A4352" t="s">
        <v>116</v>
      </c>
      <c r="B4352">
        <v>0</v>
      </c>
      <c r="C4352">
        <v>27</v>
      </c>
      <c r="D4352" t="s">
        <v>3982</v>
      </c>
      <c r="E4352">
        <v>49.276592999999998</v>
      </c>
      <c r="F4352">
        <v>-122.863686</v>
      </c>
      <c r="G4352">
        <f>IF(route_map__2[[#This Row],[route_label]]&lt;&gt;A4353,0,SQRT((E4353-route_map__2[[#This Row],[stop_lat]])^2 + ((F4353-route_map__2[[#This Row],[stop_lon]])*COS(RADIANS(route_map__2[[#This Row],[stop_lat]])))^2)*111.32)</f>
        <v>0.17819680944993613</v>
      </c>
    </row>
    <row r="4353" spans="1:7" hidden="1" x14ac:dyDescent="0.2">
      <c r="A4353" t="s">
        <v>116</v>
      </c>
      <c r="B4353">
        <v>0</v>
      </c>
      <c r="C4353">
        <v>28</v>
      </c>
      <c r="D4353" t="s">
        <v>3983</v>
      </c>
      <c r="E4353">
        <v>49.276629</v>
      </c>
      <c r="F4353">
        <v>-122.861233</v>
      </c>
      <c r="G4353">
        <f>IF(route_map__2[[#This Row],[route_label]]&lt;&gt;A4354,0,SQRT((E4354-route_map__2[[#This Row],[stop_lat]])^2 + ((F4354-route_map__2[[#This Row],[stop_lon]])*COS(RADIANS(route_map__2[[#This Row],[stop_lat]])))^2)*111.32)</f>
        <v>0.36501841064725837</v>
      </c>
    </row>
    <row r="4354" spans="1:7" hidden="1" x14ac:dyDescent="0.2">
      <c r="A4354" t="s">
        <v>116</v>
      </c>
      <c r="B4354">
        <v>0</v>
      </c>
      <c r="C4354">
        <v>29</v>
      </c>
      <c r="D4354" t="s">
        <v>3984</v>
      </c>
      <c r="E4354">
        <v>49.276631000000002</v>
      </c>
      <c r="F4354">
        <v>-122.856207</v>
      </c>
      <c r="G4354">
        <f>IF(route_map__2[[#This Row],[route_label]]&lt;&gt;A4355,0,SQRT((E4355-route_map__2[[#This Row],[stop_lat]])^2 + ((F4355-route_map__2[[#This Row],[stop_lon]])*COS(RADIANS(route_map__2[[#This Row],[stop_lat]])))^2)*111.32)</f>
        <v>0.51277752776087349</v>
      </c>
    </row>
    <row r="4355" spans="1:7" hidden="1" x14ac:dyDescent="0.2">
      <c r="A4355" t="s">
        <v>116</v>
      </c>
      <c r="B4355">
        <v>0</v>
      </c>
      <c r="C4355">
        <v>30</v>
      </c>
      <c r="D4355" t="s">
        <v>3985</v>
      </c>
      <c r="E4355">
        <v>49.276575000000001</v>
      </c>
      <c r="F4355">
        <v>-122.849147</v>
      </c>
      <c r="G4355">
        <f>IF(route_map__2[[#This Row],[route_label]]&lt;&gt;A4356,0,SQRT((E4356-route_map__2[[#This Row],[stop_lat]])^2 + ((F4356-route_map__2[[#This Row],[stop_lon]])*COS(RADIANS(route_map__2[[#This Row],[stop_lat]])))^2)*111.32)</f>
        <v>0.30575861701492757</v>
      </c>
    </row>
    <row r="4356" spans="1:7" hidden="1" x14ac:dyDescent="0.2">
      <c r="A4356" t="s">
        <v>116</v>
      </c>
      <c r="B4356">
        <v>0</v>
      </c>
      <c r="C4356">
        <v>31</v>
      </c>
      <c r="D4356" t="s">
        <v>4258</v>
      </c>
      <c r="E4356">
        <v>49.277676</v>
      </c>
      <c r="F4356">
        <v>-122.84529000000001</v>
      </c>
      <c r="G4356">
        <f>IF(route_map__2[[#This Row],[route_label]]&lt;&gt;A4357,0,SQRT((E4357-route_map__2[[#This Row],[stop_lat]])^2 + ((F4357-route_map__2[[#This Row],[stop_lon]])*COS(RADIANS(route_map__2[[#This Row],[stop_lat]])))^2)*111.32)</f>
        <v>0.11239639410699255</v>
      </c>
    </row>
    <row r="4357" spans="1:7" hidden="1" x14ac:dyDescent="0.2">
      <c r="A4357" t="s">
        <v>116</v>
      </c>
      <c r="B4357">
        <v>1</v>
      </c>
      <c r="C4357">
        <v>1</v>
      </c>
      <c r="D4357" t="s">
        <v>4259</v>
      </c>
      <c r="E4357">
        <v>49.277828</v>
      </c>
      <c r="F4357">
        <v>-122.84681999999999</v>
      </c>
      <c r="G4357">
        <f>IF(route_map__2[[#This Row],[route_label]]&lt;&gt;A4358,0,SQRT((E4358-route_map__2[[#This Row],[stop_lat]])^2 + ((F4358-route_map__2[[#This Row],[stop_lon]])*COS(RADIANS(route_map__2[[#This Row],[stop_lat]])))^2)*111.32)</f>
        <v>0.30364036484830781</v>
      </c>
    </row>
    <row r="4358" spans="1:7" hidden="1" x14ac:dyDescent="0.2">
      <c r="A4358" t="s">
        <v>116</v>
      </c>
      <c r="B4358">
        <v>1</v>
      </c>
      <c r="C4358">
        <v>2</v>
      </c>
      <c r="D4358" t="s">
        <v>4025</v>
      </c>
      <c r="E4358">
        <v>49.276769000000002</v>
      </c>
      <c r="F4358">
        <v>-122.850673</v>
      </c>
      <c r="G4358">
        <f>IF(route_map__2[[#This Row],[route_label]]&lt;&gt;A4359,0,SQRT((E4359-route_map__2[[#This Row],[stop_lat]])^2 + ((F4359-route_map__2[[#This Row],[stop_lon]])*COS(RADIANS(route_map__2[[#This Row],[stop_lat]])))^2)*111.32)</f>
        <v>0.31537269106490312</v>
      </c>
    </row>
    <row r="4359" spans="1:7" hidden="1" x14ac:dyDescent="0.2">
      <c r="A4359" t="s">
        <v>116</v>
      </c>
      <c r="B4359">
        <v>1</v>
      </c>
      <c r="C4359">
        <v>3</v>
      </c>
      <c r="D4359" t="s">
        <v>4260</v>
      </c>
      <c r="E4359">
        <v>49.276809</v>
      </c>
      <c r="F4359">
        <v>-122.85501499999999</v>
      </c>
      <c r="G4359">
        <f>IF(route_map__2[[#This Row],[route_label]]&lt;&gt;A4360,0,SQRT((E4360-route_map__2[[#This Row],[stop_lat]])^2 + ((F4360-route_map__2[[#This Row],[stop_lon]])*COS(RADIANS(route_map__2[[#This Row],[stop_lat]])))^2)*111.32)</f>
        <v>0.30707056217580758</v>
      </c>
    </row>
    <row r="4360" spans="1:7" hidden="1" x14ac:dyDescent="0.2">
      <c r="A4360" t="s">
        <v>116</v>
      </c>
      <c r="B4360">
        <v>1</v>
      </c>
      <c r="C4360">
        <v>4</v>
      </c>
      <c r="D4360" t="s">
        <v>4026</v>
      </c>
      <c r="E4360">
        <v>49.276788000000003</v>
      </c>
      <c r="F4360">
        <v>-122.85924300000001</v>
      </c>
      <c r="G4360">
        <f>IF(route_map__2[[#This Row],[route_label]]&lt;&gt;A4361,0,SQRT((E4361-route_map__2[[#This Row],[stop_lat]])^2 + ((F4361-route_map__2[[#This Row],[stop_lon]])*COS(RADIANS(route_map__2[[#This Row],[stop_lat]])))^2)*111.32)</f>
        <v>0.2192212347189815</v>
      </c>
    </row>
    <row r="4361" spans="1:7" hidden="1" x14ac:dyDescent="0.2">
      <c r="A4361" t="s">
        <v>116</v>
      </c>
      <c r="B4361">
        <v>1</v>
      </c>
      <c r="C4361">
        <v>5</v>
      </c>
      <c r="D4361" t="s">
        <v>4027</v>
      </c>
      <c r="E4361">
        <v>49.276752000000002</v>
      </c>
      <c r="F4361">
        <v>-122.862261</v>
      </c>
      <c r="G4361">
        <f>IF(route_map__2[[#This Row],[route_label]]&lt;&gt;A4362,0,SQRT((E4362-route_map__2[[#This Row],[stop_lat]])^2 + ((F4362-route_map__2[[#This Row],[stop_lon]])*COS(RADIANS(route_map__2[[#This Row],[stop_lat]])))^2)*111.32)</f>
        <v>0.40457564662916462</v>
      </c>
    </row>
    <row r="4362" spans="1:7" hidden="1" x14ac:dyDescent="0.2">
      <c r="A4362" t="s">
        <v>116</v>
      </c>
      <c r="B4362">
        <v>1</v>
      </c>
      <c r="C4362">
        <v>6</v>
      </c>
      <c r="D4362" t="s">
        <v>4261</v>
      </c>
      <c r="E4362">
        <v>49.276694999999997</v>
      </c>
      <c r="F4362">
        <v>-122.867831</v>
      </c>
      <c r="G4362">
        <f>IF(route_map__2[[#This Row],[route_label]]&lt;&gt;A4363,0,SQRT((E4363-route_map__2[[#This Row],[stop_lat]])^2 + ((F4363-route_map__2[[#This Row],[stop_lon]])*COS(RADIANS(route_map__2[[#This Row],[stop_lat]])))^2)*111.32)</f>
        <v>0.39350126630962506</v>
      </c>
    </row>
    <row r="4363" spans="1:7" hidden="1" x14ac:dyDescent="0.2">
      <c r="A4363" t="s">
        <v>116</v>
      </c>
      <c r="B4363">
        <v>1</v>
      </c>
      <c r="C4363">
        <v>7</v>
      </c>
      <c r="D4363" t="s">
        <v>4262</v>
      </c>
      <c r="E4363">
        <v>49.275131000000002</v>
      </c>
      <c r="F4363">
        <v>-122.87269000000001</v>
      </c>
      <c r="G4363">
        <f>IF(route_map__2[[#This Row],[route_label]]&lt;&gt;A4364,0,SQRT((E4364-route_map__2[[#This Row],[stop_lat]])^2 + ((F4364-route_map__2[[#This Row],[stop_lon]])*COS(RADIANS(route_map__2[[#This Row],[stop_lat]])))^2)*111.32)</f>
        <v>0.18019767521412858</v>
      </c>
    </row>
    <row r="4364" spans="1:7" hidden="1" x14ac:dyDescent="0.2">
      <c r="A4364" t="s">
        <v>116</v>
      </c>
      <c r="B4364">
        <v>1</v>
      </c>
      <c r="C4364">
        <v>8</v>
      </c>
      <c r="D4364" t="s">
        <v>4263</v>
      </c>
      <c r="E4364">
        <v>49.275948999999997</v>
      </c>
      <c r="F4364">
        <v>-122.874831</v>
      </c>
      <c r="G4364">
        <f>IF(route_map__2[[#This Row],[route_label]]&lt;&gt;A4365,0,SQRT((E4365-route_map__2[[#This Row],[stop_lat]])^2 + ((F4365-route_map__2[[#This Row],[stop_lon]])*COS(RADIANS(route_map__2[[#This Row],[stop_lat]])))^2)*111.32)</f>
        <v>0.24625906819035392</v>
      </c>
    </row>
    <row r="4365" spans="1:7" hidden="1" x14ac:dyDescent="0.2">
      <c r="A4365" t="s">
        <v>116</v>
      </c>
      <c r="B4365">
        <v>1</v>
      </c>
      <c r="C4365">
        <v>9</v>
      </c>
      <c r="D4365" t="s">
        <v>4264</v>
      </c>
      <c r="E4365">
        <v>49.278128000000002</v>
      </c>
      <c r="F4365">
        <v>-122.875416</v>
      </c>
      <c r="G4365">
        <f>IF(route_map__2[[#This Row],[route_label]]&lt;&gt;A4366,0,SQRT((E4366-route_map__2[[#This Row],[stop_lat]])^2 + ((F4366-route_map__2[[#This Row],[stop_lon]])*COS(RADIANS(route_map__2[[#This Row],[stop_lat]])))^2)*111.32)</f>
        <v>0.31598626951269387</v>
      </c>
    </row>
    <row r="4366" spans="1:7" hidden="1" x14ac:dyDescent="0.2">
      <c r="A4366" t="s">
        <v>116</v>
      </c>
      <c r="B4366">
        <v>1</v>
      </c>
      <c r="C4366">
        <v>10</v>
      </c>
      <c r="D4366" t="s">
        <v>4265</v>
      </c>
      <c r="E4366">
        <v>49.280945000000003</v>
      </c>
      <c r="F4366">
        <v>-122.874881</v>
      </c>
      <c r="G4366">
        <f>IF(route_map__2[[#This Row],[route_label]]&lt;&gt;A4367,0,SQRT((E4367-route_map__2[[#This Row],[stop_lat]])^2 + ((F4367-route_map__2[[#This Row],[stop_lon]])*COS(RADIANS(route_map__2[[#This Row],[stop_lat]])))^2)*111.32)</f>
        <v>0.37804480373156368</v>
      </c>
    </row>
    <row r="4367" spans="1:7" hidden="1" x14ac:dyDescent="0.2">
      <c r="A4367" t="s">
        <v>116</v>
      </c>
      <c r="B4367">
        <v>1</v>
      </c>
      <c r="C4367">
        <v>11</v>
      </c>
      <c r="D4367" t="s">
        <v>4266</v>
      </c>
      <c r="E4367">
        <v>49.283349000000001</v>
      </c>
      <c r="F4367">
        <v>-122.87120400000001</v>
      </c>
      <c r="G4367">
        <f>IF(route_map__2[[#This Row],[route_label]]&lt;&gt;A4368,0,SQRT((E4368-route_map__2[[#This Row],[stop_lat]])^2 + ((F4368-route_map__2[[#This Row],[stop_lon]])*COS(RADIANS(route_map__2[[#This Row],[stop_lat]])))^2)*111.32)</f>
        <v>0.19506566365780928</v>
      </c>
    </row>
    <row r="4368" spans="1:7" hidden="1" x14ac:dyDescent="0.2">
      <c r="A4368" t="s">
        <v>116</v>
      </c>
      <c r="B4368">
        <v>1</v>
      </c>
      <c r="C4368">
        <v>12</v>
      </c>
      <c r="D4368" t="s">
        <v>4267</v>
      </c>
      <c r="E4368">
        <v>49.285097</v>
      </c>
      <c r="F4368">
        <v>-122.871016</v>
      </c>
      <c r="G4368">
        <f>IF(route_map__2[[#This Row],[route_label]]&lt;&gt;A4369,0,SQRT((E4369-route_map__2[[#This Row],[stop_lat]])^2 + ((F4369-route_map__2[[#This Row],[stop_lon]])*COS(RADIANS(route_map__2[[#This Row],[stop_lat]])))^2)*111.32)</f>
        <v>0.20595840229968645</v>
      </c>
    </row>
    <row r="4369" spans="1:7" hidden="1" x14ac:dyDescent="0.2">
      <c r="A4369" t="s">
        <v>116</v>
      </c>
      <c r="B4369">
        <v>1</v>
      </c>
      <c r="C4369">
        <v>13</v>
      </c>
      <c r="D4369" t="s">
        <v>4268</v>
      </c>
      <c r="E4369">
        <v>49.286816999999999</v>
      </c>
      <c r="F4369">
        <v>-122.872061</v>
      </c>
      <c r="G4369">
        <f>IF(route_map__2[[#This Row],[route_label]]&lt;&gt;A4370,0,SQRT((E4370-route_map__2[[#This Row],[stop_lat]])^2 + ((F4370-route_map__2[[#This Row],[stop_lon]])*COS(RADIANS(route_map__2[[#This Row],[stop_lat]])))^2)*111.32)</f>
        <v>0.14830941142465395</v>
      </c>
    </row>
    <row r="4370" spans="1:7" hidden="1" x14ac:dyDescent="0.2">
      <c r="A4370" t="s">
        <v>116</v>
      </c>
      <c r="B4370">
        <v>1</v>
      </c>
      <c r="C4370">
        <v>14</v>
      </c>
      <c r="D4370" t="s">
        <v>4268</v>
      </c>
      <c r="E4370">
        <v>49.287851000000003</v>
      </c>
      <c r="F4370">
        <v>-122.873349</v>
      </c>
      <c r="G4370">
        <f>IF(route_map__2[[#This Row],[route_label]]&lt;&gt;A4371,0,SQRT((E4371-route_map__2[[#This Row],[stop_lat]])^2 + ((F4371-route_map__2[[#This Row],[stop_lon]])*COS(RADIANS(route_map__2[[#This Row],[stop_lat]])))^2)*111.32)</f>
        <v>0.20424912035193749</v>
      </c>
    </row>
    <row r="4371" spans="1:7" hidden="1" x14ac:dyDescent="0.2">
      <c r="A4371" t="s">
        <v>116</v>
      </c>
      <c r="B4371">
        <v>1</v>
      </c>
      <c r="C4371">
        <v>15</v>
      </c>
      <c r="D4371" t="s">
        <v>4269</v>
      </c>
      <c r="E4371">
        <v>49.288367999999998</v>
      </c>
      <c r="F4371">
        <v>-122.876048</v>
      </c>
      <c r="G4371">
        <f>IF(route_map__2[[#This Row],[route_label]]&lt;&gt;A4372,0,SQRT((E4372-route_map__2[[#This Row],[stop_lat]])^2 + ((F4372-route_map__2[[#This Row],[stop_lon]])*COS(RADIANS(route_map__2[[#This Row],[stop_lat]])))^2)*111.32)</f>
        <v>0.25725115092158368</v>
      </c>
    </row>
    <row r="4372" spans="1:7" hidden="1" x14ac:dyDescent="0.2">
      <c r="A4372" t="s">
        <v>116</v>
      </c>
      <c r="B4372">
        <v>1</v>
      </c>
      <c r="C4372">
        <v>16</v>
      </c>
      <c r="D4372" t="s">
        <v>4270</v>
      </c>
      <c r="E4372">
        <v>49.286065000000001</v>
      </c>
      <c r="F4372">
        <v>-122.876341</v>
      </c>
      <c r="G4372">
        <f>IF(route_map__2[[#This Row],[route_label]]&lt;&gt;A4373,0,SQRT((E4373-route_map__2[[#This Row],[stop_lat]])^2 + ((F4373-route_map__2[[#This Row],[stop_lon]])*COS(RADIANS(route_map__2[[#This Row],[stop_lat]])))^2)*111.32)</f>
        <v>0.17731094083853907</v>
      </c>
    </row>
    <row r="4373" spans="1:7" hidden="1" x14ac:dyDescent="0.2">
      <c r="A4373" t="s">
        <v>116</v>
      </c>
      <c r="B4373">
        <v>1</v>
      </c>
      <c r="C4373">
        <v>17</v>
      </c>
      <c r="D4373" t="s">
        <v>4271</v>
      </c>
      <c r="E4373">
        <v>49.284484999999997</v>
      </c>
      <c r="F4373">
        <v>-122.87665</v>
      </c>
      <c r="G4373">
        <f>IF(route_map__2[[#This Row],[route_label]]&lt;&gt;A4374,0,SQRT((E4374-route_map__2[[#This Row],[stop_lat]])^2 + ((F4374-route_map__2[[#This Row],[stop_lon]])*COS(RADIANS(route_map__2[[#This Row],[stop_lat]])))^2)*111.32)</f>
        <v>0.23437436865714786</v>
      </c>
    </row>
    <row r="4374" spans="1:7" hidden="1" x14ac:dyDescent="0.2">
      <c r="A4374" t="s">
        <v>116</v>
      </c>
      <c r="B4374">
        <v>1</v>
      </c>
      <c r="C4374">
        <v>18</v>
      </c>
      <c r="D4374" t="s">
        <v>4272</v>
      </c>
      <c r="E4374">
        <v>49.282564000000001</v>
      </c>
      <c r="F4374">
        <v>-122.877971</v>
      </c>
      <c r="G4374">
        <f>IF(route_map__2[[#This Row],[route_label]]&lt;&gt;A4375,0,SQRT((E4375-route_map__2[[#This Row],[stop_lat]])^2 + ((F4375-route_map__2[[#This Row],[stop_lon]])*COS(RADIANS(route_map__2[[#This Row],[stop_lat]])))^2)*111.32)</f>
        <v>0.25355827203685755</v>
      </c>
    </row>
    <row r="4375" spans="1:7" hidden="1" x14ac:dyDescent="0.2">
      <c r="A4375" t="s">
        <v>116</v>
      </c>
      <c r="B4375">
        <v>1</v>
      </c>
      <c r="C4375">
        <v>19</v>
      </c>
      <c r="D4375" t="s">
        <v>4273</v>
      </c>
      <c r="E4375">
        <v>49.280956000000003</v>
      </c>
      <c r="F4375">
        <v>-122.880444</v>
      </c>
      <c r="G4375">
        <f>IF(route_map__2[[#This Row],[route_label]]&lt;&gt;A4376,0,SQRT((E4376-route_map__2[[#This Row],[stop_lat]])^2 + ((F4376-route_map__2[[#This Row],[stop_lon]])*COS(RADIANS(route_map__2[[#This Row],[stop_lat]])))^2)*111.32)</f>
        <v>0.33207926964704887</v>
      </c>
    </row>
    <row r="4376" spans="1:7" hidden="1" x14ac:dyDescent="0.2">
      <c r="A4376" t="s">
        <v>116</v>
      </c>
      <c r="B4376">
        <v>1</v>
      </c>
      <c r="C4376">
        <v>20</v>
      </c>
      <c r="D4376" t="s">
        <v>4274</v>
      </c>
      <c r="E4376">
        <v>49.277990000000003</v>
      </c>
      <c r="F4376">
        <v>-122.880933</v>
      </c>
      <c r="G4376">
        <f>IF(route_map__2[[#This Row],[route_label]]&lt;&gt;A4377,0,SQRT((E4377-route_map__2[[#This Row],[stop_lat]])^2 + ((F4377-route_map__2[[#This Row],[stop_lon]])*COS(RADIANS(route_map__2[[#This Row],[stop_lat]])))^2)*111.32)</f>
        <v>0.20619169948280947</v>
      </c>
    </row>
    <row r="4377" spans="1:7" hidden="1" x14ac:dyDescent="0.2">
      <c r="A4377" t="s">
        <v>116</v>
      </c>
      <c r="B4377">
        <v>1</v>
      </c>
      <c r="C4377">
        <v>21</v>
      </c>
      <c r="D4377" t="s">
        <v>4275</v>
      </c>
      <c r="E4377">
        <v>49.276139000000001</v>
      </c>
      <c r="F4377">
        <v>-122.88082900000001</v>
      </c>
      <c r="G4377">
        <f>IF(route_map__2[[#This Row],[route_label]]&lt;&gt;A4378,0,SQRT((E4378-route_map__2[[#This Row],[stop_lat]])^2 + ((F4378-route_map__2[[#This Row],[stop_lon]])*COS(RADIANS(route_map__2[[#This Row],[stop_lat]])))^2)*111.32)</f>
        <v>0.20938654249296315</v>
      </c>
    </row>
    <row r="4378" spans="1:7" hidden="1" x14ac:dyDescent="0.2">
      <c r="A4378" t="s">
        <v>116</v>
      </c>
      <c r="B4378">
        <v>1</v>
      </c>
      <c r="C4378">
        <v>22</v>
      </c>
      <c r="D4378" t="s">
        <v>4276</v>
      </c>
      <c r="E4378">
        <v>49.274259999999998</v>
      </c>
      <c r="F4378">
        <v>-122.880698</v>
      </c>
      <c r="G4378">
        <f>IF(route_map__2[[#This Row],[route_label]]&lt;&gt;A4379,0,SQRT((E4379-route_map__2[[#This Row],[stop_lat]])^2 + ((F4379-route_map__2[[#This Row],[stop_lon]])*COS(RADIANS(route_map__2[[#This Row],[stop_lat]])))^2)*111.32)</f>
        <v>0.28867085495807715</v>
      </c>
    </row>
    <row r="4379" spans="1:7" hidden="1" x14ac:dyDescent="0.2">
      <c r="A4379" t="s">
        <v>116</v>
      </c>
      <c r="B4379">
        <v>1</v>
      </c>
      <c r="C4379">
        <v>23</v>
      </c>
      <c r="D4379" t="s">
        <v>4277</v>
      </c>
      <c r="E4379">
        <v>49.271667999999998</v>
      </c>
      <c r="F4379">
        <v>-122.880579</v>
      </c>
      <c r="G4379">
        <f>IF(route_map__2[[#This Row],[route_label]]&lt;&gt;A4380,0,SQRT((E4380-route_map__2[[#This Row],[stop_lat]])^2 + ((F4380-route_map__2[[#This Row],[stop_lon]])*COS(RADIANS(route_map__2[[#This Row],[stop_lat]])))^2)*111.32)</f>
        <v>0.16226890170321229</v>
      </c>
    </row>
    <row r="4380" spans="1:7" hidden="1" x14ac:dyDescent="0.2">
      <c r="A4380" t="s">
        <v>116</v>
      </c>
      <c r="B4380">
        <v>1</v>
      </c>
      <c r="C4380">
        <v>24</v>
      </c>
      <c r="D4380" t="s">
        <v>4278</v>
      </c>
      <c r="E4380">
        <v>49.270271999999999</v>
      </c>
      <c r="F4380">
        <v>-122.879936</v>
      </c>
      <c r="G4380">
        <f>IF(route_map__2[[#This Row],[route_label]]&lt;&gt;A4381,0,SQRT((E4381-route_map__2[[#This Row],[stop_lat]])^2 + ((F4381-route_map__2[[#This Row],[stop_lon]])*COS(RADIANS(route_map__2[[#This Row],[stop_lat]])))^2)*111.32)</f>
        <v>0.2772255602744696</v>
      </c>
    </row>
    <row r="4381" spans="1:7" hidden="1" x14ac:dyDescent="0.2">
      <c r="A4381" t="s">
        <v>116</v>
      </c>
      <c r="B4381">
        <v>1</v>
      </c>
      <c r="C4381">
        <v>25</v>
      </c>
      <c r="D4381" t="s">
        <v>4279</v>
      </c>
      <c r="E4381">
        <v>49.268141</v>
      </c>
      <c r="F4381">
        <v>-122.881911</v>
      </c>
      <c r="G4381">
        <f>IF(route_map__2[[#This Row],[route_label]]&lt;&gt;A4382,0,SQRT((E4382-route_map__2[[#This Row],[stop_lat]])^2 + ((F4382-route_map__2[[#This Row],[stop_lon]])*COS(RADIANS(route_map__2[[#This Row],[stop_lat]])))^2)*111.32)</f>
        <v>0.25512358393226497</v>
      </c>
    </row>
    <row r="4382" spans="1:7" hidden="1" x14ac:dyDescent="0.2">
      <c r="A4382" t="s">
        <v>116</v>
      </c>
      <c r="B4382">
        <v>1</v>
      </c>
      <c r="C4382">
        <v>26</v>
      </c>
      <c r="D4382" t="s">
        <v>4280</v>
      </c>
      <c r="E4382">
        <v>49.266340999999997</v>
      </c>
      <c r="F4382">
        <v>-122.884085</v>
      </c>
      <c r="G4382">
        <f>IF(route_map__2[[#This Row],[route_label]]&lt;&gt;A4383,0,SQRT((E4383-route_map__2[[#This Row],[stop_lat]])^2 + ((F4383-route_map__2[[#This Row],[stop_lon]])*COS(RADIANS(route_map__2[[#This Row],[stop_lat]])))^2)*111.32)</f>
        <v>0.59002048408652863</v>
      </c>
    </row>
    <row r="4383" spans="1:7" hidden="1" x14ac:dyDescent="0.2">
      <c r="A4383" t="s">
        <v>116</v>
      </c>
      <c r="B4383">
        <v>1</v>
      </c>
      <c r="C4383">
        <v>27</v>
      </c>
      <c r="D4383" t="s">
        <v>3842</v>
      </c>
      <c r="E4383">
        <v>49.262282999999996</v>
      </c>
      <c r="F4383">
        <v>-122.88930999999999</v>
      </c>
      <c r="G4383">
        <f>IF(route_map__2[[#This Row],[route_label]]&lt;&gt;A4384,0,SQRT((E4384-route_map__2[[#This Row],[stop_lat]])^2 + ((F4384-route_map__2[[#This Row],[stop_lon]])*COS(RADIANS(route_map__2[[#This Row],[stop_lat]])))^2)*111.32)</f>
        <v>0.51909847981990898</v>
      </c>
    </row>
    <row r="4384" spans="1:7" hidden="1" x14ac:dyDescent="0.2">
      <c r="A4384" t="s">
        <v>116</v>
      </c>
      <c r="B4384">
        <v>1</v>
      </c>
      <c r="C4384">
        <v>28</v>
      </c>
      <c r="D4384" t="s">
        <v>3843</v>
      </c>
      <c r="E4384">
        <v>49.258374000000003</v>
      </c>
      <c r="F4384">
        <v>-122.89320600000001</v>
      </c>
      <c r="G4384">
        <f>IF(route_map__2[[#This Row],[route_label]]&lt;&gt;A4385,0,SQRT((E4385-route_map__2[[#This Row],[stop_lat]])^2 + ((F4385-route_map__2[[#This Row],[stop_lon]])*COS(RADIANS(route_map__2[[#This Row],[stop_lat]])))^2)*111.32)</f>
        <v>0.27865763899702911</v>
      </c>
    </row>
    <row r="4385" spans="1:7" hidden="1" x14ac:dyDescent="0.2">
      <c r="A4385" t="s">
        <v>116</v>
      </c>
      <c r="B4385">
        <v>1</v>
      </c>
      <c r="C4385">
        <v>29</v>
      </c>
      <c r="D4385" t="s">
        <v>3844</v>
      </c>
      <c r="E4385">
        <v>49.255870999999999</v>
      </c>
      <c r="F4385">
        <v>-122.893156</v>
      </c>
      <c r="G4385">
        <f>IF(route_map__2[[#This Row],[route_label]]&lt;&gt;A4386,0,SQRT((E4386-route_map__2[[#This Row],[stop_lat]])^2 + ((F4386-route_map__2[[#This Row],[stop_lon]])*COS(RADIANS(route_map__2[[#This Row],[stop_lat]])))^2)*111.32)</f>
        <v>0.32305799337624647</v>
      </c>
    </row>
    <row r="4386" spans="1:7" hidden="1" x14ac:dyDescent="0.2">
      <c r="A4386" t="s">
        <v>116</v>
      </c>
      <c r="B4386">
        <v>1</v>
      </c>
      <c r="C4386">
        <v>30</v>
      </c>
      <c r="D4386" t="s">
        <v>2907</v>
      </c>
      <c r="E4386">
        <v>49.252969</v>
      </c>
      <c r="F4386">
        <v>-122.893126</v>
      </c>
      <c r="G4386">
        <f>IF(route_map__2[[#This Row],[route_label]]&lt;&gt;A4387,0,SQRT((E4387-route_map__2[[#This Row],[stop_lat]])^2 + ((F4387-route_map__2[[#This Row],[stop_lon]])*COS(RADIANS(route_map__2[[#This Row],[stop_lat]])))^2)*111.32)</f>
        <v>0.50013324359576083</v>
      </c>
    </row>
    <row r="4387" spans="1:7" hidden="1" x14ac:dyDescent="0.2">
      <c r="A4387" t="s">
        <v>116</v>
      </c>
      <c r="B4387">
        <v>1</v>
      </c>
      <c r="C4387">
        <v>31</v>
      </c>
      <c r="D4387" t="s">
        <v>2908</v>
      </c>
      <c r="E4387">
        <v>49.248477000000001</v>
      </c>
      <c r="F4387">
        <v>-122.893</v>
      </c>
      <c r="G4387">
        <f>IF(route_map__2[[#This Row],[route_label]]&lt;&gt;A4388,0,SQRT((E4388-route_map__2[[#This Row],[stop_lat]])^2 + ((F4388-route_map__2[[#This Row],[stop_lon]])*COS(RADIANS(route_map__2[[#This Row],[stop_lat]])))^2)*111.32)</f>
        <v>0.17350821893637397</v>
      </c>
    </row>
    <row r="4388" spans="1:7" hidden="1" x14ac:dyDescent="0.2">
      <c r="A4388" t="s">
        <v>116</v>
      </c>
      <c r="B4388">
        <v>1</v>
      </c>
      <c r="C4388">
        <v>32</v>
      </c>
      <c r="D4388" t="s">
        <v>2650</v>
      </c>
      <c r="E4388">
        <v>49.247427999999999</v>
      </c>
      <c r="F4388">
        <v>-122.894766</v>
      </c>
      <c r="G4388">
        <f>IF(route_map__2[[#This Row],[route_label]]&lt;&gt;A4389,0,SQRT((E4389-route_map__2[[#This Row],[stop_lat]])^2 + ((F4389-route_map__2[[#This Row],[stop_lon]])*COS(RADIANS(route_map__2[[#This Row],[stop_lat]])))^2)*111.32)</f>
        <v>0</v>
      </c>
    </row>
    <row r="4389" spans="1:7" hidden="1" x14ac:dyDescent="0.2">
      <c r="A4389" t="s">
        <v>313</v>
      </c>
      <c r="B4389">
        <v>0</v>
      </c>
      <c r="C4389">
        <v>1</v>
      </c>
      <c r="D4389" t="s">
        <v>4281</v>
      </c>
      <c r="E4389">
        <v>49.277830000000002</v>
      </c>
      <c r="F4389">
        <v>-122.84710200000001</v>
      </c>
      <c r="G4389">
        <f>IF(route_map__2[[#This Row],[route_label]]&lt;&gt;A4390,0,SQRT((E4390-route_map__2[[#This Row],[stop_lat]])^2 + ((F4390-route_map__2[[#This Row],[stop_lon]])*COS(RADIANS(route_map__2[[#This Row],[stop_lat]])))^2)*111.32)</f>
        <v>0.11613137897333858</v>
      </c>
    </row>
    <row r="4390" spans="1:7" hidden="1" x14ac:dyDescent="0.2">
      <c r="A4390" t="s">
        <v>313</v>
      </c>
      <c r="B4390">
        <v>0</v>
      </c>
      <c r="C4390">
        <v>2</v>
      </c>
      <c r="D4390" t="s">
        <v>4282</v>
      </c>
      <c r="E4390">
        <v>49.278796999999997</v>
      </c>
      <c r="F4390">
        <v>-122.847702</v>
      </c>
      <c r="G4390">
        <f>IF(route_map__2[[#This Row],[route_label]]&lt;&gt;A4391,0,SQRT((E4391-route_map__2[[#This Row],[stop_lat]])^2 + ((F4391-route_map__2[[#This Row],[stop_lon]])*COS(RADIANS(route_map__2[[#This Row],[stop_lat]])))^2)*111.32)</f>
        <v>0.16202533767576585</v>
      </c>
    </row>
    <row r="4391" spans="1:7" hidden="1" x14ac:dyDescent="0.2">
      <c r="A4391" t="s">
        <v>313</v>
      </c>
      <c r="B4391">
        <v>0</v>
      </c>
      <c r="C4391">
        <v>3</v>
      </c>
      <c r="D4391" t="s">
        <v>4283</v>
      </c>
      <c r="E4391">
        <v>49.278787000000001</v>
      </c>
      <c r="F4391">
        <v>-122.845471</v>
      </c>
      <c r="G4391">
        <f>IF(route_map__2[[#This Row],[route_label]]&lt;&gt;A4392,0,SQRT((E4392-route_map__2[[#This Row],[stop_lat]])^2 + ((F4392-route_map__2[[#This Row],[stop_lon]])*COS(RADIANS(route_map__2[[#This Row],[stop_lat]])))^2)*111.32)</f>
        <v>0.27423577989542541</v>
      </c>
    </row>
    <row r="4392" spans="1:7" hidden="1" x14ac:dyDescent="0.2">
      <c r="A4392" t="s">
        <v>313</v>
      </c>
      <c r="B4392">
        <v>0</v>
      </c>
      <c r="C4392">
        <v>4</v>
      </c>
      <c r="D4392" t="s">
        <v>4284</v>
      </c>
      <c r="E4392">
        <v>49.278764000000002</v>
      </c>
      <c r="F4392">
        <v>-122.841695</v>
      </c>
      <c r="G4392">
        <f>IF(route_map__2[[#This Row],[route_label]]&lt;&gt;A4393,0,SQRT((E4393-route_map__2[[#This Row],[stop_lat]])^2 + ((F4393-route_map__2[[#This Row],[stop_lon]])*COS(RADIANS(route_map__2[[#This Row],[stop_lat]])))^2)*111.32)</f>
        <v>0.23491955148935903</v>
      </c>
    </row>
    <row r="4393" spans="1:7" hidden="1" x14ac:dyDescent="0.2">
      <c r="A4393" t="s">
        <v>313</v>
      </c>
      <c r="B4393">
        <v>0</v>
      </c>
      <c r="C4393">
        <v>5</v>
      </c>
      <c r="D4393" t="s">
        <v>4285</v>
      </c>
      <c r="E4393">
        <v>49.279358000000002</v>
      </c>
      <c r="F4393">
        <v>-122.83859099999999</v>
      </c>
      <c r="G4393">
        <f>IF(route_map__2[[#This Row],[route_label]]&lt;&gt;A4394,0,SQRT((E4394-route_map__2[[#This Row],[stop_lat]])^2 + ((F4394-route_map__2[[#This Row],[stop_lon]])*COS(RADIANS(route_map__2[[#This Row],[stop_lat]])))^2)*111.32)</f>
        <v>0.44011850592535723</v>
      </c>
    </row>
    <row r="4394" spans="1:7" hidden="1" x14ac:dyDescent="0.2">
      <c r="A4394" t="s">
        <v>313</v>
      </c>
      <c r="B4394">
        <v>0</v>
      </c>
      <c r="C4394">
        <v>6</v>
      </c>
      <c r="D4394" t="s">
        <v>4286</v>
      </c>
      <c r="E4394">
        <v>49.280456000000001</v>
      </c>
      <c r="F4394">
        <v>-122.832769</v>
      </c>
      <c r="G4394">
        <f>IF(route_map__2[[#This Row],[route_label]]&lt;&gt;A4395,0,SQRT((E4395-route_map__2[[#This Row],[stop_lat]])^2 + ((F4395-route_map__2[[#This Row],[stop_lon]])*COS(RADIANS(route_map__2[[#This Row],[stop_lat]])))^2)*111.32)</f>
        <v>0.16581758485909034</v>
      </c>
    </row>
    <row r="4395" spans="1:7" hidden="1" x14ac:dyDescent="0.2">
      <c r="A4395" t="s">
        <v>313</v>
      </c>
      <c r="B4395">
        <v>0</v>
      </c>
      <c r="C4395">
        <v>7</v>
      </c>
      <c r="D4395" t="s">
        <v>4287</v>
      </c>
      <c r="E4395">
        <v>49.280430000000003</v>
      </c>
      <c r="F4395">
        <v>-122.83048599999999</v>
      </c>
      <c r="G4395">
        <f>IF(route_map__2[[#This Row],[route_label]]&lt;&gt;A4396,0,SQRT((E4396-route_map__2[[#This Row],[stop_lat]])^2 + ((F4396-route_map__2[[#This Row],[stop_lon]])*COS(RADIANS(route_map__2[[#This Row],[stop_lat]])))^2)*111.32)</f>
        <v>0.32732779106141818</v>
      </c>
    </row>
    <row r="4396" spans="1:7" hidden="1" x14ac:dyDescent="0.2">
      <c r="A4396" t="s">
        <v>313</v>
      </c>
      <c r="B4396">
        <v>0</v>
      </c>
      <c r="C4396">
        <v>8</v>
      </c>
      <c r="D4396" t="s">
        <v>3992</v>
      </c>
      <c r="E4396">
        <v>49.282831000000002</v>
      </c>
      <c r="F4396">
        <v>-122.827884</v>
      </c>
      <c r="G4396">
        <f>IF(route_map__2[[#This Row],[route_label]]&lt;&gt;A4397,0,SQRT((E4397-route_map__2[[#This Row],[stop_lat]])^2 + ((F4397-route_map__2[[#This Row],[stop_lon]])*COS(RADIANS(route_map__2[[#This Row],[stop_lat]])))^2)*111.32)</f>
        <v>0.65671300620306561</v>
      </c>
    </row>
    <row r="4397" spans="1:7" hidden="1" x14ac:dyDescent="0.2">
      <c r="A4397" t="s">
        <v>313</v>
      </c>
      <c r="B4397">
        <v>0</v>
      </c>
      <c r="C4397">
        <v>9</v>
      </c>
      <c r="D4397" t="s">
        <v>4288</v>
      </c>
      <c r="E4397">
        <v>49.286493999999998</v>
      </c>
      <c r="F4397">
        <v>-122.83497300000001</v>
      </c>
      <c r="G4397">
        <f>IF(route_map__2[[#This Row],[route_label]]&lt;&gt;A4398,0,SQRT((E4398-route_map__2[[#This Row],[stop_lat]])^2 + ((F4398-route_map__2[[#This Row],[stop_lon]])*COS(RADIANS(route_map__2[[#This Row],[stop_lat]])))^2)*111.32)</f>
        <v>0.29878583608244164</v>
      </c>
    </row>
    <row r="4398" spans="1:7" hidden="1" x14ac:dyDescent="0.2">
      <c r="A4398" t="s">
        <v>313</v>
      </c>
      <c r="B4398">
        <v>0</v>
      </c>
      <c r="C4398">
        <v>10</v>
      </c>
      <c r="D4398" t="s">
        <v>4289</v>
      </c>
      <c r="E4398">
        <v>49.288035999999998</v>
      </c>
      <c r="F4398">
        <v>-122.838341</v>
      </c>
      <c r="G4398">
        <f>IF(route_map__2[[#This Row],[route_label]]&lt;&gt;A4399,0,SQRT((E4399-route_map__2[[#This Row],[stop_lat]])^2 + ((F4399-route_map__2[[#This Row],[stop_lon]])*COS(RADIANS(route_map__2[[#This Row],[stop_lat]])))^2)*111.32)</f>
        <v>0.37512600802915613</v>
      </c>
    </row>
    <row r="4399" spans="1:7" hidden="1" x14ac:dyDescent="0.2">
      <c r="A4399" t="s">
        <v>313</v>
      </c>
      <c r="B4399">
        <v>0</v>
      </c>
      <c r="C4399">
        <v>11</v>
      </c>
      <c r="D4399" t="s">
        <v>4290</v>
      </c>
      <c r="E4399">
        <v>49.289952</v>
      </c>
      <c r="F4399">
        <v>-122.842591</v>
      </c>
      <c r="G4399">
        <f>IF(route_map__2[[#This Row],[route_label]]&lt;&gt;A4400,0,SQRT((E4400-route_map__2[[#This Row],[stop_lat]])^2 + ((F4400-route_map__2[[#This Row],[stop_lon]])*COS(RADIANS(route_map__2[[#This Row],[stop_lat]])))^2)*111.32)</f>
        <v>0.28990293575222476</v>
      </c>
    </row>
    <row r="4400" spans="1:7" hidden="1" x14ac:dyDescent="0.2">
      <c r="A4400" t="s">
        <v>313</v>
      </c>
      <c r="B4400">
        <v>0</v>
      </c>
      <c r="C4400">
        <v>12</v>
      </c>
      <c r="D4400" t="s">
        <v>4291</v>
      </c>
      <c r="E4400">
        <v>49.291117</v>
      </c>
      <c r="F4400">
        <v>-122.84616200000001</v>
      </c>
      <c r="G4400">
        <f>IF(route_map__2[[#This Row],[route_label]]&lt;&gt;A4401,0,SQRT((E4401-route_map__2[[#This Row],[stop_lat]])^2 + ((F4401-route_map__2[[#This Row],[stop_lon]])*COS(RADIANS(route_map__2[[#This Row],[stop_lat]])))^2)*111.32)</f>
        <v>0.41189800498247847</v>
      </c>
    </row>
    <row r="4401" spans="1:7" hidden="1" x14ac:dyDescent="0.2">
      <c r="A4401" t="s">
        <v>313</v>
      </c>
      <c r="B4401">
        <v>0</v>
      </c>
      <c r="C4401">
        <v>13</v>
      </c>
      <c r="D4401" t="s">
        <v>4292</v>
      </c>
      <c r="E4401">
        <v>49.292293000000001</v>
      </c>
      <c r="F4401">
        <v>-122.851541</v>
      </c>
      <c r="G4401">
        <f>IF(route_map__2[[#This Row],[route_label]]&lt;&gt;A4402,0,SQRT((E4402-route_map__2[[#This Row],[stop_lat]])^2 + ((F4402-route_map__2[[#This Row],[stop_lon]])*COS(RADIANS(route_map__2[[#This Row],[stop_lat]])))^2)*111.32)</f>
        <v>0.14819484679543682</v>
      </c>
    </row>
    <row r="4402" spans="1:7" hidden="1" x14ac:dyDescent="0.2">
      <c r="A4402" t="s">
        <v>313</v>
      </c>
      <c r="B4402">
        <v>0</v>
      </c>
      <c r="C4402">
        <v>14</v>
      </c>
      <c r="D4402" t="s">
        <v>4293</v>
      </c>
      <c r="E4402">
        <v>49.292872000000003</v>
      </c>
      <c r="F4402">
        <v>-122.853379</v>
      </c>
      <c r="G4402">
        <f>IF(route_map__2[[#This Row],[route_label]]&lt;&gt;A4403,0,SQRT((E4403-route_map__2[[#This Row],[stop_lat]])^2 + ((F4403-route_map__2[[#This Row],[stop_lon]])*COS(RADIANS(route_map__2[[#This Row],[stop_lat]])))^2)*111.32)</f>
        <v>0.2625059965684941</v>
      </c>
    </row>
    <row r="4403" spans="1:7" hidden="1" x14ac:dyDescent="0.2">
      <c r="A4403" t="s">
        <v>313</v>
      </c>
      <c r="B4403">
        <v>0</v>
      </c>
      <c r="C4403">
        <v>15</v>
      </c>
      <c r="D4403" t="s">
        <v>4294</v>
      </c>
      <c r="E4403">
        <v>49.294435999999997</v>
      </c>
      <c r="F4403">
        <v>-122.85608499999999</v>
      </c>
      <c r="G4403">
        <f>IF(route_map__2[[#This Row],[route_label]]&lt;&gt;A4404,0,SQRT((E4404-route_map__2[[#This Row],[stop_lat]])^2 + ((F4404-route_map__2[[#This Row],[stop_lon]])*COS(RADIANS(route_map__2[[#This Row],[stop_lat]])))^2)*111.32)</f>
        <v>0.36658709954576607</v>
      </c>
    </row>
    <row r="4404" spans="1:7" hidden="1" x14ac:dyDescent="0.2">
      <c r="A4404" t="s">
        <v>313</v>
      </c>
      <c r="B4404">
        <v>0</v>
      </c>
      <c r="C4404">
        <v>16</v>
      </c>
      <c r="D4404" t="s">
        <v>4295</v>
      </c>
      <c r="E4404">
        <v>49.296264999999998</v>
      </c>
      <c r="F4404">
        <v>-122.86028399999999</v>
      </c>
      <c r="G4404">
        <f>IF(route_map__2[[#This Row],[route_label]]&lt;&gt;A4405,0,SQRT((E4405-route_map__2[[#This Row],[stop_lat]])^2 + ((F4405-route_map__2[[#This Row],[stop_lon]])*COS(RADIANS(route_map__2[[#This Row],[stop_lat]])))^2)*111.32)</f>
        <v>0.42987437514438226</v>
      </c>
    </row>
    <row r="4405" spans="1:7" hidden="1" x14ac:dyDescent="0.2">
      <c r="A4405" t="s">
        <v>313</v>
      </c>
      <c r="B4405">
        <v>0</v>
      </c>
      <c r="C4405">
        <v>17</v>
      </c>
      <c r="D4405" t="s">
        <v>4296</v>
      </c>
      <c r="E4405">
        <v>49.299030999999999</v>
      </c>
      <c r="F4405">
        <v>-122.86441600000001</v>
      </c>
      <c r="G4405">
        <f>IF(route_map__2[[#This Row],[route_label]]&lt;&gt;A4406,0,SQRT((E4406-route_map__2[[#This Row],[stop_lat]])^2 + ((F4406-route_map__2[[#This Row],[stop_lon]])*COS(RADIANS(route_map__2[[#This Row],[stop_lat]])))^2)*111.32)</f>
        <v>0.78840947164700925</v>
      </c>
    </row>
    <row r="4406" spans="1:7" hidden="1" x14ac:dyDescent="0.2">
      <c r="A4406" t="s">
        <v>313</v>
      </c>
      <c r="B4406">
        <v>0</v>
      </c>
      <c r="C4406">
        <v>18</v>
      </c>
      <c r="D4406" t="s">
        <v>4297</v>
      </c>
      <c r="E4406">
        <v>49.303024000000001</v>
      </c>
      <c r="F4406">
        <v>-122.873386</v>
      </c>
      <c r="G4406">
        <f>IF(route_map__2[[#This Row],[route_label]]&lt;&gt;A4407,0,SQRT((E4407-route_map__2[[#This Row],[stop_lat]])^2 + ((F4407-route_map__2[[#This Row],[stop_lon]])*COS(RADIANS(route_map__2[[#This Row],[stop_lat]])))^2)*111.32)</f>
        <v>9.0840831084006979E-2</v>
      </c>
    </row>
    <row r="4407" spans="1:7" hidden="1" x14ac:dyDescent="0.2">
      <c r="A4407" t="s">
        <v>313</v>
      </c>
      <c r="B4407">
        <v>0</v>
      </c>
      <c r="C4407">
        <v>19</v>
      </c>
      <c r="D4407" t="s">
        <v>4298</v>
      </c>
      <c r="E4407">
        <v>49.302877000000002</v>
      </c>
      <c r="F4407">
        <v>-122.874617</v>
      </c>
      <c r="G4407">
        <f>IF(route_map__2[[#This Row],[route_label]]&lt;&gt;A4408,0,SQRT((E4408-route_map__2[[#This Row],[stop_lat]])^2 + ((F4408-route_map__2[[#This Row],[stop_lon]])*COS(RADIANS(route_map__2[[#This Row],[stop_lat]])))^2)*111.32)</f>
        <v>0</v>
      </c>
    </row>
    <row r="4408" spans="1:7" hidden="1" x14ac:dyDescent="0.2">
      <c r="A4408" t="s">
        <v>313</v>
      </c>
      <c r="B4408">
        <v>1</v>
      </c>
      <c r="C4408">
        <v>1</v>
      </c>
      <c r="D4408" t="s">
        <v>4298</v>
      </c>
      <c r="E4408">
        <v>49.302877000000002</v>
      </c>
      <c r="F4408">
        <v>-122.874617</v>
      </c>
      <c r="G4408">
        <f>IF(route_map__2[[#This Row],[route_label]]&lt;&gt;A4409,0,SQRT((E4409-route_map__2[[#This Row],[stop_lat]])^2 + ((F4409-route_map__2[[#This Row],[stop_lon]])*COS(RADIANS(route_map__2[[#This Row],[stop_lat]])))^2)*111.32)</f>
        <v>0.27760126273861496</v>
      </c>
    </row>
    <row r="4409" spans="1:7" hidden="1" x14ac:dyDescent="0.2">
      <c r="A4409" t="s">
        <v>313</v>
      </c>
      <c r="B4409">
        <v>1</v>
      </c>
      <c r="C4409">
        <v>2</v>
      </c>
      <c r="D4409" t="s">
        <v>4299</v>
      </c>
      <c r="E4409">
        <v>49.302349999999997</v>
      </c>
      <c r="F4409">
        <v>-122.870879</v>
      </c>
      <c r="G4409">
        <f>IF(route_map__2[[#This Row],[route_label]]&lt;&gt;A4410,0,SQRT((E4410-route_map__2[[#This Row],[stop_lat]])^2 + ((F4410-route_map__2[[#This Row],[stop_lon]])*COS(RADIANS(route_map__2[[#This Row],[stop_lat]])))^2)*111.32)</f>
        <v>0.54928182976090401</v>
      </c>
    </row>
    <row r="4410" spans="1:7" hidden="1" x14ac:dyDescent="0.2">
      <c r="A4410" t="s">
        <v>313</v>
      </c>
      <c r="B4410">
        <v>1</v>
      </c>
      <c r="C4410">
        <v>3</v>
      </c>
      <c r="D4410" t="s">
        <v>4300</v>
      </c>
      <c r="E4410">
        <v>49.299216999999999</v>
      </c>
      <c r="F4410">
        <v>-122.865033</v>
      </c>
      <c r="G4410">
        <f>IF(route_map__2[[#This Row],[route_label]]&lt;&gt;A4411,0,SQRT((E4411-route_map__2[[#This Row],[stop_lat]])^2 + ((F4411-route_map__2[[#This Row],[stop_lon]])*COS(RADIANS(route_map__2[[#This Row],[stop_lat]])))^2)*111.32)</f>
        <v>0.35480512280952309</v>
      </c>
    </row>
    <row r="4411" spans="1:7" hidden="1" x14ac:dyDescent="0.2">
      <c r="A4411" t="s">
        <v>313</v>
      </c>
      <c r="B4411">
        <v>1</v>
      </c>
      <c r="C4411">
        <v>4</v>
      </c>
      <c r="D4411" t="s">
        <v>4301</v>
      </c>
      <c r="E4411">
        <v>49.297029000000002</v>
      </c>
      <c r="F4411">
        <v>-122.861479</v>
      </c>
      <c r="G4411">
        <f>IF(route_map__2[[#This Row],[route_label]]&lt;&gt;A4412,0,SQRT((E4412-route_map__2[[#This Row],[stop_lat]])^2 + ((F4412-route_map__2[[#This Row],[stop_lon]])*COS(RADIANS(route_map__2[[#This Row],[stop_lat]])))^2)*111.32)</f>
        <v>0.53178658764232989</v>
      </c>
    </row>
    <row r="4412" spans="1:7" hidden="1" x14ac:dyDescent="0.2">
      <c r="A4412" t="s">
        <v>313</v>
      </c>
      <c r="B4412">
        <v>1</v>
      </c>
      <c r="C4412">
        <v>5</v>
      </c>
      <c r="D4412" t="s">
        <v>4302</v>
      </c>
      <c r="E4412">
        <v>49.294153000000001</v>
      </c>
      <c r="F4412">
        <v>-122.85563</v>
      </c>
      <c r="G4412">
        <f>IF(route_map__2[[#This Row],[route_label]]&lt;&gt;A4413,0,SQRT((E4413-route_map__2[[#This Row],[stop_lat]])^2 + ((F4413-route_map__2[[#This Row],[stop_lon]])*COS(RADIANS(route_map__2[[#This Row],[stop_lat]])))^2)*111.32)</f>
        <v>0.27608840058060202</v>
      </c>
    </row>
    <row r="4413" spans="1:7" hidden="1" x14ac:dyDescent="0.2">
      <c r="A4413" t="s">
        <v>313</v>
      </c>
      <c r="B4413">
        <v>1</v>
      </c>
      <c r="C4413">
        <v>6</v>
      </c>
      <c r="D4413" t="s">
        <v>4300</v>
      </c>
      <c r="E4413">
        <v>49.292467000000002</v>
      </c>
      <c r="F4413">
        <v>-122.852841</v>
      </c>
      <c r="G4413">
        <f>IF(route_map__2[[#This Row],[route_label]]&lt;&gt;A4414,0,SQRT((E4414-route_map__2[[#This Row],[stop_lat]])^2 + ((F4414-route_map__2[[#This Row],[stop_lon]])*COS(RADIANS(route_map__2[[#This Row],[stop_lat]])))^2)*111.32)</f>
        <v>0.56709239226008756</v>
      </c>
    </row>
    <row r="4414" spans="1:7" hidden="1" x14ac:dyDescent="0.2">
      <c r="A4414" t="s">
        <v>313</v>
      </c>
      <c r="B4414">
        <v>1</v>
      </c>
      <c r="C4414">
        <v>7</v>
      </c>
      <c r="D4414" t="s">
        <v>4303</v>
      </c>
      <c r="E4414">
        <v>49.290987000000001</v>
      </c>
      <c r="F4414">
        <v>-122.845367</v>
      </c>
      <c r="G4414">
        <f>IF(route_map__2[[#This Row],[route_label]]&lt;&gt;A4415,0,SQRT((E4415-route_map__2[[#This Row],[stop_lat]])^2 + ((F4415-route_map__2[[#This Row],[stop_lon]])*COS(RADIANS(route_map__2[[#This Row],[stop_lat]])))^2)*111.32)</f>
        <v>0.27317316292940513</v>
      </c>
    </row>
    <row r="4415" spans="1:7" hidden="1" x14ac:dyDescent="0.2">
      <c r="A4415" t="s">
        <v>313</v>
      </c>
      <c r="B4415">
        <v>1</v>
      </c>
      <c r="C4415">
        <v>8</v>
      </c>
      <c r="D4415" t="s">
        <v>4304</v>
      </c>
      <c r="E4415">
        <v>49.289560999999999</v>
      </c>
      <c r="F4415">
        <v>-122.842305</v>
      </c>
      <c r="G4415">
        <f>IF(route_map__2[[#This Row],[route_label]]&lt;&gt;A4416,0,SQRT((E4416-route_map__2[[#This Row],[stop_lat]])^2 + ((F4416-route_map__2[[#This Row],[stop_lon]])*COS(RADIANS(route_map__2[[#This Row],[stop_lat]])))^2)*111.32)</f>
        <v>0.35854127384336448</v>
      </c>
    </row>
    <row r="4416" spans="1:7" hidden="1" x14ac:dyDescent="0.2">
      <c r="A4416" t="s">
        <v>313</v>
      </c>
      <c r="B4416">
        <v>1</v>
      </c>
      <c r="C4416">
        <v>9</v>
      </c>
      <c r="D4416" t="s">
        <v>4305</v>
      </c>
      <c r="E4416">
        <v>49.287883000000001</v>
      </c>
      <c r="F4416">
        <v>-122.83808999999999</v>
      </c>
      <c r="G4416">
        <f>IF(route_map__2[[#This Row],[route_label]]&lt;&gt;A4417,0,SQRT((E4417-route_map__2[[#This Row],[stop_lat]])^2 + ((F4417-route_map__2[[#This Row],[stop_lon]])*COS(RADIANS(route_map__2[[#This Row],[stop_lat]])))^2)*111.32)</f>
        <v>0.2785488527228771</v>
      </c>
    </row>
    <row r="4417" spans="1:7" hidden="1" x14ac:dyDescent="0.2">
      <c r="A4417" t="s">
        <v>313</v>
      </c>
      <c r="B4417">
        <v>1</v>
      </c>
      <c r="C4417">
        <v>10</v>
      </c>
      <c r="D4417" t="s">
        <v>4306</v>
      </c>
      <c r="E4417">
        <v>49.286349999999999</v>
      </c>
      <c r="F4417">
        <v>-122.835058</v>
      </c>
      <c r="G4417">
        <f>IF(route_map__2[[#This Row],[route_label]]&lt;&gt;A4418,0,SQRT((E4418-route_map__2[[#This Row],[stop_lat]])^2 + ((F4418-route_map__2[[#This Row],[stop_lon]])*COS(RADIANS(route_map__2[[#This Row],[stop_lat]])))^2)*111.32)</f>
        <v>0.47907152270030479</v>
      </c>
    </row>
    <row r="4418" spans="1:7" hidden="1" x14ac:dyDescent="0.2">
      <c r="A4418" t="s">
        <v>313</v>
      </c>
      <c r="B4418">
        <v>1</v>
      </c>
      <c r="C4418">
        <v>11</v>
      </c>
      <c r="D4418" t="s">
        <v>4307</v>
      </c>
      <c r="E4418">
        <v>49.283935999999997</v>
      </c>
      <c r="F4418">
        <v>-122.829596</v>
      </c>
      <c r="G4418">
        <f>IF(route_map__2[[#This Row],[route_label]]&lt;&gt;A4419,0,SQRT((E4419-route_map__2[[#This Row],[stop_lat]])^2 + ((F4419-route_map__2[[#This Row],[stop_lon]])*COS(RADIANS(route_map__2[[#This Row],[stop_lat]])))^2)*111.32)</f>
        <v>0.14782134405071401</v>
      </c>
    </row>
    <row r="4419" spans="1:7" hidden="1" x14ac:dyDescent="0.2">
      <c r="A4419" t="s">
        <v>313</v>
      </c>
      <c r="B4419">
        <v>1</v>
      </c>
      <c r="C4419">
        <v>12</v>
      </c>
      <c r="D4419" t="s">
        <v>4018</v>
      </c>
      <c r="E4419">
        <v>49.282924000000001</v>
      </c>
      <c r="F4419">
        <v>-122.828278</v>
      </c>
      <c r="G4419">
        <f>IF(route_map__2[[#This Row],[route_label]]&lt;&gt;A4420,0,SQRT((E4420-route_map__2[[#This Row],[stop_lat]])^2 + ((F4420-route_map__2[[#This Row],[stop_lon]])*COS(RADIANS(route_map__2[[#This Row],[stop_lat]])))^2)*111.32)</f>
        <v>0.31762722875868954</v>
      </c>
    </row>
    <row r="4420" spans="1:7" hidden="1" x14ac:dyDescent="0.2">
      <c r="A4420" t="s">
        <v>313</v>
      </c>
      <c r="B4420">
        <v>1</v>
      </c>
      <c r="C4420">
        <v>13</v>
      </c>
      <c r="D4420" t="s">
        <v>4308</v>
      </c>
      <c r="E4420">
        <v>49.280630000000002</v>
      </c>
      <c r="F4420">
        <v>-122.830879</v>
      </c>
      <c r="G4420">
        <f>IF(route_map__2[[#This Row],[route_label]]&lt;&gt;A4421,0,SQRT((E4421-route_map__2[[#This Row],[stop_lat]])^2 + ((F4421-route_map__2[[#This Row],[stop_lon]])*COS(RADIANS(route_map__2[[#This Row],[stop_lat]])))^2)*111.32)</f>
        <v>0.20587951993822257</v>
      </c>
    </row>
    <row r="4421" spans="1:7" hidden="1" x14ac:dyDescent="0.2">
      <c r="A4421" t="s">
        <v>313</v>
      </c>
      <c r="B4421">
        <v>1</v>
      </c>
      <c r="C4421">
        <v>14</v>
      </c>
      <c r="D4421" t="s">
        <v>4309</v>
      </c>
      <c r="E4421">
        <v>49.280636999999999</v>
      </c>
      <c r="F4421">
        <v>-122.833714</v>
      </c>
      <c r="G4421">
        <f>IF(route_map__2[[#This Row],[route_label]]&lt;&gt;A4422,0,SQRT((E4422-route_map__2[[#This Row],[stop_lat]])^2 + ((F4422-route_map__2[[#This Row],[stop_lon]])*COS(RADIANS(route_map__2[[#This Row],[stop_lat]])))^2)*111.32)</f>
        <v>0.62702675550727149</v>
      </c>
    </row>
    <row r="4422" spans="1:7" hidden="1" x14ac:dyDescent="0.2">
      <c r="A4422" t="s">
        <v>313</v>
      </c>
      <c r="B4422">
        <v>1</v>
      </c>
      <c r="C4422">
        <v>15</v>
      </c>
      <c r="D4422" t="s">
        <v>4310</v>
      </c>
      <c r="E4422">
        <v>49.278906999999997</v>
      </c>
      <c r="F4422">
        <v>-122.841931</v>
      </c>
      <c r="G4422">
        <f>IF(route_map__2[[#This Row],[route_label]]&lt;&gt;A4423,0,SQRT((E4423-route_map__2[[#This Row],[stop_lat]])^2 + ((F4423-route_map__2[[#This Row],[stop_lon]])*COS(RADIANS(route_map__2[[#This Row],[stop_lat]])))^2)*111.32)</f>
        <v>0.27233642717642581</v>
      </c>
    </row>
    <row r="4423" spans="1:7" hidden="1" x14ac:dyDescent="0.2">
      <c r="A4423" t="s">
        <v>313</v>
      </c>
      <c r="B4423">
        <v>1</v>
      </c>
      <c r="C4423">
        <v>16</v>
      </c>
      <c r="D4423" t="s">
        <v>4311</v>
      </c>
      <c r="E4423">
        <v>49.278914999999998</v>
      </c>
      <c r="F4423">
        <v>-122.845681</v>
      </c>
      <c r="G4423">
        <f>IF(route_map__2[[#This Row],[route_label]]&lt;&gt;A4424,0,SQRT((E4424-route_map__2[[#This Row],[stop_lat]])^2 + ((F4424-route_map__2[[#This Row],[stop_lon]])*COS(RADIANS(route_map__2[[#This Row],[stop_lat]])))^2)*111.32)</f>
        <v>0.17814756201285714</v>
      </c>
    </row>
    <row r="4424" spans="1:7" hidden="1" x14ac:dyDescent="0.2">
      <c r="A4424" t="s">
        <v>313</v>
      </c>
      <c r="B4424">
        <v>1</v>
      </c>
      <c r="C4424">
        <v>17</v>
      </c>
      <c r="D4424" t="s">
        <v>4312</v>
      </c>
      <c r="E4424">
        <v>49.278925999999998</v>
      </c>
      <c r="F4424">
        <v>-122.848134</v>
      </c>
      <c r="G4424">
        <f>IF(route_map__2[[#This Row],[route_label]]&lt;&gt;A4425,0,SQRT((E4425-route_map__2[[#This Row],[stop_lat]])^2 + ((F4425-route_map__2[[#This Row],[stop_lon]])*COS(RADIANS(route_map__2[[#This Row],[stop_lat]])))^2)*111.32)</f>
        <v>0.24904012309771442</v>
      </c>
    </row>
    <row r="4425" spans="1:7" hidden="1" x14ac:dyDescent="0.2">
      <c r="A4425" t="s">
        <v>313</v>
      </c>
      <c r="B4425">
        <v>1</v>
      </c>
      <c r="C4425">
        <v>18</v>
      </c>
      <c r="D4425" t="s">
        <v>4258</v>
      </c>
      <c r="E4425">
        <v>49.277676</v>
      </c>
      <c r="F4425">
        <v>-122.84529000000001</v>
      </c>
      <c r="G4425">
        <f>IF(route_map__2[[#This Row],[route_label]]&lt;&gt;A4426,0,SQRT((E4426-route_map__2[[#This Row],[stop_lat]])^2 + ((F4426-route_map__2[[#This Row],[stop_lon]])*COS(RADIANS(route_map__2[[#This Row],[stop_lat]])))^2)*111.32)</f>
        <v>0</v>
      </c>
    </row>
    <row r="4426" spans="1:7" hidden="1" x14ac:dyDescent="0.2">
      <c r="A4426" t="s">
        <v>301</v>
      </c>
      <c r="B4426">
        <v>0</v>
      </c>
      <c r="C4426">
        <v>1</v>
      </c>
      <c r="D4426" t="s">
        <v>4313</v>
      </c>
      <c r="E4426">
        <v>49.277831999999997</v>
      </c>
      <c r="F4426">
        <v>-122.847385</v>
      </c>
      <c r="G4426">
        <f>IF(route_map__2[[#This Row],[route_label]]&lt;&gt;A4427,0,SQRT((E4427-route_map__2[[#This Row],[stop_lat]])^2 + ((F4427-route_map__2[[#This Row],[stop_lon]])*COS(RADIANS(route_map__2[[#This Row],[stop_lat]])))^2)*111.32)</f>
        <v>0.10986300551437639</v>
      </c>
    </row>
    <row r="4427" spans="1:7" hidden="1" x14ac:dyDescent="0.2">
      <c r="A4427" t="s">
        <v>301</v>
      </c>
      <c r="B4427">
        <v>0</v>
      </c>
      <c r="C4427">
        <v>2</v>
      </c>
      <c r="D4427" t="s">
        <v>4282</v>
      </c>
      <c r="E4427">
        <v>49.278796999999997</v>
      </c>
      <c r="F4427">
        <v>-122.847702</v>
      </c>
      <c r="G4427">
        <f>IF(route_map__2[[#This Row],[route_label]]&lt;&gt;A4428,0,SQRT((E4428-route_map__2[[#This Row],[stop_lat]])^2 + ((F4428-route_map__2[[#This Row],[stop_lon]])*COS(RADIANS(route_map__2[[#This Row],[stop_lat]])))^2)*111.32)</f>
        <v>0.16202533767576585</v>
      </c>
    </row>
    <row r="4428" spans="1:7" hidden="1" x14ac:dyDescent="0.2">
      <c r="A4428" t="s">
        <v>301</v>
      </c>
      <c r="B4428">
        <v>0</v>
      </c>
      <c r="C4428">
        <v>3</v>
      </c>
      <c r="D4428" t="s">
        <v>4283</v>
      </c>
      <c r="E4428">
        <v>49.278787000000001</v>
      </c>
      <c r="F4428">
        <v>-122.845471</v>
      </c>
      <c r="G4428">
        <f>IF(route_map__2[[#This Row],[route_label]]&lt;&gt;A4429,0,SQRT((E4429-route_map__2[[#This Row],[stop_lat]])^2 + ((F4429-route_map__2[[#This Row],[stop_lon]])*COS(RADIANS(route_map__2[[#This Row],[stop_lat]])))^2)*111.32)</f>
        <v>0.27423577989542541</v>
      </c>
    </row>
    <row r="4429" spans="1:7" hidden="1" x14ac:dyDescent="0.2">
      <c r="A4429" t="s">
        <v>301</v>
      </c>
      <c r="B4429">
        <v>0</v>
      </c>
      <c r="C4429">
        <v>4</v>
      </c>
      <c r="D4429" t="s">
        <v>4284</v>
      </c>
      <c r="E4429">
        <v>49.278764000000002</v>
      </c>
      <c r="F4429">
        <v>-122.841695</v>
      </c>
      <c r="G4429">
        <f>IF(route_map__2[[#This Row],[route_label]]&lt;&gt;A4430,0,SQRT((E4430-route_map__2[[#This Row],[stop_lat]])^2 + ((F4430-route_map__2[[#This Row],[stop_lon]])*COS(RADIANS(route_map__2[[#This Row],[stop_lat]])))^2)*111.32)</f>
        <v>0.23491955148935903</v>
      </c>
    </row>
    <row r="4430" spans="1:7" hidden="1" x14ac:dyDescent="0.2">
      <c r="A4430" t="s">
        <v>301</v>
      </c>
      <c r="B4430">
        <v>0</v>
      </c>
      <c r="C4430">
        <v>5</v>
      </c>
      <c r="D4430" t="s">
        <v>4285</v>
      </c>
      <c r="E4430">
        <v>49.279358000000002</v>
      </c>
      <c r="F4430">
        <v>-122.83859099999999</v>
      </c>
      <c r="G4430">
        <f>IF(route_map__2[[#This Row],[route_label]]&lt;&gt;A4431,0,SQRT((E4431-route_map__2[[#This Row],[stop_lat]])^2 + ((F4431-route_map__2[[#This Row],[stop_lon]])*COS(RADIANS(route_map__2[[#This Row],[stop_lat]])))^2)*111.32)</f>
        <v>0.44011850592535723</v>
      </c>
    </row>
    <row r="4431" spans="1:7" hidden="1" x14ac:dyDescent="0.2">
      <c r="A4431" t="s">
        <v>301</v>
      </c>
      <c r="B4431">
        <v>0</v>
      </c>
      <c r="C4431">
        <v>6</v>
      </c>
      <c r="D4431" t="s">
        <v>4286</v>
      </c>
      <c r="E4431">
        <v>49.280456000000001</v>
      </c>
      <c r="F4431">
        <v>-122.832769</v>
      </c>
      <c r="G4431">
        <f>IF(route_map__2[[#This Row],[route_label]]&lt;&gt;A4432,0,SQRT((E4432-route_map__2[[#This Row],[stop_lat]])^2 + ((F4432-route_map__2[[#This Row],[stop_lon]])*COS(RADIANS(route_map__2[[#This Row],[stop_lat]])))^2)*111.32)</f>
        <v>0.16581758485909034</v>
      </c>
    </row>
    <row r="4432" spans="1:7" hidden="1" x14ac:dyDescent="0.2">
      <c r="A4432" t="s">
        <v>301</v>
      </c>
      <c r="B4432">
        <v>0</v>
      </c>
      <c r="C4432">
        <v>7</v>
      </c>
      <c r="D4432" t="s">
        <v>4287</v>
      </c>
      <c r="E4432">
        <v>49.280430000000003</v>
      </c>
      <c r="F4432">
        <v>-122.83048599999999</v>
      </c>
      <c r="G4432">
        <f>IF(route_map__2[[#This Row],[route_label]]&lt;&gt;A4433,0,SQRT((E4433-route_map__2[[#This Row],[stop_lat]])^2 + ((F4433-route_map__2[[#This Row],[stop_lon]])*COS(RADIANS(route_map__2[[#This Row],[stop_lat]])))^2)*111.32)</f>
        <v>0.32732779106141818</v>
      </c>
    </row>
    <row r="4433" spans="1:7" hidden="1" x14ac:dyDescent="0.2">
      <c r="A4433" t="s">
        <v>301</v>
      </c>
      <c r="B4433">
        <v>0</v>
      </c>
      <c r="C4433">
        <v>8</v>
      </c>
      <c r="D4433" t="s">
        <v>3992</v>
      </c>
      <c r="E4433">
        <v>49.282831000000002</v>
      </c>
      <c r="F4433">
        <v>-122.827884</v>
      </c>
      <c r="G4433">
        <f>IF(route_map__2[[#This Row],[route_label]]&lt;&gt;A4434,0,SQRT((E4434-route_map__2[[#This Row],[stop_lat]])^2 + ((F4434-route_map__2[[#This Row],[stop_lon]])*COS(RADIANS(route_map__2[[#This Row],[stop_lat]])))^2)*111.32)</f>
        <v>0.24692609878883826</v>
      </c>
    </row>
    <row r="4434" spans="1:7" hidden="1" x14ac:dyDescent="0.2">
      <c r="A4434" t="s">
        <v>301</v>
      </c>
      <c r="B4434">
        <v>0</v>
      </c>
      <c r="C4434">
        <v>9</v>
      </c>
      <c r="D4434" t="s">
        <v>4314</v>
      </c>
      <c r="E4434">
        <v>49.284992000000003</v>
      </c>
      <c r="F4434">
        <v>-122.82865099999999</v>
      </c>
      <c r="G4434">
        <f>IF(route_map__2[[#This Row],[route_label]]&lt;&gt;A4435,0,SQRT((E4435-route_map__2[[#This Row],[stop_lat]])^2 + ((F4435-route_map__2[[#This Row],[stop_lon]])*COS(RADIANS(route_map__2[[#This Row],[stop_lat]])))^2)*111.32)</f>
        <v>0.55131064463284574</v>
      </c>
    </row>
    <row r="4435" spans="1:7" hidden="1" x14ac:dyDescent="0.2">
      <c r="A4435" t="s">
        <v>301</v>
      </c>
      <c r="B4435">
        <v>0</v>
      </c>
      <c r="C4435">
        <v>10</v>
      </c>
      <c r="D4435" t="s">
        <v>4315</v>
      </c>
      <c r="E4435">
        <v>49.289613000000003</v>
      </c>
      <c r="F4435">
        <v>-122.831382</v>
      </c>
      <c r="G4435">
        <f>IF(route_map__2[[#This Row],[route_label]]&lt;&gt;A4436,0,SQRT((E4436-route_map__2[[#This Row],[stop_lat]])^2 + ((F4436-route_map__2[[#This Row],[stop_lon]])*COS(RADIANS(route_map__2[[#This Row],[stop_lat]])))^2)*111.32)</f>
        <v>0.16346833493204926</v>
      </c>
    </row>
    <row r="4436" spans="1:7" hidden="1" x14ac:dyDescent="0.2">
      <c r="A4436" t="s">
        <v>301</v>
      </c>
      <c r="B4436">
        <v>0</v>
      </c>
      <c r="C4436">
        <v>11</v>
      </c>
      <c r="D4436" t="s">
        <v>4316</v>
      </c>
      <c r="E4436">
        <v>49.291080999999998</v>
      </c>
      <c r="F4436">
        <v>-122.83143800000001</v>
      </c>
      <c r="G4436">
        <f>IF(route_map__2[[#This Row],[route_label]]&lt;&gt;A4437,0,SQRT((E4437-route_map__2[[#This Row],[stop_lat]])^2 + ((F4437-route_map__2[[#This Row],[stop_lon]])*COS(RADIANS(route_map__2[[#This Row],[stop_lat]])))^2)*111.32)</f>
        <v>0.18691796032748256</v>
      </c>
    </row>
    <row r="4437" spans="1:7" hidden="1" x14ac:dyDescent="0.2">
      <c r="A4437" t="s">
        <v>301</v>
      </c>
      <c r="B4437">
        <v>0</v>
      </c>
      <c r="C4437">
        <v>12</v>
      </c>
      <c r="D4437" t="s">
        <v>4317</v>
      </c>
      <c r="E4437">
        <v>49.292130999999998</v>
      </c>
      <c r="F4437">
        <v>-122.829429</v>
      </c>
      <c r="G4437">
        <f>IF(route_map__2[[#This Row],[route_label]]&lt;&gt;A4438,0,SQRT((E4438-route_map__2[[#This Row],[stop_lat]])^2 + ((F4438-route_map__2[[#This Row],[stop_lon]])*COS(RADIANS(route_map__2[[#This Row],[stop_lat]])))^2)*111.32)</f>
        <v>0.18400700937762637</v>
      </c>
    </row>
    <row r="4438" spans="1:7" hidden="1" x14ac:dyDescent="0.2">
      <c r="A4438" t="s">
        <v>301</v>
      </c>
      <c r="B4438">
        <v>0</v>
      </c>
      <c r="C4438">
        <v>13</v>
      </c>
      <c r="D4438" t="s">
        <v>4318</v>
      </c>
      <c r="E4438">
        <v>49.293216000000001</v>
      </c>
      <c r="F4438">
        <v>-122.827517</v>
      </c>
      <c r="G4438">
        <f>IF(route_map__2[[#This Row],[route_label]]&lt;&gt;A4439,0,SQRT((E4439-route_map__2[[#This Row],[stop_lat]])^2 + ((F4439-route_map__2[[#This Row],[stop_lon]])*COS(RADIANS(route_map__2[[#This Row],[stop_lat]])))^2)*111.32)</f>
        <v>0.30124690672339893</v>
      </c>
    </row>
    <row r="4439" spans="1:7" hidden="1" x14ac:dyDescent="0.2">
      <c r="A4439" t="s">
        <v>301</v>
      </c>
      <c r="B4439">
        <v>0</v>
      </c>
      <c r="C4439">
        <v>14</v>
      </c>
      <c r="D4439" t="s">
        <v>4319</v>
      </c>
      <c r="E4439">
        <v>49.294818999999997</v>
      </c>
      <c r="F4439">
        <v>-122.83086</v>
      </c>
      <c r="G4439">
        <f>IF(route_map__2[[#This Row],[route_label]]&lt;&gt;A4440,0,SQRT((E4440-route_map__2[[#This Row],[stop_lat]])^2 + ((F4440-route_map__2[[#This Row],[stop_lon]])*COS(RADIANS(route_map__2[[#This Row],[stop_lat]])))^2)*111.32)</f>
        <v>0.24100706855230461</v>
      </c>
    </row>
    <row r="4440" spans="1:7" hidden="1" x14ac:dyDescent="0.2">
      <c r="A4440" t="s">
        <v>301</v>
      </c>
      <c r="B4440">
        <v>0</v>
      </c>
      <c r="C4440">
        <v>15</v>
      </c>
      <c r="D4440" t="s">
        <v>4320</v>
      </c>
      <c r="E4440">
        <v>49.295140000000004</v>
      </c>
      <c r="F4440">
        <v>-122.834143</v>
      </c>
      <c r="G4440">
        <f>IF(route_map__2[[#This Row],[route_label]]&lt;&gt;A4441,0,SQRT((E4441-route_map__2[[#This Row],[stop_lat]])^2 + ((F4441-route_map__2[[#This Row],[stop_lon]])*COS(RADIANS(route_map__2[[#This Row],[stop_lat]])))^2)*111.32)</f>
        <v>0.13112694895645918</v>
      </c>
    </row>
    <row r="4441" spans="1:7" hidden="1" x14ac:dyDescent="0.2">
      <c r="A4441" t="s">
        <v>301</v>
      </c>
      <c r="B4441">
        <v>0</v>
      </c>
      <c r="C4441">
        <v>16</v>
      </c>
      <c r="D4441" t="s">
        <v>4321</v>
      </c>
      <c r="E4441">
        <v>49.294835999999997</v>
      </c>
      <c r="F4441">
        <v>-122.835888</v>
      </c>
      <c r="G4441">
        <f>IF(route_map__2[[#This Row],[route_label]]&lt;&gt;A4442,0,SQRT((E4442-route_map__2[[#This Row],[stop_lat]])^2 + ((F4442-route_map__2[[#This Row],[stop_lon]])*COS(RADIANS(route_map__2[[#This Row],[stop_lat]])))^2)*111.32)</f>
        <v>0.23726320217238356</v>
      </c>
    </row>
    <row r="4442" spans="1:7" hidden="1" x14ac:dyDescent="0.2">
      <c r="A4442" t="s">
        <v>301</v>
      </c>
      <c r="B4442">
        <v>0</v>
      </c>
      <c r="C4442">
        <v>17</v>
      </c>
      <c r="D4442" t="s">
        <v>4322</v>
      </c>
      <c r="E4442">
        <v>49.293537000000001</v>
      </c>
      <c r="F4442">
        <v>-122.83847900000001</v>
      </c>
      <c r="G4442">
        <f>IF(route_map__2[[#This Row],[route_label]]&lt;&gt;A4443,0,SQRT((E4443-route_map__2[[#This Row],[stop_lat]])^2 + ((F4443-route_map__2[[#This Row],[stop_lon]])*COS(RADIANS(route_map__2[[#This Row],[stop_lat]])))^2)*111.32)</f>
        <v>0.44095219835613747</v>
      </c>
    </row>
    <row r="4443" spans="1:7" hidden="1" x14ac:dyDescent="0.2">
      <c r="A4443" t="s">
        <v>301</v>
      </c>
      <c r="B4443">
        <v>0</v>
      </c>
      <c r="C4443">
        <v>18</v>
      </c>
      <c r="D4443" t="s">
        <v>4323</v>
      </c>
      <c r="E4443">
        <v>49.296118999999997</v>
      </c>
      <c r="F4443">
        <v>-122.843085</v>
      </c>
      <c r="G4443">
        <f>IF(route_map__2[[#This Row],[route_label]]&lt;&gt;A4444,0,SQRT((E4444-route_map__2[[#This Row],[stop_lat]])^2 + ((F4444-route_map__2[[#This Row],[stop_lon]])*COS(RADIANS(route_map__2[[#This Row],[stop_lat]])))^2)*111.32)</f>
        <v>0.26003792814986382</v>
      </c>
    </row>
    <row r="4444" spans="1:7" hidden="1" x14ac:dyDescent="0.2">
      <c r="A4444" t="s">
        <v>301</v>
      </c>
      <c r="B4444">
        <v>0</v>
      </c>
      <c r="C4444">
        <v>19</v>
      </c>
      <c r="D4444" t="s">
        <v>4324</v>
      </c>
      <c r="E4444">
        <v>49.297032000000002</v>
      </c>
      <c r="F4444">
        <v>-122.839788</v>
      </c>
      <c r="G4444">
        <f>IF(route_map__2[[#This Row],[route_label]]&lt;&gt;A4445,0,SQRT((E4445-route_map__2[[#This Row],[stop_lat]])^2 + ((F4445-route_map__2[[#This Row],[stop_lon]])*COS(RADIANS(route_map__2[[#This Row],[stop_lat]])))^2)*111.32)</f>
        <v>0.4730825143025813</v>
      </c>
    </row>
    <row r="4445" spans="1:7" hidden="1" x14ac:dyDescent="0.2">
      <c r="A4445" t="s">
        <v>301</v>
      </c>
      <c r="B4445">
        <v>0</v>
      </c>
      <c r="C4445">
        <v>20</v>
      </c>
      <c r="D4445" t="s">
        <v>4325</v>
      </c>
      <c r="E4445">
        <v>49.298541</v>
      </c>
      <c r="F4445">
        <v>-122.833696</v>
      </c>
      <c r="G4445">
        <f>IF(route_map__2[[#This Row],[route_label]]&lt;&gt;A4446,0,SQRT((E4446-route_map__2[[#This Row],[stop_lat]])^2 + ((F4446-route_map__2[[#This Row],[stop_lon]])*COS(RADIANS(route_map__2[[#This Row],[stop_lat]])))^2)*111.32)</f>
        <v>0.2183973595715516</v>
      </c>
    </row>
    <row r="4446" spans="1:7" hidden="1" x14ac:dyDescent="0.2">
      <c r="A4446" t="s">
        <v>301</v>
      </c>
      <c r="B4446">
        <v>0</v>
      </c>
      <c r="C4446">
        <v>21</v>
      </c>
      <c r="D4446" t="s">
        <v>4326</v>
      </c>
      <c r="E4446">
        <v>49.300172000000003</v>
      </c>
      <c r="F4446">
        <v>-122.835368</v>
      </c>
      <c r="G4446">
        <f>IF(route_map__2[[#This Row],[route_label]]&lt;&gt;A4447,0,SQRT((E4447-route_map__2[[#This Row],[stop_lat]])^2 + ((F4447-route_map__2[[#This Row],[stop_lon]])*COS(RADIANS(route_map__2[[#This Row],[stop_lat]])))^2)*111.32)</f>
        <v>0.51272173586417236</v>
      </c>
    </row>
    <row r="4447" spans="1:7" hidden="1" x14ac:dyDescent="0.2">
      <c r="A4447" t="s">
        <v>301</v>
      </c>
      <c r="B4447">
        <v>0</v>
      </c>
      <c r="C4447">
        <v>22</v>
      </c>
      <c r="D4447" t="s">
        <v>4327</v>
      </c>
      <c r="E4447">
        <v>49.304307000000001</v>
      </c>
      <c r="F4447">
        <v>-122.83847900000001</v>
      </c>
      <c r="G4447">
        <f>IF(route_map__2[[#This Row],[route_label]]&lt;&gt;A4448,0,SQRT((E4448-route_map__2[[#This Row],[stop_lat]])^2 + ((F4448-route_map__2[[#This Row],[stop_lon]])*COS(RADIANS(route_map__2[[#This Row],[stop_lat]])))^2)*111.32)</f>
        <v>0.26740894045467573</v>
      </c>
    </row>
    <row r="4448" spans="1:7" hidden="1" x14ac:dyDescent="0.2">
      <c r="A4448" t="s">
        <v>301</v>
      </c>
      <c r="B4448">
        <v>0</v>
      </c>
      <c r="C4448">
        <v>23</v>
      </c>
      <c r="D4448" t="s">
        <v>4328</v>
      </c>
      <c r="E4448">
        <v>49.306379</v>
      </c>
      <c r="F4448">
        <v>-122.840343</v>
      </c>
      <c r="G4448">
        <f>IF(route_map__2[[#This Row],[route_label]]&lt;&gt;A4449,0,SQRT((E4449-route_map__2[[#This Row],[stop_lat]])^2 + ((F4449-route_map__2[[#This Row],[stop_lon]])*COS(RADIANS(route_map__2[[#This Row],[stop_lat]])))^2)*111.32)</f>
        <v>0.44491669203382778</v>
      </c>
    </row>
    <row r="4449" spans="1:7" hidden="1" x14ac:dyDescent="0.2">
      <c r="A4449" t="s">
        <v>301</v>
      </c>
      <c r="B4449">
        <v>0</v>
      </c>
      <c r="C4449">
        <v>24</v>
      </c>
      <c r="D4449" t="s">
        <v>4329</v>
      </c>
      <c r="E4449">
        <v>49.309843999999998</v>
      </c>
      <c r="F4449">
        <v>-122.84339799999999</v>
      </c>
      <c r="G4449">
        <f>IF(route_map__2[[#This Row],[route_label]]&lt;&gt;A4450,0,SQRT((E4450-route_map__2[[#This Row],[stop_lat]])^2 + ((F4450-route_map__2[[#This Row],[stop_lon]])*COS(RADIANS(route_map__2[[#This Row],[stop_lat]])))^2)*111.32)</f>
        <v>0.7171093717520487</v>
      </c>
    </row>
    <row r="4450" spans="1:7" hidden="1" x14ac:dyDescent="0.2">
      <c r="A4450" t="s">
        <v>301</v>
      </c>
      <c r="B4450">
        <v>0</v>
      </c>
      <c r="C4450">
        <v>25</v>
      </c>
      <c r="D4450" t="s">
        <v>4330</v>
      </c>
      <c r="E4450">
        <v>49.314596000000002</v>
      </c>
      <c r="F4450">
        <v>-122.850069</v>
      </c>
      <c r="G4450">
        <f>IF(route_map__2[[#This Row],[route_label]]&lt;&gt;A4451,0,SQRT((E4451-route_map__2[[#This Row],[stop_lat]])^2 + ((F4451-route_map__2[[#This Row],[stop_lon]])*COS(RADIANS(route_map__2[[#This Row],[stop_lat]])))^2)*111.32)</f>
        <v>0.42077798942393202</v>
      </c>
    </row>
    <row r="4451" spans="1:7" hidden="1" x14ac:dyDescent="0.2">
      <c r="A4451" t="s">
        <v>301</v>
      </c>
      <c r="B4451">
        <v>0</v>
      </c>
      <c r="C4451">
        <v>26</v>
      </c>
      <c r="D4451" t="s">
        <v>4331</v>
      </c>
      <c r="E4451">
        <v>49.314084999999999</v>
      </c>
      <c r="F4451">
        <v>-122.855814</v>
      </c>
      <c r="G4451">
        <f>IF(route_map__2[[#This Row],[route_label]]&lt;&gt;A4452,0,SQRT((E4452-route_map__2[[#This Row],[stop_lat]])^2 + ((F4452-route_map__2[[#This Row],[stop_lon]])*COS(RADIANS(route_map__2[[#This Row],[stop_lat]])))^2)*111.32)</f>
        <v>0.29826184758294483</v>
      </c>
    </row>
    <row r="4452" spans="1:7" hidden="1" x14ac:dyDescent="0.2">
      <c r="A4452" t="s">
        <v>301</v>
      </c>
      <c r="B4452">
        <v>0</v>
      </c>
      <c r="C4452">
        <v>27</v>
      </c>
      <c r="D4452" t="s">
        <v>4332</v>
      </c>
      <c r="E4452">
        <v>49.311560999999998</v>
      </c>
      <c r="F4452">
        <v>-122.857193</v>
      </c>
      <c r="G4452">
        <f>IF(route_map__2[[#This Row],[route_label]]&lt;&gt;A4453,0,SQRT((E4453-route_map__2[[#This Row],[stop_lat]])^2 + ((F4453-route_map__2[[#This Row],[stop_lon]])*COS(RADIANS(route_map__2[[#This Row],[stop_lat]])))^2)*111.32)</f>
        <v>0.57074708128582841</v>
      </c>
    </row>
    <row r="4453" spans="1:7" hidden="1" x14ac:dyDescent="0.2">
      <c r="A4453" t="s">
        <v>301</v>
      </c>
      <c r="B4453">
        <v>0</v>
      </c>
      <c r="C4453">
        <v>28</v>
      </c>
      <c r="D4453" t="s">
        <v>4333</v>
      </c>
      <c r="E4453">
        <v>49.307955999999997</v>
      </c>
      <c r="F4453">
        <v>-122.862785</v>
      </c>
      <c r="G4453">
        <f>IF(route_map__2[[#This Row],[route_label]]&lt;&gt;A4454,0,SQRT((E4454-route_map__2[[#This Row],[stop_lat]])^2 + ((F4454-route_map__2[[#This Row],[stop_lon]])*COS(RADIANS(route_map__2[[#This Row],[stop_lat]])))^2)*111.32)</f>
        <v>0.45463368392499365</v>
      </c>
    </row>
    <row r="4454" spans="1:7" hidden="1" x14ac:dyDescent="0.2">
      <c r="A4454" t="s">
        <v>301</v>
      </c>
      <c r="B4454">
        <v>0</v>
      </c>
      <c r="C4454">
        <v>29</v>
      </c>
      <c r="D4454" t="s">
        <v>4334</v>
      </c>
      <c r="E4454">
        <v>49.309570000000001</v>
      </c>
      <c r="F4454">
        <v>-122.868539</v>
      </c>
      <c r="G4454">
        <f>IF(route_map__2[[#This Row],[route_label]]&lt;&gt;A4455,0,SQRT((E4455-route_map__2[[#This Row],[stop_lat]])^2 + ((F4455-route_map__2[[#This Row],[stop_lon]])*COS(RADIANS(route_map__2[[#This Row],[stop_lat]])))^2)*111.32)</f>
        <v>0.4098101647234127</v>
      </c>
    </row>
    <row r="4455" spans="1:7" hidden="1" x14ac:dyDescent="0.2">
      <c r="A4455" t="s">
        <v>301</v>
      </c>
      <c r="B4455">
        <v>0</v>
      </c>
      <c r="C4455">
        <v>30</v>
      </c>
      <c r="D4455" t="s">
        <v>4335</v>
      </c>
      <c r="E4455">
        <v>49.309815</v>
      </c>
      <c r="F4455">
        <v>-122.874173</v>
      </c>
      <c r="G4455">
        <f>IF(route_map__2[[#This Row],[route_label]]&lt;&gt;A4456,0,SQRT((E4456-route_map__2[[#This Row],[stop_lat]])^2 + ((F4456-route_map__2[[#This Row],[stop_lon]])*COS(RADIANS(route_map__2[[#This Row],[stop_lat]])))^2)*111.32)</f>
        <v>0.57670512912262351</v>
      </c>
    </row>
    <row r="4456" spans="1:7" hidden="1" x14ac:dyDescent="0.2">
      <c r="A4456" t="s">
        <v>301</v>
      </c>
      <c r="B4456">
        <v>0</v>
      </c>
      <c r="C4456">
        <v>31</v>
      </c>
      <c r="D4456" t="s">
        <v>4336</v>
      </c>
      <c r="E4456">
        <v>49.314374000000001</v>
      </c>
      <c r="F4456">
        <v>-122.87794700000001</v>
      </c>
      <c r="G4456">
        <f>IF(route_map__2[[#This Row],[route_label]]&lt;&gt;A4457,0,SQRT((E4457-route_map__2[[#This Row],[stop_lat]])^2 + ((F4457-route_map__2[[#This Row],[stop_lon]])*COS(RADIANS(route_map__2[[#This Row],[stop_lat]])))^2)*111.32)</f>
        <v>0.46467320924637373</v>
      </c>
    </row>
    <row r="4457" spans="1:7" hidden="1" x14ac:dyDescent="0.2">
      <c r="A4457" t="s">
        <v>301</v>
      </c>
      <c r="B4457">
        <v>0</v>
      </c>
      <c r="C4457">
        <v>32</v>
      </c>
      <c r="D4457" t="s">
        <v>4337</v>
      </c>
      <c r="E4457">
        <v>49.314354999999999</v>
      </c>
      <c r="F4457">
        <v>-122.88435</v>
      </c>
      <c r="G4457">
        <f>IF(route_map__2[[#This Row],[route_label]]&lt;&gt;A4458,0,SQRT((E4458-route_map__2[[#This Row],[stop_lat]])^2 + ((F4458-route_map__2[[#This Row],[stop_lon]])*COS(RADIANS(route_map__2[[#This Row],[stop_lat]])))^2)*111.32)</f>
        <v>0.87022505873227951</v>
      </c>
    </row>
    <row r="4458" spans="1:7" hidden="1" x14ac:dyDescent="0.2">
      <c r="A4458" t="s">
        <v>301</v>
      </c>
      <c r="B4458">
        <v>0</v>
      </c>
      <c r="C4458">
        <v>33</v>
      </c>
      <c r="D4458" t="s">
        <v>4338</v>
      </c>
      <c r="E4458">
        <v>49.319749999999999</v>
      </c>
      <c r="F4458">
        <v>-122.893028</v>
      </c>
      <c r="G4458">
        <f>IF(route_map__2[[#This Row],[route_label]]&lt;&gt;A4459,0,SQRT((E4459-route_map__2[[#This Row],[stop_lat]])^2 + ((F4459-route_map__2[[#This Row],[stop_lon]])*COS(RADIANS(route_map__2[[#This Row],[stop_lat]])))^2)*111.32)</f>
        <v>0.63489927434231119</v>
      </c>
    </row>
    <row r="4459" spans="1:7" hidden="1" x14ac:dyDescent="0.2">
      <c r="A4459" t="s">
        <v>301</v>
      </c>
      <c r="B4459">
        <v>0</v>
      </c>
      <c r="C4459">
        <v>34</v>
      </c>
      <c r="D4459" t="s">
        <v>4339</v>
      </c>
      <c r="E4459">
        <v>49.323529999999998</v>
      </c>
      <c r="F4459">
        <v>-122.89958</v>
      </c>
      <c r="G4459">
        <f>IF(route_map__2[[#This Row],[route_label]]&lt;&gt;A4460,0,SQRT((E4460-route_map__2[[#This Row],[stop_lat]])^2 + ((F4460-route_map__2[[#This Row],[stop_lon]])*COS(RADIANS(route_map__2[[#This Row],[stop_lat]])))^2)*111.32)</f>
        <v>1.040017783627222</v>
      </c>
    </row>
    <row r="4460" spans="1:7" hidden="1" x14ac:dyDescent="0.2">
      <c r="A4460" t="s">
        <v>301</v>
      </c>
      <c r="B4460">
        <v>0</v>
      </c>
      <c r="C4460">
        <v>35</v>
      </c>
      <c r="D4460" t="s">
        <v>4340</v>
      </c>
      <c r="E4460">
        <v>49.317208999999998</v>
      </c>
      <c r="F4460">
        <v>-122.910135</v>
      </c>
      <c r="G4460">
        <f>IF(route_map__2[[#This Row],[route_label]]&lt;&gt;A4461,0,SQRT((E4461-route_map__2[[#This Row],[stop_lat]])^2 + ((F4461-route_map__2[[#This Row],[stop_lon]])*COS(RADIANS(route_map__2[[#This Row],[stop_lat]])))^2)*111.32)</f>
        <v>1.0181074055776618</v>
      </c>
    </row>
    <row r="4461" spans="1:7" hidden="1" x14ac:dyDescent="0.2">
      <c r="A4461" t="s">
        <v>301</v>
      </c>
      <c r="B4461">
        <v>0</v>
      </c>
      <c r="C4461">
        <v>36</v>
      </c>
      <c r="D4461" t="s">
        <v>4341</v>
      </c>
      <c r="E4461">
        <v>49.313510999999998</v>
      </c>
      <c r="F4461">
        <v>-122.922967</v>
      </c>
      <c r="G4461">
        <f>IF(route_map__2[[#This Row],[route_label]]&lt;&gt;A4462,0,SQRT((E4462-route_map__2[[#This Row],[stop_lat]])^2 + ((F4462-route_map__2[[#This Row],[stop_lon]])*COS(RADIANS(route_map__2[[#This Row],[stop_lat]])))^2)*111.32)</f>
        <v>0.92013762673463229</v>
      </c>
    </row>
    <row r="4462" spans="1:7" hidden="1" x14ac:dyDescent="0.2">
      <c r="A4462" t="s">
        <v>301</v>
      </c>
      <c r="B4462">
        <v>0</v>
      </c>
      <c r="C4462">
        <v>37</v>
      </c>
      <c r="D4462" t="s">
        <v>4342</v>
      </c>
      <c r="E4462">
        <v>49.321610999999997</v>
      </c>
      <c r="F4462">
        <v>-122.925493</v>
      </c>
      <c r="G4462">
        <f>IF(route_map__2[[#This Row],[route_label]]&lt;&gt;A4463,0,SQRT((E4463-route_map__2[[#This Row],[stop_lat]])^2 + ((F4463-route_map__2[[#This Row],[stop_lon]])*COS(RADIANS(route_map__2[[#This Row],[stop_lat]])))^2)*111.32)</f>
        <v>0</v>
      </c>
    </row>
    <row r="4463" spans="1:7" hidden="1" x14ac:dyDescent="0.2">
      <c r="A4463" t="s">
        <v>301</v>
      </c>
      <c r="B4463">
        <v>1</v>
      </c>
      <c r="C4463">
        <v>1</v>
      </c>
      <c r="D4463" t="s">
        <v>4342</v>
      </c>
      <c r="E4463">
        <v>49.321610999999997</v>
      </c>
      <c r="F4463">
        <v>-122.925493</v>
      </c>
      <c r="G4463">
        <f>IF(route_map__2[[#This Row],[route_label]]&lt;&gt;A4464,0,SQRT((E4464-route_map__2[[#This Row],[stop_lat]])^2 + ((F4464-route_map__2[[#This Row],[stop_lon]])*COS(RADIANS(route_map__2[[#This Row],[stop_lat]])))^2)*111.32)</f>
        <v>0.30691390594771606</v>
      </c>
    </row>
    <row r="4464" spans="1:7" hidden="1" x14ac:dyDescent="0.2">
      <c r="A4464" t="s">
        <v>301</v>
      </c>
      <c r="B4464">
        <v>1</v>
      </c>
      <c r="C4464">
        <v>2</v>
      </c>
      <c r="D4464" t="s">
        <v>4343</v>
      </c>
      <c r="E4464">
        <v>49.319017000000002</v>
      </c>
      <c r="F4464">
        <v>-122.92692599999999</v>
      </c>
      <c r="G4464">
        <f>IF(route_map__2[[#This Row],[route_label]]&lt;&gt;A4465,0,SQRT((E4465-route_map__2[[#This Row],[stop_lat]])^2 + ((F4465-route_map__2[[#This Row],[stop_lon]])*COS(RADIANS(route_map__2[[#This Row],[stop_lat]])))^2)*111.32)</f>
        <v>0.67503691885884054</v>
      </c>
    </row>
    <row r="4465" spans="1:7" hidden="1" x14ac:dyDescent="0.2">
      <c r="A4465" t="s">
        <v>301</v>
      </c>
      <c r="B4465">
        <v>1</v>
      </c>
      <c r="C4465">
        <v>3</v>
      </c>
      <c r="D4465" t="s">
        <v>4344</v>
      </c>
      <c r="E4465">
        <v>49.313465000000001</v>
      </c>
      <c r="F4465">
        <v>-122.923185</v>
      </c>
      <c r="G4465">
        <f>IF(route_map__2[[#This Row],[route_label]]&lt;&gt;A4466,0,SQRT((E4466-route_map__2[[#This Row],[stop_lat]])^2 + ((F4466-route_map__2[[#This Row],[stop_lon]])*COS(RADIANS(route_map__2[[#This Row],[stop_lat]])))^2)*111.32)</f>
        <v>1.059746991331739</v>
      </c>
    </row>
    <row r="4466" spans="1:7" hidden="1" x14ac:dyDescent="0.2">
      <c r="A4466" t="s">
        <v>301</v>
      </c>
      <c r="B4466">
        <v>1</v>
      </c>
      <c r="C4466">
        <v>4</v>
      </c>
      <c r="D4466" t="s">
        <v>4345</v>
      </c>
      <c r="E4466">
        <v>49.317310999999997</v>
      </c>
      <c r="F4466">
        <v>-122.90982700000001</v>
      </c>
      <c r="G4466">
        <f>IF(route_map__2[[#This Row],[route_label]]&lt;&gt;A4467,0,SQRT((E4467-route_map__2[[#This Row],[stop_lat]])^2 + ((F4467-route_map__2[[#This Row],[stop_lon]])*COS(RADIANS(route_map__2[[#This Row],[stop_lat]])))^2)*111.32)</f>
        <v>0.47613604290364631</v>
      </c>
    </row>
    <row r="4467" spans="1:7" hidden="1" x14ac:dyDescent="0.2">
      <c r="A4467" t="s">
        <v>301</v>
      </c>
      <c r="B4467">
        <v>1</v>
      </c>
      <c r="C4467">
        <v>5</v>
      </c>
      <c r="D4467" t="s">
        <v>4346</v>
      </c>
      <c r="E4467">
        <v>49.320864</v>
      </c>
      <c r="F4467">
        <v>-122.90617399999999</v>
      </c>
      <c r="G4467">
        <f>IF(route_map__2[[#This Row],[route_label]]&lt;&gt;A4468,0,SQRT((E4468-route_map__2[[#This Row],[stop_lat]])^2 + ((F4468-route_map__2[[#This Row],[stop_lon]])*COS(RADIANS(route_map__2[[#This Row],[stop_lat]])))^2)*111.32)</f>
        <v>0.90499580407381053</v>
      </c>
    </row>
    <row r="4468" spans="1:7" hidden="1" x14ac:dyDescent="0.2">
      <c r="A4468" t="s">
        <v>301</v>
      </c>
      <c r="B4468">
        <v>1</v>
      </c>
      <c r="C4468">
        <v>6</v>
      </c>
      <c r="D4468" t="s">
        <v>4347</v>
      </c>
      <c r="E4468">
        <v>49.320065999999997</v>
      </c>
      <c r="F4468">
        <v>-122.893762</v>
      </c>
      <c r="G4468">
        <f>IF(route_map__2[[#This Row],[route_label]]&lt;&gt;A4469,0,SQRT((E4469-route_map__2[[#This Row],[stop_lat]])^2 + ((F4469-route_map__2[[#This Row],[stop_lon]])*COS(RADIANS(route_map__2[[#This Row],[stop_lat]])))^2)*111.32)</f>
        <v>0.99889969507448295</v>
      </c>
    </row>
    <row r="4469" spans="1:7" hidden="1" x14ac:dyDescent="0.2">
      <c r="A4469" t="s">
        <v>301</v>
      </c>
      <c r="B4469">
        <v>1</v>
      </c>
      <c r="C4469">
        <v>7</v>
      </c>
      <c r="D4469" t="s">
        <v>4348</v>
      </c>
      <c r="E4469">
        <v>49.314006999999997</v>
      </c>
      <c r="F4469">
        <v>-122.883608</v>
      </c>
      <c r="G4469">
        <f>IF(route_map__2[[#This Row],[route_label]]&lt;&gt;A4470,0,SQRT((E4470-route_map__2[[#This Row],[stop_lat]])^2 + ((F4470-route_map__2[[#This Row],[stop_lon]])*COS(RADIANS(route_map__2[[#This Row],[stop_lat]])))^2)*111.32)</f>
        <v>0.41233684639887325</v>
      </c>
    </row>
    <row r="4470" spans="1:7" hidden="1" x14ac:dyDescent="0.2">
      <c r="A4470" t="s">
        <v>301</v>
      </c>
      <c r="B4470">
        <v>1</v>
      </c>
      <c r="C4470">
        <v>8</v>
      </c>
      <c r="D4470" t="s">
        <v>4349</v>
      </c>
      <c r="E4470">
        <v>49.314292000000002</v>
      </c>
      <c r="F4470">
        <v>-122.877943</v>
      </c>
      <c r="G4470">
        <f>IF(route_map__2[[#This Row],[route_label]]&lt;&gt;A4471,0,SQRT((E4471-route_map__2[[#This Row],[stop_lat]])^2 + ((F4471-route_map__2[[#This Row],[stop_lon]])*COS(RADIANS(route_map__2[[#This Row],[stop_lat]])))^2)*111.32)</f>
        <v>0.57460535934412493</v>
      </c>
    </row>
    <row r="4471" spans="1:7" hidden="1" x14ac:dyDescent="0.2">
      <c r="A4471" t="s">
        <v>301</v>
      </c>
      <c r="B4471">
        <v>1</v>
      </c>
      <c r="C4471">
        <v>9</v>
      </c>
      <c r="D4471" t="s">
        <v>4350</v>
      </c>
      <c r="E4471">
        <v>49.309688000000001</v>
      </c>
      <c r="F4471">
        <v>-122.874363</v>
      </c>
      <c r="G4471">
        <f>IF(route_map__2[[#This Row],[route_label]]&lt;&gt;A4472,0,SQRT((E4472-route_map__2[[#This Row],[stop_lat]])^2 + ((F4472-route_map__2[[#This Row],[stop_lon]])*COS(RADIANS(route_map__2[[#This Row],[stop_lat]])))^2)*111.32)</f>
        <v>0.37327972649810659</v>
      </c>
    </row>
    <row r="4472" spans="1:7" hidden="1" x14ac:dyDescent="0.2">
      <c r="A4472" t="s">
        <v>301</v>
      </c>
      <c r="B4472">
        <v>1</v>
      </c>
      <c r="C4472">
        <v>10</v>
      </c>
      <c r="D4472" t="s">
        <v>4351</v>
      </c>
      <c r="E4472">
        <v>49.309229999999999</v>
      </c>
      <c r="F4472">
        <v>-122.86926800000001</v>
      </c>
      <c r="G4472">
        <f>IF(route_map__2[[#This Row],[route_label]]&lt;&gt;A4473,0,SQRT((E4473-route_map__2[[#This Row],[stop_lat]])^2 + ((F4473-route_map__2[[#This Row],[stop_lon]])*COS(RADIANS(route_map__2[[#This Row],[stop_lat]])))^2)*111.32)</f>
        <v>0.36498984083566188</v>
      </c>
    </row>
    <row r="4473" spans="1:7" hidden="1" x14ac:dyDescent="0.2">
      <c r="A4473" t="s">
        <v>301</v>
      </c>
      <c r="B4473">
        <v>1</v>
      </c>
      <c r="C4473">
        <v>11</v>
      </c>
      <c r="D4473" t="s">
        <v>4352</v>
      </c>
      <c r="E4473">
        <v>49.307873000000001</v>
      </c>
      <c r="F4473">
        <v>-122.86469</v>
      </c>
      <c r="G4473">
        <f>IF(route_map__2[[#This Row],[route_label]]&lt;&gt;A4474,0,SQRT((E4474-route_map__2[[#This Row],[stop_lat]])^2 + ((F4474-route_map__2[[#This Row],[stop_lon]])*COS(RADIANS(route_map__2[[#This Row],[stop_lat]])))^2)*111.32)</f>
        <v>0.60891241063847468</v>
      </c>
    </row>
    <row r="4474" spans="1:7" hidden="1" x14ac:dyDescent="0.2">
      <c r="A4474" t="s">
        <v>301</v>
      </c>
      <c r="B4474">
        <v>1</v>
      </c>
      <c r="C4474">
        <v>12</v>
      </c>
      <c r="D4474" t="s">
        <v>4353</v>
      </c>
      <c r="E4474">
        <v>49.310890000000001</v>
      </c>
      <c r="F4474">
        <v>-122.857692</v>
      </c>
      <c r="G4474">
        <f>IF(route_map__2[[#This Row],[route_label]]&lt;&gt;A4475,0,SQRT((E4475-route_map__2[[#This Row],[stop_lat]])^2 + ((F4475-route_map__2[[#This Row],[stop_lon]])*COS(RADIANS(route_map__2[[#This Row],[stop_lat]])))^2)*111.32)</f>
        <v>0.44406326442129102</v>
      </c>
    </row>
    <row r="4475" spans="1:7" hidden="1" x14ac:dyDescent="0.2">
      <c r="A4475" t="s">
        <v>301</v>
      </c>
      <c r="B4475">
        <v>1</v>
      </c>
      <c r="C4475">
        <v>13</v>
      </c>
      <c r="D4475" t="s">
        <v>4354</v>
      </c>
      <c r="E4475">
        <v>49.31447</v>
      </c>
      <c r="F4475">
        <v>-122.85499299999999</v>
      </c>
      <c r="G4475">
        <f>IF(route_map__2[[#This Row],[route_label]]&lt;&gt;A4476,0,SQRT((E4476-route_map__2[[#This Row],[stop_lat]])^2 + ((F4476-route_map__2[[#This Row],[stop_lon]])*COS(RADIANS(route_map__2[[#This Row],[stop_lat]])))^2)*111.32)</f>
        <v>0.43556796071299436</v>
      </c>
    </row>
    <row r="4476" spans="1:7" hidden="1" x14ac:dyDescent="0.2">
      <c r="A4476" t="s">
        <v>301</v>
      </c>
      <c r="B4476">
        <v>1</v>
      </c>
      <c r="C4476">
        <v>14</v>
      </c>
      <c r="D4476" t="s">
        <v>4355</v>
      </c>
      <c r="E4476">
        <v>49.314478999999999</v>
      </c>
      <c r="F4476">
        <v>-122.848991</v>
      </c>
      <c r="G4476">
        <f>IF(route_map__2[[#This Row],[route_label]]&lt;&gt;A4477,0,SQRT((E4477-route_map__2[[#This Row],[stop_lat]])^2 + ((F4477-route_map__2[[#This Row],[stop_lon]])*COS(RADIANS(route_map__2[[#This Row],[stop_lat]])))^2)*111.32)</f>
        <v>0.60652598651733636</v>
      </c>
    </row>
    <row r="4477" spans="1:7" hidden="1" x14ac:dyDescent="0.2">
      <c r="A4477" t="s">
        <v>301</v>
      </c>
      <c r="B4477">
        <v>1</v>
      </c>
      <c r="C4477">
        <v>15</v>
      </c>
      <c r="D4477" t="s">
        <v>4356</v>
      </c>
      <c r="E4477">
        <v>49.310197000000002</v>
      </c>
      <c r="F4477">
        <v>-122.843823</v>
      </c>
      <c r="G4477">
        <f>IF(route_map__2[[#This Row],[route_label]]&lt;&gt;A4478,0,SQRT((E4478-route_map__2[[#This Row],[stop_lat]])^2 + ((F4478-route_map__2[[#This Row],[stop_lon]])*COS(RADIANS(route_map__2[[#This Row],[stop_lat]])))^2)*111.32)</f>
        <v>0.48778864793230681</v>
      </c>
    </row>
    <row r="4478" spans="1:7" hidden="1" x14ac:dyDescent="0.2">
      <c r="A4478" t="s">
        <v>301</v>
      </c>
      <c r="B4478">
        <v>1</v>
      </c>
      <c r="C4478">
        <v>16</v>
      </c>
      <c r="D4478" t="s">
        <v>4357</v>
      </c>
      <c r="E4478">
        <v>49.306398999999999</v>
      </c>
      <c r="F4478">
        <v>-122.84047099999999</v>
      </c>
      <c r="G4478">
        <f>IF(route_map__2[[#This Row],[route_label]]&lt;&gt;A4479,0,SQRT((E4479-route_map__2[[#This Row],[stop_lat]])^2 + ((F4479-route_map__2[[#This Row],[stop_lon]])*COS(RADIANS(route_map__2[[#This Row],[stop_lat]])))^2)*111.32)</f>
        <v>0.25648166721029186</v>
      </c>
    </row>
    <row r="4479" spans="1:7" hidden="1" x14ac:dyDescent="0.2">
      <c r="A4479" t="s">
        <v>301</v>
      </c>
      <c r="B4479">
        <v>1</v>
      </c>
      <c r="C4479">
        <v>17</v>
      </c>
      <c r="D4479" t="s">
        <v>4358</v>
      </c>
      <c r="E4479">
        <v>49.304406</v>
      </c>
      <c r="F4479">
        <v>-122.83869799999999</v>
      </c>
      <c r="G4479">
        <f>IF(route_map__2[[#This Row],[route_label]]&lt;&gt;A4480,0,SQRT((E4480-route_map__2[[#This Row],[stop_lat]])^2 + ((F4480-route_map__2[[#This Row],[stop_lon]])*COS(RADIANS(route_map__2[[#This Row],[stop_lat]])))^2)*111.32)</f>
        <v>0.53558783182021841</v>
      </c>
    </row>
    <row r="4480" spans="1:7" hidden="1" x14ac:dyDescent="0.2">
      <c r="A4480" t="s">
        <v>301</v>
      </c>
      <c r="B4480">
        <v>1</v>
      </c>
      <c r="C4480">
        <v>18</v>
      </c>
      <c r="D4480" t="s">
        <v>4359</v>
      </c>
      <c r="E4480">
        <v>49.300061999999997</v>
      </c>
      <c r="F4480">
        <v>-122.835526</v>
      </c>
      <c r="G4480">
        <f>IF(route_map__2[[#This Row],[route_label]]&lt;&gt;A4481,0,SQRT((E4481-route_map__2[[#This Row],[stop_lat]])^2 + ((F4481-route_map__2[[#This Row],[stop_lon]])*COS(RADIANS(route_map__2[[#This Row],[stop_lat]])))^2)*111.32)</f>
        <v>0.23173130190988686</v>
      </c>
    </row>
    <row r="4481" spans="1:7" hidden="1" x14ac:dyDescent="0.2">
      <c r="A4481" t="s">
        <v>301</v>
      </c>
      <c r="B4481">
        <v>1</v>
      </c>
      <c r="C4481">
        <v>19</v>
      </c>
      <c r="D4481" t="s">
        <v>4360</v>
      </c>
      <c r="E4481">
        <v>49.298278000000003</v>
      </c>
      <c r="F4481">
        <v>-122.83388100000001</v>
      </c>
      <c r="G4481">
        <f>IF(route_map__2[[#This Row],[route_label]]&lt;&gt;A4482,0,SQRT((E4482-route_map__2[[#This Row],[stop_lat]])^2 + ((F4482-route_map__2[[#This Row],[stop_lon]])*COS(RADIANS(route_map__2[[#This Row],[stop_lat]])))^2)*111.32)</f>
        <v>0.48335195058723129</v>
      </c>
    </row>
    <row r="4482" spans="1:7" hidden="1" x14ac:dyDescent="0.2">
      <c r="A4482" t="s">
        <v>301</v>
      </c>
      <c r="B4482">
        <v>1</v>
      </c>
      <c r="C4482">
        <v>20</v>
      </c>
      <c r="D4482" t="s">
        <v>4361</v>
      </c>
      <c r="E4482">
        <v>49.297443000000001</v>
      </c>
      <c r="F4482">
        <v>-122.84041499999999</v>
      </c>
      <c r="G4482">
        <f>IF(route_map__2[[#This Row],[route_label]]&lt;&gt;A4483,0,SQRT((E4483-route_map__2[[#This Row],[stop_lat]])^2 + ((F4483-route_map__2[[#This Row],[stop_lon]])*COS(RADIANS(route_map__2[[#This Row],[stop_lat]])))^2)*111.32)</f>
        <v>0.26614534727153438</v>
      </c>
    </row>
    <row r="4483" spans="1:7" hidden="1" x14ac:dyDescent="0.2">
      <c r="A4483" t="s">
        <v>301</v>
      </c>
      <c r="B4483">
        <v>1</v>
      </c>
      <c r="C4483">
        <v>21</v>
      </c>
      <c r="D4483" t="s">
        <v>4362</v>
      </c>
      <c r="E4483">
        <v>49.295560999999999</v>
      </c>
      <c r="F4483">
        <v>-122.842676</v>
      </c>
      <c r="G4483">
        <f>IF(route_map__2[[#This Row],[route_label]]&lt;&gt;A4484,0,SQRT((E4484-route_map__2[[#This Row],[stop_lat]])^2 + ((F4484-route_map__2[[#This Row],[stop_lon]])*COS(RADIANS(route_map__2[[#This Row],[stop_lat]])))^2)*111.32)</f>
        <v>0.4883734388224516</v>
      </c>
    </row>
    <row r="4484" spans="1:7" hidden="1" x14ac:dyDescent="0.2">
      <c r="A4484" t="s">
        <v>301</v>
      </c>
      <c r="B4484">
        <v>1</v>
      </c>
      <c r="C4484">
        <v>22</v>
      </c>
      <c r="D4484" t="s">
        <v>4363</v>
      </c>
      <c r="E4484">
        <v>49.294452999999997</v>
      </c>
      <c r="F4484">
        <v>-122.836167</v>
      </c>
      <c r="G4484">
        <f>IF(route_map__2[[#This Row],[route_label]]&lt;&gt;A4485,0,SQRT((E4485-route_map__2[[#This Row],[stop_lat]])^2 + ((F4485-route_map__2[[#This Row],[stop_lon]])*COS(RADIANS(route_map__2[[#This Row],[stop_lat]])))^2)*111.32)</f>
        <v>0.15213076367041672</v>
      </c>
    </row>
    <row r="4485" spans="1:7" hidden="1" x14ac:dyDescent="0.2">
      <c r="A4485" t="s">
        <v>301</v>
      </c>
      <c r="B4485">
        <v>1</v>
      </c>
      <c r="C4485">
        <v>23</v>
      </c>
      <c r="D4485" t="s">
        <v>4364</v>
      </c>
      <c r="E4485">
        <v>49.295017999999999</v>
      </c>
      <c r="F4485">
        <v>-122.834259</v>
      </c>
      <c r="G4485">
        <f>IF(route_map__2[[#This Row],[route_label]]&lt;&gt;A4486,0,SQRT((E4486-route_map__2[[#This Row],[stop_lat]])^2 + ((F4486-route_map__2[[#This Row],[stop_lon]])*COS(RADIANS(route_map__2[[#This Row],[stop_lat]])))^2)*111.32)</f>
        <v>0.31356583473602134</v>
      </c>
    </row>
    <row r="4486" spans="1:7" hidden="1" x14ac:dyDescent="0.2">
      <c r="A4486" t="s">
        <v>301</v>
      </c>
      <c r="B4486">
        <v>1</v>
      </c>
      <c r="C4486">
        <v>24</v>
      </c>
      <c r="D4486" t="s">
        <v>4365</v>
      </c>
      <c r="E4486">
        <v>49.294454999999999</v>
      </c>
      <c r="F4486">
        <v>-122.830027</v>
      </c>
      <c r="G4486">
        <f>IF(route_map__2[[#This Row],[route_label]]&lt;&gt;A4487,0,SQRT((E4487-route_map__2[[#This Row],[stop_lat]])^2 + ((F4487-route_map__2[[#This Row],[stop_lon]])*COS(RADIANS(route_map__2[[#This Row],[stop_lat]])))^2)*111.32)</f>
        <v>0.10662724100837989</v>
      </c>
    </row>
    <row r="4487" spans="1:7" hidden="1" x14ac:dyDescent="0.2">
      <c r="A4487" t="s">
        <v>301</v>
      </c>
      <c r="B4487">
        <v>1</v>
      </c>
      <c r="C4487">
        <v>25</v>
      </c>
      <c r="D4487" t="s">
        <v>4366</v>
      </c>
      <c r="E4487">
        <v>49.294060000000002</v>
      </c>
      <c r="F4487">
        <v>-122.828689</v>
      </c>
      <c r="G4487">
        <f>IF(route_map__2[[#This Row],[route_label]]&lt;&gt;A4488,0,SQRT((E4488-route_map__2[[#This Row],[stop_lat]])^2 + ((F4488-route_map__2[[#This Row],[stop_lon]])*COS(RADIANS(route_map__2[[#This Row],[stop_lat]])))^2)*111.32)</f>
        <v>0.21516591152493333</v>
      </c>
    </row>
    <row r="4488" spans="1:7" hidden="1" x14ac:dyDescent="0.2">
      <c r="A4488" t="s">
        <v>301</v>
      </c>
      <c r="B4488">
        <v>1</v>
      </c>
      <c r="C4488">
        <v>26</v>
      </c>
      <c r="D4488" t="s">
        <v>4367</v>
      </c>
      <c r="E4488">
        <v>49.292560999999999</v>
      </c>
      <c r="F4488">
        <v>-122.83056000000001</v>
      </c>
      <c r="G4488">
        <f>IF(route_map__2[[#This Row],[route_label]]&lt;&gt;A4489,0,SQRT((E4489-route_map__2[[#This Row],[stop_lat]])^2 + ((F4489-route_map__2[[#This Row],[stop_lon]])*COS(RADIANS(route_map__2[[#This Row],[stop_lat]])))^2)*111.32)</f>
        <v>0.1905653112346051</v>
      </c>
    </row>
    <row r="4489" spans="1:7" hidden="1" x14ac:dyDescent="0.2">
      <c r="A4489" t="s">
        <v>301</v>
      </c>
      <c r="B4489">
        <v>1</v>
      </c>
      <c r="C4489">
        <v>27</v>
      </c>
      <c r="D4489" t="s">
        <v>4368</v>
      </c>
      <c r="E4489">
        <v>49.290956999999999</v>
      </c>
      <c r="F4489">
        <v>-122.83147700000001</v>
      </c>
      <c r="G4489">
        <f>IF(route_map__2[[#This Row],[route_label]]&lt;&gt;A4490,0,SQRT((E4490-route_map__2[[#This Row],[stop_lat]])^2 + ((F4490-route_map__2[[#This Row],[stop_lon]])*COS(RADIANS(route_map__2[[#This Row],[stop_lat]])))^2)*111.32)</f>
        <v>0.19169680067001571</v>
      </c>
    </row>
    <row r="4490" spans="1:7" hidden="1" x14ac:dyDescent="0.2">
      <c r="A4490" t="s">
        <v>301</v>
      </c>
      <c r="B4490">
        <v>1</v>
      </c>
      <c r="C4490">
        <v>28</v>
      </c>
      <c r="D4490" t="s">
        <v>4369</v>
      </c>
      <c r="E4490">
        <v>49.289442999999999</v>
      </c>
      <c r="F4490">
        <v>-122.832735</v>
      </c>
      <c r="G4490">
        <f>IF(route_map__2[[#This Row],[route_label]]&lt;&gt;A4491,0,SQRT((E4491-route_map__2[[#This Row],[stop_lat]])^2 + ((F4491-route_map__2[[#This Row],[stop_lon]])*COS(RADIANS(route_map__2[[#This Row],[stop_lat]])))^2)*111.32)</f>
        <v>0.79457964088458266</v>
      </c>
    </row>
    <row r="4491" spans="1:7" hidden="1" x14ac:dyDescent="0.2">
      <c r="A4491" t="s">
        <v>301</v>
      </c>
      <c r="B4491">
        <v>1</v>
      </c>
      <c r="C4491">
        <v>29</v>
      </c>
      <c r="D4491" t="s">
        <v>4018</v>
      </c>
      <c r="E4491">
        <v>49.282924000000001</v>
      </c>
      <c r="F4491">
        <v>-122.828278</v>
      </c>
      <c r="G4491">
        <f>IF(route_map__2[[#This Row],[route_label]]&lt;&gt;A4492,0,SQRT((E4492-route_map__2[[#This Row],[stop_lat]])^2 + ((F4492-route_map__2[[#This Row],[stop_lon]])*COS(RADIANS(route_map__2[[#This Row],[stop_lat]])))^2)*111.32)</f>
        <v>0.31762722875868954</v>
      </c>
    </row>
    <row r="4492" spans="1:7" hidden="1" x14ac:dyDescent="0.2">
      <c r="A4492" t="s">
        <v>301</v>
      </c>
      <c r="B4492">
        <v>1</v>
      </c>
      <c r="C4492">
        <v>30</v>
      </c>
      <c r="D4492" t="s">
        <v>4308</v>
      </c>
      <c r="E4492">
        <v>49.280630000000002</v>
      </c>
      <c r="F4492">
        <v>-122.830879</v>
      </c>
      <c r="G4492">
        <f>IF(route_map__2[[#This Row],[route_label]]&lt;&gt;A4493,0,SQRT((E4493-route_map__2[[#This Row],[stop_lat]])^2 + ((F4493-route_map__2[[#This Row],[stop_lon]])*COS(RADIANS(route_map__2[[#This Row],[stop_lat]])))^2)*111.32)</f>
        <v>0.20587951993822257</v>
      </c>
    </row>
    <row r="4493" spans="1:7" hidden="1" x14ac:dyDescent="0.2">
      <c r="A4493" t="s">
        <v>301</v>
      </c>
      <c r="B4493">
        <v>1</v>
      </c>
      <c r="C4493">
        <v>31</v>
      </c>
      <c r="D4493" t="s">
        <v>4309</v>
      </c>
      <c r="E4493">
        <v>49.280636999999999</v>
      </c>
      <c r="F4493">
        <v>-122.833714</v>
      </c>
      <c r="G4493">
        <f>IF(route_map__2[[#This Row],[route_label]]&lt;&gt;A4494,0,SQRT((E4494-route_map__2[[#This Row],[stop_lat]])^2 + ((F4494-route_map__2[[#This Row],[stop_lon]])*COS(RADIANS(route_map__2[[#This Row],[stop_lat]])))^2)*111.32)</f>
        <v>0.62702675550727149</v>
      </c>
    </row>
    <row r="4494" spans="1:7" hidden="1" x14ac:dyDescent="0.2">
      <c r="A4494" t="s">
        <v>301</v>
      </c>
      <c r="B4494">
        <v>1</v>
      </c>
      <c r="C4494">
        <v>32</v>
      </c>
      <c r="D4494" t="s">
        <v>4310</v>
      </c>
      <c r="E4494">
        <v>49.278906999999997</v>
      </c>
      <c r="F4494">
        <v>-122.841931</v>
      </c>
      <c r="G4494">
        <f>IF(route_map__2[[#This Row],[route_label]]&lt;&gt;A4495,0,SQRT((E4495-route_map__2[[#This Row],[stop_lat]])^2 + ((F4495-route_map__2[[#This Row],[stop_lon]])*COS(RADIANS(route_map__2[[#This Row],[stop_lat]])))^2)*111.32)</f>
        <v>0.27233642717642581</v>
      </c>
    </row>
    <row r="4495" spans="1:7" hidden="1" x14ac:dyDescent="0.2">
      <c r="A4495" t="s">
        <v>301</v>
      </c>
      <c r="B4495">
        <v>1</v>
      </c>
      <c r="C4495">
        <v>33</v>
      </c>
      <c r="D4495" t="s">
        <v>4311</v>
      </c>
      <c r="E4495">
        <v>49.278914999999998</v>
      </c>
      <c r="F4495">
        <v>-122.845681</v>
      </c>
      <c r="G4495">
        <f>IF(route_map__2[[#This Row],[route_label]]&lt;&gt;A4496,0,SQRT((E4496-route_map__2[[#This Row],[stop_lat]])^2 + ((F4496-route_map__2[[#This Row],[stop_lon]])*COS(RADIANS(route_map__2[[#This Row],[stop_lat]])))^2)*111.32)</f>
        <v>0.17814756201285714</v>
      </c>
    </row>
    <row r="4496" spans="1:7" hidden="1" x14ac:dyDescent="0.2">
      <c r="A4496" t="s">
        <v>301</v>
      </c>
      <c r="B4496">
        <v>1</v>
      </c>
      <c r="C4496">
        <v>34</v>
      </c>
      <c r="D4496" t="s">
        <v>4312</v>
      </c>
      <c r="E4496">
        <v>49.278925999999998</v>
      </c>
      <c r="F4496">
        <v>-122.848134</v>
      </c>
      <c r="G4496">
        <f>IF(route_map__2[[#This Row],[route_label]]&lt;&gt;A4497,0,SQRT((E4497-route_map__2[[#This Row],[stop_lat]])^2 + ((F4497-route_map__2[[#This Row],[stop_lon]])*COS(RADIANS(route_map__2[[#This Row],[stop_lat]])))^2)*111.32)</f>
        <v>0.24904012309771442</v>
      </c>
    </row>
    <row r="4497" spans="1:7" hidden="1" x14ac:dyDescent="0.2">
      <c r="A4497" t="s">
        <v>301</v>
      </c>
      <c r="B4497">
        <v>1</v>
      </c>
      <c r="C4497">
        <v>35</v>
      </c>
      <c r="D4497" t="s">
        <v>4258</v>
      </c>
      <c r="E4497">
        <v>49.277676</v>
      </c>
      <c r="F4497">
        <v>-122.84529000000001</v>
      </c>
      <c r="G4497">
        <f>IF(route_map__2[[#This Row],[route_label]]&lt;&gt;A4498,0,SQRT((E4498-route_map__2[[#This Row],[stop_lat]])^2 + ((F4498-route_map__2[[#This Row],[stop_lon]])*COS(RADIANS(route_map__2[[#This Row],[stop_lat]])))^2)*111.32)</f>
        <v>0</v>
      </c>
    </row>
    <row r="4498" spans="1:7" hidden="1" x14ac:dyDescent="0.2">
      <c r="A4498" t="s">
        <v>157</v>
      </c>
      <c r="B4498">
        <v>0</v>
      </c>
      <c r="C4498">
        <v>1</v>
      </c>
      <c r="D4498" t="s">
        <v>4370</v>
      </c>
      <c r="E4498">
        <v>49.277757000000001</v>
      </c>
      <c r="F4498">
        <v>-122.84582</v>
      </c>
      <c r="G4498">
        <f>IF(route_map__2[[#This Row],[route_label]]&lt;&gt;A4499,0,SQRT((E4499-route_map__2[[#This Row],[stop_lat]])^2 + ((F4499-route_map__2[[#This Row],[stop_lon]])*COS(RADIANS(route_map__2[[#This Row],[stop_lat]])))^2)*111.32)</f>
        <v>0.17290394790641914</v>
      </c>
    </row>
    <row r="4499" spans="1:7" hidden="1" x14ac:dyDescent="0.2">
      <c r="A4499" t="s">
        <v>157</v>
      </c>
      <c r="B4499">
        <v>0</v>
      </c>
      <c r="C4499">
        <v>2</v>
      </c>
      <c r="D4499" t="s">
        <v>3987</v>
      </c>
      <c r="E4499">
        <v>49.276544000000001</v>
      </c>
      <c r="F4499">
        <v>-122.84433300000001</v>
      </c>
      <c r="G4499">
        <f>IF(route_map__2[[#This Row],[route_label]]&lt;&gt;A4500,0,SQRT((E4500-route_map__2[[#This Row],[stop_lat]])^2 + ((F4500-route_map__2[[#This Row],[stop_lon]])*COS(RADIANS(route_map__2[[#This Row],[stop_lat]])))^2)*111.32)</f>
        <v>0.33735105788862363</v>
      </c>
    </row>
    <row r="4500" spans="1:7" hidden="1" x14ac:dyDescent="0.2">
      <c r="A4500" t="s">
        <v>157</v>
      </c>
      <c r="B4500">
        <v>0</v>
      </c>
      <c r="C4500">
        <v>3</v>
      </c>
      <c r="D4500" t="s">
        <v>3988</v>
      </c>
      <c r="E4500">
        <v>49.276532000000003</v>
      </c>
      <c r="F4500">
        <v>-122.839688</v>
      </c>
      <c r="G4500">
        <f>IF(route_map__2[[#This Row],[route_label]]&lt;&gt;A4501,0,SQRT((E4501-route_map__2[[#This Row],[stop_lat]])^2 + ((F4501-route_map__2[[#This Row],[stop_lon]])*COS(RADIANS(route_map__2[[#This Row],[stop_lat]])))^2)*111.32)</f>
        <v>0.39363180665537223</v>
      </c>
    </row>
    <row r="4501" spans="1:7" hidden="1" x14ac:dyDescent="0.2">
      <c r="A4501" t="s">
        <v>157</v>
      </c>
      <c r="B4501">
        <v>0</v>
      </c>
      <c r="C4501">
        <v>4</v>
      </c>
      <c r="D4501" t="s">
        <v>3989</v>
      </c>
      <c r="E4501">
        <v>49.276598999999997</v>
      </c>
      <c r="F4501">
        <v>-122.83426900000001</v>
      </c>
      <c r="G4501">
        <f>IF(route_map__2[[#This Row],[route_label]]&lt;&gt;A4502,0,SQRT((E4502-route_map__2[[#This Row],[stop_lat]])^2 + ((F4502-route_map__2[[#This Row],[stop_lon]])*COS(RADIANS(route_map__2[[#This Row],[stop_lat]])))^2)*111.32)</f>
        <v>0.54722491708925192</v>
      </c>
    </row>
    <row r="4502" spans="1:7" hidden="1" x14ac:dyDescent="0.2">
      <c r="A4502" t="s">
        <v>157</v>
      </c>
      <c r="B4502">
        <v>0</v>
      </c>
      <c r="C4502">
        <v>5</v>
      </c>
      <c r="D4502" t="s">
        <v>3990</v>
      </c>
      <c r="E4502">
        <v>49.278101999999997</v>
      </c>
      <c r="F4502">
        <v>-122.827095</v>
      </c>
      <c r="G4502">
        <f>IF(route_map__2[[#This Row],[route_label]]&lt;&gt;A4503,0,SQRT((E4503-route_map__2[[#This Row],[stop_lat]])^2 + ((F4503-route_map__2[[#This Row],[stop_lon]])*COS(RADIANS(route_map__2[[#This Row],[stop_lat]])))^2)*111.32)</f>
        <v>0.17815933068781542</v>
      </c>
    </row>
    <row r="4503" spans="1:7" hidden="1" x14ac:dyDescent="0.2">
      <c r="A4503" t="s">
        <v>157</v>
      </c>
      <c r="B4503">
        <v>0</v>
      </c>
      <c r="C4503">
        <v>6</v>
      </c>
      <c r="D4503" t="s">
        <v>3991</v>
      </c>
      <c r="E4503">
        <v>49.279699999999998</v>
      </c>
      <c r="F4503">
        <v>-122.82696</v>
      </c>
      <c r="G4503">
        <f>IF(route_map__2[[#This Row],[route_label]]&lt;&gt;A4504,0,SQRT((E4504-route_map__2[[#This Row],[stop_lat]])^2 + ((F4504-route_map__2[[#This Row],[stop_lon]])*COS(RADIANS(route_map__2[[#This Row],[stop_lat]])))^2)*111.32)</f>
        <v>0.35494348859901254</v>
      </c>
    </row>
    <row r="4504" spans="1:7" hidden="1" x14ac:dyDescent="0.2">
      <c r="A4504" t="s">
        <v>157</v>
      </c>
      <c r="B4504">
        <v>0</v>
      </c>
      <c r="C4504">
        <v>7</v>
      </c>
      <c r="D4504" t="s">
        <v>3992</v>
      </c>
      <c r="E4504">
        <v>49.282831000000002</v>
      </c>
      <c r="F4504">
        <v>-122.827884</v>
      </c>
      <c r="G4504">
        <f>IF(route_map__2[[#This Row],[route_label]]&lt;&gt;A4505,0,SQRT((E4505-route_map__2[[#This Row],[stop_lat]])^2 + ((F4505-route_map__2[[#This Row],[stop_lon]])*COS(RADIANS(route_map__2[[#This Row],[stop_lat]])))^2)*111.32)</f>
        <v>0.24692609878883826</v>
      </c>
    </row>
    <row r="4505" spans="1:7" hidden="1" x14ac:dyDescent="0.2">
      <c r="A4505" t="s">
        <v>157</v>
      </c>
      <c r="B4505">
        <v>0</v>
      </c>
      <c r="C4505">
        <v>8</v>
      </c>
      <c r="D4505" t="s">
        <v>4314</v>
      </c>
      <c r="E4505">
        <v>49.284992000000003</v>
      </c>
      <c r="F4505">
        <v>-122.82865099999999</v>
      </c>
      <c r="G4505">
        <f>IF(route_map__2[[#This Row],[route_label]]&lt;&gt;A4506,0,SQRT((E4506-route_map__2[[#This Row],[stop_lat]])^2 + ((F4506-route_map__2[[#This Row],[stop_lon]])*COS(RADIANS(route_map__2[[#This Row],[stop_lat]])))^2)*111.32)</f>
        <v>0.62487475612681564</v>
      </c>
    </row>
    <row r="4506" spans="1:7" hidden="1" x14ac:dyDescent="0.2">
      <c r="A4506" t="s">
        <v>157</v>
      </c>
      <c r="B4506">
        <v>0</v>
      </c>
      <c r="C4506">
        <v>9</v>
      </c>
      <c r="D4506" t="s">
        <v>4371</v>
      </c>
      <c r="E4506">
        <v>49.289749999999998</v>
      </c>
      <c r="F4506">
        <v>-122.833217</v>
      </c>
      <c r="G4506">
        <f>IF(route_map__2[[#This Row],[route_label]]&lt;&gt;A4507,0,SQRT((E4507-route_map__2[[#This Row],[stop_lat]])^2 + ((F4507-route_map__2[[#This Row],[stop_lon]])*COS(RADIANS(route_map__2[[#This Row],[stop_lat]])))^2)*111.32)</f>
        <v>0.27697858324022934</v>
      </c>
    </row>
    <row r="4507" spans="1:7" hidden="1" x14ac:dyDescent="0.2">
      <c r="A4507" t="s">
        <v>157</v>
      </c>
      <c r="B4507">
        <v>0</v>
      </c>
      <c r="C4507">
        <v>10</v>
      </c>
      <c r="D4507" t="s">
        <v>4372</v>
      </c>
      <c r="E4507">
        <v>49.291980000000002</v>
      </c>
      <c r="F4507">
        <v>-122.834909</v>
      </c>
      <c r="G4507">
        <f>IF(route_map__2[[#This Row],[route_label]]&lt;&gt;A4508,0,SQRT((E4508-route_map__2[[#This Row],[stop_lat]])^2 + ((F4508-route_map__2[[#This Row],[stop_lon]])*COS(RADIANS(route_map__2[[#This Row],[stop_lat]])))^2)*111.32)</f>
        <v>0.21110705647687641</v>
      </c>
    </row>
    <row r="4508" spans="1:7" hidden="1" x14ac:dyDescent="0.2">
      <c r="A4508" t="s">
        <v>157</v>
      </c>
      <c r="B4508">
        <v>0</v>
      </c>
      <c r="C4508">
        <v>11</v>
      </c>
      <c r="D4508" t="s">
        <v>4373</v>
      </c>
      <c r="E4508">
        <v>49.292797</v>
      </c>
      <c r="F4508">
        <v>-122.83753299999999</v>
      </c>
      <c r="G4508">
        <f>IF(route_map__2[[#This Row],[route_label]]&lt;&gt;A4509,0,SQRT((E4509-route_map__2[[#This Row],[stop_lat]])^2 + ((F4509-route_map__2[[#This Row],[stop_lon]])*COS(RADIANS(route_map__2[[#This Row],[stop_lat]])))^2)*111.32)</f>
        <v>0.54702399163815385</v>
      </c>
    </row>
    <row r="4509" spans="1:7" hidden="1" x14ac:dyDescent="0.2">
      <c r="A4509" t="s">
        <v>157</v>
      </c>
      <c r="B4509">
        <v>0</v>
      </c>
      <c r="C4509">
        <v>12</v>
      </c>
      <c r="D4509" t="s">
        <v>4323</v>
      </c>
      <c r="E4509">
        <v>49.296118999999997</v>
      </c>
      <c r="F4509">
        <v>-122.843085</v>
      </c>
      <c r="G4509">
        <f>IF(route_map__2[[#This Row],[route_label]]&lt;&gt;A4510,0,SQRT((E4510-route_map__2[[#This Row],[stop_lat]])^2 + ((F4510-route_map__2[[#This Row],[stop_lon]])*COS(RADIANS(route_map__2[[#This Row],[stop_lat]])))^2)*111.32)</f>
        <v>0.26003792814986382</v>
      </c>
    </row>
    <row r="4510" spans="1:7" hidden="1" x14ac:dyDescent="0.2">
      <c r="A4510" t="s">
        <v>157</v>
      </c>
      <c r="B4510">
        <v>0</v>
      </c>
      <c r="C4510">
        <v>13</v>
      </c>
      <c r="D4510" t="s">
        <v>4324</v>
      </c>
      <c r="E4510">
        <v>49.297032000000002</v>
      </c>
      <c r="F4510">
        <v>-122.839788</v>
      </c>
      <c r="G4510">
        <f>IF(route_map__2[[#This Row],[route_label]]&lt;&gt;A4511,0,SQRT((E4511-route_map__2[[#This Row],[stop_lat]])^2 + ((F4511-route_map__2[[#This Row],[stop_lon]])*COS(RADIANS(route_map__2[[#This Row],[stop_lat]])))^2)*111.32)</f>
        <v>0.5012942372622996</v>
      </c>
    </row>
    <row r="4511" spans="1:7" hidden="1" x14ac:dyDescent="0.2">
      <c r="A4511" t="s">
        <v>157</v>
      </c>
      <c r="B4511">
        <v>0</v>
      </c>
      <c r="C4511">
        <v>14</v>
      </c>
      <c r="D4511" t="s">
        <v>4374</v>
      </c>
      <c r="E4511">
        <v>49.298354000000003</v>
      </c>
      <c r="F4511">
        <v>-122.833187</v>
      </c>
      <c r="G4511">
        <f>IF(route_map__2[[#This Row],[route_label]]&lt;&gt;A4512,0,SQRT((E4512-route_map__2[[#This Row],[stop_lat]])^2 + ((F4512-route_map__2[[#This Row],[stop_lon]])*COS(RADIANS(route_map__2[[#This Row],[stop_lat]])))^2)*111.32)</f>
        <v>0.25198900048347594</v>
      </c>
    </row>
    <row r="4512" spans="1:7" hidden="1" x14ac:dyDescent="0.2">
      <c r="A4512" t="s">
        <v>157</v>
      </c>
      <c r="B4512">
        <v>0</v>
      </c>
      <c r="C4512">
        <v>15</v>
      </c>
      <c r="D4512" t="s">
        <v>4375</v>
      </c>
      <c r="E4512">
        <v>49.300612000000001</v>
      </c>
      <c r="F4512">
        <v>-122.832942</v>
      </c>
      <c r="G4512">
        <f>IF(route_map__2[[#This Row],[route_label]]&lt;&gt;A4513,0,SQRT((E4513-route_map__2[[#This Row],[stop_lat]])^2 + ((F4513-route_map__2[[#This Row],[stop_lon]])*COS(RADIANS(route_map__2[[#This Row],[stop_lat]])))^2)*111.32)</f>
        <v>0.25055853931851607</v>
      </c>
    </row>
    <row r="4513" spans="1:7" hidden="1" x14ac:dyDescent="0.2">
      <c r="A4513" t="s">
        <v>157</v>
      </c>
      <c r="B4513">
        <v>0</v>
      </c>
      <c r="C4513">
        <v>16</v>
      </c>
      <c r="D4513" t="s">
        <v>4376</v>
      </c>
      <c r="E4513">
        <v>49.302840000000003</v>
      </c>
      <c r="F4513">
        <v>-122.833432</v>
      </c>
      <c r="G4513">
        <f>IF(route_map__2[[#This Row],[route_label]]&lt;&gt;A4514,0,SQRT((E4514-route_map__2[[#This Row],[stop_lat]])^2 + ((F4514-route_map__2[[#This Row],[stop_lon]])*COS(RADIANS(route_map__2[[#This Row],[stop_lat]])))^2)*111.32)</f>
        <v>0.25869059978660308</v>
      </c>
    </row>
    <row r="4514" spans="1:7" hidden="1" x14ac:dyDescent="0.2">
      <c r="A4514" t="s">
        <v>157</v>
      </c>
      <c r="B4514">
        <v>0</v>
      </c>
      <c r="C4514">
        <v>17</v>
      </c>
      <c r="D4514" t="s">
        <v>4377</v>
      </c>
      <c r="E4514">
        <v>49.304040999999998</v>
      </c>
      <c r="F4514">
        <v>-122.830381</v>
      </c>
      <c r="G4514">
        <f>IF(route_map__2[[#This Row],[route_label]]&lt;&gt;A4515,0,SQRT((E4515-route_map__2[[#This Row],[stop_lat]])^2 + ((F4515-route_map__2[[#This Row],[stop_lon]])*COS(RADIANS(route_map__2[[#This Row],[stop_lat]])))^2)*111.32)</f>
        <v>0.18798928618529645</v>
      </c>
    </row>
    <row r="4515" spans="1:7" hidden="1" x14ac:dyDescent="0.2">
      <c r="A4515" t="s">
        <v>157</v>
      </c>
      <c r="B4515">
        <v>0</v>
      </c>
      <c r="C4515">
        <v>18</v>
      </c>
      <c r="D4515" t="s">
        <v>4378</v>
      </c>
      <c r="E4515">
        <v>49.302407000000002</v>
      </c>
      <c r="F4515">
        <v>-122.82972700000001</v>
      </c>
      <c r="G4515">
        <f>IF(route_map__2[[#This Row],[route_label]]&lt;&gt;A4516,0,SQRT((E4516-route_map__2[[#This Row],[stop_lat]])^2 + ((F4516-route_map__2[[#This Row],[stop_lon]])*COS(RADIANS(route_map__2[[#This Row],[stop_lat]])))^2)*111.32)</f>
        <v>0.54904850102721969</v>
      </c>
    </row>
    <row r="4516" spans="1:7" hidden="1" x14ac:dyDescent="0.2">
      <c r="A4516" t="s">
        <v>157</v>
      </c>
      <c r="B4516">
        <v>0</v>
      </c>
      <c r="C4516">
        <v>19</v>
      </c>
      <c r="D4516" t="s">
        <v>4379</v>
      </c>
      <c r="E4516">
        <v>49.301023000000001</v>
      </c>
      <c r="F4516">
        <v>-122.822467</v>
      </c>
      <c r="G4516">
        <f>IF(route_map__2[[#This Row],[route_label]]&lt;&gt;A4517,0,SQRT((E4517-route_map__2[[#This Row],[stop_lat]])^2 + ((F4517-route_map__2[[#This Row],[stop_lon]])*COS(RADIANS(route_map__2[[#This Row],[stop_lat]])))^2)*111.32)</f>
        <v>0.3135922105049741</v>
      </c>
    </row>
    <row r="4517" spans="1:7" hidden="1" x14ac:dyDescent="0.2">
      <c r="A4517" t="s">
        <v>157</v>
      </c>
      <c r="B4517">
        <v>0</v>
      </c>
      <c r="C4517">
        <v>20</v>
      </c>
      <c r="D4517" t="s">
        <v>4380</v>
      </c>
      <c r="E4517">
        <v>49.299145000000003</v>
      </c>
      <c r="F4517">
        <v>-122.819247</v>
      </c>
      <c r="G4517">
        <f>IF(route_map__2[[#This Row],[route_label]]&lt;&gt;A4518,0,SQRT((E4518-route_map__2[[#This Row],[stop_lat]])^2 + ((F4518-route_map__2[[#This Row],[stop_lon]])*COS(RADIANS(route_map__2[[#This Row],[stop_lat]])))^2)*111.32)</f>
        <v>0.33693271538047864</v>
      </c>
    </row>
    <row r="4518" spans="1:7" hidden="1" x14ac:dyDescent="0.2">
      <c r="A4518" t="s">
        <v>157</v>
      </c>
      <c r="B4518">
        <v>0</v>
      </c>
      <c r="C4518">
        <v>21</v>
      </c>
      <c r="D4518" t="s">
        <v>4381</v>
      </c>
      <c r="E4518">
        <v>49.297441999999997</v>
      </c>
      <c r="F4518">
        <v>-122.81541</v>
      </c>
      <c r="G4518">
        <f>IF(route_map__2[[#This Row],[route_label]]&lt;&gt;A4519,0,SQRT((E4519-route_map__2[[#This Row],[stop_lat]])^2 + ((F4519-route_map__2[[#This Row],[stop_lon]])*COS(RADIANS(route_map__2[[#This Row],[stop_lat]])))^2)*111.32)</f>
        <v>0.16830093847344807</v>
      </c>
    </row>
    <row r="4519" spans="1:7" hidden="1" x14ac:dyDescent="0.2">
      <c r="A4519" t="s">
        <v>157</v>
      </c>
      <c r="B4519">
        <v>0</v>
      </c>
      <c r="C4519">
        <v>22</v>
      </c>
      <c r="D4519" t="s">
        <v>4382</v>
      </c>
      <c r="E4519">
        <v>49.297415999999998</v>
      </c>
      <c r="F4519">
        <v>-122.813092</v>
      </c>
      <c r="G4519">
        <f>IF(route_map__2[[#This Row],[route_label]]&lt;&gt;A4520,0,SQRT((E4520-route_map__2[[#This Row],[stop_lat]])^2 + ((F4520-route_map__2[[#This Row],[stop_lon]])*COS(RADIANS(route_map__2[[#This Row],[stop_lat]])))^2)*111.32)</f>
        <v>0.29868654675631157</v>
      </c>
    </row>
    <row r="4520" spans="1:7" hidden="1" x14ac:dyDescent="0.2">
      <c r="A4520" t="s">
        <v>157</v>
      </c>
      <c r="B4520">
        <v>0</v>
      </c>
      <c r="C4520">
        <v>23</v>
      </c>
      <c r="D4520" t="s">
        <v>4383</v>
      </c>
      <c r="E4520">
        <v>49.297485999999999</v>
      </c>
      <c r="F4520">
        <v>-122.80897899999999</v>
      </c>
      <c r="G4520">
        <f>IF(route_map__2[[#This Row],[route_label]]&lt;&gt;A4521,0,SQRT((E4521-route_map__2[[#This Row],[stop_lat]])^2 + ((F4521-route_map__2[[#This Row],[stop_lon]])*COS(RADIANS(route_map__2[[#This Row],[stop_lat]])))^2)*111.32)</f>
        <v>0.38993879826814476</v>
      </c>
    </row>
    <row r="4521" spans="1:7" hidden="1" x14ac:dyDescent="0.2">
      <c r="A4521" t="s">
        <v>157</v>
      </c>
      <c r="B4521">
        <v>0</v>
      </c>
      <c r="C4521">
        <v>24</v>
      </c>
      <c r="D4521" t="s">
        <v>4384</v>
      </c>
      <c r="E4521">
        <v>49.298738999999998</v>
      </c>
      <c r="F4521">
        <v>-122.803963</v>
      </c>
      <c r="G4521">
        <f>IF(route_map__2[[#This Row],[route_label]]&lt;&gt;A4522,0,SQRT((E4522-route_map__2[[#This Row],[stop_lat]])^2 + ((F4522-route_map__2[[#This Row],[stop_lon]])*COS(RADIANS(route_map__2[[#This Row],[stop_lat]])))^2)*111.32)</f>
        <v>0.56893566344914115</v>
      </c>
    </row>
    <row r="4522" spans="1:7" hidden="1" x14ac:dyDescent="0.2">
      <c r="A4522" t="s">
        <v>157</v>
      </c>
      <c r="B4522">
        <v>0</v>
      </c>
      <c r="C4522">
        <v>25</v>
      </c>
      <c r="D4522" t="s">
        <v>4385</v>
      </c>
      <c r="E4522">
        <v>49.300809999999998</v>
      </c>
      <c r="F4522">
        <v>-122.796798</v>
      </c>
      <c r="G4522">
        <f>IF(route_map__2[[#This Row],[route_label]]&lt;&gt;A4523,0,SQRT((E4523-route_map__2[[#This Row],[stop_lat]])^2 + ((F4523-route_map__2[[#This Row],[stop_lon]])*COS(RADIANS(route_map__2[[#This Row],[stop_lat]])))^2)*111.32)</f>
        <v>0.11995179238184482</v>
      </c>
    </row>
    <row r="4523" spans="1:7" hidden="1" x14ac:dyDescent="0.2">
      <c r="A4523" t="s">
        <v>157</v>
      </c>
      <c r="B4523">
        <v>0</v>
      </c>
      <c r="C4523">
        <v>26</v>
      </c>
      <c r="D4523" t="s">
        <v>4386</v>
      </c>
      <c r="E4523">
        <v>49.300888999999998</v>
      </c>
      <c r="F4523">
        <v>-122.79515000000001</v>
      </c>
      <c r="G4523">
        <f>IF(route_map__2[[#This Row],[route_label]]&lt;&gt;A4524,0,SQRT((E4524-route_map__2[[#This Row],[stop_lat]])^2 + ((F4524-route_map__2[[#This Row],[stop_lon]])*COS(RADIANS(route_map__2[[#This Row],[stop_lat]])))^2)*111.32)</f>
        <v>0.39695164667637489</v>
      </c>
    </row>
    <row r="4524" spans="1:7" hidden="1" x14ac:dyDescent="0.2">
      <c r="A4524" t="s">
        <v>157</v>
      </c>
      <c r="B4524">
        <v>0</v>
      </c>
      <c r="C4524">
        <v>27</v>
      </c>
      <c r="D4524" t="s">
        <v>4387</v>
      </c>
      <c r="E4524">
        <v>49.300037000000003</v>
      </c>
      <c r="F4524">
        <v>-122.78984</v>
      </c>
      <c r="G4524">
        <f>IF(route_map__2[[#This Row],[route_label]]&lt;&gt;A4525,0,SQRT((E4525-route_map__2[[#This Row],[stop_lat]])^2 + ((F4525-route_map__2[[#This Row],[stop_lon]])*COS(RADIANS(route_map__2[[#This Row],[stop_lat]])))^2)*111.32)</f>
        <v>0.22353855720900906</v>
      </c>
    </row>
    <row r="4525" spans="1:7" hidden="1" x14ac:dyDescent="0.2">
      <c r="A4525" t="s">
        <v>157</v>
      </c>
      <c r="B4525">
        <v>0</v>
      </c>
      <c r="C4525">
        <v>28</v>
      </c>
      <c r="D4525" t="s">
        <v>4388</v>
      </c>
      <c r="E4525">
        <v>49.298476999999998</v>
      </c>
      <c r="F4525">
        <v>-122.78790100000001</v>
      </c>
      <c r="G4525">
        <f>IF(route_map__2[[#This Row],[route_label]]&lt;&gt;A4526,0,SQRT((E4526-route_map__2[[#This Row],[stop_lat]])^2 + ((F4526-route_map__2[[#This Row],[stop_lon]])*COS(RADIANS(route_map__2[[#This Row],[stop_lat]])))^2)*111.32)</f>
        <v>0.55315570653139678</v>
      </c>
    </row>
    <row r="4526" spans="1:7" hidden="1" x14ac:dyDescent="0.2">
      <c r="A4526" t="s">
        <v>157</v>
      </c>
      <c r="B4526">
        <v>0</v>
      </c>
      <c r="C4526">
        <v>29</v>
      </c>
      <c r="D4526" t="s">
        <v>4389</v>
      </c>
      <c r="E4526">
        <v>49.293796999999998</v>
      </c>
      <c r="F4526">
        <v>-122.79046200000001</v>
      </c>
      <c r="G4526">
        <f>IF(route_map__2[[#This Row],[route_label]]&lt;&gt;A4527,0,SQRT((E4527-route_map__2[[#This Row],[stop_lat]])^2 + ((F4527-route_map__2[[#This Row],[stop_lon]])*COS(RADIANS(route_map__2[[#This Row],[stop_lat]])))^2)*111.32)</f>
        <v>0.20446499787342159</v>
      </c>
    </row>
    <row r="4527" spans="1:7" hidden="1" x14ac:dyDescent="0.2">
      <c r="A4527" t="s">
        <v>157</v>
      </c>
      <c r="B4527">
        <v>0</v>
      </c>
      <c r="C4527">
        <v>30</v>
      </c>
      <c r="D4527" t="s">
        <v>4390</v>
      </c>
      <c r="E4527">
        <v>49.291970999999997</v>
      </c>
      <c r="F4527">
        <v>-122.79015800000001</v>
      </c>
      <c r="G4527">
        <f>IF(route_map__2[[#This Row],[route_label]]&lt;&gt;A4528,0,SQRT((E4528-route_map__2[[#This Row],[stop_lat]])^2 + ((F4528-route_map__2[[#This Row],[stop_lon]])*COS(RADIANS(route_map__2[[#This Row],[stop_lat]])))^2)*111.32)</f>
        <v>0.14776358858300628</v>
      </c>
    </row>
    <row r="4528" spans="1:7" hidden="1" x14ac:dyDescent="0.2">
      <c r="A4528" t="s">
        <v>157</v>
      </c>
      <c r="B4528">
        <v>0</v>
      </c>
      <c r="C4528">
        <v>31</v>
      </c>
      <c r="D4528" t="s">
        <v>4391</v>
      </c>
      <c r="E4528">
        <v>49.290649000000002</v>
      </c>
      <c r="F4528">
        <v>-122.789975</v>
      </c>
      <c r="G4528">
        <f>IF(route_map__2[[#This Row],[route_label]]&lt;&gt;A4529,0,SQRT((E4529-route_map__2[[#This Row],[stop_lat]])^2 + ((F4529-route_map__2[[#This Row],[stop_lon]])*COS(RADIANS(route_map__2[[#This Row],[stop_lat]])))^2)*111.32)</f>
        <v>0.28320294197489415</v>
      </c>
    </row>
    <row r="4529" spans="1:7" hidden="1" x14ac:dyDescent="0.2">
      <c r="A4529" t="s">
        <v>157</v>
      </c>
      <c r="B4529">
        <v>0</v>
      </c>
      <c r="C4529">
        <v>32</v>
      </c>
      <c r="D4529" t="s">
        <v>4392</v>
      </c>
      <c r="E4529">
        <v>49.288159999999998</v>
      </c>
      <c r="F4529">
        <v>-122.79078199999999</v>
      </c>
      <c r="G4529">
        <f>IF(route_map__2[[#This Row],[route_label]]&lt;&gt;A4530,0,SQRT((E4530-route_map__2[[#This Row],[stop_lat]])^2 + ((F4530-route_map__2[[#This Row],[stop_lon]])*COS(RADIANS(route_map__2[[#This Row],[stop_lat]])))^2)*111.32)</f>
        <v>0.19131484168575011</v>
      </c>
    </row>
    <row r="4530" spans="1:7" hidden="1" x14ac:dyDescent="0.2">
      <c r="A4530" t="s">
        <v>157</v>
      </c>
      <c r="B4530">
        <v>0</v>
      </c>
      <c r="C4530">
        <v>33</v>
      </c>
      <c r="D4530" t="s">
        <v>4393</v>
      </c>
      <c r="E4530">
        <v>49.286544999999997</v>
      </c>
      <c r="F4530">
        <v>-122.79168300000001</v>
      </c>
      <c r="G4530">
        <f>IF(route_map__2[[#This Row],[route_label]]&lt;&gt;A4531,0,SQRT((E4531-route_map__2[[#This Row],[stop_lat]])^2 + ((F4531-route_map__2[[#This Row],[stop_lon]])*COS(RADIANS(route_map__2[[#This Row],[stop_lat]])))^2)*111.32)</f>
        <v>0.28598977925644087</v>
      </c>
    </row>
    <row r="4531" spans="1:7" hidden="1" x14ac:dyDescent="0.2">
      <c r="A4531" t="s">
        <v>157</v>
      </c>
      <c r="B4531">
        <v>0</v>
      </c>
      <c r="C4531">
        <v>34</v>
      </c>
      <c r="D4531" t="s">
        <v>4001</v>
      </c>
      <c r="E4531">
        <v>49.284128000000003</v>
      </c>
      <c r="F4531">
        <v>-122.793018</v>
      </c>
      <c r="G4531">
        <f>IF(route_map__2[[#This Row],[route_label]]&lt;&gt;A4532,0,SQRT((E4532-route_map__2[[#This Row],[stop_lat]])^2 + ((F4532-route_map__2[[#This Row],[stop_lon]])*COS(RADIANS(route_map__2[[#This Row],[stop_lat]])))^2)*111.32)</f>
        <v>0.20810073413745936</v>
      </c>
    </row>
    <row r="4532" spans="1:7" hidden="1" x14ac:dyDescent="0.2">
      <c r="A4532" t="s">
        <v>157</v>
      </c>
      <c r="B4532">
        <v>0</v>
      </c>
      <c r="C4532">
        <v>35</v>
      </c>
      <c r="D4532" t="s">
        <v>4002</v>
      </c>
      <c r="E4532">
        <v>49.282274000000001</v>
      </c>
      <c r="F4532">
        <v>-122.793385</v>
      </c>
      <c r="G4532">
        <f>IF(route_map__2[[#This Row],[route_label]]&lt;&gt;A4533,0,SQRT((E4533-route_map__2[[#This Row],[stop_lat]])^2 + ((F4533-route_map__2[[#This Row],[stop_lon]])*COS(RADIANS(route_map__2[[#This Row],[stop_lat]])))^2)*111.32)</f>
        <v>0.25418481283266653</v>
      </c>
    </row>
    <row r="4533" spans="1:7" hidden="1" x14ac:dyDescent="0.2">
      <c r="A4533" t="s">
        <v>157</v>
      </c>
      <c r="B4533">
        <v>0</v>
      </c>
      <c r="C4533">
        <v>36</v>
      </c>
      <c r="D4533" t="s">
        <v>4003</v>
      </c>
      <c r="E4533">
        <v>49.280028999999999</v>
      </c>
      <c r="F4533">
        <v>-122.79402399999999</v>
      </c>
      <c r="G4533">
        <f>IF(route_map__2[[#This Row],[route_label]]&lt;&gt;A4534,0,SQRT((E4534-route_map__2[[#This Row],[stop_lat]])^2 + ((F4534-route_map__2[[#This Row],[stop_lon]])*COS(RADIANS(route_map__2[[#This Row],[stop_lat]])))^2)*111.32)</f>
        <v>0.69884079266486188</v>
      </c>
    </row>
    <row r="4534" spans="1:7" hidden="1" x14ac:dyDescent="0.2">
      <c r="A4534" t="s">
        <v>157</v>
      </c>
      <c r="B4534">
        <v>0</v>
      </c>
      <c r="C4534">
        <v>37</v>
      </c>
      <c r="D4534" t="s">
        <v>4394</v>
      </c>
      <c r="E4534">
        <v>49.274659999999997</v>
      </c>
      <c r="F4534">
        <v>-122.79901099999999</v>
      </c>
      <c r="G4534">
        <f>IF(route_map__2[[#This Row],[route_label]]&lt;&gt;A4535,0,SQRT((E4535-route_map__2[[#This Row],[stop_lat]])^2 + ((F4535-route_map__2[[#This Row],[stop_lon]])*COS(RADIANS(route_map__2[[#This Row],[stop_lat]])))^2)*111.32)</f>
        <v>3.9027209751611343E-2</v>
      </c>
    </row>
    <row r="4535" spans="1:7" hidden="1" x14ac:dyDescent="0.2">
      <c r="A4535" t="s">
        <v>157</v>
      </c>
      <c r="B4535">
        <v>1</v>
      </c>
      <c r="C4535">
        <v>1</v>
      </c>
      <c r="D4535" t="s">
        <v>4395</v>
      </c>
      <c r="E4535">
        <v>49.274999000000001</v>
      </c>
      <c r="F4535">
        <v>-122.798874</v>
      </c>
      <c r="G4535">
        <f>IF(route_map__2[[#This Row],[route_label]]&lt;&gt;A4536,0,SQRT((E4536-route_map__2[[#This Row],[stop_lat]])^2 + ((F4536-route_map__2[[#This Row],[stop_lon]])*COS(RADIANS(route_map__2[[#This Row],[stop_lat]])))^2)*111.32)</f>
        <v>0.38254864630989399</v>
      </c>
    </row>
    <row r="4536" spans="1:7" hidden="1" x14ac:dyDescent="0.2">
      <c r="A4536" t="s">
        <v>157</v>
      </c>
      <c r="B4536">
        <v>1</v>
      </c>
      <c r="C4536">
        <v>2</v>
      </c>
      <c r="D4536" t="s">
        <v>4006</v>
      </c>
      <c r="E4536">
        <v>49.277738999999997</v>
      </c>
      <c r="F4536">
        <v>-122.79569499999999</v>
      </c>
      <c r="G4536">
        <f>IF(route_map__2[[#This Row],[route_label]]&lt;&gt;A4537,0,SQRT((E4537-route_map__2[[#This Row],[stop_lat]])^2 + ((F4537-route_map__2[[#This Row],[stop_lon]])*COS(RADIANS(route_map__2[[#This Row],[stop_lat]])))^2)*111.32)</f>
        <v>0.30863097368237619</v>
      </c>
    </row>
    <row r="4537" spans="1:7" hidden="1" x14ac:dyDescent="0.2">
      <c r="A4537" t="s">
        <v>157</v>
      </c>
      <c r="B4537">
        <v>1</v>
      </c>
      <c r="C4537">
        <v>3</v>
      </c>
      <c r="D4537" t="s">
        <v>4007</v>
      </c>
      <c r="E4537">
        <v>49.280121999999999</v>
      </c>
      <c r="F4537">
        <v>-122.79352299999999</v>
      </c>
      <c r="G4537">
        <f>IF(route_map__2[[#This Row],[route_label]]&lt;&gt;A4538,0,SQRT((E4538-route_map__2[[#This Row],[stop_lat]])^2 + ((F4538-route_map__2[[#This Row],[stop_lon]])*COS(RADIANS(route_map__2[[#This Row],[stop_lat]])))^2)*111.32)</f>
        <v>0.3600437618193143</v>
      </c>
    </row>
    <row r="4538" spans="1:7" hidden="1" x14ac:dyDescent="0.2">
      <c r="A4538" t="s">
        <v>157</v>
      </c>
      <c r="B4538">
        <v>1</v>
      </c>
      <c r="C4538">
        <v>4</v>
      </c>
      <c r="D4538" t="s">
        <v>4008</v>
      </c>
      <c r="E4538">
        <v>49.283337000000003</v>
      </c>
      <c r="F4538">
        <v>-122.79298199999999</v>
      </c>
      <c r="G4538">
        <f>IF(route_map__2[[#This Row],[route_label]]&lt;&gt;A4539,0,SQRT((E4539-route_map__2[[#This Row],[stop_lat]])^2 + ((F4539-route_map__2[[#This Row],[stop_lon]])*COS(RADIANS(route_map__2[[#This Row],[stop_lat]])))^2)*111.32)</f>
        <v>0.31020707197610731</v>
      </c>
    </row>
    <row r="4539" spans="1:7" hidden="1" x14ac:dyDescent="0.2">
      <c r="A4539" t="s">
        <v>157</v>
      </c>
      <c r="B4539">
        <v>1</v>
      </c>
      <c r="C4539">
        <v>5</v>
      </c>
      <c r="D4539" t="s">
        <v>4396</v>
      </c>
      <c r="E4539">
        <v>49.285966999999999</v>
      </c>
      <c r="F4539">
        <v>-122.79156999999999</v>
      </c>
      <c r="G4539">
        <f>IF(route_map__2[[#This Row],[route_label]]&lt;&gt;A4540,0,SQRT((E4540-route_map__2[[#This Row],[stop_lat]])^2 + ((F4540-route_map__2[[#This Row],[stop_lon]])*COS(RADIANS(route_map__2[[#This Row],[stop_lat]])))^2)*111.32)</f>
        <v>0.38130921942309765</v>
      </c>
    </row>
    <row r="4540" spans="1:7" hidden="1" x14ac:dyDescent="0.2">
      <c r="A4540" t="s">
        <v>157</v>
      </c>
      <c r="B4540">
        <v>1</v>
      </c>
      <c r="C4540">
        <v>6</v>
      </c>
      <c r="D4540" t="s">
        <v>4397</v>
      </c>
      <c r="E4540">
        <v>49.289194000000002</v>
      </c>
      <c r="F4540">
        <v>-122.78980900000001</v>
      </c>
      <c r="G4540">
        <f>IF(route_map__2[[#This Row],[route_label]]&lt;&gt;A4541,0,SQRT((E4541-route_map__2[[#This Row],[stop_lat]])^2 + ((F4541-route_map__2[[#This Row],[stop_lon]])*COS(RADIANS(route_map__2[[#This Row],[stop_lat]])))^2)*111.32)</f>
        <v>0.22664491059105149</v>
      </c>
    </row>
    <row r="4541" spans="1:7" hidden="1" x14ac:dyDescent="0.2">
      <c r="A4541" t="s">
        <v>157</v>
      </c>
      <c r="B4541">
        <v>1</v>
      </c>
      <c r="C4541">
        <v>7</v>
      </c>
      <c r="D4541" t="s">
        <v>4398</v>
      </c>
      <c r="E4541">
        <v>49.291226000000002</v>
      </c>
      <c r="F4541">
        <v>-122.789614</v>
      </c>
      <c r="G4541">
        <f>IF(route_map__2[[#This Row],[route_label]]&lt;&gt;A4542,0,SQRT((E4542-route_map__2[[#This Row],[stop_lat]])^2 + ((F4542-route_map__2[[#This Row],[stop_lon]])*COS(RADIANS(route_map__2[[#This Row],[stop_lat]])))^2)*111.32)</f>
        <v>0.15908026861027993</v>
      </c>
    </row>
    <row r="4542" spans="1:7" hidden="1" x14ac:dyDescent="0.2">
      <c r="A4542" t="s">
        <v>157</v>
      </c>
      <c r="B4542">
        <v>1</v>
      </c>
      <c r="C4542">
        <v>8</v>
      </c>
      <c r="D4542" t="s">
        <v>4399</v>
      </c>
      <c r="E4542">
        <v>49.292614999999998</v>
      </c>
      <c r="F4542">
        <v>-122.79012899999999</v>
      </c>
      <c r="G4542">
        <f>IF(route_map__2[[#This Row],[route_label]]&lt;&gt;A4543,0,SQRT((E4543-route_map__2[[#This Row],[stop_lat]])^2 + ((F4543-route_map__2[[#This Row],[stop_lon]])*COS(RADIANS(route_map__2[[#This Row],[stop_lat]])))^2)*111.32)</f>
        <v>0.25706828006765153</v>
      </c>
    </row>
    <row r="4543" spans="1:7" hidden="1" x14ac:dyDescent="0.2">
      <c r="A4543" t="s">
        <v>157</v>
      </c>
      <c r="B4543">
        <v>1</v>
      </c>
      <c r="C4543">
        <v>9</v>
      </c>
      <c r="D4543" t="s">
        <v>4400</v>
      </c>
      <c r="E4543">
        <v>49.294728999999997</v>
      </c>
      <c r="F4543">
        <v>-122.788704</v>
      </c>
      <c r="G4543">
        <f>IF(route_map__2[[#This Row],[route_label]]&lt;&gt;A4544,0,SQRT((E4544-route_map__2[[#This Row],[stop_lat]])^2 + ((F4544-route_map__2[[#This Row],[stop_lon]])*COS(RADIANS(route_map__2[[#This Row],[stop_lat]])))^2)*111.32)</f>
        <v>0.48126737856330448</v>
      </c>
    </row>
    <row r="4544" spans="1:7" hidden="1" x14ac:dyDescent="0.2">
      <c r="A4544" t="s">
        <v>157</v>
      </c>
      <c r="B4544">
        <v>1</v>
      </c>
      <c r="C4544">
        <v>10</v>
      </c>
      <c r="D4544" t="s">
        <v>4401</v>
      </c>
      <c r="E4544">
        <v>49.298993000000003</v>
      </c>
      <c r="F4544">
        <v>-122.78761</v>
      </c>
      <c r="G4544">
        <f>IF(route_map__2[[#This Row],[route_label]]&lt;&gt;A4545,0,SQRT((E4545-route_map__2[[#This Row],[stop_lat]])^2 + ((F4545-route_map__2[[#This Row],[stop_lon]])*COS(RADIANS(route_map__2[[#This Row],[stop_lat]])))^2)*111.32)</f>
        <v>0.33841735834458009</v>
      </c>
    </row>
    <row r="4545" spans="1:7" hidden="1" x14ac:dyDescent="0.2">
      <c r="A4545" t="s">
        <v>157</v>
      </c>
      <c r="B4545">
        <v>1</v>
      </c>
      <c r="C4545">
        <v>11</v>
      </c>
      <c r="D4545" t="s">
        <v>4402</v>
      </c>
      <c r="E4545">
        <v>49.300339000000001</v>
      </c>
      <c r="F4545">
        <v>-122.79179000000001</v>
      </c>
      <c r="G4545">
        <f>IF(route_map__2[[#This Row],[route_label]]&lt;&gt;A4546,0,SQRT((E4546-route_map__2[[#This Row],[stop_lat]])^2 + ((F4546-route_map__2[[#This Row],[stop_lon]])*COS(RADIANS(route_map__2[[#This Row],[stop_lat]])))^2)*111.32)</f>
        <v>0.18546151444671566</v>
      </c>
    </row>
    <row r="4546" spans="1:7" hidden="1" x14ac:dyDescent="0.2">
      <c r="A4546" t="s">
        <v>157</v>
      </c>
      <c r="B4546">
        <v>1</v>
      </c>
      <c r="C4546">
        <v>12</v>
      </c>
      <c r="D4546" t="s">
        <v>4403</v>
      </c>
      <c r="E4546">
        <v>49.301040999999998</v>
      </c>
      <c r="F4546">
        <v>-122.794107</v>
      </c>
      <c r="G4546">
        <f>IF(route_map__2[[#This Row],[route_label]]&lt;&gt;A4547,0,SQRT((E4547-route_map__2[[#This Row],[stop_lat]])^2 + ((F4547-route_map__2[[#This Row],[stop_lon]])*COS(RADIANS(route_map__2[[#This Row],[stop_lat]])))^2)*111.32)</f>
        <v>0.21091294794519549</v>
      </c>
    </row>
    <row r="4547" spans="1:7" hidden="1" x14ac:dyDescent="0.2">
      <c r="A4547" t="s">
        <v>157</v>
      </c>
      <c r="B4547">
        <v>1</v>
      </c>
      <c r="C4547">
        <v>13</v>
      </c>
      <c r="D4547" t="s">
        <v>4404</v>
      </c>
      <c r="E4547">
        <v>49.300913999999999</v>
      </c>
      <c r="F4547">
        <v>-122.797006</v>
      </c>
      <c r="G4547">
        <f>IF(route_map__2[[#This Row],[route_label]]&lt;&gt;A4548,0,SQRT((E4548-route_map__2[[#This Row],[stop_lat]])^2 + ((F4548-route_map__2[[#This Row],[stop_lon]])*COS(RADIANS(route_map__2[[#This Row],[stop_lat]])))^2)*111.32)</f>
        <v>0.41811783938142782</v>
      </c>
    </row>
    <row r="4548" spans="1:7" hidden="1" x14ac:dyDescent="0.2">
      <c r="A4548" t="s">
        <v>157</v>
      </c>
      <c r="B4548">
        <v>1</v>
      </c>
      <c r="C4548">
        <v>14</v>
      </c>
      <c r="D4548" t="s">
        <v>4405</v>
      </c>
      <c r="E4548">
        <v>49.299379000000002</v>
      </c>
      <c r="F4548">
        <v>-122.802263</v>
      </c>
      <c r="G4548">
        <f>IF(route_map__2[[#This Row],[route_label]]&lt;&gt;A4549,0,SQRT((E4549-route_map__2[[#This Row],[stop_lat]])^2 + ((F4549-route_map__2[[#This Row],[stop_lon]])*COS(RADIANS(route_map__2[[#This Row],[stop_lat]])))^2)*111.32)</f>
        <v>0.32859023123856496</v>
      </c>
    </row>
    <row r="4549" spans="1:7" hidden="1" x14ac:dyDescent="0.2">
      <c r="A4549" t="s">
        <v>157</v>
      </c>
      <c r="B4549">
        <v>1</v>
      </c>
      <c r="C4549">
        <v>15</v>
      </c>
      <c r="D4549" t="s">
        <v>4406</v>
      </c>
      <c r="E4549">
        <v>49.298124000000001</v>
      </c>
      <c r="F4549">
        <v>-122.80636</v>
      </c>
      <c r="G4549">
        <f>IF(route_map__2[[#This Row],[route_label]]&lt;&gt;A4550,0,SQRT((E4550-route_map__2[[#This Row],[stop_lat]])^2 + ((F4550-route_map__2[[#This Row],[stop_lon]])*COS(RADIANS(route_map__2[[#This Row],[stop_lat]])))^2)*111.32)</f>
        <v>0.25553528163433509</v>
      </c>
    </row>
    <row r="4550" spans="1:7" hidden="1" x14ac:dyDescent="0.2">
      <c r="A4550" t="s">
        <v>157</v>
      </c>
      <c r="B4550">
        <v>1</v>
      </c>
      <c r="C4550">
        <v>16</v>
      </c>
      <c r="D4550" t="s">
        <v>4407</v>
      </c>
      <c r="E4550">
        <v>49.297586000000003</v>
      </c>
      <c r="F4550">
        <v>-122.809782</v>
      </c>
      <c r="G4550">
        <f>IF(route_map__2[[#This Row],[route_label]]&lt;&gt;A4551,0,SQRT((E4551-route_map__2[[#This Row],[stop_lat]])^2 + ((F4551-route_map__2[[#This Row],[stop_lon]])*COS(RADIANS(route_map__2[[#This Row],[stop_lat]])))^2)*111.32)</f>
        <v>0.34999921777442389</v>
      </c>
    </row>
    <row r="4551" spans="1:7" hidden="1" x14ac:dyDescent="0.2">
      <c r="A4551" t="s">
        <v>157</v>
      </c>
      <c r="B4551">
        <v>1</v>
      </c>
      <c r="C4551">
        <v>17</v>
      </c>
      <c r="D4551" t="s">
        <v>4408</v>
      </c>
      <c r="E4551">
        <v>49.297490000000003</v>
      </c>
      <c r="F4551">
        <v>-122.814601</v>
      </c>
      <c r="G4551">
        <f>IF(route_map__2[[#This Row],[route_label]]&lt;&gt;A4552,0,SQRT((E4552-route_map__2[[#This Row],[stop_lat]])^2 + ((F4552-route_map__2[[#This Row],[stop_lon]])*COS(RADIANS(route_map__2[[#This Row],[stop_lat]])))^2)*111.32)</f>
        <v>0.1178155992443965</v>
      </c>
    </row>
    <row r="4552" spans="1:7" hidden="1" x14ac:dyDescent="0.2">
      <c r="A4552" t="s">
        <v>157</v>
      </c>
      <c r="B4552">
        <v>1</v>
      </c>
      <c r="C4552">
        <v>18</v>
      </c>
      <c r="D4552" t="s">
        <v>4409</v>
      </c>
      <c r="E4552">
        <v>49.297671000000001</v>
      </c>
      <c r="F4552">
        <v>-122.81619999999999</v>
      </c>
      <c r="G4552">
        <f>IF(route_map__2[[#This Row],[route_label]]&lt;&gt;A4553,0,SQRT((E4553-route_map__2[[#This Row],[stop_lat]])^2 + ((F4553-route_map__2[[#This Row],[stop_lon]])*COS(RADIANS(route_map__2[[#This Row],[stop_lat]])))^2)*111.32)</f>
        <v>0.24349213325147129</v>
      </c>
    </row>
    <row r="4553" spans="1:7" hidden="1" x14ac:dyDescent="0.2">
      <c r="A4553" t="s">
        <v>157</v>
      </c>
      <c r="B4553">
        <v>1</v>
      </c>
      <c r="C4553">
        <v>19</v>
      </c>
      <c r="D4553" t="s">
        <v>4410</v>
      </c>
      <c r="E4553">
        <v>49.298999999999999</v>
      </c>
      <c r="F4553">
        <v>-122.818864</v>
      </c>
      <c r="G4553">
        <f>IF(route_map__2[[#This Row],[route_label]]&lt;&gt;A4554,0,SQRT((E4554-route_map__2[[#This Row],[stop_lat]])^2 + ((F4554-route_map__2[[#This Row],[stop_lon]])*COS(RADIANS(route_map__2[[#This Row],[stop_lat]])))^2)*111.32)</f>
        <v>0.1746299819354559</v>
      </c>
    </row>
    <row r="4554" spans="1:7" hidden="1" x14ac:dyDescent="0.2">
      <c r="A4554" t="s">
        <v>157</v>
      </c>
      <c r="B4554">
        <v>1</v>
      </c>
      <c r="C4554">
        <v>20</v>
      </c>
      <c r="D4554" t="s">
        <v>4411</v>
      </c>
      <c r="E4554">
        <v>49.300229000000002</v>
      </c>
      <c r="F4554">
        <v>-122.820359</v>
      </c>
      <c r="G4554">
        <f>IF(route_map__2[[#This Row],[route_label]]&lt;&gt;A4555,0,SQRT((E4555-route_map__2[[#This Row],[stop_lat]])^2 + ((F4555-route_map__2[[#This Row],[stop_lon]])*COS(RADIANS(route_map__2[[#This Row],[stop_lat]])))^2)*111.32)</f>
        <v>0.19837533471789551</v>
      </c>
    </row>
    <row r="4555" spans="1:7" hidden="1" x14ac:dyDescent="0.2">
      <c r="A4555" t="s">
        <v>157</v>
      </c>
      <c r="B4555">
        <v>1</v>
      </c>
      <c r="C4555">
        <v>21</v>
      </c>
      <c r="D4555" t="s">
        <v>4412</v>
      </c>
      <c r="E4555">
        <v>49.301122999999997</v>
      </c>
      <c r="F4555">
        <v>-122.822723</v>
      </c>
      <c r="G4555">
        <f>IF(route_map__2[[#This Row],[route_label]]&lt;&gt;A4556,0,SQRT((E4556-route_map__2[[#This Row],[stop_lat]])^2 + ((F4556-route_map__2[[#This Row],[stop_lon]])*COS(RADIANS(route_map__2[[#This Row],[stop_lat]])))^2)*111.32)</f>
        <v>0.530379935361178</v>
      </c>
    </row>
    <row r="4556" spans="1:7" hidden="1" x14ac:dyDescent="0.2">
      <c r="A4556" t="s">
        <v>157</v>
      </c>
      <c r="B4556">
        <v>1</v>
      </c>
      <c r="C4556">
        <v>22</v>
      </c>
      <c r="D4556" t="s">
        <v>4413</v>
      </c>
      <c r="E4556">
        <v>49.302619</v>
      </c>
      <c r="F4556">
        <v>-122.82966</v>
      </c>
      <c r="G4556">
        <f>IF(route_map__2[[#This Row],[route_label]]&lt;&gt;A4557,0,SQRT((E4557-route_map__2[[#This Row],[stop_lat]])^2 + ((F4557-route_map__2[[#This Row],[stop_lon]])*COS(RADIANS(route_map__2[[#This Row],[stop_lat]])))^2)*111.32)</f>
        <v>0.14978779049458363</v>
      </c>
    </row>
    <row r="4557" spans="1:7" hidden="1" x14ac:dyDescent="0.2">
      <c r="A4557" t="s">
        <v>157</v>
      </c>
      <c r="B4557">
        <v>1</v>
      </c>
      <c r="C4557">
        <v>23</v>
      </c>
      <c r="D4557" t="s">
        <v>4414</v>
      </c>
      <c r="E4557">
        <v>49.303930999999999</v>
      </c>
      <c r="F4557">
        <v>-122.830118</v>
      </c>
      <c r="G4557">
        <f>IF(route_map__2[[#This Row],[route_label]]&lt;&gt;A4558,0,SQRT((E4558-route_map__2[[#This Row],[stop_lat]])^2 + ((F4558-route_map__2[[#This Row],[stop_lon]])*COS(RADIANS(route_map__2[[#This Row],[stop_lat]])))^2)*111.32)</f>
        <v>0.20762186746721834</v>
      </c>
    </row>
    <row r="4558" spans="1:7" hidden="1" x14ac:dyDescent="0.2">
      <c r="A4558" t="s">
        <v>157</v>
      </c>
      <c r="B4558">
        <v>1</v>
      </c>
      <c r="C4558">
        <v>24</v>
      </c>
      <c r="D4558" t="s">
        <v>4415</v>
      </c>
      <c r="E4558">
        <v>49.303483999999997</v>
      </c>
      <c r="F4558">
        <v>-122.83289499999999</v>
      </c>
      <c r="G4558">
        <f>IF(route_map__2[[#This Row],[route_label]]&lt;&gt;A4559,0,SQRT((E4559-route_map__2[[#This Row],[stop_lat]])^2 + ((F4559-route_map__2[[#This Row],[stop_lon]])*COS(RADIANS(route_map__2[[#This Row],[stop_lat]])))^2)*111.32)</f>
        <v>0.13176286955972957</v>
      </c>
    </row>
    <row r="4559" spans="1:7" hidden="1" x14ac:dyDescent="0.2">
      <c r="A4559" t="s">
        <v>157</v>
      </c>
      <c r="B4559">
        <v>1</v>
      </c>
      <c r="C4559">
        <v>25</v>
      </c>
      <c r="D4559" t="s">
        <v>4416</v>
      </c>
      <c r="E4559">
        <v>49.302477000000003</v>
      </c>
      <c r="F4559">
        <v>-122.833849</v>
      </c>
      <c r="G4559">
        <f>IF(route_map__2[[#This Row],[route_label]]&lt;&gt;A4560,0,SQRT((E4560-route_map__2[[#This Row],[stop_lat]])^2 + ((F4560-route_map__2[[#This Row],[stop_lon]])*COS(RADIANS(route_map__2[[#This Row],[stop_lat]])))^2)*111.32)</f>
        <v>0.22153690645659574</v>
      </c>
    </row>
    <row r="4560" spans="1:7" hidden="1" x14ac:dyDescent="0.2">
      <c r="A4560" t="s">
        <v>157</v>
      </c>
      <c r="B4560">
        <v>1</v>
      </c>
      <c r="C4560">
        <v>26</v>
      </c>
      <c r="D4560" t="s">
        <v>4417</v>
      </c>
      <c r="E4560">
        <v>49.300553000000001</v>
      </c>
      <c r="F4560">
        <v>-122.83306899999999</v>
      </c>
      <c r="G4560">
        <f>IF(route_map__2[[#This Row],[route_label]]&lt;&gt;A4561,0,SQRT((E4561-route_map__2[[#This Row],[stop_lat]])^2 + ((F4561-route_map__2[[#This Row],[stop_lon]])*COS(RADIANS(route_map__2[[#This Row],[stop_lat]])))^2)*111.32)</f>
        <v>0.26002200547259741</v>
      </c>
    </row>
    <row r="4561" spans="1:7" hidden="1" x14ac:dyDescent="0.2">
      <c r="A4561" t="s">
        <v>157</v>
      </c>
      <c r="B4561">
        <v>1</v>
      </c>
      <c r="C4561">
        <v>27</v>
      </c>
      <c r="D4561" t="s">
        <v>4360</v>
      </c>
      <c r="E4561">
        <v>49.298278000000003</v>
      </c>
      <c r="F4561">
        <v>-122.83388100000001</v>
      </c>
      <c r="G4561">
        <f>IF(route_map__2[[#This Row],[route_label]]&lt;&gt;A4562,0,SQRT((E4562-route_map__2[[#This Row],[stop_lat]])^2 + ((F4562-route_map__2[[#This Row],[stop_lon]])*COS(RADIANS(route_map__2[[#This Row],[stop_lat]])))^2)*111.32)</f>
        <v>0.48335195058723129</v>
      </c>
    </row>
    <row r="4562" spans="1:7" hidden="1" x14ac:dyDescent="0.2">
      <c r="A4562" t="s">
        <v>157</v>
      </c>
      <c r="B4562">
        <v>1</v>
      </c>
      <c r="C4562">
        <v>28</v>
      </c>
      <c r="D4562" t="s">
        <v>4361</v>
      </c>
      <c r="E4562">
        <v>49.297443000000001</v>
      </c>
      <c r="F4562">
        <v>-122.84041499999999</v>
      </c>
      <c r="G4562">
        <f>IF(route_map__2[[#This Row],[route_label]]&lt;&gt;A4563,0,SQRT((E4563-route_map__2[[#This Row],[stop_lat]])^2 + ((F4563-route_map__2[[#This Row],[stop_lon]])*COS(RADIANS(route_map__2[[#This Row],[stop_lat]])))^2)*111.32)</f>
        <v>0.26614534727153438</v>
      </c>
    </row>
    <row r="4563" spans="1:7" hidden="1" x14ac:dyDescent="0.2">
      <c r="A4563" t="s">
        <v>157</v>
      </c>
      <c r="B4563">
        <v>1</v>
      </c>
      <c r="C4563">
        <v>29</v>
      </c>
      <c r="D4563" t="s">
        <v>4362</v>
      </c>
      <c r="E4563">
        <v>49.295560999999999</v>
      </c>
      <c r="F4563">
        <v>-122.842676</v>
      </c>
      <c r="G4563">
        <f>IF(route_map__2[[#This Row],[route_label]]&lt;&gt;A4564,0,SQRT((E4564-route_map__2[[#This Row],[stop_lat]])^2 + ((F4564-route_map__2[[#This Row],[stop_lon]])*COS(RADIANS(route_map__2[[#This Row],[stop_lat]])))^2)*111.32)</f>
        <v>0.46284396405380801</v>
      </c>
    </row>
    <row r="4564" spans="1:7" hidden="1" x14ac:dyDescent="0.2">
      <c r="A4564" t="s">
        <v>157</v>
      </c>
      <c r="B4564">
        <v>1</v>
      </c>
      <c r="C4564">
        <v>30</v>
      </c>
      <c r="D4564" t="s">
        <v>4418</v>
      </c>
      <c r="E4564">
        <v>49.292710999999997</v>
      </c>
      <c r="F4564">
        <v>-122.83803399999999</v>
      </c>
      <c r="G4564">
        <f>IF(route_map__2[[#This Row],[route_label]]&lt;&gt;A4565,0,SQRT((E4565-route_map__2[[#This Row],[stop_lat]])^2 + ((F4565-route_map__2[[#This Row],[stop_lon]])*COS(RADIANS(route_map__2[[#This Row],[stop_lat]])))^2)*111.32)</f>
        <v>0.51874096609615561</v>
      </c>
    </row>
    <row r="4565" spans="1:7" hidden="1" x14ac:dyDescent="0.2">
      <c r="A4565" t="s">
        <v>157</v>
      </c>
      <c r="B4565">
        <v>1</v>
      </c>
      <c r="C4565">
        <v>31</v>
      </c>
      <c r="D4565" t="s">
        <v>4419</v>
      </c>
      <c r="E4565">
        <v>49.289082999999998</v>
      </c>
      <c r="F4565">
        <v>-122.83355</v>
      </c>
      <c r="G4565">
        <f>IF(route_map__2[[#This Row],[route_label]]&lt;&gt;A4566,0,SQRT((E4566-route_map__2[[#This Row],[stop_lat]])^2 + ((F4566-route_map__2[[#This Row],[stop_lon]])*COS(RADIANS(route_map__2[[#This Row],[stop_lat]])))^2)*111.32)</f>
        <v>0.78523945933430572</v>
      </c>
    </row>
    <row r="4566" spans="1:7" hidden="1" x14ac:dyDescent="0.2">
      <c r="A4566" t="s">
        <v>157</v>
      </c>
      <c r="B4566">
        <v>1</v>
      </c>
      <c r="C4566">
        <v>32</v>
      </c>
      <c r="D4566" t="s">
        <v>4018</v>
      </c>
      <c r="E4566">
        <v>49.282924000000001</v>
      </c>
      <c r="F4566">
        <v>-122.828278</v>
      </c>
      <c r="G4566">
        <f>IF(route_map__2[[#This Row],[route_label]]&lt;&gt;A4567,0,SQRT((E4567-route_map__2[[#This Row],[stop_lat]])^2 + ((F4567-route_map__2[[#This Row],[stop_lon]])*COS(RADIANS(route_map__2[[#This Row],[stop_lat]])))^2)*111.32)</f>
        <v>0.45612327322909024</v>
      </c>
    </row>
    <row r="4567" spans="1:7" hidden="1" x14ac:dyDescent="0.2">
      <c r="A4567" t="s">
        <v>157</v>
      </c>
      <c r="B4567">
        <v>1</v>
      </c>
      <c r="C4567">
        <v>33</v>
      </c>
      <c r="D4567" t="s">
        <v>4019</v>
      </c>
      <c r="E4567">
        <v>49.278865000000003</v>
      </c>
      <c r="F4567">
        <v>-122.82742</v>
      </c>
      <c r="G4567">
        <f>IF(route_map__2[[#This Row],[route_label]]&lt;&gt;A4568,0,SQRT((E4568-route_map__2[[#This Row],[stop_lat]])^2 + ((F4568-route_map__2[[#This Row],[stop_lon]])*COS(RADIANS(route_map__2[[#This Row],[stop_lat]])))^2)*111.32)</f>
        <v>9.9987542644958058E-2</v>
      </c>
    </row>
    <row r="4568" spans="1:7" hidden="1" x14ac:dyDescent="0.2">
      <c r="A4568" t="s">
        <v>157</v>
      </c>
      <c r="B4568">
        <v>1</v>
      </c>
      <c r="C4568">
        <v>34</v>
      </c>
      <c r="D4568" t="s">
        <v>4020</v>
      </c>
      <c r="E4568">
        <v>49.277966999999997</v>
      </c>
      <c r="F4568">
        <v>-122.827449</v>
      </c>
      <c r="G4568">
        <f>IF(route_map__2[[#This Row],[route_label]]&lt;&gt;A4569,0,SQRT((E4569-route_map__2[[#This Row],[stop_lat]])^2 + ((F4569-route_map__2[[#This Row],[stop_lon]])*COS(RADIANS(route_map__2[[#This Row],[stop_lat]])))^2)*111.32)</f>
        <v>0.33223056441202575</v>
      </c>
    </row>
    <row r="4569" spans="1:7" hidden="1" x14ac:dyDescent="0.2">
      <c r="A4569" t="s">
        <v>157</v>
      </c>
      <c r="B4569">
        <v>1</v>
      </c>
      <c r="C4569">
        <v>35</v>
      </c>
      <c r="D4569" t="s">
        <v>4021</v>
      </c>
      <c r="E4569">
        <v>49.276634000000001</v>
      </c>
      <c r="F4569">
        <v>-122.831542</v>
      </c>
      <c r="G4569">
        <f>IF(route_map__2[[#This Row],[route_label]]&lt;&gt;A4570,0,SQRT((E4570-route_map__2[[#This Row],[stop_lat]])^2 + ((F4570-route_map__2[[#This Row],[stop_lon]])*COS(RADIANS(route_map__2[[#This Row],[stop_lat]])))^2)*111.32)</f>
        <v>0.31572152251133473</v>
      </c>
    </row>
    <row r="4570" spans="1:7" hidden="1" x14ac:dyDescent="0.2">
      <c r="A4570" t="s">
        <v>157</v>
      </c>
      <c r="B4570">
        <v>1</v>
      </c>
      <c r="C4570">
        <v>36</v>
      </c>
      <c r="D4570" t="s">
        <v>4022</v>
      </c>
      <c r="E4570">
        <v>49.276772999999999</v>
      </c>
      <c r="F4570">
        <v>-122.83588399999999</v>
      </c>
      <c r="G4570">
        <f>IF(route_map__2[[#This Row],[route_label]]&lt;&gt;A4571,0,SQRT((E4571-route_map__2[[#This Row],[stop_lat]])^2 + ((F4571-route_map__2[[#This Row],[stop_lon]])*COS(RADIANS(route_map__2[[#This Row],[stop_lat]])))^2)*111.32)</f>
        <v>0.36293086496179983</v>
      </c>
    </row>
    <row r="4571" spans="1:7" hidden="1" x14ac:dyDescent="0.2">
      <c r="A4571" t="s">
        <v>157</v>
      </c>
      <c r="B4571">
        <v>1</v>
      </c>
      <c r="C4571">
        <v>37</v>
      </c>
      <c r="D4571" t="s">
        <v>4023</v>
      </c>
      <c r="E4571">
        <v>49.276738999999999</v>
      </c>
      <c r="F4571">
        <v>-122.840881</v>
      </c>
      <c r="G4571">
        <f>IF(route_map__2[[#This Row],[route_label]]&lt;&gt;A4572,0,SQRT((E4572-route_map__2[[#This Row],[stop_lat]])^2 + ((F4572-route_map__2[[#This Row],[stop_lon]])*COS(RADIANS(route_map__2[[#This Row],[stop_lat]])))^2)*111.32)</f>
        <v>0.33676799442412164</v>
      </c>
    </row>
    <row r="4572" spans="1:7" hidden="1" x14ac:dyDescent="0.2">
      <c r="A4572" t="s">
        <v>157</v>
      </c>
      <c r="B4572">
        <v>1</v>
      </c>
      <c r="C4572">
        <v>38</v>
      </c>
      <c r="D4572" t="s">
        <v>4258</v>
      </c>
      <c r="E4572">
        <v>49.277676</v>
      </c>
      <c r="F4572">
        <v>-122.84529000000001</v>
      </c>
      <c r="G4572">
        <f>IF(route_map__2[[#This Row],[route_label]]&lt;&gt;A4573,0,SQRT((E4573-route_map__2[[#This Row],[stop_lat]])^2 + ((F4573-route_map__2[[#This Row],[stop_lon]])*COS(RADIANS(route_map__2[[#This Row],[stop_lat]])))^2)*111.32)</f>
        <v>0</v>
      </c>
    </row>
    <row r="4573" spans="1:7" hidden="1" x14ac:dyDescent="0.2">
      <c r="A4573" t="s">
        <v>185</v>
      </c>
      <c r="B4573">
        <v>0</v>
      </c>
      <c r="C4573">
        <v>1</v>
      </c>
      <c r="D4573" t="s">
        <v>4420</v>
      </c>
      <c r="E4573">
        <v>49.277831999999997</v>
      </c>
      <c r="F4573">
        <v>-122.847667</v>
      </c>
      <c r="G4573">
        <f>IF(route_map__2[[#This Row],[route_label]]&lt;&gt;A4574,0,SQRT((E4574-route_map__2[[#This Row],[stop_lat]])^2 + ((F4574-route_map__2[[#This Row],[stop_lon]])*COS(RADIANS(route_map__2[[#This Row],[stop_lat]])))^2)*111.32)</f>
        <v>0.28139728259929098</v>
      </c>
    </row>
    <row r="4574" spans="1:7" hidden="1" x14ac:dyDescent="0.2">
      <c r="A4574" t="s">
        <v>185</v>
      </c>
      <c r="B4574">
        <v>0</v>
      </c>
      <c r="C4574">
        <v>2</v>
      </c>
      <c r="D4574" t="s">
        <v>3987</v>
      </c>
      <c r="E4574">
        <v>49.276544000000001</v>
      </c>
      <c r="F4574">
        <v>-122.84433300000001</v>
      </c>
      <c r="G4574">
        <f>IF(route_map__2[[#This Row],[route_label]]&lt;&gt;A4575,0,SQRT((E4575-route_map__2[[#This Row],[stop_lat]])^2 + ((F4575-route_map__2[[#This Row],[stop_lon]])*COS(RADIANS(route_map__2[[#This Row],[stop_lat]])))^2)*111.32)</f>
        <v>0.33735105788862363</v>
      </c>
    </row>
    <row r="4575" spans="1:7" hidden="1" x14ac:dyDescent="0.2">
      <c r="A4575" t="s">
        <v>185</v>
      </c>
      <c r="B4575">
        <v>0</v>
      </c>
      <c r="C4575">
        <v>3</v>
      </c>
      <c r="D4575" t="s">
        <v>3988</v>
      </c>
      <c r="E4575">
        <v>49.276532000000003</v>
      </c>
      <c r="F4575">
        <v>-122.839688</v>
      </c>
      <c r="G4575">
        <f>IF(route_map__2[[#This Row],[route_label]]&lt;&gt;A4576,0,SQRT((E4576-route_map__2[[#This Row],[stop_lat]])^2 + ((F4576-route_map__2[[#This Row],[stop_lon]])*COS(RADIANS(route_map__2[[#This Row],[stop_lat]])))^2)*111.32)</f>
        <v>0.39363180665537223</v>
      </c>
    </row>
    <row r="4576" spans="1:7" hidden="1" x14ac:dyDescent="0.2">
      <c r="A4576" t="s">
        <v>185</v>
      </c>
      <c r="B4576">
        <v>0</v>
      </c>
      <c r="C4576">
        <v>4</v>
      </c>
      <c r="D4576" t="s">
        <v>3989</v>
      </c>
      <c r="E4576">
        <v>49.276598999999997</v>
      </c>
      <c r="F4576">
        <v>-122.83426900000001</v>
      </c>
      <c r="G4576">
        <f>IF(route_map__2[[#This Row],[route_label]]&lt;&gt;A4577,0,SQRT((E4577-route_map__2[[#This Row],[stop_lat]])^2 + ((F4577-route_map__2[[#This Row],[stop_lon]])*COS(RADIANS(route_map__2[[#This Row],[stop_lat]])))^2)*111.32)</f>
        <v>0.24229458533501577</v>
      </c>
    </row>
    <row r="4577" spans="1:7" hidden="1" x14ac:dyDescent="0.2">
      <c r="A4577" t="s">
        <v>185</v>
      </c>
      <c r="B4577">
        <v>0</v>
      </c>
      <c r="C4577">
        <v>5</v>
      </c>
      <c r="D4577" t="s">
        <v>4421</v>
      </c>
      <c r="E4577">
        <v>49.276372000000002</v>
      </c>
      <c r="F4577">
        <v>-122.830951</v>
      </c>
      <c r="G4577">
        <f>IF(route_map__2[[#This Row],[route_label]]&lt;&gt;A4578,0,SQRT((E4578-route_map__2[[#This Row],[stop_lat]])^2 + ((F4578-route_map__2[[#This Row],[stop_lon]])*COS(RADIANS(route_map__2[[#This Row],[stop_lat]])))^2)*111.32)</f>
        <v>0.31418052354688586</v>
      </c>
    </row>
    <row r="4578" spans="1:7" hidden="1" x14ac:dyDescent="0.2">
      <c r="A4578" t="s">
        <v>185</v>
      </c>
      <c r="B4578">
        <v>0</v>
      </c>
      <c r="C4578">
        <v>6</v>
      </c>
      <c r="D4578" t="s">
        <v>4422</v>
      </c>
      <c r="E4578">
        <v>49.277099</v>
      </c>
      <c r="F4578">
        <v>-122.82677099999999</v>
      </c>
      <c r="G4578">
        <f>IF(route_map__2[[#This Row],[route_label]]&lt;&gt;A4579,0,SQRT((E4579-route_map__2[[#This Row],[stop_lat]])^2 + ((F4579-route_map__2[[#This Row],[stop_lon]])*COS(RADIANS(route_map__2[[#This Row],[stop_lat]])))^2)*111.32)</f>
        <v>0.66070837472589239</v>
      </c>
    </row>
    <row r="4579" spans="1:7" hidden="1" x14ac:dyDescent="0.2">
      <c r="A4579" t="s">
        <v>185</v>
      </c>
      <c r="B4579">
        <v>0</v>
      </c>
      <c r="C4579">
        <v>7</v>
      </c>
      <c r="D4579" t="s">
        <v>4423</v>
      </c>
      <c r="E4579">
        <v>49.279245000000003</v>
      </c>
      <c r="F4579">
        <v>-122.81828899999999</v>
      </c>
      <c r="G4579">
        <f>IF(route_map__2[[#This Row],[route_label]]&lt;&gt;A4580,0,SQRT((E4580-route_map__2[[#This Row],[stop_lat]])^2 + ((F4580-route_map__2[[#This Row],[stop_lon]])*COS(RADIANS(route_map__2[[#This Row],[stop_lat]])))^2)*111.32)</f>
        <v>0.62444646891744426</v>
      </c>
    </row>
    <row r="4580" spans="1:7" hidden="1" x14ac:dyDescent="0.2">
      <c r="A4580" t="s">
        <v>185</v>
      </c>
      <c r="B4580">
        <v>0</v>
      </c>
      <c r="C4580">
        <v>8</v>
      </c>
      <c r="D4580" t="s">
        <v>4424</v>
      </c>
      <c r="E4580">
        <v>49.284852999999998</v>
      </c>
      <c r="F4580">
        <v>-122.81809199999999</v>
      </c>
      <c r="G4580">
        <f>IF(route_map__2[[#This Row],[route_label]]&lt;&gt;A4581,0,SQRT((E4581-route_map__2[[#This Row],[stop_lat]])^2 + ((F4581-route_map__2[[#This Row],[stop_lon]])*COS(RADIANS(route_map__2[[#This Row],[stop_lat]])))^2)*111.32)</f>
        <v>0.3448541071851095</v>
      </c>
    </row>
    <row r="4581" spans="1:7" hidden="1" x14ac:dyDescent="0.2">
      <c r="A4581" t="s">
        <v>185</v>
      </c>
      <c r="B4581">
        <v>0</v>
      </c>
      <c r="C4581">
        <v>9</v>
      </c>
      <c r="D4581" t="s">
        <v>4425</v>
      </c>
      <c r="E4581">
        <v>49.287184000000003</v>
      </c>
      <c r="F4581">
        <v>-122.82122</v>
      </c>
      <c r="G4581">
        <f>IF(route_map__2[[#This Row],[route_label]]&lt;&gt;A4582,0,SQRT((E4582-route_map__2[[#This Row],[stop_lat]])^2 + ((F4582-route_map__2[[#This Row],[stop_lon]])*COS(RADIANS(route_map__2[[#This Row],[stop_lat]])))^2)*111.32)</f>
        <v>0.26942126959139157</v>
      </c>
    </row>
    <row r="4582" spans="1:7" hidden="1" x14ac:dyDescent="0.2">
      <c r="A4582" t="s">
        <v>185</v>
      </c>
      <c r="B4582">
        <v>0</v>
      </c>
      <c r="C4582">
        <v>10</v>
      </c>
      <c r="D4582" t="s">
        <v>4426</v>
      </c>
      <c r="E4582">
        <v>49.287405</v>
      </c>
      <c r="F4582">
        <v>-122.824915</v>
      </c>
      <c r="G4582">
        <f>IF(route_map__2[[#This Row],[route_label]]&lt;&gt;A4583,0,SQRT((E4583-route_map__2[[#This Row],[stop_lat]])^2 + ((F4583-route_map__2[[#This Row],[stop_lon]])*COS(RADIANS(route_map__2[[#This Row],[stop_lat]])))^2)*111.32)</f>
        <v>0.19854829798513232</v>
      </c>
    </row>
    <row r="4583" spans="1:7" hidden="1" x14ac:dyDescent="0.2">
      <c r="A4583" t="s">
        <v>185</v>
      </c>
      <c r="B4583">
        <v>0</v>
      </c>
      <c r="C4583">
        <v>11</v>
      </c>
      <c r="D4583" t="s">
        <v>4427</v>
      </c>
      <c r="E4583">
        <v>49.287568</v>
      </c>
      <c r="F4583">
        <v>-122.82763799999999</v>
      </c>
      <c r="G4583">
        <f>IF(route_map__2[[#This Row],[route_label]]&lt;&gt;A4584,0,SQRT((E4584-route_map__2[[#This Row],[stop_lat]])^2 + ((F4584-route_map__2[[#This Row],[stop_lon]])*COS(RADIANS(route_map__2[[#This Row],[stop_lat]])))^2)*111.32)</f>
        <v>0.15709006745283133</v>
      </c>
    </row>
    <row r="4584" spans="1:7" hidden="1" x14ac:dyDescent="0.2">
      <c r="A4584" t="s">
        <v>185</v>
      </c>
      <c r="B4584">
        <v>0</v>
      </c>
      <c r="C4584">
        <v>12</v>
      </c>
      <c r="D4584" t="s">
        <v>4428</v>
      </c>
      <c r="E4584">
        <v>49.288839000000003</v>
      </c>
      <c r="F4584">
        <v>-122.82669799999999</v>
      </c>
      <c r="G4584">
        <f>IF(route_map__2[[#This Row],[route_label]]&lt;&gt;A4585,0,SQRT((E4585-route_map__2[[#This Row],[stop_lat]])^2 + ((F4585-route_map__2[[#This Row],[stop_lon]])*COS(RADIANS(route_map__2[[#This Row],[stop_lat]])))^2)*111.32)</f>
        <v>0.21618047741403279</v>
      </c>
    </row>
    <row r="4585" spans="1:7" hidden="1" x14ac:dyDescent="0.2">
      <c r="A4585" t="s">
        <v>185</v>
      </c>
      <c r="B4585">
        <v>0</v>
      </c>
      <c r="C4585">
        <v>13</v>
      </c>
      <c r="D4585" t="s">
        <v>4429</v>
      </c>
      <c r="E4585">
        <v>49.289276000000001</v>
      </c>
      <c r="F4585">
        <v>-122.823797</v>
      </c>
      <c r="G4585">
        <f>IF(route_map__2[[#This Row],[route_label]]&lt;&gt;A4586,0,SQRT((E4586-route_map__2[[#This Row],[stop_lat]])^2 + ((F4586-route_map__2[[#This Row],[stop_lon]])*COS(RADIANS(route_map__2[[#This Row],[stop_lat]])))^2)*111.32)</f>
        <v>0.19055845663355236</v>
      </c>
    </row>
    <row r="4586" spans="1:7" hidden="1" x14ac:dyDescent="0.2">
      <c r="A4586" t="s">
        <v>185</v>
      </c>
      <c r="B4586">
        <v>0</v>
      </c>
      <c r="C4586">
        <v>14</v>
      </c>
      <c r="D4586" t="s">
        <v>4430</v>
      </c>
      <c r="E4586">
        <v>49.290951999999997</v>
      </c>
      <c r="F4586">
        <v>-122.823263</v>
      </c>
      <c r="G4586">
        <f>IF(route_map__2[[#This Row],[route_label]]&lt;&gt;A4587,0,SQRT((E4587-route_map__2[[#This Row],[stop_lat]])^2 + ((F4587-route_map__2[[#This Row],[stop_lon]])*COS(RADIANS(route_map__2[[#This Row],[stop_lat]])))^2)*111.32)</f>
        <v>0.24223589540554658</v>
      </c>
    </row>
    <row r="4587" spans="1:7" hidden="1" x14ac:dyDescent="0.2">
      <c r="A4587" t="s">
        <v>185</v>
      </c>
      <c r="B4587">
        <v>0</v>
      </c>
      <c r="C4587">
        <v>15</v>
      </c>
      <c r="D4587" t="s">
        <v>4431</v>
      </c>
      <c r="E4587">
        <v>49.293118</v>
      </c>
      <c r="F4587">
        <v>-122.822943</v>
      </c>
      <c r="G4587">
        <f>IF(route_map__2[[#This Row],[route_label]]&lt;&gt;A4588,0,SQRT((E4588-route_map__2[[#This Row],[stop_lat]])^2 + ((F4588-route_map__2[[#This Row],[stop_lon]])*COS(RADIANS(route_map__2[[#This Row],[stop_lat]])))^2)*111.32)</f>
        <v>0.39179079768052189</v>
      </c>
    </row>
    <row r="4588" spans="1:7" hidden="1" x14ac:dyDescent="0.2">
      <c r="A4588" t="s">
        <v>185</v>
      </c>
      <c r="B4588">
        <v>0</v>
      </c>
      <c r="C4588">
        <v>16</v>
      </c>
      <c r="D4588" t="s">
        <v>4432</v>
      </c>
      <c r="E4588">
        <v>49.295935</v>
      </c>
      <c r="F4588">
        <v>-122.81970800000001</v>
      </c>
      <c r="G4588">
        <f>IF(route_map__2[[#This Row],[route_label]]&lt;&gt;A4589,0,SQRT((E4589-route_map__2[[#This Row],[stop_lat]])^2 + ((F4589-route_map__2[[#This Row],[stop_lon]])*COS(RADIANS(route_map__2[[#This Row],[stop_lat]])))^2)*111.32)</f>
        <v>0.19541200288406543</v>
      </c>
    </row>
    <row r="4589" spans="1:7" hidden="1" x14ac:dyDescent="0.2">
      <c r="A4589" t="s">
        <v>185</v>
      </c>
      <c r="B4589">
        <v>0</v>
      </c>
      <c r="C4589">
        <v>17</v>
      </c>
      <c r="D4589" t="s">
        <v>4433</v>
      </c>
      <c r="E4589">
        <v>49.296498999999997</v>
      </c>
      <c r="F4589">
        <v>-122.817159</v>
      </c>
      <c r="G4589">
        <f>IF(route_map__2[[#This Row],[route_label]]&lt;&gt;A4590,0,SQRT((E4590-route_map__2[[#This Row],[stop_lat]])^2 + ((F4590-route_map__2[[#This Row],[stop_lon]])*COS(RADIANS(route_map__2[[#This Row],[stop_lat]])))^2)*111.32)</f>
        <v>0.16474682794364728</v>
      </c>
    </row>
    <row r="4590" spans="1:7" hidden="1" x14ac:dyDescent="0.2">
      <c r="A4590" t="s">
        <v>185</v>
      </c>
      <c r="B4590">
        <v>0</v>
      </c>
      <c r="C4590">
        <v>18</v>
      </c>
      <c r="D4590" t="s">
        <v>4381</v>
      </c>
      <c r="E4590">
        <v>49.297441999999997</v>
      </c>
      <c r="F4590">
        <v>-122.81541</v>
      </c>
      <c r="G4590">
        <f>IF(route_map__2[[#This Row],[route_label]]&lt;&gt;A4591,0,SQRT((E4591-route_map__2[[#This Row],[stop_lat]])^2 + ((F4591-route_map__2[[#This Row],[stop_lon]])*COS(RADIANS(route_map__2[[#This Row],[stop_lat]])))^2)*111.32)</f>
        <v>0.12288521134322551</v>
      </c>
    </row>
    <row r="4591" spans="1:7" hidden="1" x14ac:dyDescent="0.2">
      <c r="A4591" t="s">
        <v>185</v>
      </c>
      <c r="B4591">
        <v>0</v>
      </c>
      <c r="C4591">
        <v>19</v>
      </c>
      <c r="D4591" t="s">
        <v>4434</v>
      </c>
      <c r="E4591">
        <v>49.297051000000003</v>
      </c>
      <c r="F4591">
        <v>-122.813827</v>
      </c>
      <c r="G4591">
        <f>IF(route_map__2[[#This Row],[route_label]]&lt;&gt;A4592,0,SQRT((E4592-route_map__2[[#This Row],[stop_lat]])^2 + ((F4592-route_map__2[[#This Row],[stop_lon]])*COS(RADIANS(route_map__2[[#This Row],[stop_lat]])))^2)*111.32)</f>
        <v>7.4467835806107274E-2</v>
      </c>
    </row>
    <row r="4592" spans="1:7" hidden="1" x14ac:dyDescent="0.2">
      <c r="A4592" t="s">
        <v>185</v>
      </c>
      <c r="B4592">
        <v>1</v>
      </c>
      <c r="C4592">
        <v>1</v>
      </c>
      <c r="D4592" t="s">
        <v>4408</v>
      </c>
      <c r="E4592">
        <v>49.297490000000003</v>
      </c>
      <c r="F4592">
        <v>-122.814601</v>
      </c>
      <c r="G4592">
        <f>IF(route_map__2[[#This Row],[route_label]]&lt;&gt;A4593,0,SQRT((E4593-route_map__2[[#This Row],[stop_lat]])^2 + ((F4593-route_map__2[[#This Row],[stop_lon]])*COS(RADIANS(route_map__2[[#This Row],[stop_lat]])))^2)*111.32)</f>
        <v>0.23021279625291133</v>
      </c>
    </row>
    <row r="4593" spans="1:7" hidden="1" x14ac:dyDescent="0.2">
      <c r="A4593" t="s">
        <v>185</v>
      </c>
      <c r="B4593">
        <v>1</v>
      </c>
      <c r="C4593">
        <v>2</v>
      </c>
      <c r="D4593" t="s">
        <v>4435</v>
      </c>
      <c r="E4593">
        <v>49.296534000000001</v>
      </c>
      <c r="F4593">
        <v>-122.817413</v>
      </c>
      <c r="G4593">
        <f>IF(route_map__2[[#This Row],[route_label]]&lt;&gt;A4594,0,SQRT((E4594-route_map__2[[#This Row],[stop_lat]])^2 + ((F4594-route_map__2[[#This Row],[stop_lon]])*COS(RADIANS(route_map__2[[#This Row],[stop_lat]])))^2)*111.32)</f>
        <v>0.20148984631694788</v>
      </c>
    </row>
    <row r="4594" spans="1:7" hidden="1" x14ac:dyDescent="0.2">
      <c r="A4594" t="s">
        <v>185</v>
      </c>
      <c r="B4594">
        <v>1</v>
      </c>
      <c r="C4594">
        <v>3</v>
      </c>
      <c r="D4594" t="s">
        <v>4436</v>
      </c>
      <c r="E4594">
        <v>49.295932999999998</v>
      </c>
      <c r="F4594">
        <v>-122.820031</v>
      </c>
      <c r="G4594">
        <f>IF(route_map__2[[#This Row],[route_label]]&lt;&gt;A4595,0,SQRT((E4595-route_map__2[[#This Row],[stop_lat]])^2 + ((F4595-route_map__2[[#This Row],[stop_lon]])*COS(RADIANS(route_map__2[[#This Row],[stop_lat]])))^2)*111.32)</f>
        <v>0.43754147914047942</v>
      </c>
    </row>
    <row r="4595" spans="1:7" hidden="1" x14ac:dyDescent="0.2">
      <c r="A4595" t="s">
        <v>185</v>
      </c>
      <c r="B4595">
        <v>1</v>
      </c>
      <c r="C4595">
        <v>4</v>
      </c>
      <c r="D4595" t="s">
        <v>4437</v>
      </c>
      <c r="E4595">
        <v>49.292789999999997</v>
      </c>
      <c r="F4595">
        <v>-122.82365</v>
      </c>
      <c r="G4595">
        <f>IF(route_map__2[[#This Row],[route_label]]&lt;&gt;A4596,0,SQRT((E4596-route_map__2[[#This Row],[stop_lat]])^2 + ((F4596-route_map__2[[#This Row],[stop_lon]])*COS(RADIANS(route_map__2[[#This Row],[stop_lat]])))^2)*111.32)</f>
        <v>0.16052727489172422</v>
      </c>
    </row>
    <row r="4596" spans="1:7" hidden="1" x14ac:dyDescent="0.2">
      <c r="A4596" t="s">
        <v>185</v>
      </c>
      <c r="B4596">
        <v>1</v>
      </c>
      <c r="C4596">
        <v>5</v>
      </c>
      <c r="D4596" t="s">
        <v>4438</v>
      </c>
      <c r="E4596">
        <v>49.291372000000003</v>
      </c>
      <c r="F4596">
        <v>-122.82405199999999</v>
      </c>
      <c r="G4596">
        <f>IF(route_map__2[[#This Row],[route_label]]&lt;&gt;A4597,0,SQRT((E4597-route_map__2[[#This Row],[stop_lat]])^2 + ((F4597-route_map__2[[#This Row],[stop_lon]])*COS(RADIANS(route_map__2[[#This Row],[stop_lat]])))^2)*111.32)</f>
        <v>0.25468651059600078</v>
      </c>
    </row>
    <row r="4597" spans="1:7" hidden="1" x14ac:dyDescent="0.2">
      <c r="A4597" t="s">
        <v>185</v>
      </c>
      <c r="B4597">
        <v>1</v>
      </c>
      <c r="C4597">
        <v>6</v>
      </c>
      <c r="D4597" t="s">
        <v>4439</v>
      </c>
      <c r="E4597">
        <v>49.289188000000003</v>
      </c>
      <c r="F4597">
        <v>-122.825097</v>
      </c>
      <c r="G4597">
        <f>IF(route_map__2[[#This Row],[route_label]]&lt;&gt;A4598,0,SQRT((E4598-route_map__2[[#This Row],[stop_lat]])^2 + ((F4598-route_map__2[[#This Row],[stop_lon]])*COS(RADIANS(route_map__2[[#This Row],[stop_lat]])))^2)*111.32)</f>
        <v>0.21805257260440489</v>
      </c>
    </row>
    <row r="4598" spans="1:7" hidden="1" x14ac:dyDescent="0.2">
      <c r="A4598" t="s">
        <v>185</v>
      </c>
      <c r="B4598">
        <v>1</v>
      </c>
      <c r="C4598">
        <v>7</v>
      </c>
      <c r="D4598" t="s">
        <v>4440</v>
      </c>
      <c r="E4598">
        <v>49.288744000000001</v>
      </c>
      <c r="F4598">
        <v>-122.828022</v>
      </c>
      <c r="G4598">
        <f>IF(route_map__2[[#This Row],[route_label]]&lt;&gt;A4599,0,SQRT((E4599-route_map__2[[#This Row],[stop_lat]])^2 + ((F4599-route_map__2[[#This Row],[stop_lon]])*COS(RADIANS(route_map__2[[#This Row],[stop_lat]])))^2)*111.32)</f>
        <v>0.15369925528212602</v>
      </c>
    </row>
    <row r="4599" spans="1:7" hidden="1" x14ac:dyDescent="0.2">
      <c r="A4599" t="s">
        <v>185</v>
      </c>
      <c r="B4599">
        <v>1</v>
      </c>
      <c r="C4599">
        <v>8</v>
      </c>
      <c r="D4599" t="s">
        <v>4441</v>
      </c>
      <c r="E4599">
        <v>49.287447999999998</v>
      </c>
      <c r="F4599">
        <v>-122.827292</v>
      </c>
      <c r="G4599">
        <f>IF(route_map__2[[#This Row],[route_label]]&lt;&gt;A4600,0,SQRT((E4600-route_map__2[[#This Row],[stop_lat]])^2 + ((F4600-route_map__2[[#This Row],[stop_lon]])*COS(RADIANS(route_map__2[[#This Row],[stop_lat]])))^2)*111.32)</f>
        <v>0.24533584100110123</v>
      </c>
    </row>
    <row r="4600" spans="1:7" hidden="1" x14ac:dyDescent="0.2">
      <c r="A4600" t="s">
        <v>185</v>
      </c>
      <c r="B4600">
        <v>1</v>
      </c>
      <c r="C4600">
        <v>9</v>
      </c>
      <c r="D4600" t="s">
        <v>4442</v>
      </c>
      <c r="E4600">
        <v>49.287222</v>
      </c>
      <c r="F4600">
        <v>-122.823931</v>
      </c>
      <c r="G4600">
        <f>IF(route_map__2[[#This Row],[route_label]]&lt;&gt;A4601,0,SQRT((E4601-route_map__2[[#This Row],[stop_lat]])^2 + ((F4601-route_map__2[[#This Row],[stop_lon]])*COS(RADIANS(route_map__2[[#This Row],[stop_lat]])))^2)*111.32)</f>
        <v>0.30885087528443633</v>
      </c>
    </row>
    <row r="4601" spans="1:7" hidden="1" x14ac:dyDescent="0.2">
      <c r="A4601" t="s">
        <v>185</v>
      </c>
      <c r="B4601">
        <v>1</v>
      </c>
      <c r="C4601">
        <v>10</v>
      </c>
      <c r="D4601" t="s">
        <v>4443</v>
      </c>
      <c r="E4601">
        <v>49.286431</v>
      </c>
      <c r="F4601">
        <v>-122.81985400000001</v>
      </c>
      <c r="G4601">
        <f>IF(route_map__2[[#This Row],[route_label]]&lt;&gt;A4602,0,SQRT((E4602-route_map__2[[#This Row],[stop_lat]])^2 + ((F4602-route_map__2[[#This Row],[stop_lon]])*COS(RADIANS(route_map__2[[#This Row],[stop_lat]])))^2)*111.32)</f>
        <v>0.2525190576648681</v>
      </c>
    </row>
    <row r="4602" spans="1:7" hidden="1" x14ac:dyDescent="0.2">
      <c r="A4602" t="s">
        <v>185</v>
      </c>
      <c r="B4602">
        <v>1</v>
      </c>
      <c r="C4602">
        <v>11</v>
      </c>
      <c r="D4602" t="s">
        <v>4444</v>
      </c>
      <c r="E4602">
        <v>49.284272000000001</v>
      </c>
      <c r="F4602">
        <v>-122.818787</v>
      </c>
      <c r="G4602">
        <f>IF(route_map__2[[#This Row],[route_label]]&lt;&gt;A4603,0,SQRT((E4603-route_map__2[[#This Row],[stop_lat]])^2 + ((F4603-route_map__2[[#This Row],[stop_lon]])*COS(RADIANS(route_map__2[[#This Row],[stop_lat]])))^2)*111.32)</f>
        <v>0.26179808184583414</v>
      </c>
    </row>
    <row r="4603" spans="1:7" hidden="1" x14ac:dyDescent="0.2">
      <c r="A4603" t="s">
        <v>185</v>
      </c>
      <c r="B4603">
        <v>1</v>
      </c>
      <c r="C4603">
        <v>12</v>
      </c>
      <c r="D4603" t="s">
        <v>4445</v>
      </c>
      <c r="E4603">
        <v>49.281941000000003</v>
      </c>
      <c r="F4603">
        <v>-122.819265</v>
      </c>
      <c r="G4603">
        <f>IF(route_map__2[[#This Row],[route_label]]&lt;&gt;A4604,0,SQRT((E4604-route_map__2[[#This Row],[stop_lat]])^2 + ((F4604-route_map__2[[#This Row],[stop_lon]])*COS(RADIANS(route_map__2[[#This Row],[stop_lat]])))^2)*111.32)</f>
        <v>0.43669050800547726</v>
      </c>
    </row>
    <row r="4604" spans="1:7" hidden="1" x14ac:dyDescent="0.2">
      <c r="A4604" t="s">
        <v>185</v>
      </c>
      <c r="B4604">
        <v>1</v>
      </c>
      <c r="C4604">
        <v>13</v>
      </c>
      <c r="D4604" t="s">
        <v>4446</v>
      </c>
      <c r="E4604">
        <v>49.278022</v>
      </c>
      <c r="F4604">
        <v>-122.819531</v>
      </c>
      <c r="G4604">
        <f>IF(route_map__2[[#This Row],[route_label]]&lt;&gt;A4605,0,SQRT((E4605-route_map__2[[#This Row],[stop_lat]])^2 + ((F4605-route_map__2[[#This Row],[stop_lon]])*COS(RADIANS(route_map__2[[#This Row],[stop_lat]])))^2)*111.32)</f>
        <v>0.44337254454169817</v>
      </c>
    </row>
    <row r="4605" spans="1:7" hidden="1" x14ac:dyDescent="0.2">
      <c r="A4605" t="s">
        <v>185</v>
      </c>
      <c r="B4605">
        <v>1</v>
      </c>
      <c r="C4605">
        <v>14</v>
      </c>
      <c r="D4605" t="s">
        <v>4447</v>
      </c>
      <c r="E4605">
        <v>49.277715999999998</v>
      </c>
      <c r="F4605">
        <v>-122.82561800000001</v>
      </c>
      <c r="G4605">
        <f>IF(route_map__2[[#This Row],[route_label]]&lt;&gt;A4606,0,SQRT((E4606-route_map__2[[#This Row],[stop_lat]])^2 + ((F4606-route_map__2[[#This Row],[stop_lon]])*COS(RADIANS(route_map__2[[#This Row],[stop_lat]])))^2)*111.32)</f>
        <v>0.44676959159971597</v>
      </c>
    </row>
    <row r="4606" spans="1:7" hidden="1" x14ac:dyDescent="0.2">
      <c r="A4606" t="s">
        <v>185</v>
      </c>
      <c r="B4606">
        <v>1</v>
      </c>
      <c r="C4606">
        <v>15</v>
      </c>
      <c r="D4606" t="s">
        <v>4021</v>
      </c>
      <c r="E4606">
        <v>49.276634000000001</v>
      </c>
      <c r="F4606">
        <v>-122.831542</v>
      </c>
      <c r="G4606">
        <f>IF(route_map__2[[#This Row],[route_label]]&lt;&gt;A4607,0,SQRT((E4607-route_map__2[[#This Row],[stop_lat]])^2 + ((F4607-route_map__2[[#This Row],[stop_lon]])*COS(RADIANS(route_map__2[[#This Row],[stop_lat]])))^2)*111.32)</f>
        <v>0.31572152251133473</v>
      </c>
    </row>
    <row r="4607" spans="1:7" hidden="1" x14ac:dyDescent="0.2">
      <c r="A4607" t="s">
        <v>185</v>
      </c>
      <c r="B4607">
        <v>1</v>
      </c>
      <c r="C4607">
        <v>16</v>
      </c>
      <c r="D4607" t="s">
        <v>4022</v>
      </c>
      <c r="E4607">
        <v>49.276772999999999</v>
      </c>
      <c r="F4607">
        <v>-122.83588399999999</v>
      </c>
      <c r="G4607">
        <f>IF(route_map__2[[#This Row],[route_label]]&lt;&gt;A4608,0,SQRT((E4608-route_map__2[[#This Row],[stop_lat]])^2 + ((F4608-route_map__2[[#This Row],[stop_lon]])*COS(RADIANS(route_map__2[[#This Row],[stop_lat]])))^2)*111.32)</f>
        <v>0.36293086496179983</v>
      </c>
    </row>
    <row r="4608" spans="1:7" hidden="1" x14ac:dyDescent="0.2">
      <c r="A4608" t="s">
        <v>185</v>
      </c>
      <c r="B4608">
        <v>1</v>
      </c>
      <c r="C4608">
        <v>17</v>
      </c>
      <c r="D4608" t="s">
        <v>4023</v>
      </c>
      <c r="E4608">
        <v>49.276738999999999</v>
      </c>
      <c r="F4608">
        <v>-122.840881</v>
      </c>
      <c r="G4608">
        <f>IF(route_map__2[[#This Row],[route_label]]&lt;&gt;A4609,0,SQRT((E4609-route_map__2[[#This Row],[stop_lat]])^2 + ((F4609-route_map__2[[#This Row],[stop_lon]])*COS(RADIANS(route_map__2[[#This Row],[stop_lat]])))^2)*111.32)</f>
        <v>0.33676799442412164</v>
      </c>
    </row>
    <row r="4609" spans="1:7" hidden="1" x14ac:dyDescent="0.2">
      <c r="A4609" t="s">
        <v>185</v>
      </c>
      <c r="B4609">
        <v>1</v>
      </c>
      <c r="C4609">
        <v>18</v>
      </c>
      <c r="D4609" t="s">
        <v>4258</v>
      </c>
      <c r="E4609">
        <v>49.277676</v>
      </c>
      <c r="F4609">
        <v>-122.84529000000001</v>
      </c>
      <c r="G4609">
        <f>IF(route_map__2[[#This Row],[route_label]]&lt;&gt;A4610,0,SQRT((E4610-route_map__2[[#This Row],[stop_lat]])^2 + ((F4610-route_map__2[[#This Row],[stop_lon]])*COS(RADIANS(route_map__2[[#This Row],[stop_lat]])))^2)*111.32)</f>
        <v>0</v>
      </c>
    </row>
    <row r="4610" spans="1:7" hidden="1" x14ac:dyDescent="0.2">
      <c r="A4610" t="s">
        <v>187</v>
      </c>
      <c r="B4610">
        <v>0</v>
      </c>
      <c r="C4610">
        <v>1</v>
      </c>
      <c r="D4610" t="s">
        <v>4448</v>
      </c>
      <c r="E4610">
        <v>49.275315999999997</v>
      </c>
      <c r="F4610">
        <v>-122.79883</v>
      </c>
      <c r="G4610">
        <f>IF(route_map__2[[#This Row],[route_label]]&lt;&gt;A4611,0,SQRT((E4611-route_map__2[[#This Row],[stop_lat]])^2 + ((F4611-route_map__2[[#This Row],[stop_lon]])*COS(RADIANS(route_map__2[[#This Row],[stop_lat]])))^2)*111.32)</f>
        <v>0.80736290067673855</v>
      </c>
    </row>
    <row r="4611" spans="1:7" hidden="1" x14ac:dyDescent="0.2">
      <c r="A4611" t="s">
        <v>187</v>
      </c>
      <c r="B4611">
        <v>0</v>
      </c>
      <c r="C4611">
        <v>2</v>
      </c>
      <c r="D4611" t="s">
        <v>4449</v>
      </c>
      <c r="E4611">
        <v>49.279200000000003</v>
      </c>
      <c r="F4611">
        <v>-122.808218</v>
      </c>
      <c r="G4611">
        <f>IF(route_map__2[[#This Row],[route_label]]&lt;&gt;A4612,0,SQRT((E4612-route_map__2[[#This Row],[stop_lat]])^2 + ((F4612-route_map__2[[#This Row],[stop_lon]])*COS(RADIANS(route_map__2[[#This Row],[stop_lat]])))^2)*111.32)</f>
        <v>0.46874098783904355</v>
      </c>
    </row>
    <row r="4612" spans="1:7" hidden="1" x14ac:dyDescent="0.2">
      <c r="A4612" t="s">
        <v>187</v>
      </c>
      <c r="B4612">
        <v>0</v>
      </c>
      <c r="C4612">
        <v>3</v>
      </c>
      <c r="D4612" t="s">
        <v>4450</v>
      </c>
      <c r="E4612">
        <v>49.283382000000003</v>
      </c>
      <c r="F4612">
        <v>-122.808971</v>
      </c>
      <c r="G4612">
        <f>IF(route_map__2[[#This Row],[route_label]]&lt;&gt;A4613,0,SQRT((E4613-route_map__2[[#This Row],[stop_lat]])^2 + ((F4613-route_map__2[[#This Row],[stop_lon]])*COS(RADIANS(route_map__2[[#This Row],[stop_lat]])))^2)*111.32)</f>
        <v>0.16803471867879011</v>
      </c>
    </row>
    <row r="4613" spans="1:7" hidden="1" x14ac:dyDescent="0.2">
      <c r="A4613" t="s">
        <v>187</v>
      </c>
      <c r="B4613">
        <v>0</v>
      </c>
      <c r="C4613">
        <v>4</v>
      </c>
      <c r="D4613" t="s">
        <v>4451</v>
      </c>
      <c r="E4613">
        <v>49.284787999999999</v>
      </c>
      <c r="F4613">
        <v>-122.80981300000001</v>
      </c>
      <c r="G4613">
        <f>IF(route_map__2[[#This Row],[route_label]]&lt;&gt;A4614,0,SQRT((E4614-route_map__2[[#This Row],[stop_lat]])^2 + ((F4614-route_map__2[[#This Row],[stop_lon]])*COS(RADIANS(route_map__2[[#This Row],[stop_lat]])))^2)*111.32)</f>
        <v>0.29897612592025113</v>
      </c>
    </row>
    <row r="4614" spans="1:7" hidden="1" x14ac:dyDescent="0.2">
      <c r="A4614" t="s">
        <v>187</v>
      </c>
      <c r="B4614">
        <v>0</v>
      </c>
      <c r="C4614">
        <v>5</v>
      </c>
      <c r="D4614" t="s">
        <v>4452</v>
      </c>
      <c r="E4614">
        <v>49.286192999999997</v>
      </c>
      <c r="F4614">
        <v>-122.813322</v>
      </c>
      <c r="G4614">
        <f>IF(route_map__2[[#This Row],[route_label]]&lt;&gt;A4615,0,SQRT((E4615-route_map__2[[#This Row],[stop_lat]])^2 + ((F4615-route_map__2[[#This Row],[stop_lon]])*COS(RADIANS(route_map__2[[#This Row],[stop_lat]])))^2)*111.32)</f>
        <v>0.29421428124976323</v>
      </c>
    </row>
    <row r="4615" spans="1:7" hidden="1" x14ac:dyDescent="0.2">
      <c r="A4615" t="s">
        <v>187</v>
      </c>
      <c r="B4615">
        <v>0</v>
      </c>
      <c r="C4615">
        <v>6</v>
      </c>
      <c r="D4615" t="s">
        <v>4453</v>
      </c>
      <c r="E4615">
        <v>49.287354000000001</v>
      </c>
      <c r="F4615">
        <v>-122.816962</v>
      </c>
      <c r="G4615">
        <f>IF(route_map__2[[#This Row],[route_label]]&lt;&gt;A4616,0,SQRT((E4616-route_map__2[[#This Row],[stop_lat]])^2 + ((F4616-route_map__2[[#This Row],[stop_lon]])*COS(RADIANS(route_map__2[[#This Row],[stop_lat]])))^2)*111.32)</f>
        <v>0.3345949004421252</v>
      </c>
    </row>
    <row r="4616" spans="1:7" hidden="1" x14ac:dyDescent="0.2">
      <c r="A4616" t="s">
        <v>187</v>
      </c>
      <c r="B4616">
        <v>0</v>
      </c>
      <c r="C4616">
        <v>7</v>
      </c>
      <c r="D4616" t="s">
        <v>4454</v>
      </c>
      <c r="E4616">
        <v>49.290255999999999</v>
      </c>
      <c r="F4616">
        <v>-122.818162</v>
      </c>
      <c r="G4616">
        <f>IF(route_map__2[[#This Row],[route_label]]&lt;&gt;A4617,0,SQRT((E4617-route_map__2[[#This Row],[stop_lat]])^2 + ((F4617-route_map__2[[#This Row],[stop_lon]])*COS(RADIANS(route_map__2[[#This Row],[stop_lat]])))^2)*111.32)</f>
        <v>0.19866535826527948</v>
      </c>
    </row>
    <row r="4617" spans="1:7" hidden="1" x14ac:dyDescent="0.2">
      <c r="A4617" t="s">
        <v>187</v>
      </c>
      <c r="B4617">
        <v>0</v>
      </c>
      <c r="C4617">
        <v>8</v>
      </c>
      <c r="D4617" t="s">
        <v>4455</v>
      </c>
      <c r="E4617">
        <v>49.290354999999998</v>
      </c>
      <c r="F4617">
        <v>-122.81543000000001</v>
      </c>
      <c r="G4617">
        <f>IF(route_map__2[[#This Row],[route_label]]&lt;&gt;A4618,0,SQRT((E4618-route_map__2[[#This Row],[stop_lat]])^2 + ((F4618-route_map__2[[#This Row],[stop_lon]])*COS(RADIANS(route_map__2[[#This Row],[stop_lat]])))^2)*111.32)</f>
        <v>0.16227640706949778</v>
      </c>
    </row>
    <row r="4618" spans="1:7" hidden="1" x14ac:dyDescent="0.2">
      <c r="A4618" t="s">
        <v>187</v>
      </c>
      <c r="B4618">
        <v>0</v>
      </c>
      <c r="C4618">
        <v>9</v>
      </c>
      <c r="D4618" t="s">
        <v>4456</v>
      </c>
      <c r="E4618">
        <v>49.290362999999999</v>
      </c>
      <c r="F4618">
        <v>-122.81319499999999</v>
      </c>
      <c r="G4618">
        <f>IF(route_map__2[[#This Row],[route_label]]&lt;&gt;A4619,0,SQRT((E4619-route_map__2[[#This Row],[stop_lat]])^2 + ((F4619-route_map__2[[#This Row],[stop_lon]])*COS(RADIANS(route_map__2[[#This Row],[stop_lat]])))^2)*111.32)</f>
        <v>0.20578469390820189</v>
      </c>
    </row>
    <row r="4619" spans="1:7" hidden="1" x14ac:dyDescent="0.2">
      <c r="A4619" t="s">
        <v>187</v>
      </c>
      <c r="B4619">
        <v>0</v>
      </c>
      <c r="C4619">
        <v>10</v>
      </c>
      <c r="D4619" t="s">
        <v>4457</v>
      </c>
      <c r="E4619">
        <v>49.291542</v>
      </c>
      <c r="F4619">
        <v>-122.81101200000001</v>
      </c>
      <c r="G4619">
        <f>IF(route_map__2[[#This Row],[route_label]]&lt;&gt;A4620,0,SQRT((E4620-route_map__2[[#This Row],[stop_lat]])^2 + ((F4620-route_map__2[[#This Row],[stop_lon]])*COS(RADIANS(route_map__2[[#This Row],[stop_lat]])))^2)*111.32)</f>
        <v>0.16963241287979341</v>
      </c>
    </row>
    <row r="4620" spans="1:7" hidden="1" x14ac:dyDescent="0.2">
      <c r="A4620" t="s">
        <v>187</v>
      </c>
      <c r="B4620">
        <v>0</v>
      </c>
      <c r="C4620">
        <v>11</v>
      </c>
      <c r="D4620" t="s">
        <v>4458</v>
      </c>
      <c r="E4620">
        <v>49.292864000000002</v>
      </c>
      <c r="F4620">
        <v>-122.812174</v>
      </c>
      <c r="G4620">
        <f>IF(route_map__2[[#This Row],[route_label]]&lt;&gt;A4621,0,SQRT((E4621-route_map__2[[#This Row],[stop_lat]])^2 + ((F4621-route_map__2[[#This Row],[stop_lon]])*COS(RADIANS(route_map__2[[#This Row],[stop_lat]])))^2)*111.32)</f>
        <v>0.1638907703885242</v>
      </c>
    </row>
    <row r="4621" spans="1:7" hidden="1" x14ac:dyDescent="0.2">
      <c r="A4621" t="s">
        <v>187</v>
      </c>
      <c r="B4621">
        <v>0</v>
      </c>
      <c r="C4621">
        <v>12</v>
      </c>
      <c r="D4621" t="s">
        <v>4459</v>
      </c>
      <c r="E4621">
        <v>49.294136999999999</v>
      </c>
      <c r="F4621">
        <v>-122.81330800000001</v>
      </c>
      <c r="G4621">
        <f>IF(route_map__2[[#This Row],[route_label]]&lt;&gt;A4622,0,SQRT((E4622-route_map__2[[#This Row],[stop_lat]])^2 + ((F4622-route_map__2[[#This Row],[stop_lon]])*COS(RADIANS(route_map__2[[#This Row],[stop_lat]])))^2)*111.32)</f>
        <v>0.1861819636734264</v>
      </c>
    </row>
    <row r="4622" spans="1:7" hidden="1" x14ac:dyDescent="0.2">
      <c r="A4622" t="s">
        <v>187</v>
      </c>
      <c r="B4622">
        <v>0</v>
      </c>
      <c r="C4622">
        <v>13</v>
      </c>
      <c r="D4622" t="s">
        <v>4460</v>
      </c>
      <c r="E4622">
        <v>49.295302</v>
      </c>
      <c r="F4622">
        <v>-122.811468</v>
      </c>
      <c r="G4622">
        <f>IF(route_map__2[[#This Row],[route_label]]&lt;&gt;A4623,0,SQRT((E4623-route_map__2[[#This Row],[stop_lat]])^2 + ((F4623-route_map__2[[#This Row],[stop_lon]])*COS(RADIANS(route_map__2[[#This Row],[stop_lat]])))^2)*111.32)</f>
        <v>0.15798575286965191</v>
      </c>
    </row>
    <row r="4623" spans="1:7" hidden="1" x14ac:dyDescent="0.2">
      <c r="A4623" t="s">
        <v>187</v>
      </c>
      <c r="B4623">
        <v>0</v>
      </c>
      <c r="C4623">
        <v>14</v>
      </c>
      <c r="D4623" t="s">
        <v>4461</v>
      </c>
      <c r="E4623">
        <v>49.296411999999997</v>
      </c>
      <c r="F4623">
        <v>-122.81282400000001</v>
      </c>
      <c r="G4623">
        <f>IF(route_map__2[[#This Row],[route_label]]&lt;&gt;A4624,0,SQRT((E4624-route_map__2[[#This Row],[stop_lat]])^2 + ((F4624-route_map__2[[#This Row],[stop_lon]])*COS(RADIANS(route_map__2[[#This Row],[stop_lat]])))^2)*111.32)</f>
        <v>0.17618998626540891</v>
      </c>
    </row>
    <row r="4624" spans="1:7" hidden="1" x14ac:dyDescent="0.2">
      <c r="A4624" t="s">
        <v>187</v>
      </c>
      <c r="B4624">
        <v>0</v>
      </c>
      <c r="C4624">
        <v>15</v>
      </c>
      <c r="D4624" t="s">
        <v>4408</v>
      </c>
      <c r="E4624">
        <v>49.297490000000003</v>
      </c>
      <c r="F4624">
        <v>-122.814601</v>
      </c>
      <c r="G4624">
        <f>IF(route_map__2[[#This Row],[route_label]]&lt;&gt;A4625,0,SQRT((E4625-route_map__2[[#This Row],[stop_lat]])^2 + ((F4625-route_map__2[[#This Row],[stop_lon]])*COS(RADIANS(route_map__2[[#This Row],[stop_lat]])))^2)*111.32)</f>
        <v>7.4467458174677675E-2</v>
      </c>
    </row>
    <row r="4625" spans="1:7" hidden="1" x14ac:dyDescent="0.2">
      <c r="A4625" t="s">
        <v>187</v>
      </c>
      <c r="B4625">
        <v>1</v>
      </c>
      <c r="C4625">
        <v>1</v>
      </c>
      <c r="D4625" t="s">
        <v>4434</v>
      </c>
      <c r="E4625">
        <v>49.297051000000003</v>
      </c>
      <c r="F4625">
        <v>-122.813827</v>
      </c>
      <c r="G4625">
        <f>IF(route_map__2[[#This Row],[route_label]]&lt;&gt;A4626,0,SQRT((E4626-route_map__2[[#This Row],[stop_lat]])^2 + ((F4626-route_map__2[[#This Row],[stop_lon]])*COS(RADIANS(route_map__2[[#This Row],[stop_lat]])))^2)*111.32)</f>
        <v>0.34100098298327031</v>
      </c>
    </row>
    <row r="4626" spans="1:7" hidden="1" x14ac:dyDescent="0.2">
      <c r="A4626" t="s">
        <v>187</v>
      </c>
      <c r="B4626">
        <v>1</v>
      </c>
      <c r="C4626">
        <v>2</v>
      </c>
      <c r="D4626" t="s">
        <v>4462</v>
      </c>
      <c r="E4626">
        <v>49.293990000000001</v>
      </c>
      <c r="F4626">
        <v>-122.813647</v>
      </c>
      <c r="G4626">
        <f>IF(route_map__2[[#This Row],[route_label]]&lt;&gt;A4627,0,SQRT((E4627-route_map__2[[#This Row],[stop_lat]])^2 + ((F4627-route_map__2[[#This Row],[stop_lon]])*COS(RADIANS(route_map__2[[#This Row],[stop_lat]])))^2)*111.32)</f>
        <v>0.13989342627553228</v>
      </c>
    </row>
    <row r="4627" spans="1:7" hidden="1" x14ac:dyDescent="0.2">
      <c r="A4627" t="s">
        <v>187</v>
      </c>
      <c r="B4627">
        <v>1</v>
      </c>
      <c r="C4627">
        <v>3</v>
      </c>
      <c r="D4627" t="s">
        <v>4463</v>
      </c>
      <c r="E4627">
        <v>49.292822000000001</v>
      </c>
      <c r="F4627">
        <v>-122.81293599999999</v>
      </c>
      <c r="G4627">
        <f>IF(route_map__2[[#This Row],[route_label]]&lt;&gt;A4628,0,SQRT((E4628-route_map__2[[#This Row],[stop_lat]])^2 + ((F4628-route_map__2[[#This Row],[stop_lon]])*COS(RADIANS(route_map__2[[#This Row],[stop_lat]])))^2)*111.32)</f>
        <v>0.20533321618718839</v>
      </c>
    </row>
    <row r="4628" spans="1:7" hidden="1" x14ac:dyDescent="0.2">
      <c r="A4628" t="s">
        <v>187</v>
      </c>
      <c r="B4628">
        <v>1</v>
      </c>
      <c r="C4628">
        <v>4</v>
      </c>
      <c r="D4628" t="s">
        <v>4464</v>
      </c>
      <c r="E4628">
        <v>49.291252999999998</v>
      </c>
      <c r="F4628">
        <v>-122.811449</v>
      </c>
      <c r="G4628">
        <f>IF(route_map__2[[#This Row],[route_label]]&lt;&gt;A4629,0,SQRT((E4629-route_map__2[[#This Row],[stop_lat]])^2 + ((F4629-route_map__2[[#This Row],[stop_lon]])*COS(RADIANS(route_map__2[[#This Row],[stop_lat]])))^2)*111.32)</f>
        <v>0.23580357849844205</v>
      </c>
    </row>
    <row r="4629" spans="1:7" hidden="1" x14ac:dyDescent="0.2">
      <c r="A4629" t="s">
        <v>187</v>
      </c>
      <c r="B4629">
        <v>1</v>
      </c>
      <c r="C4629">
        <v>5</v>
      </c>
      <c r="D4629" t="s">
        <v>4465</v>
      </c>
      <c r="E4629">
        <v>49.290450999999997</v>
      </c>
      <c r="F4629">
        <v>-122.814455</v>
      </c>
      <c r="G4629">
        <f>IF(route_map__2[[#This Row],[route_label]]&lt;&gt;A4630,0,SQRT((E4630-route_map__2[[#This Row],[stop_lat]])^2 + ((F4630-route_map__2[[#This Row],[stop_lon]])*COS(RADIANS(route_map__2[[#This Row],[stop_lat]])))^2)*111.32)</f>
        <v>0.3389307078414871</v>
      </c>
    </row>
    <row r="4630" spans="1:7" hidden="1" x14ac:dyDescent="0.2">
      <c r="A4630" t="s">
        <v>187</v>
      </c>
      <c r="B4630">
        <v>1</v>
      </c>
      <c r="C4630">
        <v>6</v>
      </c>
      <c r="D4630" t="s">
        <v>4466</v>
      </c>
      <c r="E4630">
        <v>49.290142000000003</v>
      </c>
      <c r="F4630">
        <v>-122.81909899999999</v>
      </c>
      <c r="G4630">
        <f>IF(route_map__2[[#This Row],[route_label]]&lt;&gt;A4631,0,SQRT((E4631-route_map__2[[#This Row],[stop_lat]])^2 + ((F4631-route_map__2[[#This Row],[stop_lon]])*COS(RADIANS(route_map__2[[#This Row],[stop_lat]])))^2)*111.32)</f>
        <v>0.2953452694775533</v>
      </c>
    </row>
    <row r="4631" spans="1:7" hidden="1" x14ac:dyDescent="0.2">
      <c r="A4631" t="s">
        <v>187</v>
      </c>
      <c r="B4631">
        <v>1</v>
      </c>
      <c r="C4631">
        <v>7</v>
      </c>
      <c r="D4631" t="s">
        <v>4467</v>
      </c>
      <c r="E4631">
        <v>49.287585</v>
      </c>
      <c r="F4631">
        <v>-122.81801400000001</v>
      </c>
      <c r="G4631">
        <f>IF(route_map__2[[#This Row],[route_label]]&lt;&gt;A4632,0,SQRT((E4632-route_map__2[[#This Row],[stop_lat]])^2 + ((F4632-route_map__2[[#This Row],[stop_lon]])*COS(RADIANS(route_map__2[[#This Row],[stop_lat]])))^2)*111.32)</f>
        <v>0.43039462614449048</v>
      </c>
    </row>
    <row r="4632" spans="1:7" hidden="1" x14ac:dyDescent="0.2">
      <c r="A4632" t="s">
        <v>187</v>
      </c>
      <c r="B4632">
        <v>1</v>
      </c>
      <c r="C4632">
        <v>8</v>
      </c>
      <c r="D4632" t="s">
        <v>4468</v>
      </c>
      <c r="E4632">
        <v>49.285884000000003</v>
      </c>
      <c r="F4632">
        <v>-122.812691</v>
      </c>
      <c r="G4632">
        <f>IF(route_map__2[[#This Row],[route_label]]&lt;&gt;A4633,0,SQRT((E4633-route_map__2[[#This Row],[stop_lat]])^2 + ((F4633-route_map__2[[#This Row],[stop_lon]])*COS(RADIANS(route_map__2[[#This Row],[stop_lat]])))^2)*111.32)</f>
        <v>0.34034474301954049</v>
      </c>
    </row>
    <row r="4633" spans="1:7" hidden="1" x14ac:dyDescent="0.2">
      <c r="A4633" t="s">
        <v>187</v>
      </c>
      <c r="B4633">
        <v>1</v>
      </c>
      <c r="C4633">
        <v>9</v>
      </c>
      <c r="D4633" t="s">
        <v>4469</v>
      </c>
      <c r="E4633">
        <v>49.283740999999999</v>
      </c>
      <c r="F4633">
        <v>-122.809348</v>
      </c>
      <c r="G4633">
        <f>IF(route_map__2[[#This Row],[route_label]]&lt;&gt;A4634,0,SQRT((E4634-route_map__2[[#This Row],[stop_lat]])^2 + ((F4634-route_map__2[[#This Row],[stop_lon]])*COS(RADIANS(route_map__2[[#This Row],[stop_lat]])))^2)*111.32)</f>
        <v>0.3117639860868</v>
      </c>
    </row>
    <row r="4634" spans="1:7" hidden="1" x14ac:dyDescent="0.2">
      <c r="A4634" t="s">
        <v>187</v>
      </c>
      <c r="B4634">
        <v>1</v>
      </c>
      <c r="C4634">
        <v>10</v>
      </c>
      <c r="D4634" t="s">
        <v>4470</v>
      </c>
      <c r="E4634">
        <v>49.281010999999999</v>
      </c>
      <c r="F4634">
        <v>-122.80839</v>
      </c>
      <c r="G4634">
        <f>IF(route_map__2[[#This Row],[route_label]]&lt;&gt;A4635,0,SQRT((E4635-route_map__2[[#This Row],[stop_lat]])^2 + ((F4635-route_map__2[[#This Row],[stop_lon]])*COS(RADIANS(route_map__2[[#This Row],[stop_lat]])))^2)*111.32)</f>
        <v>0.3912033956072633</v>
      </c>
    </row>
    <row r="4635" spans="1:7" hidden="1" x14ac:dyDescent="0.2">
      <c r="A4635" t="s">
        <v>187</v>
      </c>
      <c r="B4635">
        <v>1</v>
      </c>
      <c r="C4635">
        <v>11</v>
      </c>
      <c r="D4635" t="s">
        <v>4471</v>
      </c>
      <c r="E4635">
        <v>49.277676999999997</v>
      </c>
      <c r="F4635">
        <v>-122.806687</v>
      </c>
      <c r="G4635">
        <f>IF(route_map__2[[#This Row],[route_label]]&lt;&gt;A4636,0,SQRT((E4636-route_map__2[[#This Row],[stop_lat]])^2 + ((F4636-route_map__2[[#This Row],[stop_lon]])*COS(RADIANS(route_map__2[[#This Row],[stop_lat]])))^2)*111.32)</f>
        <v>0.62813805186475746</v>
      </c>
    </row>
    <row r="4636" spans="1:7" hidden="1" x14ac:dyDescent="0.2">
      <c r="A4636" t="s">
        <v>187</v>
      </c>
      <c r="B4636">
        <v>1</v>
      </c>
      <c r="C4636">
        <v>12</v>
      </c>
      <c r="D4636" t="s">
        <v>3627</v>
      </c>
      <c r="E4636">
        <v>49.275475999999998</v>
      </c>
      <c r="F4636">
        <v>-122.798723</v>
      </c>
      <c r="G4636">
        <f>IF(route_map__2[[#This Row],[route_label]]&lt;&gt;A4637,0,SQRT((E4637-route_map__2[[#This Row],[stop_lat]])^2 + ((F4637-route_map__2[[#This Row],[stop_lon]])*COS(RADIANS(route_map__2[[#This Row],[stop_lat]])))^2)*111.32)</f>
        <v>0</v>
      </c>
    </row>
    <row r="4637" spans="1:7" hidden="1" x14ac:dyDescent="0.2">
      <c r="A4637" t="s">
        <v>189</v>
      </c>
      <c r="B4637">
        <v>0</v>
      </c>
      <c r="C4637">
        <v>1</v>
      </c>
      <c r="D4637" t="s">
        <v>4472</v>
      </c>
      <c r="E4637">
        <v>49.275171999999998</v>
      </c>
      <c r="F4637">
        <v>-122.798784</v>
      </c>
      <c r="G4637">
        <f>IF(route_map__2[[#This Row],[route_label]]&lt;&gt;A4638,0,SQRT((E4638-route_map__2[[#This Row],[stop_lat]])^2 + ((F4638-route_map__2[[#This Row],[stop_lon]])*COS(RADIANS(route_map__2[[#This Row],[stop_lat]])))^2)*111.32)</f>
        <v>0.36330439379151519</v>
      </c>
    </row>
    <row r="4638" spans="1:7" hidden="1" x14ac:dyDescent="0.2">
      <c r="A4638" t="s">
        <v>189</v>
      </c>
      <c r="B4638">
        <v>0</v>
      </c>
      <c r="C4638">
        <v>2</v>
      </c>
      <c r="D4638" t="s">
        <v>4006</v>
      </c>
      <c r="E4638">
        <v>49.277738999999997</v>
      </c>
      <c r="F4638">
        <v>-122.79569499999999</v>
      </c>
      <c r="G4638">
        <f>IF(route_map__2[[#This Row],[route_label]]&lt;&gt;A4639,0,SQRT((E4639-route_map__2[[#This Row],[stop_lat]])^2 + ((F4639-route_map__2[[#This Row],[stop_lon]])*COS(RADIANS(route_map__2[[#This Row],[stop_lat]])))^2)*111.32)</f>
        <v>0.30863097368237619</v>
      </c>
    </row>
    <row r="4639" spans="1:7" hidden="1" x14ac:dyDescent="0.2">
      <c r="A4639" t="s">
        <v>189</v>
      </c>
      <c r="B4639">
        <v>0</v>
      </c>
      <c r="C4639">
        <v>3</v>
      </c>
      <c r="D4639" t="s">
        <v>4007</v>
      </c>
      <c r="E4639">
        <v>49.280121999999999</v>
      </c>
      <c r="F4639">
        <v>-122.79352299999999</v>
      </c>
      <c r="G4639">
        <f>IF(route_map__2[[#This Row],[route_label]]&lt;&gt;A4640,0,SQRT((E4640-route_map__2[[#This Row],[stop_lat]])^2 + ((F4640-route_map__2[[#This Row],[stop_lon]])*COS(RADIANS(route_map__2[[#This Row],[stop_lat]])))^2)*111.32)</f>
        <v>0.3600437618193143</v>
      </c>
    </row>
    <row r="4640" spans="1:7" hidden="1" x14ac:dyDescent="0.2">
      <c r="A4640" t="s">
        <v>189</v>
      </c>
      <c r="B4640">
        <v>0</v>
      </c>
      <c r="C4640">
        <v>4</v>
      </c>
      <c r="D4640" t="s">
        <v>4008</v>
      </c>
      <c r="E4640">
        <v>49.283337000000003</v>
      </c>
      <c r="F4640">
        <v>-122.79298199999999</v>
      </c>
      <c r="G4640">
        <f>IF(route_map__2[[#This Row],[route_label]]&lt;&gt;A4641,0,SQRT((E4641-route_map__2[[#This Row],[stop_lat]])^2 + ((F4641-route_map__2[[#This Row],[stop_lon]])*COS(RADIANS(route_map__2[[#This Row],[stop_lat]])))^2)*111.32)</f>
        <v>0.31020707197610731</v>
      </c>
    </row>
    <row r="4641" spans="1:7" hidden="1" x14ac:dyDescent="0.2">
      <c r="A4641" t="s">
        <v>189</v>
      </c>
      <c r="B4641">
        <v>0</v>
      </c>
      <c r="C4641">
        <v>5</v>
      </c>
      <c r="D4641" t="s">
        <v>4396</v>
      </c>
      <c r="E4641">
        <v>49.285966999999999</v>
      </c>
      <c r="F4641">
        <v>-122.79156999999999</v>
      </c>
      <c r="G4641">
        <f>IF(route_map__2[[#This Row],[route_label]]&lt;&gt;A4642,0,SQRT((E4642-route_map__2[[#This Row],[stop_lat]])^2 + ((F4642-route_map__2[[#This Row],[stop_lon]])*COS(RADIANS(route_map__2[[#This Row],[stop_lat]])))^2)*111.32)</f>
        <v>0.38130921942309765</v>
      </c>
    </row>
    <row r="4642" spans="1:7" hidden="1" x14ac:dyDescent="0.2">
      <c r="A4642" t="s">
        <v>189</v>
      </c>
      <c r="B4642">
        <v>0</v>
      </c>
      <c r="C4642">
        <v>6</v>
      </c>
      <c r="D4642" t="s">
        <v>4397</v>
      </c>
      <c r="E4642">
        <v>49.289194000000002</v>
      </c>
      <c r="F4642">
        <v>-122.78980900000001</v>
      </c>
      <c r="G4642">
        <f>IF(route_map__2[[#This Row],[route_label]]&lt;&gt;A4643,0,SQRT((E4643-route_map__2[[#This Row],[stop_lat]])^2 + ((F4643-route_map__2[[#This Row],[stop_lon]])*COS(RADIANS(route_map__2[[#This Row],[stop_lat]])))^2)*111.32)</f>
        <v>0.22664491059105149</v>
      </c>
    </row>
    <row r="4643" spans="1:7" hidden="1" x14ac:dyDescent="0.2">
      <c r="A4643" t="s">
        <v>189</v>
      </c>
      <c r="B4643">
        <v>0</v>
      </c>
      <c r="C4643">
        <v>7</v>
      </c>
      <c r="D4643" t="s">
        <v>4398</v>
      </c>
      <c r="E4643">
        <v>49.291226000000002</v>
      </c>
      <c r="F4643">
        <v>-122.789614</v>
      </c>
      <c r="G4643">
        <f>IF(route_map__2[[#This Row],[route_label]]&lt;&gt;A4644,0,SQRT((E4644-route_map__2[[#This Row],[stop_lat]])^2 + ((F4644-route_map__2[[#This Row],[stop_lon]])*COS(RADIANS(route_map__2[[#This Row],[stop_lat]])))^2)*111.32)</f>
        <v>0.15908026861027993</v>
      </c>
    </row>
    <row r="4644" spans="1:7" hidden="1" x14ac:dyDescent="0.2">
      <c r="A4644" t="s">
        <v>189</v>
      </c>
      <c r="B4644">
        <v>0</v>
      </c>
      <c r="C4644">
        <v>8</v>
      </c>
      <c r="D4644" t="s">
        <v>4399</v>
      </c>
      <c r="E4644">
        <v>49.292614999999998</v>
      </c>
      <c r="F4644">
        <v>-122.79012899999999</v>
      </c>
      <c r="G4644">
        <f>IF(route_map__2[[#This Row],[route_label]]&lt;&gt;A4645,0,SQRT((E4645-route_map__2[[#This Row],[stop_lat]])^2 + ((F4645-route_map__2[[#This Row],[stop_lon]])*COS(RADIANS(route_map__2[[#This Row],[stop_lat]])))^2)*111.32)</f>
        <v>0.14744331972851235</v>
      </c>
    </row>
    <row r="4645" spans="1:7" hidden="1" x14ac:dyDescent="0.2">
      <c r="A4645" t="s">
        <v>189</v>
      </c>
      <c r="B4645">
        <v>0</v>
      </c>
      <c r="C4645">
        <v>9</v>
      </c>
      <c r="D4645" t="s">
        <v>4473</v>
      </c>
      <c r="E4645">
        <v>49.293830999999997</v>
      </c>
      <c r="F4645">
        <v>-122.78932399999999</v>
      </c>
      <c r="G4645">
        <f>IF(route_map__2[[#This Row],[route_label]]&lt;&gt;A4646,0,SQRT((E4646-route_map__2[[#This Row],[stop_lat]])^2 + ((F4646-route_map__2[[#This Row],[stop_lon]])*COS(RADIANS(route_map__2[[#This Row],[stop_lat]])))^2)*111.32)</f>
        <v>0.32325110689284464</v>
      </c>
    </row>
    <row r="4646" spans="1:7" hidden="1" x14ac:dyDescent="0.2">
      <c r="A4646" t="s">
        <v>189</v>
      </c>
      <c r="B4646">
        <v>0</v>
      </c>
      <c r="C4646">
        <v>10</v>
      </c>
      <c r="D4646" t="s">
        <v>4474</v>
      </c>
      <c r="E4646">
        <v>49.292774000000001</v>
      </c>
      <c r="F4646">
        <v>-122.785177</v>
      </c>
      <c r="G4646">
        <f>IF(route_map__2[[#This Row],[route_label]]&lt;&gt;A4647,0,SQRT((E4647-route_map__2[[#This Row],[stop_lat]])^2 + ((F4647-route_map__2[[#This Row],[stop_lon]])*COS(RADIANS(route_map__2[[#This Row],[stop_lat]])))^2)*111.32)</f>
        <v>0.84600469164730252</v>
      </c>
    </row>
    <row r="4647" spans="1:7" hidden="1" x14ac:dyDescent="0.2">
      <c r="A4647" t="s">
        <v>189</v>
      </c>
      <c r="B4647">
        <v>0</v>
      </c>
      <c r="C4647">
        <v>11</v>
      </c>
      <c r="D4647" t="s">
        <v>4475</v>
      </c>
      <c r="E4647">
        <v>49.299239999999998</v>
      </c>
      <c r="F4647">
        <v>-122.779054</v>
      </c>
      <c r="G4647">
        <f>IF(route_map__2[[#This Row],[route_label]]&lt;&gt;A4648,0,SQRT((E4648-route_map__2[[#This Row],[stop_lat]])^2 + ((F4648-route_map__2[[#This Row],[stop_lon]])*COS(RADIANS(route_map__2[[#This Row],[stop_lat]])))^2)*111.32)</f>
        <v>0.19929731145188315</v>
      </c>
    </row>
    <row r="4648" spans="1:7" hidden="1" x14ac:dyDescent="0.2">
      <c r="A4648" t="s">
        <v>189</v>
      </c>
      <c r="B4648">
        <v>0</v>
      </c>
      <c r="C4648">
        <v>12</v>
      </c>
      <c r="D4648" t="s">
        <v>4476</v>
      </c>
      <c r="E4648">
        <v>49.298215999999996</v>
      </c>
      <c r="F4648">
        <v>-122.781306</v>
      </c>
      <c r="G4648">
        <f>IF(route_map__2[[#This Row],[route_label]]&lt;&gt;A4649,0,SQRT((E4649-route_map__2[[#This Row],[stop_lat]])^2 + ((F4649-route_map__2[[#This Row],[stop_lon]])*COS(RADIANS(route_map__2[[#This Row],[stop_lat]])))^2)*111.32)</f>
        <v>0.21392670079262113</v>
      </c>
    </row>
    <row r="4649" spans="1:7" hidden="1" x14ac:dyDescent="0.2">
      <c r="A4649" t="s">
        <v>189</v>
      </c>
      <c r="B4649">
        <v>0</v>
      </c>
      <c r="C4649">
        <v>13</v>
      </c>
      <c r="D4649" t="s">
        <v>4477</v>
      </c>
      <c r="E4649">
        <v>49.297263000000001</v>
      </c>
      <c r="F4649">
        <v>-122.78386500000001</v>
      </c>
      <c r="G4649">
        <f>IF(route_map__2[[#This Row],[route_label]]&lt;&gt;A4650,0,SQRT((E4650-route_map__2[[#This Row],[stop_lat]])^2 + ((F4650-route_map__2[[#This Row],[stop_lon]])*COS(RADIANS(route_map__2[[#This Row],[stop_lat]])))^2)*111.32)</f>
        <v>0.27698647294733458</v>
      </c>
    </row>
    <row r="4650" spans="1:7" hidden="1" x14ac:dyDescent="0.2">
      <c r="A4650" t="s">
        <v>189</v>
      </c>
      <c r="B4650">
        <v>0</v>
      </c>
      <c r="C4650">
        <v>14</v>
      </c>
      <c r="D4650" t="s">
        <v>4478</v>
      </c>
      <c r="E4650">
        <v>49.298882999999996</v>
      </c>
      <c r="F4650">
        <v>-122.786761</v>
      </c>
      <c r="G4650">
        <f>IF(route_map__2[[#This Row],[route_label]]&lt;&gt;A4651,0,SQRT((E4651-route_map__2[[#This Row],[stop_lat]])^2 + ((F4651-route_map__2[[#This Row],[stop_lon]])*COS(RADIANS(route_map__2[[#This Row],[stop_lat]])))^2)*111.32)</f>
        <v>0.33701235094417042</v>
      </c>
    </row>
    <row r="4651" spans="1:7" hidden="1" x14ac:dyDescent="0.2">
      <c r="A4651" t="s">
        <v>189</v>
      </c>
      <c r="B4651">
        <v>0</v>
      </c>
      <c r="C4651">
        <v>15</v>
      </c>
      <c r="D4651" t="s">
        <v>4479</v>
      </c>
      <c r="E4651">
        <v>49.301578999999997</v>
      </c>
      <c r="F4651">
        <v>-122.784649</v>
      </c>
      <c r="G4651">
        <f>IF(route_map__2[[#This Row],[route_label]]&lt;&gt;A4652,0,SQRT((E4652-route_map__2[[#This Row],[stop_lat]])^2 + ((F4652-route_map__2[[#This Row],[stop_lon]])*COS(RADIANS(route_map__2[[#This Row],[stop_lat]])))^2)*111.32)</f>
        <v>0.34404272588344803</v>
      </c>
    </row>
    <row r="4652" spans="1:7" hidden="1" x14ac:dyDescent="0.2">
      <c r="A4652" t="s">
        <v>189</v>
      </c>
      <c r="B4652">
        <v>0</v>
      </c>
      <c r="C4652">
        <v>16</v>
      </c>
      <c r="D4652" t="s">
        <v>4480</v>
      </c>
      <c r="E4652">
        <v>49.304633000000003</v>
      </c>
      <c r="F4652">
        <v>-122.783922</v>
      </c>
      <c r="G4652">
        <f>IF(route_map__2[[#This Row],[route_label]]&lt;&gt;A4653,0,SQRT((E4653-route_map__2[[#This Row],[stop_lat]])^2 + ((F4653-route_map__2[[#This Row],[stop_lon]])*COS(RADIANS(route_map__2[[#This Row],[stop_lat]])))^2)*111.32)</f>
        <v>0.24046182481773204</v>
      </c>
    </row>
    <row r="4653" spans="1:7" hidden="1" x14ac:dyDescent="0.2">
      <c r="A4653" t="s">
        <v>189</v>
      </c>
      <c r="B4653">
        <v>0</v>
      </c>
      <c r="C4653">
        <v>17</v>
      </c>
      <c r="D4653" t="s">
        <v>4481</v>
      </c>
      <c r="E4653">
        <v>49.306745999999997</v>
      </c>
      <c r="F4653">
        <v>-122.78461</v>
      </c>
      <c r="G4653">
        <f>IF(route_map__2[[#This Row],[route_label]]&lt;&gt;A4654,0,SQRT((E4654-route_map__2[[#This Row],[stop_lat]])^2 + ((F4654-route_map__2[[#This Row],[stop_lon]])*COS(RADIANS(route_map__2[[#This Row],[stop_lat]])))^2)*111.32)</f>
        <v>0.22128982374879017</v>
      </c>
    </row>
    <row r="4654" spans="1:7" hidden="1" x14ac:dyDescent="0.2">
      <c r="A4654" t="s">
        <v>189</v>
      </c>
      <c r="B4654">
        <v>0</v>
      </c>
      <c r="C4654">
        <v>18</v>
      </c>
      <c r="D4654" t="s">
        <v>4482</v>
      </c>
      <c r="E4654">
        <v>49.307862999999998</v>
      </c>
      <c r="F4654">
        <v>-122.787132</v>
      </c>
      <c r="G4654">
        <f>IF(route_map__2[[#This Row],[route_label]]&lt;&gt;A4655,0,SQRT((E4655-route_map__2[[#This Row],[stop_lat]])^2 + ((F4655-route_map__2[[#This Row],[stop_lon]])*COS(RADIANS(route_map__2[[#This Row],[stop_lat]])))^2)*111.32)</f>
        <v>0.40420454287790547</v>
      </c>
    </row>
    <row r="4655" spans="1:7" hidden="1" x14ac:dyDescent="0.2">
      <c r="A4655" t="s">
        <v>189</v>
      </c>
      <c r="B4655">
        <v>0</v>
      </c>
      <c r="C4655">
        <v>19</v>
      </c>
      <c r="D4655" t="s">
        <v>4483</v>
      </c>
      <c r="E4655">
        <v>49.311487</v>
      </c>
      <c r="F4655">
        <v>-122.78747799999999</v>
      </c>
      <c r="G4655">
        <f>IF(route_map__2[[#This Row],[route_label]]&lt;&gt;A4656,0,SQRT((E4656-route_map__2[[#This Row],[stop_lat]])^2 + ((F4656-route_map__2[[#This Row],[stop_lon]])*COS(RADIANS(route_map__2[[#This Row],[stop_lat]])))^2)*111.32)</f>
        <v>0</v>
      </c>
    </row>
    <row r="4656" spans="1:7" hidden="1" x14ac:dyDescent="0.2">
      <c r="A4656" t="s">
        <v>189</v>
      </c>
      <c r="B4656">
        <v>1</v>
      </c>
      <c r="C4656">
        <v>1</v>
      </c>
      <c r="D4656" t="s">
        <v>4483</v>
      </c>
      <c r="E4656">
        <v>49.311487</v>
      </c>
      <c r="F4656">
        <v>-122.78747799999999</v>
      </c>
      <c r="G4656">
        <f>IF(route_map__2[[#This Row],[route_label]]&lt;&gt;A4657,0,SQRT((E4657-route_map__2[[#This Row],[stop_lat]])^2 + ((F4657-route_map__2[[#This Row],[stop_lon]])*COS(RADIANS(route_map__2[[#This Row],[stop_lat]])))^2)*111.32)</f>
        <v>0.48844916612504058</v>
      </c>
    </row>
    <row r="4657" spans="1:7" hidden="1" x14ac:dyDescent="0.2">
      <c r="A4657" t="s">
        <v>189</v>
      </c>
      <c r="B4657">
        <v>1</v>
      </c>
      <c r="C4657">
        <v>2</v>
      </c>
      <c r="D4657" t="s">
        <v>4484</v>
      </c>
      <c r="E4657">
        <v>49.307225000000003</v>
      </c>
      <c r="F4657">
        <v>-122.785878</v>
      </c>
      <c r="G4657">
        <f>IF(route_map__2[[#This Row],[route_label]]&lt;&gt;A4658,0,SQRT((E4658-route_map__2[[#This Row],[stop_lat]])^2 + ((F4658-route_map__2[[#This Row],[stop_lon]])*COS(RADIANS(route_map__2[[#This Row],[stop_lat]])))^2)*111.32)</f>
        <v>0.37027688420552834</v>
      </c>
    </row>
    <row r="4658" spans="1:7" hidden="1" x14ac:dyDescent="0.2">
      <c r="A4658" t="s">
        <v>189</v>
      </c>
      <c r="B4658">
        <v>1</v>
      </c>
      <c r="C4658">
        <v>3</v>
      </c>
      <c r="D4658" t="s">
        <v>4485</v>
      </c>
      <c r="E4658">
        <v>49.304079999999999</v>
      </c>
      <c r="F4658">
        <v>-122.784217</v>
      </c>
      <c r="G4658">
        <f>IF(route_map__2[[#This Row],[route_label]]&lt;&gt;A4659,0,SQRT((E4659-route_map__2[[#This Row],[stop_lat]])^2 + ((F4659-route_map__2[[#This Row],[stop_lon]])*COS(RADIANS(route_map__2[[#This Row],[stop_lat]])))^2)*111.32)</f>
        <v>0.34004765076250648</v>
      </c>
    </row>
    <row r="4659" spans="1:7" hidden="1" x14ac:dyDescent="0.2">
      <c r="A4659" t="s">
        <v>189</v>
      </c>
      <c r="B4659">
        <v>1</v>
      </c>
      <c r="C4659">
        <v>4</v>
      </c>
      <c r="D4659" t="s">
        <v>4486</v>
      </c>
      <c r="E4659">
        <v>49.301060999999997</v>
      </c>
      <c r="F4659">
        <v>-122.784931</v>
      </c>
      <c r="G4659">
        <f>IF(route_map__2[[#This Row],[route_label]]&lt;&gt;A4660,0,SQRT((E4660-route_map__2[[#This Row],[stop_lat]])^2 + ((F4660-route_map__2[[#This Row],[stop_lon]])*COS(RADIANS(route_map__2[[#This Row],[stop_lat]])))^2)*111.32)</f>
        <v>0.33958730493664169</v>
      </c>
    </row>
    <row r="4660" spans="1:7" hidden="1" x14ac:dyDescent="0.2">
      <c r="A4660" t="s">
        <v>189</v>
      </c>
      <c r="B4660">
        <v>1</v>
      </c>
      <c r="C4660">
        <v>5</v>
      </c>
      <c r="D4660" t="s">
        <v>4487</v>
      </c>
      <c r="E4660">
        <v>49.298347999999997</v>
      </c>
      <c r="F4660">
        <v>-122.78707</v>
      </c>
      <c r="G4660">
        <f>IF(route_map__2[[#This Row],[route_label]]&lt;&gt;A4661,0,SQRT((E4661-route_map__2[[#This Row],[stop_lat]])^2 + ((F4661-route_map__2[[#This Row],[stop_lon]])*COS(RADIANS(route_map__2[[#This Row],[stop_lat]])))^2)*111.32)</f>
        <v>0.33276502603958236</v>
      </c>
    </row>
    <row r="4661" spans="1:7" hidden="1" x14ac:dyDescent="0.2">
      <c r="A4661" t="s">
        <v>189</v>
      </c>
      <c r="B4661">
        <v>1</v>
      </c>
      <c r="C4661">
        <v>6</v>
      </c>
      <c r="D4661" t="s">
        <v>4488</v>
      </c>
      <c r="E4661">
        <v>49.297167000000002</v>
      </c>
      <c r="F4661">
        <v>-122.782859</v>
      </c>
      <c r="G4661">
        <f>IF(route_map__2[[#This Row],[route_label]]&lt;&gt;A4662,0,SQRT((E4662-route_map__2[[#This Row],[stop_lat]])^2 + ((F4662-route_map__2[[#This Row],[stop_lon]])*COS(RADIANS(route_map__2[[#This Row],[stop_lat]])))^2)*111.32)</f>
        <v>0.20445487710687765</v>
      </c>
    </row>
    <row r="4662" spans="1:7" hidden="1" x14ac:dyDescent="0.2">
      <c r="A4662" t="s">
        <v>189</v>
      </c>
      <c r="B4662">
        <v>1</v>
      </c>
      <c r="C4662">
        <v>7</v>
      </c>
      <c r="D4662" t="s">
        <v>4489</v>
      </c>
      <c r="E4662">
        <v>49.298465999999998</v>
      </c>
      <c r="F4662">
        <v>-122.780868</v>
      </c>
      <c r="G4662">
        <f>IF(route_map__2[[#This Row],[route_label]]&lt;&gt;A4663,0,SQRT((E4663-route_map__2[[#This Row],[stop_lat]])^2 + ((F4663-route_map__2[[#This Row],[stop_lon]])*COS(RADIANS(route_map__2[[#This Row],[stop_lat]])))^2)*111.32)</f>
        <v>0.1453911777504712</v>
      </c>
    </row>
    <row r="4663" spans="1:7" hidden="1" x14ac:dyDescent="0.2">
      <c r="A4663" t="s">
        <v>189</v>
      </c>
      <c r="B4663">
        <v>1</v>
      </c>
      <c r="C4663">
        <v>8</v>
      </c>
      <c r="D4663" t="s">
        <v>4490</v>
      </c>
      <c r="E4663">
        <v>49.299146999999998</v>
      </c>
      <c r="F4663">
        <v>-122.77915900000001</v>
      </c>
      <c r="G4663">
        <f>IF(route_map__2[[#This Row],[route_label]]&lt;&gt;A4664,0,SQRT((E4664-route_map__2[[#This Row],[stop_lat]])^2 + ((F4664-route_map__2[[#This Row],[stop_lon]])*COS(RADIANS(route_map__2[[#This Row],[stop_lat]])))^2)*111.32)</f>
        <v>0.74401801095943976</v>
      </c>
    </row>
    <row r="4664" spans="1:7" hidden="1" x14ac:dyDescent="0.2">
      <c r="A4664" t="s">
        <v>189</v>
      </c>
      <c r="B4664">
        <v>1</v>
      </c>
      <c r="C4664">
        <v>9</v>
      </c>
      <c r="D4664" t="s">
        <v>4491</v>
      </c>
      <c r="E4664">
        <v>49.292923000000002</v>
      </c>
      <c r="F4664">
        <v>-122.782894</v>
      </c>
      <c r="G4664">
        <f>IF(route_map__2[[#This Row],[route_label]]&lt;&gt;A4665,0,SQRT((E4665-route_map__2[[#This Row],[stop_lat]])^2 + ((F4665-route_map__2[[#This Row],[stop_lon]])*COS(RADIANS(route_map__2[[#This Row],[stop_lat]])))^2)*111.32)</f>
        <v>0.19762848691850121</v>
      </c>
    </row>
    <row r="4665" spans="1:7" hidden="1" x14ac:dyDescent="0.2">
      <c r="A4665" t="s">
        <v>189</v>
      </c>
      <c r="B4665">
        <v>1</v>
      </c>
      <c r="C4665">
        <v>10</v>
      </c>
      <c r="D4665" t="s">
        <v>4492</v>
      </c>
      <c r="E4665">
        <v>49.292973000000003</v>
      </c>
      <c r="F4665">
        <v>-122.78561500000001</v>
      </c>
      <c r="G4665">
        <f>IF(route_map__2[[#This Row],[route_label]]&lt;&gt;A4666,0,SQRT((E4666-route_map__2[[#This Row],[stop_lat]])^2 + ((F4666-route_map__2[[#This Row],[stop_lon]])*COS(RADIANS(route_map__2[[#This Row],[stop_lat]])))^2)*111.32)</f>
        <v>0.36366017185700722</v>
      </c>
    </row>
    <row r="4666" spans="1:7" hidden="1" x14ac:dyDescent="0.2">
      <c r="A4666" t="s">
        <v>189</v>
      </c>
      <c r="B4666">
        <v>1</v>
      </c>
      <c r="C4666">
        <v>11</v>
      </c>
      <c r="D4666" t="s">
        <v>4389</v>
      </c>
      <c r="E4666">
        <v>49.293796999999998</v>
      </c>
      <c r="F4666">
        <v>-122.79046200000001</v>
      </c>
      <c r="G4666">
        <f>IF(route_map__2[[#This Row],[route_label]]&lt;&gt;A4667,0,SQRT((E4667-route_map__2[[#This Row],[stop_lat]])^2 + ((F4667-route_map__2[[#This Row],[stop_lon]])*COS(RADIANS(route_map__2[[#This Row],[stop_lat]])))^2)*111.32)</f>
        <v>0.20446499787342159</v>
      </c>
    </row>
    <row r="4667" spans="1:7" hidden="1" x14ac:dyDescent="0.2">
      <c r="A4667" t="s">
        <v>189</v>
      </c>
      <c r="B4667">
        <v>1</v>
      </c>
      <c r="C4667">
        <v>12</v>
      </c>
      <c r="D4667" t="s">
        <v>4390</v>
      </c>
      <c r="E4667">
        <v>49.291970999999997</v>
      </c>
      <c r="F4667">
        <v>-122.79015800000001</v>
      </c>
      <c r="G4667">
        <f>IF(route_map__2[[#This Row],[route_label]]&lt;&gt;A4668,0,SQRT((E4668-route_map__2[[#This Row],[stop_lat]])^2 + ((F4668-route_map__2[[#This Row],[stop_lon]])*COS(RADIANS(route_map__2[[#This Row],[stop_lat]])))^2)*111.32)</f>
        <v>0.14776358858300628</v>
      </c>
    </row>
    <row r="4668" spans="1:7" hidden="1" x14ac:dyDescent="0.2">
      <c r="A4668" t="s">
        <v>189</v>
      </c>
      <c r="B4668">
        <v>1</v>
      </c>
      <c r="C4668">
        <v>13</v>
      </c>
      <c r="D4668" t="s">
        <v>4391</v>
      </c>
      <c r="E4668">
        <v>49.290649000000002</v>
      </c>
      <c r="F4668">
        <v>-122.789975</v>
      </c>
      <c r="G4668">
        <f>IF(route_map__2[[#This Row],[route_label]]&lt;&gt;A4669,0,SQRT((E4669-route_map__2[[#This Row],[stop_lat]])^2 + ((F4669-route_map__2[[#This Row],[stop_lon]])*COS(RADIANS(route_map__2[[#This Row],[stop_lat]])))^2)*111.32)</f>
        <v>0.28320294197489415</v>
      </c>
    </row>
    <row r="4669" spans="1:7" hidden="1" x14ac:dyDescent="0.2">
      <c r="A4669" t="s">
        <v>189</v>
      </c>
      <c r="B4669">
        <v>1</v>
      </c>
      <c r="C4669">
        <v>14</v>
      </c>
      <c r="D4669" t="s">
        <v>4392</v>
      </c>
      <c r="E4669">
        <v>49.288159999999998</v>
      </c>
      <c r="F4669">
        <v>-122.79078199999999</v>
      </c>
      <c r="G4669">
        <f>IF(route_map__2[[#This Row],[route_label]]&lt;&gt;A4670,0,SQRT((E4670-route_map__2[[#This Row],[stop_lat]])^2 + ((F4670-route_map__2[[#This Row],[stop_lon]])*COS(RADIANS(route_map__2[[#This Row],[stop_lat]])))^2)*111.32)</f>
        <v>0.19131484168575011</v>
      </c>
    </row>
    <row r="4670" spans="1:7" hidden="1" x14ac:dyDescent="0.2">
      <c r="A4670" t="s">
        <v>189</v>
      </c>
      <c r="B4670">
        <v>1</v>
      </c>
      <c r="C4670">
        <v>15</v>
      </c>
      <c r="D4670" t="s">
        <v>4393</v>
      </c>
      <c r="E4670">
        <v>49.286544999999997</v>
      </c>
      <c r="F4670">
        <v>-122.79168300000001</v>
      </c>
      <c r="G4670">
        <f>IF(route_map__2[[#This Row],[route_label]]&lt;&gt;A4671,0,SQRT((E4671-route_map__2[[#This Row],[stop_lat]])^2 + ((F4671-route_map__2[[#This Row],[stop_lon]])*COS(RADIANS(route_map__2[[#This Row],[stop_lat]])))^2)*111.32)</f>
        <v>0.28598977925644087</v>
      </c>
    </row>
    <row r="4671" spans="1:7" hidden="1" x14ac:dyDescent="0.2">
      <c r="A4671" t="s">
        <v>189</v>
      </c>
      <c r="B4671">
        <v>1</v>
      </c>
      <c r="C4671">
        <v>16</v>
      </c>
      <c r="D4671" t="s">
        <v>4001</v>
      </c>
      <c r="E4671">
        <v>49.284128000000003</v>
      </c>
      <c r="F4671">
        <v>-122.793018</v>
      </c>
      <c r="G4671">
        <f>IF(route_map__2[[#This Row],[route_label]]&lt;&gt;A4672,0,SQRT((E4672-route_map__2[[#This Row],[stop_lat]])^2 + ((F4672-route_map__2[[#This Row],[stop_lon]])*COS(RADIANS(route_map__2[[#This Row],[stop_lat]])))^2)*111.32)</f>
        <v>0.20810073413745936</v>
      </c>
    </row>
    <row r="4672" spans="1:7" hidden="1" x14ac:dyDescent="0.2">
      <c r="A4672" t="s">
        <v>189</v>
      </c>
      <c r="B4672">
        <v>1</v>
      </c>
      <c r="C4672">
        <v>17</v>
      </c>
      <c r="D4672" t="s">
        <v>4002</v>
      </c>
      <c r="E4672">
        <v>49.282274000000001</v>
      </c>
      <c r="F4672">
        <v>-122.793385</v>
      </c>
      <c r="G4672">
        <f>IF(route_map__2[[#This Row],[route_label]]&lt;&gt;A4673,0,SQRT((E4673-route_map__2[[#This Row],[stop_lat]])^2 + ((F4673-route_map__2[[#This Row],[stop_lon]])*COS(RADIANS(route_map__2[[#This Row],[stop_lat]])))^2)*111.32)</f>
        <v>0.25418481283266653</v>
      </c>
    </row>
    <row r="4673" spans="1:7" hidden="1" x14ac:dyDescent="0.2">
      <c r="A4673" t="s">
        <v>189</v>
      </c>
      <c r="B4673">
        <v>1</v>
      </c>
      <c r="C4673">
        <v>18</v>
      </c>
      <c r="D4673" t="s">
        <v>4003</v>
      </c>
      <c r="E4673">
        <v>49.280028999999999</v>
      </c>
      <c r="F4673">
        <v>-122.79402399999999</v>
      </c>
      <c r="G4673">
        <f>IF(route_map__2[[#This Row],[route_label]]&lt;&gt;A4674,0,SQRT((E4674-route_map__2[[#This Row],[stop_lat]])^2 + ((F4674-route_map__2[[#This Row],[stop_lon]])*COS(RADIANS(route_map__2[[#This Row],[stop_lat]])))^2)*111.32)</f>
        <v>0.69884079266486188</v>
      </c>
    </row>
    <row r="4674" spans="1:7" hidden="1" x14ac:dyDescent="0.2">
      <c r="A4674" t="s">
        <v>189</v>
      </c>
      <c r="B4674">
        <v>1</v>
      </c>
      <c r="C4674">
        <v>19</v>
      </c>
      <c r="D4674" t="s">
        <v>4394</v>
      </c>
      <c r="E4674">
        <v>49.274659999999997</v>
      </c>
      <c r="F4674">
        <v>-122.79901099999999</v>
      </c>
      <c r="G4674">
        <f>IF(route_map__2[[#This Row],[route_label]]&lt;&gt;A4675,0,SQRT((E4675-route_map__2[[#This Row],[stop_lat]])^2 + ((F4675-route_map__2[[#This Row],[stop_lon]])*COS(RADIANS(route_map__2[[#This Row],[stop_lat]])))^2)*111.32)</f>
        <v>0</v>
      </c>
    </row>
    <row r="4675" spans="1:7" hidden="1" x14ac:dyDescent="0.2">
      <c r="A4675" t="s">
        <v>169</v>
      </c>
      <c r="B4675">
        <v>0</v>
      </c>
      <c r="C4675">
        <v>1</v>
      </c>
      <c r="D4675" t="s">
        <v>4448</v>
      </c>
      <c r="E4675">
        <v>49.275315999999997</v>
      </c>
      <c r="F4675">
        <v>-122.79883</v>
      </c>
      <c r="G4675">
        <f>IF(route_map__2[[#This Row],[route_label]]&lt;&gt;A4676,0,SQRT((E4676-route_map__2[[#This Row],[stop_lat]])^2 + ((F4676-route_map__2[[#This Row],[stop_lon]])*COS(RADIANS(route_map__2[[#This Row],[stop_lat]])))^2)*111.32)</f>
        <v>0.52718525418946782</v>
      </c>
    </row>
    <row r="4676" spans="1:7" hidden="1" x14ac:dyDescent="0.2">
      <c r="A4676" t="s">
        <v>169</v>
      </c>
      <c r="B4676">
        <v>0</v>
      </c>
      <c r="C4676">
        <v>2</v>
      </c>
      <c r="D4676" t="s">
        <v>4493</v>
      </c>
      <c r="E4676">
        <v>49.279702999999998</v>
      </c>
      <c r="F4676">
        <v>-122.801564</v>
      </c>
      <c r="G4676">
        <f>IF(route_map__2[[#This Row],[route_label]]&lt;&gt;A4677,0,SQRT((E4677-route_map__2[[#This Row],[stop_lat]])^2 + ((F4677-route_map__2[[#This Row],[stop_lon]])*COS(RADIANS(route_map__2[[#This Row],[stop_lat]])))^2)*111.32)</f>
        <v>0.37759769140539062</v>
      </c>
    </row>
    <row r="4677" spans="1:7" hidden="1" x14ac:dyDescent="0.2">
      <c r="A4677" t="s">
        <v>169</v>
      </c>
      <c r="B4677">
        <v>0</v>
      </c>
      <c r="C4677">
        <v>3</v>
      </c>
      <c r="D4677" t="s">
        <v>4494</v>
      </c>
      <c r="E4677">
        <v>49.283095000000003</v>
      </c>
      <c r="F4677">
        <v>-122.801558</v>
      </c>
      <c r="G4677">
        <f>IF(route_map__2[[#This Row],[route_label]]&lt;&gt;A4678,0,SQRT((E4678-route_map__2[[#This Row],[stop_lat]])^2 + ((F4678-route_map__2[[#This Row],[stop_lon]])*COS(RADIANS(route_map__2[[#This Row],[stop_lat]])))^2)*111.32)</f>
        <v>0.28740324916851084</v>
      </c>
    </row>
    <row r="4678" spans="1:7" hidden="1" x14ac:dyDescent="0.2">
      <c r="A4678" t="s">
        <v>169</v>
      </c>
      <c r="B4678">
        <v>0</v>
      </c>
      <c r="C4678">
        <v>4</v>
      </c>
      <c r="D4678" t="s">
        <v>4495</v>
      </c>
      <c r="E4678">
        <v>49.285676000000002</v>
      </c>
      <c r="F4678">
        <v>-122.801461</v>
      </c>
      <c r="G4678">
        <f>IF(route_map__2[[#This Row],[route_label]]&lt;&gt;A4679,0,SQRT((E4679-route_map__2[[#This Row],[stop_lat]])^2 + ((F4679-route_map__2[[#This Row],[stop_lon]])*COS(RADIANS(route_map__2[[#This Row],[stop_lat]])))^2)*111.32)</f>
        <v>0.2378402255819847</v>
      </c>
    </row>
    <row r="4679" spans="1:7" hidden="1" x14ac:dyDescent="0.2">
      <c r="A4679" t="s">
        <v>169</v>
      </c>
      <c r="B4679">
        <v>0</v>
      </c>
      <c r="C4679">
        <v>5</v>
      </c>
      <c r="D4679" t="s">
        <v>4496</v>
      </c>
      <c r="E4679">
        <v>49.287812000000002</v>
      </c>
      <c r="F4679">
        <v>-122.80138700000001</v>
      </c>
      <c r="G4679">
        <f>IF(route_map__2[[#This Row],[route_label]]&lt;&gt;A4680,0,SQRT((E4680-route_map__2[[#This Row],[stop_lat]])^2 + ((F4680-route_map__2[[#This Row],[stop_lon]])*COS(RADIANS(route_map__2[[#This Row],[stop_lat]])))^2)*111.32)</f>
        <v>0.2808945537235284</v>
      </c>
    </row>
    <row r="4680" spans="1:7" hidden="1" x14ac:dyDescent="0.2">
      <c r="A4680" t="s">
        <v>169</v>
      </c>
      <c r="B4680">
        <v>0</v>
      </c>
      <c r="C4680">
        <v>6</v>
      </c>
      <c r="D4680" t="s">
        <v>4497</v>
      </c>
      <c r="E4680">
        <v>49.290331999999999</v>
      </c>
      <c r="F4680">
        <v>-122.80118899999999</v>
      </c>
      <c r="G4680">
        <f>IF(route_map__2[[#This Row],[route_label]]&lt;&gt;A4681,0,SQRT((E4681-route_map__2[[#This Row],[stop_lat]])^2 + ((F4681-route_map__2[[#This Row],[stop_lon]])*COS(RADIANS(route_map__2[[#This Row],[stop_lat]])))^2)*111.32)</f>
        <v>0.34830234946347022</v>
      </c>
    </row>
    <row r="4681" spans="1:7" hidden="1" x14ac:dyDescent="0.2">
      <c r="A4681" t="s">
        <v>169</v>
      </c>
      <c r="B4681">
        <v>0</v>
      </c>
      <c r="C4681">
        <v>7</v>
      </c>
      <c r="D4681" t="s">
        <v>4498</v>
      </c>
      <c r="E4681">
        <v>49.293424999999999</v>
      </c>
      <c r="F4681">
        <v>-122.800465</v>
      </c>
      <c r="G4681">
        <f>IF(route_map__2[[#This Row],[route_label]]&lt;&gt;A4682,0,SQRT((E4682-route_map__2[[#This Row],[stop_lat]])^2 + ((F4682-route_map__2[[#This Row],[stop_lon]])*COS(RADIANS(route_map__2[[#This Row],[stop_lat]])))^2)*111.32)</f>
        <v>0.33887179683122931</v>
      </c>
    </row>
    <row r="4682" spans="1:7" hidden="1" x14ac:dyDescent="0.2">
      <c r="A4682" t="s">
        <v>169</v>
      </c>
      <c r="B4682">
        <v>0</v>
      </c>
      <c r="C4682">
        <v>8</v>
      </c>
      <c r="D4682" t="s">
        <v>4499</v>
      </c>
      <c r="E4682">
        <v>49.296340000000001</v>
      </c>
      <c r="F4682">
        <v>-122.80181</v>
      </c>
      <c r="G4682">
        <f>IF(route_map__2[[#This Row],[route_label]]&lt;&gt;A4683,0,SQRT((E4683-route_map__2[[#This Row],[stop_lat]])^2 + ((F4683-route_map__2[[#This Row],[stop_lon]])*COS(RADIANS(route_map__2[[#This Row],[stop_lat]])))^2)*111.32)</f>
        <v>0.19367028436241945</v>
      </c>
    </row>
    <row r="4683" spans="1:7" hidden="1" x14ac:dyDescent="0.2">
      <c r="A4683" t="s">
        <v>169</v>
      </c>
      <c r="B4683">
        <v>0</v>
      </c>
      <c r="C4683">
        <v>9</v>
      </c>
      <c r="D4683" t="s">
        <v>4500</v>
      </c>
      <c r="E4683">
        <v>49.298023999999998</v>
      </c>
      <c r="F4683">
        <v>-122.80114</v>
      </c>
      <c r="G4683">
        <f>IF(route_map__2[[#This Row],[route_label]]&lt;&gt;A4684,0,SQRT((E4684-route_map__2[[#This Row],[stop_lat]])^2 + ((F4684-route_map__2[[#This Row],[stop_lon]])*COS(RADIANS(route_map__2[[#This Row],[stop_lat]])))^2)*111.32)</f>
        <v>0.11907091070810812</v>
      </c>
    </row>
    <row r="4684" spans="1:7" hidden="1" x14ac:dyDescent="0.2">
      <c r="A4684" t="s">
        <v>169</v>
      </c>
      <c r="B4684">
        <v>0</v>
      </c>
      <c r="C4684">
        <v>10</v>
      </c>
      <c r="D4684" t="s">
        <v>4501</v>
      </c>
      <c r="E4684">
        <v>49.299047000000002</v>
      </c>
      <c r="F4684">
        <v>-122.80066100000001</v>
      </c>
      <c r="G4684">
        <f>IF(route_map__2[[#This Row],[route_label]]&lt;&gt;A4685,0,SQRT((E4685-route_map__2[[#This Row],[stop_lat]])^2 + ((F4685-route_map__2[[#This Row],[stop_lon]])*COS(RADIANS(route_map__2[[#This Row],[stop_lat]])))^2)*111.32)</f>
        <v>0.34228063894766947</v>
      </c>
    </row>
    <row r="4685" spans="1:7" hidden="1" x14ac:dyDescent="0.2">
      <c r="A4685" t="s">
        <v>169</v>
      </c>
      <c r="B4685">
        <v>0</v>
      </c>
      <c r="C4685">
        <v>11</v>
      </c>
      <c r="D4685" t="s">
        <v>4385</v>
      </c>
      <c r="E4685">
        <v>49.300809999999998</v>
      </c>
      <c r="F4685">
        <v>-122.796798</v>
      </c>
      <c r="G4685">
        <f>IF(route_map__2[[#This Row],[route_label]]&lt;&gt;A4686,0,SQRT((E4686-route_map__2[[#This Row],[stop_lat]])^2 + ((F4686-route_map__2[[#This Row],[stop_lon]])*COS(RADIANS(route_map__2[[#This Row],[stop_lat]])))^2)*111.32)</f>
        <v>0.11995179238184482</v>
      </c>
    </row>
    <row r="4686" spans="1:7" hidden="1" x14ac:dyDescent="0.2">
      <c r="A4686" t="s">
        <v>169</v>
      </c>
      <c r="B4686">
        <v>0</v>
      </c>
      <c r="C4686">
        <v>12</v>
      </c>
      <c r="D4686" t="s">
        <v>4386</v>
      </c>
      <c r="E4686">
        <v>49.300888999999998</v>
      </c>
      <c r="F4686">
        <v>-122.79515000000001</v>
      </c>
      <c r="G4686">
        <f>IF(route_map__2[[#This Row],[route_label]]&lt;&gt;A4687,0,SQRT((E4687-route_map__2[[#This Row],[stop_lat]])^2 + ((F4687-route_map__2[[#This Row],[stop_lon]])*COS(RADIANS(route_map__2[[#This Row],[stop_lat]])))^2)*111.32)</f>
        <v>0.14847247216327777</v>
      </c>
    </row>
    <row r="4687" spans="1:7" hidden="1" x14ac:dyDescent="0.2">
      <c r="A4687" t="s">
        <v>169</v>
      </c>
      <c r="B4687">
        <v>0</v>
      </c>
      <c r="C4687">
        <v>13</v>
      </c>
      <c r="D4687" t="s">
        <v>4502</v>
      </c>
      <c r="E4687">
        <v>49.301023000000001</v>
      </c>
      <c r="F4687">
        <v>-122.793115</v>
      </c>
      <c r="G4687">
        <f>IF(route_map__2[[#This Row],[route_label]]&lt;&gt;A4688,0,SQRT((E4688-route_map__2[[#This Row],[stop_lat]])^2 + ((F4688-route_map__2[[#This Row],[stop_lon]])*COS(RADIANS(route_map__2[[#This Row],[stop_lat]])))^2)*111.32)</f>
        <v>0.3620168014126981</v>
      </c>
    </row>
    <row r="4688" spans="1:7" hidden="1" x14ac:dyDescent="0.2">
      <c r="A4688" t="s">
        <v>169</v>
      </c>
      <c r="B4688">
        <v>0</v>
      </c>
      <c r="C4688">
        <v>14</v>
      </c>
      <c r="D4688" t="s">
        <v>4503</v>
      </c>
      <c r="E4688">
        <v>49.303707000000003</v>
      </c>
      <c r="F4688">
        <v>-122.790299</v>
      </c>
      <c r="G4688">
        <f>IF(route_map__2[[#This Row],[route_label]]&lt;&gt;A4689,0,SQRT((E4689-route_map__2[[#This Row],[stop_lat]])^2 + ((F4689-route_map__2[[#This Row],[stop_lon]])*COS(RADIANS(route_map__2[[#This Row],[stop_lat]])))^2)*111.32)</f>
        <v>0.30836216624752433</v>
      </c>
    </row>
    <row r="4689" spans="1:7" hidden="1" x14ac:dyDescent="0.2">
      <c r="A4689" t="s">
        <v>169</v>
      </c>
      <c r="B4689">
        <v>0</v>
      </c>
      <c r="C4689">
        <v>15</v>
      </c>
      <c r="D4689" t="s">
        <v>4504</v>
      </c>
      <c r="E4689">
        <v>49.306314</v>
      </c>
      <c r="F4689">
        <v>-122.78886300000001</v>
      </c>
      <c r="G4689">
        <f>IF(route_map__2[[#This Row],[route_label]]&lt;&gt;A4690,0,SQRT((E4690-route_map__2[[#This Row],[stop_lat]])^2 + ((F4690-route_map__2[[#This Row],[stop_lon]])*COS(RADIANS(route_map__2[[#This Row],[stop_lat]])))^2)*111.32)</f>
        <v>0.21335209374740285</v>
      </c>
    </row>
    <row r="4690" spans="1:7" hidden="1" x14ac:dyDescent="0.2">
      <c r="A4690" t="s">
        <v>169</v>
      </c>
      <c r="B4690">
        <v>0</v>
      </c>
      <c r="C4690">
        <v>16</v>
      </c>
      <c r="D4690" t="s">
        <v>4482</v>
      </c>
      <c r="E4690">
        <v>49.307862999999998</v>
      </c>
      <c r="F4690">
        <v>-122.787132</v>
      </c>
      <c r="G4690">
        <f>IF(route_map__2[[#This Row],[route_label]]&lt;&gt;A4691,0,SQRT((E4691-route_map__2[[#This Row],[stop_lat]])^2 + ((F4691-route_map__2[[#This Row],[stop_lon]])*COS(RADIANS(route_map__2[[#This Row],[stop_lat]])))^2)*111.32)</f>
        <v>0.40420454287790547</v>
      </c>
    </row>
    <row r="4691" spans="1:7" hidden="1" x14ac:dyDescent="0.2">
      <c r="A4691" t="s">
        <v>169</v>
      </c>
      <c r="B4691">
        <v>0</v>
      </c>
      <c r="C4691">
        <v>17</v>
      </c>
      <c r="D4691" t="s">
        <v>4483</v>
      </c>
      <c r="E4691">
        <v>49.311487</v>
      </c>
      <c r="F4691">
        <v>-122.78747799999999</v>
      </c>
      <c r="G4691">
        <f>IF(route_map__2[[#This Row],[route_label]]&lt;&gt;A4692,0,SQRT((E4692-route_map__2[[#This Row],[stop_lat]])^2 + ((F4692-route_map__2[[#This Row],[stop_lon]])*COS(RADIANS(route_map__2[[#This Row],[stop_lat]])))^2)*111.32)</f>
        <v>0.29733737784541142</v>
      </c>
    </row>
    <row r="4692" spans="1:7" hidden="1" x14ac:dyDescent="0.2">
      <c r="A4692" t="s">
        <v>169</v>
      </c>
      <c r="B4692">
        <v>0</v>
      </c>
      <c r="C4692">
        <v>18</v>
      </c>
      <c r="D4692" t="s">
        <v>4505</v>
      </c>
      <c r="E4692">
        <v>49.314112999999999</v>
      </c>
      <c r="F4692">
        <v>-122.78822700000001</v>
      </c>
      <c r="G4692">
        <f>IF(route_map__2[[#This Row],[route_label]]&lt;&gt;A4693,0,SQRT((E4693-route_map__2[[#This Row],[stop_lat]])^2 + ((F4693-route_map__2[[#This Row],[stop_lon]])*COS(RADIANS(route_map__2[[#This Row],[stop_lat]])))^2)*111.32)</f>
        <v>0.41415948732934932</v>
      </c>
    </row>
    <row r="4693" spans="1:7" hidden="1" x14ac:dyDescent="0.2">
      <c r="A4693" t="s">
        <v>169</v>
      </c>
      <c r="B4693">
        <v>0</v>
      </c>
      <c r="C4693">
        <v>19</v>
      </c>
      <c r="D4693" t="s">
        <v>4506</v>
      </c>
      <c r="E4693">
        <v>49.317407000000003</v>
      </c>
      <c r="F4693">
        <v>-122.79088</v>
      </c>
      <c r="G4693">
        <f>IF(route_map__2[[#This Row],[route_label]]&lt;&gt;A4694,0,SQRT((E4694-route_map__2[[#This Row],[stop_lat]])^2 + ((F4694-route_map__2[[#This Row],[stop_lon]])*COS(RADIANS(route_map__2[[#This Row],[stop_lat]])))^2)*111.32)</f>
        <v>0.24045334670045873</v>
      </c>
    </row>
    <row r="4694" spans="1:7" hidden="1" x14ac:dyDescent="0.2">
      <c r="A4694" t="s">
        <v>169</v>
      </c>
      <c r="B4694">
        <v>0</v>
      </c>
      <c r="C4694">
        <v>20</v>
      </c>
      <c r="D4694" t="s">
        <v>4507</v>
      </c>
      <c r="E4694">
        <v>49.319499</v>
      </c>
      <c r="F4694">
        <v>-122.79170499999999</v>
      </c>
      <c r="G4694">
        <f>IF(route_map__2[[#This Row],[route_label]]&lt;&gt;A4695,0,SQRT((E4695-route_map__2[[#This Row],[stop_lat]])^2 + ((F4695-route_map__2[[#This Row],[stop_lon]])*COS(RADIANS(route_map__2[[#This Row],[stop_lat]])))^2)*111.32)</f>
        <v>0.15787018149739865</v>
      </c>
    </row>
    <row r="4695" spans="1:7" hidden="1" x14ac:dyDescent="0.2">
      <c r="A4695" t="s">
        <v>169</v>
      </c>
      <c r="B4695">
        <v>0</v>
      </c>
      <c r="C4695">
        <v>21</v>
      </c>
      <c r="D4695" t="s">
        <v>4508</v>
      </c>
      <c r="E4695">
        <v>49.320670999999997</v>
      </c>
      <c r="F4695">
        <v>-122.79293</v>
      </c>
      <c r="G4695">
        <f>IF(route_map__2[[#This Row],[route_label]]&lt;&gt;A4696,0,SQRT((E4696-route_map__2[[#This Row],[stop_lat]])^2 + ((F4696-route_map__2[[#This Row],[stop_lon]])*COS(RADIANS(route_map__2[[#This Row],[stop_lat]])))^2)*111.32)</f>
        <v>0</v>
      </c>
    </row>
    <row r="4696" spans="1:7" hidden="1" x14ac:dyDescent="0.2">
      <c r="A4696" t="s">
        <v>169</v>
      </c>
      <c r="B4696">
        <v>1</v>
      </c>
      <c r="C4696">
        <v>1</v>
      </c>
      <c r="D4696" t="s">
        <v>4508</v>
      </c>
      <c r="E4696">
        <v>49.320670999999997</v>
      </c>
      <c r="F4696">
        <v>-122.79293</v>
      </c>
      <c r="G4696">
        <f>IF(route_map__2[[#This Row],[route_label]]&lt;&gt;A4697,0,SQRT((E4697-route_map__2[[#This Row],[stop_lat]])^2 + ((F4697-route_map__2[[#This Row],[stop_lon]])*COS(RADIANS(route_map__2[[#This Row],[stop_lat]])))^2)*111.32)</f>
        <v>0.53590167554561174</v>
      </c>
    </row>
    <row r="4697" spans="1:7" hidden="1" x14ac:dyDescent="0.2">
      <c r="A4697" t="s">
        <v>169</v>
      </c>
      <c r="B4697">
        <v>1</v>
      </c>
      <c r="C4697">
        <v>2</v>
      </c>
      <c r="D4697" t="s">
        <v>4509</v>
      </c>
      <c r="E4697">
        <v>49.316175999999999</v>
      </c>
      <c r="F4697">
        <v>-122.795574</v>
      </c>
      <c r="G4697">
        <f>IF(route_map__2[[#This Row],[route_label]]&lt;&gt;A4698,0,SQRT((E4698-route_map__2[[#This Row],[stop_lat]])^2 + ((F4698-route_map__2[[#This Row],[stop_lon]])*COS(RADIANS(route_map__2[[#This Row],[stop_lat]])))^2)*111.32)</f>
        <v>0.37599169385338305</v>
      </c>
    </row>
    <row r="4698" spans="1:7" hidden="1" x14ac:dyDescent="0.2">
      <c r="A4698" t="s">
        <v>169</v>
      </c>
      <c r="B4698">
        <v>1</v>
      </c>
      <c r="C4698">
        <v>3</v>
      </c>
      <c r="D4698" t="s">
        <v>4510</v>
      </c>
      <c r="E4698">
        <v>49.313679</v>
      </c>
      <c r="F4698">
        <v>-122.799063</v>
      </c>
      <c r="G4698">
        <f>IF(route_map__2[[#This Row],[route_label]]&lt;&gt;A4699,0,SQRT((E4699-route_map__2[[#This Row],[stop_lat]])^2 + ((F4699-route_map__2[[#This Row],[stop_lon]])*COS(RADIANS(route_map__2[[#This Row],[stop_lat]])))^2)*111.32)</f>
        <v>0.62035592143366625</v>
      </c>
    </row>
    <row r="4699" spans="1:7" hidden="1" x14ac:dyDescent="0.2">
      <c r="A4699" t="s">
        <v>169</v>
      </c>
      <c r="B4699">
        <v>1</v>
      </c>
      <c r="C4699">
        <v>4</v>
      </c>
      <c r="D4699" t="s">
        <v>4511</v>
      </c>
      <c r="E4699">
        <v>49.308459999999997</v>
      </c>
      <c r="F4699">
        <v>-122.80206</v>
      </c>
      <c r="G4699">
        <f>IF(route_map__2[[#This Row],[route_label]]&lt;&gt;A4700,0,SQRT((E4700-route_map__2[[#This Row],[stop_lat]])^2 + ((F4700-route_map__2[[#This Row],[stop_lon]])*COS(RADIANS(route_map__2[[#This Row],[stop_lat]])))^2)*111.32)</f>
        <v>0.46273223057155183</v>
      </c>
    </row>
    <row r="4700" spans="1:7" hidden="1" x14ac:dyDescent="0.2">
      <c r="A4700" t="s">
        <v>169</v>
      </c>
      <c r="B4700">
        <v>1</v>
      </c>
      <c r="C4700">
        <v>5</v>
      </c>
      <c r="D4700" t="s">
        <v>4512</v>
      </c>
      <c r="E4700">
        <v>49.305415000000004</v>
      </c>
      <c r="F4700">
        <v>-122.8064</v>
      </c>
      <c r="G4700">
        <f>IF(route_map__2[[#This Row],[route_label]]&lt;&gt;A4701,0,SQRT((E4701-route_map__2[[#This Row],[stop_lat]])^2 + ((F4701-route_map__2[[#This Row],[stop_lon]])*COS(RADIANS(route_map__2[[#This Row],[stop_lat]])))^2)*111.32)</f>
        <v>0.18940702864394818</v>
      </c>
    </row>
    <row r="4701" spans="1:7" hidden="1" x14ac:dyDescent="0.2">
      <c r="A4701" t="s">
        <v>169</v>
      </c>
      <c r="B4701">
        <v>1</v>
      </c>
      <c r="C4701">
        <v>6</v>
      </c>
      <c r="D4701" t="s">
        <v>4513</v>
      </c>
      <c r="E4701">
        <v>49.303747000000001</v>
      </c>
      <c r="F4701">
        <v>-122.806915</v>
      </c>
      <c r="G4701">
        <f>IF(route_map__2[[#This Row],[route_label]]&lt;&gt;A4702,0,SQRT((E4702-route_map__2[[#This Row],[stop_lat]])^2 + ((F4702-route_map__2[[#This Row],[stop_lon]])*COS(RADIANS(route_map__2[[#This Row],[stop_lat]])))^2)*111.32)</f>
        <v>0.31094227146720277</v>
      </c>
    </row>
    <row r="4702" spans="1:7" hidden="1" x14ac:dyDescent="0.2">
      <c r="A4702" t="s">
        <v>169</v>
      </c>
      <c r="B4702">
        <v>1</v>
      </c>
      <c r="C4702">
        <v>7</v>
      </c>
      <c r="D4702" t="s">
        <v>4514</v>
      </c>
      <c r="E4702">
        <v>49.300958999999999</v>
      </c>
      <c r="F4702">
        <v>-122.807177</v>
      </c>
      <c r="G4702">
        <f>IF(route_map__2[[#This Row],[route_label]]&lt;&gt;A4703,0,SQRT((E4703-route_map__2[[#This Row],[stop_lat]])^2 + ((F4703-route_map__2[[#This Row],[stop_lon]])*COS(RADIANS(route_map__2[[#This Row],[stop_lat]])))^2)*111.32)</f>
        <v>0.3067812124542148</v>
      </c>
    </row>
    <row r="4703" spans="1:7" hidden="1" x14ac:dyDescent="0.2">
      <c r="A4703" t="s">
        <v>169</v>
      </c>
      <c r="B4703">
        <v>1</v>
      </c>
      <c r="C4703">
        <v>8</v>
      </c>
      <c r="D4703" t="s">
        <v>4515</v>
      </c>
      <c r="E4703">
        <v>49.298479</v>
      </c>
      <c r="F4703">
        <v>-122.80902</v>
      </c>
      <c r="G4703">
        <f>IF(route_map__2[[#This Row],[route_label]]&lt;&gt;A4704,0,SQRT((E4704-route_map__2[[#This Row],[stop_lat]])^2 + ((F4704-route_map__2[[#This Row],[stop_lon]])*COS(RADIANS(route_map__2[[#This Row],[stop_lat]])))^2)*111.32)</f>
        <v>0.14599410281802547</v>
      </c>
    </row>
    <row r="4704" spans="1:7" hidden="1" x14ac:dyDescent="0.2">
      <c r="A4704" t="s">
        <v>169</v>
      </c>
      <c r="B4704">
        <v>1</v>
      </c>
      <c r="C4704">
        <v>9</v>
      </c>
      <c r="D4704" t="s">
        <v>4516</v>
      </c>
      <c r="E4704">
        <v>49.297198999999999</v>
      </c>
      <c r="F4704">
        <v>-122.80945800000001</v>
      </c>
      <c r="G4704">
        <f>IF(route_map__2[[#This Row],[route_label]]&lt;&gt;A4705,0,SQRT((E4705-route_map__2[[#This Row],[stop_lat]])^2 + ((F4705-route_map__2[[#This Row],[stop_lon]])*COS(RADIANS(route_map__2[[#This Row],[stop_lat]])))^2)*111.32)</f>
        <v>0.31138019395824484</v>
      </c>
    </row>
    <row r="4705" spans="1:7" hidden="1" x14ac:dyDescent="0.2">
      <c r="A4705" t="s">
        <v>169</v>
      </c>
      <c r="B4705">
        <v>1</v>
      </c>
      <c r="C4705">
        <v>10</v>
      </c>
      <c r="D4705" t="s">
        <v>4517</v>
      </c>
      <c r="E4705">
        <v>49.296588999999997</v>
      </c>
      <c r="F4705">
        <v>-122.805272</v>
      </c>
      <c r="G4705">
        <f>IF(route_map__2[[#This Row],[route_label]]&lt;&gt;A4706,0,SQRT((E4706-route_map__2[[#This Row],[stop_lat]])^2 + ((F4706-route_map__2[[#This Row],[stop_lon]])*COS(RADIANS(route_map__2[[#This Row],[stop_lat]])))^2)*111.32)</f>
        <v>0.1324519626266692</v>
      </c>
    </row>
    <row r="4706" spans="1:7" hidden="1" x14ac:dyDescent="0.2">
      <c r="A4706" t="s">
        <v>169</v>
      </c>
      <c r="B4706">
        <v>1</v>
      </c>
      <c r="C4706">
        <v>11</v>
      </c>
      <c r="D4706" t="s">
        <v>4518</v>
      </c>
      <c r="E4706">
        <v>49.296951</v>
      </c>
      <c r="F4706">
        <v>-122.803534</v>
      </c>
      <c r="G4706">
        <f>IF(route_map__2[[#This Row],[route_label]]&lt;&gt;A4707,0,SQRT((E4707-route_map__2[[#This Row],[stop_lat]])^2 + ((F4707-route_map__2[[#This Row],[stop_lon]])*COS(RADIANS(route_map__2[[#This Row],[stop_lat]])))^2)*111.32)</f>
        <v>0.11324432853962139</v>
      </c>
    </row>
    <row r="4707" spans="1:7" hidden="1" x14ac:dyDescent="0.2">
      <c r="A4707" t="s">
        <v>169</v>
      </c>
      <c r="B4707">
        <v>1</v>
      </c>
      <c r="C4707">
        <v>12</v>
      </c>
      <c r="D4707" t="s">
        <v>4519</v>
      </c>
      <c r="E4707">
        <v>49.296520000000001</v>
      </c>
      <c r="F4707">
        <v>-122.802121</v>
      </c>
      <c r="G4707">
        <f>IF(route_map__2[[#This Row],[route_label]]&lt;&gt;A4708,0,SQRT((E4708-route_map__2[[#This Row],[stop_lat]])^2 + ((F4708-route_map__2[[#This Row],[stop_lon]])*COS(RADIANS(route_map__2[[#This Row],[stop_lat]])))^2)*111.32)</f>
        <v>0.42675143825792172</v>
      </c>
    </row>
    <row r="4708" spans="1:7" hidden="1" x14ac:dyDescent="0.2">
      <c r="A4708" t="s">
        <v>169</v>
      </c>
      <c r="B4708">
        <v>1</v>
      </c>
      <c r="C4708">
        <v>13</v>
      </c>
      <c r="D4708" t="s">
        <v>4520</v>
      </c>
      <c r="E4708">
        <v>49.292794999999998</v>
      </c>
      <c r="F4708">
        <v>-122.800732</v>
      </c>
      <c r="G4708">
        <f>IF(route_map__2[[#This Row],[route_label]]&lt;&gt;A4709,0,SQRT((E4709-route_map__2[[#This Row],[stop_lat]])^2 + ((F4709-route_map__2[[#This Row],[stop_lon]])*COS(RADIANS(route_map__2[[#This Row],[stop_lat]])))^2)*111.32)</f>
        <v>0.35584949469157168</v>
      </c>
    </row>
    <row r="4709" spans="1:7" hidden="1" x14ac:dyDescent="0.2">
      <c r="A4709" t="s">
        <v>169</v>
      </c>
      <c r="B4709">
        <v>1</v>
      </c>
      <c r="C4709">
        <v>14</v>
      </c>
      <c r="D4709" t="s">
        <v>4521</v>
      </c>
      <c r="E4709">
        <v>49.289645999999998</v>
      </c>
      <c r="F4709">
        <v>-122.801575</v>
      </c>
      <c r="G4709">
        <f>IF(route_map__2[[#This Row],[route_label]]&lt;&gt;A4710,0,SQRT((E4710-route_map__2[[#This Row],[stop_lat]])^2 + ((F4710-route_map__2[[#This Row],[stop_lon]])*COS(RADIANS(route_map__2[[#This Row],[stop_lat]])))^2)*111.32)</f>
        <v>0.26813997647239873</v>
      </c>
    </row>
    <row r="4710" spans="1:7" hidden="1" x14ac:dyDescent="0.2">
      <c r="A4710" t="s">
        <v>169</v>
      </c>
      <c r="B4710">
        <v>1</v>
      </c>
      <c r="C4710">
        <v>15</v>
      </c>
      <c r="D4710" t="s">
        <v>4522</v>
      </c>
      <c r="E4710">
        <v>49.287238000000002</v>
      </c>
      <c r="F4710">
        <v>-122.801666</v>
      </c>
      <c r="G4710">
        <f>IF(route_map__2[[#This Row],[route_label]]&lt;&gt;A4711,0,SQRT((E4711-route_map__2[[#This Row],[stop_lat]])^2 + ((F4711-route_map__2[[#This Row],[stop_lon]])*COS(RADIANS(route_map__2[[#This Row],[stop_lat]])))^2)*111.32)</f>
        <v>0.27393406355184724</v>
      </c>
    </row>
    <row r="4711" spans="1:7" hidden="1" x14ac:dyDescent="0.2">
      <c r="A4711" t="s">
        <v>169</v>
      </c>
      <c r="B4711">
        <v>1</v>
      </c>
      <c r="C4711">
        <v>16</v>
      </c>
      <c r="D4711" t="s">
        <v>4523</v>
      </c>
      <c r="E4711">
        <v>49.284778000000003</v>
      </c>
      <c r="F4711">
        <v>-122.801761</v>
      </c>
      <c r="G4711">
        <f>IF(route_map__2[[#This Row],[route_label]]&lt;&gt;A4712,0,SQRT((E4712-route_map__2[[#This Row],[stop_lat]])^2 + ((F4712-route_map__2[[#This Row],[stop_lon]])*COS(RADIANS(route_map__2[[#This Row],[stop_lat]])))^2)*111.32)</f>
        <v>0.26765618977990024</v>
      </c>
    </row>
    <row r="4712" spans="1:7" hidden="1" x14ac:dyDescent="0.2">
      <c r="A4712" t="s">
        <v>169</v>
      </c>
      <c r="B4712">
        <v>1</v>
      </c>
      <c r="C4712">
        <v>17</v>
      </c>
      <c r="D4712" t="s">
        <v>4524</v>
      </c>
      <c r="E4712">
        <v>49.282373999999997</v>
      </c>
      <c r="F4712">
        <v>-122.801827</v>
      </c>
      <c r="G4712">
        <f>IF(route_map__2[[#This Row],[route_label]]&lt;&gt;A4713,0,SQRT((E4713-route_map__2[[#This Row],[stop_lat]])^2 + ((F4713-route_map__2[[#This Row],[stop_lon]])*COS(RADIANS(route_map__2[[#This Row],[stop_lat]])))^2)*111.32)</f>
        <v>0.30690993586898468</v>
      </c>
    </row>
    <row r="4713" spans="1:7" hidden="1" x14ac:dyDescent="0.2">
      <c r="A4713" t="s">
        <v>169</v>
      </c>
      <c r="B4713">
        <v>1</v>
      </c>
      <c r="C4713">
        <v>18</v>
      </c>
      <c r="D4713" t="s">
        <v>4525</v>
      </c>
      <c r="E4713">
        <v>49.279617000000002</v>
      </c>
      <c r="F4713">
        <v>-122.801818</v>
      </c>
      <c r="G4713">
        <f>IF(route_map__2[[#This Row],[route_label]]&lt;&gt;A4714,0,SQRT((E4714-route_map__2[[#This Row],[stop_lat]])^2 + ((F4714-route_map__2[[#This Row],[stop_lon]])*COS(RADIANS(route_map__2[[#This Row],[stop_lat]])))^2)*111.32)</f>
        <v>0.51285260173667058</v>
      </c>
    </row>
    <row r="4714" spans="1:7" hidden="1" x14ac:dyDescent="0.2">
      <c r="A4714" t="s">
        <v>169</v>
      </c>
      <c r="B4714">
        <v>1</v>
      </c>
      <c r="C4714">
        <v>19</v>
      </c>
      <c r="D4714" t="s">
        <v>3627</v>
      </c>
      <c r="E4714">
        <v>49.275475999999998</v>
      </c>
      <c r="F4714">
        <v>-122.798723</v>
      </c>
      <c r="G4714">
        <f>IF(route_map__2[[#This Row],[route_label]]&lt;&gt;A4715,0,SQRT((E4715-route_map__2[[#This Row],[stop_lat]])^2 + ((F4715-route_map__2[[#This Row],[stop_lon]])*COS(RADIANS(route_map__2[[#This Row],[stop_lat]])))^2)*111.32)</f>
        <v>0</v>
      </c>
    </row>
    <row r="4715" spans="1:7" hidden="1" x14ac:dyDescent="0.2">
      <c r="A4715" t="s">
        <v>161</v>
      </c>
      <c r="B4715">
        <v>0</v>
      </c>
      <c r="C4715">
        <v>1</v>
      </c>
      <c r="D4715" t="s">
        <v>4526</v>
      </c>
      <c r="E4715">
        <v>49.275145000000002</v>
      </c>
      <c r="F4715">
        <v>-122.79893</v>
      </c>
      <c r="G4715">
        <f>IF(route_map__2[[#This Row],[route_label]]&lt;&gt;A4716,0,SQRT((E4716-route_map__2[[#This Row],[stop_lat]])^2 + ((F4716-route_map__2[[#This Row],[stop_lon]])*COS(RADIANS(route_map__2[[#This Row],[stop_lat]])))^2)*111.32)</f>
        <v>0.37227307238669488</v>
      </c>
    </row>
    <row r="4716" spans="1:7" hidden="1" x14ac:dyDescent="0.2">
      <c r="A4716" t="s">
        <v>161</v>
      </c>
      <c r="B4716">
        <v>0</v>
      </c>
      <c r="C4716">
        <v>2</v>
      </c>
      <c r="D4716" t="s">
        <v>4006</v>
      </c>
      <c r="E4716">
        <v>49.277738999999997</v>
      </c>
      <c r="F4716">
        <v>-122.79569499999999</v>
      </c>
      <c r="G4716">
        <f>IF(route_map__2[[#This Row],[route_label]]&lt;&gt;A4717,0,SQRT((E4717-route_map__2[[#This Row],[stop_lat]])^2 + ((F4717-route_map__2[[#This Row],[stop_lon]])*COS(RADIANS(route_map__2[[#This Row],[stop_lat]])))^2)*111.32)</f>
        <v>0.30863097368237619</v>
      </c>
    </row>
    <row r="4717" spans="1:7" hidden="1" x14ac:dyDescent="0.2">
      <c r="A4717" t="s">
        <v>161</v>
      </c>
      <c r="B4717">
        <v>0</v>
      </c>
      <c r="C4717">
        <v>3</v>
      </c>
      <c r="D4717" t="s">
        <v>4007</v>
      </c>
      <c r="E4717">
        <v>49.280121999999999</v>
      </c>
      <c r="F4717">
        <v>-122.79352299999999</v>
      </c>
      <c r="G4717">
        <f>IF(route_map__2[[#This Row],[route_label]]&lt;&gt;A4718,0,SQRT((E4718-route_map__2[[#This Row],[stop_lat]])^2 + ((F4718-route_map__2[[#This Row],[stop_lon]])*COS(RADIANS(route_map__2[[#This Row],[stop_lat]])))^2)*111.32)</f>
        <v>0.3600437618193143</v>
      </c>
    </row>
    <row r="4718" spans="1:7" hidden="1" x14ac:dyDescent="0.2">
      <c r="A4718" t="s">
        <v>161</v>
      </c>
      <c r="B4718">
        <v>0</v>
      </c>
      <c r="C4718">
        <v>4</v>
      </c>
      <c r="D4718" t="s">
        <v>4008</v>
      </c>
      <c r="E4718">
        <v>49.283337000000003</v>
      </c>
      <c r="F4718">
        <v>-122.79298199999999</v>
      </c>
      <c r="G4718">
        <f>IF(route_map__2[[#This Row],[route_label]]&lt;&gt;A4719,0,SQRT((E4719-route_map__2[[#This Row],[stop_lat]])^2 + ((F4719-route_map__2[[#This Row],[stop_lon]])*COS(RADIANS(route_map__2[[#This Row],[stop_lat]])))^2)*111.32)</f>
        <v>0.31020707197610731</v>
      </c>
    </row>
    <row r="4719" spans="1:7" hidden="1" x14ac:dyDescent="0.2">
      <c r="A4719" t="s">
        <v>161</v>
      </c>
      <c r="B4719">
        <v>0</v>
      </c>
      <c r="C4719">
        <v>5</v>
      </c>
      <c r="D4719" t="s">
        <v>4396</v>
      </c>
      <c r="E4719">
        <v>49.285966999999999</v>
      </c>
      <c r="F4719">
        <v>-122.79156999999999</v>
      </c>
      <c r="G4719">
        <f>IF(route_map__2[[#This Row],[route_label]]&lt;&gt;A4720,0,SQRT((E4720-route_map__2[[#This Row],[stop_lat]])^2 + ((F4720-route_map__2[[#This Row],[stop_lon]])*COS(RADIANS(route_map__2[[#This Row],[stop_lat]])))^2)*111.32)</f>
        <v>0.38130921942309765</v>
      </c>
    </row>
    <row r="4720" spans="1:7" hidden="1" x14ac:dyDescent="0.2">
      <c r="A4720" t="s">
        <v>161</v>
      </c>
      <c r="B4720">
        <v>0</v>
      </c>
      <c r="C4720">
        <v>6</v>
      </c>
      <c r="D4720" t="s">
        <v>4397</v>
      </c>
      <c r="E4720">
        <v>49.289194000000002</v>
      </c>
      <c r="F4720">
        <v>-122.78980900000001</v>
      </c>
      <c r="G4720">
        <f>IF(route_map__2[[#This Row],[route_label]]&lt;&gt;A4721,0,SQRT((E4721-route_map__2[[#This Row],[stop_lat]])^2 + ((F4721-route_map__2[[#This Row],[stop_lon]])*COS(RADIANS(route_map__2[[#This Row],[stop_lat]])))^2)*111.32)</f>
        <v>0.22664491059105149</v>
      </c>
    </row>
    <row r="4721" spans="1:7" hidden="1" x14ac:dyDescent="0.2">
      <c r="A4721" t="s">
        <v>161</v>
      </c>
      <c r="B4721">
        <v>0</v>
      </c>
      <c r="C4721">
        <v>7</v>
      </c>
      <c r="D4721" t="s">
        <v>4398</v>
      </c>
      <c r="E4721">
        <v>49.291226000000002</v>
      </c>
      <c r="F4721">
        <v>-122.789614</v>
      </c>
      <c r="G4721">
        <f>IF(route_map__2[[#This Row],[route_label]]&lt;&gt;A4722,0,SQRT((E4722-route_map__2[[#This Row],[stop_lat]])^2 + ((F4722-route_map__2[[#This Row],[stop_lon]])*COS(RADIANS(route_map__2[[#This Row],[stop_lat]])))^2)*111.32)</f>
        <v>0.15908026861027993</v>
      </c>
    </row>
    <row r="4722" spans="1:7" hidden="1" x14ac:dyDescent="0.2">
      <c r="A4722" t="s">
        <v>161</v>
      </c>
      <c r="B4722">
        <v>0</v>
      </c>
      <c r="C4722">
        <v>8</v>
      </c>
      <c r="D4722" t="s">
        <v>4399</v>
      </c>
      <c r="E4722">
        <v>49.292614999999998</v>
      </c>
      <c r="F4722">
        <v>-122.79012899999999</v>
      </c>
      <c r="G4722">
        <f>IF(route_map__2[[#This Row],[route_label]]&lt;&gt;A4723,0,SQRT((E4723-route_map__2[[#This Row],[stop_lat]])^2 + ((F4723-route_map__2[[#This Row],[stop_lon]])*COS(RADIANS(route_map__2[[#This Row],[stop_lat]])))^2)*111.32)</f>
        <v>0.14744331972851235</v>
      </c>
    </row>
    <row r="4723" spans="1:7" hidden="1" x14ac:dyDescent="0.2">
      <c r="A4723" t="s">
        <v>161</v>
      </c>
      <c r="B4723">
        <v>0</v>
      </c>
      <c r="C4723">
        <v>9</v>
      </c>
      <c r="D4723" t="s">
        <v>4473</v>
      </c>
      <c r="E4723">
        <v>49.293830999999997</v>
      </c>
      <c r="F4723">
        <v>-122.78932399999999</v>
      </c>
      <c r="G4723">
        <f>IF(route_map__2[[#This Row],[route_label]]&lt;&gt;A4724,0,SQRT((E4724-route_map__2[[#This Row],[stop_lat]])^2 + ((F4724-route_map__2[[#This Row],[stop_lon]])*COS(RADIANS(route_map__2[[#This Row],[stop_lat]])))^2)*111.32)</f>
        <v>0.32325110689284464</v>
      </c>
    </row>
    <row r="4724" spans="1:7" hidden="1" x14ac:dyDescent="0.2">
      <c r="A4724" t="s">
        <v>161</v>
      </c>
      <c r="B4724">
        <v>0</v>
      </c>
      <c r="C4724">
        <v>10</v>
      </c>
      <c r="D4724" t="s">
        <v>4474</v>
      </c>
      <c r="E4724">
        <v>49.292774000000001</v>
      </c>
      <c r="F4724">
        <v>-122.785177</v>
      </c>
      <c r="G4724">
        <f>IF(route_map__2[[#This Row],[route_label]]&lt;&gt;A4725,0,SQRT((E4725-route_map__2[[#This Row],[stop_lat]])^2 + ((F4725-route_map__2[[#This Row],[stop_lon]])*COS(RADIANS(route_map__2[[#This Row],[stop_lat]])))^2)*111.32)</f>
        <v>0.2074798174429856</v>
      </c>
    </row>
    <row r="4725" spans="1:7" hidden="1" x14ac:dyDescent="0.2">
      <c r="A4725" t="s">
        <v>161</v>
      </c>
      <c r="B4725">
        <v>0</v>
      </c>
      <c r="C4725">
        <v>11</v>
      </c>
      <c r="D4725" t="s">
        <v>4527</v>
      </c>
      <c r="E4725">
        <v>49.292731000000003</v>
      </c>
      <c r="F4725">
        <v>-122.78232</v>
      </c>
      <c r="G4725">
        <f>IF(route_map__2[[#This Row],[route_label]]&lt;&gt;A4726,0,SQRT((E4726-route_map__2[[#This Row],[stop_lat]])^2 + ((F4726-route_map__2[[#This Row],[stop_lon]])*COS(RADIANS(route_map__2[[#This Row],[stop_lat]])))^2)*111.32)</f>
        <v>0.88461711034458723</v>
      </c>
    </row>
    <row r="4726" spans="1:7" hidden="1" x14ac:dyDescent="0.2">
      <c r="A4726" t="s">
        <v>161</v>
      </c>
      <c r="B4726">
        <v>0</v>
      </c>
      <c r="C4726">
        <v>12</v>
      </c>
      <c r="D4726" t="s">
        <v>4199</v>
      </c>
      <c r="E4726">
        <v>49.294598999999998</v>
      </c>
      <c r="F4726">
        <v>-122.770477</v>
      </c>
      <c r="G4726">
        <f>IF(route_map__2[[#This Row],[route_label]]&lt;&gt;A4727,0,SQRT((E4727-route_map__2[[#This Row],[stop_lat]])^2 + ((F4727-route_map__2[[#This Row],[stop_lon]])*COS(RADIANS(route_map__2[[#This Row],[stop_lat]])))^2)*111.32)</f>
        <v>0.52707920786037132</v>
      </c>
    </row>
    <row r="4727" spans="1:7" hidden="1" x14ac:dyDescent="0.2">
      <c r="A4727" t="s">
        <v>161</v>
      </c>
      <c r="B4727">
        <v>0</v>
      </c>
      <c r="C4727">
        <v>13</v>
      </c>
      <c r="D4727" t="s">
        <v>4200</v>
      </c>
      <c r="E4727">
        <v>49.292971999999999</v>
      </c>
      <c r="F4727">
        <v>-122.763659</v>
      </c>
      <c r="G4727">
        <f>IF(route_map__2[[#This Row],[route_label]]&lt;&gt;A4728,0,SQRT((E4728-route_map__2[[#This Row],[stop_lat]])^2 + ((F4728-route_map__2[[#This Row],[stop_lon]])*COS(RADIANS(route_map__2[[#This Row],[stop_lat]])))^2)*111.32)</f>
        <v>0.55375345022278388</v>
      </c>
    </row>
    <row r="4728" spans="1:7" hidden="1" x14ac:dyDescent="0.2">
      <c r="A4728" t="s">
        <v>161</v>
      </c>
      <c r="B4728">
        <v>0</v>
      </c>
      <c r="C4728">
        <v>14</v>
      </c>
      <c r="D4728" t="s">
        <v>4528</v>
      </c>
      <c r="E4728">
        <v>49.292425000000001</v>
      </c>
      <c r="F4728">
        <v>-122.756078</v>
      </c>
      <c r="G4728">
        <f>IF(route_map__2[[#This Row],[route_label]]&lt;&gt;A4729,0,SQRT((E4729-route_map__2[[#This Row],[stop_lat]])^2 + ((F4729-route_map__2[[#This Row],[stop_lon]])*COS(RADIANS(route_map__2[[#This Row],[stop_lat]])))^2)*111.32)</f>
        <v>0.38572653311655841</v>
      </c>
    </row>
    <row r="4729" spans="1:7" hidden="1" x14ac:dyDescent="0.2">
      <c r="A4729" t="s">
        <v>161</v>
      </c>
      <c r="B4729">
        <v>0</v>
      </c>
      <c r="C4729">
        <v>15</v>
      </c>
      <c r="D4729" t="s">
        <v>4529</v>
      </c>
      <c r="E4729">
        <v>49.288960000000003</v>
      </c>
      <c r="F4729">
        <v>-122.75609799999999</v>
      </c>
      <c r="G4729">
        <f>IF(route_map__2[[#This Row],[route_label]]&lt;&gt;A4730,0,SQRT((E4730-route_map__2[[#This Row],[stop_lat]])^2 + ((F4730-route_map__2[[#This Row],[stop_lon]])*COS(RADIANS(route_map__2[[#This Row],[stop_lat]])))^2)*111.32)</f>
        <v>0.45407442512816731</v>
      </c>
    </row>
    <row r="4730" spans="1:7" hidden="1" x14ac:dyDescent="0.2">
      <c r="A4730" t="s">
        <v>161</v>
      </c>
      <c r="B4730">
        <v>0</v>
      </c>
      <c r="C4730">
        <v>16</v>
      </c>
      <c r="D4730" t="s">
        <v>4213</v>
      </c>
      <c r="E4730">
        <v>49.284880999999999</v>
      </c>
      <c r="F4730">
        <v>-122.756103</v>
      </c>
      <c r="G4730">
        <f>IF(route_map__2[[#This Row],[route_label]]&lt;&gt;A4731,0,SQRT((E4731-route_map__2[[#This Row],[stop_lat]])^2 + ((F4731-route_map__2[[#This Row],[stop_lon]])*COS(RADIANS(route_map__2[[#This Row],[stop_lat]])))^2)*111.32)</f>
        <v>0.33552339099474082</v>
      </c>
    </row>
    <row r="4731" spans="1:7" hidden="1" x14ac:dyDescent="0.2">
      <c r="A4731" t="s">
        <v>161</v>
      </c>
      <c r="B4731">
        <v>0</v>
      </c>
      <c r="C4731">
        <v>17</v>
      </c>
      <c r="D4731" t="s">
        <v>4530</v>
      </c>
      <c r="E4731">
        <v>49.281866999999998</v>
      </c>
      <c r="F4731">
        <v>-122.756128</v>
      </c>
      <c r="G4731">
        <f>IF(route_map__2[[#This Row],[route_label]]&lt;&gt;A4732,0,SQRT((E4732-route_map__2[[#This Row],[stop_lat]])^2 + ((F4732-route_map__2[[#This Row],[stop_lon]])*COS(RADIANS(route_map__2[[#This Row],[stop_lat]])))^2)*111.32)</f>
        <v>0.41613697078660628</v>
      </c>
    </row>
    <row r="4732" spans="1:7" hidden="1" x14ac:dyDescent="0.2">
      <c r="A4732" t="s">
        <v>161</v>
      </c>
      <c r="B4732">
        <v>0</v>
      </c>
      <c r="C4732">
        <v>18</v>
      </c>
      <c r="D4732" t="s">
        <v>4531</v>
      </c>
      <c r="E4732">
        <v>49.278129</v>
      </c>
      <c r="F4732">
        <v>-122.75618799999999</v>
      </c>
      <c r="G4732">
        <f>IF(route_map__2[[#This Row],[route_label]]&lt;&gt;A4733,0,SQRT((E4733-route_map__2[[#This Row],[stop_lat]])^2 + ((F4733-route_map__2[[#This Row],[stop_lon]])*COS(RADIANS(route_map__2[[#This Row],[stop_lat]])))^2)*111.32)</f>
        <v>0.21229563734950951</v>
      </c>
    </row>
    <row r="4733" spans="1:7" hidden="1" x14ac:dyDescent="0.2">
      <c r="A4733" t="s">
        <v>161</v>
      </c>
      <c r="B4733">
        <v>0</v>
      </c>
      <c r="C4733">
        <v>19</v>
      </c>
      <c r="D4733" t="s">
        <v>4532</v>
      </c>
      <c r="E4733">
        <v>49.276221999999997</v>
      </c>
      <c r="F4733">
        <v>-122.756214</v>
      </c>
      <c r="G4733">
        <f>IF(route_map__2[[#This Row],[route_label]]&lt;&gt;A4734,0,SQRT((E4734-route_map__2[[#This Row],[stop_lat]])^2 + ((F4734-route_map__2[[#This Row],[stop_lon]])*COS(RADIANS(route_map__2[[#This Row],[stop_lat]])))^2)*111.32)</f>
        <v>0.20185202391508908</v>
      </c>
    </row>
    <row r="4734" spans="1:7" hidden="1" x14ac:dyDescent="0.2">
      <c r="A4734" t="s">
        <v>161</v>
      </c>
      <c r="B4734">
        <v>0</v>
      </c>
      <c r="C4734">
        <v>20</v>
      </c>
      <c r="D4734" t="s">
        <v>4533</v>
      </c>
      <c r="E4734">
        <v>49.274408999999999</v>
      </c>
      <c r="F4734">
        <v>-122.75626099999999</v>
      </c>
      <c r="G4734">
        <f>IF(route_map__2[[#This Row],[route_label]]&lt;&gt;A4735,0,SQRT((E4735-route_map__2[[#This Row],[stop_lat]])^2 + ((F4735-route_map__2[[#This Row],[stop_lon]])*COS(RADIANS(route_map__2[[#This Row],[stop_lat]])))^2)*111.32)</f>
        <v>0.26794772232493269</v>
      </c>
    </row>
    <row r="4735" spans="1:7" hidden="1" x14ac:dyDescent="0.2">
      <c r="A4735" t="s">
        <v>161</v>
      </c>
      <c r="B4735">
        <v>0</v>
      </c>
      <c r="C4735">
        <v>21</v>
      </c>
      <c r="D4735" t="s">
        <v>4534</v>
      </c>
      <c r="E4735">
        <v>49.272002000000001</v>
      </c>
      <c r="F4735">
        <v>-122.756254</v>
      </c>
      <c r="G4735">
        <f>IF(route_map__2[[#This Row],[route_label]]&lt;&gt;A4736,0,SQRT((E4736-route_map__2[[#This Row],[stop_lat]])^2 + ((F4736-route_map__2[[#This Row],[stop_lon]])*COS(RADIANS(route_map__2[[#This Row],[stop_lat]])))^2)*111.32)</f>
        <v>0.53947374066233444</v>
      </c>
    </row>
    <row r="4736" spans="1:7" hidden="1" x14ac:dyDescent="0.2">
      <c r="A4736" t="s">
        <v>161</v>
      </c>
      <c r="B4736">
        <v>0</v>
      </c>
      <c r="C4736">
        <v>22</v>
      </c>
      <c r="D4736" t="s">
        <v>4535</v>
      </c>
      <c r="E4736">
        <v>49.267156</v>
      </c>
      <c r="F4736">
        <v>-122.75619500000001</v>
      </c>
      <c r="G4736">
        <f>IF(route_map__2[[#This Row],[route_label]]&lt;&gt;A4737,0,SQRT((E4737-route_map__2[[#This Row],[stop_lat]])^2 + ((F4737-route_map__2[[#This Row],[stop_lon]])*COS(RADIANS(route_map__2[[#This Row],[stop_lat]])))^2)*111.32)</f>
        <v>0.24935785803270452</v>
      </c>
    </row>
    <row r="4737" spans="1:7" hidden="1" x14ac:dyDescent="0.2">
      <c r="A4737" t="s">
        <v>161</v>
      </c>
      <c r="B4737">
        <v>0</v>
      </c>
      <c r="C4737">
        <v>23</v>
      </c>
      <c r="D4737" t="s">
        <v>4536</v>
      </c>
      <c r="E4737">
        <v>49.264915999999999</v>
      </c>
      <c r="F4737">
        <v>-122.756185</v>
      </c>
      <c r="G4737">
        <f>IF(route_map__2[[#This Row],[route_label]]&lt;&gt;A4738,0,SQRT((E4738-route_map__2[[#This Row],[stop_lat]])^2 + ((F4738-route_map__2[[#This Row],[stop_lon]])*COS(RADIANS(route_map__2[[#This Row],[stop_lat]])))^2)*111.32)</f>
        <v>0.27620020511219173</v>
      </c>
    </row>
    <row r="4738" spans="1:7" hidden="1" x14ac:dyDescent="0.2">
      <c r="A4738" t="s">
        <v>161</v>
      </c>
      <c r="B4738">
        <v>0</v>
      </c>
      <c r="C4738">
        <v>24</v>
      </c>
      <c r="D4738" t="s">
        <v>4537</v>
      </c>
      <c r="E4738">
        <v>49.262435000000004</v>
      </c>
      <c r="F4738">
        <v>-122.756225</v>
      </c>
      <c r="G4738">
        <f>IF(route_map__2[[#This Row],[route_label]]&lt;&gt;A4739,0,SQRT((E4739-route_map__2[[#This Row],[stop_lat]])^2 + ((F4739-route_map__2[[#This Row],[stop_lon]])*COS(RADIANS(route_map__2[[#This Row],[stop_lat]])))^2)*111.32)</f>
        <v>1.2065674595224329</v>
      </c>
    </row>
    <row r="4739" spans="1:7" hidden="1" x14ac:dyDescent="0.2">
      <c r="A4739" t="s">
        <v>161</v>
      </c>
      <c r="B4739">
        <v>0</v>
      </c>
      <c r="C4739">
        <v>25</v>
      </c>
      <c r="D4739" t="s">
        <v>4538</v>
      </c>
      <c r="E4739">
        <v>49.253362000000003</v>
      </c>
      <c r="F4739">
        <v>-122.765311</v>
      </c>
      <c r="G4739">
        <f>IF(route_map__2[[#This Row],[route_label]]&lt;&gt;A4740,0,SQRT((E4740-route_map__2[[#This Row],[stop_lat]])^2 + ((F4740-route_map__2[[#This Row],[stop_lon]])*COS(RADIANS(route_map__2[[#This Row],[stop_lat]])))^2)*111.32)</f>
        <v>0.34711525029569235</v>
      </c>
    </row>
    <row r="4740" spans="1:7" hidden="1" x14ac:dyDescent="0.2">
      <c r="A4740" t="s">
        <v>161</v>
      </c>
      <c r="B4740">
        <v>0</v>
      </c>
      <c r="C4740">
        <v>26</v>
      </c>
      <c r="D4740" t="s">
        <v>4539</v>
      </c>
      <c r="E4740">
        <v>49.253331000000003</v>
      </c>
      <c r="F4740">
        <v>-122.770088</v>
      </c>
      <c r="G4740">
        <f>IF(route_map__2[[#This Row],[route_label]]&lt;&gt;A4741,0,SQRT((E4741-route_map__2[[#This Row],[stop_lat]])^2 + ((F4741-route_map__2[[#This Row],[stop_lon]])*COS(RADIANS(route_map__2[[#This Row],[stop_lat]])))^2)*111.32)</f>
        <v>0.30315472166757296</v>
      </c>
    </row>
    <row r="4741" spans="1:7" hidden="1" x14ac:dyDescent="0.2">
      <c r="A4741" t="s">
        <v>161</v>
      </c>
      <c r="B4741">
        <v>0</v>
      </c>
      <c r="C4741">
        <v>27</v>
      </c>
      <c r="D4741" t="s">
        <v>3920</v>
      </c>
      <c r="E4741">
        <v>49.253624000000002</v>
      </c>
      <c r="F4741">
        <v>-122.774236</v>
      </c>
      <c r="G4741">
        <f>IF(route_map__2[[#This Row],[route_label]]&lt;&gt;A4742,0,SQRT((E4742-route_map__2[[#This Row],[stop_lat]])^2 + ((F4742-route_map__2[[#This Row],[stop_lon]])*COS(RADIANS(route_map__2[[#This Row],[stop_lat]])))^2)*111.32)</f>
        <v>0.34632876642851684</v>
      </c>
    </row>
    <row r="4742" spans="1:7" hidden="1" x14ac:dyDescent="0.2">
      <c r="A4742" t="s">
        <v>161</v>
      </c>
      <c r="B4742">
        <v>0</v>
      </c>
      <c r="C4742">
        <v>28</v>
      </c>
      <c r="D4742" t="s">
        <v>3921</v>
      </c>
      <c r="E4742">
        <v>49.254207000000001</v>
      </c>
      <c r="F4742">
        <v>-122.778918</v>
      </c>
      <c r="G4742">
        <f>IF(route_map__2[[#This Row],[route_label]]&lt;&gt;A4743,0,SQRT((E4743-route_map__2[[#This Row],[stop_lat]])^2 + ((F4743-route_map__2[[#This Row],[stop_lon]])*COS(RADIANS(route_map__2[[#This Row],[stop_lat]])))^2)*111.32)</f>
        <v>0.25192861550609008</v>
      </c>
    </row>
    <row r="4743" spans="1:7" hidden="1" x14ac:dyDescent="0.2">
      <c r="A4743" t="s">
        <v>161</v>
      </c>
      <c r="B4743">
        <v>0</v>
      </c>
      <c r="C4743">
        <v>29</v>
      </c>
      <c r="D4743" t="s">
        <v>4067</v>
      </c>
      <c r="E4743">
        <v>49.254676000000003</v>
      </c>
      <c r="F4743">
        <v>-122.78231</v>
      </c>
      <c r="G4743">
        <f>IF(route_map__2[[#This Row],[route_label]]&lt;&gt;A4744,0,SQRT((E4744-route_map__2[[#This Row],[stop_lat]])^2 + ((F4744-route_map__2[[#This Row],[stop_lon]])*COS(RADIANS(route_map__2[[#This Row],[stop_lat]])))^2)*111.32)</f>
        <v>0.18410821500255536</v>
      </c>
    </row>
    <row r="4744" spans="1:7" hidden="1" x14ac:dyDescent="0.2">
      <c r="A4744" t="s">
        <v>161</v>
      </c>
      <c r="B4744">
        <v>0</v>
      </c>
      <c r="C4744">
        <v>30</v>
      </c>
      <c r="D4744" t="s">
        <v>4540</v>
      </c>
      <c r="E4744">
        <v>49.256321</v>
      </c>
      <c r="F4744">
        <v>-122.782572</v>
      </c>
      <c r="G4744">
        <f>IF(route_map__2[[#This Row],[route_label]]&lt;&gt;A4745,0,SQRT((E4745-route_map__2[[#This Row],[stop_lat]])^2 + ((F4745-route_map__2[[#This Row],[stop_lon]])*COS(RADIANS(route_map__2[[#This Row],[stop_lat]])))^2)*111.32)</f>
        <v>0.50434021097454573</v>
      </c>
    </row>
    <row r="4745" spans="1:7" hidden="1" x14ac:dyDescent="0.2">
      <c r="A4745" t="s">
        <v>161</v>
      </c>
      <c r="B4745">
        <v>0</v>
      </c>
      <c r="C4745">
        <v>31</v>
      </c>
      <c r="D4745" t="s">
        <v>3934</v>
      </c>
      <c r="E4745">
        <v>49.260807</v>
      </c>
      <c r="F4745">
        <v>-122.78160099999999</v>
      </c>
      <c r="G4745">
        <f>IF(route_map__2[[#This Row],[route_label]]&lt;&gt;A4746,0,SQRT((E4746-route_map__2[[#This Row],[stop_lat]])^2 + ((F4746-route_map__2[[#This Row],[stop_lon]])*COS(RADIANS(route_map__2[[#This Row],[stop_lat]])))^2)*111.32)</f>
        <v>0.26386463419774175</v>
      </c>
    </row>
    <row r="4746" spans="1:7" hidden="1" x14ac:dyDescent="0.2">
      <c r="A4746" t="s">
        <v>161</v>
      </c>
      <c r="B4746">
        <v>0</v>
      </c>
      <c r="C4746">
        <v>32</v>
      </c>
      <c r="D4746" t="s">
        <v>3935</v>
      </c>
      <c r="E4746">
        <v>49.260817000000003</v>
      </c>
      <c r="F4746">
        <v>-122.777969</v>
      </c>
      <c r="G4746">
        <f>IF(route_map__2[[#This Row],[route_label]]&lt;&gt;A4747,0,SQRT((E4747-route_map__2[[#This Row],[stop_lat]])^2 + ((F4747-route_map__2[[#This Row],[stop_lon]])*COS(RADIANS(route_map__2[[#This Row],[stop_lat]])))^2)*111.32)</f>
        <v>0.27917336594284714</v>
      </c>
    </row>
    <row r="4747" spans="1:7" hidden="1" x14ac:dyDescent="0.2">
      <c r="A4747" t="s">
        <v>161</v>
      </c>
      <c r="B4747">
        <v>0</v>
      </c>
      <c r="C4747">
        <v>33</v>
      </c>
      <c r="D4747" t="s">
        <v>3936</v>
      </c>
      <c r="E4747">
        <v>49.261012999999998</v>
      </c>
      <c r="F4747">
        <v>-122.77413799999999</v>
      </c>
      <c r="G4747">
        <f>IF(route_map__2[[#This Row],[route_label]]&lt;&gt;A4748,0,SQRT((E4748-route_map__2[[#This Row],[stop_lat]])^2 + ((F4748-route_map__2[[#This Row],[stop_lon]])*COS(RADIANS(route_map__2[[#This Row],[stop_lat]])))^2)*111.32)</f>
        <v>2.6337508895703896E-2</v>
      </c>
    </row>
    <row r="4748" spans="1:7" hidden="1" x14ac:dyDescent="0.2">
      <c r="A4748" t="s">
        <v>161</v>
      </c>
      <c r="B4748">
        <v>1</v>
      </c>
      <c r="C4748">
        <v>1</v>
      </c>
      <c r="D4748" t="s">
        <v>4541</v>
      </c>
      <c r="E4748">
        <v>49.261223999999999</v>
      </c>
      <c r="F4748">
        <v>-122.77430200000001</v>
      </c>
      <c r="G4748">
        <f>IF(route_map__2[[#This Row],[route_label]]&lt;&gt;A4749,0,SQRT((E4749-route_map__2[[#This Row],[stop_lat]])^2 + ((F4749-route_map__2[[#This Row],[stop_lon]])*COS(RADIANS(route_map__2[[#This Row],[stop_lat]])))^2)*111.32)</f>
        <v>0.13966616650535391</v>
      </c>
    </row>
    <row r="4749" spans="1:7" hidden="1" x14ac:dyDescent="0.2">
      <c r="A4749" t="s">
        <v>161</v>
      </c>
      <c r="B4749">
        <v>1</v>
      </c>
      <c r="C4749">
        <v>2</v>
      </c>
      <c r="D4749" t="s">
        <v>3937</v>
      </c>
      <c r="E4749">
        <v>49.260944000000002</v>
      </c>
      <c r="F4749">
        <v>-122.77617600000001</v>
      </c>
      <c r="G4749">
        <f>IF(route_map__2[[#This Row],[route_label]]&lt;&gt;A4750,0,SQRT((E4750-route_map__2[[#This Row],[stop_lat]])^2 + ((F4750-route_map__2[[#This Row],[stop_lon]])*COS(RADIANS(route_map__2[[#This Row],[stop_lat]])))^2)*111.32)</f>
        <v>0.21417060639050628</v>
      </c>
    </row>
    <row r="4750" spans="1:7" hidden="1" x14ac:dyDescent="0.2">
      <c r="A4750" t="s">
        <v>161</v>
      </c>
      <c r="B4750">
        <v>1</v>
      </c>
      <c r="C4750">
        <v>3</v>
      </c>
      <c r="D4750" t="s">
        <v>3923</v>
      </c>
      <c r="E4750">
        <v>49.260938000000003</v>
      </c>
      <c r="F4750">
        <v>-122.779124</v>
      </c>
      <c r="G4750">
        <f>IF(route_map__2[[#This Row],[route_label]]&lt;&gt;A4751,0,SQRT((E4751-route_map__2[[#This Row],[stop_lat]])^2 + ((F4751-route_map__2[[#This Row],[stop_lon]])*COS(RADIANS(route_map__2[[#This Row],[stop_lat]])))^2)*111.32)</f>
        <v>0.18511650541195132</v>
      </c>
    </row>
    <row r="4751" spans="1:7" hidden="1" x14ac:dyDescent="0.2">
      <c r="A4751" t="s">
        <v>161</v>
      </c>
      <c r="B4751">
        <v>1</v>
      </c>
      <c r="C4751">
        <v>4</v>
      </c>
      <c r="D4751" t="s">
        <v>3924</v>
      </c>
      <c r="E4751">
        <v>49.260924000000003</v>
      </c>
      <c r="F4751">
        <v>-122.781672</v>
      </c>
      <c r="G4751">
        <f>IF(route_map__2[[#This Row],[route_label]]&lt;&gt;A4752,0,SQRT((E4752-route_map__2[[#This Row],[stop_lat]])^2 + ((F4752-route_map__2[[#This Row],[stop_lon]])*COS(RADIANS(route_map__2[[#This Row],[stop_lat]])))^2)*111.32)</f>
        <v>0.11704496958957623</v>
      </c>
    </row>
    <row r="4752" spans="1:7" hidden="1" x14ac:dyDescent="0.2">
      <c r="A4752" t="s">
        <v>161</v>
      </c>
      <c r="B4752">
        <v>1</v>
      </c>
      <c r="C4752">
        <v>5</v>
      </c>
      <c r="D4752" t="s">
        <v>4073</v>
      </c>
      <c r="E4752">
        <v>49.260171999999997</v>
      </c>
      <c r="F4752">
        <v>-122.782798</v>
      </c>
      <c r="G4752">
        <f>IF(route_map__2[[#This Row],[route_label]]&lt;&gt;A4753,0,SQRT((E4753-route_map__2[[#This Row],[stop_lat]])^2 + ((F4753-route_map__2[[#This Row],[stop_lon]])*COS(RADIANS(route_map__2[[#This Row],[stop_lat]])))^2)*111.32)</f>
        <v>0.16041448900645844</v>
      </c>
    </row>
    <row r="4753" spans="1:7" hidden="1" x14ac:dyDescent="0.2">
      <c r="A4753" t="s">
        <v>161</v>
      </c>
      <c r="B4753">
        <v>1</v>
      </c>
      <c r="C4753">
        <v>6</v>
      </c>
      <c r="D4753" t="s">
        <v>4074</v>
      </c>
      <c r="E4753">
        <v>49.258730999999997</v>
      </c>
      <c r="F4753">
        <v>-122.782786</v>
      </c>
      <c r="G4753">
        <f>IF(route_map__2[[#This Row],[route_label]]&lt;&gt;A4754,0,SQRT((E4754-route_map__2[[#This Row],[stop_lat]])^2 + ((F4754-route_map__2[[#This Row],[stop_lon]])*COS(RADIANS(route_map__2[[#This Row],[stop_lat]])))^2)*111.32)</f>
        <v>0.18612981915550805</v>
      </c>
    </row>
    <row r="4754" spans="1:7" hidden="1" x14ac:dyDescent="0.2">
      <c r="A4754" t="s">
        <v>161</v>
      </c>
      <c r="B4754">
        <v>1</v>
      </c>
      <c r="C4754">
        <v>7</v>
      </c>
      <c r="D4754" t="s">
        <v>4075</v>
      </c>
      <c r="E4754">
        <v>49.257058999999998</v>
      </c>
      <c r="F4754">
        <v>-122.78277199999999</v>
      </c>
      <c r="G4754">
        <f>IF(route_map__2[[#This Row],[route_label]]&lt;&gt;A4755,0,SQRT((E4755-route_map__2[[#This Row],[stop_lat]])^2 + ((F4755-route_map__2[[#This Row],[stop_lon]])*COS(RADIANS(route_map__2[[#This Row],[stop_lat]])))^2)*111.32)</f>
        <v>0.20950469353164061</v>
      </c>
    </row>
    <row r="4755" spans="1:7" hidden="1" x14ac:dyDescent="0.2">
      <c r="A4755" t="s">
        <v>161</v>
      </c>
      <c r="B4755">
        <v>1</v>
      </c>
      <c r="C4755">
        <v>8</v>
      </c>
      <c r="D4755" t="s">
        <v>4076</v>
      </c>
      <c r="E4755">
        <v>49.255177000000003</v>
      </c>
      <c r="F4755">
        <v>-122.782766</v>
      </c>
      <c r="G4755">
        <f>IF(route_map__2[[#This Row],[route_label]]&lt;&gt;A4756,0,SQRT((E4756-route_map__2[[#This Row],[stop_lat]])^2 + ((F4756-route_map__2[[#This Row],[stop_lon]])*COS(RADIANS(route_map__2[[#This Row],[stop_lat]])))^2)*111.32)</f>
        <v>9.6954270688137584E-2</v>
      </c>
    </row>
    <row r="4756" spans="1:7" hidden="1" x14ac:dyDescent="0.2">
      <c r="A4756" t="s">
        <v>161</v>
      </c>
      <c r="B4756">
        <v>1</v>
      </c>
      <c r="C4756">
        <v>9</v>
      </c>
      <c r="D4756" t="s">
        <v>4077</v>
      </c>
      <c r="E4756">
        <v>49.254519999999999</v>
      </c>
      <c r="F4756">
        <v>-122.78189</v>
      </c>
      <c r="G4756">
        <f>IF(route_map__2[[#This Row],[route_label]]&lt;&gt;A4757,0,SQRT((E4757-route_map__2[[#This Row],[stop_lat]])^2 + ((F4757-route_map__2[[#This Row],[stop_lon]])*COS(RADIANS(route_map__2[[#This Row],[stop_lat]])))^2)*111.32)</f>
        <v>0.29241964105274182</v>
      </c>
    </row>
    <row r="4757" spans="1:7" hidden="1" x14ac:dyDescent="0.2">
      <c r="A4757" t="s">
        <v>161</v>
      </c>
      <c r="B4757">
        <v>1</v>
      </c>
      <c r="C4757">
        <v>10</v>
      </c>
      <c r="D4757" t="s">
        <v>3941</v>
      </c>
      <c r="E4757">
        <v>49.253974999999997</v>
      </c>
      <c r="F4757">
        <v>-122.777953</v>
      </c>
      <c r="G4757">
        <f>IF(route_map__2[[#This Row],[route_label]]&lt;&gt;A4758,0,SQRT((E4758-route_map__2[[#This Row],[stop_lat]])^2 + ((F4758-route_map__2[[#This Row],[stop_lon]])*COS(RADIANS(route_map__2[[#This Row],[stop_lat]])))^2)*111.32)</f>
        <v>0.26129886902101135</v>
      </c>
    </row>
    <row r="4758" spans="1:7" hidden="1" x14ac:dyDescent="0.2">
      <c r="A4758" t="s">
        <v>161</v>
      </c>
      <c r="B4758">
        <v>1</v>
      </c>
      <c r="C4758">
        <v>11</v>
      </c>
      <c r="D4758" t="s">
        <v>3942</v>
      </c>
      <c r="E4758">
        <v>49.253529999999998</v>
      </c>
      <c r="F4758">
        <v>-122.774422</v>
      </c>
      <c r="G4758">
        <f>IF(route_map__2[[#This Row],[route_label]]&lt;&gt;A4759,0,SQRT((E4759-route_map__2[[#This Row],[stop_lat]])^2 + ((F4759-route_map__2[[#This Row],[stop_lon]])*COS(RADIANS(route_map__2[[#This Row],[stop_lat]])))^2)*111.32)</f>
        <v>0.32006870750990085</v>
      </c>
    </row>
    <row r="4759" spans="1:7" hidden="1" x14ac:dyDescent="0.2">
      <c r="A4759" t="s">
        <v>161</v>
      </c>
      <c r="B4759">
        <v>1</v>
      </c>
      <c r="C4759">
        <v>12</v>
      </c>
      <c r="D4759" t="s">
        <v>4542</v>
      </c>
      <c r="E4759">
        <v>49.253224000000003</v>
      </c>
      <c r="F4759">
        <v>-122.770042</v>
      </c>
      <c r="G4759">
        <f>IF(route_map__2[[#This Row],[route_label]]&lt;&gt;A4760,0,SQRT((E4760-route_map__2[[#This Row],[stop_lat]])^2 + ((F4760-route_map__2[[#This Row],[stop_lon]])*COS(RADIANS(route_map__2[[#This Row],[stop_lat]])))^2)*111.32)</f>
        <v>0.36155959653519121</v>
      </c>
    </row>
    <row r="4760" spans="1:7" hidden="1" x14ac:dyDescent="0.2">
      <c r="A4760" t="s">
        <v>161</v>
      </c>
      <c r="B4760">
        <v>1</v>
      </c>
      <c r="C4760">
        <v>13</v>
      </c>
      <c r="D4760" t="s">
        <v>4543</v>
      </c>
      <c r="E4760">
        <v>49.253231999999997</v>
      </c>
      <c r="F4760">
        <v>-122.765066</v>
      </c>
      <c r="G4760">
        <f>IF(route_map__2[[#This Row],[route_label]]&lt;&gt;A4761,0,SQRT((E4761-route_map__2[[#This Row],[stop_lat]])^2 + ((F4761-route_map__2[[#This Row],[stop_lon]])*COS(RADIANS(route_map__2[[#This Row],[stop_lat]])))^2)*111.32)</f>
        <v>1.1147836325708862</v>
      </c>
    </row>
    <row r="4761" spans="1:7" hidden="1" x14ac:dyDescent="0.2">
      <c r="A4761" t="s">
        <v>161</v>
      </c>
      <c r="B4761">
        <v>1</v>
      </c>
      <c r="C4761">
        <v>14</v>
      </c>
      <c r="D4761" t="s">
        <v>4544</v>
      </c>
      <c r="E4761">
        <v>49.261282000000001</v>
      </c>
      <c r="F4761">
        <v>-122.75594</v>
      </c>
      <c r="G4761">
        <f>IF(route_map__2[[#This Row],[route_label]]&lt;&gt;A4762,0,SQRT((E4762-route_map__2[[#This Row],[stop_lat]])^2 + ((F4762-route_map__2[[#This Row],[stop_lon]])*COS(RADIANS(route_map__2[[#This Row],[stop_lat]])))^2)*111.32)</f>
        <v>0.19972817723560521</v>
      </c>
    </row>
    <row r="4762" spans="1:7" hidden="1" x14ac:dyDescent="0.2">
      <c r="A4762" t="s">
        <v>161</v>
      </c>
      <c r="B4762">
        <v>1</v>
      </c>
      <c r="C4762">
        <v>15</v>
      </c>
      <c r="D4762" t="s">
        <v>4545</v>
      </c>
      <c r="E4762">
        <v>49.263075999999998</v>
      </c>
      <c r="F4762">
        <v>-122.755979</v>
      </c>
      <c r="G4762">
        <f>IF(route_map__2[[#This Row],[route_label]]&lt;&gt;A4763,0,SQRT((E4763-route_map__2[[#This Row],[stop_lat]])^2 + ((F4763-route_map__2[[#This Row],[stop_lon]])*COS(RADIANS(route_map__2[[#This Row],[stop_lat]])))^2)*111.32)</f>
        <v>0.35879097908590973</v>
      </c>
    </row>
    <row r="4763" spans="1:7" hidden="1" x14ac:dyDescent="0.2">
      <c r="A4763" t="s">
        <v>161</v>
      </c>
      <c r="B4763">
        <v>1</v>
      </c>
      <c r="C4763">
        <v>16</v>
      </c>
      <c r="D4763" t="s">
        <v>4546</v>
      </c>
      <c r="E4763">
        <v>49.266298999999997</v>
      </c>
      <c r="F4763">
        <v>-122.75600900000001</v>
      </c>
      <c r="G4763">
        <f>IF(route_map__2[[#This Row],[route_label]]&lt;&gt;A4764,0,SQRT((E4764-route_map__2[[#This Row],[stop_lat]])^2 + ((F4764-route_map__2[[#This Row],[stop_lon]])*COS(RADIANS(route_map__2[[#This Row],[stop_lat]])))^2)*111.32)</f>
        <v>0.1532890341592264</v>
      </c>
    </row>
    <row r="4764" spans="1:7" hidden="1" x14ac:dyDescent="0.2">
      <c r="A4764" t="s">
        <v>161</v>
      </c>
      <c r="B4764">
        <v>1</v>
      </c>
      <c r="C4764">
        <v>17</v>
      </c>
      <c r="D4764" t="s">
        <v>4171</v>
      </c>
      <c r="E4764">
        <v>49.267676000000002</v>
      </c>
      <c r="F4764">
        <v>-122.756</v>
      </c>
      <c r="G4764">
        <f>IF(route_map__2[[#This Row],[route_label]]&lt;&gt;A4765,0,SQRT((E4765-route_map__2[[#This Row],[stop_lat]])^2 + ((F4765-route_map__2[[#This Row],[stop_lon]])*COS(RADIANS(route_map__2[[#This Row],[stop_lat]])))^2)*111.32)</f>
        <v>0.43258981883551789</v>
      </c>
    </row>
    <row r="4765" spans="1:7" hidden="1" x14ac:dyDescent="0.2">
      <c r="A4765" t="s">
        <v>161</v>
      </c>
      <c r="B4765">
        <v>1</v>
      </c>
      <c r="C4765">
        <v>18</v>
      </c>
      <c r="D4765" t="s">
        <v>4547</v>
      </c>
      <c r="E4765">
        <v>49.271562000000003</v>
      </c>
      <c r="F4765">
        <v>-122.756007</v>
      </c>
      <c r="G4765">
        <f>IF(route_map__2[[#This Row],[route_label]]&lt;&gt;A4766,0,SQRT((E4766-route_map__2[[#This Row],[stop_lat]])^2 + ((F4766-route_map__2[[#This Row],[stop_lon]])*COS(RADIANS(route_map__2[[#This Row],[stop_lat]])))^2)*111.32)</f>
        <v>0.43804827071186253</v>
      </c>
    </row>
    <row r="4766" spans="1:7" hidden="1" x14ac:dyDescent="0.2">
      <c r="A4766" t="s">
        <v>161</v>
      </c>
      <c r="B4766">
        <v>1</v>
      </c>
      <c r="C4766">
        <v>19</v>
      </c>
      <c r="D4766" t="s">
        <v>4548</v>
      </c>
      <c r="E4766">
        <v>49.275497000000001</v>
      </c>
      <c r="F4766">
        <v>-122.756033</v>
      </c>
      <c r="G4766">
        <f>IF(route_map__2[[#This Row],[route_label]]&lt;&gt;A4767,0,SQRT((E4767-route_map__2[[#This Row],[stop_lat]])^2 + ((F4767-route_map__2[[#This Row],[stop_lon]])*COS(RADIANS(route_map__2[[#This Row],[stop_lat]])))^2)*111.32)</f>
        <v>0.14194756749040979</v>
      </c>
    </row>
    <row r="4767" spans="1:7" hidden="1" x14ac:dyDescent="0.2">
      <c r="A4767" t="s">
        <v>161</v>
      </c>
      <c r="B4767">
        <v>1</v>
      </c>
      <c r="C4767">
        <v>20</v>
      </c>
      <c r="D4767" t="s">
        <v>4549</v>
      </c>
      <c r="E4767">
        <v>49.276772000000001</v>
      </c>
      <c r="F4767">
        <v>-122.756005</v>
      </c>
      <c r="G4767">
        <f>IF(route_map__2[[#This Row],[route_label]]&lt;&gt;A4768,0,SQRT((E4768-route_map__2[[#This Row],[stop_lat]])^2 + ((F4768-route_map__2[[#This Row],[stop_lon]])*COS(RADIANS(route_map__2[[#This Row],[stop_lat]])))^2)*111.32)</f>
        <v>0.22465109720171417</v>
      </c>
    </row>
    <row r="4768" spans="1:7" hidden="1" x14ac:dyDescent="0.2">
      <c r="A4768" t="s">
        <v>161</v>
      </c>
      <c r="B4768">
        <v>1</v>
      </c>
      <c r="C4768">
        <v>21</v>
      </c>
      <c r="D4768" t="s">
        <v>4550</v>
      </c>
      <c r="E4768">
        <v>49.278790000000001</v>
      </c>
      <c r="F4768">
        <v>-122.75597999999999</v>
      </c>
      <c r="G4768">
        <f>IF(route_map__2[[#This Row],[route_label]]&lt;&gt;A4769,0,SQRT((E4769-route_map__2[[#This Row],[stop_lat]])^2 + ((F4769-route_map__2[[#This Row],[stop_lon]])*COS(RADIANS(route_map__2[[#This Row],[stop_lat]])))^2)*111.32)</f>
        <v>0.32717992579818805</v>
      </c>
    </row>
    <row r="4769" spans="1:7" hidden="1" x14ac:dyDescent="0.2">
      <c r="A4769" t="s">
        <v>161</v>
      </c>
      <c r="B4769">
        <v>1</v>
      </c>
      <c r="C4769">
        <v>22</v>
      </c>
      <c r="D4769" t="s">
        <v>4551</v>
      </c>
      <c r="E4769">
        <v>49.281728999999999</v>
      </c>
      <c r="F4769">
        <v>-122.755944</v>
      </c>
      <c r="G4769">
        <f>IF(route_map__2[[#This Row],[route_label]]&lt;&gt;A4770,0,SQRT((E4770-route_map__2[[#This Row],[stop_lat]])^2 + ((F4770-route_map__2[[#This Row],[stop_lon]])*COS(RADIANS(route_map__2[[#This Row],[stop_lat]])))^2)*111.32)</f>
        <v>0.40142843267587019</v>
      </c>
    </row>
    <row r="4770" spans="1:7" hidden="1" x14ac:dyDescent="0.2">
      <c r="A4770" t="s">
        <v>161</v>
      </c>
      <c r="B4770">
        <v>1</v>
      </c>
      <c r="C4770">
        <v>23</v>
      </c>
      <c r="D4770" t="s">
        <v>4205</v>
      </c>
      <c r="E4770">
        <v>49.285335000000003</v>
      </c>
      <c r="F4770">
        <v>-122.75590800000001</v>
      </c>
      <c r="G4770">
        <f>IF(route_map__2[[#This Row],[route_label]]&lt;&gt;A4771,0,SQRT((E4771-route_map__2[[#This Row],[stop_lat]])^2 + ((F4771-route_map__2[[#This Row],[stop_lon]])*COS(RADIANS(route_map__2[[#This Row],[stop_lat]])))^2)*111.32)</f>
        <v>0.49530161044753562</v>
      </c>
    </row>
    <row r="4771" spans="1:7" hidden="1" x14ac:dyDescent="0.2">
      <c r="A4771" t="s">
        <v>161</v>
      </c>
      <c r="B4771">
        <v>1</v>
      </c>
      <c r="C4771">
        <v>24</v>
      </c>
      <c r="D4771" t="s">
        <v>4552</v>
      </c>
      <c r="E4771">
        <v>49.289783</v>
      </c>
      <c r="F4771">
        <v>-122.75574</v>
      </c>
      <c r="G4771">
        <f>IF(route_map__2[[#This Row],[route_label]]&lt;&gt;A4772,0,SQRT((E4772-route_map__2[[#This Row],[stop_lat]])^2 + ((F4772-route_map__2[[#This Row],[stop_lon]])*COS(RADIANS(route_map__2[[#This Row],[stop_lat]])))^2)*111.32)</f>
        <v>0.3622511019262214</v>
      </c>
    </row>
    <row r="4772" spans="1:7" hidden="1" x14ac:dyDescent="0.2">
      <c r="A4772" t="s">
        <v>161</v>
      </c>
      <c r="B4772">
        <v>1</v>
      </c>
      <c r="C4772">
        <v>25</v>
      </c>
      <c r="D4772" t="s">
        <v>4553</v>
      </c>
      <c r="E4772">
        <v>49.293011999999997</v>
      </c>
      <c r="F4772">
        <v>-122.756359</v>
      </c>
      <c r="G4772">
        <f>IF(route_map__2[[#This Row],[route_label]]&lt;&gt;A4773,0,SQRT((E4773-route_map__2[[#This Row],[stop_lat]])^2 + ((F4773-route_map__2[[#This Row],[stop_lon]])*COS(RADIANS(route_map__2[[#This Row],[stop_lat]])))^2)*111.32)</f>
        <v>0.5240544030291937</v>
      </c>
    </row>
    <row r="4773" spans="1:7" hidden="1" x14ac:dyDescent="0.2">
      <c r="A4773" t="s">
        <v>161</v>
      </c>
      <c r="B4773">
        <v>1</v>
      </c>
      <c r="C4773">
        <v>26</v>
      </c>
      <c r="D4773" t="s">
        <v>4220</v>
      </c>
      <c r="E4773">
        <v>49.293151999999999</v>
      </c>
      <c r="F4773">
        <v>-122.76357400000001</v>
      </c>
      <c r="G4773">
        <f>IF(route_map__2[[#This Row],[route_label]]&lt;&gt;A4774,0,SQRT((E4774-route_map__2[[#This Row],[stop_lat]])^2 + ((F4774-route_map__2[[#This Row],[stop_lon]])*COS(RADIANS(route_map__2[[#This Row],[stop_lat]])))^2)*111.32)</f>
        <v>0.60830055648084058</v>
      </c>
    </row>
    <row r="4774" spans="1:7" hidden="1" x14ac:dyDescent="0.2">
      <c r="A4774" t="s">
        <v>161</v>
      </c>
      <c r="B4774">
        <v>1</v>
      </c>
      <c r="C4774">
        <v>27</v>
      </c>
      <c r="D4774" t="s">
        <v>4554</v>
      </c>
      <c r="E4774">
        <v>49.294891</v>
      </c>
      <c r="F4774">
        <v>-122.771517</v>
      </c>
      <c r="G4774">
        <f>IF(route_map__2[[#This Row],[route_label]]&lt;&gt;A4775,0,SQRT((E4775-route_map__2[[#This Row],[stop_lat]])^2 + ((F4775-route_map__2[[#This Row],[stop_lon]])*COS(RADIANS(route_map__2[[#This Row],[stop_lat]])))^2)*111.32)</f>
        <v>0.85452050161698101</v>
      </c>
    </row>
    <row r="4775" spans="1:7" hidden="1" x14ac:dyDescent="0.2">
      <c r="A4775" t="s">
        <v>161</v>
      </c>
      <c r="B4775">
        <v>1</v>
      </c>
      <c r="C4775">
        <v>28</v>
      </c>
      <c r="D4775" t="s">
        <v>4491</v>
      </c>
      <c r="E4775">
        <v>49.292923000000002</v>
      </c>
      <c r="F4775">
        <v>-122.782894</v>
      </c>
      <c r="G4775">
        <f>IF(route_map__2[[#This Row],[route_label]]&lt;&gt;A4776,0,SQRT((E4776-route_map__2[[#This Row],[stop_lat]])^2 + ((F4776-route_map__2[[#This Row],[stop_lon]])*COS(RADIANS(route_map__2[[#This Row],[stop_lat]])))^2)*111.32)</f>
        <v>0.19762848691850121</v>
      </c>
    </row>
    <row r="4776" spans="1:7" hidden="1" x14ac:dyDescent="0.2">
      <c r="A4776" t="s">
        <v>161</v>
      </c>
      <c r="B4776">
        <v>1</v>
      </c>
      <c r="C4776">
        <v>29</v>
      </c>
      <c r="D4776" t="s">
        <v>4492</v>
      </c>
      <c r="E4776">
        <v>49.292973000000003</v>
      </c>
      <c r="F4776">
        <v>-122.78561500000001</v>
      </c>
      <c r="G4776">
        <f>IF(route_map__2[[#This Row],[route_label]]&lt;&gt;A4777,0,SQRT((E4777-route_map__2[[#This Row],[stop_lat]])^2 + ((F4777-route_map__2[[#This Row],[stop_lon]])*COS(RADIANS(route_map__2[[#This Row],[stop_lat]])))^2)*111.32)</f>
        <v>0.36366017185700722</v>
      </c>
    </row>
    <row r="4777" spans="1:7" hidden="1" x14ac:dyDescent="0.2">
      <c r="A4777" t="s">
        <v>161</v>
      </c>
      <c r="B4777">
        <v>1</v>
      </c>
      <c r="C4777">
        <v>30</v>
      </c>
      <c r="D4777" t="s">
        <v>4389</v>
      </c>
      <c r="E4777">
        <v>49.293796999999998</v>
      </c>
      <c r="F4777">
        <v>-122.79046200000001</v>
      </c>
      <c r="G4777">
        <f>IF(route_map__2[[#This Row],[route_label]]&lt;&gt;A4778,0,SQRT((E4778-route_map__2[[#This Row],[stop_lat]])^2 + ((F4778-route_map__2[[#This Row],[stop_lon]])*COS(RADIANS(route_map__2[[#This Row],[stop_lat]])))^2)*111.32)</f>
        <v>0.20446499787342159</v>
      </c>
    </row>
    <row r="4778" spans="1:7" hidden="1" x14ac:dyDescent="0.2">
      <c r="A4778" t="s">
        <v>161</v>
      </c>
      <c r="B4778">
        <v>1</v>
      </c>
      <c r="C4778">
        <v>31</v>
      </c>
      <c r="D4778" t="s">
        <v>4390</v>
      </c>
      <c r="E4778">
        <v>49.291970999999997</v>
      </c>
      <c r="F4778">
        <v>-122.79015800000001</v>
      </c>
      <c r="G4778">
        <f>IF(route_map__2[[#This Row],[route_label]]&lt;&gt;A4779,0,SQRT((E4779-route_map__2[[#This Row],[stop_lat]])^2 + ((F4779-route_map__2[[#This Row],[stop_lon]])*COS(RADIANS(route_map__2[[#This Row],[stop_lat]])))^2)*111.32)</f>
        <v>0.14776358858300628</v>
      </c>
    </row>
    <row r="4779" spans="1:7" hidden="1" x14ac:dyDescent="0.2">
      <c r="A4779" t="s">
        <v>161</v>
      </c>
      <c r="B4779">
        <v>1</v>
      </c>
      <c r="C4779">
        <v>32</v>
      </c>
      <c r="D4779" t="s">
        <v>4391</v>
      </c>
      <c r="E4779">
        <v>49.290649000000002</v>
      </c>
      <c r="F4779">
        <v>-122.789975</v>
      </c>
      <c r="G4779">
        <f>IF(route_map__2[[#This Row],[route_label]]&lt;&gt;A4780,0,SQRT((E4780-route_map__2[[#This Row],[stop_lat]])^2 + ((F4780-route_map__2[[#This Row],[stop_lon]])*COS(RADIANS(route_map__2[[#This Row],[stop_lat]])))^2)*111.32)</f>
        <v>0.28320294197489415</v>
      </c>
    </row>
    <row r="4780" spans="1:7" hidden="1" x14ac:dyDescent="0.2">
      <c r="A4780" t="s">
        <v>161</v>
      </c>
      <c r="B4780">
        <v>1</v>
      </c>
      <c r="C4780">
        <v>33</v>
      </c>
      <c r="D4780" t="s">
        <v>4392</v>
      </c>
      <c r="E4780">
        <v>49.288159999999998</v>
      </c>
      <c r="F4780">
        <v>-122.79078199999999</v>
      </c>
      <c r="G4780">
        <f>IF(route_map__2[[#This Row],[route_label]]&lt;&gt;A4781,0,SQRT((E4781-route_map__2[[#This Row],[stop_lat]])^2 + ((F4781-route_map__2[[#This Row],[stop_lon]])*COS(RADIANS(route_map__2[[#This Row],[stop_lat]])))^2)*111.32)</f>
        <v>0.19131484168575011</v>
      </c>
    </row>
    <row r="4781" spans="1:7" hidden="1" x14ac:dyDescent="0.2">
      <c r="A4781" t="s">
        <v>161</v>
      </c>
      <c r="B4781">
        <v>1</v>
      </c>
      <c r="C4781">
        <v>34</v>
      </c>
      <c r="D4781" t="s">
        <v>4393</v>
      </c>
      <c r="E4781">
        <v>49.286544999999997</v>
      </c>
      <c r="F4781">
        <v>-122.79168300000001</v>
      </c>
      <c r="G4781">
        <f>IF(route_map__2[[#This Row],[route_label]]&lt;&gt;A4782,0,SQRT((E4782-route_map__2[[#This Row],[stop_lat]])^2 + ((F4782-route_map__2[[#This Row],[stop_lon]])*COS(RADIANS(route_map__2[[#This Row],[stop_lat]])))^2)*111.32)</f>
        <v>0.28598977925644087</v>
      </c>
    </row>
    <row r="4782" spans="1:7" hidden="1" x14ac:dyDescent="0.2">
      <c r="A4782" t="s">
        <v>161</v>
      </c>
      <c r="B4782">
        <v>1</v>
      </c>
      <c r="C4782">
        <v>35</v>
      </c>
      <c r="D4782" t="s">
        <v>4001</v>
      </c>
      <c r="E4782">
        <v>49.284128000000003</v>
      </c>
      <c r="F4782">
        <v>-122.793018</v>
      </c>
      <c r="G4782">
        <f>IF(route_map__2[[#This Row],[route_label]]&lt;&gt;A4783,0,SQRT((E4783-route_map__2[[#This Row],[stop_lat]])^2 + ((F4783-route_map__2[[#This Row],[stop_lon]])*COS(RADIANS(route_map__2[[#This Row],[stop_lat]])))^2)*111.32)</f>
        <v>0.20810073413745936</v>
      </c>
    </row>
    <row r="4783" spans="1:7" hidden="1" x14ac:dyDescent="0.2">
      <c r="A4783" t="s">
        <v>161</v>
      </c>
      <c r="B4783">
        <v>1</v>
      </c>
      <c r="C4783">
        <v>36</v>
      </c>
      <c r="D4783" t="s">
        <v>4002</v>
      </c>
      <c r="E4783">
        <v>49.282274000000001</v>
      </c>
      <c r="F4783">
        <v>-122.793385</v>
      </c>
      <c r="G4783">
        <f>IF(route_map__2[[#This Row],[route_label]]&lt;&gt;A4784,0,SQRT((E4784-route_map__2[[#This Row],[stop_lat]])^2 + ((F4784-route_map__2[[#This Row],[stop_lon]])*COS(RADIANS(route_map__2[[#This Row],[stop_lat]])))^2)*111.32)</f>
        <v>0.25418481283266653</v>
      </c>
    </row>
    <row r="4784" spans="1:7" hidden="1" x14ac:dyDescent="0.2">
      <c r="A4784" t="s">
        <v>161</v>
      </c>
      <c r="B4784">
        <v>1</v>
      </c>
      <c r="C4784">
        <v>37</v>
      </c>
      <c r="D4784" t="s">
        <v>4003</v>
      </c>
      <c r="E4784">
        <v>49.280028999999999</v>
      </c>
      <c r="F4784">
        <v>-122.79402399999999</v>
      </c>
      <c r="G4784">
        <f>IF(route_map__2[[#This Row],[route_label]]&lt;&gt;A4785,0,SQRT((E4785-route_map__2[[#This Row],[stop_lat]])^2 + ((F4785-route_map__2[[#This Row],[stop_lon]])*COS(RADIANS(route_map__2[[#This Row],[stop_lat]])))^2)*111.32)</f>
        <v>0.69884079266486188</v>
      </c>
    </row>
    <row r="4785" spans="1:7" hidden="1" x14ac:dyDescent="0.2">
      <c r="A4785" t="s">
        <v>161</v>
      </c>
      <c r="B4785">
        <v>1</v>
      </c>
      <c r="C4785">
        <v>38</v>
      </c>
      <c r="D4785" t="s">
        <v>4394</v>
      </c>
      <c r="E4785">
        <v>49.274659999999997</v>
      </c>
      <c r="F4785">
        <v>-122.79901099999999</v>
      </c>
      <c r="G4785">
        <f>IF(route_map__2[[#This Row],[route_label]]&lt;&gt;A4786,0,SQRT((E4786-route_map__2[[#This Row],[stop_lat]])^2 + ((F4786-route_map__2[[#This Row],[stop_lon]])*COS(RADIANS(route_map__2[[#This Row],[stop_lat]])))^2)*111.32)</f>
        <v>0</v>
      </c>
    </row>
    <row r="4786" spans="1:7" hidden="1" x14ac:dyDescent="0.2">
      <c r="A4786" t="s">
        <v>297</v>
      </c>
      <c r="B4786">
        <v>0</v>
      </c>
      <c r="C4786">
        <v>1</v>
      </c>
      <c r="D4786" t="s">
        <v>4472</v>
      </c>
      <c r="E4786">
        <v>49.275171999999998</v>
      </c>
      <c r="F4786">
        <v>-122.798784</v>
      </c>
      <c r="G4786">
        <f>IF(route_map__2[[#This Row],[route_label]]&lt;&gt;A4787,0,SQRT((E4787-route_map__2[[#This Row],[stop_lat]])^2 + ((F4787-route_map__2[[#This Row],[stop_lon]])*COS(RADIANS(route_map__2[[#This Row],[stop_lat]])))^2)*111.32)</f>
        <v>0.61309737543324661</v>
      </c>
    </row>
    <row r="4787" spans="1:7" hidden="1" x14ac:dyDescent="0.2">
      <c r="A4787" t="s">
        <v>297</v>
      </c>
      <c r="B4787">
        <v>0</v>
      </c>
      <c r="C4787">
        <v>2</v>
      </c>
      <c r="D4787" t="s">
        <v>4555</v>
      </c>
      <c r="E4787">
        <v>49.275064999999998</v>
      </c>
      <c r="F4787">
        <v>-122.790344</v>
      </c>
      <c r="G4787">
        <f>IF(route_map__2[[#This Row],[route_label]]&lt;&gt;A4788,0,SQRT((E4788-route_map__2[[#This Row],[stop_lat]])^2 + ((F4788-route_map__2[[#This Row],[stop_lon]])*COS(RADIANS(route_map__2[[#This Row],[stop_lat]])))^2)*111.32)</f>
        <v>0.42699609776263348</v>
      </c>
    </row>
    <row r="4788" spans="1:7" hidden="1" x14ac:dyDescent="0.2">
      <c r="A4788" t="s">
        <v>297</v>
      </c>
      <c r="B4788">
        <v>0</v>
      </c>
      <c r="C4788">
        <v>3</v>
      </c>
      <c r="D4788" t="s">
        <v>4556</v>
      </c>
      <c r="E4788">
        <v>49.278883</v>
      </c>
      <c r="F4788">
        <v>-122.789779</v>
      </c>
      <c r="G4788">
        <f>IF(route_map__2[[#This Row],[route_label]]&lt;&gt;A4789,0,SQRT((E4789-route_map__2[[#This Row],[stop_lat]])^2 + ((F4789-route_map__2[[#This Row],[stop_lon]])*COS(RADIANS(route_map__2[[#This Row],[stop_lat]])))^2)*111.32)</f>
        <v>0.27966900823128393</v>
      </c>
    </row>
    <row r="4789" spans="1:7" hidden="1" x14ac:dyDescent="0.2">
      <c r="A4789" t="s">
        <v>297</v>
      </c>
      <c r="B4789">
        <v>0</v>
      </c>
      <c r="C4789">
        <v>4</v>
      </c>
      <c r="D4789" t="s">
        <v>4557</v>
      </c>
      <c r="E4789">
        <v>49.280631</v>
      </c>
      <c r="F4789">
        <v>-122.787013</v>
      </c>
      <c r="G4789">
        <f>IF(route_map__2[[#This Row],[route_label]]&lt;&gt;A4790,0,SQRT((E4790-route_map__2[[#This Row],[stop_lat]])^2 + ((F4790-route_map__2[[#This Row],[stop_lon]])*COS(RADIANS(route_map__2[[#This Row],[stop_lat]])))^2)*111.32)</f>
        <v>0.34817782761004862</v>
      </c>
    </row>
    <row r="4790" spans="1:7" hidden="1" x14ac:dyDescent="0.2">
      <c r="A4790" t="s">
        <v>297</v>
      </c>
      <c r="B4790">
        <v>0</v>
      </c>
      <c r="C4790">
        <v>5</v>
      </c>
      <c r="D4790" t="s">
        <v>4558</v>
      </c>
      <c r="E4790">
        <v>49.283619000000002</v>
      </c>
      <c r="F4790">
        <v>-122.785596</v>
      </c>
      <c r="G4790">
        <f>IF(route_map__2[[#This Row],[route_label]]&lt;&gt;A4791,0,SQRT((E4791-route_map__2[[#This Row],[stop_lat]])^2 + ((F4791-route_map__2[[#This Row],[stop_lon]])*COS(RADIANS(route_map__2[[#This Row],[stop_lat]])))^2)*111.32)</f>
        <v>0.29906797432180676</v>
      </c>
    </row>
    <row r="4791" spans="1:7" hidden="1" x14ac:dyDescent="0.2">
      <c r="A4791" t="s">
        <v>297</v>
      </c>
      <c r="B4791">
        <v>0</v>
      </c>
      <c r="C4791">
        <v>6</v>
      </c>
      <c r="D4791" t="s">
        <v>4559</v>
      </c>
      <c r="E4791">
        <v>49.286178</v>
      </c>
      <c r="F4791">
        <v>-122.784342</v>
      </c>
      <c r="G4791">
        <f>IF(route_map__2[[#This Row],[route_label]]&lt;&gt;A4792,0,SQRT((E4792-route_map__2[[#This Row],[stop_lat]])^2 + ((F4792-route_map__2[[#This Row],[stop_lon]])*COS(RADIANS(route_map__2[[#This Row],[stop_lat]])))^2)*111.32)</f>
        <v>0.19257027994533624</v>
      </c>
    </row>
    <row r="4792" spans="1:7" hidden="1" x14ac:dyDescent="0.2">
      <c r="A4792" t="s">
        <v>297</v>
      </c>
      <c r="B4792">
        <v>0</v>
      </c>
      <c r="C4792">
        <v>7</v>
      </c>
      <c r="D4792" t="s">
        <v>4560</v>
      </c>
      <c r="E4792">
        <v>49.28772</v>
      </c>
      <c r="F4792">
        <v>-122.78314</v>
      </c>
      <c r="G4792">
        <f>IF(route_map__2[[#This Row],[route_label]]&lt;&gt;A4793,0,SQRT((E4793-route_map__2[[#This Row],[stop_lat]])^2 + ((F4793-route_map__2[[#This Row],[stop_lon]])*COS(RADIANS(route_map__2[[#This Row],[stop_lat]])))^2)*111.32)</f>
        <v>0.27203929086505041</v>
      </c>
    </row>
    <row r="4793" spans="1:7" hidden="1" x14ac:dyDescent="0.2">
      <c r="A4793" t="s">
        <v>297</v>
      </c>
      <c r="B4793">
        <v>0</v>
      </c>
      <c r="C4793">
        <v>8</v>
      </c>
      <c r="D4793" t="s">
        <v>4561</v>
      </c>
      <c r="E4793">
        <v>49.287452000000002</v>
      </c>
      <c r="F4793">
        <v>-122.779416</v>
      </c>
      <c r="G4793">
        <f>IF(route_map__2[[#This Row],[route_label]]&lt;&gt;A4794,0,SQRT((E4794-route_map__2[[#This Row],[stop_lat]])^2 + ((F4794-route_map__2[[#This Row],[stop_lon]])*COS(RADIANS(route_map__2[[#This Row],[stop_lat]])))^2)*111.32)</f>
        <v>0.23003993301482684</v>
      </c>
    </row>
    <row r="4794" spans="1:7" hidden="1" x14ac:dyDescent="0.2">
      <c r="A4794" t="s">
        <v>297</v>
      </c>
      <c r="B4794">
        <v>0</v>
      </c>
      <c r="C4794">
        <v>9</v>
      </c>
      <c r="D4794" t="s">
        <v>4562</v>
      </c>
      <c r="E4794">
        <v>49.288286999999997</v>
      </c>
      <c r="F4794">
        <v>-122.776518</v>
      </c>
      <c r="G4794">
        <f>IF(route_map__2[[#This Row],[route_label]]&lt;&gt;A4795,0,SQRT((E4795-route_map__2[[#This Row],[stop_lat]])^2 + ((F4795-route_map__2[[#This Row],[stop_lon]])*COS(RADIANS(route_map__2[[#This Row],[stop_lat]])))^2)*111.32)</f>
        <v>0.26047765140462265</v>
      </c>
    </row>
    <row r="4795" spans="1:7" hidden="1" x14ac:dyDescent="0.2">
      <c r="A4795" t="s">
        <v>297</v>
      </c>
      <c r="B4795">
        <v>0</v>
      </c>
      <c r="C4795">
        <v>10</v>
      </c>
      <c r="D4795" t="s">
        <v>4563</v>
      </c>
      <c r="E4795">
        <v>49.289197000000001</v>
      </c>
      <c r="F4795">
        <v>-122.773213</v>
      </c>
      <c r="G4795">
        <f>IF(route_map__2[[#This Row],[route_label]]&lt;&gt;A4796,0,SQRT((E4796-route_map__2[[#This Row],[stop_lat]])^2 + ((F4796-route_map__2[[#This Row],[stop_lon]])*COS(RADIANS(route_map__2[[#This Row],[stop_lat]])))^2)*111.32)</f>
        <v>0.13525361088556423</v>
      </c>
    </row>
    <row r="4796" spans="1:7" hidden="1" x14ac:dyDescent="0.2">
      <c r="A4796" t="s">
        <v>297</v>
      </c>
      <c r="B4796">
        <v>0</v>
      </c>
      <c r="C4796">
        <v>11</v>
      </c>
      <c r="D4796" t="s">
        <v>4564</v>
      </c>
      <c r="E4796">
        <v>49.290264000000001</v>
      </c>
      <c r="F4796">
        <v>-122.77410399999999</v>
      </c>
      <c r="G4796">
        <f>IF(route_map__2[[#This Row],[route_label]]&lt;&gt;A4797,0,SQRT((E4797-route_map__2[[#This Row],[stop_lat]])^2 + ((F4797-route_map__2[[#This Row],[stop_lon]])*COS(RADIANS(route_map__2[[#This Row],[stop_lat]])))^2)*111.32)</f>
        <v>0.11892668439024177</v>
      </c>
    </row>
    <row r="4797" spans="1:7" hidden="1" x14ac:dyDescent="0.2">
      <c r="A4797" t="s">
        <v>297</v>
      </c>
      <c r="B4797">
        <v>0</v>
      </c>
      <c r="C4797">
        <v>12</v>
      </c>
      <c r="D4797" t="s">
        <v>4565</v>
      </c>
      <c r="E4797">
        <v>49.291271000000002</v>
      </c>
      <c r="F4797">
        <v>-122.77465100000001</v>
      </c>
      <c r="G4797">
        <f>IF(route_map__2[[#This Row],[route_label]]&lt;&gt;A4798,0,SQRT((E4798-route_map__2[[#This Row],[stop_lat]])^2 + ((F4798-route_map__2[[#This Row],[stop_lon]])*COS(RADIANS(route_map__2[[#This Row],[stop_lat]])))^2)*111.32)</f>
        <v>0</v>
      </c>
    </row>
    <row r="4798" spans="1:7" hidden="1" x14ac:dyDescent="0.2">
      <c r="A4798" t="s">
        <v>297</v>
      </c>
      <c r="B4798">
        <v>1</v>
      </c>
      <c r="C4798">
        <v>1</v>
      </c>
      <c r="D4798" t="s">
        <v>4565</v>
      </c>
      <c r="E4798">
        <v>49.291271000000002</v>
      </c>
      <c r="F4798">
        <v>-122.77465100000001</v>
      </c>
      <c r="G4798">
        <f>IF(route_map__2[[#This Row],[route_label]]&lt;&gt;A4799,0,SQRT((E4799-route_map__2[[#This Row],[stop_lat]])^2 + ((F4799-route_map__2[[#This Row],[stop_lon]])*COS(RADIANS(route_map__2[[#This Row],[stop_lat]])))^2)*111.32)</f>
        <v>0.22993872781359512</v>
      </c>
    </row>
    <row r="4799" spans="1:7" hidden="1" x14ac:dyDescent="0.2">
      <c r="A4799" t="s">
        <v>297</v>
      </c>
      <c r="B4799">
        <v>1</v>
      </c>
      <c r="C4799">
        <v>2</v>
      </c>
      <c r="D4799" t="s">
        <v>4566</v>
      </c>
      <c r="E4799">
        <v>49.291274999999999</v>
      </c>
      <c r="F4799">
        <v>-122.777818</v>
      </c>
      <c r="G4799">
        <f>IF(route_map__2[[#This Row],[route_label]]&lt;&gt;A4800,0,SQRT((E4800-route_map__2[[#This Row],[stop_lat]])^2 + ((F4800-route_map__2[[#This Row],[stop_lon]])*COS(RADIANS(route_map__2[[#This Row],[stop_lat]])))^2)*111.32)</f>
        <v>0.25155847431069506</v>
      </c>
    </row>
    <row r="4800" spans="1:7" hidden="1" x14ac:dyDescent="0.2">
      <c r="A4800" t="s">
        <v>297</v>
      </c>
      <c r="B4800">
        <v>1</v>
      </c>
      <c r="C4800">
        <v>3</v>
      </c>
      <c r="D4800" t="s">
        <v>4567</v>
      </c>
      <c r="E4800">
        <v>49.289064000000003</v>
      </c>
      <c r="F4800">
        <v>-122.77853399999999</v>
      </c>
      <c r="G4800">
        <f>IF(route_map__2[[#This Row],[route_label]]&lt;&gt;A4801,0,SQRT((E4801-route_map__2[[#This Row],[stop_lat]])^2 + ((F4801-route_map__2[[#This Row],[stop_lon]])*COS(RADIANS(route_map__2[[#This Row],[stop_lat]])))^2)*111.32)</f>
        <v>0.15167222342512898</v>
      </c>
    </row>
    <row r="4801" spans="1:7" hidden="1" x14ac:dyDescent="0.2">
      <c r="A4801" t="s">
        <v>297</v>
      </c>
      <c r="B4801">
        <v>1</v>
      </c>
      <c r="C4801">
        <v>4</v>
      </c>
      <c r="D4801" t="s">
        <v>4568</v>
      </c>
      <c r="E4801">
        <v>49.287717999999998</v>
      </c>
      <c r="F4801">
        <v>-122.778858</v>
      </c>
      <c r="G4801">
        <f>IF(route_map__2[[#This Row],[route_label]]&lt;&gt;A4802,0,SQRT((E4802-route_map__2[[#This Row],[stop_lat]])^2 + ((F4802-route_map__2[[#This Row],[stop_lon]])*COS(RADIANS(route_map__2[[#This Row],[stop_lat]])))^2)*111.32)</f>
        <v>0.36113395783279251</v>
      </c>
    </row>
    <row r="4802" spans="1:7" hidden="1" x14ac:dyDescent="0.2">
      <c r="A4802" t="s">
        <v>297</v>
      </c>
      <c r="B4802">
        <v>1</v>
      </c>
      <c r="C4802">
        <v>5</v>
      </c>
      <c r="D4802" t="s">
        <v>4569</v>
      </c>
      <c r="E4802">
        <v>49.287578000000003</v>
      </c>
      <c r="F4802">
        <v>-122.783827</v>
      </c>
      <c r="G4802">
        <f>IF(route_map__2[[#This Row],[route_label]]&lt;&gt;A4803,0,SQRT((E4803-route_map__2[[#This Row],[stop_lat]])^2 + ((F4803-route_map__2[[#This Row],[stop_lon]])*COS(RADIANS(route_map__2[[#This Row],[stop_lat]])))^2)*111.32)</f>
        <v>0.26527908822709273</v>
      </c>
    </row>
    <row r="4803" spans="1:7" hidden="1" x14ac:dyDescent="0.2">
      <c r="A4803" t="s">
        <v>297</v>
      </c>
      <c r="B4803">
        <v>1</v>
      </c>
      <c r="C4803">
        <v>6</v>
      </c>
      <c r="D4803" t="s">
        <v>4570</v>
      </c>
      <c r="E4803">
        <v>49.285328999999997</v>
      </c>
      <c r="F4803">
        <v>-122.78503499999999</v>
      </c>
      <c r="G4803">
        <f>IF(route_map__2[[#This Row],[route_label]]&lt;&gt;A4804,0,SQRT((E4804-route_map__2[[#This Row],[stop_lat]])^2 + ((F4804-route_map__2[[#This Row],[stop_lon]])*COS(RADIANS(route_map__2[[#This Row],[stop_lat]])))^2)*111.32)</f>
        <v>0.34896165688255742</v>
      </c>
    </row>
    <row r="4804" spans="1:7" hidden="1" x14ac:dyDescent="0.2">
      <c r="A4804" t="s">
        <v>297</v>
      </c>
      <c r="B4804">
        <v>1</v>
      </c>
      <c r="C4804">
        <v>7</v>
      </c>
      <c r="D4804" t="s">
        <v>4571</v>
      </c>
      <c r="E4804">
        <v>49.282333000000001</v>
      </c>
      <c r="F4804">
        <v>-122.786449</v>
      </c>
      <c r="G4804">
        <f>IF(route_map__2[[#This Row],[route_label]]&lt;&gt;A4805,0,SQRT((E4805-route_map__2[[#This Row],[stop_lat]])^2 + ((F4805-route_map__2[[#This Row],[stop_lon]])*COS(RADIANS(route_map__2[[#This Row],[stop_lat]])))^2)*111.32)</f>
        <v>0.23282342434952841</v>
      </c>
    </row>
    <row r="4805" spans="1:7" hidden="1" x14ac:dyDescent="0.2">
      <c r="A4805" t="s">
        <v>297</v>
      </c>
      <c r="B4805">
        <v>1</v>
      </c>
      <c r="C4805">
        <v>8</v>
      </c>
      <c r="D4805" t="s">
        <v>4572</v>
      </c>
      <c r="E4805">
        <v>49.280344999999997</v>
      </c>
      <c r="F4805">
        <v>-122.78744500000001</v>
      </c>
      <c r="G4805">
        <f>IF(route_map__2[[#This Row],[route_label]]&lt;&gt;A4806,0,SQRT((E4806-route_map__2[[#This Row],[stop_lat]])^2 + ((F4806-route_map__2[[#This Row],[stop_lon]])*COS(RADIANS(route_map__2[[#This Row],[stop_lat]])))^2)*111.32)</f>
        <v>0.30511396738854329</v>
      </c>
    </row>
    <row r="4806" spans="1:7" hidden="1" x14ac:dyDescent="0.2">
      <c r="A4806" t="s">
        <v>297</v>
      </c>
      <c r="B4806">
        <v>1</v>
      </c>
      <c r="C4806">
        <v>9</v>
      </c>
      <c r="D4806" t="s">
        <v>4573</v>
      </c>
      <c r="E4806">
        <v>49.278531999999998</v>
      </c>
      <c r="F4806">
        <v>-122.79059599999999</v>
      </c>
      <c r="G4806">
        <f>IF(route_map__2[[#This Row],[route_label]]&lt;&gt;A4807,0,SQRT((E4807-route_map__2[[#This Row],[stop_lat]])^2 + ((F4807-route_map__2[[#This Row],[stop_lon]])*COS(RADIANS(route_map__2[[#This Row],[stop_lat]])))^2)*111.32)</f>
        <v>0.19336318094733607</v>
      </c>
    </row>
    <row r="4807" spans="1:7" hidden="1" x14ac:dyDescent="0.2">
      <c r="A4807" t="s">
        <v>297</v>
      </c>
      <c r="B4807">
        <v>1</v>
      </c>
      <c r="C4807">
        <v>10</v>
      </c>
      <c r="D4807" t="s">
        <v>4574</v>
      </c>
      <c r="E4807">
        <v>49.276795</v>
      </c>
      <c r="F4807">
        <v>-122.79059100000001</v>
      </c>
      <c r="G4807">
        <f>IF(route_map__2[[#This Row],[route_label]]&lt;&gt;A4808,0,SQRT((E4808-route_map__2[[#This Row],[stop_lat]])^2 + ((F4808-route_map__2[[#This Row],[stop_lon]])*COS(RADIANS(route_map__2[[#This Row],[stop_lat]])))^2)*111.32)</f>
        <v>0.19347722695670552</v>
      </c>
    </row>
    <row r="4808" spans="1:7" hidden="1" x14ac:dyDescent="0.2">
      <c r="A4808" t="s">
        <v>297</v>
      </c>
      <c r="B4808">
        <v>1</v>
      </c>
      <c r="C4808">
        <v>11</v>
      </c>
      <c r="D4808" t="s">
        <v>4575</v>
      </c>
      <c r="E4808">
        <v>49.275056999999997</v>
      </c>
      <c r="F4808">
        <v>-122.790606</v>
      </c>
      <c r="G4808">
        <f>IF(route_map__2[[#This Row],[route_label]]&lt;&gt;A4809,0,SQRT((E4809-route_map__2[[#This Row],[stop_lat]])^2 + ((F4809-route_map__2[[#This Row],[stop_lon]])*COS(RADIANS(route_map__2[[#This Row],[stop_lat]])))^2)*111.32)</f>
        <v>0.12948959761047005</v>
      </c>
    </row>
    <row r="4809" spans="1:7" hidden="1" x14ac:dyDescent="0.2">
      <c r="A4809" t="s">
        <v>297</v>
      </c>
      <c r="B4809">
        <v>1</v>
      </c>
      <c r="C4809">
        <v>12</v>
      </c>
      <c r="D4809" t="s">
        <v>3928</v>
      </c>
      <c r="E4809">
        <v>49.274251999999997</v>
      </c>
      <c r="F4809">
        <v>-122.791893</v>
      </c>
      <c r="G4809">
        <f>IF(route_map__2[[#This Row],[route_label]]&lt;&gt;A4810,0,SQRT((E4810-route_map__2[[#This Row],[stop_lat]])^2 + ((F4810-route_map__2[[#This Row],[stop_lon]])*COS(RADIANS(route_map__2[[#This Row],[stop_lat]])))^2)*111.32)</f>
        <v>0.51443241816140883</v>
      </c>
    </row>
    <row r="4810" spans="1:7" hidden="1" x14ac:dyDescent="0.2">
      <c r="A4810" t="s">
        <v>297</v>
      </c>
      <c r="B4810">
        <v>1</v>
      </c>
      <c r="C4810">
        <v>13</v>
      </c>
      <c r="D4810" t="s">
        <v>3627</v>
      </c>
      <c r="E4810">
        <v>49.275475999999998</v>
      </c>
      <c r="F4810">
        <v>-122.798723</v>
      </c>
      <c r="G4810">
        <f>IF(route_map__2[[#This Row],[route_label]]&lt;&gt;A4811,0,SQRT((E4811-route_map__2[[#This Row],[stop_lat]])^2 + ((F4811-route_map__2[[#This Row],[stop_lon]])*COS(RADIANS(route_map__2[[#This Row],[stop_lat]])))^2)*111.32)</f>
        <v>0</v>
      </c>
    </row>
    <row r="4811" spans="1:7" hidden="1" x14ac:dyDescent="0.2">
      <c r="A4811" t="s">
        <v>273</v>
      </c>
      <c r="B4811">
        <v>0</v>
      </c>
      <c r="C4811">
        <v>1</v>
      </c>
      <c r="D4811" t="s">
        <v>4051</v>
      </c>
      <c r="E4811">
        <v>49.275643000000002</v>
      </c>
      <c r="F4811">
        <v>-122.798596</v>
      </c>
      <c r="G4811">
        <f>IF(route_map__2[[#This Row],[route_label]]&lt;&gt;A4812,0,SQRT((E4812-route_map__2[[#This Row],[stop_lat]])^2 + ((F4812-route_map__2[[#This Row],[stop_lon]])*COS(RADIANS(route_map__2[[#This Row],[stop_lat]])))^2)*111.32)</f>
        <v>0.50073197048284723</v>
      </c>
    </row>
    <row r="4812" spans="1:7" hidden="1" x14ac:dyDescent="0.2">
      <c r="A4812" t="s">
        <v>273</v>
      </c>
      <c r="B4812">
        <v>0</v>
      </c>
      <c r="C4812">
        <v>2</v>
      </c>
      <c r="D4812" t="s">
        <v>4493</v>
      </c>
      <c r="E4812">
        <v>49.279702999999998</v>
      </c>
      <c r="F4812">
        <v>-122.801564</v>
      </c>
      <c r="G4812">
        <f>IF(route_map__2[[#This Row],[route_label]]&lt;&gt;A4813,0,SQRT((E4813-route_map__2[[#This Row],[stop_lat]])^2 + ((F4813-route_map__2[[#This Row],[stop_lon]])*COS(RADIANS(route_map__2[[#This Row],[stop_lat]])))^2)*111.32)</f>
        <v>0.32932087892450745</v>
      </c>
    </row>
    <row r="4813" spans="1:7" hidden="1" x14ac:dyDescent="0.2">
      <c r="A4813" t="s">
        <v>273</v>
      </c>
      <c r="B4813">
        <v>0</v>
      </c>
      <c r="C4813">
        <v>3</v>
      </c>
      <c r="D4813" t="s">
        <v>4576</v>
      </c>
      <c r="E4813">
        <v>49.282646</v>
      </c>
      <c r="F4813">
        <v>-122.801103</v>
      </c>
      <c r="G4813">
        <f>IF(route_map__2[[#This Row],[route_label]]&lt;&gt;A4814,0,SQRT((E4814-route_map__2[[#This Row],[stop_lat]])^2 + ((F4814-route_map__2[[#This Row],[stop_lon]])*COS(RADIANS(route_map__2[[#This Row],[stop_lat]])))^2)*111.32)</f>
        <v>0.38908628922854749</v>
      </c>
    </row>
    <row r="4814" spans="1:7" hidden="1" x14ac:dyDescent="0.2">
      <c r="A4814" t="s">
        <v>273</v>
      </c>
      <c r="B4814">
        <v>0</v>
      </c>
      <c r="C4814">
        <v>4</v>
      </c>
      <c r="D4814" t="s">
        <v>4577</v>
      </c>
      <c r="E4814">
        <v>49.282631000000002</v>
      </c>
      <c r="F4814">
        <v>-122.795745</v>
      </c>
      <c r="G4814">
        <f>IF(route_map__2[[#This Row],[route_label]]&lt;&gt;A4815,0,SQRT((E4815-route_map__2[[#This Row],[stop_lat]])^2 + ((F4815-route_map__2[[#This Row],[stop_lon]])*COS(RADIANS(route_map__2[[#This Row],[stop_lat]])))^2)*111.32)</f>
        <v>0.21548457737248372</v>
      </c>
    </row>
    <row r="4815" spans="1:7" hidden="1" x14ac:dyDescent="0.2">
      <c r="A4815" t="s">
        <v>273</v>
      </c>
      <c r="B4815">
        <v>0</v>
      </c>
      <c r="C4815">
        <v>5</v>
      </c>
      <c r="D4815" t="s">
        <v>4008</v>
      </c>
      <c r="E4815">
        <v>49.283337000000003</v>
      </c>
      <c r="F4815">
        <v>-122.79298199999999</v>
      </c>
      <c r="G4815">
        <f>IF(route_map__2[[#This Row],[route_label]]&lt;&gt;A4816,0,SQRT((E4816-route_map__2[[#This Row],[stop_lat]])^2 + ((F4816-route_map__2[[#This Row],[stop_lon]])*COS(RADIANS(route_map__2[[#This Row],[stop_lat]])))^2)*111.32)</f>
        <v>0.31020707197610731</v>
      </c>
    </row>
    <row r="4816" spans="1:7" hidden="1" x14ac:dyDescent="0.2">
      <c r="A4816" t="s">
        <v>273</v>
      </c>
      <c r="B4816">
        <v>0</v>
      </c>
      <c r="C4816">
        <v>6</v>
      </c>
      <c r="D4816" t="s">
        <v>4396</v>
      </c>
      <c r="E4816">
        <v>49.285966999999999</v>
      </c>
      <c r="F4816">
        <v>-122.79156999999999</v>
      </c>
      <c r="G4816">
        <f>IF(route_map__2[[#This Row],[route_label]]&lt;&gt;A4817,0,SQRT((E4817-route_map__2[[#This Row],[stop_lat]])^2 + ((F4817-route_map__2[[#This Row],[stop_lon]])*COS(RADIANS(route_map__2[[#This Row],[stop_lat]])))^2)*111.32)</f>
        <v>0.38130921942309765</v>
      </c>
    </row>
    <row r="4817" spans="1:7" hidden="1" x14ac:dyDescent="0.2">
      <c r="A4817" t="s">
        <v>273</v>
      </c>
      <c r="B4817">
        <v>0</v>
      </c>
      <c r="C4817">
        <v>7</v>
      </c>
      <c r="D4817" t="s">
        <v>4397</v>
      </c>
      <c r="E4817">
        <v>49.289194000000002</v>
      </c>
      <c r="F4817">
        <v>-122.78980900000001</v>
      </c>
      <c r="G4817">
        <f>IF(route_map__2[[#This Row],[route_label]]&lt;&gt;A4818,0,SQRT((E4818-route_map__2[[#This Row],[stop_lat]])^2 + ((F4818-route_map__2[[#This Row],[stop_lon]])*COS(RADIANS(route_map__2[[#This Row],[stop_lat]])))^2)*111.32)</f>
        <v>0.22664491059105149</v>
      </c>
    </row>
    <row r="4818" spans="1:7" hidden="1" x14ac:dyDescent="0.2">
      <c r="A4818" t="s">
        <v>273</v>
      </c>
      <c r="B4818">
        <v>0</v>
      </c>
      <c r="C4818">
        <v>8</v>
      </c>
      <c r="D4818" t="s">
        <v>4398</v>
      </c>
      <c r="E4818">
        <v>49.291226000000002</v>
      </c>
      <c r="F4818">
        <v>-122.789614</v>
      </c>
      <c r="G4818">
        <f>IF(route_map__2[[#This Row],[route_label]]&lt;&gt;A4819,0,SQRT((E4819-route_map__2[[#This Row],[stop_lat]])^2 + ((F4819-route_map__2[[#This Row],[stop_lon]])*COS(RADIANS(route_map__2[[#This Row],[stop_lat]])))^2)*111.32)</f>
        <v>0.15908026861027993</v>
      </c>
    </row>
    <row r="4819" spans="1:7" hidden="1" x14ac:dyDescent="0.2">
      <c r="A4819" t="s">
        <v>273</v>
      </c>
      <c r="B4819">
        <v>0</v>
      </c>
      <c r="C4819">
        <v>9</v>
      </c>
      <c r="D4819" t="s">
        <v>4399</v>
      </c>
      <c r="E4819">
        <v>49.292614999999998</v>
      </c>
      <c r="F4819">
        <v>-122.79012899999999</v>
      </c>
      <c r="G4819">
        <f>IF(route_map__2[[#This Row],[route_label]]&lt;&gt;A4820,0,SQRT((E4820-route_map__2[[#This Row],[stop_lat]])^2 + ((F4820-route_map__2[[#This Row],[stop_lon]])*COS(RADIANS(route_map__2[[#This Row],[stop_lat]])))^2)*111.32)</f>
        <v>0.14744331972851235</v>
      </c>
    </row>
    <row r="4820" spans="1:7" hidden="1" x14ac:dyDescent="0.2">
      <c r="A4820" t="s">
        <v>273</v>
      </c>
      <c r="B4820">
        <v>0</v>
      </c>
      <c r="C4820">
        <v>10</v>
      </c>
      <c r="D4820" t="s">
        <v>4473</v>
      </c>
      <c r="E4820">
        <v>49.293830999999997</v>
      </c>
      <c r="F4820">
        <v>-122.78932399999999</v>
      </c>
      <c r="G4820">
        <f>IF(route_map__2[[#This Row],[route_label]]&lt;&gt;A4821,0,SQRT((E4821-route_map__2[[#This Row],[stop_lat]])^2 + ((F4821-route_map__2[[#This Row],[stop_lon]])*COS(RADIANS(route_map__2[[#This Row],[stop_lat]])))^2)*111.32)</f>
        <v>0.32325110689284464</v>
      </c>
    </row>
    <row r="4821" spans="1:7" hidden="1" x14ac:dyDescent="0.2">
      <c r="A4821" t="s">
        <v>273</v>
      </c>
      <c r="B4821">
        <v>0</v>
      </c>
      <c r="C4821">
        <v>11</v>
      </c>
      <c r="D4821" t="s">
        <v>4474</v>
      </c>
      <c r="E4821">
        <v>49.292774000000001</v>
      </c>
      <c r="F4821">
        <v>-122.785177</v>
      </c>
      <c r="G4821">
        <f>IF(route_map__2[[#This Row],[route_label]]&lt;&gt;A4822,0,SQRT((E4822-route_map__2[[#This Row],[stop_lat]])^2 + ((F4822-route_map__2[[#This Row],[stop_lon]])*COS(RADIANS(route_map__2[[#This Row],[stop_lat]])))^2)*111.32)</f>
        <v>0.2074798174429856</v>
      </c>
    </row>
    <row r="4822" spans="1:7" hidden="1" x14ac:dyDescent="0.2">
      <c r="A4822" t="s">
        <v>273</v>
      </c>
      <c r="B4822">
        <v>0</v>
      </c>
      <c r="C4822">
        <v>12</v>
      </c>
      <c r="D4822" t="s">
        <v>4527</v>
      </c>
      <c r="E4822">
        <v>49.292731000000003</v>
      </c>
      <c r="F4822">
        <v>-122.78232</v>
      </c>
      <c r="G4822">
        <f>IF(route_map__2[[#This Row],[route_label]]&lt;&gt;A4823,0,SQRT((E4823-route_map__2[[#This Row],[stop_lat]])^2 + ((F4823-route_map__2[[#This Row],[stop_lon]])*COS(RADIANS(route_map__2[[#This Row],[stop_lat]])))^2)*111.32)</f>
        <v>0.88461711034458723</v>
      </c>
    </row>
    <row r="4823" spans="1:7" hidden="1" x14ac:dyDescent="0.2">
      <c r="A4823" t="s">
        <v>273</v>
      </c>
      <c r="B4823">
        <v>0</v>
      </c>
      <c r="C4823">
        <v>13</v>
      </c>
      <c r="D4823" t="s">
        <v>4199</v>
      </c>
      <c r="E4823">
        <v>49.294598999999998</v>
      </c>
      <c r="F4823">
        <v>-122.770477</v>
      </c>
      <c r="G4823">
        <f>IF(route_map__2[[#This Row],[route_label]]&lt;&gt;A4824,0,SQRT((E4824-route_map__2[[#This Row],[stop_lat]])^2 + ((F4824-route_map__2[[#This Row],[stop_lon]])*COS(RADIANS(route_map__2[[#This Row],[stop_lat]])))^2)*111.32)</f>
        <v>0.52707920786037132</v>
      </c>
    </row>
    <row r="4824" spans="1:7" hidden="1" x14ac:dyDescent="0.2">
      <c r="A4824" t="s">
        <v>273</v>
      </c>
      <c r="B4824">
        <v>0</v>
      </c>
      <c r="C4824">
        <v>14</v>
      </c>
      <c r="D4824" t="s">
        <v>4200</v>
      </c>
      <c r="E4824">
        <v>49.292971999999999</v>
      </c>
      <c r="F4824">
        <v>-122.763659</v>
      </c>
      <c r="G4824">
        <f>IF(route_map__2[[#This Row],[route_label]]&lt;&gt;A4825,0,SQRT((E4825-route_map__2[[#This Row],[stop_lat]])^2 + ((F4825-route_map__2[[#This Row],[stop_lon]])*COS(RADIANS(route_map__2[[#This Row],[stop_lat]])))^2)*111.32)</f>
        <v>0.60057931435401213</v>
      </c>
    </row>
    <row r="4825" spans="1:7" hidden="1" x14ac:dyDescent="0.2">
      <c r="A4825" t="s">
        <v>273</v>
      </c>
      <c r="B4825">
        <v>0</v>
      </c>
      <c r="C4825">
        <v>15</v>
      </c>
      <c r="D4825" t="s">
        <v>4578</v>
      </c>
      <c r="E4825">
        <v>49.292847000000002</v>
      </c>
      <c r="F4825">
        <v>-122.75538899999999</v>
      </c>
      <c r="G4825">
        <f>IF(route_map__2[[#This Row],[route_label]]&lt;&gt;A4826,0,SQRT((E4826-route_map__2[[#This Row],[stop_lat]])^2 + ((F4826-route_map__2[[#This Row],[stop_lon]])*COS(RADIANS(route_map__2[[#This Row],[stop_lat]])))^2)*111.32)</f>
        <v>0.41118290893012333</v>
      </c>
    </row>
    <row r="4826" spans="1:7" hidden="1" x14ac:dyDescent="0.2">
      <c r="A4826" t="s">
        <v>273</v>
      </c>
      <c r="B4826">
        <v>0</v>
      </c>
      <c r="C4826">
        <v>16</v>
      </c>
      <c r="D4826" t="s">
        <v>4579</v>
      </c>
      <c r="E4826">
        <v>49.293287999999997</v>
      </c>
      <c r="F4826">
        <v>-122.74976599999999</v>
      </c>
      <c r="G4826">
        <f>IF(route_map__2[[#This Row],[route_label]]&lt;&gt;A4827,0,SQRT((E4827-route_map__2[[#This Row],[stop_lat]])^2 + ((F4827-route_map__2[[#This Row],[stop_lon]])*COS(RADIANS(route_map__2[[#This Row],[stop_lat]])))^2)*111.32)</f>
        <v>0.24411869292053137</v>
      </c>
    </row>
    <row r="4827" spans="1:7" hidden="1" x14ac:dyDescent="0.2">
      <c r="A4827" t="s">
        <v>273</v>
      </c>
      <c r="B4827">
        <v>0</v>
      </c>
      <c r="C4827">
        <v>17</v>
      </c>
      <c r="D4827" t="s">
        <v>4580</v>
      </c>
      <c r="E4827">
        <v>49.293925999999999</v>
      </c>
      <c r="F4827">
        <v>-122.746549</v>
      </c>
      <c r="G4827">
        <f>IF(route_map__2[[#This Row],[route_label]]&lt;&gt;A4828,0,SQRT((E4828-route_map__2[[#This Row],[stop_lat]])^2 + ((F4828-route_map__2[[#This Row],[stop_lon]])*COS(RADIANS(route_map__2[[#This Row],[stop_lat]])))^2)*111.32)</f>
        <v>0.22521562044392213</v>
      </c>
    </row>
    <row r="4828" spans="1:7" hidden="1" x14ac:dyDescent="0.2">
      <c r="A4828" t="s">
        <v>273</v>
      </c>
      <c r="B4828">
        <v>0</v>
      </c>
      <c r="C4828">
        <v>18</v>
      </c>
      <c r="D4828" t="s">
        <v>4581</v>
      </c>
      <c r="E4828">
        <v>49.294609000000001</v>
      </c>
      <c r="F4828">
        <v>-122.743629</v>
      </c>
      <c r="G4828">
        <f>IF(route_map__2[[#This Row],[route_label]]&lt;&gt;A4829,0,SQRT((E4829-route_map__2[[#This Row],[stop_lat]])^2 + ((F4829-route_map__2[[#This Row],[stop_lon]])*COS(RADIANS(route_map__2[[#This Row],[stop_lat]])))^2)*111.32)</f>
        <v>0.1602085892807521</v>
      </c>
    </row>
    <row r="4829" spans="1:7" hidden="1" x14ac:dyDescent="0.2">
      <c r="A4829" t="s">
        <v>273</v>
      </c>
      <c r="B4829">
        <v>0</v>
      </c>
      <c r="C4829">
        <v>19</v>
      </c>
      <c r="D4829" t="s">
        <v>4582</v>
      </c>
      <c r="E4829">
        <v>49.295932999999998</v>
      </c>
      <c r="F4829">
        <v>-122.74276399999999</v>
      </c>
      <c r="G4829">
        <f>IF(route_map__2[[#This Row],[route_label]]&lt;&gt;A4830,0,SQRT((E4830-route_map__2[[#This Row],[stop_lat]])^2 + ((F4830-route_map__2[[#This Row],[stop_lon]])*COS(RADIANS(route_map__2[[#This Row],[stop_lat]])))^2)*111.32)</f>
        <v>0</v>
      </c>
    </row>
    <row r="4830" spans="1:7" hidden="1" x14ac:dyDescent="0.2">
      <c r="A4830" t="s">
        <v>273</v>
      </c>
      <c r="B4830">
        <v>1</v>
      </c>
      <c r="C4830">
        <v>1</v>
      </c>
      <c r="D4830" t="s">
        <v>4582</v>
      </c>
      <c r="E4830">
        <v>49.295932999999998</v>
      </c>
      <c r="F4830">
        <v>-122.74276399999999</v>
      </c>
      <c r="G4830">
        <f>IF(route_map__2[[#This Row],[route_label]]&lt;&gt;A4831,0,SQRT((E4831-route_map__2[[#This Row],[stop_lat]])^2 + ((F4831-route_map__2[[#This Row],[stop_lon]])*COS(RADIANS(route_map__2[[#This Row],[stop_lat]])))^2)*111.32)</f>
        <v>0.36260141643463401</v>
      </c>
    </row>
    <row r="4831" spans="1:7" hidden="1" x14ac:dyDescent="0.2">
      <c r="A4831" t="s">
        <v>273</v>
      </c>
      <c r="B4831">
        <v>1</v>
      </c>
      <c r="C4831">
        <v>2</v>
      </c>
      <c r="D4831" t="s">
        <v>4583</v>
      </c>
      <c r="E4831">
        <v>49.298116</v>
      </c>
      <c r="F4831">
        <v>-122.746471</v>
      </c>
      <c r="G4831">
        <f>IF(route_map__2[[#This Row],[route_label]]&lt;&gt;A4832,0,SQRT((E4832-route_map__2[[#This Row],[stop_lat]])^2 + ((F4832-route_map__2[[#This Row],[stop_lon]])*COS(RADIANS(route_map__2[[#This Row],[stop_lat]])))^2)*111.32)</f>
        <v>0.26588558873827178</v>
      </c>
    </row>
    <row r="4832" spans="1:7" hidden="1" x14ac:dyDescent="0.2">
      <c r="A4832" t="s">
        <v>273</v>
      </c>
      <c r="B4832">
        <v>1</v>
      </c>
      <c r="C4832">
        <v>3</v>
      </c>
      <c r="D4832" t="s">
        <v>4584</v>
      </c>
      <c r="E4832">
        <v>49.298538000000001</v>
      </c>
      <c r="F4832">
        <v>-122.75007600000001</v>
      </c>
      <c r="G4832">
        <f>IF(route_map__2[[#This Row],[route_label]]&lt;&gt;A4833,0,SQRT((E4833-route_map__2[[#This Row],[stop_lat]])^2 + ((F4833-route_map__2[[#This Row],[stop_lon]])*COS(RADIANS(route_map__2[[#This Row],[stop_lat]])))^2)*111.32)</f>
        <v>0.43485697820939084</v>
      </c>
    </row>
    <row r="4833" spans="1:7" hidden="1" x14ac:dyDescent="0.2">
      <c r="A4833" t="s">
        <v>273</v>
      </c>
      <c r="B4833">
        <v>1</v>
      </c>
      <c r="C4833">
        <v>4</v>
      </c>
      <c r="D4833" t="s">
        <v>4585</v>
      </c>
      <c r="E4833">
        <v>49.298133</v>
      </c>
      <c r="F4833">
        <v>-122.756034</v>
      </c>
      <c r="G4833">
        <f>IF(route_map__2[[#This Row],[route_label]]&lt;&gt;A4834,0,SQRT((E4834-route_map__2[[#This Row],[stop_lat]])^2 + ((F4834-route_map__2[[#This Row],[stop_lon]])*COS(RADIANS(route_map__2[[#This Row],[stop_lat]])))^2)*111.32)</f>
        <v>0.20105494221134884</v>
      </c>
    </row>
    <row r="4834" spans="1:7" hidden="1" x14ac:dyDescent="0.2">
      <c r="A4834" t="s">
        <v>273</v>
      </c>
      <c r="B4834">
        <v>1</v>
      </c>
      <c r="C4834">
        <v>5</v>
      </c>
      <c r="D4834" t="s">
        <v>4586</v>
      </c>
      <c r="E4834">
        <v>49.296326999999998</v>
      </c>
      <c r="F4834">
        <v>-122.756063</v>
      </c>
      <c r="G4834">
        <f>IF(route_map__2[[#This Row],[route_label]]&lt;&gt;A4835,0,SQRT((E4835-route_map__2[[#This Row],[stop_lat]])^2 + ((F4835-route_map__2[[#This Row],[stop_lon]])*COS(RADIANS(route_map__2[[#This Row],[stop_lat]])))^2)*111.32)</f>
        <v>0.19960638434035069</v>
      </c>
    </row>
    <row r="4835" spans="1:7" hidden="1" x14ac:dyDescent="0.2">
      <c r="A4835" t="s">
        <v>273</v>
      </c>
      <c r="B4835">
        <v>1</v>
      </c>
      <c r="C4835">
        <v>6</v>
      </c>
      <c r="D4835" t="s">
        <v>4587</v>
      </c>
      <c r="E4835">
        <v>49.294533999999999</v>
      </c>
      <c r="F4835">
        <v>-122.75603599999999</v>
      </c>
      <c r="G4835">
        <f>IF(route_map__2[[#This Row],[route_label]]&lt;&gt;A4836,0,SQRT((E4836-route_map__2[[#This Row],[stop_lat]])^2 + ((F4836-route_map__2[[#This Row],[stop_lon]])*COS(RADIANS(route_map__2[[#This Row],[stop_lat]])))^2)*111.32)</f>
        <v>0.17104410934643213</v>
      </c>
    </row>
    <row r="4836" spans="1:7" hidden="1" x14ac:dyDescent="0.2">
      <c r="A4836" t="s">
        <v>273</v>
      </c>
      <c r="B4836">
        <v>1</v>
      </c>
      <c r="C4836">
        <v>7</v>
      </c>
      <c r="D4836" t="s">
        <v>4553</v>
      </c>
      <c r="E4836">
        <v>49.293011999999997</v>
      </c>
      <c r="F4836">
        <v>-122.756359</v>
      </c>
      <c r="G4836">
        <f>IF(route_map__2[[#This Row],[route_label]]&lt;&gt;A4837,0,SQRT((E4837-route_map__2[[#This Row],[stop_lat]])^2 + ((F4837-route_map__2[[#This Row],[stop_lon]])*COS(RADIANS(route_map__2[[#This Row],[stop_lat]])))^2)*111.32)</f>
        <v>0.5240544030291937</v>
      </c>
    </row>
    <row r="4837" spans="1:7" hidden="1" x14ac:dyDescent="0.2">
      <c r="A4837" t="s">
        <v>273</v>
      </c>
      <c r="B4837">
        <v>1</v>
      </c>
      <c r="C4837">
        <v>8</v>
      </c>
      <c r="D4837" t="s">
        <v>4220</v>
      </c>
      <c r="E4837">
        <v>49.293151999999999</v>
      </c>
      <c r="F4837">
        <v>-122.76357400000001</v>
      </c>
      <c r="G4837">
        <f>IF(route_map__2[[#This Row],[route_label]]&lt;&gt;A4838,0,SQRT((E4838-route_map__2[[#This Row],[stop_lat]])^2 + ((F4838-route_map__2[[#This Row],[stop_lon]])*COS(RADIANS(route_map__2[[#This Row],[stop_lat]])))^2)*111.32)</f>
        <v>0.60830055648084058</v>
      </c>
    </row>
    <row r="4838" spans="1:7" hidden="1" x14ac:dyDescent="0.2">
      <c r="A4838" t="s">
        <v>273</v>
      </c>
      <c r="B4838">
        <v>1</v>
      </c>
      <c r="C4838">
        <v>9</v>
      </c>
      <c r="D4838" t="s">
        <v>4554</v>
      </c>
      <c r="E4838">
        <v>49.294891</v>
      </c>
      <c r="F4838">
        <v>-122.771517</v>
      </c>
      <c r="G4838">
        <f>IF(route_map__2[[#This Row],[route_label]]&lt;&gt;A4839,0,SQRT((E4839-route_map__2[[#This Row],[stop_lat]])^2 + ((F4839-route_map__2[[#This Row],[stop_lon]])*COS(RADIANS(route_map__2[[#This Row],[stop_lat]])))^2)*111.32)</f>
        <v>0.85452050161698101</v>
      </c>
    </row>
    <row r="4839" spans="1:7" hidden="1" x14ac:dyDescent="0.2">
      <c r="A4839" t="s">
        <v>273</v>
      </c>
      <c r="B4839">
        <v>1</v>
      </c>
      <c r="C4839">
        <v>10</v>
      </c>
      <c r="D4839" t="s">
        <v>4491</v>
      </c>
      <c r="E4839">
        <v>49.292923000000002</v>
      </c>
      <c r="F4839">
        <v>-122.782894</v>
      </c>
      <c r="G4839">
        <f>IF(route_map__2[[#This Row],[route_label]]&lt;&gt;A4840,0,SQRT((E4840-route_map__2[[#This Row],[stop_lat]])^2 + ((F4840-route_map__2[[#This Row],[stop_lon]])*COS(RADIANS(route_map__2[[#This Row],[stop_lat]])))^2)*111.32)</f>
        <v>0.19762848691850121</v>
      </c>
    </row>
    <row r="4840" spans="1:7" hidden="1" x14ac:dyDescent="0.2">
      <c r="A4840" t="s">
        <v>273</v>
      </c>
      <c r="B4840">
        <v>1</v>
      </c>
      <c r="C4840">
        <v>11</v>
      </c>
      <c r="D4840" t="s">
        <v>4492</v>
      </c>
      <c r="E4840">
        <v>49.292973000000003</v>
      </c>
      <c r="F4840">
        <v>-122.78561500000001</v>
      </c>
      <c r="G4840">
        <f>IF(route_map__2[[#This Row],[route_label]]&lt;&gt;A4841,0,SQRT((E4841-route_map__2[[#This Row],[stop_lat]])^2 + ((F4841-route_map__2[[#This Row],[stop_lon]])*COS(RADIANS(route_map__2[[#This Row],[stop_lat]])))^2)*111.32)</f>
        <v>0.36366017185700722</v>
      </c>
    </row>
    <row r="4841" spans="1:7" hidden="1" x14ac:dyDescent="0.2">
      <c r="A4841" t="s">
        <v>273</v>
      </c>
      <c r="B4841">
        <v>1</v>
      </c>
      <c r="C4841">
        <v>12</v>
      </c>
      <c r="D4841" t="s">
        <v>4389</v>
      </c>
      <c r="E4841">
        <v>49.293796999999998</v>
      </c>
      <c r="F4841">
        <v>-122.79046200000001</v>
      </c>
      <c r="G4841">
        <f>IF(route_map__2[[#This Row],[route_label]]&lt;&gt;A4842,0,SQRT((E4842-route_map__2[[#This Row],[stop_lat]])^2 + ((F4842-route_map__2[[#This Row],[stop_lon]])*COS(RADIANS(route_map__2[[#This Row],[stop_lat]])))^2)*111.32)</f>
        <v>0.20446499787342159</v>
      </c>
    </row>
    <row r="4842" spans="1:7" hidden="1" x14ac:dyDescent="0.2">
      <c r="A4842" t="s">
        <v>273</v>
      </c>
      <c r="B4842">
        <v>1</v>
      </c>
      <c r="C4842">
        <v>13</v>
      </c>
      <c r="D4842" t="s">
        <v>4390</v>
      </c>
      <c r="E4842">
        <v>49.291970999999997</v>
      </c>
      <c r="F4842">
        <v>-122.79015800000001</v>
      </c>
      <c r="G4842">
        <f>IF(route_map__2[[#This Row],[route_label]]&lt;&gt;A4843,0,SQRT((E4843-route_map__2[[#This Row],[stop_lat]])^2 + ((F4843-route_map__2[[#This Row],[stop_lon]])*COS(RADIANS(route_map__2[[#This Row],[stop_lat]])))^2)*111.32)</f>
        <v>0.14776358858300628</v>
      </c>
    </row>
    <row r="4843" spans="1:7" hidden="1" x14ac:dyDescent="0.2">
      <c r="A4843" t="s">
        <v>273</v>
      </c>
      <c r="B4843">
        <v>1</v>
      </c>
      <c r="C4843">
        <v>14</v>
      </c>
      <c r="D4843" t="s">
        <v>4391</v>
      </c>
      <c r="E4843">
        <v>49.290649000000002</v>
      </c>
      <c r="F4843">
        <v>-122.789975</v>
      </c>
      <c r="G4843">
        <f>IF(route_map__2[[#This Row],[route_label]]&lt;&gt;A4844,0,SQRT((E4844-route_map__2[[#This Row],[stop_lat]])^2 + ((F4844-route_map__2[[#This Row],[stop_lon]])*COS(RADIANS(route_map__2[[#This Row],[stop_lat]])))^2)*111.32)</f>
        <v>0.28320294197489415</v>
      </c>
    </row>
    <row r="4844" spans="1:7" hidden="1" x14ac:dyDescent="0.2">
      <c r="A4844" t="s">
        <v>273</v>
      </c>
      <c r="B4844">
        <v>1</v>
      </c>
      <c r="C4844">
        <v>15</v>
      </c>
      <c r="D4844" t="s">
        <v>4392</v>
      </c>
      <c r="E4844">
        <v>49.288159999999998</v>
      </c>
      <c r="F4844">
        <v>-122.79078199999999</v>
      </c>
      <c r="G4844">
        <f>IF(route_map__2[[#This Row],[route_label]]&lt;&gt;A4845,0,SQRT((E4845-route_map__2[[#This Row],[stop_lat]])^2 + ((F4845-route_map__2[[#This Row],[stop_lon]])*COS(RADIANS(route_map__2[[#This Row],[stop_lat]])))^2)*111.32)</f>
        <v>0.19131484168575011</v>
      </c>
    </row>
    <row r="4845" spans="1:7" hidden="1" x14ac:dyDescent="0.2">
      <c r="A4845" t="s">
        <v>273</v>
      </c>
      <c r="B4845">
        <v>1</v>
      </c>
      <c r="C4845">
        <v>16</v>
      </c>
      <c r="D4845" t="s">
        <v>4393</v>
      </c>
      <c r="E4845">
        <v>49.286544999999997</v>
      </c>
      <c r="F4845">
        <v>-122.79168300000001</v>
      </c>
      <c r="G4845">
        <f>IF(route_map__2[[#This Row],[route_label]]&lt;&gt;A4846,0,SQRT((E4846-route_map__2[[#This Row],[stop_lat]])^2 + ((F4846-route_map__2[[#This Row],[stop_lon]])*COS(RADIANS(route_map__2[[#This Row],[stop_lat]])))^2)*111.32)</f>
        <v>0.28598977925644087</v>
      </c>
    </row>
    <row r="4846" spans="1:7" hidden="1" x14ac:dyDescent="0.2">
      <c r="A4846" t="s">
        <v>273</v>
      </c>
      <c r="B4846">
        <v>1</v>
      </c>
      <c r="C4846">
        <v>17</v>
      </c>
      <c r="D4846" t="s">
        <v>4001</v>
      </c>
      <c r="E4846">
        <v>49.284128000000003</v>
      </c>
      <c r="F4846">
        <v>-122.793018</v>
      </c>
      <c r="G4846">
        <f>IF(route_map__2[[#This Row],[route_label]]&lt;&gt;A4847,0,SQRT((E4847-route_map__2[[#This Row],[stop_lat]])^2 + ((F4847-route_map__2[[#This Row],[stop_lon]])*COS(RADIANS(route_map__2[[#This Row],[stop_lat]])))^2)*111.32)</f>
        <v>0.2894079622665604</v>
      </c>
    </row>
    <row r="4847" spans="1:7" hidden="1" x14ac:dyDescent="0.2">
      <c r="A4847" t="s">
        <v>273</v>
      </c>
      <c r="B4847">
        <v>1</v>
      </c>
      <c r="C4847">
        <v>18</v>
      </c>
      <c r="D4847" t="s">
        <v>4588</v>
      </c>
      <c r="E4847">
        <v>49.282792000000001</v>
      </c>
      <c r="F4847">
        <v>-122.796437</v>
      </c>
      <c r="G4847">
        <f>IF(route_map__2[[#This Row],[route_label]]&lt;&gt;A4848,0,SQRT((E4848-route_map__2[[#This Row],[stop_lat]])^2 + ((F4848-route_map__2[[#This Row],[stop_lon]])*COS(RADIANS(route_map__2[[#This Row],[stop_lat]])))^2)*111.32)</f>
        <v>0.39416152855524589</v>
      </c>
    </row>
    <row r="4848" spans="1:7" hidden="1" x14ac:dyDescent="0.2">
      <c r="A4848" t="s">
        <v>273</v>
      </c>
      <c r="B4848">
        <v>1</v>
      </c>
      <c r="C4848">
        <v>19</v>
      </c>
      <c r="D4848" t="s">
        <v>4524</v>
      </c>
      <c r="E4848">
        <v>49.282373999999997</v>
      </c>
      <c r="F4848">
        <v>-122.801827</v>
      </c>
      <c r="G4848">
        <f>IF(route_map__2[[#This Row],[route_label]]&lt;&gt;A4849,0,SQRT((E4849-route_map__2[[#This Row],[stop_lat]])^2 + ((F4849-route_map__2[[#This Row],[stop_lon]])*COS(RADIANS(route_map__2[[#This Row],[stop_lat]])))^2)*111.32)</f>
        <v>0.30690993586898468</v>
      </c>
    </row>
    <row r="4849" spans="1:7" hidden="1" x14ac:dyDescent="0.2">
      <c r="A4849" t="s">
        <v>273</v>
      </c>
      <c r="B4849">
        <v>1</v>
      </c>
      <c r="C4849">
        <v>20</v>
      </c>
      <c r="D4849" t="s">
        <v>4525</v>
      </c>
      <c r="E4849">
        <v>49.279617000000002</v>
      </c>
      <c r="F4849">
        <v>-122.801818</v>
      </c>
      <c r="G4849">
        <f>IF(route_map__2[[#This Row],[route_label]]&lt;&gt;A4850,0,SQRT((E4850-route_map__2[[#This Row],[stop_lat]])^2 + ((F4850-route_map__2[[#This Row],[stop_lon]])*COS(RADIANS(route_map__2[[#This Row],[stop_lat]])))^2)*111.32)</f>
        <v>0.51285260173667058</v>
      </c>
    </row>
    <row r="4850" spans="1:7" hidden="1" x14ac:dyDescent="0.2">
      <c r="A4850" t="s">
        <v>273</v>
      </c>
      <c r="B4850">
        <v>1</v>
      </c>
      <c r="C4850">
        <v>21</v>
      </c>
      <c r="D4850" t="s">
        <v>3627</v>
      </c>
      <c r="E4850">
        <v>49.275475999999998</v>
      </c>
      <c r="F4850">
        <v>-122.798723</v>
      </c>
      <c r="G4850">
        <f>IF(route_map__2[[#This Row],[route_label]]&lt;&gt;A4851,0,SQRT((E4851-route_map__2[[#This Row],[stop_lat]])^2 + ((F4851-route_map__2[[#This Row],[stop_lon]])*COS(RADIANS(route_map__2[[#This Row],[stop_lat]])))^2)*111.32)</f>
        <v>0</v>
      </c>
    </row>
    <row r="4851" spans="1:7" hidden="1" x14ac:dyDescent="0.2">
      <c r="A4851" t="s">
        <v>391</v>
      </c>
      <c r="B4851">
        <v>0</v>
      </c>
      <c r="C4851">
        <v>1</v>
      </c>
      <c r="D4851" t="s">
        <v>4589</v>
      </c>
      <c r="E4851">
        <v>49.286034999999998</v>
      </c>
      <c r="F4851">
        <v>-123.12036999999999</v>
      </c>
      <c r="G4851">
        <f>IF(route_map__2[[#This Row],[route_label]]&lt;&gt;A4852,0,SQRT((E4852-route_map__2[[#This Row],[stop_lat]])^2 + ((F4852-route_map__2[[#This Row],[stop_lon]])*COS(RADIANS(route_map__2[[#This Row],[stop_lat]])))^2)*111.32)</f>
        <v>0.14362271739113028</v>
      </c>
    </row>
    <row r="4852" spans="1:7" hidden="1" x14ac:dyDescent="0.2">
      <c r="A4852" t="s">
        <v>391</v>
      </c>
      <c r="B4852">
        <v>0</v>
      </c>
      <c r="C4852">
        <v>2</v>
      </c>
      <c r="D4852" t="s">
        <v>4590</v>
      </c>
      <c r="E4852">
        <v>49.287292999999998</v>
      </c>
      <c r="F4852">
        <v>-123.11993099999999</v>
      </c>
      <c r="G4852">
        <f>IF(route_map__2[[#This Row],[route_label]]&lt;&gt;A4853,0,SQRT((E4853-route_map__2[[#This Row],[stop_lat]])^2 + ((F4853-route_map__2[[#This Row],[stop_lon]])*COS(RADIANS(route_map__2[[#This Row],[stop_lat]])))^2)*111.32)</f>
        <v>0.23464623011748964</v>
      </c>
    </row>
    <row r="4853" spans="1:7" hidden="1" x14ac:dyDescent="0.2">
      <c r="A4853" t="s">
        <v>391</v>
      </c>
      <c r="B4853">
        <v>0</v>
      </c>
      <c r="C4853">
        <v>3</v>
      </c>
      <c r="D4853" t="s">
        <v>1247</v>
      </c>
      <c r="E4853">
        <v>49.286121000000001</v>
      </c>
      <c r="F4853">
        <v>-123.117245</v>
      </c>
      <c r="G4853">
        <f>IF(route_map__2[[#This Row],[route_label]]&lt;&gt;A4854,0,SQRT((E4854-route_map__2[[#This Row],[stop_lat]])^2 + ((F4854-route_map__2[[#This Row],[stop_lon]])*COS(RADIANS(route_map__2[[#This Row],[stop_lat]])))^2)*111.32)</f>
        <v>0.20810282417868461</v>
      </c>
    </row>
    <row r="4854" spans="1:7" hidden="1" x14ac:dyDescent="0.2">
      <c r="A4854" t="s">
        <v>391</v>
      </c>
      <c r="B4854">
        <v>0</v>
      </c>
      <c r="C4854">
        <v>4</v>
      </c>
      <c r="D4854" t="s">
        <v>1248</v>
      </c>
      <c r="E4854">
        <v>49.284790999999998</v>
      </c>
      <c r="F4854">
        <v>-123.11523099999999</v>
      </c>
      <c r="G4854">
        <f>IF(route_map__2[[#This Row],[route_label]]&lt;&gt;A4855,0,SQRT((E4855-route_map__2[[#This Row],[stop_lat]])^2 + ((F4855-route_map__2[[#This Row],[stop_lon]])*COS(RADIANS(route_map__2[[#This Row],[stop_lat]])))^2)*111.32)</f>
        <v>0.16603659807579083</v>
      </c>
    </row>
    <row r="4855" spans="1:7" hidden="1" x14ac:dyDescent="0.2">
      <c r="A4855" t="s">
        <v>391</v>
      </c>
      <c r="B4855">
        <v>0</v>
      </c>
      <c r="C4855">
        <v>5</v>
      </c>
      <c r="D4855" t="s">
        <v>1249</v>
      </c>
      <c r="E4855">
        <v>49.283752999999997</v>
      </c>
      <c r="F4855">
        <v>-123.113589</v>
      </c>
      <c r="G4855">
        <f>IF(route_map__2[[#This Row],[route_label]]&lt;&gt;A4856,0,SQRT((E4856-route_map__2[[#This Row],[stop_lat]])^2 + ((F4856-route_map__2[[#This Row],[stop_lon]])*COS(RADIANS(route_map__2[[#This Row],[stop_lat]])))^2)*111.32)</f>
        <v>0.17808621436172081</v>
      </c>
    </row>
    <row r="4856" spans="1:7" hidden="1" x14ac:dyDescent="0.2">
      <c r="A4856" t="s">
        <v>391</v>
      </c>
      <c r="B4856">
        <v>0</v>
      </c>
      <c r="C4856">
        <v>6</v>
      </c>
      <c r="D4856" t="s">
        <v>1566</v>
      </c>
      <c r="E4856">
        <v>49.282980999999999</v>
      </c>
      <c r="F4856">
        <v>-123.111441</v>
      </c>
      <c r="G4856">
        <f>IF(route_map__2[[#This Row],[route_label]]&lt;&gt;A4857,0,SQRT((E4857-route_map__2[[#This Row],[stop_lat]])^2 + ((F4857-route_map__2[[#This Row],[stop_lon]])*COS(RADIANS(route_map__2[[#This Row],[stop_lat]])))^2)*111.32)</f>
        <v>0.15753183203780452</v>
      </c>
    </row>
    <row r="4857" spans="1:7" hidden="1" x14ac:dyDescent="0.2">
      <c r="A4857" t="s">
        <v>391</v>
      </c>
      <c r="B4857">
        <v>0</v>
      </c>
      <c r="C4857">
        <v>7</v>
      </c>
      <c r="D4857" t="s">
        <v>1107</v>
      </c>
      <c r="E4857">
        <v>49.283718999999998</v>
      </c>
      <c r="F4857">
        <v>-123.10959</v>
      </c>
      <c r="G4857">
        <f>IF(route_map__2[[#This Row],[route_label]]&lt;&gt;A4858,0,SQRT((E4858-route_map__2[[#This Row],[stop_lat]])^2 + ((F4858-route_map__2[[#This Row],[stop_lon]])*COS(RADIANS(route_map__2[[#This Row],[stop_lat]])))^2)*111.32)</f>
        <v>0.38694165069623687</v>
      </c>
    </row>
    <row r="4858" spans="1:7" hidden="1" x14ac:dyDescent="0.2">
      <c r="A4858" t="s">
        <v>391</v>
      </c>
      <c r="B4858">
        <v>0</v>
      </c>
      <c r="C4858">
        <v>8</v>
      </c>
      <c r="D4858" t="s">
        <v>1108</v>
      </c>
      <c r="E4858">
        <v>49.282442000000003</v>
      </c>
      <c r="F4858">
        <v>-123.104634</v>
      </c>
      <c r="G4858">
        <f>IF(route_map__2[[#This Row],[route_label]]&lt;&gt;A4859,0,SQRT((E4859-route_map__2[[#This Row],[stop_lat]])^2 + ((F4859-route_map__2[[#This Row],[stop_lon]])*COS(RADIANS(route_map__2[[#This Row],[stop_lat]])))^2)*111.32)</f>
        <v>0.41412145394198491</v>
      </c>
    </row>
    <row r="4859" spans="1:7" hidden="1" x14ac:dyDescent="0.2">
      <c r="A4859" t="s">
        <v>391</v>
      </c>
      <c r="B4859">
        <v>0</v>
      </c>
      <c r="C4859">
        <v>9</v>
      </c>
      <c r="D4859" t="s">
        <v>1174</v>
      </c>
      <c r="E4859">
        <v>49.282203000000003</v>
      </c>
      <c r="F4859">
        <v>-123.09894300000001</v>
      </c>
      <c r="G4859">
        <f>IF(route_map__2[[#This Row],[route_label]]&lt;&gt;A4860,0,SQRT((E4860-route_map__2[[#This Row],[stop_lat]])^2 + ((F4860-route_map__2[[#This Row],[stop_lon]])*COS(RADIANS(route_map__2[[#This Row],[stop_lat]])))^2)*111.32)</f>
        <v>0.29760862238945374</v>
      </c>
    </row>
    <row r="4860" spans="1:7" hidden="1" x14ac:dyDescent="0.2">
      <c r="A4860" t="s">
        <v>391</v>
      </c>
      <c r="B4860">
        <v>0</v>
      </c>
      <c r="C4860">
        <v>10</v>
      </c>
      <c r="D4860" t="s">
        <v>1175</v>
      </c>
      <c r="E4860">
        <v>49.282136000000001</v>
      </c>
      <c r="F4860">
        <v>-123.094846</v>
      </c>
      <c r="G4860">
        <f>IF(route_map__2[[#This Row],[route_label]]&lt;&gt;A4861,0,SQRT((E4861-route_map__2[[#This Row],[stop_lat]])^2 + ((F4861-route_map__2[[#This Row],[stop_lon]])*COS(RADIANS(route_map__2[[#This Row],[stop_lat]])))^2)*111.32)</f>
        <v>0.29132067051387583</v>
      </c>
    </row>
    <row r="4861" spans="1:7" hidden="1" x14ac:dyDescent="0.2">
      <c r="A4861" t="s">
        <v>391</v>
      </c>
      <c r="B4861">
        <v>0</v>
      </c>
      <c r="C4861">
        <v>11</v>
      </c>
      <c r="D4861" t="s">
        <v>1176</v>
      </c>
      <c r="E4861">
        <v>49.282060000000001</v>
      </c>
      <c r="F4861">
        <v>-123.090836</v>
      </c>
      <c r="G4861">
        <f>IF(route_map__2[[#This Row],[route_label]]&lt;&gt;A4862,0,SQRT((E4862-route_map__2[[#This Row],[stop_lat]])^2 + ((F4862-route_map__2[[#This Row],[stop_lon]])*COS(RADIANS(route_map__2[[#This Row],[stop_lat]])))^2)*111.32)</f>
        <v>0.30594701254521478</v>
      </c>
    </row>
    <row r="4862" spans="1:7" hidden="1" x14ac:dyDescent="0.2">
      <c r="A4862" t="s">
        <v>391</v>
      </c>
      <c r="B4862">
        <v>0</v>
      </c>
      <c r="C4862">
        <v>12</v>
      </c>
      <c r="D4862" t="s">
        <v>1177</v>
      </c>
      <c r="E4862">
        <v>49.282079000000003</v>
      </c>
      <c r="F4862">
        <v>-123.086623</v>
      </c>
      <c r="G4862">
        <f>IF(route_map__2[[#This Row],[route_label]]&lt;&gt;A4863,0,SQRT((E4863-route_map__2[[#This Row],[stop_lat]])^2 + ((F4863-route_map__2[[#This Row],[stop_lon]])*COS(RADIANS(route_map__2[[#This Row],[stop_lat]])))^2)*111.32)</f>
        <v>0.3637561967736499</v>
      </c>
    </row>
    <row r="4863" spans="1:7" hidden="1" x14ac:dyDescent="0.2">
      <c r="A4863" t="s">
        <v>391</v>
      </c>
      <c r="B4863">
        <v>0</v>
      </c>
      <c r="C4863">
        <v>13</v>
      </c>
      <c r="D4863" t="s">
        <v>1178</v>
      </c>
      <c r="E4863">
        <v>49.282671999999998</v>
      </c>
      <c r="F4863">
        <v>-123.08169700000001</v>
      </c>
      <c r="G4863">
        <f>IF(route_map__2[[#This Row],[route_label]]&lt;&gt;A4864,0,SQRT((E4864-route_map__2[[#This Row],[stop_lat]])^2 + ((F4864-route_map__2[[#This Row],[stop_lon]])*COS(RADIANS(route_map__2[[#This Row],[stop_lat]])))^2)*111.32)</f>
        <v>0.37045185019244398</v>
      </c>
    </row>
    <row r="4864" spans="1:7" hidden="1" x14ac:dyDescent="0.2">
      <c r="A4864" t="s">
        <v>391</v>
      </c>
      <c r="B4864">
        <v>0</v>
      </c>
      <c r="C4864">
        <v>14</v>
      </c>
      <c r="D4864" t="s">
        <v>1179</v>
      </c>
      <c r="E4864">
        <v>49.283028999999999</v>
      </c>
      <c r="F4864">
        <v>-123.07662500000001</v>
      </c>
      <c r="G4864">
        <f>IF(route_map__2[[#This Row],[route_label]]&lt;&gt;A4865,0,SQRT((E4865-route_map__2[[#This Row],[stop_lat]])^2 + ((F4865-route_map__2[[#This Row],[stop_lon]])*COS(RADIANS(route_map__2[[#This Row],[stop_lat]])))^2)*111.32)</f>
        <v>0.50204748970707547</v>
      </c>
    </row>
    <row r="4865" spans="1:7" hidden="1" x14ac:dyDescent="0.2">
      <c r="A4865" t="s">
        <v>391</v>
      </c>
      <c r="B4865">
        <v>0</v>
      </c>
      <c r="C4865">
        <v>15</v>
      </c>
      <c r="D4865" t="s">
        <v>1180</v>
      </c>
      <c r="E4865">
        <v>49.283884999999998</v>
      </c>
      <c r="F4865">
        <v>-123.06983700000001</v>
      </c>
      <c r="G4865">
        <f>IF(route_map__2[[#This Row],[route_label]]&lt;&gt;A4866,0,SQRT((E4866-route_map__2[[#This Row],[stop_lat]])^2 + ((F4866-route_map__2[[#This Row],[stop_lon]])*COS(RADIANS(route_map__2[[#This Row],[stop_lat]])))^2)*111.32)</f>
        <v>0.3602834072612478</v>
      </c>
    </row>
    <row r="4866" spans="1:7" hidden="1" x14ac:dyDescent="0.2">
      <c r="A4866" t="s">
        <v>391</v>
      </c>
      <c r="B4866">
        <v>0</v>
      </c>
      <c r="C4866">
        <v>16</v>
      </c>
      <c r="D4866" t="s">
        <v>1181</v>
      </c>
      <c r="E4866">
        <v>49.284770999999999</v>
      </c>
      <c r="F4866">
        <v>-123.065065</v>
      </c>
      <c r="G4866">
        <f>IF(route_map__2[[#This Row],[route_label]]&lt;&gt;A4867,0,SQRT((E4867-route_map__2[[#This Row],[stop_lat]])^2 + ((F4867-route_map__2[[#This Row],[stop_lon]])*COS(RADIANS(route_map__2[[#This Row],[stop_lat]])))^2)*111.32)</f>
        <v>0.2773920261813147</v>
      </c>
    </row>
    <row r="4867" spans="1:7" hidden="1" x14ac:dyDescent="0.2">
      <c r="A4867" t="s">
        <v>391</v>
      </c>
      <c r="B4867">
        <v>0</v>
      </c>
      <c r="C4867">
        <v>17</v>
      </c>
      <c r="D4867" t="s">
        <v>1182</v>
      </c>
      <c r="E4867">
        <v>49.284754</v>
      </c>
      <c r="F4867">
        <v>-123.061245</v>
      </c>
      <c r="G4867">
        <f>IF(route_map__2[[#This Row],[route_label]]&lt;&gt;A4868,0,SQRT((E4868-route_map__2[[#This Row],[stop_lat]])^2 + ((F4868-route_map__2[[#This Row],[stop_lon]])*COS(RADIANS(route_map__2[[#This Row],[stop_lat]])))^2)*111.32)</f>
        <v>0.14313337252770492</v>
      </c>
    </row>
    <row r="4868" spans="1:7" hidden="1" x14ac:dyDescent="0.2">
      <c r="A4868" t="s">
        <v>391</v>
      </c>
      <c r="B4868">
        <v>0</v>
      </c>
      <c r="C4868">
        <v>18</v>
      </c>
      <c r="D4868" t="s">
        <v>1183</v>
      </c>
      <c r="E4868">
        <v>49.284737999999997</v>
      </c>
      <c r="F4868">
        <v>-123.059274</v>
      </c>
      <c r="G4868">
        <f>IF(route_map__2[[#This Row],[route_label]]&lt;&gt;A4869,0,SQRT((E4869-route_map__2[[#This Row],[stop_lat]])^2 + ((F4869-route_map__2[[#This Row],[stop_lon]])*COS(RADIANS(route_map__2[[#This Row],[stop_lat]])))^2)*111.32)</f>
        <v>0.21502016023145379</v>
      </c>
    </row>
    <row r="4869" spans="1:7" hidden="1" x14ac:dyDescent="0.2">
      <c r="A4869" t="s">
        <v>391</v>
      </c>
      <c r="B4869">
        <v>0</v>
      </c>
      <c r="C4869">
        <v>19</v>
      </c>
      <c r="D4869" t="s">
        <v>1184</v>
      </c>
      <c r="E4869">
        <v>49.285176</v>
      </c>
      <c r="F4869">
        <v>-123.05638999999999</v>
      </c>
      <c r="G4869">
        <f>IF(route_map__2[[#This Row],[route_label]]&lt;&gt;A4870,0,SQRT((E4870-route_map__2[[#This Row],[stop_lat]])^2 + ((F4870-route_map__2[[#This Row],[stop_lon]])*COS(RADIANS(route_map__2[[#This Row],[stop_lat]])))^2)*111.32)</f>
        <v>0.3158192559482278</v>
      </c>
    </row>
    <row r="4870" spans="1:7" hidden="1" x14ac:dyDescent="0.2">
      <c r="A4870" t="s">
        <v>391</v>
      </c>
      <c r="B4870">
        <v>0</v>
      </c>
      <c r="C4870">
        <v>20</v>
      </c>
      <c r="D4870" t="s">
        <v>1185</v>
      </c>
      <c r="E4870">
        <v>49.288012999999999</v>
      </c>
      <c r="F4870">
        <v>-123.05636699999999</v>
      </c>
      <c r="G4870">
        <f>IF(route_map__2[[#This Row],[route_label]]&lt;&gt;A4871,0,SQRT((E4871-route_map__2[[#This Row],[stop_lat]])^2 + ((F4871-route_map__2[[#This Row],[stop_lon]])*COS(RADIANS(route_map__2[[#This Row],[stop_lat]])))^2)*111.32)</f>
        <v>0.36557188501656579</v>
      </c>
    </row>
    <row r="4871" spans="1:7" hidden="1" x14ac:dyDescent="0.2">
      <c r="A4871" t="s">
        <v>391</v>
      </c>
      <c r="B4871">
        <v>0</v>
      </c>
      <c r="C4871">
        <v>21</v>
      </c>
      <c r="D4871" t="s">
        <v>1186</v>
      </c>
      <c r="E4871">
        <v>49.288626999999998</v>
      </c>
      <c r="F4871">
        <v>-123.051421</v>
      </c>
      <c r="G4871">
        <f>IF(route_map__2[[#This Row],[route_label]]&lt;&gt;A4872,0,SQRT((E4872-route_map__2[[#This Row],[stop_lat]])^2 + ((F4872-route_map__2[[#This Row],[stop_lon]])*COS(RADIANS(route_map__2[[#This Row],[stop_lat]])))^2)*111.32)</f>
        <v>0.18863976515496622</v>
      </c>
    </row>
    <row r="4872" spans="1:7" hidden="1" x14ac:dyDescent="0.2">
      <c r="A4872" t="s">
        <v>391</v>
      </c>
      <c r="B4872">
        <v>0</v>
      </c>
      <c r="C4872">
        <v>22</v>
      </c>
      <c r="D4872" t="s">
        <v>1187</v>
      </c>
      <c r="E4872">
        <v>49.288617000000002</v>
      </c>
      <c r="F4872">
        <v>-123.048823</v>
      </c>
      <c r="G4872">
        <f>IF(route_map__2[[#This Row],[route_label]]&lt;&gt;A4873,0,SQRT((E4873-route_map__2[[#This Row],[stop_lat]])^2 + ((F4873-route_map__2[[#This Row],[stop_lon]])*COS(RADIANS(route_map__2[[#This Row],[stop_lat]])))^2)*111.32)</f>
        <v>0.39376275131786992</v>
      </c>
    </row>
    <row r="4873" spans="1:7" hidden="1" x14ac:dyDescent="0.2">
      <c r="A4873" t="s">
        <v>391</v>
      </c>
      <c r="B4873">
        <v>0</v>
      </c>
      <c r="C4873">
        <v>23</v>
      </c>
      <c r="D4873" t="s">
        <v>4591</v>
      </c>
      <c r="E4873">
        <v>49.288595000000001</v>
      </c>
      <c r="F4873">
        <v>-123.04340000000001</v>
      </c>
      <c r="G4873">
        <f>IF(route_map__2[[#This Row],[route_label]]&lt;&gt;A4874,0,SQRT((E4874-route_map__2[[#This Row],[stop_lat]])^2 + ((F4874-route_map__2[[#This Row],[stop_lon]])*COS(RADIANS(route_map__2[[#This Row],[stop_lat]])))^2)*111.32)</f>
        <v>2.0797561925702537</v>
      </c>
    </row>
    <row r="4874" spans="1:7" hidden="1" x14ac:dyDescent="0.2">
      <c r="A4874" t="s">
        <v>391</v>
      </c>
      <c r="B4874">
        <v>0</v>
      </c>
      <c r="C4874">
        <v>24</v>
      </c>
      <c r="D4874" t="s">
        <v>4592</v>
      </c>
      <c r="E4874">
        <v>49.305041000000003</v>
      </c>
      <c r="F4874">
        <v>-123.02981</v>
      </c>
      <c r="G4874">
        <f>IF(route_map__2[[#This Row],[route_label]]&lt;&gt;A4875,0,SQRT((E4875-route_map__2[[#This Row],[stop_lat]])^2 + ((F4875-route_map__2[[#This Row],[stop_lon]])*COS(RADIANS(route_map__2[[#This Row],[stop_lat]])))^2)*111.32)</f>
        <v>0.48346779865709433</v>
      </c>
    </row>
    <row r="4875" spans="1:7" hidden="1" x14ac:dyDescent="0.2">
      <c r="A4875" t="s">
        <v>391</v>
      </c>
      <c r="B4875">
        <v>0</v>
      </c>
      <c r="C4875">
        <v>25</v>
      </c>
      <c r="D4875" t="s">
        <v>4593</v>
      </c>
      <c r="E4875">
        <v>49.309148</v>
      </c>
      <c r="F4875">
        <v>-123.031976</v>
      </c>
      <c r="G4875">
        <f>IF(route_map__2[[#This Row],[route_label]]&lt;&gt;A4876,0,SQRT((E4876-route_map__2[[#This Row],[stop_lat]])^2 + ((F4876-route_map__2[[#This Row],[stop_lon]])*COS(RADIANS(route_map__2[[#This Row],[stop_lat]])))^2)*111.32)</f>
        <v>0.29139392429433447</v>
      </c>
    </row>
    <row r="4876" spans="1:7" hidden="1" x14ac:dyDescent="0.2">
      <c r="A4876" t="s">
        <v>391</v>
      </c>
      <c r="B4876">
        <v>0</v>
      </c>
      <c r="C4876">
        <v>26</v>
      </c>
      <c r="D4876" t="s">
        <v>4594</v>
      </c>
      <c r="E4876">
        <v>49.311743999999997</v>
      </c>
      <c r="F4876">
        <v>-123.03249099999999</v>
      </c>
      <c r="G4876">
        <f>IF(route_map__2[[#This Row],[route_label]]&lt;&gt;A4877,0,SQRT((E4877-route_map__2[[#This Row],[stop_lat]])^2 + ((F4877-route_map__2[[#This Row],[stop_lon]])*COS(RADIANS(route_map__2[[#This Row],[stop_lat]])))^2)*111.32)</f>
        <v>0.38779832899620392</v>
      </c>
    </row>
    <row r="4877" spans="1:7" hidden="1" x14ac:dyDescent="0.2">
      <c r="A4877" t="s">
        <v>391</v>
      </c>
      <c r="B4877">
        <v>0</v>
      </c>
      <c r="C4877">
        <v>27</v>
      </c>
      <c r="D4877" t="s">
        <v>4595</v>
      </c>
      <c r="E4877">
        <v>49.313332000000003</v>
      </c>
      <c r="F4877">
        <v>-123.03724699999999</v>
      </c>
      <c r="G4877">
        <f>IF(route_map__2[[#This Row],[route_label]]&lt;&gt;A4878,0,SQRT((E4878-route_map__2[[#This Row],[stop_lat]])^2 + ((F4878-route_map__2[[#This Row],[stop_lon]])*COS(RADIANS(route_map__2[[#This Row],[stop_lat]])))^2)*111.32)</f>
        <v>0.50534054140944162</v>
      </c>
    </row>
    <row r="4878" spans="1:7" hidden="1" x14ac:dyDescent="0.2">
      <c r="A4878" t="s">
        <v>391</v>
      </c>
      <c r="B4878">
        <v>0</v>
      </c>
      <c r="C4878">
        <v>28</v>
      </c>
      <c r="D4878" t="s">
        <v>4596</v>
      </c>
      <c r="E4878">
        <v>49.317812000000004</v>
      </c>
      <c r="F4878">
        <v>-123.036123</v>
      </c>
      <c r="G4878">
        <f>IF(route_map__2[[#This Row],[route_label]]&lt;&gt;A4879,0,SQRT((E4879-route_map__2[[#This Row],[stop_lat]])^2 + ((F4879-route_map__2[[#This Row],[stop_lon]])*COS(RADIANS(route_map__2[[#This Row],[stop_lat]])))^2)*111.32)</f>
        <v>0.49511432456380122</v>
      </c>
    </row>
    <row r="4879" spans="1:7" hidden="1" x14ac:dyDescent="0.2">
      <c r="A4879" t="s">
        <v>391</v>
      </c>
      <c r="B4879">
        <v>0</v>
      </c>
      <c r="C4879">
        <v>29</v>
      </c>
      <c r="D4879" t="s">
        <v>4597</v>
      </c>
      <c r="E4879">
        <v>49.322018999999997</v>
      </c>
      <c r="F4879">
        <v>-123.038337</v>
      </c>
      <c r="G4879">
        <f>IF(route_map__2[[#This Row],[route_label]]&lt;&gt;A4880,0,SQRT((E4880-route_map__2[[#This Row],[stop_lat]])^2 + ((F4880-route_map__2[[#This Row],[stop_lon]])*COS(RADIANS(route_map__2[[#This Row],[stop_lat]])))^2)*111.32)</f>
        <v>0.37471422583533182</v>
      </c>
    </row>
    <row r="4880" spans="1:7" hidden="1" x14ac:dyDescent="0.2">
      <c r="A4880" t="s">
        <v>391</v>
      </c>
      <c r="B4880">
        <v>0</v>
      </c>
      <c r="C4880">
        <v>30</v>
      </c>
      <c r="D4880" t="s">
        <v>4598</v>
      </c>
      <c r="E4880">
        <v>49.325384</v>
      </c>
      <c r="F4880">
        <v>-123.038205</v>
      </c>
      <c r="G4880">
        <f>IF(route_map__2[[#This Row],[route_label]]&lt;&gt;A4881,0,SQRT((E4881-route_map__2[[#This Row],[stop_lat]])^2 + ((F4881-route_map__2[[#This Row],[stop_lon]])*COS(RADIANS(route_map__2[[#This Row],[stop_lat]])))^2)*111.32)</f>
        <v>0.23287648827234539</v>
      </c>
    </row>
    <row r="4881" spans="1:7" hidden="1" x14ac:dyDescent="0.2">
      <c r="A4881" t="s">
        <v>391</v>
      </c>
      <c r="B4881">
        <v>0</v>
      </c>
      <c r="C4881">
        <v>31</v>
      </c>
      <c r="D4881" t="s">
        <v>4599</v>
      </c>
      <c r="E4881">
        <v>49.327475</v>
      </c>
      <c r="F4881">
        <v>-123.03810799999999</v>
      </c>
      <c r="G4881">
        <f>IF(route_map__2[[#This Row],[route_label]]&lt;&gt;A4882,0,SQRT((E4882-route_map__2[[#This Row],[stop_lat]])^2 + ((F4882-route_map__2[[#This Row],[stop_lon]])*COS(RADIANS(route_map__2[[#This Row],[stop_lat]])))^2)*111.32)</f>
        <v>0.36272271435928427</v>
      </c>
    </row>
    <row r="4882" spans="1:7" hidden="1" x14ac:dyDescent="0.2">
      <c r="A4882" t="s">
        <v>391</v>
      </c>
      <c r="B4882">
        <v>0</v>
      </c>
      <c r="C4882">
        <v>32</v>
      </c>
      <c r="D4882" t="s">
        <v>4600</v>
      </c>
      <c r="E4882">
        <v>49.330731</v>
      </c>
      <c r="F4882">
        <v>-123.03791699999999</v>
      </c>
      <c r="G4882">
        <f>IF(route_map__2[[#This Row],[route_label]]&lt;&gt;A4883,0,SQRT((E4883-route_map__2[[#This Row],[stop_lat]])^2 + ((F4883-route_map__2[[#This Row],[stop_lon]])*COS(RADIANS(route_map__2[[#This Row],[stop_lat]])))^2)*111.32)</f>
        <v>0.22298305730797718</v>
      </c>
    </row>
    <row r="4883" spans="1:7" hidden="1" x14ac:dyDescent="0.2">
      <c r="A4883" t="s">
        <v>391</v>
      </c>
      <c r="B4883">
        <v>0</v>
      </c>
      <c r="C4883">
        <v>33</v>
      </c>
      <c r="D4883" t="s">
        <v>4601</v>
      </c>
      <c r="E4883">
        <v>49.332732999999998</v>
      </c>
      <c r="F4883">
        <v>-123.03781600000001</v>
      </c>
      <c r="G4883">
        <f>IF(route_map__2[[#This Row],[route_label]]&lt;&gt;A4884,0,SQRT((E4884-route_map__2[[#This Row],[stop_lat]])^2 + ((F4884-route_map__2[[#This Row],[stop_lon]])*COS(RADIANS(route_map__2[[#This Row],[stop_lat]])))^2)*111.32)</f>
        <v>0.52259701231539846</v>
      </c>
    </row>
    <row r="4884" spans="1:7" hidden="1" x14ac:dyDescent="0.2">
      <c r="A4884" t="s">
        <v>391</v>
      </c>
      <c r="B4884">
        <v>0</v>
      </c>
      <c r="C4884">
        <v>34</v>
      </c>
      <c r="D4884" t="s">
        <v>4602</v>
      </c>
      <c r="E4884">
        <v>49.337423999999999</v>
      </c>
      <c r="F4884">
        <v>-123.038096</v>
      </c>
      <c r="G4884">
        <f>IF(route_map__2[[#This Row],[route_label]]&lt;&gt;A4885,0,SQRT((E4885-route_map__2[[#This Row],[stop_lat]])^2 + ((F4885-route_map__2[[#This Row],[stop_lon]])*COS(RADIANS(route_map__2[[#This Row],[stop_lat]])))^2)*111.32)</f>
        <v>0.39688005188512604</v>
      </c>
    </row>
    <row r="4885" spans="1:7" hidden="1" x14ac:dyDescent="0.2">
      <c r="A4885" t="s">
        <v>391</v>
      </c>
      <c r="B4885">
        <v>0</v>
      </c>
      <c r="C4885">
        <v>35</v>
      </c>
      <c r="D4885" t="s">
        <v>4603</v>
      </c>
      <c r="E4885">
        <v>49.340988000000003</v>
      </c>
      <c r="F4885">
        <v>-123.037953</v>
      </c>
      <c r="G4885">
        <f>IF(route_map__2[[#This Row],[route_label]]&lt;&gt;A4886,0,SQRT((E4886-route_map__2[[#This Row],[stop_lat]])^2 + ((F4886-route_map__2[[#This Row],[stop_lon]])*COS(RADIANS(route_map__2[[#This Row],[stop_lat]])))^2)*111.32)</f>
        <v>0.20446382502832525</v>
      </c>
    </row>
    <row r="4886" spans="1:7" hidden="1" x14ac:dyDescent="0.2">
      <c r="A4886" t="s">
        <v>391</v>
      </c>
      <c r="B4886">
        <v>0</v>
      </c>
      <c r="C4886">
        <v>36</v>
      </c>
      <c r="D4886" t="s">
        <v>4604</v>
      </c>
      <c r="E4886">
        <v>49.342824</v>
      </c>
      <c r="F4886">
        <v>-123.037874</v>
      </c>
      <c r="G4886">
        <f>IF(route_map__2[[#This Row],[route_label]]&lt;&gt;A4887,0,SQRT((E4887-route_map__2[[#This Row],[stop_lat]])^2 + ((F4887-route_map__2[[#This Row],[stop_lon]])*COS(RADIANS(route_map__2[[#This Row],[stop_lat]])))^2)*111.32)</f>
        <v>0.19762627508916908</v>
      </c>
    </row>
    <row r="4887" spans="1:7" hidden="1" x14ac:dyDescent="0.2">
      <c r="A4887" t="s">
        <v>391</v>
      </c>
      <c r="B4887">
        <v>0</v>
      </c>
      <c r="C4887">
        <v>37</v>
      </c>
      <c r="D4887" t="s">
        <v>4605</v>
      </c>
      <c r="E4887">
        <v>49.344599000000002</v>
      </c>
      <c r="F4887">
        <v>-123.037824</v>
      </c>
      <c r="G4887">
        <f>IF(route_map__2[[#This Row],[route_label]]&lt;&gt;A4888,0,SQRT((E4888-route_map__2[[#This Row],[stop_lat]])^2 + ((F4888-route_map__2[[#This Row],[stop_lon]])*COS(RADIANS(route_map__2[[#This Row],[stop_lat]])))^2)*111.32)</f>
        <v>0.20532492511169459</v>
      </c>
    </row>
    <row r="4888" spans="1:7" hidden="1" x14ac:dyDescent="0.2">
      <c r="A4888" t="s">
        <v>391</v>
      </c>
      <c r="B4888">
        <v>0</v>
      </c>
      <c r="C4888">
        <v>38</v>
      </c>
      <c r="D4888" t="s">
        <v>4606</v>
      </c>
      <c r="E4888">
        <v>49.346443000000001</v>
      </c>
      <c r="F4888">
        <v>-123.037761</v>
      </c>
      <c r="G4888">
        <f>IF(route_map__2[[#This Row],[route_label]]&lt;&gt;A4889,0,SQRT((E4889-route_map__2[[#This Row],[stop_lat]])^2 + ((F4889-route_map__2[[#This Row],[stop_lon]])*COS(RADIANS(route_map__2[[#This Row],[stop_lat]])))^2)*111.32)</f>
        <v>0.20010644629955573</v>
      </c>
    </row>
    <row r="4889" spans="1:7" hidden="1" x14ac:dyDescent="0.2">
      <c r="A4889" t="s">
        <v>391</v>
      </c>
      <c r="B4889">
        <v>0</v>
      </c>
      <c r="C4889">
        <v>39</v>
      </c>
      <c r="D4889" t="s">
        <v>4607</v>
      </c>
      <c r="E4889">
        <v>49.348239999999997</v>
      </c>
      <c r="F4889">
        <v>-123.037691</v>
      </c>
      <c r="G4889">
        <f>IF(route_map__2[[#This Row],[route_label]]&lt;&gt;A4890,0,SQRT((E4890-route_map__2[[#This Row],[stop_lat]])^2 + ((F4890-route_map__2[[#This Row],[stop_lon]])*COS(RADIANS(route_map__2[[#This Row],[stop_lat]])))^2)*111.32)</f>
        <v>0.31410458668243124</v>
      </c>
    </row>
    <row r="4890" spans="1:7" hidden="1" x14ac:dyDescent="0.2">
      <c r="A4890" t="s">
        <v>391</v>
      </c>
      <c r="B4890">
        <v>0</v>
      </c>
      <c r="C4890">
        <v>40</v>
      </c>
      <c r="D4890" t="s">
        <v>4608</v>
      </c>
      <c r="E4890">
        <v>49.351061000000001</v>
      </c>
      <c r="F4890">
        <v>-123.037599</v>
      </c>
      <c r="G4890">
        <f>IF(route_map__2[[#This Row],[route_label]]&lt;&gt;A4891,0,SQRT((E4891-route_map__2[[#This Row],[stop_lat]])^2 + ((F4891-route_map__2[[#This Row],[stop_lon]])*COS(RADIANS(route_map__2[[#This Row],[stop_lat]])))^2)*111.32)</f>
        <v>0.19431190603574952</v>
      </c>
    </row>
    <row r="4891" spans="1:7" hidden="1" x14ac:dyDescent="0.2">
      <c r="A4891" t="s">
        <v>391</v>
      </c>
      <c r="B4891">
        <v>0</v>
      </c>
      <c r="C4891">
        <v>41</v>
      </c>
      <c r="D4891" t="s">
        <v>4609</v>
      </c>
      <c r="E4891">
        <v>49.352364000000001</v>
      </c>
      <c r="F4891">
        <v>-123.035816</v>
      </c>
      <c r="G4891">
        <f>IF(route_map__2[[#This Row],[route_label]]&lt;&gt;A4892,0,SQRT((E4892-route_map__2[[#This Row],[stop_lat]])^2 + ((F4892-route_map__2[[#This Row],[stop_lon]])*COS(RADIANS(route_map__2[[#This Row],[stop_lat]])))^2)*111.32)</f>
        <v>0.32126755885669478</v>
      </c>
    </row>
    <row r="4892" spans="1:7" hidden="1" x14ac:dyDescent="0.2">
      <c r="A4892" t="s">
        <v>391</v>
      </c>
      <c r="B4892">
        <v>0</v>
      </c>
      <c r="C4892">
        <v>42</v>
      </c>
      <c r="D4892" t="s">
        <v>4610</v>
      </c>
      <c r="E4892">
        <v>49.354125000000003</v>
      </c>
      <c r="F4892">
        <v>-123.03230600000001</v>
      </c>
      <c r="G4892">
        <f>IF(route_map__2[[#This Row],[route_label]]&lt;&gt;A4893,0,SQRT((E4893-route_map__2[[#This Row],[stop_lat]])^2 + ((F4893-route_map__2[[#This Row],[stop_lon]])*COS(RADIANS(route_map__2[[#This Row],[stop_lat]])))^2)*111.32)</f>
        <v>0.36136134012756999</v>
      </c>
    </row>
    <row r="4893" spans="1:7" hidden="1" x14ac:dyDescent="0.2">
      <c r="A4893" t="s">
        <v>391</v>
      </c>
      <c r="B4893">
        <v>0</v>
      </c>
      <c r="C4893">
        <v>43</v>
      </c>
      <c r="D4893" t="s">
        <v>4611</v>
      </c>
      <c r="E4893">
        <v>49.353357000000003</v>
      </c>
      <c r="F4893">
        <v>-123.02746399999999</v>
      </c>
      <c r="G4893">
        <f>IF(route_map__2[[#This Row],[route_label]]&lt;&gt;A4894,0,SQRT((E4894-route_map__2[[#This Row],[stop_lat]])^2 + ((F4894-route_map__2[[#This Row],[stop_lon]])*COS(RADIANS(route_map__2[[#This Row],[stop_lat]])))^2)*111.32)</f>
        <v>0.3380287999003147</v>
      </c>
    </row>
    <row r="4894" spans="1:7" hidden="1" x14ac:dyDescent="0.2">
      <c r="A4894" t="s">
        <v>391</v>
      </c>
      <c r="B4894">
        <v>0</v>
      </c>
      <c r="C4894">
        <v>44</v>
      </c>
      <c r="D4894" t="s">
        <v>4612</v>
      </c>
      <c r="E4894">
        <v>49.350389999999997</v>
      </c>
      <c r="F4894">
        <v>-123.02845600000001</v>
      </c>
      <c r="G4894">
        <f>IF(route_map__2[[#This Row],[route_label]]&lt;&gt;A4895,0,SQRT((E4895-route_map__2[[#This Row],[stop_lat]])^2 + ((F4895-route_map__2[[#This Row],[stop_lon]])*COS(RADIANS(route_map__2[[#This Row],[stop_lat]])))^2)*111.32)</f>
        <v>0.29151893038310528</v>
      </c>
    </row>
    <row r="4895" spans="1:7" hidden="1" x14ac:dyDescent="0.2">
      <c r="A4895" t="s">
        <v>391</v>
      </c>
      <c r="B4895">
        <v>0</v>
      </c>
      <c r="C4895">
        <v>45</v>
      </c>
      <c r="D4895" t="s">
        <v>4613</v>
      </c>
      <c r="E4895">
        <v>49.347793000000003</v>
      </c>
      <c r="F4895">
        <v>-123.027939</v>
      </c>
      <c r="G4895">
        <f>IF(route_map__2[[#This Row],[route_label]]&lt;&gt;A4896,0,SQRT((E4896-route_map__2[[#This Row],[stop_lat]])^2 + ((F4896-route_map__2[[#This Row],[stop_lon]])*COS(RADIANS(route_map__2[[#This Row],[stop_lat]])))^2)*111.32)</f>
        <v>0.26919070772545878</v>
      </c>
    </row>
    <row r="4896" spans="1:7" hidden="1" x14ac:dyDescent="0.2">
      <c r="A4896" t="s">
        <v>391</v>
      </c>
      <c r="B4896">
        <v>0</v>
      </c>
      <c r="C4896">
        <v>46</v>
      </c>
      <c r="D4896" t="s">
        <v>4614</v>
      </c>
      <c r="E4896">
        <v>49.348847999999997</v>
      </c>
      <c r="F4896">
        <v>-123.02459899999999</v>
      </c>
      <c r="G4896">
        <f>IF(route_map__2[[#This Row],[route_label]]&lt;&gt;A4897,0,SQRT((E4897-route_map__2[[#This Row],[stop_lat]])^2 + ((F4897-route_map__2[[#This Row],[stop_lon]])*COS(RADIANS(route_map__2[[#This Row],[stop_lat]])))^2)*111.32)</f>
        <v>0</v>
      </c>
    </row>
    <row r="4897" spans="1:7" hidden="1" x14ac:dyDescent="0.2">
      <c r="A4897" t="s">
        <v>391</v>
      </c>
      <c r="B4897">
        <v>1</v>
      </c>
      <c r="C4897">
        <v>1</v>
      </c>
      <c r="D4897" t="s">
        <v>4614</v>
      </c>
      <c r="E4897">
        <v>49.348847999999997</v>
      </c>
      <c r="F4897">
        <v>-123.02459899999999</v>
      </c>
      <c r="G4897">
        <f>IF(route_map__2[[#This Row],[route_label]]&lt;&gt;A4898,0,SQRT((E4898-route_map__2[[#This Row],[stop_lat]])^2 + ((F4898-route_map__2[[#This Row],[stop_lon]])*COS(RADIANS(route_map__2[[#This Row],[stop_lat]])))^2)*111.32)</f>
        <v>0.21414245634276</v>
      </c>
    </row>
    <row r="4898" spans="1:7" hidden="1" x14ac:dyDescent="0.2">
      <c r="A4898" t="s">
        <v>391</v>
      </c>
      <c r="B4898">
        <v>1</v>
      </c>
      <c r="C4898">
        <v>2</v>
      </c>
      <c r="D4898" t="s">
        <v>4615</v>
      </c>
      <c r="E4898">
        <v>49.350743999999999</v>
      </c>
      <c r="F4898">
        <v>-123.025098</v>
      </c>
      <c r="G4898">
        <f>IF(route_map__2[[#This Row],[route_label]]&lt;&gt;A4899,0,SQRT((E4899-route_map__2[[#This Row],[stop_lat]])^2 + ((F4899-route_map__2[[#This Row],[stop_lon]])*COS(RADIANS(route_map__2[[#This Row],[stop_lat]])))^2)*111.32)</f>
        <v>0.23140457205497081</v>
      </c>
    </row>
    <row r="4899" spans="1:7" hidden="1" x14ac:dyDescent="0.2">
      <c r="A4899" t="s">
        <v>391</v>
      </c>
      <c r="B4899">
        <v>1</v>
      </c>
      <c r="C4899">
        <v>3</v>
      </c>
      <c r="D4899" t="s">
        <v>4616</v>
      </c>
      <c r="E4899">
        <v>49.351019000000001</v>
      </c>
      <c r="F4899">
        <v>-123.028261</v>
      </c>
      <c r="G4899">
        <f>IF(route_map__2[[#This Row],[route_label]]&lt;&gt;A4900,0,SQRT((E4900-route_map__2[[#This Row],[stop_lat]])^2 + ((F4900-route_map__2[[#This Row],[stop_lon]])*COS(RADIANS(route_map__2[[#This Row],[stop_lat]])))^2)*111.32)</f>
        <v>0.31152353704733809</v>
      </c>
    </row>
    <row r="4900" spans="1:7" hidden="1" x14ac:dyDescent="0.2">
      <c r="A4900" t="s">
        <v>391</v>
      </c>
      <c r="B4900">
        <v>1</v>
      </c>
      <c r="C4900">
        <v>4</v>
      </c>
      <c r="D4900" t="s">
        <v>4617</v>
      </c>
      <c r="E4900">
        <v>49.353783</v>
      </c>
      <c r="F4900">
        <v>-123.02758900000001</v>
      </c>
      <c r="G4900">
        <f>IF(route_map__2[[#This Row],[route_label]]&lt;&gt;A4901,0,SQRT((E4901-route_map__2[[#This Row],[stop_lat]])^2 + ((F4901-route_map__2[[#This Row],[stop_lon]])*COS(RADIANS(route_map__2[[#This Row],[stop_lat]])))^2)*111.32)</f>
        <v>0.36260014395049356</v>
      </c>
    </row>
    <row r="4901" spans="1:7" hidden="1" x14ac:dyDescent="0.2">
      <c r="A4901" t="s">
        <v>391</v>
      </c>
      <c r="B4901">
        <v>1</v>
      </c>
      <c r="C4901">
        <v>5</v>
      </c>
      <c r="D4901" t="s">
        <v>4618</v>
      </c>
      <c r="E4901">
        <v>49.354176000000002</v>
      </c>
      <c r="F4901">
        <v>-123.03255299999999</v>
      </c>
      <c r="G4901">
        <f>IF(route_map__2[[#This Row],[route_label]]&lt;&gt;A4902,0,SQRT((E4902-route_map__2[[#This Row],[stop_lat]])^2 + ((F4902-route_map__2[[#This Row],[stop_lon]])*COS(RADIANS(route_map__2[[#This Row],[stop_lat]])))^2)*111.32)</f>
        <v>0.34912973049927098</v>
      </c>
    </row>
    <row r="4902" spans="1:7" hidden="1" x14ac:dyDescent="0.2">
      <c r="A4902" t="s">
        <v>391</v>
      </c>
      <c r="B4902">
        <v>1</v>
      </c>
      <c r="C4902">
        <v>6</v>
      </c>
      <c r="D4902" t="s">
        <v>4619</v>
      </c>
      <c r="E4902">
        <v>49.352226000000002</v>
      </c>
      <c r="F4902">
        <v>-123.03632399999999</v>
      </c>
      <c r="G4902">
        <f>IF(route_map__2[[#This Row],[route_label]]&lt;&gt;A4903,0,SQRT((E4903-route_map__2[[#This Row],[stop_lat]])^2 + ((F4903-route_map__2[[#This Row],[stop_lon]])*COS(RADIANS(route_map__2[[#This Row],[stop_lat]])))^2)*111.32)</f>
        <v>0.21957730291897146</v>
      </c>
    </row>
    <row r="4903" spans="1:7" hidden="1" x14ac:dyDescent="0.2">
      <c r="A4903" t="s">
        <v>391</v>
      </c>
      <c r="B4903">
        <v>1</v>
      </c>
      <c r="C4903">
        <v>7</v>
      </c>
      <c r="D4903" t="s">
        <v>4620</v>
      </c>
      <c r="E4903">
        <v>49.350507</v>
      </c>
      <c r="F4903">
        <v>-123.037809</v>
      </c>
      <c r="G4903">
        <f>IF(route_map__2[[#This Row],[route_label]]&lt;&gt;A4904,0,SQRT((E4904-route_map__2[[#This Row],[stop_lat]])^2 + ((F4904-route_map__2[[#This Row],[stop_lon]])*COS(RADIANS(route_map__2[[#This Row],[stop_lat]])))^2)*111.32)</f>
        <v>0.3528375388403025</v>
      </c>
    </row>
    <row r="4904" spans="1:7" hidden="1" x14ac:dyDescent="0.2">
      <c r="A4904" t="s">
        <v>391</v>
      </c>
      <c r="B4904">
        <v>1</v>
      </c>
      <c r="C4904">
        <v>8</v>
      </c>
      <c r="D4904" t="s">
        <v>4621</v>
      </c>
      <c r="E4904">
        <v>49.347338000000001</v>
      </c>
      <c r="F4904">
        <v>-123.037902</v>
      </c>
      <c r="G4904">
        <f>IF(route_map__2[[#This Row],[route_label]]&lt;&gt;A4905,0,SQRT((E4905-route_map__2[[#This Row],[stop_lat]])^2 + ((F4905-route_map__2[[#This Row],[stop_lon]])*COS(RADIANS(route_map__2[[#This Row],[stop_lat]])))^2)*111.32)</f>
        <v>0.14832804913846578</v>
      </c>
    </row>
    <row r="4905" spans="1:7" hidden="1" x14ac:dyDescent="0.2">
      <c r="A4905" t="s">
        <v>391</v>
      </c>
      <c r="B4905">
        <v>1</v>
      </c>
      <c r="C4905">
        <v>9</v>
      </c>
      <c r="D4905" t="s">
        <v>4622</v>
      </c>
      <c r="E4905">
        <v>49.346006000000003</v>
      </c>
      <c r="F4905">
        <v>-123.037955</v>
      </c>
      <c r="G4905">
        <f>IF(route_map__2[[#This Row],[route_label]]&lt;&gt;A4906,0,SQRT((E4906-route_map__2[[#This Row],[stop_lat]])^2 + ((F4906-route_map__2[[#This Row],[stop_lon]])*COS(RADIANS(route_map__2[[#This Row],[stop_lat]])))^2)*111.32)</f>
        <v>0.20686693817867227</v>
      </c>
    </row>
    <row r="4906" spans="1:7" hidden="1" x14ac:dyDescent="0.2">
      <c r="A4906" t="s">
        <v>391</v>
      </c>
      <c r="B4906">
        <v>1</v>
      </c>
      <c r="C4906">
        <v>10</v>
      </c>
      <c r="D4906" t="s">
        <v>4623</v>
      </c>
      <c r="E4906">
        <v>49.344147999999997</v>
      </c>
      <c r="F4906">
        <v>-123.03800699999999</v>
      </c>
      <c r="G4906">
        <f>IF(route_map__2[[#This Row],[route_label]]&lt;&gt;A4907,0,SQRT((E4907-route_map__2[[#This Row],[stop_lat]])^2 + ((F4907-route_map__2[[#This Row],[stop_lon]])*COS(RADIANS(route_map__2[[#This Row],[stop_lat]])))^2)*111.32)</f>
        <v>0.32406201934034828</v>
      </c>
    </row>
    <row r="4907" spans="1:7" hidden="1" x14ac:dyDescent="0.2">
      <c r="A4907" t="s">
        <v>391</v>
      </c>
      <c r="B4907">
        <v>1</v>
      </c>
      <c r="C4907">
        <v>11</v>
      </c>
      <c r="D4907" t="s">
        <v>4624</v>
      </c>
      <c r="E4907">
        <v>49.341237999999997</v>
      </c>
      <c r="F4907">
        <v>-123.038129</v>
      </c>
      <c r="G4907">
        <f>IF(route_map__2[[#This Row],[route_label]]&lt;&gt;A4908,0,SQRT((E4908-route_map__2[[#This Row],[stop_lat]])^2 + ((F4908-route_map__2[[#This Row],[stop_lon]])*COS(RADIANS(route_map__2[[#This Row],[stop_lat]])))^2)*111.32)</f>
        <v>0.38703115642171826</v>
      </c>
    </row>
    <row r="4908" spans="1:7" hidden="1" x14ac:dyDescent="0.2">
      <c r="A4908" t="s">
        <v>391</v>
      </c>
      <c r="B4908">
        <v>1</v>
      </c>
      <c r="C4908">
        <v>12</v>
      </c>
      <c r="D4908" t="s">
        <v>4625</v>
      </c>
      <c r="E4908">
        <v>49.337763000000002</v>
      </c>
      <c r="F4908">
        <v>-123.038298</v>
      </c>
      <c r="G4908">
        <f>IF(route_map__2[[#This Row],[route_label]]&lt;&gt;A4909,0,SQRT((E4909-route_map__2[[#This Row],[stop_lat]])^2 + ((F4909-route_map__2[[#This Row],[stop_lon]])*COS(RADIANS(route_map__2[[#This Row],[stop_lat]])))^2)*111.32)</f>
        <v>0.15349140705214717</v>
      </c>
    </row>
    <row r="4909" spans="1:7" hidden="1" x14ac:dyDescent="0.2">
      <c r="A4909" t="s">
        <v>391</v>
      </c>
      <c r="B4909">
        <v>1</v>
      </c>
      <c r="C4909">
        <v>13</v>
      </c>
      <c r="D4909" t="s">
        <v>4626</v>
      </c>
      <c r="E4909">
        <v>49.336385999999997</v>
      </c>
      <c r="F4909">
        <v>-123.038189</v>
      </c>
      <c r="G4909">
        <f>IF(route_map__2[[#This Row],[route_label]]&lt;&gt;A4910,0,SQRT((E4910-route_map__2[[#This Row],[stop_lat]])^2 + ((F4910-route_map__2[[#This Row],[stop_lon]])*COS(RADIANS(route_map__2[[#This Row],[stop_lat]])))^2)*111.32)</f>
        <v>0.27953513435535887</v>
      </c>
    </row>
    <row r="4910" spans="1:7" hidden="1" x14ac:dyDescent="0.2">
      <c r="A4910" t="s">
        <v>391</v>
      </c>
      <c r="B4910">
        <v>1</v>
      </c>
      <c r="C4910">
        <v>14</v>
      </c>
      <c r="D4910" t="s">
        <v>4627</v>
      </c>
      <c r="E4910">
        <v>49.333879000000003</v>
      </c>
      <c r="F4910">
        <v>-123.037969</v>
      </c>
      <c r="G4910">
        <f>IF(route_map__2[[#This Row],[route_label]]&lt;&gt;A4911,0,SQRT((E4911-route_map__2[[#This Row],[stop_lat]])^2 + ((F4911-route_map__2[[#This Row],[stop_lon]])*COS(RADIANS(route_map__2[[#This Row],[stop_lat]])))^2)*111.32)</f>
        <v>0.42032006443281422</v>
      </c>
    </row>
    <row r="4911" spans="1:7" hidden="1" x14ac:dyDescent="0.2">
      <c r="A4911" t="s">
        <v>391</v>
      </c>
      <c r="B4911">
        <v>1</v>
      </c>
      <c r="C4911">
        <v>15</v>
      </c>
      <c r="D4911" t="s">
        <v>4628</v>
      </c>
      <c r="E4911">
        <v>49.330105000000003</v>
      </c>
      <c r="F4911">
        <v>-123.038147</v>
      </c>
      <c r="G4911">
        <f>IF(route_map__2[[#This Row],[route_label]]&lt;&gt;A4912,0,SQRT((E4912-route_map__2[[#This Row],[stop_lat]])^2 + ((F4912-route_map__2[[#This Row],[stop_lon]])*COS(RADIANS(route_map__2[[#This Row],[stop_lat]])))^2)*111.32)</f>
        <v>0.35979802319977428</v>
      </c>
    </row>
    <row r="4912" spans="1:7" hidden="1" x14ac:dyDescent="0.2">
      <c r="A4912" t="s">
        <v>391</v>
      </c>
      <c r="B4912">
        <v>1</v>
      </c>
      <c r="C4912">
        <v>16</v>
      </c>
      <c r="D4912" t="s">
        <v>4629</v>
      </c>
      <c r="E4912">
        <v>49.326875000000001</v>
      </c>
      <c r="F4912">
        <v>-123.038326</v>
      </c>
      <c r="G4912">
        <f>IF(route_map__2[[#This Row],[route_label]]&lt;&gt;A4913,0,SQRT((E4913-route_map__2[[#This Row],[stop_lat]])^2 + ((F4913-route_map__2[[#This Row],[stop_lon]])*COS(RADIANS(route_map__2[[#This Row],[stop_lat]])))^2)*111.32)</f>
        <v>0.37784336585390793</v>
      </c>
    </row>
    <row r="4913" spans="1:7" hidden="1" x14ac:dyDescent="0.2">
      <c r="A4913" t="s">
        <v>391</v>
      </c>
      <c r="B4913">
        <v>1</v>
      </c>
      <c r="C4913">
        <v>17</v>
      </c>
      <c r="D4913" t="s">
        <v>4630</v>
      </c>
      <c r="E4913">
        <v>49.323481999999998</v>
      </c>
      <c r="F4913">
        <v>-123.038465</v>
      </c>
      <c r="G4913">
        <f>IF(route_map__2[[#This Row],[route_label]]&lt;&gt;A4914,0,SQRT((E4914-route_map__2[[#This Row],[stop_lat]])^2 + ((F4914-route_map__2[[#This Row],[stop_lon]])*COS(RADIANS(route_map__2[[#This Row],[stop_lat]])))^2)*111.32)</f>
        <v>0.2333305083936526</v>
      </c>
    </row>
    <row r="4914" spans="1:7" hidden="1" x14ac:dyDescent="0.2">
      <c r="A4914" t="s">
        <v>391</v>
      </c>
      <c r="B4914">
        <v>1</v>
      </c>
      <c r="C4914">
        <v>18</v>
      </c>
      <c r="D4914" t="s">
        <v>4631</v>
      </c>
      <c r="E4914">
        <v>49.321387000000001</v>
      </c>
      <c r="F4914">
        <v>-123.038566</v>
      </c>
      <c r="G4914">
        <f>IF(route_map__2[[#This Row],[route_label]]&lt;&gt;A4915,0,SQRT((E4915-route_map__2[[#This Row],[stop_lat]])^2 + ((F4915-route_map__2[[#This Row],[stop_lon]])*COS(RADIANS(route_map__2[[#This Row],[stop_lat]])))^2)*111.32)</f>
        <v>0.43045085299435992</v>
      </c>
    </row>
    <row r="4915" spans="1:7" hidden="1" x14ac:dyDescent="0.2">
      <c r="A4915" t="s">
        <v>391</v>
      </c>
      <c r="B4915">
        <v>1</v>
      </c>
      <c r="C4915">
        <v>19</v>
      </c>
      <c r="D4915" t="s">
        <v>4632</v>
      </c>
      <c r="E4915">
        <v>49.317810999999999</v>
      </c>
      <c r="F4915">
        <v>-123.036309</v>
      </c>
      <c r="G4915">
        <f>IF(route_map__2[[#This Row],[route_label]]&lt;&gt;A4916,0,SQRT((E4916-route_map__2[[#This Row],[stop_lat]])^2 + ((F4916-route_map__2[[#This Row],[stop_lon]])*COS(RADIANS(route_map__2[[#This Row],[stop_lat]])))^2)*111.32)</f>
        <v>0.52013966535139289</v>
      </c>
    </row>
    <row r="4916" spans="1:7" hidden="1" x14ac:dyDescent="0.2">
      <c r="A4916" t="s">
        <v>391</v>
      </c>
      <c r="B4916">
        <v>1</v>
      </c>
      <c r="C4916">
        <v>20</v>
      </c>
      <c r="D4916" t="s">
        <v>4633</v>
      </c>
      <c r="E4916">
        <v>49.313198</v>
      </c>
      <c r="F4916">
        <v>-123.037449</v>
      </c>
      <c r="G4916">
        <f>IF(route_map__2[[#This Row],[route_label]]&lt;&gt;A4917,0,SQRT((E4917-route_map__2[[#This Row],[stop_lat]])^2 + ((F4917-route_map__2[[#This Row],[stop_lon]])*COS(RADIANS(route_map__2[[#This Row],[stop_lat]])))^2)*111.32)</f>
        <v>0.41890007935939305</v>
      </c>
    </row>
    <row r="4917" spans="1:7" hidden="1" x14ac:dyDescent="0.2">
      <c r="A4917" t="s">
        <v>391</v>
      </c>
      <c r="B4917">
        <v>1</v>
      </c>
      <c r="C4917">
        <v>21</v>
      </c>
      <c r="D4917" t="s">
        <v>4634</v>
      </c>
      <c r="E4917">
        <v>49.311044000000003</v>
      </c>
      <c r="F4917">
        <v>-123.03271599999999</v>
      </c>
      <c r="G4917">
        <f>IF(route_map__2[[#This Row],[route_label]]&lt;&gt;A4918,0,SQRT((E4918-route_map__2[[#This Row],[stop_lat]])^2 + ((F4918-route_map__2[[#This Row],[stop_lon]])*COS(RADIANS(route_map__2[[#This Row],[stop_lat]])))^2)*111.32)</f>
        <v>0.18100719072737204</v>
      </c>
    </row>
    <row r="4918" spans="1:7" hidden="1" x14ac:dyDescent="0.2">
      <c r="A4918" t="s">
        <v>391</v>
      </c>
      <c r="B4918">
        <v>1</v>
      </c>
      <c r="C4918">
        <v>22</v>
      </c>
      <c r="D4918" t="s">
        <v>4635</v>
      </c>
      <c r="E4918">
        <v>49.309441999999997</v>
      </c>
      <c r="F4918">
        <v>-123.03228900000001</v>
      </c>
      <c r="G4918">
        <f>IF(route_map__2[[#This Row],[route_label]]&lt;&gt;A4919,0,SQRT((E4919-route_map__2[[#This Row],[stop_lat]])^2 + ((F4919-route_map__2[[#This Row],[stop_lon]])*COS(RADIANS(route_map__2[[#This Row],[stop_lat]])))^2)*111.32)</f>
        <v>0.19432268648639037</v>
      </c>
    </row>
    <row r="4919" spans="1:7" hidden="1" x14ac:dyDescent="0.2">
      <c r="A4919" t="s">
        <v>391</v>
      </c>
      <c r="B4919">
        <v>1</v>
      </c>
      <c r="C4919">
        <v>23</v>
      </c>
      <c r="D4919" t="s">
        <v>4636</v>
      </c>
      <c r="E4919">
        <v>49.307702999999997</v>
      </c>
      <c r="F4919">
        <v>-123.032056</v>
      </c>
      <c r="G4919">
        <f>IF(route_map__2[[#This Row],[route_label]]&lt;&gt;A4920,0,SQRT((E4920-route_map__2[[#This Row],[stop_lat]])^2 + ((F4920-route_map__2[[#This Row],[stop_lon]])*COS(RADIANS(route_map__2[[#This Row],[stop_lat]])))^2)*111.32)</f>
        <v>0.38142297040971473</v>
      </c>
    </row>
    <row r="4920" spans="1:7" hidden="1" x14ac:dyDescent="0.2">
      <c r="A4920" t="s">
        <v>391</v>
      </c>
      <c r="B4920">
        <v>1</v>
      </c>
      <c r="C4920">
        <v>24</v>
      </c>
      <c r="D4920" t="s">
        <v>4637</v>
      </c>
      <c r="E4920">
        <v>49.305038000000003</v>
      </c>
      <c r="F4920">
        <v>-123.02875299999999</v>
      </c>
      <c r="G4920">
        <f>IF(route_map__2[[#This Row],[route_label]]&lt;&gt;A4921,0,SQRT((E4921-route_map__2[[#This Row],[stop_lat]])^2 + ((F4921-route_map__2[[#This Row],[stop_lon]])*COS(RADIANS(route_map__2[[#This Row],[stop_lat]])))^2)*111.32)</f>
        <v>2.1402424535864921</v>
      </c>
    </row>
    <row r="4921" spans="1:7" hidden="1" x14ac:dyDescent="0.2">
      <c r="A4921" t="s">
        <v>391</v>
      </c>
      <c r="B4921">
        <v>1</v>
      </c>
      <c r="C4921">
        <v>25</v>
      </c>
      <c r="D4921" t="s">
        <v>4638</v>
      </c>
      <c r="E4921">
        <v>49.288825000000003</v>
      </c>
      <c r="F4921">
        <v>-123.044601</v>
      </c>
      <c r="G4921">
        <f>IF(route_map__2[[#This Row],[route_label]]&lt;&gt;A4922,0,SQRT((E4922-route_map__2[[#This Row],[stop_lat]])^2 + ((F4922-route_map__2[[#This Row],[stop_lon]])*COS(RADIANS(route_map__2[[#This Row],[stop_lat]])))^2)*111.32)</f>
        <v>0.20431982062972195</v>
      </c>
    </row>
    <row r="4922" spans="1:7" hidden="1" x14ac:dyDescent="0.2">
      <c r="A4922" t="s">
        <v>391</v>
      </c>
      <c r="B4922">
        <v>1</v>
      </c>
      <c r="C4922">
        <v>26</v>
      </c>
      <c r="D4922" t="s">
        <v>1189</v>
      </c>
      <c r="E4922">
        <v>49.288820000000001</v>
      </c>
      <c r="F4922">
        <v>-123.047415</v>
      </c>
      <c r="G4922">
        <f>IF(route_map__2[[#This Row],[route_label]]&lt;&gt;A4923,0,SQRT((E4923-route_map__2[[#This Row],[stop_lat]])^2 + ((F4923-route_map__2[[#This Row],[stop_lon]])*COS(RADIANS(route_map__2[[#This Row],[stop_lat]])))^2)*111.32)</f>
        <v>0.36326428590618831</v>
      </c>
    </row>
    <row r="4923" spans="1:7" hidden="1" x14ac:dyDescent="0.2">
      <c r="A4923" t="s">
        <v>391</v>
      </c>
      <c r="B4923">
        <v>1</v>
      </c>
      <c r="C4923">
        <v>27</v>
      </c>
      <c r="D4923" t="s">
        <v>1190</v>
      </c>
      <c r="E4923">
        <v>49.288800999999999</v>
      </c>
      <c r="F4923">
        <v>-123.052418</v>
      </c>
      <c r="G4923">
        <f>IF(route_map__2[[#This Row],[route_label]]&lt;&gt;A4924,0,SQRT((E4924-route_map__2[[#This Row],[stop_lat]])^2 + ((F4924-route_map__2[[#This Row],[stop_lon]])*COS(RADIANS(route_map__2[[#This Row],[stop_lat]])))^2)*111.32)</f>
        <v>0.31985808482204292</v>
      </c>
    </row>
    <row r="4924" spans="1:7" hidden="1" x14ac:dyDescent="0.2">
      <c r="A4924" t="s">
        <v>391</v>
      </c>
      <c r="B4924">
        <v>1</v>
      </c>
      <c r="C4924">
        <v>28</v>
      </c>
      <c r="D4924" t="s">
        <v>1191</v>
      </c>
      <c r="E4924">
        <v>49.288026000000002</v>
      </c>
      <c r="F4924">
        <v>-123.05665999999999</v>
      </c>
      <c r="G4924">
        <f>IF(route_map__2[[#This Row],[route_label]]&lt;&gt;A4925,0,SQRT((E4925-route_map__2[[#This Row],[stop_lat]])^2 + ((F4925-route_map__2[[#This Row],[stop_lon]])*COS(RADIANS(route_map__2[[#This Row],[stop_lat]])))^2)*111.32)</f>
        <v>0.19481194851060904</v>
      </c>
    </row>
    <row r="4925" spans="1:7" hidden="1" x14ac:dyDescent="0.2">
      <c r="A4925" t="s">
        <v>391</v>
      </c>
      <c r="B4925">
        <v>1</v>
      </c>
      <c r="C4925">
        <v>29</v>
      </c>
      <c r="D4925" t="s">
        <v>1192</v>
      </c>
      <c r="E4925">
        <v>49.286276000000001</v>
      </c>
      <c r="F4925">
        <v>-123.05667200000001</v>
      </c>
      <c r="G4925">
        <f>IF(route_map__2[[#This Row],[route_label]]&lt;&gt;A4926,0,SQRT((E4926-route_map__2[[#This Row],[stop_lat]])^2 + ((F4926-route_map__2[[#This Row],[stop_lon]])*COS(RADIANS(route_map__2[[#This Row],[stop_lat]])))^2)*111.32)</f>
        <v>0.16388023055276474</v>
      </c>
    </row>
    <row r="4926" spans="1:7" hidden="1" x14ac:dyDescent="0.2">
      <c r="A4926" t="s">
        <v>391</v>
      </c>
      <c r="B4926">
        <v>1</v>
      </c>
      <c r="C4926">
        <v>30</v>
      </c>
      <c r="D4926" t="s">
        <v>1193</v>
      </c>
      <c r="E4926">
        <v>49.284885000000003</v>
      </c>
      <c r="F4926">
        <v>-123.057411</v>
      </c>
      <c r="G4926">
        <f>IF(route_map__2[[#This Row],[route_label]]&lt;&gt;A4927,0,SQRT((E4927-route_map__2[[#This Row],[stop_lat]])^2 + ((F4927-route_map__2[[#This Row],[stop_lon]])*COS(RADIANS(route_map__2[[#This Row],[stop_lat]])))^2)*111.32)</f>
        <v>0.19838717585843879</v>
      </c>
    </row>
    <row r="4927" spans="1:7" hidden="1" x14ac:dyDescent="0.2">
      <c r="A4927" t="s">
        <v>391</v>
      </c>
      <c r="B4927">
        <v>1</v>
      </c>
      <c r="C4927">
        <v>31</v>
      </c>
      <c r="D4927" t="s">
        <v>1194</v>
      </c>
      <c r="E4927">
        <v>49.284871000000003</v>
      </c>
      <c r="F4927">
        <v>-123.060143</v>
      </c>
      <c r="G4927">
        <f>IF(route_map__2[[#This Row],[route_label]]&lt;&gt;A4928,0,SQRT((E4928-route_map__2[[#This Row],[stop_lat]])^2 + ((F4928-route_map__2[[#This Row],[stop_lon]])*COS(RADIANS(route_map__2[[#This Row],[stop_lat]])))^2)*111.32)</f>
        <v>0.22714408918975218</v>
      </c>
    </row>
    <row r="4928" spans="1:7" hidden="1" x14ac:dyDescent="0.2">
      <c r="A4928" t="s">
        <v>391</v>
      </c>
      <c r="B4928">
        <v>1</v>
      </c>
      <c r="C4928">
        <v>32</v>
      </c>
      <c r="D4928" t="s">
        <v>1195</v>
      </c>
      <c r="E4928">
        <v>49.284888000000002</v>
      </c>
      <c r="F4928">
        <v>-123.063271</v>
      </c>
      <c r="G4928">
        <f>IF(route_map__2[[#This Row],[route_label]]&lt;&gt;A4929,0,SQRT((E4929-route_map__2[[#This Row],[stop_lat]])^2 + ((F4929-route_map__2[[#This Row],[stop_lon]])*COS(RADIANS(route_map__2[[#This Row],[stop_lat]])))^2)*111.32)</f>
        <v>0.19644702962831087</v>
      </c>
    </row>
    <row r="4929" spans="1:7" hidden="1" x14ac:dyDescent="0.2">
      <c r="A4929" t="s">
        <v>391</v>
      </c>
      <c r="B4929">
        <v>1</v>
      </c>
      <c r="C4929">
        <v>33</v>
      </c>
      <c r="D4929" t="s">
        <v>1196</v>
      </c>
      <c r="E4929">
        <v>49.284799999999997</v>
      </c>
      <c r="F4929">
        <v>-123.065973</v>
      </c>
      <c r="G4929">
        <f>IF(route_map__2[[#This Row],[route_label]]&lt;&gt;A4930,0,SQRT((E4930-route_map__2[[#This Row],[stop_lat]])^2 + ((F4930-route_map__2[[#This Row],[stop_lon]])*COS(RADIANS(route_map__2[[#This Row],[stop_lat]])))^2)*111.32)</f>
        <v>0.37084230298096588</v>
      </c>
    </row>
    <row r="4930" spans="1:7" hidden="1" x14ac:dyDescent="0.2">
      <c r="A4930" t="s">
        <v>391</v>
      </c>
      <c r="B4930">
        <v>1</v>
      </c>
      <c r="C4930">
        <v>34</v>
      </c>
      <c r="D4930" t="s">
        <v>1197</v>
      </c>
      <c r="E4930">
        <v>49.283836999999998</v>
      </c>
      <c r="F4930">
        <v>-123.07086200000001</v>
      </c>
      <c r="G4930">
        <f>IF(route_map__2[[#This Row],[route_label]]&lt;&gt;A4931,0,SQRT((E4931-route_map__2[[#This Row],[stop_lat]])^2 + ((F4931-route_map__2[[#This Row],[stop_lon]])*COS(RADIANS(route_map__2[[#This Row],[stop_lat]])))^2)*111.32)</f>
        <v>0.41362197153355501</v>
      </c>
    </row>
    <row r="4931" spans="1:7" hidden="1" x14ac:dyDescent="0.2">
      <c r="A4931" t="s">
        <v>391</v>
      </c>
      <c r="B4931">
        <v>1</v>
      </c>
      <c r="C4931">
        <v>35</v>
      </c>
      <c r="D4931" t="s">
        <v>1198</v>
      </c>
      <c r="E4931">
        <v>49.283161</v>
      </c>
      <c r="F4931">
        <v>-123.076463</v>
      </c>
      <c r="G4931">
        <f>IF(route_map__2[[#This Row],[route_label]]&lt;&gt;A4932,0,SQRT((E4932-route_map__2[[#This Row],[stop_lat]])^2 + ((F4932-route_map__2[[#This Row],[stop_lon]])*COS(RADIANS(route_map__2[[#This Row],[stop_lat]])))^2)*111.32)</f>
        <v>0.37954416714861722</v>
      </c>
    </row>
    <row r="4932" spans="1:7" hidden="1" x14ac:dyDescent="0.2">
      <c r="A4932" t="s">
        <v>391</v>
      </c>
      <c r="B4932">
        <v>1</v>
      </c>
      <c r="C4932">
        <v>36</v>
      </c>
      <c r="D4932" t="s">
        <v>1199</v>
      </c>
      <c r="E4932">
        <v>49.282792000000001</v>
      </c>
      <c r="F4932">
        <v>-123.081659</v>
      </c>
      <c r="G4932">
        <f>IF(route_map__2[[#This Row],[route_label]]&lt;&gt;A4933,0,SQRT((E4933-route_map__2[[#This Row],[stop_lat]])^2 + ((F4933-route_map__2[[#This Row],[stop_lon]])*COS(RADIANS(route_map__2[[#This Row],[stop_lat]])))^2)*111.32)</f>
        <v>0.42657666300401664</v>
      </c>
    </row>
    <row r="4933" spans="1:7" hidden="1" x14ac:dyDescent="0.2">
      <c r="A4933" t="s">
        <v>391</v>
      </c>
      <c r="B4933">
        <v>1</v>
      </c>
      <c r="C4933">
        <v>37</v>
      </c>
      <c r="D4933" t="s">
        <v>1200</v>
      </c>
      <c r="E4933">
        <v>49.283029999999997</v>
      </c>
      <c r="F4933">
        <v>-123.08752200000001</v>
      </c>
      <c r="G4933">
        <f>IF(route_map__2[[#This Row],[route_label]]&lt;&gt;A4934,0,SQRT((E4934-route_map__2[[#This Row],[stop_lat]])^2 + ((F4934-route_map__2[[#This Row],[stop_lon]])*COS(RADIANS(route_map__2[[#This Row],[stop_lat]])))^2)*111.32)</f>
        <v>0.18228001821145023</v>
      </c>
    </row>
    <row r="4934" spans="1:7" hidden="1" x14ac:dyDescent="0.2">
      <c r="A4934" t="s">
        <v>391</v>
      </c>
      <c r="B4934">
        <v>1</v>
      </c>
      <c r="C4934">
        <v>38</v>
      </c>
      <c r="D4934" t="s">
        <v>1201</v>
      </c>
      <c r="E4934">
        <v>49.283079999999998</v>
      </c>
      <c r="F4934">
        <v>-123.090031</v>
      </c>
      <c r="G4934">
        <f>IF(route_map__2[[#This Row],[route_label]]&lt;&gt;A4935,0,SQRT((E4935-route_map__2[[#This Row],[stop_lat]])^2 + ((F4935-route_map__2[[#This Row],[stop_lon]])*COS(RADIANS(route_map__2[[#This Row],[stop_lat]])))^2)*111.32)</f>
        <v>0.26834600086224397</v>
      </c>
    </row>
    <row r="4935" spans="1:7" hidden="1" x14ac:dyDescent="0.2">
      <c r="A4935" t="s">
        <v>391</v>
      </c>
      <c r="B4935">
        <v>1</v>
      </c>
      <c r="C4935">
        <v>39</v>
      </c>
      <c r="D4935" t="s">
        <v>1202</v>
      </c>
      <c r="E4935">
        <v>49.283146000000002</v>
      </c>
      <c r="F4935">
        <v>-123.09372500000001</v>
      </c>
      <c r="G4935">
        <f>IF(route_map__2[[#This Row],[route_label]]&lt;&gt;A4936,0,SQRT((E4936-route_map__2[[#This Row],[stop_lat]])^2 + ((F4936-route_map__2[[#This Row],[stop_lon]])*COS(RADIANS(route_map__2[[#This Row],[stop_lat]])))^2)*111.32)</f>
        <v>0.32028050312955325</v>
      </c>
    </row>
    <row r="4936" spans="1:7" hidden="1" x14ac:dyDescent="0.2">
      <c r="A4936" t="s">
        <v>391</v>
      </c>
      <c r="B4936">
        <v>1</v>
      </c>
      <c r="C4936">
        <v>40</v>
      </c>
      <c r="D4936" t="s">
        <v>1203</v>
      </c>
      <c r="E4936">
        <v>49.283223</v>
      </c>
      <c r="F4936">
        <v>-123.098134</v>
      </c>
      <c r="G4936">
        <f>IF(route_map__2[[#This Row],[route_label]]&lt;&gt;A4937,0,SQRT((E4937-route_map__2[[#This Row],[stop_lat]])^2 + ((F4937-route_map__2[[#This Row],[stop_lon]])*COS(RADIANS(route_map__2[[#This Row],[stop_lat]])))^2)*111.32)</f>
        <v>0.12977202749607553</v>
      </c>
    </row>
    <row r="4937" spans="1:7" hidden="1" x14ac:dyDescent="0.2">
      <c r="A4937" t="s">
        <v>391</v>
      </c>
      <c r="B4937">
        <v>1</v>
      </c>
      <c r="C4937">
        <v>41</v>
      </c>
      <c r="D4937" t="s">
        <v>1204</v>
      </c>
      <c r="E4937">
        <v>49.282713000000001</v>
      </c>
      <c r="F4937">
        <v>-123.09974099999999</v>
      </c>
      <c r="G4937">
        <f>IF(route_map__2[[#This Row],[route_label]]&lt;&gt;A4938,0,SQRT((E4938-route_map__2[[#This Row],[stop_lat]])^2 + ((F4938-route_map__2[[#This Row],[stop_lon]])*COS(RADIANS(route_map__2[[#This Row],[stop_lat]])))^2)*111.32)</f>
        <v>0.25343218132721057</v>
      </c>
    </row>
    <row r="4938" spans="1:7" hidden="1" x14ac:dyDescent="0.2">
      <c r="A4938" t="s">
        <v>391</v>
      </c>
      <c r="B4938">
        <v>1</v>
      </c>
      <c r="C4938">
        <v>42</v>
      </c>
      <c r="D4938" t="s">
        <v>1205</v>
      </c>
      <c r="E4938">
        <v>49.280462</v>
      </c>
      <c r="F4938">
        <v>-123.100263</v>
      </c>
      <c r="G4938">
        <f>IF(route_map__2[[#This Row],[route_label]]&lt;&gt;A4939,0,SQRT((E4939-route_map__2[[#This Row],[stop_lat]])^2 + ((F4939-route_map__2[[#This Row],[stop_lon]])*COS(RADIANS(route_map__2[[#This Row],[stop_lat]])))^2)*111.32)</f>
        <v>0.34493736083793136</v>
      </c>
    </row>
    <row r="4939" spans="1:7" hidden="1" x14ac:dyDescent="0.2">
      <c r="A4939" t="s">
        <v>391</v>
      </c>
      <c r="B4939">
        <v>1</v>
      </c>
      <c r="C4939">
        <v>43</v>
      </c>
      <c r="D4939" t="s">
        <v>1206</v>
      </c>
      <c r="E4939">
        <v>49.280707</v>
      </c>
      <c r="F4939">
        <v>-123.10499799999999</v>
      </c>
      <c r="G4939">
        <f>IF(route_map__2[[#This Row],[route_label]]&lt;&gt;A4940,0,SQRT((E4940-route_map__2[[#This Row],[stop_lat]])^2 + ((F4940-route_map__2[[#This Row],[stop_lon]])*COS(RADIANS(route_map__2[[#This Row],[stop_lat]])))^2)*111.32)</f>
        <v>0.2423257049976687</v>
      </c>
    </row>
    <row r="4940" spans="1:7" hidden="1" x14ac:dyDescent="0.2">
      <c r="A4940" t="s">
        <v>391</v>
      </c>
      <c r="B4940">
        <v>1</v>
      </c>
      <c r="C4940">
        <v>44</v>
      </c>
      <c r="D4940" t="s">
        <v>1207</v>
      </c>
      <c r="E4940">
        <v>49.281289999999998</v>
      </c>
      <c r="F4940">
        <v>-123.10821300000001</v>
      </c>
      <c r="G4940">
        <f>IF(route_map__2[[#This Row],[route_label]]&lt;&gt;A4941,0,SQRT((E4941-route_map__2[[#This Row],[stop_lat]])^2 + ((F4941-route_map__2[[#This Row],[stop_lon]])*COS(RADIANS(route_map__2[[#This Row],[stop_lat]])))^2)*111.32)</f>
        <v>0.26433480853736929</v>
      </c>
    </row>
    <row r="4941" spans="1:7" hidden="1" x14ac:dyDescent="0.2">
      <c r="A4941" t="s">
        <v>391</v>
      </c>
      <c r="B4941">
        <v>1</v>
      </c>
      <c r="C4941">
        <v>45</v>
      </c>
      <c r="D4941" t="s">
        <v>1208</v>
      </c>
      <c r="E4941">
        <v>49.282471999999999</v>
      </c>
      <c r="F4941">
        <v>-123.11136999999999</v>
      </c>
      <c r="G4941">
        <f>IF(route_map__2[[#This Row],[route_label]]&lt;&gt;A4942,0,SQRT((E4942-route_map__2[[#This Row],[stop_lat]])^2 + ((F4942-route_map__2[[#This Row],[stop_lon]])*COS(RADIANS(route_map__2[[#This Row],[stop_lat]])))^2)*111.32)</f>
        <v>0.21167675241226</v>
      </c>
    </row>
    <row r="4942" spans="1:7" hidden="1" x14ac:dyDescent="0.2">
      <c r="A4942" t="s">
        <v>391</v>
      </c>
      <c r="B4942">
        <v>1</v>
      </c>
      <c r="C4942">
        <v>46</v>
      </c>
      <c r="D4942" t="s">
        <v>1209</v>
      </c>
      <c r="E4942">
        <v>49.283817999999997</v>
      </c>
      <c r="F4942">
        <v>-123.113429</v>
      </c>
      <c r="G4942">
        <f>IF(route_map__2[[#This Row],[route_label]]&lt;&gt;A4943,0,SQRT((E4943-route_map__2[[#This Row],[stop_lat]])^2 + ((F4943-route_map__2[[#This Row],[stop_lon]])*COS(RADIANS(route_map__2[[#This Row],[stop_lat]])))^2)*111.32)</f>
        <v>0.11950960575002761</v>
      </c>
    </row>
    <row r="4943" spans="1:7" hidden="1" x14ac:dyDescent="0.2">
      <c r="A4943" t="s">
        <v>391</v>
      </c>
      <c r="B4943">
        <v>1</v>
      </c>
      <c r="C4943">
        <v>47</v>
      </c>
      <c r="D4943" t="s">
        <v>4639</v>
      </c>
      <c r="E4943">
        <v>49.284574999999997</v>
      </c>
      <c r="F4943">
        <v>-123.11459600000001</v>
      </c>
      <c r="G4943">
        <f>IF(route_map__2[[#This Row],[route_label]]&lt;&gt;A4944,0,SQRT((E4944-route_map__2[[#This Row],[stop_lat]])^2 + ((F4944-route_map__2[[#This Row],[stop_lon]])*COS(RADIANS(route_map__2[[#This Row],[stop_lat]])))^2)*111.32)</f>
        <v>0.15954067098431296</v>
      </c>
    </row>
    <row r="4944" spans="1:7" hidden="1" x14ac:dyDescent="0.2">
      <c r="A4944" t="s">
        <v>391</v>
      </c>
      <c r="B4944">
        <v>1</v>
      </c>
      <c r="C4944">
        <v>48</v>
      </c>
      <c r="D4944" t="s">
        <v>4640</v>
      </c>
      <c r="E4944">
        <v>49.284790999999998</v>
      </c>
      <c r="F4944">
        <v>-123.11676799999999</v>
      </c>
      <c r="G4944">
        <f>IF(route_map__2[[#This Row],[route_label]]&lt;&gt;A4945,0,SQRT((E4945-route_map__2[[#This Row],[stop_lat]])^2 + ((F4945-route_map__2[[#This Row],[stop_lon]])*COS(RADIANS(route_map__2[[#This Row],[stop_lat]])))^2)*111.32)</f>
        <v>0.29595375024785048</v>
      </c>
    </row>
    <row r="4945" spans="1:7" hidden="1" x14ac:dyDescent="0.2">
      <c r="A4945" t="s">
        <v>391</v>
      </c>
      <c r="B4945">
        <v>1</v>
      </c>
      <c r="C4945">
        <v>49</v>
      </c>
      <c r="D4945" t="s">
        <v>4589</v>
      </c>
      <c r="E4945">
        <v>49.286034999999998</v>
      </c>
      <c r="F4945">
        <v>-123.12036999999999</v>
      </c>
      <c r="G4945">
        <f>IF(route_map__2[[#This Row],[route_label]]&lt;&gt;A4946,0,SQRT((E4946-route_map__2[[#This Row],[stop_lat]])^2 + ((F4946-route_map__2[[#This Row],[stop_lon]])*COS(RADIANS(route_map__2[[#This Row],[stop_lat]])))^2)*111.32)</f>
        <v>0</v>
      </c>
    </row>
    <row r="4946" spans="1:7" hidden="1" x14ac:dyDescent="0.2">
      <c r="A4946" t="s">
        <v>233</v>
      </c>
      <c r="B4946">
        <v>0</v>
      </c>
      <c r="C4946">
        <v>1</v>
      </c>
      <c r="D4946" t="s">
        <v>4589</v>
      </c>
      <c r="E4946">
        <v>49.286034999999998</v>
      </c>
      <c r="F4946">
        <v>-123.12036999999999</v>
      </c>
      <c r="G4946">
        <f>IF(route_map__2[[#This Row],[route_label]]&lt;&gt;A4947,0,SQRT((E4947-route_map__2[[#This Row],[stop_lat]])^2 + ((F4947-route_map__2[[#This Row],[stop_lon]])*COS(RADIANS(route_map__2[[#This Row],[stop_lat]])))^2)*111.32)</f>
        <v>0.14362271739113028</v>
      </c>
    </row>
    <row r="4947" spans="1:7" hidden="1" x14ac:dyDescent="0.2">
      <c r="A4947" t="s">
        <v>233</v>
      </c>
      <c r="B4947">
        <v>0</v>
      </c>
      <c r="C4947">
        <v>2</v>
      </c>
      <c r="D4947" t="s">
        <v>4590</v>
      </c>
      <c r="E4947">
        <v>49.287292999999998</v>
      </c>
      <c r="F4947">
        <v>-123.11993099999999</v>
      </c>
      <c r="G4947">
        <f>IF(route_map__2[[#This Row],[route_label]]&lt;&gt;A4948,0,SQRT((E4948-route_map__2[[#This Row],[stop_lat]])^2 + ((F4948-route_map__2[[#This Row],[stop_lon]])*COS(RADIANS(route_map__2[[#This Row],[stop_lat]])))^2)*111.32)</f>
        <v>0.23464623011748964</v>
      </c>
    </row>
    <row r="4948" spans="1:7" hidden="1" x14ac:dyDescent="0.2">
      <c r="A4948" t="s">
        <v>233</v>
      </c>
      <c r="B4948">
        <v>0</v>
      </c>
      <c r="C4948">
        <v>3</v>
      </c>
      <c r="D4948" t="s">
        <v>1247</v>
      </c>
      <c r="E4948">
        <v>49.286121000000001</v>
      </c>
      <c r="F4948">
        <v>-123.117245</v>
      </c>
      <c r="G4948">
        <f>IF(route_map__2[[#This Row],[route_label]]&lt;&gt;A4949,0,SQRT((E4949-route_map__2[[#This Row],[stop_lat]])^2 + ((F4949-route_map__2[[#This Row],[stop_lon]])*COS(RADIANS(route_map__2[[#This Row],[stop_lat]])))^2)*111.32)</f>
        <v>0.20810282417868461</v>
      </c>
    </row>
    <row r="4949" spans="1:7" hidden="1" x14ac:dyDescent="0.2">
      <c r="A4949" t="s">
        <v>233</v>
      </c>
      <c r="B4949">
        <v>0</v>
      </c>
      <c r="C4949">
        <v>4</v>
      </c>
      <c r="D4949" t="s">
        <v>1248</v>
      </c>
      <c r="E4949">
        <v>49.284790999999998</v>
      </c>
      <c r="F4949">
        <v>-123.11523099999999</v>
      </c>
      <c r="G4949">
        <f>IF(route_map__2[[#This Row],[route_label]]&lt;&gt;A4950,0,SQRT((E4950-route_map__2[[#This Row],[stop_lat]])^2 + ((F4950-route_map__2[[#This Row],[stop_lon]])*COS(RADIANS(route_map__2[[#This Row],[stop_lat]])))^2)*111.32)</f>
        <v>0.16603659807579083</v>
      </c>
    </row>
    <row r="4950" spans="1:7" hidden="1" x14ac:dyDescent="0.2">
      <c r="A4950" t="s">
        <v>233</v>
      </c>
      <c r="B4950">
        <v>0</v>
      </c>
      <c r="C4950">
        <v>5</v>
      </c>
      <c r="D4950" t="s">
        <v>1249</v>
      </c>
      <c r="E4950">
        <v>49.283752999999997</v>
      </c>
      <c r="F4950">
        <v>-123.113589</v>
      </c>
      <c r="G4950">
        <f>IF(route_map__2[[#This Row],[route_label]]&lt;&gt;A4951,0,SQRT((E4951-route_map__2[[#This Row],[stop_lat]])^2 + ((F4951-route_map__2[[#This Row],[stop_lon]])*COS(RADIANS(route_map__2[[#This Row],[stop_lat]])))^2)*111.32)</f>
        <v>0.17808621436172081</v>
      </c>
    </row>
    <row r="4951" spans="1:7" hidden="1" x14ac:dyDescent="0.2">
      <c r="A4951" t="s">
        <v>233</v>
      </c>
      <c r="B4951">
        <v>0</v>
      </c>
      <c r="C4951">
        <v>6</v>
      </c>
      <c r="D4951" t="s">
        <v>1566</v>
      </c>
      <c r="E4951">
        <v>49.282980999999999</v>
      </c>
      <c r="F4951">
        <v>-123.111441</v>
      </c>
      <c r="G4951">
        <f>IF(route_map__2[[#This Row],[route_label]]&lt;&gt;A4952,0,SQRT((E4952-route_map__2[[#This Row],[stop_lat]])^2 + ((F4952-route_map__2[[#This Row],[stop_lon]])*COS(RADIANS(route_map__2[[#This Row],[stop_lat]])))^2)*111.32)</f>
        <v>0.15753183203780452</v>
      </c>
    </row>
    <row r="4952" spans="1:7" hidden="1" x14ac:dyDescent="0.2">
      <c r="A4952" t="s">
        <v>233</v>
      </c>
      <c r="B4952">
        <v>0</v>
      </c>
      <c r="C4952">
        <v>7</v>
      </c>
      <c r="D4952" t="s">
        <v>1107</v>
      </c>
      <c r="E4952">
        <v>49.283718999999998</v>
      </c>
      <c r="F4952">
        <v>-123.10959</v>
      </c>
      <c r="G4952">
        <f>IF(route_map__2[[#This Row],[route_label]]&lt;&gt;A4953,0,SQRT((E4953-route_map__2[[#This Row],[stop_lat]])^2 + ((F4953-route_map__2[[#This Row],[stop_lon]])*COS(RADIANS(route_map__2[[#This Row],[stop_lat]])))^2)*111.32)</f>
        <v>0.38694165069623687</v>
      </c>
    </row>
    <row r="4953" spans="1:7" hidden="1" x14ac:dyDescent="0.2">
      <c r="A4953" t="s">
        <v>233</v>
      </c>
      <c r="B4953">
        <v>0</v>
      </c>
      <c r="C4953">
        <v>8</v>
      </c>
      <c r="D4953" t="s">
        <v>1108</v>
      </c>
      <c r="E4953">
        <v>49.282442000000003</v>
      </c>
      <c r="F4953">
        <v>-123.104634</v>
      </c>
      <c r="G4953">
        <f>IF(route_map__2[[#This Row],[route_label]]&lt;&gt;A4954,0,SQRT((E4954-route_map__2[[#This Row],[stop_lat]])^2 + ((F4954-route_map__2[[#This Row],[stop_lon]])*COS(RADIANS(route_map__2[[#This Row],[stop_lat]])))^2)*111.32)</f>
        <v>0.41412145394198491</v>
      </c>
    </row>
    <row r="4954" spans="1:7" hidden="1" x14ac:dyDescent="0.2">
      <c r="A4954" t="s">
        <v>233</v>
      </c>
      <c r="B4954">
        <v>0</v>
      </c>
      <c r="C4954">
        <v>9</v>
      </c>
      <c r="D4954" t="s">
        <v>1174</v>
      </c>
      <c r="E4954">
        <v>49.282203000000003</v>
      </c>
      <c r="F4954">
        <v>-123.09894300000001</v>
      </c>
      <c r="G4954">
        <f>IF(route_map__2[[#This Row],[route_label]]&lt;&gt;A4955,0,SQRT((E4955-route_map__2[[#This Row],[stop_lat]])^2 + ((F4955-route_map__2[[#This Row],[stop_lon]])*COS(RADIANS(route_map__2[[#This Row],[stop_lat]])))^2)*111.32)</f>
        <v>0.58892773056163072</v>
      </c>
    </row>
    <row r="4955" spans="1:7" hidden="1" x14ac:dyDescent="0.2">
      <c r="A4955" t="s">
        <v>233</v>
      </c>
      <c r="B4955">
        <v>0</v>
      </c>
      <c r="C4955">
        <v>10</v>
      </c>
      <c r="D4955" t="s">
        <v>1176</v>
      </c>
      <c r="E4955">
        <v>49.282060000000001</v>
      </c>
      <c r="F4955">
        <v>-123.090836</v>
      </c>
      <c r="G4955">
        <f>IF(route_map__2[[#This Row],[route_label]]&lt;&gt;A4956,0,SQRT((E4956-route_map__2[[#This Row],[stop_lat]])^2 + ((F4956-route_map__2[[#This Row],[stop_lon]])*COS(RADIANS(route_map__2[[#This Row],[stop_lat]])))^2)*111.32)</f>
        <v>1.5383793513404647</v>
      </c>
    </row>
    <row r="4956" spans="1:7" hidden="1" x14ac:dyDescent="0.2">
      <c r="A4956" t="s">
        <v>233</v>
      </c>
      <c r="B4956">
        <v>0</v>
      </c>
      <c r="C4956">
        <v>11</v>
      </c>
      <c r="D4956" t="s">
        <v>1180</v>
      </c>
      <c r="E4956">
        <v>49.283884999999998</v>
      </c>
      <c r="F4956">
        <v>-123.06983700000001</v>
      </c>
      <c r="G4956">
        <f>IF(route_map__2[[#This Row],[route_label]]&lt;&gt;A4957,0,SQRT((E4957-route_map__2[[#This Row],[stop_lat]])^2 + ((F4957-route_map__2[[#This Row],[stop_lon]])*COS(RADIANS(route_map__2[[#This Row],[stop_lat]])))^2)*111.32)</f>
        <v>0.98697750926422367</v>
      </c>
    </row>
    <row r="4957" spans="1:7" hidden="1" x14ac:dyDescent="0.2">
      <c r="A4957" t="s">
        <v>233</v>
      </c>
      <c r="B4957">
        <v>0</v>
      </c>
      <c r="C4957">
        <v>12</v>
      </c>
      <c r="D4957" t="s">
        <v>1184</v>
      </c>
      <c r="E4957">
        <v>49.285176</v>
      </c>
      <c r="F4957">
        <v>-123.05638999999999</v>
      </c>
      <c r="G4957">
        <f>IF(route_map__2[[#This Row],[route_label]]&lt;&gt;A4958,0,SQRT((E4958-route_map__2[[#This Row],[stop_lat]])^2 + ((F4958-route_map__2[[#This Row],[stop_lon]])*COS(RADIANS(route_map__2[[#This Row],[stop_lat]])))^2)*111.32)</f>
        <v>1.0171412332387759</v>
      </c>
    </row>
    <row r="4958" spans="1:7" hidden="1" x14ac:dyDescent="0.2">
      <c r="A4958" t="s">
        <v>233</v>
      </c>
      <c r="B4958">
        <v>0</v>
      </c>
      <c r="C4958">
        <v>13</v>
      </c>
      <c r="D4958" t="s">
        <v>4591</v>
      </c>
      <c r="E4958">
        <v>49.288595000000001</v>
      </c>
      <c r="F4958">
        <v>-123.04340000000001</v>
      </c>
      <c r="G4958">
        <f>IF(route_map__2[[#This Row],[route_label]]&lt;&gt;A4959,0,SQRT((E4959-route_map__2[[#This Row],[stop_lat]])^2 + ((F4959-route_map__2[[#This Row],[stop_lon]])*COS(RADIANS(route_map__2[[#This Row],[stop_lat]])))^2)*111.32)</f>
        <v>2.0797561925702537</v>
      </c>
    </row>
    <row r="4959" spans="1:7" hidden="1" x14ac:dyDescent="0.2">
      <c r="A4959" t="s">
        <v>233</v>
      </c>
      <c r="B4959">
        <v>0</v>
      </c>
      <c r="C4959">
        <v>14</v>
      </c>
      <c r="D4959" t="s">
        <v>4592</v>
      </c>
      <c r="E4959">
        <v>49.305041000000003</v>
      </c>
      <c r="F4959">
        <v>-123.02981</v>
      </c>
      <c r="G4959">
        <f>IF(route_map__2[[#This Row],[route_label]]&lt;&gt;A4960,0,SQRT((E4960-route_map__2[[#This Row],[stop_lat]])^2 + ((F4960-route_map__2[[#This Row],[stop_lon]])*COS(RADIANS(route_map__2[[#This Row],[stop_lat]])))^2)*111.32)</f>
        <v>0.48346779865709433</v>
      </c>
    </row>
    <row r="4960" spans="1:7" hidden="1" x14ac:dyDescent="0.2">
      <c r="A4960" t="s">
        <v>233</v>
      </c>
      <c r="B4960">
        <v>0</v>
      </c>
      <c r="C4960">
        <v>15</v>
      </c>
      <c r="D4960" t="s">
        <v>4593</v>
      </c>
      <c r="E4960">
        <v>49.309148</v>
      </c>
      <c r="F4960">
        <v>-123.031976</v>
      </c>
      <c r="G4960">
        <f>IF(route_map__2[[#This Row],[route_label]]&lt;&gt;A4961,0,SQRT((E4961-route_map__2[[#This Row],[stop_lat]])^2 + ((F4961-route_map__2[[#This Row],[stop_lon]])*COS(RADIANS(route_map__2[[#This Row],[stop_lat]])))^2)*111.32)</f>
        <v>0.29139392429433447</v>
      </c>
    </row>
    <row r="4961" spans="1:7" hidden="1" x14ac:dyDescent="0.2">
      <c r="A4961" t="s">
        <v>233</v>
      </c>
      <c r="B4961">
        <v>0</v>
      </c>
      <c r="C4961">
        <v>16</v>
      </c>
      <c r="D4961" t="s">
        <v>4594</v>
      </c>
      <c r="E4961">
        <v>49.311743999999997</v>
      </c>
      <c r="F4961">
        <v>-123.03249099999999</v>
      </c>
      <c r="G4961">
        <f>IF(route_map__2[[#This Row],[route_label]]&lt;&gt;A4962,0,SQRT((E4962-route_map__2[[#This Row],[stop_lat]])^2 + ((F4962-route_map__2[[#This Row],[stop_lon]])*COS(RADIANS(route_map__2[[#This Row],[stop_lat]])))^2)*111.32)</f>
        <v>0.38779832899620392</v>
      </c>
    </row>
    <row r="4962" spans="1:7" hidden="1" x14ac:dyDescent="0.2">
      <c r="A4962" t="s">
        <v>233</v>
      </c>
      <c r="B4962">
        <v>0</v>
      </c>
      <c r="C4962">
        <v>17</v>
      </c>
      <c r="D4962" t="s">
        <v>4595</v>
      </c>
      <c r="E4962">
        <v>49.313332000000003</v>
      </c>
      <c r="F4962">
        <v>-123.03724699999999</v>
      </c>
      <c r="G4962">
        <f>IF(route_map__2[[#This Row],[route_label]]&lt;&gt;A4963,0,SQRT((E4963-route_map__2[[#This Row],[stop_lat]])^2 + ((F4963-route_map__2[[#This Row],[stop_lon]])*COS(RADIANS(route_map__2[[#This Row],[stop_lat]])))^2)*111.32)</f>
        <v>0.50534054140944162</v>
      </c>
    </row>
    <row r="4963" spans="1:7" hidden="1" x14ac:dyDescent="0.2">
      <c r="A4963" t="s">
        <v>233</v>
      </c>
      <c r="B4963">
        <v>0</v>
      </c>
      <c r="C4963">
        <v>18</v>
      </c>
      <c r="D4963" t="s">
        <v>4596</v>
      </c>
      <c r="E4963">
        <v>49.317812000000004</v>
      </c>
      <c r="F4963">
        <v>-123.036123</v>
      </c>
      <c r="G4963">
        <f>IF(route_map__2[[#This Row],[route_label]]&lt;&gt;A4964,0,SQRT((E4964-route_map__2[[#This Row],[stop_lat]])^2 + ((F4964-route_map__2[[#This Row],[stop_lon]])*COS(RADIANS(route_map__2[[#This Row],[stop_lat]])))^2)*111.32)</f>
        <v>0.49511432456380122</v>
      </c>
    </row>
    <row r="4964" spans="1:7" hidden="1" x14ac:dyDescent="0.2">
      <c r="A4964" t="s">
        <v>233</v>
      </c>
      <c r="B4964">
        <v>0</v>
      </c>
      <c r="C4964">
        <v>19</v>
      </c>
      <c r="D4964" t="s">
        <v>4597</v>
      </c>
      <c r="E4964">
        <v>49.322018999999997</v>
      </c>
      <c r="F4964">
        <v>-123.038337</v>
      </c>
      <c r="G4964">
        <f>IF(route_map__2[[#This Row],[route_label]]&lt;&gt;A4965,0,SQRT((E4965-route_map__2[[#This Row],[stop_lat]])^2 + ((F4965-route_map__2[[#This Row],[stop_lon]])*COS(RADIANS(route_map__2[[#This Row],[stop_lat]])))^2)*111.32)</f>
        <v>0.37471422583533182</v>
      </c>
    </row>
    <row r="4965" spans="1:7" hidden="1" x14ac:dyDescent="0.2">
      <c r="A4965" t="s">
        <v>233</v>
      </c>
      <c r="B4965">
        <v>0</v>
      </c>
      <c r="C4965">
        <v>20</v>
      </c>
      <c r="D4965" t="s">
        <v>4598</v>
      </c>
      <c r="E4965">
        <v>49.325384</v>
      </c>
      <c r="F4965">
        <v>-123.038205</v>
      </c>
      <c r="G4965">
        <f>IF(route_map__2[[#This Row],[route_label]]&lt;&gt;A4966,0,SQRT((E4966-route_map__2[[#This Row],[stop_lat]])^2 + ((F4966-route_map__2[[#This Row],[stop_lon]])*COS(RADIANS(route_map__2[[#This Row],[stop_lat]])))^2)*111.32)</f>
        <v>0.23287648827234539</v>
      </c>
    </row>
    <row r="4966" spans="1:7" hidden="1" x14ac:dyDescent="0.2">
      <c r="A4966" t="s">
        <v>233</v>
      </c>
      <c r="B4966">
        <v>0</v>
      </c>
      <c r="C4966">
        <v>21</v>
      </c>
      <c r="D4966" t="s">
        <v>4599</v>
      </c>
      <c r="E4966">
        <v>49.327475</v>
      </c>
      <c r="F4966">
        <v>-123.03810799999999</v>
      </c>
      <c r="G4966">
        <f>IF(route_map__2[[#This Row],[route_label]]&lt;&gt;A4967,0,SQRT((E4967-route_map__2[[#This Row],[stop_lat]])^2 + ((F4967-route_map__2[[#This Row],[stop_lon]])*COS(RADIANS(route_map__2[[#This Row],[stop_lat]])))^2)*111.32)</f>
        <v>0.36272271435928427</v>
      </c>
    </row>
    <row r="4967" spans="1:7" hidden="1" x14ac:dyDescent="0.2">
      <c r="A4967" t="s">
        <v>233</v>
      </c>
      <c r="B4967">
        <v>0</v>
      </c>
      <c r="C4967">
        <v>22</v>
      </c>
      <c r="D4967" t="s">
        <v>4600</v>
      </c>
      <c r="E4967">
        <v>49.330731</v>
      </c>
      <c r="F4967">
        <v>-123.03791699999999</v>
      </c>
      <c r="G4967">
        <f>IF(route_map__2[[#This Row],[route_label]]&lt;&gt;A4968,0,SQRT((E4968-route_map__2[[#This Row],[stop_lat]])^2 + ((F4968-route_map__2[[#This Row],[stop_lon]])*COS(RADIANS(route_map__2[[#This Row],[stop_lat]])))^2)*111.32)</f>
        <v>0.22298305730797718</v>
      </c>
    </row>
    <row r="4968" spans="1:7" hidden="1" x14ac:dyDescent="0.2">
      <c r="A4968" t="s">
        <v>233</v>
      </c>
      <c r="B4968">
        <v>0</v>
      </c>
      <c r="C4968">
        <v>23</v>
      </c>
      <c r="D4968" t="s">
        <v>4601</v>
      </c>
      <c r="E4968">
        <v>49.332732999999998</v>
      </c>
      <c r="F4968">
        <v>-123.03781600000001</v>
      </c>
      <c r="G4968">
        <f>IF(route_map__2[[#This Row],[route_label]]&lt;&gt;A4969,0,SQRT((E4969-route_map__2[[#This Row],[stop_lat]])^2 + ((F4969-route_map__2[[#This Row],[stop_lon]])*COS(RADIANS(route_map__2[[#This Row],[stop_lat]])))^2)*111.32)</f>
        <v>0.52259701231539846</v>
      </c>
    </row>
    <row r="4969" spans="1:7" hidden="1" x14ac:dyDescent="0.2">
      <c r="A4969" t="s">
        <v>233</v>
      </c>
      <c r="B4969">
        <v>0</v>
      </c>
      <c r="C4969">
        <v>24</v>
      </c>
      <c r="D4969" t="s">
        <v>4602</v>
      </c>
      <c r="E4969">
        <v>49.337423999999999</v>
      </c>
      <c r="F4969">
        <v>-123.038096</v>
      </c>
      <c r="G4969">
        <f>IF(route_map__2[[#This Row],[route_label]]&lt;&gt;A4970,0,SQRT((E4970-route_map__2[[#This Row],[stop_lat]])^2 + ((F4970-route_map__2[[#This Row],[stop_lon]])*COS(RADIANS(route_map__2[[#This Row],[stop_lat]])))^2)*111.32)</f>
        <v>0.39688005188512604</v>
      </c>
    </row>
    <row r="4970" spans="1:7" hidden="1" x14ac:dyDescent="0.2">
      <c r="A4970" t="s">
        <v>233</v>
      </c>
      <c r="B4970">
        <v>0</v>
      </c>
      <c r="C4970">
        <v>25</v>
      </c>
      <c r="D4970" t="s">
        <v>4603</v>
      </c>
      <c r="E4970">
        <v>49.340988000000003</v>
      </c>
      <c r="F4970">
        <v>-123.037953</v>
      </c>
      <c r="G4970">
        <f>IF(route_map__2[[#This Row],[route_label]]&lt;&gt;A4971,0,SQRT((E4971-route_map__2[[#This Row],[stop_lat]])^2 + ((F4971-route_map__2[[#This Row],[stop_lon]])*COS(RADIANS(route_map__2[[#This Row],[stop_lat]])))^2)*111.32)</f>
        <v>0.20446382502832525</v>
      </c>
    </row>
    <row r="4971" spans="1:7" hidden="1" x14ac:dyDescent="0.2">
      <c r="A4971" t="s">
        <v>233</v>
      </c>
      <c r="B4971">
        <v>0</v>
      </c>
      <c r="C4971">
        <v>26</v>
      </c>
      <c r="D4971" t="s">
        <v>4604</v>
      </c>
      <c r="E4971">
        <v>49.342824</v>
      </c>
      <c r="F4971">
        <v>-123.037874</v>
      </c>
      <c r="G4971">
        <f>IF(route_map__2[[#This Row],[route_label]]&lt;&gt;A4972,0,SQRT((E4972-route_map__2[[#This Row],[stop_lat]])^2 + ((F4972-route_map__2[[#This Row],[stop_lon]])*COS(RADIANS(route_map__2[[#This Row],[stop_lat]])))^2)*111.32)</f>
        <v>0.19762627508916908</v>
      </c>
    </row>
    <row r="4972" spans="1:7" hidden="1" x14ac:dyDescent="0.2">
      <c r="A4972" t="s">
        <v>233</v>
      </c>
      <c r="B4972">
        <v>0</v>
      </c>
      <c r="C4972">
        <v>27</v>
      </c>
      <c r="D4972" t="s">
        <v>4605</v>
      </c>
      <c r="E4972">
        <v>49.344599000000002</v>
      </c>
      <c r="F4972">
        <v>-123.037824</v>
      </c>
      <c r="G4972">
        <f>IF(route_map__2[[#This Row],[route_label]]&lt;&gt;A4973,0,SQRT((E4973-route_map__2[[#This Row],[stop_lat]])^2 + ((F4973-route_map__2[[#This Row],[stop_lon]])*COS(RADIANS(route_map__2[[#This Row],[stop_lat]])))^2)*111.32)</f>
        <v>0.20532492511169459</v>
      </c>
    </row>
    <row r="4973" spans="1:7" hidden="1" x14ac:dyDescent="0.2">
      <c r="A4973" t="s">
        <v>233</v>
      </c>
      <c r="B4973">
        <v>0</v>
      </c>
      <c r="C4973">
        <v>28</v>
      </c>
      <c r="D4973" t="s">
        <v>4606</v>
      </c>
      <c r="E4973">
        <v>49.346443000000001</v>
      </c>
      <c r="F4973">
        <v>-123.037761</v>
      </c>
      <c r="G4973">
        <f>IF(route_map__2[[#This Row],[route_label]]&lt;&gt;A4974,0,SQRT((E4974-route_map__2[[#This Row],[stop_lat]])^2 + ((F4974-route_map__2[[#This Row],[stop_lon]])*COS(RADIANS(route_map__2[[#This Row],[stop_lat]])))^2)*111.32)</f>
        <v>0.20010644629955573</v>
      </c>
    </row>
    <row r="4974" spans="1:7" hidden="1" x14ac:dyDescent="0.2">
      <c r="A4974" t="s">
        <v>233</v>
      </c>
      <c r="B4974">
        <v>0</v>
      </c>
      <c r="C4974">
        <v>29</v>
      </c>
      <c r="D4974" t="s">
        <v>4607</v>
      </c>
      <c r="E4974">
        <v>49.348239999999997</v>
      </c>
      <c r="F4974">
        <v>-123.037691</v>
      </c>
      <c r="G4974">
        <f>IF(route_map__2[[#This Row],[route_label]]&lt;&gt;A4975,0,SQRT((E4975-route_map__2[[#This Row],[stop_lat]])^2 + ((F4975-route_map__2[[#This Row],[stop_lon]])*COS(RADIANS(route_map__2[[#This Row],[stop_lat]])))^2)*111.32)</f>
        <v>0.31410458668243124</v>
      </c>
    </row>
    <row r="4975" spans="1:7" hidden="1" x14ac:dyDescent="0.2">
      <c r="A4975" t="s">
        <v>233</v>
      </c>
      <c r="B4975">
        <v>0</v>
      </c>
      <c r="C4975">
        <v>30</v>
      </c>
      <c r="D4975" t="s">
        <v>4608</v>
      </c>
      <c r="E4975">
        <v>49.351061000000001</v>
      </c>
      <c r="F4975">
        <v>-123.037599</v>
      </c>
      <c r="G4975">
        <f>IF(route_map__2[[#This Row],[route_label]]&lt;&gt;A4976,0,SQRT((E4976-route_map__2[[#This Row],[stop_lat]])^2 + ((F4976-route_map__2[[#This Row],[stop_lon]])*COS(RADIANS(route_map__2[[#This Row],[stop_lat]])))^2)*111.32)</f>
        <v>0.19431190603574952</v>
      </c>
    </row>
    <row r="4976" spans="1:7" hidden="1" x14ac:dyDescent="0.2">
      <c r="A4976" t="s">
        <v>233</v>
      </c>
      <c r="B4976">
        <v>0</v>
      </c>
      <c r="C4976">
        <v>31</v>
      </c>
      <c r="D4976" t="s">
        <v>4609</v>
      </c>
      <c r="E4976">
        <v>49.352364000000001</v>
      </c>
      <c r="F4976">
        <v>-123.035816</v>
      </c>
      <c r="G4976">
        <f>IF(route_map__2[[#This Row],[route_label]]&lt;&gt;A4977,0,SQRT((E4977-route_map__2[[#This Row],[stop_lat]])^2 + ((F4977-route_map__2[[#This Row],[stop_lon]])*COS(RADIANS(route_map__2[[#This Row],[stop_lat]])))^2)*111.32)</f>
        <v>0.32126755885669478</v>
      </c>
    </row>
    <row r="4977" spans="1:7" hidden="1" x14ac:dyDescent="0.2">
      <c r="A4977" t="s">
        <v>233</v>
      </c>
      <c r="B4977">
        <v>0</v>
      </c>
      <c r="C4977">
        <v>32</v>
      </c>
      <c r="D4977" t="s">
        <v>4610</v>
      </c>
      <c r="E4977">
        <v>49.354125000000003</v>
      </c>
      <c r="F4977">
        <v>-123.03230600000001</v>
      </c>
      <c r="G4977">
        <f>IF(route_map__2[[#This Row],[route_label]]&lt;&gt;A4978,0,SQRT((E4978-route_map__2[[#This Row],[stop_lat]])^2 + ((F4978-route_map__2[[#This Row],[stop_lon]])*COS(RADIANS(route_map__2[[#This Row],[stop_lat]])))^2)*111.32)</f>
        <v>0.36136134012756999</v>
      </c>
    </row>
    <row r="4978" spans="1:7" hidden="1" x14ac:dyDescent="0.2">
      <c r="A4978" t="s">
        <v>233</v>
      </c>
      <c r="B4978">
        <v>0</v>
      </c>
      <c r="C4978">
        <v>33</v>
      </c>
      <c r="D4978" t="s">
        <v>4611</v>
      </c>
      <c r="E4978">
        <v>49.353357000000003</v>
      </c>
      <c r="F4978">
        <v>-123.02746399999999</v>
      </c>
      <c r="G4978">
        <f>IF(route_map__2[[#This Row],[route_label]]&lt;&gt;A4979,0,SQRT((E4979-route_map__2[[#This Row],[stop_lat]])^2 + ((F4979-route_map__2[[#This Row],[stop_lon]])*COS(RADIANS(route_map__2[[#This Row],[stop_lat]])))^2)*111.32)</f>
        <v>0.3380287999003147</v>
      </c>
    </row>
    <row r="4979" spans="1:7" hidden="1" x14ac:dyDescent="0.2">
      <c r="A4979" t="s">
        <v>233</v>
      </c>
      <c r="B4979">
        <v>0</v>
      </c>
      <c r="C4979">
        <v>34</v>
      </c>
      <c r="D4979" t="s">
        <v>4612</v>
      </c>
      <c r="E4979">
        <v>49.350389999999997</v>
      </c>
      <c r="F4979">
        <v>-123.02845600000001</v>
      </c>
      <c r="G4979">
        <f>IF(route_map__2[[#This Row],[route_label]]&lt;&gt;A4980,0,SQRT((E4980-route_map__2[[#This Row],[stop_lat]])^2 + ((F4980-route_map__2[[#This Row],[stop_lon]])*COS(RADIANS(route_map__2[[#This Row],[stop_lat]])))^2)*111.32)</f>
        <v>0.29151893038310528</v>
      </c>
    </row>
    <row r="4980" spans="1:7" hidden="1" x14ac:dyDescent="0.2">
      <c r="A4980" t="s">
        <v>233</v>
      </c>
      <c r="B4980">
        <v>0</v>
      </c>
      <c r="C4980">
        <v>35</v>
      </c>
      <c r="D4980" t="s">
        <v>4613</v>
      </c>
      <c r="E4980">
        <v>49.347793000000003</v>
      </c>
      <c r="F4980">
        <v>-123.027939</v>
      </c>
      <c r="G4980">
        <f>IF(route_map__2[[#This Row],[route_label]]&lt;&gt;A4981,0,SQRT((E4981-route_map__2[[#This Row],[stop_lat]])^2 + ((F4981-route_map__2[[#This Row],[stop_lon]])*COS(RADIANS(route_map__2[[#This Row],[stop_lat]])))^2)*111.32)</f>
        <v>0.26919070772545878</v>
      </c>
    </row>
    <row r="4981" spans="1:7" hidden="1" x14ac:dyDescent="0.2">
      <c r="A4981" t="s">
        <v>233</v>
      </c>
      <c r="B4981">
        <v>0</v>
      </c>
      <c r="C4981">
        <v>36</v>
      </c>
      <c r="D4981" t="s">
        <v>4614</v>
      </c>
      <c r="E4981">
        <v>49.348847999999997</v>
      </c>
      <c r="F4981">
        <v>-123.02459899999999</v>
      </c>
      <c r="G4981">
        <f>IF(route_map__2[[#This Row],[route_label]]&lt;&gt;A4982,0,SQRT((E4982-route_map__2[[#This Row],[stop_lat]])^2 + ((F4982-route_map__2[[#This Row],[stop_lon]])*COS(RADIANS(route_map__2[[#This Row],[stop_lat]])))^2)*111.32)</f>
        <v>0</v>
      </c>
    </row>
    <row r="4982" spans="1:7" hidden="1" x14ac:dyDescent="0.2">
      <c r="A4982" t="s">
        <v>233</v>
      </c>
      <c r="B4982">
        <v>1</v>
      </c>
      <c r="C4982">
        <v>1</v>
      </c>
      <c r="D4982" t="s">
        <v>4614</v>
      </c>
      <c r="E4982">
        <v>49.348847999999997</v>
      </c>
      <c r="F4982">
        <v>-123.02459899999999</v>
      </c>
      <c r="G4982">
        <f>IF(route_map__2[[#This Row],[route_label]]&lt;&gt;A4983,0,SQRT((E4983-route_map__2[[#This Row],[stop_lat]])^2 + ((F4983-route_map__2[[#This Row],[stop_lon]])*COS(RADIANS(route_map__2[[#This Row],[stop_lat]])))^2)*111.32)</f>
        <v>0.21414245634276</v>
      </c>
    </row>
    <row r="4983" spans="1:7" hidden="1" x14ac:dyDescent="0.2">
      <c r="A4983" t="s">
        <v>233</v>
      </c>
      <c r="B4983">
        <v>1</v>
      </c>
      <c r="C4983">
        <v>2</v>
      </c>
      <c r="D4983" t="s">
        <v>4615</v>
      </c>
      <c r="E4983">
        <v>49.350743999999999</v>
      </c>
      <c r="F4983">
        <v>-123.025098</v>
      </c>
      <c r="G4983">
        <f>IF(route_map__2[[#This Row],[route_label]]&lt;&gt;A4984,0,SQRT((E4984-route_map__2[[#This Row],[stop_lat]])^2 + ((F4984-route_map__2[[#This Row],[stop_lon]])*COS(RADIANS(route_map__2[[#This Row],[stop_lat]])))^2)*111.32)</f>
        <v>0.23140457205497081</v>
      </c>
    </row>
    <row r="4984" spans="1:7" hidden="1" x14ac:dyDescent="0.2">
      <c r="A4984" t="s">
        <v>233</v>
      </c>
      <c r="B4984">
        <v>1</v>
      </c>
      <c r="C4984">
        <v>3</v>
      </c>
      <c r="D4984" t="s">
        <v>4616</v>
      </c>
      <c r="E4984">
        <v>49.351019000000001</v>
      </c>
      <c r="F4984">
        <v>-123.028261</v>
      </c>
      <c r="G4984">
        <f>IF(route_map__2[[#This Row],[route_label]]&lt;&gt;A4985,0,SQRT((E4985-route_map__2[[#This Row],[stop_lat]])^2 + ((F4985-route_map__2[[#This Row],[stop_lon]])*COS(RADIANS(route_map__2[[#This Row],[stop_lat]])))^2)*111.32)</f>
        <v>0.31152353704733809</v>
      </c>
    </row>
    <row r="4985" spans="1:7" hidden="1" x14ac:dyDescent="0.2">
      <c r="A4985" t="s">
        <v>233</v>
      </c>
      <c r="B4985">
        <v>1</v>
      </c>
      <c r="C4985">
        <v>4</v>
      </c>
      <c r="D4985" t="s">
        <v>4617</v>
      </c>
      <c r="E4985">
        <v>49.353783</v>
      </c>
      <c r="F4985">
        <v>-123.02758900000001</v>
      </c>
      <c r="G4985">
        <f>IF(route_map__2[[#This Row],[route_label]]&lt;&gt;A4986,0,SQRT((E4986-route_map__2[[#This Row],[stop_lat]])^2 + ((F4986-route_map__2[[#This Row],[stop_lon]])*COS(RADIANS(route_map__2[[#This Row],[stop_lat]])))^2)*111.32)</f>
        <v>0.36260014395049356</v>
      </c>
    </row>
    <row r="4986" spans="1:7" hidden="1" x14ac:dyDescent="0.2">
      <c r="A4986" t="s">
        <v>233</v>
      </c>
      <c r="B4986">
        <v>1</v>
      </c>
      <c r="C4986">
        <v>5</v>
      </c>
      <c r="D4986" t="s">
        <v>4618</v>
      </c>
      <c r="E4986">
        <v>49.354176000000002</v>
      </c>
      <c r="F4986">
        <v>-123.03255299999999</v>
      </c>
      <c r="G4986">
        <f>IF(route_map__2[[#This Row],[route_label]]&lt;&gt;A4987,0,SQRT((E4987-route_map__2[[#This Row],[stop_lat]])^2 + ((F4987-route_map__2[[#This Row],[stop_lon]])*COS(RADIANS(route_map__2[[#This Row],[stop_lat]])))^2)*111.32)</f>
        <v>0.34912973049927098</v>
      </c>
    </row>
    <row r="4987" spans="1:7" hidden="1" x14ac:dyDescent="0.2">
      <c r="A4987" t="s">
        <v>233</v>
      </c>
      <c r="B4987">
        <v>1</v>
      </c>
      <c r="C4987">
        <v>6</v>
      </c>
      <c r="D4987" t="s">
        <v>4619</v>
      </c>
      <c r="E4987">
        <v>49.352226000000002</v>
      </c>
      <c r="F4987">
        <v>-123.03632399999999</v>
      </c>
      <c r="G4987">
        <f>IF(route_map__2[[#This Row],[route_label]]&lt;&gt;A4988,0,SQRT((E4988-route_map__2[[#This Row],[stop_lat]])^2 + ((F4988-route_map__2[[#This Row],[stop_lon]])*COS(RADIANS(route_map__2[[#This Row],[stop_lat]])))^2)*111.32)</f>
        <v>0.21957730291897146</v>
      </c>
    </row>
    <row r="4988" spans="1:7" hidden="1" x14ac:dyDescent="0.2">
      <c r="A4988" t="s">
        <v>233</v>
      </c>
      <c r="B4988">
        <v>1</v>
      </c>
      <c r="C4988">
        <v>7</v>
      </c>
      <c r="D4988" t="s">
        <v>4620</v>
      </c>
      <c r="E4988">
        <v>49.350507</v>
      </c>
      <c r="F4988">
        <v>-123.037809</v>
      </c>
      <c r="G4988">
        <f>IF(route_map__2[[#This Row],[route_label]]&lt;&gt;A4989,0,SQRT((E4989-route_map__2[[#This Row],[stop_lat]])^2 + ((F4989-route_map__2[[#This Row],[stop_lon]])*COS(RADIANS(route_map__2[[#This Row],[stop_lat]])))^2)*111.32)</f>
        <v>0.3528375388403025</v>
      </c>
    </row>
    <row r="4989" spans="1:7" hidden="1" x14ac:dyDescent="0.2">
      <c r="A4989" t="s">
        <v>233</v>
      </c>
      <c r="B4989">
        <v>1</v>
      </c>
      <c r="C4989">
        <v>8</v>
      </c>
      <c r="D4989" t="s">
        <v>4621</v>
      </c>
      <c r="E4989">
        <v>49.347338000000001</v>
      </c>
      <c r="F4989">
        <v>-123.037902</v>
      </c>
      <c r="G4989">
        <f>IF(route_map__2[[#This Row],[route_label]]&lt;&gt;A4990,0,SQRT((E4990-route_map__2[[#This Row],[stop_lat]])^2 + ((F4990-route_map__2[[#This Row],[stop_lon]])*COS(RADIANS(route_map__2[[#This Row],[stop_lat]])))^2)*111.32)</f>
        <v>0.14832804913846578</v>
      </c>
    </row>
    <row r="4990" spans="1:7" hidden="1" x14ac:dyDescent="0.2">
      <c r="A4990" t="s">
        <v>233</v>
      </c>
      <c r="B4990">
        <v>1</v>
      </c>
      <c r="C4990">
        <v>9</v>
      </c>
      <c r="D4990" t="s">
        <v>4622</v>
      </c>
      <c r="E4990">
        <v>49.346006000000003</v>
      </c>
      <c r="F4990">
        <v>-123.037955</v>
      </c>
      <c r="G4990">
        <f>IF(route_map__2[[#This Row],[route_label]]&lt;&gt;A4991,0,SQRT((E4991-route_map__2[[#This Row],[stop_lat]])^2 + ((F4991-route_map__2[[#This Row],[stop_lon]])*COS(RADIANS(route_map__2[[#This Row],[stop_lat]])))^2)*111.32)</f>
        <v>0.20686693817867227</v>
      </c>
    </row>
    <row r="4991" spans="1:7" hidden="1" x14ac:dyDescent="0.2">
      <c r="A4991" t="s">
        <v>233</v>
      </c>
      <c r="B4991">
        <v>1</v>
      </c>
      <c r="C4991">
        <v>10</v>
      </c>
      <c r="D4991" t="s">
        <v>4623</v>
      </c>
      <c r="E4991">
        <v>49.344147999999997</v>
      </c>
      <c r="F4991">
        <v>-123.03800699999999</v>
      </c>
      <c r="G4991">
        <f>IF(route_map__2[[#This Row],[route_label]]&lt;&gt;A4992,0,SQRT((E4992-route_map__2[[#This Row],[stop_lat]])^2 + ((F4992-route_map__2[[#This Row],[stop_lon]])*COS(RADIANS(route_map__2[[#This Row],[stop_lat]])))^2)*111.32)</f>
        <v>0.32406201934034828</v>
      </c>
    </row>
    <row r="4992" spans="1:7" hidden="1" x14ac:dyDescent="0.2">
      <c r="A4992" t="s">
        <v>233</v>
      </c>
      <c r="B4992">
        <v>1</v>
      </c>
      <c r="C4992">
        <v>11</v>
      </c>
      <c r="D4992" t="s">
        <v>4624</v>
      </c>
      <c r="E4992">
        <v>49.341237999999997</v>
      </c>
      <c r="F4992">
        <v>-123.038129</v>
      </c>
      <c r="G4992">
        <f>IF(route_map__2[[#This Row],[route_label]]&lt;&gt;A4993,0,SQRT((E4993-route_map__2[[#This Row],[stop_lat]])^2 + ((F4993-route_map__2[[#This Row],[stop_lon]])*COS(RADIANS(route_map__2[[#This Row],[stop_lat]])))^2)*111.32)</f>
        <v>0.38703115642171826</v>
      </c>
    </row>
    <row r="4993" spans="1:7" hidden="1" x14ac:dyDescent="0.2">
      <c r="A4993" t="s">
        <v>233</v>
      </c>
      <c r="B4993">
        <v>1</v>
      </c>
      <c r="C4993">
        <v>12</v>
      </c>
      <c r="D4993" t="s">
        <v>4625</v>
      </c>
      <c r="E4993">
        <v>49.337763000000002</v>
      </c>
      <c r="F4993">
        <v>-123.038298</v>
      </c>
      <c r="G4993">
        <f>IF(route_map__2[[#This Row],[route_label]]&lt;&gt;A4994,0,SQRT((E4994-route_map__2[[#This Row],[stop_lat]])^2 + ((F4994-route_map__2[[#This Row],[stop_lon]])*COS(RADIANS(route_map__2[[#This Row],[stop_lat]])))^2)*111.32)</f>
        <v>0.15349140705214717</v>
      </c>
    </row>
    <row r="4994" spans="1:7" hidden="1" x14ac:dyDescent="0.2">
      <c r="A4994" t="s">
        <v>233</v>
      </c>
      <c r="B4994">
        <v>1</v>
      </c>
      <c r="C4994">
        <v>13</v>
      </c>
      <c r="D4994" t="s">
        <v>4626</v>
      </c>
      <c r="E4994">
        <v>49.336385999999997</v>
      </c>
      <c r="F4994">
        <v>-123.038189</v>
      </c>
      <c r="G4994">
        <f>IF(route_map__2[[#This Row],[route_label]]&lt;&gt;A4995,0,SQRT((E4995-route_map__2[[#This Row],[stop_lat]])^2 + ((F4995-route_map__2[[#This Row],[stop_lon]])*COS(RADIANS(route_map__2[[#This Row],[stop_lat]])))^2)*111.32)</f>
        <v>0.27953513435535887</v>
      </c>
    </row>
    <row r="4995" spans="1:7" hidden="1" x14ac:dyDescent="0.2">
      <c r="A4995" t="s">
        <v>233</v>
      </c>
      <c r="B4995">
        <v>1</v>
      </c>
      <c r="C4995">
        <v>14</v>
      </c>
      <c r="D4995" t="s">
        <v>4627</v>
      </c>
      <c r="E4995">
        <v>49.333879000000003</v>
      </c>
      <c r="F4995">
        <v>-123.037969</v>
      </c>
      <c r="G4995">
        <f>IF(route_map__2[[#This Row],[route_label]]&lt;&gt;A4996,0,SQRT((E4996-route_map__2[[#This Row],[stop_lat]])^2 + ((F4996-route_map__2[[#This Row],[stop_lon]])*COS(RADIANS(route_map__2[[#This Row],[stop_lat]])))^2)*111.32)</f>
        <v>0.42032006443281422</v>
      </c>
    </row>
    <row r="4996" spans="1:7" hidden="1" x14ac:dyDescent="0.2">
      <c r="A4996" t="s">
        <v>233</v>
      </c>
      <c r="B4996">
        <v>1</v>
      </c>
      <c r="C4996">
        <v>15</v>
      </c>
      <c r="D4996" t="s">
        <v>4628</v>
      </c>
      <c r="E4996">
        <v>49.330105000000003</v>
      </c>
      <c r="F4996">
        <v>-123.038147</v>
      </c>
      <c r="G4996">
        <f>IF(route_map__2[[#This Row],[route_label]]&lt;&gt;A4997,0,SQRT((E4997-route_map__2[[#This Row],[stop_lat]])^2 + ((F4997-route_map__2[[#This Row],[stop_lon]])*COS(RADIANS(route_map__2[[#This Row],[stop_lat]])))^2)*111.32)</f>
        <v>0.35979802319977428</v>
      </c>
    </row>
    <row r="4997" spans="1:7" hidden="1" x14ac:dyDescent="0.2">
      <c r="A4997" t="s">
        <v>233</v>
      </c>
      <c r="B4997">
        <v>1</v>
      </c>
      <c r="C4997">
        <v>16</v>
      </c>
      <c r="D4997" t="s">
        <v>4629</v>
      </c>
      <c r="E4997">
        <v>49.326875000000001</v>
      </c>
      <c r="F4997">
        <v>-123.038326</v>
      </c>
      <c r="G4997">
        <f>IF(route_map__2[[#This Row],[route_label]]&lt;&gt;A4998,0,SQRT((E4998-route_map__2[[#This Row],[stop_lat]])^2 + ((F4998-route_map__2[[#This Row],[stop_lon]])*COS(RADIANS(route_map__2[[#This Row],[stop_lat]])))^2)*111.32)</f>
        <v>0.37784336585390793</v>
      </c>
    </row>
    <row r="4998" spans="1:7" hidden="1" x14ac:dyDescent="0.2">
      <c r="A4998" t="s">
        <v>233</v>
      </c>
      <c r="B4998">
        <v>1</v>
      </c>
      <c r="C4998">
        <v>17</v>
      </c>
      <c r="D4998" t="s">
        <v>4630</v>
      </c>
      <c r="E4998">
        <v>49.323481999999998</v>
      </c>
      <c r="F4998">
        <v>-123.038465</v>
      </c>
      <c r="G4998">
        <f>IF(route_map__2[[#This Row],[route_label]]&lt;&gt;A4999,0,SQRT((E4999-route_map__2[[#This Row],[stop_lat]])^2 + ((F4999-route_map__2[[#This Row],[stop_lon]])*COS(RADIANS(route_map__2[[#This Row],[stop_lat]])))^2)*111.32)</f>
        <v>0.2333305083936526</v>
      </c>
    </row>
    <row r="4999" spans="1:7" hidden="1" x14ac:dyDescent="0.2">
      <c r="A4999" t="s">
        <v>233</v>
      </c>
      <c r="B4999">
        <v>1</v>
      </c>
      <c r="C4999">
        <v>18</v>
      </c>
      <c r="D4999" t="s">
        <v>4631</v>
      </c>
      <c r="E4999">
        <v>49.321387000000001</v>
      </c>
      <c r="F4999">
        <v>-123.038566</v>
      </c>
      <c r="G4999">
        <f>IF(route_map__2[[#This Row],[route_label]]&lt;&gt;A5000,0,SQRT((E5000-route_map__2[[#This Row],[stop_lat]])^2 + ((F5000-route_map__2[[#This Row],[stop_lon]])*COS(RADIANS(route_map__2[[#This Row],[stop_lat]])))^2)*111.32)</f>
        <v>0.43045085299435992</v>
      </c>
    </row>
    <row r="5000" spans="1:7" hidden="1" x14ac:dyDescent="0.2">
      <c r="A5000" t="s">
        <v>233</v>
      </c>
      <c r="B5000">
        <v>1</v>
      </c>
      <c r="C5000">
        <v>19</v>
      </c>
      <c r="D5000" t="s">
        <v>4632</v>
      </c>
      <c r="E5000">
        <v>49.317810999999999</v>
      </c>
      <c r="F5000">
        <v>-123.036309</v>
      </c>
      <c r="G5000">
        <f>IF(route_map__2[[#This Row],[route_label]]&lt;&gt;A5001,0,SQRT((E5001-route_map__2[[#This Row],[stop_lat]])^2 + ((F5001-route_map__2[[#This Row],[stop_lon]])*COS(RADIANS(route_map__2[[#This Row],[stop_lat]])))^2)*111.32)</f>
        <v>0.52013966535139289</v>
      </c>
    </row>
    <row r="5001" spans="1:7" hidden="1" x14ac:dyDescent="0.2">
      <c r="A5001" t="s">
        <v>233</v>
      </c>
      <c r="B5001">
        <v>1</v>
      </c>
      <c r="C5001">
        <v>20</v>
      </c>
      <c r="D5001" t="s">
        <v>4633</v>
      </c>
      <c r="E5001">
        <v>49.313198</v>
      </c>
      <c r="F5001">
        <v>-123.037449</v>
      </c>
      <c r="G5001">
        <f>IF(route_map__2[[#This Row],[route_label]]&lt;&gt;A5002,0,SQRT((E5002-route_map__2[[#This Row],[stop_lat]])^2 + ((F5002-route_map__2[[#This Row],[stop_lon]])*COS(RADIANS(route_map__2[[#This Row],[stop_lat]])))^2)*111.32)</f>
        <v>0.41890007935939305</v>
      </c>
    </row>
    <row r="5002" spans="1:7" hidden="1" x14ac:dyDescent="0.2">
      <c r="A5002" t="s">
        <v>233</v>
      </c>
      <c r="B5002">
        <v>1</v>
      </c>
      <c r="C5002">
        <v>21</v>
      </c>
      <c r="D5002" t="s">
        <v>4634</v>
      </c>
      <c r="E5002">
        <v>49.311044000000003</v>
      </c>
      <c r="F5002">
        <v>-123.03271599999999</v>
      </c>
      <c r="G5002">
        <f>IF(route_map__2[[#This Row],[route_label]]&lt;&gt;A5003,0,SQRT((E5003-route_map__2[[#This Row],[stop_lat]])^2 + ((F5003-route_map__2[[#This Row],[stop_lon]])*COS(RADIANS(route_map__2[[#This Row],[stop_lat]])))^2)*111.32)</f>
        <v>0.18100719072737204</v>
      </c>
    </row>
    <row r="5003" spans="1:7" hidden="1" x14ac:dyDescent="0.2">
      <c r="A5003" t="s">
        <v>233</v>
      </c>
      <c r="B5003">
        <v>1</v>
      </c>
      <c r="C5003">
        <v>22</v>
      </c>
      <c r="D5003" t="s">
        <v>4635</v>
      </c>
      <c r="E5003">
        <v>49.309441999999997</v>
      </c>
      <c r="F5003">
        <v>-123.03228900000001</v>
      </c>
      <c r="G5003">
        <f>IF(route_map__2[[#This Row],[route_label]]&lt;&gt;A5004,0,SQRT((E5004-route_map__2[[#This Row],[stop_lat]])^2 + ((F5004-route_map__2[[#This Row],[stop_lon]])*COS(RADIANS(route_map__2[[#This Row],[stop_lat]])))^2)*111.32)</f>
        <v>0.19432268648639037</v>
      </c>
    </row>
    <row r="5004" spans="1:7" hidden="1" x14ac:dyDescent="0.2">
      <c r="A5004" t="s">
        <v>233</v>
      </c>
      <c r="B5004">
        <v>1</v>
      </c>
      <c r="C5004">
        <v>23</v>
      </c>
      <c r="D5004" t="s">
        <v>4636</v>
      </c>
      <c r="E5004">
        <v>49.307702999999997</v>
      </c>
      <c r="F5004">
        <v>-123.032056</v>
      </c>
      <c r="G5004">
        <f>IF(route_map__2[[#This Row],[route_label]]&lt;&gt;A5005,0,SQRT((E5005-route_map__2[[#This Row],[stop_lat]])^2 + ((F5005-route_map__2[[#This Row],[stop_lon]])*COS(RADIANS(route_map__2[[#This Row],[stop_lat]])))^2)*111.32)</f>
        <v>0.38142297040971473</v>
      </c>
    </row>
    <row r="5005" spans="1:7" hidden="1" x14ac:dyDescent="0.2">
      <c r="A5005" t="s">
        <v>233</v>
      </c>
      <c r="B5005">
        <v>1</v>
      </c>
      <c r="C5005">
        <v>24</v>
      </c>
      <c r="D5005" t="s">
        <v>4637</v>
      </c>
      <c r="E5005">
        <v>49.305038000000003</v>
      </c>
      <c r="F5005">
        <v>-123.02875299999999</v>
      </c>
      <c r="G5005">
        <f>IF(route_map__2[[#This Row],[route_label]]&lt;&gt;A5006,0,SQRT((E5006-route_map__2[[#This Row],[stop_lat]])^2 + ((F5006-route_map__2[[#This Row],[stop_lon]])*COS(RADIANS(route_map__2[[#This Row],[stop_lat]])))^2)*111.32)</f>
        <v>2.1402424535864921</v>
      </c>
    </row>
    <row r="5006" spans="1:7" hidden="1" x14ac:dyDescent="0.2">
      <c r="A5006" t="s">
        <v>233</v>
      </c>
      <c r="B5006">
        <v>1</v>
      </c>
      <c r="C5006">
        <v>25</v>
      </c>
      <c r="D5006" t="s">
        <v>4638</v>
      </c>
      <c r="E5006">
        <v>49.288825000000003</v>
      </c>
      <c r="F5006">
        <v>-123.044601</v>
      </c>
      <c r="G5006">
        <f>IF(route_map__2[[#This Row],[route_label]]&lt;&gt;A5007,0,SQRT((E5007-route_map__2[[#This Row],[stop_lat]])^2 + ((F5007-route_map__2[[#This Row],[stop_lon]])*COS(RADIANS(route_map__2[[#This Row],[stop_lat]])))^2)*111.32)</f>
        <v>1.0283354125665678</v>
      </c>
    </row>
    <row r="5007" spans="1:7" hidden="1" x14ac:dyDescent="0.2">
      <c r="A5007" t="s">
        <v>233</v>
      </c>
      <c r="B5007">
        <v>1</v>
      </c>
      <c r="C5007">
        <v>26</v>
      </c>
      <c r="D5007" t="s">
        <v>1193</v>
      </c>
      <c r="E5007">
        <v>49.284885000000003</v>
      </c>
      <c r="F5007">
        <v>-123.057411</v>
      </c>
      <c r="G5007">
        <f>IF(route_map__2[[#This Row],[route_label]]&lt;&gt;A5008,0,SQRT((E5008-route_map__2[[#This Row],[stop_lat]])^2 + ((F5008-route_map__2[[#This Row],[stop_lon]])*COS(RADIANS(route_map__2[[#This Row],[stop_lat]])))^2)*111.32)</f>
        <v>0.98367160724420799</v>
      </c>
    </row>
    <row r="5008" spans="1:7" hidden="1" x14ac:dyDescent="0.2">
      <c r="A5008" t="s">
        <v>233</v>
      </c>
      <c r="B5008">
        <v>1</v>
      </c>
      <c r="C5008">
        <v>27</v>
      </c>
      <c r="D5008" t="s">
        <v>1197</v>
      </c>
      <c r="E5008">
        <v>49.283836999999998</v>
      </c>
      <c r="F5008">
        <v>-123.07086200000001</v>
      </c>
      <c r="G5008">
        <f>IF(route_map__2[[#This Row],[route_label]]&lt;&gt;A5009,0,SQRT((E5009-route_map__2[[#This Row],[stop_lat]])^2 + ((F5009-route_map__2[[#This Row],[stop_lon]])*COS(RADIANS(route_map__2[[#This Row],[stop_lat]])))^2)*111.32)</f>
        <v>1.3945130751406098</v>
      </c>
    </row>
    <row r="5009" spans="1:7" hidden="1" x14ac:dyDescent="0.2">
      <c r="A5009" t="s">
        <v>233</v>
      </c>
      <c r="B5009">
        <v>1</v>
      </c>
      <c r="C5009">
        <v>28</v>
      </c>
      <c r="D5009" t="s">
        <v>1201</v>
      </c>
      <c r="E5009">
        <v>49.283079999999998</v>
      </c>
      <c r="F5009">
        <v>-123.090031</v>
      </c>
      <c r="G5009">
        <f>IF(route_map__2[[#This Row],[route_label]]&lt;&gt;A5010,0,SQRT((E5010-route_map__2[[#This Row],[stop_lat]])^2 + ((F5010-route_map__2[[#This Row],[stop_lon]])*COS(RADIANS(route_map__2[[#This Row],[stop_lat]])))^2)*111.32)</f>
        <v>0.70628892877104821</v>
      </c>
    </row>
    <row r="5010" spans="1:7" hidden="1" x14ac:dyDescent="0.2">
      <c r="A5010" t="s">
        <v>233</v>
      </c>
      <c r="B5010">
        <v>1</v>
      </c>
      <c r="C5010">
        <v>29</v>
      </c>
      <c r="D5010" t="s">
        <v>1204</v>
      </c>
      <c r="E5010">
        <v>49.282713000000001</v>
      </c>
      <c r="F5010">
        <v>-123.09974099999999</v>
      </c>
      <c r="G5010">
        <f>IF(route_map__2[[#This Row],[route_label]]&lt;&gt;A5011,0,SQRT((E5011-route_map__2[[#This Row],[stop_lat]])^2 + ((F5011-route_map__2[[#This Row],[stop_lon]])*COS(RADIANS(route_map__2[[#This Row],[stop_lat]])))^2)*111.32)</f>
        <v>0.25973892071498683</v>
      </c>
    </row>
    <row r="5011" spans="1:7" hidden="1" x14ac:dyDescent="0.2">
      <c r="A5011" t="s">
        <v>233</v>
      </c>
      <c r="B5011">
        <v>1</v>
      </c>
      <c r="C5011">
        <v>30</v>
      </c>
      <c r="D5011" t="s">
        <v>1205</v>
      </c>
      <c r="E5011">
        <v>49.280462999999997</v>
      </c>
      <c r="F5011">
        <v>-123.10068800000001</v>
      </c>
      <c r="G5011">
        <f>IF(route_map__2[[#This Row],[route_label]]&lt;&gt;A5012,0,SQRT((E5012-route_map__2[[#This Row],[stop_lat]])^2 + ((F5012-route_map__2[[#This Row],[stop_lon]])*COS(RADIANS(route_map__2[[#This Row],[stop_lat]])))^2)*111.32)</f>
        <v>0.31417015754887617</v>
      </c>
    </row>
    <row r="5012" spans="1:7" hidden="1" x14ac:dyDescent="0.2">
      <c r="A5012" t="s">
        <v>233</v>
      </c>
      <c r="B5012">
        <v>1</v>
      </c>
      <c r="C5012">
        <v>31</v>
      </c>
      <c r="D5012" t="s">
        <v>1206</v>
      </c>
      <c r="E5012">
        <v>49.280707</v>
      </c>
      <c r="F5012">
        <v>-123.10499799999999</v>
      </c>
      <c r="G5012">
        <f>IF(route_map__2[[#This Row],[route_label]]&lt;&gt;A5013,0,SQRT((E5013-route_map__2[[#This Row],[stop_lat]])^2 + ((F5013-route_map__2[[#This Row],[stop_lon]])*COS(RADIANS(route_map__2[[#This Row],[stop_lat]])))^2)*111.32)</f>
        <v>0.2423257049976687</v>
      </c>
    </row>
    <row r="5013" spans="1:7" hidden="1" x14ac:dyDescent="0.2">
      <c r="A5013" t="s">
        <v>233</v>
      </c>
      <c r="B5013">
        <v>1</v>
      </c>
      <c r="C5013">
        <v>32</v>
      </c>
      <c r="D5013" t="s">
        <v>1207</v>
      </c>
      <c r="E5013">
        <v>49.281289999999998</v>
      </c>
      <c r="F5013">
        <v>-123.10821300000001</v>
      </c>
      <c r="G5013">
        <f>IF(route_map__2[[#This Row],[route_label]]&lt;&gt;A5014,0,SQRT((E5014-route_map__2[[#This Row],[stop_lat]])^2 + ((F5014-route_map__2[[#This Row],[stop_lon]])*COS(RADIANS(route_map__2[[#This Row],[stop_lat]])))^2)*111.32)</f>
        <v>0.26433480853736929</v>
      </c>
    </row>
    <row r="5014" spans="1:7" hidden="1" x14ac:dyDescent="0.2">
      <c r="A5014" t="s">
        <v>233</v>
      </c>
      <c r="B5014">
        <v>1</v>
      </c>
      <c r="C5014">
        <v>33</v>
      </c>
      <c r="D5014" t="s">
        <v>1208</v>
      </c>
      <c r="E5014">
        <v>49.282471999999999</v>
      </c>
      <c r="F5014">
        <v>-123.11136999999999</v>
      </c>
      <c r="G5014">
        <f>IF(route_map__2[[#This Row],[route_label]]&lt;&gt;A5015,0,SQRT((E5015-route_map__2[[#This Row],[stop_lat]])^2 + ((F5015-route_map__2[[#This Row],[stop_lon]])*COS(RADIANS(route_map__2[[#This Row],[stop_lat]])))^2)*111.32)</f>
        <v>0.21167675241226</v>
      </c>
    </row>
    <row r="5015" spans="1:7" hidden="1" x14ac:dyDescent="0.2">
      <c r="A5015" t="s">
        <v>233</v>
      </c>
      <c r="B5015">
        <v>1</v>
      </c>
      <c r="C5015">
        <v>34</v>
      </c>
      <c r="D5015" t="s">
        <v>1209</v>
      </c>
      <c r="E5015">
        <v>49.283817999999997</v>
      </c>
      <c r="F5015">
        <v>-123.113429</v>
      </c>
      <c r="G5015">
        <f>IF(route_map__2[[#This Row],[route_label]]&lt;&gt;A5016,0,SQRT((E5016-route_map__2[[#This Row],[stop_lat]])^2 + ((F5016-route_map__2[[#This Row],[stop_lon]])*COS(RADIANS(route_map__2[[#This Row],[stop_lat]])))^2)*111.32)</f>
        <v>0.11950960575002761</v>
      </c>
    </row>
    <row r="5016" spans="1:7" hidden="1" x14ac:dyDescent="0.2">
      <c r="A5016" t="s">
        <v>233</v>
      </c>
      <c r="B5016">
        <v>1</v>
      </c>
      <c r="C5016">
        <v>35</v>
      </c>
      <c r="D5016" t="s">
        <v>4639</v>
      </c>
      <c r="E5016">
        <v>49.284574999999997</v>
      </c>
      <c r="F5016">
        <v>-123.11459600000001</v>
      </c>
      <c r="G5016">
        <f>IF(route_map__2[[#This Row],[route_label]]&lt;&gt;A5017,0,SQRT((E5017-route_map__2[[#This Row],[stop_lat]])^2 + ((F5017-route_map__2[[#This Row],[stop_lon]])*COS(RADIANS(route_map__2[[#This Row],[stop_lat]])))^2)*111.32)</f>
        <v>0.15954067098431296</v>
      </c>
    </row>
    <row r="5017" spans="1:7" hidden="1" x14ac:dyDescent="0.2">
      <c r="A5017" t="s">
        <v>233</v>
      </c>
      <c r="B5017">
        <v>1</v>
      </c>
      <c r="C5017">
        <v>36</v>
      </c>
      <c r="D5017" t="s">
        <v>4640</v>
      </c>
      <c r="E5017">
        <v>49.284790999999998</v>
      </c>
      <c r="F5017">
        <v>-123.11676799999999</v>
      </c>
      <c r="G5017">
        <f>IF(route_map__2[[#This Row],[route_label]]&lt;&gt;A5018,0,SQRT((E5018-route_map__2[[#This Row],[stop_lat]])^2 + ((F5018-route_map__2[[#This Row],[stop_lon]])*COS(RADIANS(route_map__2[[#This Row],[stop_lat]])))^2)*111.32)</f>
        <v>0.29595375024785048</v>
      </c>
    </row>
    <row r="5018" spans="1:7" hidden="1" x14ac:dyDescent="0.2">
      <c r="A5018" t="s">
        <v>233</v>
      </c>
      <c r="B5018">
        <v>1</v>
      </c>
      <c r="C5018">
        <v>37</v>
      </c>
      <c r="D5018" t="s">
        <v>4589</v>
      </c>
      <c r="E5018">
        <v>49.286034999999998</v>
      </c>
      <c r="F5018">
        <v>-123.12036999999999</v>
      </c>
      <c r="G5018">
        <f>IF(route_map__2[[#This Row],[route_label]]&lt;&gt;A5019,0,SQRT((E5019-route_map__2[[#This Row],[stop_lat]])^2 + ((F5019-route_map__2[[#This Row],[stop_lon]])*COS(RADIANS(route_map__2[[#This Row],[stop_lat]])))^2)*111.32)</f>
        <v>0</v>
      </c>
    </row>
    <row r="5019" spans="1:7" hidden="1" x14ac:dyDescent="0.2">
      <c r="A5019" t="s">
        <v>237</v>
      </c>
      <c r="B5019">
        <v>0</v>
      </c>
      <c r="C5019">
        <v>1</v>
      </c>
      <c r="D5019" t="s">
        <v>4589</v>
      </c>
      <c r="E5019">
        <v>49.286034999999998</v>
      </c>
      <c r="F5019">
        <v>-123.12036999999999</v>
      </c>
      <c r="G5019">
        <f>IF(route_map__2[[#This Row],[route_label]]&lt;&gt;A5020,0,SQRT((E5020-route_map__2[[#This Row],[stop_lat]])^2 + ((F5020-route_map__2[[#This Row],[stop_lon]])*COS(RADIANS(route_map__2[[#This Row],[stop_lat]])))^2)*111.32)</f>
        <v>0.14362271739113028</v>
      </c>
    </row>
    <row r="5020" spans="1:7" hidden="1" x14ac:dyDescent="0.2">
      <c r="A5020" t="s">
        <v>237</v>
      </c>
      <c r="B5020">
        <v>0</v>
      </c>
      <c r="C5020">
        <v>2</v>
      </c>
      <c r="D5020" t="s">
        <v>4590</v>
      </c>
      <c r="E5020">
        <v>49.287292999999998</v>
      </c>
      <c r="F5020">
        <v>-123.11993099999999</v>
      </c>
      <c r="G5020">
        <f>IF(route_map__2[[#This Row],[route_label]]&lt;&gt;A5021,0,SQRT((E5021-route_map__2[[#This Row],[stop_lat]])^2 + ((F5021-route_map__2[[#This Row],[stop_lon]])*COS(RADIANS(route_map__2[[#This Row],[stop_lat]])))^2)*111.32)</f>
        <v>0.23464623011748964</v>
      </c>
    </row>
    <row r="5021" spans="1:7" hidden="1" x14ac:dyDescent="0.2">
      <c r="A5021" t="s">
        <v>237</v>
      </c>
      <c r="B5021">
        <v>0</v>
      </c>
      <c r="C5021">
        <v>3</v>
      </c>
      <c r="D5021" t="s">
        <v>1247</v>
      </c>
      <c r="E5021">
        <v>49.286121000000001</v>
      </c>
      <c r="F5021">
        <v>-123.117245</v>
      </c>
      <c r="G5021">
        <f>IF(route_map__2[[#This Row],[route_label]]&lt;&gt;A5022,0,SQRT((E5022-route_map__2[[#This Row],[stop_lat]])^2 + ((F5022-route_map__2[[#This Row],[stop_lon]])*COS(RADIANS(route_map__2[[#This Row],[stop_lat]])))^2)*111.32)</f>
        <v>0.20810282417868461</v>
      </c>
    </row>
    <row r="5022" spans="1:7" hidden="1" x14ac:dyDescent="0.2">
      <c r="A5022" t="s">
        <v>237</v>
      </c>
      <c r="B5022">
        <v>0</v>
      </c>
      <c r="C5022">
        <v>4</v>
      </c>
      <c r="D5022" t="s">
        <v>1248</v>
      </c>
      <c r="E5022">
        <v>49.284790999999998</v>
      </c>
      <c r="F5022">
        <v>-123.11523099999999</v>
      </c>
      <c r="G5022">
        <f>IF(route_map__2[[#This Row],[route_label]]&lt;&gt;A5023,0,SQRT((E5023-route_map__2[[#This Row],[stop_lat]])^2 + ((F5023-route_map__2[[#This Row],[stop_lon]])*COS(RADIANS(route_map__2[[#This Row],[stop_lat]])))^2)*111.32)</f>
        <v>0.16603659807579083</v>
      </c>
    </row>
    <row r="5023" spans="1:7" hidden="1" x14ac:dyDescent="0.2">
      <c r="A5023" t="s">
        <v>237</v>
      </c>
      <c r="B5023">
        <v>0</v>
      </c>
      <c r="C5023">
        <v>5</v>
      </c>
      <c r="D5023" t="s">
        <v>1249</v>
      </c>
      <c r="E5023">
        <v>49.283752999999997</v>
      </c>
      <c r="F5023">
        <v>-123.113589</v>
      </c>
      <c r="G5023">
        <f>IF(route_map__2[[#This Row],[route_label]]&lt;&gt;A5024,0,SQRT((E5024-route_map__2[[#This Row],[stop_lat]])^2 + ((F5024-route_map__2[[#This Row],[stop_lon]])*COS(RADIANS(route_map__2[[#This Row],[stop_lat]])))^2)*111.32)</f>
        <v>0.17808621436172081</v>
      </c>
    </row>
    <row r="5024" spans="1:7" hidden="1" x14ac:dyDescent="0.2">
      <c r="A5024" t="s">
        <v>237</v>
      </c>
      <c r="B5024">
        <v>0</v>
      </c>
      <c r="C5024">
        <v>6</v>
      </c>
      <c r="D5024" t="s">
        <v>1566</v>
      </c>
      <c r="E5024">
        <v>49.282980999999999</v>
      </c>
      <c r="F5024">
        <v>-123.111441</v>
      </c>
      <c r="G5024">
        <f>IF(route_map__2[[#This Row],[route_label]]&lt;&gt;A5025,0,SQRT((E5025-route_map__2[[#This Row],[stop_lat]])^2 + ((F5025-route_map__2[[#This Row],[stop_lon]])*COS(RADIANS(route_map__2[[#This Row],[stop_lat]])))^2)*111.32)</f>
        <v>0.15753183203780452</v>
      </c>
    </row>
    <row r="5025" spans="1:7" hidden="1" x14ac:dyDescent="0.2">
      <c r="A5025" t="s">
        <v>237</v>
      </c>
      <c r="B5025">
        <v>0</v>
      </c>
      <c r="C5025">
        <v>7</v>
      </c>
      <c r="D5025" t="s">
        <v>1107</v>
      </c>
      <c r="E5025">
        <v>49.283718999999998</v>
      </c>
      <c r="F5025">
        <v>-123.10959</v>
      </c>
      <c r="G5025">
        <f>IF(route_map__2[[#This Row],[route_label]]&lt;&gt;A5026,0,SQRT((E5026-route_map__2[[#This Row],[stop_lat]])^2 + ((F5026-route_map__2[[#This Row],[stop_lon]])*COS(RADIANS(route_map__2[[#This Row],[stop_lat]])))^2)*111.32)</f>
        <v>0.38694165069623687</v>
      </c>
    </row>
    <row r="5026" spans="1:7" hidden="1" x14ac:dyDescent="0.2">
      <c r="A5026" t="s">
        <v>237</v>
      </c>
      <c r="B5026">
        <v>0</v>
      </c>
      <c r="C5026">
        <v>8</v>
      </c>
      <c r="D5026" t="s">
        <v>1108</v>
      </c>
      <c r="E5026">
        <v>49.282442000000003</v>
      </c>
      <c r="F5026">
        <v>-123.104634</v>
      </c>
      <c r="G5026">
        <f>IF(route_map__2[[#This Row],[route_label]]&lt;&gt;A5027,0,SQRT((E5027-route_map__2[[#This Row],[stop_lat]])^2 + ((F5027-route_map__2[[#This Row],[stop_lon]])*COS(RADIANS(route_map__2[[#This Row],[stop_lat]])))^2)*111.32)</f>
        <v>0.41412145394198491</v>
      </c>
    </row>
    <row r="5027" spans="1:7" hidden="1" x14ac:dyDescent="0.2">
      <c r="A5027" t="s">
        <v>237</v>
      </c>
      <c r="B5027">
        <v>0</v>
      </c>
      <c r="C5027">
        <v>9</v>
      </c>
      <c r="D5027" t="s">
        <v>1174</v>
      </c>
      <c r="E5027">
        <v>49.282203000000003</v>
      </c>
      <c r="F5027">
        <v>-123.09894300000001</v>
      </c>
      <c r="G5027">
        <f>IF(route_map__2[[#This Row],[route_label]]&lt;&gt;A5028,0,SQRT((E5028-route_map__2[[#This Row],[stop_lat]])^2 + ((F5028-route_map__2[[#This Row],[stop_lon]])*COS(RADIANS(route_map__2[[#This Row],[stop_lat]])))^2)*111.32)</f>
        <v>0.58892773056163072</v>
      </c>
    </row>
    <row r="5028" spans="1:7" hidden="1" x14ac:dyDescent="0.2">
      <c r="A5028" t="s">
        <v>237</v>
      </c>
      <c r="B5028">
        <v>0</v>
      </c>
      <c r="C5028">
        <v>10</v>
      </c>
      <c r="D5028" t="s">
        <v>1176</v>
      </c>
      <c r="E5028">
        <v>49.282060000000001</v>
      </c>
      <c r="F5028">
        <v>-123.090836</v>
      </c>
      <c r="G5028">
        <f>IF(route_map__2[[#This Row],[route_label]]&lt;&gt;A5029,0,SQRT((E5029-route_map__2[[#This Row],[stop_lat]])^2 + ((F5029-route_map__2[[#This Row],[stop_lon]])*COS(RADIANS(route_map__2[[#This Row],[stop_lat]])))^2)*111.32)</f>
        <v>1.5383793513404647</v>
      </c>
    </row>
    <row r="5029" spans="1:7" hidden="1" x14ac:dyDescent="0.2">
      <c r="A5029" t="s">
        <v>237</v>
      </c>
      <c r="B5029">
        <v>0</v>
      </c>
      <c r="C5029">
        <v>11</v>
      </c>
      <c r="D5029" t="s">
        <v>1180</v>
      </c>
      <c r="E5029">
        <v>49.283884999999998</v>
      </c>
      <c r="F5029">
        <v>-123.06983700000001</v>
      </c>
      <c r="G5029">
        <f>IF(route_map__2[[#This Row],[route_label]]&lt;&gt;A5030,0,SQRT((E5030-route_map__2[[#This Row],[stop_lat]])^2 + ((F5030-route_map__2[[#This Row],[stop_lon]])*COS(RADIANS(route_map__2[[#This Row],[stop_lat]])))^2)*111.32)</f>
        <v>0.98697750926422367</v>
      </c>
    </row>
    <row r="5030" spans="1:7" hidden="1" x14ac:dyDescent="0.2">
      <c r="A5030" t="s">
        <v>237</v>
      </c>
      <c r="B5030">
        <v>0</v>
      </c>
      <c r="C5030">
        <v>12</v>
      </c>
      <c r="D5030" t="s">
        <v>1184</v>
      </c>
      <c r="E5030">
        <v>49.285176</v>
      </c>
      <c r="F5030">
        <v>-123.05638999999999</v>
      </c>
      <c r="G5030">
        <f>IF(route_map__2[[#This Row],[route_label]]&lt;&gt;A5031,0,SQRT((E5031-route_map__2[[#This Row],[stop_lat]])^2 + ((F5031-route_map__2[[#This Row],[stop_lon]])*COS(RADIANS(route_map__2[[#This Row],[stop_lat]])))^2)*111.32)</f>
        <v>1.0171412332387759</v>
      </c>
    </row>
    <row r="5031" spans="1:7" hidden="1" x14ac:dyDescent="0.2">
      <c r="A5031" t="s">
        <v>237</v>
      </c>
      <c r="B5031">
        <v>0</v>
      </c>
      <c r="C5031">
        <v>13</v>
      </c>
      <c r="D5031" t="s">
        <v>4591</v>
      </c>
      <c r="E5031">
        <v>49.288595000000001</v>
      </c>
      <c r="F5031">
        <v>-123.04340000000001</v>
      </c>
      <c r="G5031">
        <f>IF(route_map__2[[#This Row],[route_label]]&lt;&gt;A5032,0,SQRT((E5032-route_map__2[[#This Row],[stop_lat]])^2 + ((F5032-route_map__2[[#This Row],[stop_lon]])*COS(RADIANS(route_map__2[[#This Row],[stop_lat]])))^2)*111.32)</f>
        <v>2.1518899501274427</v>
      </c>
    </row>
    <row r="5032" spans="1:7" hidden="1" x14ac:dyDescent="0.2">
      <c r="A5032" t="s">
        <v>237</v>
      </c>
      <c r="B5032">
        <v>0</v>
      </c>
      <c r="C5032">
        <v>14</v>
      </c>
      <c r="D5032" t="s">
        <v>4641</v>
      </c>
      <c r="E5032">
        <v>49.305404000000003</v>
      </c>
      <c r="F5032">
        <v>-123.028764</v>
      </c>
      <c r="G5032">
        <f>IF(route_map__2[[#This Row],[route_label]]&lt;&gt;A5033,0,SQRT((E5033-route_map__2[[#This Row],[stop_lat]])^2 + ((F5033-route_map__2[[#This Row],[stop_lon]])*COS(RADIANS(route_map__2[[#This Row],[stop_lat]])))^2)*111.32)</f>
        <v>0.74371824293824706</v>
      </c>
    </row>
    <row r="5033" spans="1:7" hidden="1" x14ac:dyDescent="0.2">
      <c r="A5033" t="s">
        <v>237</v>
      </c>
      <c r="B5033">
        <v>0</v>
      </c>
      <c r="C5033">
        <v>15</v>
      </c>
      <c r="D5033" t="s">
        <v>4642</v>
      </c>
      <c r="E5033">
        <v>49.306058999999998</v>
      </c>
      <c r="F5033">
        <v>-123.018567</v>
      </c>
      <c r="G5033">
        <f>IF(route_map__2[[#This Row],[route_label]]&lt;&gt;A5034,0,SQRT((E5034-route_map__2[[#This Row],[stop_lat]])^2 + ((F5034-route_map__2[[#This Row],[stop_lon]])*COS(RADIANS(route_map__2[[#This Row],[stop_lat]])))^2)*111.32)</f>
        <v>0.25974345547911865</v>
      </c>
    </row>
    <row r="5034" spans="1:7" hidden="1" x14ac:dyDescent="0.2">
      <c r="A5034" t="s">
        <v>237</v>
      </c>
      <c r="B5034">
        <v>0</v>
      </c>
      <c r="C5034">
        <v>16</v>
      </c>
      <c r="D5034" t="s">
        <v>4643</v>
      </c>
      <c r="E5034">
        <v>49.307457999999997</v>
      </c>
      <c r="F5034">
        <v>-123.015703</v>
      </c>
      <c r="G5034">
        <f>IF(route_map__2[[#This Row],[route_label]]&lt;&gt;A5035,0,SQRT((E5035-route_map__2[[#This Row],[stop_lat]])^2 + ((F5035-route_map__2[[#This Row],[stop_lon]])*COS(RADIANS(route_map__2[[#This Row],[stop_lat]])))^2)*111.32)</f>
        <v>0.33608721238252132</v>
      </c>
    </row>
    <row r="5035" spans="1:7" hidden="1" x14ac:dyDescent="0.2">
      <c r="A5035" t="s">
        <v>237</v>
      </c>
      <c r="B5035">
        <v>0</v>
      </c>
      <c r="C5035">
        <v>17</v>
      </c>
      <c r="D5035" t="s">
        <v>4644</v>
      </c>
      <c r="E5035">
        <v>49.310394000000002</v>
      </c>
      <c r="F5035">
        <v>-123.014624</v>
      </c>
      <c r="G5035">
        <f>IF(route_map__2[[#This Row],[route_label]]&lt;&gt;A5036,0,SQRT((E5036-route_map__2[[#This Row],[stop_lat]])^2 + ((F5036-route_map__2[[#This Row],[stop_lon]])*COS(RADIANS(route_map__2[[#This Row],[stop_lat]])))^2)*111.32)</f>
        <v>0.5924868193791003</v>
      </c>
    </row>
    <row r="5036" spans="1:7" hidden="1" x14ac:dyDescent="0.2">
      <c r="A5036" t="s">
        <v>237</v>
      </c>
      <c r="B5036">
        <v>0</v>
      </c>
      <c r="C5036">
        <v>18</v>
      </c>
      <c r="D5036" t="s">
        <v>4645</v>
      </c>
      <c r="E5036">
        <v>49.312136000000002</v>
      </c>
      <c r="F5036">
        <v>-123.00691</v>
      </c>
      <c r="G5036">
        <f>IF(route_map__2[[#This Row],[route_label]]&lt;&gt;A5037,0,SQRT((E5037-route_map__2[[#This Row],[stop_lat]])^2 + ((F5037-route_map__2[[#This Row],[stop_lon]])*COS(RADIANS(route_map__2[[#This Row],[stop_lat]])))^2)*111.32)</f>
        <v>0.33155895380170286</v>
      </c>
    </row>
    <row r="5037" spans="1:7" hidden="1" x14ac:dyDescent="0.2">
      <c r="A5037" t="s">
        <v>237</v>
      </c>
      <c r="B5037">
        <v>0</v>
      </c>
      <c r="C5037">
        <v>19</v>
      </c>
      <c r="D5037" t="s">
        <v>4646</v>
      </c>
      <c r="E5037">
        <v>49.314141999999997</v>
      </c>
      <c r="F5037">
        <v>-123.003533</v>
      </c>
      <c r="G5037">
        <f>IF(route_map__2[[#This Row],[route_label]]&lt;&gt;A5038,0,SQRT((E5038-route_map__2[[#This Row],[stop_lat]])^2 + ((F5038-route_map__2[[#This Row],[stop_lon]])*COS(RADIANS(route_map__2[[#This Row],[stop_lat]])))^2)*111.32)</f>
        <v>0.80177879183208089</v>
      </c>
    </row>
    <row r="5038" spans="1:7" hidden="1" x14ac:dyDescent="0.2">
      <c r="A5038" t="s">
        <v>237</v>
      </c>
      <c r="B5038">
        <v>0</v>
      </c>
      <c r="C5038">
        <v>20</v>
      </c>
      <c r="D5038" t="s">
        <v>4647</v>
      </c>
      <c r="E5038">
        <v>49.315645000000004</v>
      </c>
      <c r="F5038">
        <v>-122.992728</v>
      </c>
      <c r="G5038">
        <f>IF(route_map__2[[#This Row],[route_label]]&lt;&gt;A5039,0,SQRT((E5039-route_map__2[[#This Row],[stop_lat]])^2 + ((F5039-route_map__2[[#This Row],[stop_lon]])*COS(RADIANS(route_map__2[[#This Row],[stop_lat]])))^2)*111.32)</f>
        <v>0.45692402615841166</v>
      </c>
    </row>
    <row r="5039" spans="1:7" hidden="1" x14ac:dyDescent="0.2">
      <c r="A5039" t="s">
        <v>237</v>
      </c>
      <c r="B5039">
        <v>0</v>
      </c>
      <c r="C5039">
        <v>21</v>
      </c>
      <c r="D5039" t="s">
        <v>4648</v>
      </c>
      <c r="E5039">
        <v>49.315556999999998</v>
      </c>
      <c r="F5039">
        <v>-122.98643300000001</v>
      </c>
      <c r="G5039">
        <f>IF(route_map__2[[#This Row],[route_label]]&lt;&gt;A5040,0,SQRT((E5040-route_map__2[[#This Row],[stop_lat]])^2 + ((F5040-route_map__2[[#This Row],[stop_lon]])*COS(RADIANS(route_map__2[[#This Row],[stop_lat]])))^2)*111.32)</f>
        <v>0.50751525478806225</v>
      </c>
    </row>
    <row r="5040" spans="1:7" hidden="1" x14ac:dyDescent="0.2">
      <c r="A5040" t="s">
        <v>237</v>
      </c>
      <c r="B5040">
        <v>0</v>
      </c>
      <c r="C5040">
        <v>22</v>
      </c>
      <c r="D5040" t="s">
        <v>4649</v>
      </c>
      <c r="E5040">
        <v>49.315497999999998</v>
      </c>
      <c r="F5040">
        <v>-122.97944</v>
      </c>
      <c r="G5040">
        <f>IF(route_map__2[[#This Row],[route_label]]&lt;&gt;A5041,0,SQRT((E5041-route_map__2[[#This Row],[stop_lat]])^2 + ((F5041-route_map__2[[#This Row],[stop_lon]])*COS(RADIANS(route_map__2[[#This Row],[stop_lat]])))^2)*111.32)</f>
        <v>0.42178952234032902</v>
      </c>
    </row>
    <row r="5041" spans="1:7" hidden="1" x14ac:dyDescent="0.2">
      <c r="A5041" t="s">
        <v>237</v>
      </c>
      <c r="B5041">
        <v>0</v>
      </c>
      <c r="C5041">
        <v>23</v>
      </c>
      <c r="D5041" t="s">
        <v>4650</v>
      </c>
      <c r="E5041">
        <v>49.315674000000001</v>
      </c>
      <c r="F5041">
        <v>-122.973634</v>
      </c>
      <c r="G5041">
        <f>IF(route_map__2[[#This Row],[route_label]]&lt;&gt;A5042,0,SQRT((E5042-route_map__2[[#This Row],[stop_lat]])^2 + ((F5042-route_map__2[[#This Row],[stop_lon]])*COS(RADIANS(route_map__2[[#This Row],[stop_lat]])))^2)*111.32)</f>
        <v>0.39546961722810248</v>
      </c>
    </row>
    <row r="5042" spans="1:7" hidden="1" x14ac:dyDescent="0.2">
      <c r="A5042" t="s">
        <v>237</v>
      </c>
      <c r="B5042">
        <v>0</v>
      </c>
      <c r="C5042">
        <v>24</v>
      </c>
      <c r="D5042" t="s">
        <v>4651</v>
      </c>
      <c r="E5042">
        <v>49.315820000000002</v>
      </c>
      <c r="F5042">
        <v>-122.968189</v>
      </c>
      <c r="G5042">
        <f>IF(route_map__2[[#This Row],[route_label]]&lt;&gt;A5043,0,SQRT((E5043-route_map__2[[#This Row],[stop_lat]])^2 + ((F5043-route_map__2[[#This Row],[stop_lon]])*COS(RADIANS(route_map__2[[#This Row],[stop_lat]])))^2)*111.32)</f>
        <v>0.27365095092561892</v>
      </c>
    </row>
    <row r="5043" spans="1:7" hidden="1" x14ac:dyDescent="0.2">
      <c r="A5043" t="s">
        <v>237</v>
      </c>
      <c r="B5043">
        <v>0</v>
      </c>
      <c r="C5043">
        <v>25</v>
      </c>
      <c r="D5043" t="s">
        <v>4652</v>
      </c>
      <c r="E5043">
        <v>49.315874999999998</v>
      </c>
      <c r="F5043">
        <v>-122.96441900000001</v>
      </c>
      <c r="G5043">
        <f>IF(route_map__2[[#This Row],[route_label]]&lt;&gt;A5044,0,SQRT((E5044-route_map__2[[#This Row],[stop_lat]])^2 + ((F5044-route_map__2[[#This Row],[stop_lon]])*COS(RADIANS(route_map__2[[#This Row],[stop_lat]])))^2)*111.32)</f>
        <v>0.25358677065815616</v>
      </c>
    </row>
    <row r="5044" spans="1:7" hidden="1" x14ac:dyDescent="0.2">
      <c r="A5044" t="s">
        <v>237</v>
      </c>
      <c r="B5044">
        <v>0</v>
      </c>
      <c r="C5044">
        <v>26</v>
      </c>
      <c r="D5044" t="s">
        <v>4653</v>
      </c>
      <c r="E5044">
        <v>49.315837999999999</v>
      </c>
      <c r="F5044">
        <v>-122.960925</v>
      </c>
      <c r="G5044">
        <f>IF(route_map__2[[#This Row],[route_label]]&lt;&gt;A5045,0,SQRT((E5045-route_map__2[[#This Row],[stop_lat]])^2 + ((F5045-route_map__2[[#This Row],[stop_lon]])*COS(RADIANS(route_map__2[[#This Row],[stop_lat]])))^2)*111.32)</f>
        <v>0.26269373175678562</v>
      </c>
    </row>
    <row r="5045" spans="1:7" hidden="1" x14ac:dyDescent="0.2">
      <c r="A5045" t="s">
        <v>237</v>
      </c>
      <c r="B5045">
        <v>0</v>
      </c>
      <c r="C5045">
        <v>27</v>
      </c>
      <c r="D5045" t="s">
        <v>4654</v>
      </c>
      <c r="E5045">
        <v>49.315266000000001</v>
      </c>
      <c r="F5045">
        <v>-122.957413</v>
      </c>
      <c r="G5045">
        <f>IF(route_map__2[[#This Row],[route_label]]&lt;&gt;A5046,0,SQRT((E5046-route_map__2[[#This Row],[stop_lat]])^2 + ((F5046-route_map__2[[#This Row],[stop_lon]])*COS(RADIANS(route_map__2[[#This Row],[stop_lat]])))^2)*111.32)</f>
        <v>0.20552383163212559</v>
      </c>
    </row>
    <row r="5046" spans="1:7" hidden="1" x14ac:dyDescent="0.2">
      <c r="A5046" t="s">
        <v>237</v>
      </c>
      <c r="B5046">
        <v>0</v>
      </c>
      <c r="C5046">
        <v>28</v>
      </c>
      <c r="D5046" t="s">
        <v>4655</v>
      </c>
      <c r="E5046">
        <v>49.313420000000001</v>
      </c>
      <c r="F5046">
        <v>-122.957367</v>
      </c>
      <c r="G5046">
        <f>IF(route_map__2[[#This Row],[route_label]]&lt;&gt;A5047,0,SQRT((E5047-route_map__2[[#This Row],[stop_lat]])^2 + ((F5047-route_map__2[[#This Row],[stop_lon]])*COS(RADIANS(route_map__2[[#This Row],[stop_lat]])))^2)*111.32)</f>
        <v>0.26711821281770731</v>
      </c>
    </row>
    <row r="5047" spans="1:7" hidden="1" x14ac:dyDescent="0.2">
      <c r="A5047" t="s">
        <v>237</v>
      </c>
      <c r="B5047">
        <v>0</v>
      </c>
      <c r="C5047">
        <v>29</v>
      </c>
      <c r="D5047" t="s">
        <v>4656</v>
      </c>
      <c r="E5047">
        <v>49.311020999999997</v>
      </c>
      <c r="F5047">
        <v>-122.95728800000001</v>
      </c>
      <c r="G5047">
        <f>IF(route_map__2[[#This Row],[route_label]]&lt;&gt;A5048,0,SQRT((E5048-route_map__2[[#This Row],[stop_lat]])^2 + ((F5048-route_map__2[[#This Row],[stop_lon]])*COS(RADIANS(route_map__2[[#This Row],[stop_lat]])))^2)*111.32)</f>
        <v>0.2745716573277171</v>
      </c>
    </row>
    <row r="5048" spans="1:7" hidden="1" x14ac:dyDescent="0.2">
      <c r="A5048" t="s">
        <v>237</v>
      </c>
      <c r="B5048">
        <v>0</v>
      </c>
      <c r="C5048">
        <v>30</v>
      </c>
      <c r="D5048" t="s">
        <v>4657</v>
      </c>
      <c r="E5048">
        <v>49.308579000000002</v>
      </c>
      <c r="F5048">
        <v>-122.956756</v>
      </c>
      <c r="G5048">
        <f>IF(route_map__2[[#This Row],[route_label]]&lt;&gt;A5049,0,SQRT((E5049-route_map__2[[#This Row],[stop_lat]])^2 + ((F5049-route_map__2[[#This Row],[stop_lon]])*COS(RADIANS(route_map__2[[#This Row],[stop_lat]])))^2)*111.32)</f>
        <v>0.23928001628701315</v>
      </c>
    </row>
    <row r="5049" spans="1:7" hidden="1" x14ac:dyDescent="0.2">
      <c r="A5049" t="s">
        <v>237</v>
      </c>
      <c r="B5049">
        <v>0</v>
      </c>
      <c r="C5049">
        <v>31</v>
      </c>
      <c r="D5049" t="s">
        <v>4658</v>
      </c>
      <c r="E5049">
        <v>49.307963999999998</v>
      </c>
      <c r="F5049">
        <v>-122.953597</v>
      </c>
      <c r="G5049">
        <f>IF(route_map__2[[#This Row],[route_label]]&lt;&gt;A5050,0,SQRT((E5050-route_map__2[[#This Row],[stop_lat]])^2 + ((F5050-route_map__2[[#This Row],[stop_lon]])*COS(RADIANS(route_map__2[[#This Row],[stop_lat]])))^2)*111.32)</f>
        <v>0.43315597431780484</v>
      </c>
    </row>
    <row r="5050" spans="1:7" hidden="1" x14ac:dyDescent="0.2">
      <c r="A5050" t="s">
        <v>237</v>
      </c>
      <c r="B5050">
        <v>0</v>
      </c>
      <c r="C5050">
        <v>32</v>
      </c>
      <c r="D5050" t="s">
        <v>4659</v>
      </c>
      <c r="E5050">
        <v>49.311833</v>
      </c>
      <c r="F5050">
        <v>-122.952962</v>
      </c>
      <c r="G5050">
        <f>IF(route_map__2[[#This Row],[route_label]]&lt;&gt;A5051,0,SQRT((E5051-route_map__2[[#This Row],[stop_lat]])^2 + ((F5051-route_map__2[[#This Row],[stop_lon]])*COS(RADIANS(route_map__2[[#This Row],[stop_lat]])))^2)*111.32)</f>
        <v>0.39937066134632188</v>
      </c>
    </row>
    <row r="5051" spans="1:7" hidden="1" x14ac:dyDescent="0.2">
      <c r="A5051" t="s">
        <v>237</v>
      </c>
      <c r="B5051">
        <v>0</v>
      </c>
      <c r="C5051">
        <v>33</v>
      </c>
      <c r="D5051" t="s">
        <v>4660</v>
      </c>
      <c r="E5051">
        <v>49.315409000000002</v>
      </c>
      <c r="F5051">
        <v>-122.95340400000001</v>
      </c>
      <c r="G5051">
        <f>IF(route_map__2[[#This Row],[route_label]]&lt;&gt;A5052,0,SQRT((E5052-route_map__2[[#This Row],[stop_lat]])^2 + ((F5052-route_map__2[[#This Row],[stop_lon]])*COS(RADIANS(route_map__2[[#This Row],[stop_lat]])))^2)*111.32)</f>
        <v>0.28827041243600121</v>
      </c>
    </row>
    <row r="5052" spans="1:7" hidden="1" x14ac:dyDescent="0.2">
      <c r="A5052" t="s">
        <v>237</v>
      </c>
      <c r="B5052">
        <v>0</v>
      </c>
      <c r="C5052">
        <v>34</v>
      </c>
      <c r="D5052" t="s">
        <v>4661</v>
      </c>
      <c r="E5052">
        <v>49.317998000000003</v>
      </c>
      <c r="F5052">
        <v>-122.953487</v>
      </c>
      <c r="G5052">
        <f>IF(route_map__2[[#This Row],[route_label]]&lt;&gt;A5053,0,SQRT((E5053-route_map__2[[#This Row],[stop_lat]])^2 + ((F5053-route_map__2[[#This Row],[stop_lon]])*COS(RADIANS(route_map__2[[#This Row],[stop_lat]])))^2)*111.32)</f>
        <v>0.33273864507617068</v>
      </c>
    </row>
    <row r="5053" spans="1:7" hidden="1" x14ac:dyDescent="0.2">
      <c r="A5053" t="s">
        <v>237</v>
      </c>
      <c r="B5053">
        <v>0</v>
      </c>
      <c r="C5053">
        <v>35</v>
      </c>
      <c r="D5053" t="s">
        <v>4662</v>
      </c>
      <c r="E5053">
        <v>49.320987000000002</v>
      </c>
      <c r="F5053">
        <v>-122.953467</v>
      </c>
      <c r="G5053">
        <f>IF(route_map__2[[#This Row],[route_label]]&lt;&gt;A5054,0,SQRT((E5054-route_map__2[[#This Row],[stop_lat]])^2 + ((F5054-route_map__2[[#This Row],[stop_lon]])*COS(RADIANS(route_map__2[[#This Row],[stop_lat]])))^2)*111.32)</f>
        <v>0.25615323970764053</v>
      </c>
    </row>
    <row r="5054" spans="1:7" hidden="1" x14ac:dyDescent="0.2">
      <c r="A5054" t="s">
        <v>237</v>
      </c>
      <c r="B5054">
        <v>0</v>
      </c>
      <c r="C5054">
        <v>36</v>
      </c>
      <c r="D5054" t="s">
        <v>4663</v>
      </c>
      <c r="E5054">
        <v>49.323287999999998</v>
      </c>
      <c r="F5054">
        <v>-122.95344299999999</v>
      </c>
      <c r="G5054">
        <f>IF(route_map__2[[#This Row],[route_label]]&lt;&gt;A5055,0,SQRT((E5055-route_map__2[[#This Row],[stop_lat]])^2 + ((F5055-route_map__2[[#This Row],[stop_lon]])*COS(RADIANS(route_map__2[[#This Row],[stop_lat]])))^2)*111.32)</f>
        <v>0.25028005057133518</v>
      </c>
    </row>
    <row r="5055" spans="1:7" hidden="1" x14ac:dyDescent="0.2">
      <c r="A5055" t="s">
        <v>237</v>
      </c>
      <c r="B5055">
        <v>0</v>
      </c>
      <c r="C5055">
        <v>37</v>
      </c>
      <c r="D5055" t="s">
        <v>4664</v>
      </c>
      <c r="E5055">
        <v>49.325510000000001</v>
      </c>
      <c r="F5055">
        <v>-122.952917</v>
      </c>
      <c r="G5055">
        <f>IF(route_map__2[[#This Row],[route_label]]&lt;&gt;A5056,0,SQRT((E5056-route_map__2[[#This Row],[stop_lat]])^2 + ((F5056-route_map__2[[#This Row],[stop_lon]])*COS(RADIANS(route_map__2[[#This Row],[stop_lat]])))^2)*111.32)</f>
        <v>0.16439694661444645</v>
      </c>
    </row>
    <row r="5056" spans="1:7" hidden="1" x14ac:dyDescent="0.2">
      <c r="A5056" t="s">
        <v>237</v>
      </c>
      <c r="B5056">
        <v>0</v>
      </c>
      <c r="C5056">
        <v>38</v>
      </c>
      <c r="D5056" t="s">
        <v>4665</v>
      </c>
      <c r="E5056">
        <v>49.326062999999998</v>
      </c>
      <c r="F5056">
        <v>-122.950816</v>
      </c>
      <c r="G5056">
        <f>IF(route_map__2[[#This Row],[route_label]]&lt;&gt;A5057,0,SQRT((E5057-route_map__2[[#This Row],[stop_lat]])^2 + ((F5057-route_map__2[[#This Row],[stop_lon]])*COS(RADIANS(route_map__2[[#This Row],[stop_lat]])))^2)*111.32)</f>
        <v>0</v>
      </c>
    </row>
    <row r="5057" spans="1:7" hidden="1" x14ac:dyDescent="0.2">
      <c r="A5057" t="s">
        <v>237</v>
      </c>
      <c r="B5057">
        <v>1</v>
      </c>
      <c r="C5057">
        <v>1</v>
      </c>
      <c r="D5057" t="s">
        <v>4665</v>
      </c>
      <c r="E5057">
        <v>49.326062999999998</v>
      </c>
      <c r="F5057">
        <v>-122.950816</v>
      </c>
      <c r="G5057">
        <f>IF(route_map__2[[#This Row],[route_label]]&lt;&gt;A5058,0,SQRT((E5058-route_map__2[[#This Row],[stop_lat]])^2 + ((F5058-route_map__2[[#This Row],[stop_lon]])*COS(RADIANS(route_map__2[[#This Row],[stop_lat]])))^2)*111.32)</f>
        <v>0.24149098528708215</v>
      </c>
    </row>
    <row r="5058" spans="1:7" hidden="1" x14ac:dyDescent="0.2">
      <c r="A5058" t="s">
        <v>237</v>
      </c>
      <c r="B5058">
        <v>1</v>
      </c>
      <c r="C5058">
        <v>2</v>
      </c>
      <c r="D5058" t="s">
        <v>4666</v>
      </c>
      <c r="E5058">
        <v>49.324838</v>
      </c>
      <c r="F5058">
        <v>-122.953563</v>
      </c>
      <c r="G5058">
        <f>IF(route_map__2[[#This Row],[route_label]]&lt;&gt;A5059,0,SQRT((E5059-route_map__2[[#This Row],[stop_lat]])^2 + ((F5059-route_map__2[[#This Row],[stop_lon]])*COS(RADIANS(route_map__2[[#This Row],[stop_lat]])))^2)*111.32)</f>
        <v>0.51359796578719463</v>
      </c>
    </row>
    <row r="5059" spans="1:7" hidden="1" x14ac:dyDescent="0.2">
      <c r="A5059" t="s">
        <v>237</v>
      </c>
      <c r="B5059">
        <v>1</v>
      </c>
      <c r="C5059">
        <v>3</v>
      </c>
      <c r="D5059" t="s">
        <v>4667</v>
      </c>
      <c r="E5059">
        <v>49.320225000000001</v>
      </c>
      <c r="F5059">
        <v>-122.953687</v>
      </c>
      <c r="G5059">
        <f>IF(route_map__2[[#This Row],[route_label]]&lt;&gt;A5060,0,SQRT((E5060-route_map__2[[#This Row],[stop_lat]])^2 + ((F5060-route_map__2[[#This Row],[stop_lon]])*COS(RADIANS(route_map__2[[#This Row],[stop_lat]])))^2)*111.32)</f>
        <v>0.20727795430803042</v>
      </c>
    </row>
    <row r="5060" spans="1:7" hidden="1" x14ac:dyDescent="0.2">
      <c r="A5060" t="s">
        <v>237</v>
      </c>
      <c r="B5060">
        <v>1</v>
      </c>
      <c r="C5060">
        <v>4</v>
      </c>
      <c r="D5060" t="s">
        <v>4668</v>
      </c>
      <c r="E5060">
        <v>49.318362999999998</v>
      </c>
      <c r="F5060">
        <v>-122.953684</v>
      </c>
      <c r="G5060">
        <f>IF(route_map__2[[#This Row],[route_label]]&lt;&gt;A5061,0,SQRT((E5061-route_map__2[[#This Row],[stop_lat]])^2 + ((F5061-route_map__2[[#This Row],[stop_lon]])*COS(RADIANS(route_map__2[[#This Row],[stop_lat]])))^2)*111.32)</f>
        <v>0.32851116251921803</v>
      </c>
    </row>
    <row r="5061" spans="1:7" hidden="1" x14ac:dyDescent="0.2">
      <c r="A5061" t="s">
        <v>237</v>
      </c>
      <c r="B5061">
        <v>1</v>
      </c>
      <c r="C5061">
        <v>5</v>
      </c>
      <c r="D5061" t="s">
        <v>4669</v>
      </c>
      <c r="E5061">
        <v>49.315412000000002</v>
      </c>
      <c r="F5061">
        <v>-122.95365700000001</v>
      </c>
      <c r="G5061">
        <f>IF(route_map__2[[#This Row],[route_label]]&lt;&gt;A5062,0,SQRT((E5062-route_map__2[[#This Row],[stop_lat]])^2 + ((F5062-route_map__2[[#This Row],[stop_lon]])*COS(RADIANS(route_map__2[[#This Row],[stop_lat]])))^2)*111.32)</f>
        <v>0.40603704647768452</v>
      </c>
    </row>
    <row r="5062" spans="1:7" hidden="1" x14ac:dyDescent="0.2">
      <c r="A5062" t="s">
        <v>237</v>
      </c>
      <c r="B5062">
        <v>1</v>
      </c>
      <c r="C5062">
        <v>6</v>
      </c>
      <c r="D5062" t="s">
        <v>4670</v>
      </c>
      <c r="E5062">
        <v>49.311779000000001</v>
      </c>
      <c r="F5062">
        <v>-122.953159</v>
      </c>
      <c r="G5062">
        <f>IF(route_map__2[[#This Row],[route_label]]&lt;&gt;A5063,0,SQRT((E5063-route_map__2[[#This Row],[stop_lat]])^2 + ((F5063-route_map__2[[#This Row],[stop_lon]])*COS(RADIANS(route_map__2[[#This Row],[stop_lat]])))^2)*111.32)</f>
        <v>0.41329293408934381</v>
      </c>
    </row>
    <row r="5063" spans="1:7" hidden="1" x14ac:dyDescent="0.2">
      <c r="A5063" t="s">
        <v>237</v>
      </c>
      <c r="B5063">
        <v>1</v>
      </c>
      <c r="C5063">
        <v>7</v>
      </c>
      <c r="D5063" t="s">
        <v>4671</v>
      </c>
      <c r="E5063">
        <v>49.308079999999997</v>
      </c>
      <c r="F5063">
        <v>-122.953647</v>
      </c>
      <c r="G5063">
        <f>IF(route_map__2[[#This Row],[route_label]]&lt;&gt;A5064,0,SQRT((E5064-route_map__2[[#This Row],[stop_lat]])^2 + ((F5064-route_map__2[[#This Row],[stop_lon]])*COS(RADIANS(route_map__2[[#This Row],[stop_lat]])))^2)*111.32)</f>
        <v>0.27777557409675141</v>
      </c>
    </row>
    <row r="5064" spans="1:7" hidden="1" x14ac:dyDescent="0.2">
      <c r="A5064" t="s">
        <v>237</v>
      </c>
      <c r="B5064">
        <v>1</v>
      </c>
      <c r="C5064">
        <v>8</v>
      </c>
      <c r="D5064" t="s">
        <v>4672</v>
      </c>
      <c r="E5064">
        <v>49.309134</v>
      </c>
      <c r="F5064">
        <v>-122.957116</v>
      </c>
      <c r="G5064">
        <f>IF(route_map__2[[#This Row],[route_label]]&lt;&gt;A5065,0,SQRT((E5065-route_map__2[[#This Row],[stop_lat]])^2 + ((F5065-route_map__2[[#This Row],[stop_lon]])*COS(RADIANS(route_map__2[[#This Row],[stop_lat]])))^2)*111.32)</f>
        <v>0.27777640776645873</v>
      </c>
    </row>
    <row r="5065" spans="1:7" hidden="1" x14ac:dyDescent="0.2">
      <c r="A5065" t="s">
        <v>237</v>
      </c>
      <c r="B5065">
        <v>1</v>
      </c>
      <c r="C5065">
        <v>9</v>
      </c>
      <c r="D5065" t="s">
        <v>4673</v>
      </c>
      <c r="E5065">
        <v>49.311629000000003</v>
      </c>
      <c r="F5065">
        <v>-122.95717500000001</v>
      </c>
      <c r="G5065">
        <f>IF(route_map__2[[#This Row],[route_label]]&lt;&gt;A5066,0,SQRT((E5066-route_map__2[[#This Row],[stop_lat]])^2 + ((F5066-route_map__2[[#This Row],[stop_lon]])*COS(RADIANS(route_map__2[[#This Row],[stop_lat]])))^2)*111.32)</f>
        <v>0.25978986870137305</v>
      </c>
    </row>
    <row r="5066" spans="1:7" hidden="1" x14ac:dyDescent="0.2">
      <c r="A5066" t="s">
        <v>237</v>
      </c>
      <c r="B5066">
        <v>1</v>
      </c>
      <c r="C5066">
        <v>10</v>
      </c>
      <c r="D5066" t="s">
        <v>4674</v>
      </c>
      <c r="E5066">
        <v>49.313961999999997</v>
      </c>
      <c r="F5066">
        <v>-122.957264</v>
      </c>
      <c r="G5066">
        <f>IF(route_map__2[[#This Row],[route_label]]&lt;&gt;A5067,0,SQRT((E5067-route_map__2[[#This Row],[stop_lat]])^2 + ((F5067-route_map__2[[#This Row],[stop_lon]])*COS(RADIANS(route_map__2[[#This Row],[stop_lat]])))^2)*111.32)</f>
        <v>0.24706649069582709</v>
      </c>
    </row>
    <row r="5067" spans="1:7" hidden="1" x14ac:dyDescent="0.2">
      <c r="A5067" t="s">
        <v>237</v>
      </c>
      <c r="B5067">
        <v>1</v>
      </c>
      <c r="C5067">
        <v>11</v>
      </c>
      <c r="D5067" t="s">
        <v>4675</v>
      </c>
      <c r="E5067">
        <v>49.315944999999999</v>
      </c>
      <c r="F5067">
        <v>-122.958793</v>
      </c>
      <c r="G5067">
        <f>IF(route_map__2[[#This Row],[route_label]]&lt;&gt;A5068,0,SQRT((E5068-route_map__2[[#This Row],[stop_lat]])^2 + ((F5068-route_map__2[[#This Row],[stop_lon]])*COS(RADIANS(route_map__2[[#This Row],[stop_lat]])))^2)*111.32)</f>
        <v>0.20059059782560942</v>
      </c>
    </row>
    <row r="5068" spans="1:7" hidden="1" x14ac:dyDescent="0.2">
      <c r="A5068" t="s">
        <v>237</v>
      </c>
      <c r="B5068">
        <v>1</v>
      </c>
      <c r="C5068">
        <v>12</v>
      </c>
      <c r="D5068" t="s">
        <v>4676</v>
      </c>
      <c r="E5068">
        <v>49.315964999999998</v>
      </c>
      <c r="F5068">
        <v>-122.961557</v>
      </c>
      <c r="G5068">
        <f>IF(route_map__2[[#This Row],[route_label]]&lt;&gt;A5069,0,SQRT((E5069-route_map__2[[#This Row],[stop_lat]])^2 + ((F5069-route_map__2[[#This Row],[stop_lon]])*COS(RADIANS(route_map__2[[#This Row],[stop_lat]])))^2)*111.32)</f>
        <v>0.22490303999934341</v>
      </c>
    </row>
    <row r="5069" spans="1:7" hidden="1" x14ac:dyDescent="0.2">
      <c r="A5069" t="s">
        <v>237</v>
      </c>
      <c r="B5069">
        <v>1</v>
      </c>
      <c r="C5069">
        <v>13</v>
      </c>
      <c r="D5069" t="s">
        <v>4677</v>
      </c>
      <c r="E5069">
        <v>49.315987999999997</v>
      </c>
      <c r="F5069">
        <v>-122.96465600000001</v>
      </c>
      <c r="G5069">
        <f>IF(route_map__2[[#This Row],[route_label]]&lt;&gt;A5070,0,SQRT((E5070-route_map__2[[#This Row],[stop_lat]])^2 + ((F5070-route_map__2[[#This Row],[stop_lon]])*COS(RADIANS(route_map__2[[#This Row],[stop_lat]])))^2)*111.32)</f>
        <v>0.37248109139228464</v>
      </c>
    </row>
    <row r="5070" spans="1:7" hidden="1" x14ac:dyDescent="0.2">
      <c r="A5070" t="s">
        <v>237</v>
      </c>
      <c r="B5070">
        <v>1</v>
      </c>
      <c r="C5070">
        <v>14</v>
      </c>
      <c r="D5070" t="s">
        <v>4678</v>
      </c>
      <c r="E5070">
        <v>49.316049</v>
      </c>
      <c r="F5070">
        <v>-122.96978799999999</v>
      </c>
      <c r="G5070">
        <f>IF(route_map__2[[#This Row],[route_label]]&lt;&gt;A5071,0,SQRT((E5071-route_map__2[[#This Row],[stop_lat]])^2 + ((F5071-route_map__2[[#This Row],[stop_lon]])*COS(RADIANS(route_map__2[[#This Row],[stop_lat]])))^2)*111.32)</f>
        <v>0.38291474427630423</v>
      </c>
    </row>
    <row r="5071" spans="1:7" hidden="1" x14ac:dyDescent="0.2">
      <c r="A5071" t="s">
        <v>237</v>
      </c>
      <c r="B5071">
        <v>1</v>
      </c>
      <c r="C5071">
        <v>15</v>
      </c>
      <c r="D5071" t="s">
        <v>4679</v>
      </c>
      <c r="E5071">
        <v>49.315863999999998</v>
      </c>
      <c r="F5071">
        <v>-122.97505700000001</v>
      </c>
      <c r="G5071">
        <f>IF(route_map__2[[#This Row],[route_label]]&lt;&gt;A5072,0,SQRT((E5072-route_map__2[[#This Row],[stop_lat]])^2 + ((F5072-route_map__2[[#This Row],[stop_lon]])*COS(RADIANS(route_map__2[[#This Row],[stop_lat]])))^2)*111.32)</f>
        <v>0.42782106348741766</v>
      </c>
    </row>
    <row r="5072" spans="1:7" hidden="1" x14ac:dyDescent="0.2">
      <c r="A5072" t="s">
        <v>237</v>
      </c>
      <c r="B5072">
        <v>1</v>
      </c>
      <c r="C5072">
        <v>16</v>
      </c>
      <c r="D5072" t="s">
        <v>4680</v>
      </c>
      <c r="E5072">
        <v>49.315714999999997</v>
      </c>
      <c r="F5072">
        <v>-122.980948</v>
      </c>
      <c r="G5072">
        <f>IF(route_map__2[[#This Row],[route_label]]&lt;&gt;A5073,0,SQRT((E5073-route_map__2[[#This Row],[stop_lat]])^2 + ((F5073-route_map__2[[#This Row],[stop_lon]])*COS(RADIANS(route_map__2[[#This Row],[stop_lat]])))^2)*111.32)</f>
        <v>0.24244250258423319</v>
      </c>
    </row>
    <row r="5073" spans="1:7" hidden="1" x14ac:dyDescent="0.2">
      <c r="A5073" t="s">
        <v>237</v>
      </c>
      <c r="B5073">
        <v>1</v>
      </c>
      <c r="C5073">
        <v>17</v>
      </c>
      <c r="D5073" t="s">
        <v>4681</v>
      </c>
      <c r="E5073">
        <v>49.315764999999999</v>
      </c>
      <c r="F5073">
        <v>-122.98428800000001</v>
      </c>
      <c r="G5073">
        <f>IF(route_map__2[[#This Row],[route_label]]&lt;&gt;A5074,0,SQRT((E5074-route_map__2[[#This Row],[stop_lat]])^2 + ((F5074-route_map__2[[#This Row],[stop_lon]])*COS(RADIANS(route_map__2[[#This Row],[stop_lat]])))^2)*111.32)</f>
        <v>0.37654544485482211</v>
      </c>
    </row>
    <row r="5074" spans="1:7" hidden="1" x14ac:dyDescent="0.2">
      <c r="A5074" t="s">
        <v>237</v>
      </c>
      <c r="B5074">
        <v>1</v>
      </c>
      <c r="C5074">
        <v>18</v>
      </c>
      <c r="D5074" t="s">
        <v>4682</v>
      </c>
      <c r="E5074">
        <v>49.315854999999999</v>
      </c>
      <c r="F5074">
        <v>-122.989475</v>
      </c>
      <c r="G5074">
        <f>IF(route_map__2[[#This Row],[route_label]]&lt;&gt;A5075,0,SQRT((E5075-route_map__2[[#This Row],[stop_lat]])^2 + ((F5075-route_map__2[[#This Row],[stop_lon]])*COS(RADIANS(route_map__2[[#This Row],[stop_lat]])))^2)*111.32)</f>
        <v>0.55034659947615339</v>
      </c>
    </row>
    <row r="5075" spans="1:7" hidden="1" x14ac:dyDescent="0.2">
      <c r="A5075" t="s">
        <v>237</v>
      </c>
      <c r="B5075">
        <v>1</v>
      </c>
      <c r="C5075">
        <v>19</v>
      </c>
      <c r="D5075" t="s">
        <v>4683</v>
      </c>
      <c r="E5075">
        <v>49.315928999999997</v>
      </c>
      <c r="F5075">
        <v>-122.997058</v>
      </c>
      <c r="G5075">
        <f>IF(route_map__2[[#This Row],[route_label]]&lt;&gt;A5076,0,SQRT((E5076-route_map__2[[#This Row],[stop_lat]])^2 + ((F5076-route_map__2[[#This Row],[stop_lon]])*COS(RADIANS(route_map__2[[#This Row],[stop_lat]])))^2)*111.32)</f>
        <v>0.38424228644978303</v>
      </c>
    </row>
    <row r="5076" spans="1:7" hidden="1" x14ac:dyDescent="0.2">
      <c r="A5076" t="s">
        <v>237</v>
      </c>
      <c r="B5076">
        <v>1</v>
      </c>
      <c r="C5076">
        <v>20</v>
      </c>
      <c r="D5076" t="s">
        <v>4684</v>
      </c>
      <c r="E5076">
        <v>49.315032000000002</v>
      </c>
      <c r="F5076">
        <v>-123.002171</v>
      </c>
      <c r="G5076">
        <f>IF(route_map__2[[#This Row],[route_label]]&lt;&gt;A5077,0,SQRT((E5077-route_map__2[[#This Row],[stop_lat]])^2 + ((F5077-route_map__2[[#This Row],[stop_lon]])*COS(RADIANS(route_map__2[[#This Row],[stop_lat]])))^2)*111.32)</f>
        <v>0.18530951297618459</v>
      </c>
    </row>
    <row r="5077" spans="1:7" hidden="1" x14ac:dyDescent="0.2">
      <c r="A5077" t="s">
        <v>237</v>
      </c>
      <c r="B5077">
        <v>1</v>
      </c>
      <c r="C5077">
        <v>21</v>
      </c>
      <c r="D5077" t="s">
        <v>4685</v>
      </c>
      <c r="E5077">
        <v>49.314106000000002</v>
      </c>
      <c r="F5077">
        <v>-123.004293</v>
      </c>
      <c r="G5077">
        <f>IF(route_map__2[[#This Row],[route_label]]&lt;&gt;A5078,0,SQRT((E5078-route_map__2[[#This Row],[stop_lat]])^2 + ((F5078-route_map__2[[#This Row],[stop_lon]])*COS(RADIANS(route_map__2[[#This Row],[stop_lat]])))^2)*111.32)</f>
        <v>0.38354173415221665</v>
      </c>
    </row>
    <row r="5078" spans="1:7" hidden="1" x14ac:dyDescent="0.2">
      <c r="A5078" t="s">
        <v>237</v>
      </c>
      <c r="B5078">
        <v>1</v>
      </c>
      <c r="C5078">
        <v>22</v>
      </c>
      <c r="D5078" t="s">
        <v>4686</v>
      </c>
      <c r="E5078">
        <v>49.311725000000003</v>
      </c>
      <c r="F5078">
        <v>-123.00811299999999</v>
      </c>
      <c r="G5078">
        <f>IF(route_map__2[[#This Row],[route_label]]&lt;&gt;A5079,0,SQRT((E5079-route_map__2[[#This Row],[stop_lat]])^2 + ((F5079-route_map__2[[#This Row],[stop_lon]])*COS(RADIANS(route_map__2[[#This Row],[stop_lat]])))^2)*111.32)</f>
        <v>0.42270342749053513</v>
      </c>
    </row>
    <row r="5079" spans="1:7" hidden="1" x14ac:dyDescent="0.2">
      <c r="A5079" t="s">
        <v>237</v>
      </c>
      <c r="B5079">
        <v>1</v>
      </c>
      <c r="C5079">
        <v>23</v>
      </c>
      <c r="D5079" t="s">
        <v>4687</v>
      </c>
      <c r="E5079">
        <v>49.311174999999999</v>
      </c>
      <c r="F5079">
        <v>-123.013876</v>
      </c>
      <c r="G5079">
        <f>IF(route_map__2[[#This Row],[route_label]]&lt;&gt;A5080,0,SQRT((E5080-route_map__2[[#This Row],[stop_lat]])^2 + ((F5080-route_map__2[[#This Row],[stop_lon]])*COS(RADIANS(route_map__2[[#This Row],[stop_lat]])))^2)*111.32)</f>
        <v>0.65144203310638593</v>
      </c>
    </row>
    <row r="5080" spans="1:7" hidden="1" x14ac:dyDescent="0.2">
      <c r="A5080" t="s">
        <v>237</v>
      </c>
      <c r="B5080">
        <v>1</v>
      </c>
      <c r="C5080">
        <v>24</v>
      </c>
      <c r="D5080" t="s">
        <v>4688</v>
      </c>
      <c r="E5080">
        <v>49.312322000000002</v>
      </c>
      <c r="F5080">
        <v>-123.022678</v>
      </c>
      <c r="G5080">
        <f>IF(route_map__2[[#This Row],[route_label]]&lt;&gt;A5081,0,SQRT((E5081-route_map__2[[#This Row],[stop_lat]])^2 + ((F5081-route_map__2[[#This Row],[stop_lon]])*COS(RADIANS(route_map__2[[#This Row],[stop_lat]])))^2)*111.32)</f>
        <v>0.74225386330958298</v>
      </c>
    </row>
    <row r="5081" spans="1:7" hidden="1" x14ac:dyDescent="0.2">
      <c r="A5081" t="s">
        <v>237</v>
      </c>
      <c r="B5081">
        <v>1</v>
      </c>
      <c r="C5081">
        <v>25</v>
      </c>
      <c r="D5081" t="s">
        <v>4634</v>
      </c>
      <c r="E5081">
        <v>49.311044000000003</v>
      </c>
      <c r="F5081">
        <v>-123.03271599999999</v>
      </c>
      <c r="G5081">
        <f>IF(route_map__2[[#This Row],[route_label]]&lt;&gt;A5082,0,SQRT((E5082-route_map__2[[#This Row],[stop_lat]])^2 + ((F5082-route_map__2[[#This Row],[stop_lon]])*COS(RADIANS(route_map__2[[#This Row],[stop_lat]])))^2)*111.32)</f>
        <v>0.18100719072737204</v>
      </c>
    </row>
    <row r="5082" spans="1:7" hidden="1" x14ac:dyDescent="0.2">
      <c r="A5082" t="s">
        <v>237</v>
      </c>
      <c r="B5082">
        <v>1</v>
      </c>
      <c r="C5082">
        <v>26</v>
      </c>
      <c r="D5082" t="s">
        <v>4635</v>
      </c>
      <c r="E5082">
        <v>49.309441999999997</v>
      </c>
      <c r="F5082">
        <v>-123.03228900000001</v>
      </c>
      <c r="G5082">
        <f>IF(route_map__2[[#This Row],[route_label]]&lt;&gt;A5083,0,SQRT((E5083-route_map__2[[#This Row],[stop_lat]])^2 + ((F5083-route_map__2[[#This Row],[stop_lon]])*COS(RADIANS(route_map__2[[#This Row],[stop_lat]])))^2)*111.32)</f>
        <v>0.19432268648639037</v>
      </c>
    </row>
    <row r="5083" spans="1:7" hidden="1" x14ac:dyDescent="0.2">
      <c r="A5083" t="s">
        <v>237</v>
      </c>
      <c r="B5083">
        <v>1</v>
      </c>
      <c r="C5083">
        <v>27</v>
      </c>
      <c r="D5083" t="s">
        <v>4636</v>
      </c>
      <c r="E5083">
        <v>49.307702999999997</v>
      </c>
      <c r="F5083">
        <v>-123.032056</v>
      </c>
      <c r="G5083">
        <f>IF(route_map__2[[#This Row],[route_label]]&lt;&gt;A5084,0,SQRT((E5084-route_map__2[[#This Row],[stop_lat]])^2 + ((F5084-route_map__2[[#This Row],[stop_lon]])*COS(RADIANS(route_map__2[[#This Row],[stop_lat]])))^2)*111.32)</f>
        <v>0.35012423707272783</v>
      </c>
    </row>
    <row r="5084" spans="1:7" hidden="1" x14ac:dyDescent="0.2">
      <c r="A5084" t="s">
        <v>237</v>
      </c>
      <c r="B5084">
        <v>1</v>
      </c>
      <c r="C5084">
        <v>28</v>
      </c>
      <c r="D5084" t="s">
        <v>4641</v>
      </c>
      <c r="E5084">
        <v>49.305404000000003</v>
      </c>
      <c r="F5084">
        <v>-123.028764</v>
      </c>
      <c r="G5084">
        <f>IF(route_map__2[[#This Row],[route_label]]&lt;&gt;A5085,0,SQRT((E5085-route_map__2[[#This Row],[stop_lat]])^2 + ((F5085-route_map__2[[#This Row],[stop_lon]])*COS(RADIANS(route_map__2[[#This Row],[stop_lat]])))^2)*111.32)</f>
        <v>0</v>
      </c>
    </row>
    <row r="5085" spans="1:7" hidden="1" x14ac:dyDescent="0.2">
      <c r="A5085" t="s">
        <v>281</v>
      </c>
      <c r="B5085">
        <v>0</v>
      </c>
      <c r="C5085">
        <v>1</v>
      </c>
      <c r="D5085" t="s">
        <v>4641</v>
      </c>
      <c r="E5085">
        <v>49.305404000000003</v>
      </c>
      <c r="F5085">
        <v>-123.028764</v>
      </c>
      <c r="G5085">
        <f>IF(route_map__2[[#This Row],[route_label]]&lt;&gt;A5086,0,SQRT((E5086-route_map__2[[#This Row],[stop_lat]])^2 + ((F5086-route_map__2[[#This Row],[stop_lon]])*COS(RADIANS(route_map__2[[#This Row],[stop_lat]])))^2)*111.32)</f>
        <v>0.771609023040572</v>
      </c>
    </row>
    <row r="5086" spans="1:7" hidden="1" x14ac:dyDescent="0.2">
      <c r="A5086" t="s">
        <v>281</v>
      </c>
      <c r="B5086">
        <v>0</v>
      </c>
      <c r="C5086">
        <v>2</v>
      </c>
      <c r="D5086" t="s">
        <v>4689</v>
      </c>
      <c r="E5086">
        <v>49.305283000000003</v>
      </c>
      <c r="F5086">
        <v>-123.018135</v>
      </c>
      <c r="G5086">
        <f>IF(route_map__2[[#This Row],[route_label]]&lt;&gt;A5087,0,SQRT((E5087-route_map__2[[#This Row],[stop_lat]])^2 + ((F5087-route_map__2[[#This Row],[stop_lon]])*COS(RADIANS(route_map__2[[#This Row],[stop_lat]])))^2)*111.32)</f>
        <v>0.3432871030219502</v>
      </c>
    </row>
    <row r="5087" spans="1:7" hidden="1" x14ac:dyDescent="0.2">
      <c r="A5087" t="s">
        <v>281</v>
      </c>
      <c r="B5087">
        <v>0</v>
      </c>
      <c r="C5087">
        <v>3</v>
      </c>
      <c r="D5087" t="s">
        <v>4690</v>
      </c>
      <c r="E5087">
        <v>49.305570000000003</v>
      </c>
      <c r="F5087">
        <v>-123.013426</v>
      </c>
      <c r="G5087">
        <f>IF(route_map__2[[#This Row],[route_label]]&lt;&gt;A5088,0,SQRT((E5088-route_map__2[[#This Row],[stop_lat]])^2 + ((F5088-route_map__2[[#This Row],[stop_lon]])*COS(RADIANS(route_map__2[[#This Row],[stop_lat]])))^2)*111.32)</f>
        <v>0.23732162188572031</v>
      </c>
    </row>
    <row r="5088" spans="1:7" hidden="1" x14ac:dyDescent="0.2">
      <c r="A5088" t="s">
        <v>281</v>
      </c>
      <c r="B5088">
        <v>0</v>
      </c>
      <c r="C5088">
        <v>4</v>
      </c>
      <c r="D5088" t="s">
        <v>4691</v>
      </c>
      <c r="E5088">
        <v>49.306226000000002</v>
      </c>
      <c r="F5088">
        <v>-123.01031500000001</v>
      </c>
      <c r="G5088">
        <f>IF(route_map__2[[#This Row],[route_label]]&lt;&gt;A5089,0,SQRT((E5089-route_map__2[[#This Row],[stop_lat]])^2 + ((F5089-route_map__2[[#This Row],[stop_lon]])*COS(RADIANS(route_map__2[[#This Row],[stop_lat]])))^2)*111.32)</f>
        <v>0.34237971252662769</v>
      </c>
    </row>
    <row r="5089" spans="1:7" hidden="1" x14ac:dyDescent="0.2">
      <c r="A5089" t="s">
        <v>281</v>
      </c>
      <c r="B5089">
        <v>0</v>
      </c>
      <c r="C5089">
        <v>5</v>
      </c>
      <c r="D5089" t="s">
        <v>4692</v>
      </c>
      <c r="E5089">
        <v>49.307611999999999</v>
      </c>
      <c r="F5089">
        <v>-123.00610399999999</v>
      </c>
      <c r="G5089">
        <f>IF(route_map__2[[#This Row],[route_label]]&lt;&gt;A5090,0,SQRT((E5090-route_map__2[[#This Row],[stop_lat]])^2 + ((F5090-route_map__2[[#This Row],[stop_lon]])*COS(RADIANS(route_map__2[[#This Row],[stop_lat]])))^2)*111.32)</f>
        <v>0.32833921964164292</v>
      </c>
    </row>
    <row r="5090" spans="1:7" hidden="1" x14ac:dyDescent="0.2">
      <c r="A5090" t="s">
        <v>281</v>
      </c>
      <c r="B5090">
        <v>0</v>
      </c>
      <c r="C5090">
        <v>6</v>
      </c>
      <c r="D5090" t="s">
        <v>4693</v>
      </c>
      <c r="E5090">
        <v>49.30809</v>
      </c>
      <c r="F5090">
        <v>-123.00163999999999</v>
      </c>
      <c r="G5090">
        <f>IF(route_map__2[[#This Row],[route_label]]&lt;&gt;A5091,0,SQRT((E5091-route_map__2[[#This Row],[stop_lat]])^2 + ((F5091-route_map__2[[#This Row],[stop_lon]])*COS(RADIANS(route_map__2[[#This Row],[stop_lat]])))^2)*111.32)</f>
        <v>0.59589042859544616</v>
      </c>
    </row>
    <row r="5091" spans="1:7" hidden="1" x14ac:dyDescent="0.2">
      <c r="A5091" t="s">
        <v>281</v>
      </c>
      <c r="B5091">
        <v>0</v>
      </c>
      <c r="C5091">
        <v>7</v>
      </c>
      <c r="D5091" t="s">
        <v>4694</v>
      </c>
      <c r="E5091">
        <v>49.308726</v>
      </c>
      <c r="F5091">
        <v>-122.993488</v>
      </c>
      <c r="G5091">
        <f>IF(route_map__2[[#This Row],[route_label]]&lt;&gt;A5092,0,SQRT((E5092-route_map__2[[#This Row],[stop_lat]])^2 + ((F5092-route_map__2[[#This Row],[stop_lon]])*COS(RADIANS(route_map__2[[#This Row],[stop_lat]])))^2)*111.32)</f>
        <v>0.25891002648926736</v>
      </c>
    </row>
    <row r="5092" spans="1:7" hidden="1" x14ac:dyDescent="0.2">
      <c r="A5092" t="s">
        <v>281</v>
      </c>
      <c r="B5092">
        <v>0</v>
      </c>
      <c r="C5092">
        <v>8</v>
      </c>
      <c r="D5092" t="s">
        <v>4695</v>
      </c>
      <c r="E5092">
        <v>49.308455000000002</v>
      </c>
      <c r="F5092">
        <v>-122.98994500000001</v>
      </c>
      <c r="G5092">
        <f>IF(route_map__2[[#This Row],[route_label]]&lt;&gt;A5093,0,SQRT((E5093-route_map__2[[#This Row],[stop_lat]])^2 + ((F5093-route_map__2[[#This Row],[stop_lon]])*COS(RADIANS(route_map__2[[#This Row],[stop_lat]])))^2)*111.32)</f>
        <v>0.21327516651933245</v>
      </c>
    </row>
    <row r="5093" spans="1:7" hidden="1" x14ac:dyDescent="0.2">
      <c r="A5093" t="s">
        <v>281</v>
      </c>
      <c r="B5093">
        <v>0</v>
      </c>
      <c r="C5093">
        <v>9</v>
      </c>
      <c r="D5093" t="s">
        <v>4696</v>
      </c>
      <c r="E5093">
        <v>49.308490999999997</v>
      </c>
      <c r="F5093">
        <v>-122.98700700000001</v>
      </c>
      <c r="G5093">
        <f>IF(route_map__2[[#This Row],[route_label]]&lt;&gt;A5094,0,SQRT((E5094-route_map__2[[#This Row],[stop_lat]])^2 + ((F5094-route_map__2[[#This Row],[stop_lon]])*COS(RADIANS(route_map__2[[#This Row],[stop_lat]])))^2)*111.32)</f>
        <v>0.55571687132404868</v>
      </c>
    </row>
    <row r="5094" spans="1:7" hidden="1" x14ac:dyDescent="0.2">
      <c r="A5094" t="s">
        <v>281</v>
      </c>
      <c r="B5094">
        <v>0</v>
      </c>
      <c r="C5094">
        <v>10</v>
      </c>
      <c r="D5094" t="s">
        <v>4697</v>
      </c>
      <c r="E5094">
        <v>49.307684000000002</v>
      </c>
      <c r="F5094">
        <v>-122.979451</v>
      </c>
      <c r="G5094">
        <f>IF(route_map__2[[#This Row],[route_label]]&lt;&gt;A5095,0,SQRT((E5095-route_map__2[[#This Row],[stop_lat]])^2 + ((F5095-route_map__2[[#This Row],[stop_lon]])*COS(RADIANS(route_map__2[[#This Row],[stop_lat]])))^2)*111.32)</f>
        <v>0.52044045902901148</v>
      </c>
    </row>
    <row r="5095" spans="1:7" hidden="1" x14ac:dyDescent="0.2">
      <c r="A5095" t="s">
        <v>281</v>
      </c>
      <c r="B5095">
        <v>0</v>
      </c>
      <c r="C5095">
        <v>11</v>
      </c>
      <c r="D5095" t="s">
        <v>4698</v>
      </c>
      <c r="E5095">
        <v>49.305121</v>
      </c>
      <c r="F5095">
        <v>-122.973454</v>
      </c>
      <c r="G5095">
        <f>IF(route_map__2[[#This Row],[route_label]]&lt;&gt;A5096,0,SQRT((E5096-route_map__2[[#This Row],[stop_lat]])^2 + ((F5096-route_map__2[[#This Row],[stop_lon]])*COS(RADIANS(route_map__2[[#This Row],[stop_lat]])))^2)*111.32)</f>
        <v>0.49026742714377247</v>
      </c>
    </row>
    <row r="5096" spans="1:7" hidden="1" x14ac:dyDescent="0.2">
      <c r="A5096" t="s">
        <v>281</v>
      </c>
      <c r="B5096">
        <v>0</v>
      </c>
      <c r="C5096">
        <v>12</v>
      </c>
      <c r="D5096" t="s">
        <v>4699</v>
      </c>
      <c r="E5096">
        <v>49.304096000000001</v>
      </c>
      <c r="F5096">
        <v>-122.966885</v>
      </c>
      <c r="G5096">
        <f>IF(route_map__2[[#This Row],[route_label]]&lt;&gt;A5097,0,SQRT((E5097-route_map__2[[#This Row],[stop_lat]])^2 + ((F5097-route_map__2[[#This Row],[stop_lon]])*COS(RADIANS(route_map__2[[#This Row],[stop_lat]])))^2)*111.32)</f>
        <v>0.59029638917404914</v>
      </c>
    </row>
    <row r="5097" spans="1:7" hidden="1" x14ac:dyDescent="0.2">
      <c r="A5097" t="s">
        <v>281</v>
      </c>
      <c r="B5097">
        <v>0</v>
      </c>
      <c r="C5097">
        <v>13</v>
      </c>
      <c r="D5097" t="s">
        <v>4700</v>
      </c>
      <c r="E5097">
        <v>49.304042000000003</v>
      </c>
      <c r="F5097">
        <v>-122.958753</v>
      </c>
      <c r="G5097">
        <f>IF(route_map__2[[#This Row],[route_label]]&lt;&gt;A5098,0,SQRT((E5098-route_map__2[[#This Row],[stop_lat]])^2 + ((F5098-route_map__2[[#This Row],[stop_lon]])*COS(RADIANS(route_map__2[[#This Row],[stop_lat]])))^2)*111.32)</f>
        <v>0.62052040124621932</v>
      </c>
    </row>
    <row r="5098" spans="1:7" hidden="1" x14ac:dyDescent="0.2">
      <c r="A5098" t="s">
        <v>281</v>
      </c>
      <c r="B5098">
        <v>0</v>
      </c>
      <c r="C5098">
        <v>14</v>
      </c>
      <c r="D5098" t="s">
        <v>4701</v>
      </c>
      <c r="E5098">
        <v>49.308131000000003</v>
      </c>
      <c r="F5098">
        <v>-122.952943</v>
      </c>
      <c r="G5098">
        <f>IF(route_map__2[[#This Row],[route_label]]&lt;&gt;A5099,0,SQRT((E5099-route_map__2[[#This Row],[stop_lat]])^2 + ((F5099-route_map__2[[#This Row],[stop_lon]])*COS(RADIANS(route_map__2[[#This Row],[stop_lat]])))^2)*111.32)</f>
        <v>0.41210894725532343</v>
      </c>
    </row>
    <row r="5099" spans="1:7" hidden="1" x14ac:dyDescent="0.2">
      <c r="A5099" t="s">
        <v>281</v>
      </c>
      <c r="B5099">
        <v>0</v>
      </c>
      <c r="C5099">
        <v>15</v>
      </c>
      <c r="D5099" t="s">
        <v>4659</v>
      </c>
      <c r="E5099">
        <v>49.311833</v>
      </c>
      <c r="F5099">
        <v>-122.952962</v>
      </c>
      <c r="G5099">
        <f>IF(route_map__2[[#This Row],[route_label]]&lt;&gt;A5100,0,SQRT((E5100-route_map__2[[#This Row],[stop_lat]])^2 + ((F5100-route_map__2[[#This Row],[stop_lon]])*COS(RADIANS(route_map__2[[#This Row],[stop_lat]])))^2)*111.32)</f>
        <v>0.39937066134632188</v>
      </c>
    </row>
    <row r="5100" spans="1:7" hidden="1" x14ac:dyDescent="0.2">
      <c r="A5100" t="s">
        <v>281</v>
      </c>
      <c r="B5100">
        <v>0</v>
      </c>
      <c r="C5100">
        <v>16</v>
      </c>
      <c r="D5100" t="s">
        <v>4660</v>
      </c>
      <c r="E5100">
        <v>49.315409000000002</v>
      </c>
      <c r="F5100">
        <v>-122.95340400000001</v>
      </c>
      <c r="G5100">
        <f>IF(route_map__2[[#This Row],[route_label]]&lt;&gt;A5101,0,SQRT((E5101-route_map__2[[#This Row],[stop_lat]])^2 + ((F5101-route_map__2[[#This Row],[stop_lon]])*COS(RADIANS(route_map__2[[#This Row],[stop_lat]])))^2)*111.32)</f>
        <v>0.28827041243600121</v>
      </c>
    </row>
    <row r="5101" spans="1:7" hidden="1" x14ac:dyDescent="0.2">
      <c r="A5101" t="s">
        <v>281</v>
      </c>
      <c r="B5101">
        <v>0</v>
      </c>
      <c r="C5101">
        <v>17</v>
      </c>
      <c r="D5101" t="s">
        <v>4661</v>
      </c>
      <c r="E5101">
        <v>49.317998000000003</v>
      </c>
      <c r="F5101">
        <v>-122.953487</v>
      </c>
      <c r="G5101">
        <f>IF(route_map__2[[#This Row],[route_label]]&lt;&gt;A5102,0,SQRT((E5102-route_map__2[[#This Row],[stop_lat]])^2 + ((F5102-route_map__2[[#This Row],[stop_lon]])*COS(RADIANS(route_map__2[[#This Row],[stop_lat]])))^2)*111.32)</f>
        <v>0.33273864507617068</v>
      </c>
    </row>
    <row r="5102" spans="1:7" hidden="1" x14ac:dyDescent="0.2">
      <c r="A5102" t="s">
        <v>281</v>
      </c>
      <c r="B5102">
        <v>0</v>
      </c>
      <c r="C5102">
        <v>18</v>
      </c>
      <c r="D5102" t="s">
        <v>4662</v>
      </c>
      <c r="E5102">
        <v>49.320987000000002</v>
      </c>
      <c r="F5102">
        <v>-122.953467</v>
      </c>
      <c r="G5102">
        <f>IF(route_map__2[[#This Row],[route_label]]&lt;&gt;A5103,0,SQRT((E5103-route_map__2[[#This Row],[stop_lat]])^2 + ((F5103-route_map__2[[#This Row],[stop_lon]])*COS(RADIANS(route_map__2[[#This Row],[stop_lat]])))^2)*111.32)</f>
        <v>0.25615323970764053</v>
      </c>
    </row>
    <row r="5103" spans="1:7" hidden="1" x14ac:dyDescent="0.2">
      <c r="A5103" t="s">
        <v>281</v>
      </c>
      <c r="B5103">
        <v>0</v>
      </c>
      <c r="C5103">
        <v>19</v>
      </c>
      <c r="D5103" t="s">
        <v>4663</v>
      </c>
      <c r="E5103">
        <v>49.323287999999998</v>
      </c>
      <c r="F5103">
        <v>-122.95344299999999</v>
      </c>
      <c r="G5103">
        <f>IF(route_map__2[[#This Row],[route_label]]&lt;&gt;A5104,0,SQRT((E5104-route_map__2[[#This Row],[stop_lat]])^2 + ((F5104-route_map__2[[#This Row],[stop_lon]])*COS(RADIANS(route_map__2[[#This Row],[stop_lat]])))^2)*111.32)</f>
        <v>0.25028005057133518</v>
      </c>
    </row>
    <row r="5104" spans="1:7" hidden="1" x14ac:dyDescent="0.2">
      <c r="A5104" t="s">
        <v>281</v>
      </c>
      <c r="B5104">
        <v>0</v>
      </c>
      <c r="C5104">
        <v>20</v>
      </c>
      <c r="D5104" t="s">
        <v>4664</v>
      </c>
      <c r="E5104">
        <v>49.325510000000001</v>
      </c>
      <c r="F5104">
        <v>-122.952917</v>
      </c>
      <c r="G5104">
        <f>IF(route_map__2[[#This Row],[route_label]]&lt;&gt;A5105,0,SQRT((E5105-route_map__2[[#This Row],[stop_lat]])^2 + ((F5105-route_map__2[[#This Row],[stop_lon]])*COS(RADIANS(route_map__2[[#This Row],[stop_lat]])))^2)*111.32)</f>
        <v>0.16439694661444645</v>
      </c>
    </row>
    <row r="5105" spans="1:7" hidden="1" x14ac:dyDescent="0.2">
      <c r="A5105" t="s">
        <v>281</v>
      </c>
      <c r="B5105">
        <v>0</v>
      </c>
      <c r="C5105">
        <v>21</v>
      </c>
      <c r="D5105" t="s">
        <v>4665</v>
      </c>
      <c r="E5105">
        <v>49.326062999999998</v>
      </c>
      <c r="F5105">
        <v>-122.950816</v>
      </c>
      <c r="G5105">
        <f>IF(route_map__2[[#This Row],[route_label]]&lt;&gt;A5106,0,SQRT((E5106-route_map__2[[#This Row],[stop_lat]])^2 + ((F5106-route_map__2[[#This Row],[stop_lon]])*COS(RADIANS(route_map__2[[#This Row],[stop_lat]])))^2)*111.32)</f>
        <v>0.12959434982231835</v>
      </c>
    </row>
    <row r="5106" spans="1:7" hidden="1" x14ac:dyDescent="0.2">
      <c r="A5106" t="s">
        <v>281</v>
      </c>
      <c r="B5106">
        <v>1</v>
      </c>
      <c r="C5106">
        <v>1</v>
      </c>
      <c r="D5106" t="s">
        <v>4702</v>
      </c>
      <c r="E5106">
        <v>49.326512000000001</v>
      </c>
      <c r="F5106">
        <v>-122.949168</v>
      </c>
      <c r="G5106">
        <f>IF(route_map__2[[#This Row],[route_label]]&lt;&gt;A5107,0,SQRT((E5107-route_map__2[[#This Row],[stop_lat]])^2 + ((F5107-route_map__2[[#This Row],[stop_lon]])*COS(RADIANS(route_map__2[[#This Row],[stop_lat]])))^2)*111.32)</f>
        <v>0.36932811153273232</v>
      </c>
    </row>
    <row r="5107" spans="1:7" hidden="1" x14ac:dyDescent="0.2">
      <c r="A5107" t="s">
        <v>281</v>
      </c>
      <c r="B5107">
        <v>1</v>
      </c>
      <c r="C5107">
        <v>2</v>
      </c>
      <c r="D5107" t="s">
        <v>4666</v>
      </c>
      <c r="E5107">
        <v>49.324838</v>
      </c>
      <c r="F5107">
        <v>-122.953563</v>
      </c>
      <c r="G5107">
        <f>IF(route_map__2[[#This Row],[route_label]]&lt;&gt;A5108,0,SQRT((E5108-route_map__2[[#This Row],[stop_lat]])^2 + ((F5108-route_map__2[[#This Row],[stop_lon]])*COS(RADIANS(route_map__2[[#This Row],[stop_lat]])))^2)*111.32)</f>
        <v>0.51359796578719463</v>
      </c>
    </row>
    <row r="5108" spans="1:7" hidden="1" x14ac:dyDescent="0.2">
      <c r="A5108" t="s">
        <v>281</v>
      </c>
      <c r="B5108">
        <v>1</v>
      </c>
      <c r="C5108">
        <v>3</v>
      </c>
      <c r="D5108" t="s">
        <v>4667</v>
      </c>
      <c r="E5108">
        <v>49.320225000000001</v>
      </c>
      <c r="F5108">
        <v>-122.953687</v>
      </c>
      <c r="G5108">
        <f>IF(route_map__2[[#This Row],[route_label]]&lt;&gt;A5109,0,SQRT((E5109-route_map__2[[#This Row],[stop_lat]])^2 + ((F5109-route_map__2[[#This Row],[stop_lon]])*COS(RADIANS(route_map__2[[#This Row],[stop_lat]])))^2)*111.32)</f>
        <v>0.20727795430803042</v>
      </c>
    </row>
    <row r="5109" spans="1:7" hidden="1" x14ac:dyDescent="0.2">
      <c r="A5109" t="s">
        <v>281</v>
      </c>
      <c r="B5109">
        <v>1</v>
      </c>
      <c r="C5109">
        <v>4</v>
      </c>
      <c r="D5109" t="s">
        <v>4668</v>
      </c>
      <c r="E5109">
        <v>49.318362999999998</v>
      </c>
      <c r="F5109">
        <v>-122.953684</v>
      </c>
      <c r="G5109">
        <f>IF(route_map__2[[#This Row],[route_label]]&lt;&gt;A5110,0,SQRT((E5110-route_map__2[[#This Row],[stop_lat]])^2 + ((F5110-route_map__2[[#This Row],[stop_lon]])*COS(RADIANS(route_map__2[[#This Row],[stop_lat]])))^2)*111.32)</f>
        <v>0.32851116251921803</v>
      </c>
    </row>
    <row r="5110" spans="1:7" hidden="1" x14ac:dyDescent="0.2">
      <c r="A5110" t="s">
        <v>281</v>
      </c>
      <c r="B5110">
        <v>1</v>
      </c>
      <c r="C5110">
        <v>5</v>
      </c>
      <c r="D5110" t="s">
        <v>4669</v>
      </c>
      <c r="E5110">
        <v>49.315412000000002</v>
      </c>
      <c r="F5110">
        <v>-122.95365700000001</v>
      </c>
      <c r="G5110">
        <f>IF(route_map__2[[#This Row],[route_label]]&lt;&gt;A5111,0,SQRT((E5111-route_map__2[[#This Row],[stop_lat]])^2 + ((F5111-route_map__2[[#This Row],[stop_lon]])*COS(RADIANS(route_map__2[[#This Row],[stop_lat]])))^2)*111.32)</f>
        <v>0.40603704647768452</v>
      </c>
    </row>
    <row r="5111" spans="1:7" hidden="1" x14ac:dyDescent="0.2">
      <c r="A5111" t="s">
        <v>281</v>
      </c>
      <c r="B5111">
        <v>1</v>
      </c>
      <c r="C5111">
        <v>6</v>
      </c>
      <c r="D5111" t="s">
        <v>4670</v>
      </c>
      <c r="E5111">
        <v>49.311779000000001</v>
      </c>
      <c r="F5111">
        <v>-122.953159</v>
      </c>
      <c r="G5111">
        <f>IF(route_map__2[[#This Row],[route_label]]&lt;&gt;A5112,0,SQRT((E5112-route_map__2[[#This Row],[stop_lat]])^2 + ((F5112-route_map__2[[#This Row],[stop_lon]])*COS(RADIANS(route_map__2[[#This Row],[stop_lat]])))^2)*111.32)</f>
        <v>0.53745602248099456</v>
      </c>
    </row>
    <row r="5112" spans="1:7" hidden="1" x14ac:dyDescent="0.2">
      <c r="A5112" t="s">
        <v>281</v>
      </c>
      <c r="B5112">
        <v>1</v>
      </c>
      <c r="C5112">
        <v>7</v>
      </c>
      <c r="D5112" t="s">
        <v>4703</v>
      </c>
      <c r="E5112">
        <v>49.306950999999998</v>
      </c>
      <c r="F5112">
        <v>-122.95318399999999</v>
      </c>
      <c r="G5112">
        <f>IF(route_map__2[[#This Row],[route_label]]&lt;&gt;A5113,0,SQRT((E5113-route_map__2[[#This Row],[stop_lat]])^2 + ((F5113-route_map__2[[#This Row],[stop_lon]])*COS(RADIANS(route_map__2[[#This Row],[stop_lat]])))^2)*111.32)</f>
        <v>0.52081229393625483</v>
      </c>
    </row>
    <row r="5113" spans="1:7" hidden="1" x14ac:dyDescent="0.2">
      <c r="A5113" t="s">
        <v>281</v>
      </c>
      <c r="B5113">
        <v>1</v>
      </c>
      <c r="C5113">
        <v>8</v>
      </c>
      <c r="D5113" t="s">
        <v>4704</v>
      </c>
      <c r="E5113">
        <v>49.304167999999997</v>
      </c>
      <c r="F5113">
        <v>-122.958952</v>
      </c>
      <c r="G5113">
        <f>IF(route_map__2[[#This Row],[route_label]]&lt;&gt;A5114,0,SQRT((E5114-route_map__2[[#This Row],[stop_lat]])^2 + ((F5114-route_map__2[[#This Row],[stop_lon]])*COS(RADIANS(route_map__2[[#This Row],[stop_lat]])))^2)*111.32)</f>
        <v>0.38711673316904749</v>
      </c>
    </row>
    <row r="5114" spans="1:7" hidden="1" x14ac:dyDescent="0.2">
      <c r="A5114" t="s">
        <v>281</v>
      </c>
      <c r="B5114">
        <v>1</v>
      </c>
      <c r="C5114">
        <v>9</v>
      </c>
      <c r="D5114" t="s">
        <v>4705</v>
      </c>
      <c r="E5114">
        <v>49.304201999999997</v>
      </c>
      <c r="F5114">
        <v>-122.964285</v>
      </c>
      <c r="G5114">
        <f>IF(route_map__2[[#This Row],[route_label]]&lt;&gt;A5115,0,SQRT((E5115-route_map__2[[#This Row],[stop_lat]])^2 + ((F5115-route_map__2[[#This Row],[stop_lon]])*COS(RADIANS(route_map__2[[#This Row],[stop_lat]])))^2)*111.32)</f>
        <v>0.67604287918777728</v>
      </c>
    </row>
    <row r="5115" spans="1:7" hidden="1" x14ac:dyDescent="0.2">
      <c r="A5115" t="s">
        <v>281</v>
      </c>
      <c r="B5115">
        <v>1</v>
      </c>
      <c r="C5115">
        <v>10</v>
      </c>
      <c r="D5115" t="s">
        <v>4706</v>
      </c>
      <c r="E5115">
        <v>49.305307999999997</v>
      </c>
      <c r="F5115">
        <v>-122.973443</v>
      </c>
      <c r="G5115">
        <f>IF(route_map__2[[#This Row],[route_label]]&lt;&gt;A5116,0,SQRT((E5116-route_map__2[[#This Row],[stop_lat]])^2 + ((F5116-route_map__2[[#This Row],[stop_lon]])*COS(RADIANS(route_map__2[[#This Row],[stop_lat]])))^2)*111.32)</f>
        <v>0.52725923999959945</v>
      </c>
    </row>
    <row r="5116" spans="1:7" hidden="1" x14ac:dyDescent="0.2">
      <c r="A5116" t="s">
        <v>281</v>
      </c>
      <c r="B5116">
        <v>1</v>
      </c>
      <c r="C5116">
        <v>11</v>
      </c>
      <c r="D5116" t="s">
        <v>4707</v>
      </c>
      <c r="E5116">
        <v>49.307837999999997</v>
      </c>
      <c r="F5116">
        <v>-122.979584</v>
      </c>
      <c r="G5116">
        <f>IF(route_map__2[[#This Row],[route_label]]&lt;&gt;A5117,0,SQRT((E5117-route_map__2[[#This Row],[stop_lat]])^2 + ((F5117-route_map__2[[#This Row],[stop_lon]])*COS(RADIANS(route_map__2[[#This Row],[stop_lat]])))^2)*111.32)</f>
        <v>0.55155535066247463</v>
      </c>
    </row>
    <row r="5117" spans="1:7" hidden="1" x14ac:dyDescent="0.2">
      <c r="A5117" t="s">
        <v>281</v>
      </c>
      <c r="B5117">
        <v>1</v>
      </c>
      <c r="C5117">
        <v>12</v>
      </c>
      <c r="D5117" t="s">
        <v>4708</v>
      </c>
      <c r="E5117">
        <v>49.308616000000001</v>
      </c>
      <c r="F5117">
        <v>-122.987089</v>
      </c>
      <c r="G5117">
        <f>IF(route_map__2[[#This Row],[route_label]]&lt;&gt;A5118,0,SQRT((E5118-route_map__2[[#This Row],[stop_lat]])^2 + ((F5118-route_map__2[[#This Row],[stop_lon]])*COS(RADIANS(route_map__2[[#This Row],[stop_lat]])))^2)*111.32)</f>
        <v>0.55477979488256135</v>
      </c>
    </row>
    <row r="5118" spans="1:7" hidden="1" x14ac:dyDescent="0.2">
      <c r="A5118" t="s">
        <v>281</v>
      </c>
      <c r="B5118">
        <v>1</v>
      </c>
      <c r="C5118">
        <v>13</v>
      </c>
      <c r="D5118" t="s">
        <v>4709</v>
      </c>
      <c r="E5118">
        <v>49.308892999999998</v>
      </c>
      <c r="F5118">
        <v>-122.994721</v>
      </c>
      <c r="G5118">
        <f>IF(route_map__2[[#This Row],[route_label]]&lt;&gt;A5119,0,SQRT((E5119-route_map__2[[#This Row],[stop_lat]])^2 + ((F5119-route_map__2[[#This Row],[stop_lon]])*COS(RADIANS(route_map__2[[#This Row],[stop_lat]])))^2)*111.32)</f>
        <v>0.57667972026925773</v>
      </c>
    </row>
    <row r="5119" spans="1:7" hidden="1" x14ac:dyDescent="0.2">
      <c r="A5119" t="s">
        <v>281</v>
      </c>
      <c r="B5119">
        <v>1</v>
      </c>
      <c r="C5119">
        <v>14</v>
      </c>
      <c r="D5119" t="s">
        <v>4710</v>
      </c>
      <c r="E5119">
        <v>49.308157000000001</v>
      </c>
      <c r="F5119">
        <v>-123.00258599999999</v>
      </c>
      <c r="G5119">
        <f>IF(route_map__2[[#This Row],[route_label]]&lt;&gt;A5120,0,SQRT((E5120-route_map__2[[#This Row],[stop_lat]])^2 + ((F5120-route_map__2[[#This Row],[stop_lon]])*COS(RADIANS(route_map__2[[#This Row],[stop_lat]])))^2)*111.32)</f>
        <v>0.27539000161522331</v>
      </c>
    </row>
    <row r="5120" spans="1:7" hidden="1" x14ac:dyDescent="0.2">
      <c r="A5120" t="s">
        <v>281</v>
      </c>
      <c r="B5120">
        <v>1</v>
      </c>
      <c r="C5120">
        <v>15</v>
      </c>
      <c r="D5120" t="s">
        <v>4711</v>
      </c>
      <c r="E5120">
        <v>49.307780000000001</v>
      </c>
      <c r="F5120">
        <v>-123.006336</v>
      </c>
      <c r="G5120">
        <f>IF(route_map__2[[#This Row],[route_label]]&lt;&gt;A5121,0,SQRT((E5121-route_map__2[[#This Row],[stop_lat]])^2 + ((F5121-route_map__2[[#This Row],[stop_lon]])*COS(RADIANS(route_map__2[[#This Row],[stop_lat]])))^2)*111.32)</f>
        <v>0.41541773277309857</v>
      </c>
    </row>
    <row r="5121" spans="1:7" hidden="1" x14ac:dyDescent="0.2">
      <c r="A5121" t="s">
        <v>281</v>
      </c>
      <c r="B5121">
        <v>1</v>
      </c>
      <c r="C5121">
        <v>16</v>
      </c>
      <c r="D5121" t="s">
        <v>4712</v>
      </c>
      <c r="E5121">
        <v>49.306089999999998</v>
      </c>
      <c r="F5121">
        <v>-123.011439</v>
      </c>
      <c r="G5121">
        <f>IF(route_map__2[[#This Row],[route_label]]&lt;&gt;A5122,0,SQRT((E5122-route_map__2[[#This Row],[stop_lat]])^2 + ((F5122-route_map__2[[#This Row],[stop_lon]])*COS(RADIANS(route_map__2[[#This Row],[stop_lat]])))^2)*111.32)</f>
        <v>0.25837686486035971</v>
      </c>
    </row>
    <row r="5122" spans="1:7" hidden="1" x14ac:dyDescent="0.2">
      <c r="A5122" t="s">
        <v>281</v>
      </c>
      <c r="B5122">
        <v>1</v>
      </c>
      <c r="C5122">
        <v>17</v>
      </c>
      <c r="D5122" t="s">
        <v>4713</v>
      </c>
      <c r="E5122">
        <v>49.305539000000003</v>
      </c>
      <c r="F5122">
        <v>-123.014897</v>
      </c>
      <c r="G5122">
        <f>IF(route_map__2[[#This Row],[route_label]]&lt;&gt;A5123,0,SQRT((E5123-route_map__2[[#This Row],[stop_lat]])^2 + ((F5123-route_map__2[[#This Row],[stop_lon]])*COS(RADIANS(route_map__2[[#This Row],[stop_lat]])))^2)*111.32)</f>
        <v>0.24493083085156594</v>
      </c>
    </row>
    <row r="5123" spans="1:7" hidden="1" x14ac:dyDescent="0.2">
      <c r="A5123" t="s">
        <v>281</v>
      </c>
      <c r="B5123">
        <v>1</v>
      </c>
      <c r="C5123">
        <v>18</v>
      </c>
      <c r="D5123" t="s">
        <v>4714</v>
      </c>
      <c r="E5123">
        <v>49.305473999999997</v>
      </c>
      <c r="F5123">
        <v>-123.01827</v>
      </c>
      <c r="G5123">
        <f>IF(route_map__2[[#This Row],[route_label]]&lt;&gt;A5124,0,SQRT((E5124-route_map__2[[#This Row],[stop_lat]])^2 + ((F5124-route_map__2[[#This Row],[stop_lon]])*COS(RADIANS(route_map__2[[#This Row],[stop_lat]])))^2)*111.32)</f>
        <v>0.73133106642927259</v>
      </c>
    </row>
    <row r="5124" spans="1:7" hidden="1" x14ac:dyDescent="0.2">
      <c r="A5124" t="s">
        <v>281</v>
      </c>
      <c r="B5124">
        <v>1</v>
      </c>
      <c r="C5124">
        <v>19</v>
      </c>
      <c r="D5124" t="s">
        <v>2199</v>
      </c>
      <c r="E5124">
        <v>49.304937000000002</v>
      </c>
      <c r="F5124">
        <v>-123.028312</v>
      </c>
      <c r="G5124">
        <f>IF(route_map__2[[#This Row],[route_label]]&lt;&gt;A5125,0,SQRT((E5125-route_map__2[[#This Row],[stop_lat]])^2 + ((F5125-route_map__2[[#This Row],[stop_lon]])*COS(RADIANS(route_map__2[[#This Row],[stop_lat]])))^2)*111.32)</f>
        <v>0</v>
      </c>
    </row>
    <row r="5125" spans="1:7" hidden="1" x14ac:dyDescent="0.2">
      <c r="A5125" t="s">
        <v>259</v>
      </c>
      <c r="B5125">
        <v>0</v>
      </c>
      <c r="C5125">
        <v>1</v>
      </c>
      <c r="D5125" t="s">
        <v>4715</v>
      </c>
      <c r="E5125">
        <v>49.304904000000001</v>
      </c>
      <c r="F5125">
        <v>-123.029461</v>
      </c>
      <c r="G5125">
        <f>IF(route_map__2[[#This Row],[route_label]]&lt;&gt;A5126,0,SQRT((E5126-route_map__2[[#This Row],[stop_lat]])^2 + ((F5126-route_map__2[[#This Row],[stop_lon]])*COS(RADIANS(route_map__2[[#This Row],[stop_lat]])))^2)*111.32)</f>
        <v>0.80111915256567923</v>
      </c>
    </row>
    <row r="5126" spans="1:7" hidden="1" x14ac:dyDescent="0.2">
      <c r="A5126" t="s">
        <v>259</v>
      </c>
      <c r="B5126">
        <v>0</v>
      </c>
      <c r="C5126">
        <v>2</v>
      </c>
      <c r="D5126" t="s">
        <v>4642</v>
      </c>
      <c r="E5126">
        <v>49.306058999999998</v>
      </c>
      <c r="F5126">
        <v>-123.018567</v>
      </c>
      <c r="G5126">
        <f>IF(route_map__2[[#This Row],[route_label]]&lt;&gt;A5127,0,SQRT((E5127-route_map__2[[#This Row],[stop_lat]])^2 + ((F5127-route_map__2[[#This Row],[stop_lon]])*COS(RADIANS(route_map__2[[#This Row],[stop_lat]])))^2)*111.32)</f>
        <v>0.25974345547911865</v>
      </c>
    </row>
    <row r="5127" spans="1:7" hidden="1" x14ac:dyDescent="0.2">
      <c r="A5127" t="s">
        <v>259</v>
      </c>
      <c r="B5127">
        <v>0</v>
      </c>
      <c r="C5127">
        <v>3</v>
      </c>
      <c r="D5127" t="s">
        <v>4643</v>
      </c>
      <c r="E5127">
        <v>49.307457999999997</v>
      </c>
      <c r="F5127">
        <v>-123.015703</v>
      </c>
      <c r="G5127">
        <f>IF(route_map__2[[#This Row],[route_label]]&lt;&gt;A5128,0,SQRT((E5128-route_map__2[[#This Row],[stop_lat]])^2 + ((F5128-route_map__2[[#This Row],[stop_lon]])*COS(RADIANS(route_map__2[[#This Row],[stop_lat]])))^2)*111.32)</f>
        <v>0.33608721238252132</v>
      </c>
    </row>
    <row r="5128" spans="1:7" hidden="1" x14ac:dyDescent="0.2">
      <c r="A5128" t="s">
        <v>259</v>
      </c>
      <c r="B5128">
        <v>0</v>
      </c>
      <c r="C5128">
        <v>4</v>
      </c>
      <c r="D5128" t="s">
        <v>4644</v>
      </c>
      <c r="E5128">
        <v>49.310394000000002</v>
      </c>
      <c r="F5128">
        <v>-123.014624</v>
      </c>
      <c r="G5128">
        <f>IF(route_map__2[[#This Row],[route_label]]&lt;&gt;A5129,0,SQRT((E5129-route_map__2[[#This Row],[stop_lat]])^2 + ((F5129-route_map__2[[#This Row],[stop_lon]])*COS(RADIANS(route_map__2[[#This Row],[stop_lat]])))^2)*111.32)</f>
        <v>0.5924868193791003</v>
      </c>
    </row>
    <row r="5129" spans="1:7" hidden="1" x14ac:dyDescent="0.2">
      <c r="A5129" t="s">
        <v>259</v>
      </c>
      <c r="B5129">
        <v>0</v>
      </c>
      <c r="C5129">
        <v>5</v>
      </c>
      <c r="D5129" t="s">
        <v>4645</v>
      </c>
      <c r="E5129">
        <v>49.312136000000002</v>
      </c>
      <c r="F5129">
        <v>-123.00691</v>
      </c>
      <c r="G5129">
        <f>IF(route_map__2[[#This Row],[route_label]]&lt;&gt;A5130,0,SQRT((E5130-route_map__2[[#This Row],[stop_lat]])^2 + ((F5130-route_map__2[[#This Row],[stop_lon]])*COS(RADIANS(route_map__2[[#This Row],[stop_lat]])))^2)*111.32)</f>
        <v>0.33155895380170286</v>
      </c>
    </row>
    <row r="5130" spans="1:7" hidden="1" x14ac:dyDescent="0.2">
      <c r="A5130" t="s">
        <v>259</v>
      </c>
      <c r="B5130">
        <v>0</v>
      </c>
      <c r="C5130">
        <v>6</v>
      </c>
      <c r="D5130" t="s">
        <v>4646</v>
      </c>
      <c r="E5130">
        <v>49.314141999999997</v>
      </c>
      <c r="F5130">
        <v>-123.003533</v>
      </c>
      <c r="G5130">
        <f>IF(route_map__2[[#This Row],[route_label]]&lt;&gt;A5131,0,SQRT((E5131-route_map__2[[#This Row],[stop_lat]])^2 + ((F5131-route_map__2[[#This Row],[stop_lon]])*COS(RADIANS(route_map__2[[#This Row],[stop_lat]])))^2)*111.32)</f>
        <v>0.46777679963618241</v>
      </c>
    </row>
    <row r="5131" spans="1:7" hidden="1" x14ac:dyDescent="0.2">
      <c r="A5131" t="s">
        <v>259</v>
      </c>
      <c r="B5131">
        <v>0</v>
      </c>
      <c r="C5131">
        <v>7</v>
      </c>
      <c r="D5131" t="s">
        <v>4716</v>
      </c>
      <c r="E5131">
        <v>49.316329000000003</v>
      </c>
      <c r="F5131">
        <v>-122.998029</v>
      </c>
      <c r="G5131">
        <f>IF(route_map__2[[#This Row],[route_label]]&lt;&gt;A5132,0,SQRT((E5132-route_map__2[[#This Row],[stop_lat]])^2 + ((F5132-route_map__2[[#This Row],[stop_lon]])*COS(RADIANS(route_map__2[[#This Row],[stop_lat]])))^2)*111.32)</f>
        <v>0.20372348840971036</v>
      </c>
    </row>
    <row r="5132" spans="1:7" hidden="1" x14ac:dyDescent="0.2">
      <c r="A5132" t="s">
        <v>259</v>
      </c>
      <c r="B5132">
        <v>0</v>
      </c>
      <c r="C5132">
        <v>8</v>
      </c>
      <c r="D5132" t="s">
        <v>4717</v>
      </c>
      <c r="E5132">
        <v>49.31812</v>
      </c>
      <c r="F5132">
        <v>-122.998606</v>
      </c>
      <c r="G5132">
        <f>IF(route_map__2[[#This Row],[route_label]]&lt;&gt;A5133,0,SQRT((E5133-route_map__2[[#This Row],[stop_lat]])^2 + ((F5133-route_map__2[[#This Row],[stop_lon]])*COS(RADIANS(route_map__2[[#This Row],[stop_lat]])))^2)*111.32)</f>
        <v>0.45549813233895431</v>
      </c>
    </row>
    <row r="5133" spans="1:7" hidden="1" x14ac:dyDescent="0.2">
      <c r="A5133" t="s">
        <v>259</v>
      </c>
      <c r="B5133">
        <v>0</v>
      </c>
      <c r="C5133">
        <v>9</v>
      </c>
      <c r="D5133" t="s">
        <v>4718</v>
      </c>
      <c r="E5133">
        <v>49.318413</v>
      </c>
      <c r="F5133">
        <v>-123.004867</v>
      </c>
      <c r="G5133">
        <f>IF(route_map__2[[#This Row],[route_label]]&lt;&gt;A5134,0,SQRT((E5134-route_map__2[[#This Row],[stop_lat]])^2 + ((F5134-route_map__2[[#This Row],[stop_lon]])*COS(RADIANS(route_map__2[[#This Row],[stop_lat]])))^2)*111.32)</f>
        <v>0.30824675408228824</v>
      </c>
    </row>
    <row r="5134" spans="1:7" hidden="1" x14ac:dyDescent="0.2">
      <c r="A5134" t="s">
        <v>259</v>
      </c>
      <c r="B5134">
        <v>0</v>
      </c>
      <c r="C5134">
        <v>10</v>
      </c>
      <c r="D5134" t="s">
        <v>4719</v>
      </c>
      <c r="E5134">
        <v>49.321182</v>
      </c>
      <c r="F5134">
        <v>-123.004853</v>
      </c>
      <c r="G5134">
        <f>IF(route_map__2[[#This Row],[route_label]]&lt;&gt;A5135,0,SQRT((E5135-route_map__2[[#This Row],[stop_lat]])^2 + ((F5135-route_map__2[[#This Row],[stop_lon]])*COS(RADIANS(route_map__2[[#This Row],[stop_lat]])))^2)*111.32)</f>
        <v>0.19630384701009521</v>
      </c>
    </row>
    <row r="5135" spans="1:7" hidden="1" x14ac:dyDescent="0.2">
      <c r="A5135" t="s">
        <v>259</v>
      </c>
      <c r="B5135">
        <v>0</v>
      </c>
      <c r="C5135">
        <v>11</v>
      </c>
      <c r="D5135" t="s">
        <v>4720</v>
      </c>
      <c r="E5135">
        <v>49.322944999999997</v>
      </c>
      <c r="F5135">
        <v>-123.004794</v>
      </c>
      <c r="G5135">
        <f>IF(route_map__2[[#This Row],[route_label]]&lt;&gt;A5136,0,SQRT((E5136-route_map__2[[#This Row],[stop_lat]])^2 + ((F5136-route_map__2[[#This Row],[stop_lon]])*COS(RADIANS(route_map__2[[#This Row],[stop_lat]])))^2)*111.32)</f>
        <v>0.21217596962575291</v>
      </c>
    </row>
    <row r="5136" spans="1:7" hidden="1" x14ac:dyDescent="0.2">
      <c r="A5136" t="s">
        <v>259</v>
      </c>
      <c r="B5136">
        <v>0</v>
      </c>
      <c r="C5136">
        <v>12</v>
      </c>
      <c r="D5136" t="s">
        <v>4721</v>
      </c>
      <c r="E5136">
        <v>49.324851000000002</v>
      </c>
      <c r="F5136">
        <v>-123.004796</v>
      </c>
      <c r="G5136">
        <f>IF(route_map__2[[#This Row],[route_label]]&lt;&gt;A5137,0,SQRT((E5137-route_map__2[[#This Row],[stop_lat]])^2 + ((F5137-route_map__2[[#This Row],[stop_lon]])*COS(RADIANS(route_map__2[[#This Row],[stop_lat]])))^2)*111.32)</f>
        <v>0.11263151053327027</v>
      </c>
    </row>
    <row r="5137" spans="1:7" hidden="1" x14ac:dyDescent="0.2">
      <c r="A5137" t="s">
        <v>259</v>
      </c>
      <c r="B5137">
        <v>0</v>
      </c>
      <c r="C5137">
        <v>13</v>
      </c>
      <c r="D5137" t="s">
        <v>4722</v>
      </c>
      <c r="E5137">
        <v>49.325862000000001</v>
      </c>
      <c r="F5137">
        <v>-123.004735</v>
      </c>
      <c r="G5137">
        <f>IF(route_map__2[[#This Row],[route_label]]&lt;&gt;A5138,0,SQRT((E5138-route_map__2[[#This Row],[stop_lat]])^2 + ((F5138-route_map__2[[#This Row],[stop_lon]])*COS(RADIANS(route_map__2[[#This Row],[stop_lat]])))^2)*111.32)</f>
        <v>0.3881498703779408</v>
      </c>
    </row>
    <row r="5138" spans="1:7" hidden="1" x14ac:dyDescent="0.2">
      <c r="A5138" t="s">
        <v>259</v>
      </c>
      <c r="B5138">
        <v>0</v>
      </c>
      <c r="C5138">
        <v>14</v>
      </c>
      <c r="D5138" t="s">
        <v>4723</v>
      </c>
      <c r="E5138">
        <v>49.328741000000001</v>
      </c>
      <c r="F5138">
        <v>-123.001717</v>
      </c>
      <c r="G5138">
        <f>IF(route_map__2[[#This Row],[route_label]]&lt;&gt;A5139,0,SQRT((E5139-route_map__2[[#This Row],[stop_lat]])^2 + ((F5139-route_map__2[[#This Row],[stop_lon]])*COS(RADIANS(route_map__2[[#This Row],[stop_lat]])))^2)*111.32)</f>
        <v>0.22321764608641534</v>
      </c>
    </row>
    <row r="5139" spans="1:7" hidden="1" x14ac:dyDescent="0.2">
      <c r="A5139" t="s">
        <v>259</v>
      </c>
      <c r="B5139">
        <v>0</v>
      </c>
      <c r="C5139">
        <v>15</v>
      </c>
      <c r="D5139" t="s">
        <v>4724</v>
      </c>
      <c r="E5139">
        <v>49.329773000000003</v>
      </c>
      <c r="F5139">
        <v>-122.99907899999999</v>
      </c>
      <c r="G5139">
        <f>IF(route_map__2[[#This Row],[route_label]]&lt;&gt;A5140,0,SQRT((E5140-route_map__2[[#This Row],[stop_lat]])^2 + ((F5140-route_map__2[[#This Row],[stop_lon]])*COS(RADIANS(route_map__2[[#This Row],[stop_lat]])))^2)*111.32)</f>
        <v>0.16218757923546748</v>
      </c>
    </row>
    <row r="5140" spans="1:7" hidden="1" x14ac:dyDescent="0.2">
      <c r="A5140" t="s">
        <v>259</v>
      </c>
      <c r="B5140">
        <v>0</v>
      </c>
      <c r="C5140">
        <v>16</v>
      </c>
      <c r="D5140" t="s">
        <v>4725</v>
      </c>
      <c r="E5140">
        <v>49.328882999999998</v>
      </c>
      <c r="F5140">
        <v>-122.997309</v>
      </c>
      <c r="G5140">
        <f>IF(route_map__2[[#This Row],[route_label]]&lt;&gt;A5141,0,SQRT((E5141-route_map__2[[#This Row],[stop_lat]])^2 + ((F5141-route_map__2[[#This Row],[stop_lon]])*COS(RADIANS(route_map__2[[#This Row],[stop_lat]])))^2)*111.32)</f>
        <v>0.2926435662776079</v>
      </c>
    </row>
    <row r="5141" spans="1:7" hidden="1" x14ac:dyDescent="0.2">
      <c r="A5141" t="s">
        <v>259</v>
      </c>
      <c r="B5141">
        <v>0</v>
      </c>
      <c r="C5141">
        <v>17</v>
      </c>
      <c r="D5141" t="s">
        <v>4726</v>
      </c>
      <c r="E5141">
        <v>49.326495999999999</v>
      </c>
      <c r="F5141">
        <v>-122.995619</v>
      </c>
      <c r="G5141">
        <f>IF(route_map__2[[#This Row],[route_label]]&lt;&gt;A5142,0,SQRT((E5142-route_map__2[[#This Row],[stop_lat]])^2 + ((F5142-route_map__2[[#This Row],[stop_lon]])*COS(RADIANS(route_map__2[[#This Row],[stop_lat]])))^2)*111.32)</f>
        <v>0</v>
      </c>
    </row>
    <row r="5142" spans="1:7" hidden="1" x14ac:dyDescent="0.2">
      <c r="A5142" t="s">
        <v>259</v>
      </c>
      <c r="B5142">
        <v>1</v>
      </c>
      <c r="C5142">
        <v>1</v>
      </c>
      <c r="D5142" t="s">
        <v>4726</v>
      </c>
      <c r="E5142">
        <v>49.326495999999999</v>
      </c>
      <c r="F5142">
        <v>-122.995619</v>
      </c>
      <c r="G5142">
        <f>IF(route_map__2[[#This Row],[route_label]]&lt;&gt;A5143,0,SQRT((E5143-route_map__2[[#This Row],[stop_lat]])^2 + ((F5143-route_map__2[[#This Row],[stop_lon]])*COS(RADIANS(route_map__2[[#This Row],[stop_lat]])))^2)*111.32)</f>
        <v>0.36678934758619613</v>
      </c>
    </row>
    <row r="5143" spans="1:7" hidden="1" x14ac:dyDescent="0.2">
      <c r="A5143" t="s">
        <v>259</v>
      </c>
      <c r="B5143">
        <v>1</v>
      </c>
      <c r="C5143">
        <v>2</v>
      </c>
      <c r="D5143" t="s">
        <v>4727</v>
      </c>
      <c r="E5143">
        <v>49.326123000000003</v>
      </c>
      <c r="F5143">
        <v>-123.000642</v>
      </c>
      <c r="G5143">
        <f>IF(route_map__2[[#This Row],[route_label]]&lt;&gt;A5144,0,SQRT((E5144-route_map__2[[#This Row],[stop_lat]])^2 + ((F5144-route_map__2[[#This Row],[stop_lon]])*COS(RADIANS(route_map__2[[#This Row],[stop_lat]])))^2)*111.32)</f>
        <v>0.2539096403090646</v>
      </c>
    </row>
    <row r="5144" spans="1:7" hidden="1" x14ac:dyDescent="0.2">
      <c r="A5144" t="s">
        <v>259</v>
      </c>
      <c r="B5144">
        <v>1</v>
      </c>
      <c r="C5144">
        <v>3</v>
      </c>
      <c r="D5144" t="s">
        <v>4728</v>
      </c>
      <c r="E5144">
        <v>49.326461000000002</v>
      </c>
      <c r="F5144">
        <v>-123.004103</v>
      </c>
      <c r="G5144">
        <f>IF(route_map__2[[#This Row],[route_label]]&lt;&gt;A5145,0,SQRT((E5145-route_map__2[[#This Row],[stop_lat]])^2 + ((F5145-route_map__2[[#This Row],[stop_lon]])*COS(RADIANS(route_map__2[[#This Row],[stop_lat]])))^2)*111.32)</f>
        <v>0.3383707914038111</v>
      </c>
    </row>
    <row r="5145" spans="1:7" hidden="1" x14ac:dyDescent="0.2">
      <c r="A5145" t="s">
        <v>259</v>
      </c>
      <c r="B5145">
        <v>1</v>
      </c>
      <c r="C5145">
        <v>4</v>
      </c>
      <c r="D5145" t="s">
        <v>4729</v>
      </c>
      <c r="E5145">
        <v>49.323478000000001</v>
      </c>
      <c r="F5145">
        <v>-123.004999</v>
      </c>
      <c r="G5145">
        <f>IF(route_map__2[[#This Row],[route_label]]&lt;&gt;A5146,0,SQRT((E5146-route_map__2[[#This Row],[stop_lat]])^2 + ((F5146-route_map__2[[#This Row],[stop_lon]])*COS(RADIANS(route_map__2[[#This Row],[stop_lat]])))^2)*111.32)</f>
        <v>0.28052823911854541</v>
      </c>
    </row>
    <row r="5146" spans="1:7" hidden="1" x14ac:dyDescent="0.2">
      <c r="A5146" t="s">
        <v>259</v>
      </c>
      <c r="B5146">
        <v>1</v>
      </c>
      <c r="C5146">
        <v>5</v>
      </c>
      <c r="D5146" t="s">
        <v>4730</v>
      </c>
      <c r="E5146">
        <v>49.320957999999997</v>
      </c>
      <c r="F5146">
        <v>-123.00501300000001</v>
      </c>
      <c r="G5146">
        <f>IF(route_map__2[[#This Row],[route_label]]&lt;&gt;A5147,0,SQRT((E5147-route_map__2[[#This Row],[stop_lat]])^2 + ((F5147-route_map__2[[#This Row],[stop_lon]])*COS(RADIANS(route_map__2[[#This Row],[stop_lat]])))^2)*111.32)</f>
        <v>0.32287286830548356</v>
      </c>
    </row>
    <row r="5147" spans="1:7" hidden="1" x14ac:dyDescent="0.2">
      <c r="A5147" t="s">
        <v>259</v>
      </c>
      <c r="B5147">
        <v>1</v>
      </c>
      <c r="C5147">
        <v>6</v>
      </c>
      <c r="D5147" t="s">
        <v>4731</v>
      </c>
      <c r="E5147">
        <v>49.318081999999997</v>
      </c>
      <c r="F5147">
        <v>-123.004437</v>
      </c>
      <c r="G5147">
        <f>IF(route_map__2[[#This Row],[route_label]]&lt;&gt;A5148,0,SQRT((E5148-route_map__2[[#This Row],[stop_lat]])^2 + ((F5148-route_map__2[[#This Row],[stop_lon]])*COS(RADIANS(route_map__2[[#This Row],[stop_lat]])))^2)*111.32)</f>
        <v>0.45571366560012655</v>
      </c>
    </row>
    <row r="5148" spans="1:7" hidden="1" x14ac:dyDescent="0.2">
      <c r="A5148" t="s">
        <v>259</v>
      </c>
      <c r="B5148">
        <v>1</v>
      </c>
      <c r="C5148">
        <v>7</v>
      </c>
      <c r="D5148" t="s">
        <v>4732</v>
      </c>
      <c r="E5148">
        <v>49.317587000000003</v>
      </c>
      <c r="F5148">
        <v>-122.998203</v>
      </c>
      <c r="G5148">
        <f>IF(route_map__2[[#This Row],[route_label]]&lt;&gt;A5149,0,SQRT((E5149-route_map__2[[#This Row],[stop_lat]])^2 + ((F5149-route_map__2[[#This Row],[stop_lon]])*COS(RADIANS(route_map__2[[#This Row],[stop_lat]])))^2)*111.32)</f>
        <v>0.1552938414302848</v>
      </c>
    </row>
    <row r="5149" spans="1:7" hidden="1" x14ac:dyDescent="0.2">
      <c r="A5149" t="s">
        <v>259</v>
      </c>
      <c r="B5149">
        <v>1</v>
      </c>
      <c r="C5149">
        <v>8</v>
      </c>
      <c r="D5149" t="s">
        <v>4733</v>
      </c>
      <c r="E5149">
        <v>49.316192000000001</v>
      </c>
      <c r="F5149">
        <v>-122.99819100000001</v>
      </c>
      <c r="G5149">
        <f>IF(route_map__2[[#This Row],[route_label]]&lt;&gt;A5150,0,SQRT((E5150-route_map__2[[#This Row],[stop_lat]])^2 + ((F5150-route_map__2[[#This Row],[stop_lon]])*COS(RADIANS(route_map__2[[#This Row],[stop_lat]])))^2)*111.32)</f>
        <v>0.3163726178100526</v>
      </c>
    </row>
    <row r="5150" spans="1:7" hidden="1" x14ac:dyDescent="0.2">
      <c r="A5150" t="s">
        <v>259</v>
      </c>
      <c r="B5150">
        <v>1</v>
      </c>
      <c r="C5150">
        <v>9</v>
      </c>
      <c r="D5150" t="s">
        <v>4684</v>
      </c>
      <c r="E5150">
        <v>49.315032000000002</v>
      </c>
      <c r="F5150">
        <v>-123.002171</v>
      </c>
      <c r="G5150">
        <f>IF(route_map__2[[#This Row],[route_label]]&lt;&gt;A5151,0,SQRT((E5151-route_map__2[[#This Row],[stop_lat]])^2 + ((F5151-route_map__2[[#This Row],[stop_lon]])*COS(RADIANS(route_map__2[[#This Row],[stop_lat]])))^2)*111.32)</f>
        <v>0.18530951297618459</v>
      </c>
    </row>
    <row r="5151" spans="1:7" hidden="1" x14ac:dyDescent="0.2">
      <c r="A5151" t="s">
        <v>259</v>
      </c>
      <c r="B5151">
        <v>1</v>
      </c>
      <c r="C5151">
        <v>10</v>
      </c>
      <c r="D5151" t="s">
        <v>4685</v>
      </c>
      <c r="E5151">
        <v>49.314106000000002</v>
      </c>
      <c r="F5151">
        <v>-123.004293</v>
      </c>
      <c r="G5151">
        <f>IF(route_map__2[[#This Row],[route_label]]&lt;&gt;A5152,0,SQRT((E5152-route_map__2[[#This Row],[stop_lat]])^2 + ((F5152-route_map__2[[#This Row],[stop_lon]])*COS(RADIANS(route_map__2[[#This Row],[stop_lat]])))^2)*111.32)</f>
        <v>0.38354173415221665</v>
      </c>
    </row>
    <row r="5152" spans="1:7" hidden="1" x14ac:dyDescent="0.2">
      <c r="A5152" t="s">
        <v>259</v>
      </c>
      <c r="B5152">
        <v>1</v>
      </c>
      <c r="C5152">
        <v>11</v>
      </c>
      <c r="D5152" t="s">
        <v>4686</v>
      </c>
      <c r="E5152">
        <v>49.311725000000003</v>
      </c>
      <c r="F5152">
        <v>-123.00811299999999</v>
      </c>
      <c r="G5152">
        <f>IF(route_map__2[[#This Row],[route_label]]&lt;&gt;A5153,0,SQRT((E5153-route_map__2[[#This Row],[stop_lat]])^2 + ((F5153-route_map__2[[#This Row],[stop_lon]])*COS(RADIANS(route_map__2[[#This Row],[stop_lat]])))^2)*111.32)</f>
        <v>0.73429289653370333</v>
      </c>
    </row>
    <row r="5153" spans="1:7" hidden="1" x14ac:dyDescent="0.2">
      <c r="A5153" t="s">
        <v>259</v>
      </c>
      <c r="B5153">
        <v>1</v>
      </c>
      <c r="C5153">
        <v>12</v>
      </c>
      <c r="D5153" t="s">
        <v>4734</v>
      </c>
      <c r="E5153">
        <v>49.307552999999999</v>
      </c>
      <c r="F5153">
        <v>-123.01595</v>
      </c>
      <c r="G5153">
        <f>IF(route_map__2[[#This Row],[route_label]]&lt;&gt;A5154,0,SQRT((E5154-route_map__2[[#This Row],[stop_lat]])^2 + ((F5154-route_map__2[[#This Row],[stop_lon]])*COS(RADIANS(route_map__2[[#This Row],[stop_lat]])))^2)*111.32)</f>
        <v>0.25894525992007483</v>
      </c>
    </row>
    <row r="5154" spans="1:7" hidden="1" x14ac:dyDescent="0.2">
      <c r="A5154" t="s">
        <v>259</v>
      </c>
      <c r="B5154">
        <v>1</v>
      </c>
      <c r="C5154">
        <v>13</v>
      </c>
      <c r="D5154" t="s">
        <v>4735</v>
      </c>
      <c r="E5154">
        <v>49.306083000000001</v>
      </c>
      <c r="F5154">
        <v>-123.018715</v>
      </c>
      <c r="G5154">
        <f>IF(route_map__2[[#This Row],[route_label]]&lt;&gt;A5155,0,SQRT((E5155-route_map__2[[#This Row],[stop_lat]])^2 + ((F5155-route_map__2[[#This Row],[stop_lon]])*COS(RADIANS(route_map__2[[#This Row],[stop_lat]])))^2)*111.32)</f>
        <v>0.70816119397502519</v>
      </c>
    </row>
    <row r="5155" spans="1:7" hidden="1" x14ac:dyDescent="0.2">
      <c r="A5155" t="s">
        <v>259</v>
      </c>
      <c r="B5155">
        <v>1</v>
      </c>
      <c r="C5155">
        <v>14</v>
      </c>
      <c r="D5155" t="s">
        <v>2199</v>
      </c>
      <c r="E5155">
        <v>49.304937000000002</v>
      </c>
      <c r="F5155">
        <v>-123.028312</v>
      </c>
      <c r="G5155">
        <f>IF(route_map__2[[#This Row],[route_label]]&lt;&gt;A5156,0,SQRT((E5156-route_map__2[[#This Row],[stop_lat]])^2 + ((F5156-route_map__2[[#This Row],[stop_lon]])*COS(RADIANS(route_map__2[[#This Row],[stop_lat]])))^2)*111.32)</f>
        <v>0</v>
      </c>
    </row>
    <row r="5156" spans="1:7" hidden="1" x14ac:dyDescent="0.2">
      <c r="A5156" t="s">
        <v>239</v>
      </c>
      <c r="B5156">
        <v>0</v>
      </c>
      <c r="C5156">
        <v>1</v>
      </c>
      <c r="D5156" t="s">
        <v>4736</v>
      </c>
      <c r="E5156">
        <v>49.305374</v>
      </c>
      <c r="F5156">
        <v>-123.028462</v>
      </c>
      <c r="G5156">
        <f>IF(route_map__2[[#This Row],[route_label]]&lt;&gt;A5157,0,SQRT((E5157-route_map__2[[#This Row],[stop_lat]])^2 + ((F5157-route_map__2[[#This Row],[stop_lon]])*COS(RADIANS(route_map__2[[#This Row],[stop_lat]])))^2)*111.32)</f>
        <v>0.72225217303102462</v>
      </c>
    </row>
    <row r="5157" spans="1:7" hidden="1" x14ac:dyDescent="0.2">
      <c r="A5157" t="s">
        <v>239</v>
      </c>
      <c r="B5157">
        <v>0</v>
      </c>
      <c r="C5157">
        <v>2</v>
      </c>
      <c r="D5157" t="s">
        <v>4642</v>
      </c>
      <c r="E5157">
        <v>49.306058999999998</v>
      </c>
      <c r="F5157">
        <v>-123.018567</v>
      </c>
      <c r="G5157">
        <f>IF(route_map__2[[#This Row],[route_label]]&lt;&gt;A5158,0,SQRT((E5158-route_map__2[[#This Row],[stop_lat]])^2 + ((F5158-route_map__2[[#This Row],[stop_lon]])*COS(RADIANS(route_map__2[[#This Row],[stop_lat]])))^2)*111.32)</f>
        <v>0.25974345547911865</v>
      </c>
    </row>
    <row r="5158" spans="1:7" hidden="1" x14ac:dyDescent="0.2">
      <c r="A5158" t="s">
        <v>239</v>
      </c>
      <c r="B5158">
        <v>0</v>
      </c>
      <c r="C5158">
        <v>3</v>
      </c>
      <c r="D5158" t="s">
        <v>4643</v>
      </c>
      <c r="E5158">
        <v>49.307457999999997</v>
      </c>
      <c r="F5158">
        <v>-123.015703</v>
      </c>
      <c r="G5158">
        <f>IF(route_map__2[[#This Row],[route_label]]&lt;&gt;A5159,0,SQRT((E5159-route_map__2[[#This Row],[stop_lat]])^2 + ((F5159-route_map__2[[#This Row],[stop_lon]])*COS(RADIANS(route_map__2[[#This Row],[stop_lat]])))^2)*111.32)</f>
        <v>0.26736716784157871</v>
      </c>
    </row>
    <row r="5159" spans="1:7" hidden="1" x14ac:dyDescent="0.2">
      <c r="A5159" t="s">
        <v>239</v>
      </c>
      <c r="B5159">
        <v>0</v>
      </c>
      <c r="C5159">
        <v>4</v>
      </c>
      <c r="D5159" t="s">
        <v>4690</v>
      </c>
      <c r="E5159">
        <v>49.305570000000003</v>
      </c>
      <c r="F5159">
        <v>-123.013426</v>
      </c>
      <c r="G5159">
        <f>IF(route_map__2[[#This Row],[route_label]]&lt;&gt;A5160,0,SQRT((E5160-route_map__2[[#This Row],[stop_lat]])^2 + ((F5160-route_map__2[[#This Row],[stop_lon]])*COS(RADIANS(route_map__2[[#This Row],[stop_lat]])))^2)*111.32)</f>
        <v>0.23732162188572031</v>
      </c>
    </row>
    <row r="5160" spans="1:7" hidden="1" x14ac:dyDescent="0.2">
      <c r="A5160" t="s">
        <v>239</v>
      </c>
      <c r="B5160">
        <v>0</v>
      </c>
      <c r="C5160">
        <v>5</v>
      </c>
      <c r="D5160" t="s">
        <v>4691</v>
      </c>
      <c r="E5160">
        <v>49.306226000000002</v>
      </c>
      <c r="F5160">
        <v>-123.01031500000001</v>
      </c>
      <c r="G5160">
        <f>IF(route_map__2[[#This Row],[route_label]]&lt;&gt;A5161,0,SQRT((E5161-route_map__2[[#This Row],[stop_lat]])^2 + ((F5161-route_map__2[[#This Row],[stop_lon]])*COS(RADIANS(route_map__2[[#This Row],[stop_lat]])))^2)*111.32)</f>
        <v>0.34237971252662769</v>
      </c>
    </row>
    <row r="5161" spans="1:7" hidden="1" x14ac:dyDescent="0.2">
      <c r="A5161" t="s">
        <v>239</v>
      </c>
      <c r="B5161">
        <v>0</v>
      </c>
      <c r="C5161">
        <v>6</v>
      </c>
      <c r="D5161" t="s">
        <v>4692</v>
      </c>
      <c r="E5161">
        <v>49.307611999999999</v>
      </c>
      <c r="F5161">
        <v>-123.00610399999999</v>
      </c>
      <c r="G5161">
        <f>IF(route_map__2[[#This Row],[route_label]]&lt;&gt;A5162,0,SQRT((E5162-route_map__2[[#This Row],[stop_lat]])^2 + ((F5162-route_map__2[[#This Row],[stop_lon]])*COS(RADIANS(route_map__2[[#This Row],[stop_lat]])))^2)*111.32)</f>
        <v>0.32833921964164292</v>
      </c>
    </row>
    <row r="5162" spans="1:7" hidden="1" x14ac:dyDescent="0.2">
      <c r="A5162" t="s">
        <v>239</v>
      </c>
      <c r="B5162">
        <v>0</v>
      </c>
      <c r="C5162">
        <v>7</v>
      </c>
      <c r="D5162" t="s">
        <v>4693</v>
      </c>
      <c r="E5162">
        <v>49.30809</v>
      </c>
      <c r="F5162">
        <v>-123.00163999999999</v>
      </c>
      <c r="G5162">
        <f>IF(route_map__2[[#This Row],[route_label]]&lt;&gt;A5163,0,SQRT((E5163-route_map__2[[#This Row],[stop_lat]])^2 + ((F5163-route_map__2[[#This Row],[stop_lon]])*COS(RADIANS(route_map__2[[#This Row],[stop_lat]])))^2)*111.32)</f>
        <v>0.56823749331002538</v>
      </c>
    </row>
    <row r="5163" spans="1:7" hidden="1" x14ac:dyDescent="0.2">
      <c r="A5163" t="s">
        <v>239</v>
      </c>
      <c r="B5163">
        <v>0</v>
      </c>
      <c r="C5163">
        <v>8</v>
      </c>
      <c r="D5163" t="s">
        <v>4737</v>
      </c>
      <c r="E5163">
        <v>49.309261999999997</v>
      </c>
      <c r="F5163">
        <v>-122.99402000000001</v>
      </c>
      <c r="G5163">
        <f>IF(route_map__2[[#This Row],[route_label]]&lt;&gt;A5164,0,SQRT((E5164-route_map__2[[#This Row],[stop_lat]])^2 + ((F5164-route_map__2[[#This Row],[stop_lon]])*COS(RADIANS(route_map__2[[#This Row],[stop_lat]])))^2)*111.32)</f>
        <v>0.17814252759107391</v>
      </c>
    </row>
    <row r="5164" spans="1:7" hidden="1" x14ac:dyDescent="0.2">
      <c r="A5164" t="s">
        <v>239</v>
      </c>
      <c r="B5164">
        <v>0</v>
      </c>
      <c r="C5164">
        <v>9</v>
      </c>
      <c r="D5164" t="s">
        <v>4738</v>
      </c>
      <c r="E5164">
        <v>49.310740000000003</v>
      </c>
      <c r="F5164">
        <v>-122.994961</v>
      </c>
      <c r="G5164">
        <f>IF(route_map__2[[#This Row],[route_label]]&lt;&gt;A5165,0,SQRT((E5165-route_map__2[[#This Row],[stop_lat]])^2 + ((F5165-route_map__2[[#This Row],[stop_lon]])*COS(RADIANS(route_map__2[[#This Row],[stop_lat]])))^2)*111.32)</f>
        <v>0.11004659317992933</v>
      </c>
    </row>
    <row r="5165" spans="1:7" hidden="1" x14ac:dyDescent="0.2">
      <c r="A5165" t="s">
        <v>239</v>
      </c>
      <c r="B5165">
        <v>0</v>
      </c>
      <c r="C5165">
        <v>10</v>
      </c>
      <c r="D5165" t="s">
        <v>4739</v>
      </c>
      <c r="E5165">
        <v>49.311287999999998</v>
      </c>
      <c r="F5165">
        <v>-122.99369900000001</v>
      </c>
      <c r="G5165">
        <f>IF(route_map__2[[#This Row],[route_label]]&lt;&gt;A5166,0,SQRT((E5166-route_map__2[[#This Row],[stop_lat]])^2 + ((F5166-route_map__2[[#This Row],[stop_lon]])*COS(RADIANS(route_map__2[[#This Row],[stop_lat]])))^2)*111.32)</f>
        <v>0.2607694773142411</v>
      </c>
    </row>
    <row r="5166" spans="1:7" hidden="1" x14ac:dyDescent="0.2">
      <c r="A5166" t="s">
        <v>239</v>
      </c>
      <c r="B5166">
        <v>0</v>
      </c>
      <c r="C5166">
        <v>11</v>
      </c>
      <c r="D5166" t="s">
        <v>4740</v>
      </c>
      <c r="E5166">
        <v>49.313460999999997</v>
      </c>
      <c r="F5166">
        <v>-122.992357</v>
      </c>
      <c r="G5166">
        <f>IF(route_map__2[[#This Row],[route_label]]&lt;&gt;A5167,0,SQRT((E5167-route_map__2[[#This Row],[stop_lat]])^2 + ((F5167-route_map__2[[#This Row],[stop_lon]])*COS(RADIANS(route_map__2[[#This Row],[stop_lat]])))^2)*111.32)</f>
        <v>0.28927581456476115</v>
      </c>
    </row>
    <row r="5167" spans="1:7" hidden="1" x14ac:dyDescent="0.2">
      <c r="A5167" t="s">
        <v>239</v>
      </c>
      <c r="B5167">
        <v>0</v>
      </c>
      <c r="C5167">
        <v>12</v>
      </c>
      <c r="D5167" t="s">
        <v>4741</v>
      </c>
      <c r="E5167">
        <v>49.315083999999999</v>
      </c>
      <c r="F5167">
        <v>-122.989244</v>
      </c>
      <c r="G5167">
        <f>IF(route_map__2[[#This Row],[route_label]]&lt;&gt;A5168,0,SQRT((E5168-route_map__2[[#This Row],[stop_lat]])^2 + ((F5168-route_map__2[[#This Row],[stop_lon]])*COS(RADIANS(route_map__2[[#This Row],[stop_lat]])))^2)*111.32)</f>
        <v>0.21067848768681272</v>
      </c>
    </row>
    <row r="5168" spans="1:7" hidden="1" x14ac:dyDescent="0.2">
      <c r="A5168" t="s">
        <v>239</v>
      </c>
      <c r="B5168">
        <v>0</v>
      </c>
      <c r="C5168">
        <v>13</v>
      </c>
      <c r="D5168" t="s">
        <v>4648</v>
      </c>
      <c r="E5168">
        <v>49.315556999999998</v>
      </c>
      <c r="F5168">
        <v>-122.98643300000001</v>
      </c>
      <c r="G5168">
        <f>IF(route_map__2[[#This Row],[route_label]]&lt;&gt;A5169,0,SQRT((E5169-route_map__2[[#This Row],[stop_lat]])^2 + ((F5169-route_map__2[[#This Row],[stop_lon]])*COS(RADIANS(route_map__2[[#This Row],[stop_lat]])))^2)*111.32)</f>
        <v>0.50751525478806225</v>
      </c>
    </row>
    <row r="5169" spans="1:7" hidden="1" x14ac:dyDescent="0.2">
      <c r="A5169" t="s">
        <v>239</v>
      </c>
      <c r="B5169">
        <v>0</v>
      </c>
      <c r="C5169">
        <v>14</v>
      </c>
      <c r="D5169" t="s">
        <v>4649</v>
      </c>
      <c r="E5169">
        <v>49.315497999999998</v>
      </c>
      <c r="F5169">
        <v>-122.97944</v>
      </c>
      <c r="G5169">
        <f>IF(route_map__2[[#This Row],[route_label]]&lt;&gt;A5170,0,SQRT((E5170-route_map__2[[#This Row],[stop_lat]])^2 + ((F5170-route_map__2[[#This Row],[stop_lon]])*COS(RADIANS(route_map__2[[#This Row],[stop_lat]])))^2)*111.32)</f>
        <v>0.42178952234032902</v>
      </c>
    </row>
    <row r="5170" spans="1:7" hidden="1" x14ac:dyDescent="0.2">
      <c r="A5170" t="s">
        <v>239</v>
      </c>
      <c r="B5170">
        <v>0</v>
      </c>
      <c r="C5170">
        <v>15</v>
      </c>
      <c r="D5170" t="s">
        <v>4650</v>
      </c>
      <c r="E5170">
        <v>49.315674000000001</v>
      </c>
      <c r="F5170">
        <v>-122.973634</v>
      </c>
      <c r="G5170">
        <f>IF(route_map__2[[#This Row],[route_label]]&lt;&gt;A5171,0,SQRT((E5171-route_map__2[[#This Row],[stop_lat]])^2 + ((F5171-route_map__2[[#This Row],[stop_lon]])*COS(RADIANS(route_map__2[[#This Row],[stop_lat]])))^2)*111.32)</f>
        <v>0.36230068980408603</v>
      </c>
    </row>
    <row r="5171" spans="1:7" hidden="1" x14ac:dyDescent="0.2">
      <c r="A5171" t="s">
        <v>239</v>
      </c>
      <c r="B5171">
        <v>0</v>
      </c>
      <c r="C5171">
        <v>16</v>
      </c>
      <c r="D5171" t="s">
        <v>4742</v>
      </c>
      <c r="E5171">
        <v>49.316552999999999</v>
      </c>
      <c r="F5171">
        <v>-122.968827</v>
      </c>
      <c r="G5171">
        <f>IF(route_map__2[[#This Row],[route_label]]&lt;&gt;A5172,0,SQRT((E5172-route_map__2[[#This Row],[stop_lat]])^2 + ((F5172-route_map__2[[#This Row],[stop_lon]])*COS(RADIANS(route_map__2[[#This Row],[stop_lat]])))^2)*111.32)</f>
        <v>0.2947779414018678</v>
      </c>
    </row>
    <row r="5172" spans="1:7" hidden="1" x14ac:dyDescent="0.2">
      <c r="A5172" t="s">
        <v>239</v>
      </c>
      <c r="B5172">
        <v>0</v>
      </c>
      <c r="C5172">
        <v>17</v>
      </c>
      <c r="D5172" t="s">
        <v>4743</v>
      </c>
      <c r="E5172">
        <v>49.319201</v>
      </c>
      <c r="F5172">
        <v>-122.96881</v>
      </c>
      <c r="G5172">
        <f>IF(route_map__2[[#This Row],[route_label]]&lt;&gt;A5173,0,SQRT((E5173-route_map__2[[#This Row],[stop_lat]])^2 + ((F5173-route_map__2[[#This Row],[stop_lon]])*COS(RADIANS(route_map__2[[#This Row],[stop_lat]])))^2)*111.32)</f>
        <v>0.24361024008482612</v>
      </c>
    </row>
    <row r="5173" spans="1:7" hidden="1" x14ac:dyDescent="0.2">
      <c r="A5173" t="s">
        <v>239</v>
      </c>
      <c r="B5173">
        <v>0</v>
      </c>
      <c r="C5173">
        <v>18</v>
      </c>
      <c r="D5173" t="s">
        <v>4744</v>
      </c>
      <c r="E5173">
        <v>49.321309999999997</v>
      </c>
      <c r="F5173">
        <v>-122.96791399999999</v>
      </c>
      <c r="G5173">
        <f>IF(route_map__2[[#This Row],[route_label]]&lt;&gt;A5174,0,SQRT((E5174-route_map__2[[#This Row],[stop_lat]])^2 + ((F5174-route_map__2[[#This Row],[stop_lon]])*COS(RADIANS(route_map__2[[#This Row],[stop_lat]])))^2)*111.32)</f>
        <v>0.22003319476216854</v>
      </c>
    </row>
    <row r="5174" spans="1:7" hidden="1" x14ac:dyDescent="0.2">
      <c r="A5174" t="s">
        <v>239</v>
      </c>
      <c r="B5174">
        <v>0</v>
      </c>
      <c r="C5174">
        <v>19</v>
      </c>
      <c r="D5174" t="s">
        <v>4745</v>
      </c>
      <c r="E5174">
        <v>49.321277000000002</v>
      </c>
      <c r="F5174">
        <v>-122.964882</v>
      </c>
      <c r="G5174">
        <f>IF(route_map__2[[#This Row],[route_label]]&lt;&gt;A5175,0,SQRT((E5175-route_map__2[[#This Row],[stop_lat]])^2 + ((F5175-route_map__2[[#This Row],[stop_lon]])*COS(RADIANS(route_map__2[[#This Row],[stop_lat]])))^2)*111.32)</f>
        <v>0.18668559404783136</v>
      </c>
    </row>
    <row r="5175" spans="1:7" hidden="1" x14ac:dyDescent="0.2">
      <c r="A5175" t="s">
        <v>239</v>
      </c>
      <c r="B5175">
        <v>0</v>
      </c>
      <c r="C5175">
        <v>20</v>
      </c>
      <c r="D5175" t="s">
        <v>4746</v>
      </c>
      <c r="E5175">
        <v>49.321539999999999</v>
      </c>
      <c r="F5175">
        <v>-122.962341</v>
      </c>
      <c r="G5175">
        <f>IF(route_map__2[[#This Row],[route_label]]&lt;&gt;A5176,0,SQRT((E5176-route_map__2[[#This Row],[stop_lat]])^2 + ((F5176-route_map__2[[#This Row],[stop_lon]])*COS(RADIANS(route_map__2[[#This Row],[stop_lat]])))^2)*111.32)</f>
        <v>0</v>
      </c>
    </row>
    <row r="5176" spans="1:7" hidden="1" x14ac:dyDescent="0.2">
      <c r="A5176" t="s">
        <v>239</v>
      </c>
      <c r="B5176">
        <v>1</v>
      </c>
      <c r="C5176">
        <v>1</v>
      </c>
      <c r="D5176" t="s">
        <v>4746</v>
      </c>
      <c r="E5176">
        <v>49.321539999999999</v>
      </c>
      <c r="F5176">
        <v>-122.962341</v>
      </c>
      <c r="G5176">
        <f>IF(route_map__2[[#This Row],[route_label]]&lt;&gt;A5177,0,SQRT((E5177-route_map__2[[#This Row],[stop_lat]])^2 + ((F5177-route_map__2[[#This Row],[stop_lon]])*COS(RADIANS(route_map__2[[#This Row],[stop_lat]])))^2)*111.32)</f>
        <v>0.32049928335593098</v>
      </c>
    </row>
    <row r="5177" spans="1:7" hidden="1" x14ac:dyDescent="0.2">
      <c r="A5177" t="s">
        <v>239</v>
      </c>
      <c r="B5177">
        <v>1</v>
      </c>
      <c r="C5177">
        <v>2</v>
      </c>
      <c r="D5177" t="s">
        <v>4747</v>
      </c>
      <c r="E5177">
        <v>49.321416999999997</v>
      </c>
      <c r="F5177">
        <v>-122.96675399999999</v>
      </c>
      <c r="G5177">
        <f>IF(route_map__2[[#This Row],[route_label]]&lt;&gt;A5178,0,SQRT((E5178-route_map__2[[#This Row],[stop_lat]])^2 + ((F5178-route_map__2[[#This Row],[stop_lon]])*COS(RADIANS(route_map__2[[#This Row],[stop_lat]])))^2)*111.32)</f>
        <v>0.1410138686552582</v>
      </c>
    </row>
    <row r="5178" spans="1:7" hidden="1" x14ac:dyDescent="0.2">
      <c r="A5178" t="s">
        <v>239</v>
      </c>
      <c r="B5178">
        <v>1</v>
      </c>
      <c r="C5178">
        <v>3</v>
      </c>
      <c r="D5178" t="s">
        <v>4748</v>
      </c>
      <c r="E5178">
        <v>49.321443000000002</v>
      </c>
      <c r="F5178">
        <v>-122.96869700000001</v>
      </c>
      <c r="G5178">
        <f>IF(route_map__2[[#This Row],[route_label]]&lt;&gt;A5179,0,SQRT((E5179-route_map__2[[#This Row],[stop_lat]])^2 + ((F5179-route_map__2[[#This Row],[stop_lon]])*COS(RADIANS(route_map__2[[#This Row],[stop_lat]])))^2)*111.32)</f>
        <v>0.22606062576552327</v>
      </c>
    </row>
    <row r="5179" spans="1:7" hidden="1" x14ac:dyDescent="0.2">
      <c r="A5179" t="s">
        <v>239</v>
      </c>
      <c r="B5179">
        <v>1</v>
      </c>
      <c r="C5179">
        <v>4</v>
      </c>
      <c r="D5179" t="s">
        <v>4749</v>
      </c>
      <c r="E5179">
        <v>49.319432999999997</v>
      </c>
      <c r="F5179">
        <v>-122.96914099999999</v>
      </c>
      <c r="G5179">
        <f>IF(route_map__2[[#This Row],[route_label]]&lt;&gt;A5180,0,SQRT((E5180-route_map__2[[#This Row],[stop_lat]])^2 + ((F5180-route_map__2[[#This Row],[stop_lon]])*COS(RADIANS(route_map__2[[#This Row],[stop_lat]])))^2)*111.32)</f>
        <v>0.37962114083371579</v>
      </c>
    </row>
    <row r="5180" spans="1:7" hidden="1" x14ac:dyDescent="0.2">
      <c r="A5180" t="s">
        <v>239</v>
      </c>
      <c r="B5180">
        <v>1</v>
      </c>
      <c r="C5180">
        <v>5</v>
      </c>
      <c r="D5180" t="s">
        <v>4678</v>
      </c>
      <c r="E5180">
        <v>49.316049</v>
      </c>
      <c r="F5180">
        <v>-122.96978799999999</v>
      </c>
      <c r="G5180">
        <f>IF(route_map__2[[#This Row],[route_label]]&lt;&gt;A5181,0,SQRT((E5181-route_map__2[[#This Row],[stop_lat]])^2 + ((F5181-route_map__2[[#This Row],[stop_lon]])*COS(RADIANS(route_map__2[[#This Row],[stop_lat]])))^2)*111.32)</f>
        <v>0.38291474427630423</v>
      </c>
    </row>
    <row r="5181" spans="1:7" hidden="1" x14ac:dyDescent="0.2">
      <c r="A5181" t="s">
        <v>239</v>
      </c>
      <c r="B5181">
        <v>1</v>
      </c>
      <c r="C5181">
        <v>6</v>
      </c>
      <c r="D5181" t="s">
        <v>4679</v>
      </c>
      <c r="E5181">
        <v>49.315863999999998</v>
      </c>
      <c r="F5181">
        <v>-122.97505700000001</v>
      </c>
      <c r="G5181">
        <f>IF(route_map__2[[#This Row],[route_label]]&lt;&gt;A5182,0,SQRT((E5182-route_map__2[[#This Row],[stop_lat]])^2 + ((F5182-route_map__2[[#This Row],[stop_lon]])*COS(RADIANS(route_map__2[[#This Row],[stop_lat]])))^2)*111.32)</f>
        <v>0.42782106348741766</v>
      </c>
    </row>
    <row r="5182" spans="1:7" hidden="1" x14ac:dyDescent="0.2">
      <c r="A5182" t="s">
        <v>239</v>
      </c>
      <c r="B5182">
        <v>1</v>
      </c>
      <c r="C5182">
        <v>7</v>
      </c>
      <c r="D5182" t="s">
        <v>4680</v>
      </c>
      <c r="E5182">
        <v>49.315714999999997</v>
      </c>
      <c r="F5182">
        <v>-122.980948</v>
      </c>
      <c r="G5182">
        <f>IF(route_map__2[[#This Row],[route_label]]&lt;&gt;A5183,0,SQRT((E5183-route_map__2[[#This Row],[stop_lat]])^2 + ((F5183-route_map__2[[#This Row],[stop_lon]])*COS(RADIANS(route_map__2[[#This Row],[stop_lat]])))^2)*111.32)</f>
        <v>0.24244250258423319</v>
      </c>
    </row>
    <row r="5183" spans="1:7" hidden="1" x14ac:dyDescent="0.2">
      <c r="A5183" t="s">
        <v>239</v>
      </c>
      <c r="B5183">
        <v>1</v>
      </c>
      <c r="C5183">
        <v>8</v>
      </c>
      <c r="D5183" t="s">
        <v>4681</v>
      </c>
      <c r="E5183">
        <v>49.315764999999999</v>
      </c>
      <c r="F5183">
        <v>-122.98428800000001</v>
      </c>
      <c r="G5183">
        <f>IF(route_map__2[[#This Row],[route_label]]&lt;&gt;A5184,0,SQRT((E5184-route_map__2[[#This Row],[stop_lat]])^2 + ((F5184-route_map__2[[#This Row],[stop_lon]])*COS(RADIANS(route_map__2[[#This Row],[stop_lat]])))^2)*111.32)</f>
        <v>0.43434708916655068</v>
      </c>
    </row>
    <row r="5184" spans="1:7" hidden="1" x14ac:dyDescent="0.2">
      <c r="A5184" t="s">
        <v>239</v>
      </c>
      <c r="B5184">
        <v>1</v>
      </c>
      <c r="C5184">
        <v>9</v>
      </c>
      <c r="D5184" t="s">
        <v>4750</v>
      </c>
      <c r="E5184">
        <v>49.315190000000001</v>
      </c>
      <c r="F5184">
        <v>-122.990208</v>
      </c>
      <c r="G5184">
        <f>IF(route_map__2[[#This Row],[route_label]]&lt;&gt;A5185,0,SQRT((E5185-route_map__2[[#This Row],[stop_lat]])^2 + ((F5185-route_map__2[[#This Row],[stop_lon]])*COS(RADIANS(route_map__2[[#This Row],[stop_lat]])))^2)*111.32)</f>
        <v>0.16636855577833587</v>
      </c>
    </row>
    <row r="5185" spans="1:7" hidden="1" x14ac:dyDescent="0.2">
      <c r="A5185" t="s">
        <v>239</v>
      </c>
      <c r="B5185">
        <v>1</v>
      </c>
      <c r="C5185">
        <v>10</v>
      </c>
      <c r="D5185" t="s">
        <v>4751</v>
      </c>
      <c r="E5185">
        <v>49.314816999999998</v>
      </c>
      <c r="F5185">
        <v>-122.992428</v>
      </c>
      <c r="G5185">
        <f>IF(route_map__2[[#This Row],[route_label]]&lt;&gt;A5186,0,SQRT((E5186-route_map__2[[#This Row],[stop_lat]])^2 + ((F5186-route_map__2[[#This Row],[stop_lon]])*COS(RADIANS(route_map__2[[#This Row],[stop_lat]])))^2)*111.32)</f>
        <v>0.16453456090426702</v>
      </c>
    </row>
    <row r="5186" spans="1:7" hidden="1" x14ac:dyDescent="0.2">
      <c r="A5186" t="s">
        <v>239</v>
      </c>
      <c r="B5186">
        <v>1</v>
      </c>
      <c r="C5186">
        <v>11</v>
      </c>
      <c r="D5186" t="s">
        <v>4752</v>
      </c>
      <c r="E5186">
        <v>49.313338999999999</v>
      </c>
      <c r="F5186">
        <v>-122.99244299999999</v>
      </c>
      <c r="G5186">
        <f>IF(route_map__2[[#This Row],[route_label]]&lt;&gt;A5187,0,SQRT((E5187-route_map__2[[#This Row],[stop_lat]])^2 + ((F5187-route_map__2[[#This Row],[stop_lon]])*COS(RADIANS(route_map__2[[#This Row],[stop_lat]])))^2)*111.32)</f>
        <v>0.35287145732304326</v>
      </c>
    </row>
    <row r="5187" spans="1:7" hidden="1" x14ac:dyDescent="0.2">
      <c r="A5187" t="s">
        <v>239</v>
      </c>
      <c r="B5187">
        <v>1</v>
      </c>
      <c r="C5187">
        <v>12</v>
      </c>
      <c r="D5187" t="s">
        <v>4753</v>
      </c>
      <c r="E5187">
        <v>49.310718999999999</v>
      </c>
      <c r="F5187">
        <v>-122.99518</v>
      </c>
      <c r="G5187">
        <f>IF(route_map__2[[#This Row],[route_label]]&lt;&gt;A5188,0,SQRT((E5188-route_map__2[[#This Row],[stop_lat]])^2 + ((F5188-route_map__2[[#This Row],[stop_lon]])*COS(RADIANS(route_map__2[[#This Row],[stop_lat]])))^2)*111.32)</f>
        <v>0.20598187282454389</v>
      </c>
    </row>
    <row r="5188" spans="1:7" hidden="1" x14ac:dyDescent="0.2">
      <c r="A5188" t="s">
        <v>239</v>
      </c>
      <c r="B5188">
        <v>1</v>
      </c>
      <c r="C5188">
        <v>13</v>
      </c>
      <c r="D5188" t="s">
        <v>4709</v>
      </c>
      <c r="E5188">
        <v>49.308892999999998</v>
      </c>
      <c r="F5188">
        <v>-122.994721</v>
      </c>
      <c r="G5188">
        <f>IF(route_map__2[[#This Row],[route_label]]&lt;&gt;A5189,0,SQRT((E5189-route_map__2[[#This Row],[stop_lat]])^2 + ((F5189-route_map__2[[#This Row],[stop_lon]])*COS(RADIANS(route_map__2[[#This Row],[stop_lat]])))^2)*111.32)</f>
        <v>0.57667972026925773</v>
      </c>
    </row>
    <row r="5189" spans="1:7" hidden="1" x14ac:dyDescent="0.2">
      <c r="A5189" t="s">
        <v>239</v>
      </c>
      <c r="B5189">
        <v>1</v>
      </c>
      <c r="C5189">
        <v>14</v>
      </c>
      <c r="D5189" t="s">
        <v>4710</v>
      </c>
      <c r="E5189">
        <v>49.308157000000001</v>
      </c>
      <c r="F5189">
        <v>-123.00258599999999</v>
      </c>
      <c r="G5189">
        <f>IF(route_map__2[[#This Row],[route_label]]&lt;&gt;A5190,0,SQRT((E5190-route_map__2[[#This Row],[stop_lat]])^2 + ((F5190-route_map__2[[#This Row],[stop_lon]])*COS(RADIANS(route_map__2[[#This Row],[stop_lat]])))^2)*111.32)</f>
        <v>0.27539000161522331</v>
      </c>
    </row>
    <row r="5190" spans="1:7" hidden="1" x14ac:dyDescent="0.2">
      <c r="A5190" t="s">
        <v>239</v>
      </c>
      <c r="B5190">
        <v>1</v>
      </c>
      <c r="C5190">
        <v>15</v>
      </c>
      <c r="D5190" t="s">
        <v>4711</v>
      </c>
      <c r="E5190">
        <v>49.307780000000001</v>
      </c>
      <c r="F5190">
        <v>-123.006336</v>
      </c>
      <c r="G5190">
        <f>IF(route_map__2[[#This Row],[route_label]]&lt;&gt;A5191,0,SQRT((E5191-route_map__2[[#This Row],[stop_lat]])^2 + ((F5191-route_map__2[[#This Row],[stop_lon]])*COS(RADIANS(route_map__2[[#This Row],[stop_lat]])))^2)*111.32)</f>
        <v>0.41541773277309857</v>
      </c>
    </row>
    <row r="5191" spans="1:7" hidden="1" x14ac:dyDescent="0.2">
      <c r="A5191" t="s">
        <v>239</v>
      </c>
      <c r="B5191">
        <v>1</v>
      </c>
      <c r="C5191">
        <v>16</v>
      </c>
      <c r="D5191" t="s">
        <v>4712</v>
      </c>
      <c r="E5191">
        <v>49.306089999999998</v>
      </c>
      <c r="F5191">
        <v>-123.011439</v>
      </c>
      <c r="G5191">
        <f>IF(route_map__2[[#This Row],[route_label]]&lt;&gt;A5192,0,SQRT((E5192-route_map__2[[#This Row],[stop_lat]])^2 + ((F5192-route_map__2[[#This Row],[stop_lon]])*COS(RADIANS(route_map__2[[#This Row],[stop_lat]])))^2)*111.32)</f>
        <v>0.19844329142497064</v>
      </c>
    </row>
    <row r="5192" spans="1:7" hidden="1" x14ac:dyDescent="0.2">
      <c r="A5192" t="s">
        <v>239</v>
      </c>
      <c r="B5192">
        <v>1</v>
      </c>
      <c r="C5192">
        <v>17</v>
      </c>
      <c r="D5192" t="s">
        <v>4754</v>
      </c>
      <c r="E5192">
        <v>49.306139000000002</v>
      </c>
      <c r="F5192">
        <v>-123.014172</v>
      </c>
      <c r="G5192">
        <f>IF(route_map__2[[#This Row],[route_label]]&lt;&gt;A5193,0,SQRT((E5193-route_map__2[[#This Row],[stop_lat]])^2 + ((F5193-route_map__2[[#This Row],[stop_lon]])*COS(RADIANS(route_map__2[[#This Row],[stop_lat]])))^2)*111.32)</f>
        <v>0.20354645877097871</v>
      </c>
    </row>
    <row r="5193" spans="1:7" hidden="1" x14ac:dyDescent="0.2">
      <c r="A5193" t="s">
        <v>239</v>
      </c>
      <c r="B5193">
        <v>1</v>
      </c>
      <c r="C5193">
        <v>18</v>
      </c>
      <c r="D5193" t="s">
        <v>4734</v>
      </c>
      <c r="E5193">
        <v>49.307552999999999</v>
      </c>
      <c r="F5193">
        <v>-123.01595</v>
      </c>
      <c r="G5193">
        <f>IF(route_map__2[[#This Row],[route_label]]&lt;&gt;A5194,0,SQRT((E5194-route_map__2[[#This Row],[stop_lat]])^2 + ((F5194-route_map__2[[#This Row],[stop_lon]])*COS(RADIANS(route_map__2[[#This Row],[stop_lat]])))^2)*111.32)</f>
        <v>0.25894525992007483</v>
      </c>
    </row>
    <row r="5194" spans="1:7" hidden="1" x14ac:dyDescent="0.2">
      <c r="A5194" t="s">
        <v>239</v>
      </c>
      <c r="B5194">
        <v>1</v>
      </c>
      <c r="C5194">
        <v>19</v>
      </c>
      <c r="D5194" t="s">
        <v>4735</v>
      </c>
      <c r="E5194">
        <v>49.306083000000001</v>
      </c>
      <c r="F5194">
        <v>-123.018715</v>
      </c>
      <c r="G5194">
        <f>IF(route_map__2[[#This Row],[route_label]]&lt;&gt;A5195,0,SQRT((E5195-route_map__2[[#This Row],[stop_lat]])^2 + ((F5195-route_map__2[[#This Row],[stop_lon]])*COS(RADIANS(route_map__2[[#This Row],[stop_lat]])))^2)*111.32)</f>
        <v>0.70816119397502519</v>
      </c>
    </row>
    <row r="5195" spans="1:7" hidden="1" x14ac:dyDescent="0.2">
      <c r="A5195" t="s">
        <v>239</v>
      </c>
      <c r="B5195">
        <v>1</v>
      </c>
      <c r="C5195">
        <v>20</v>
      </c>
      <c r="D5195" t="s">
        <v>2199</v>
      </c>
      <c r="E5195">
        <v>49.304937000000002</v>
      </c>
      <c r="F5195">
        <v>-123.028312</v>
      </c>
      <c r="G5195">
        <f>IF(route_map__2[[#This Row],[route_label]]&lt;&gt;A5196,0,SQRT((E5196-route_map__2[[#This Row],[stop_lat]])^2 + ((F5196-route_map__2[[#This Row],[stop_lon]])*COS(RADIANS(route_map__2[[#This Row],[stop_lat]])))^2)*111.32)</f>
        <v>0</v>
      </c>
    </row>
    <row r="5196" spans="1:7" hidden="1" x14ac:dyDescent="0.2">
      <c r="A5196" t="s">
        <v>191</v>
      </c>
      <c r="B5196">
        <v>0</v>
      </c>
      <c r="C5196">
        <v>1</v>
      </c>
      <c r="D5196" t="s">
        <v>4755</v>
      </c>
      <c r="E5196">
        <v>49.225917000000003</v>
      </c>
      <c r="F5196">
        <v>-123.00275499999999</v>
      </c>
      <c r="G5196">
        <f>IF(route_map__2[[#This Row],[route_label]]&lt;&gt;A5197,0,SQRT((E5197-route_map__2[[#This Row],[stop_lat]])^2 + ((F5197-route_map__2[[#This Row],[stop_lon]])*COS(RADIANS(route_map__2[[#This Row],[stop_lat]])))^2)*111.32)</f>
        <v>2.8494771207324532</v>
      </c>
    </row>
    <row r="5197" spans="1:7" hidden="1" x14ac:dyDescent="0.2">
      <c r="A5197" t="s">
        <v>191</v>
      </c>
      <c r="B5197">
        <v>0</v>
      </c>
      <c r="C5197">
        <v>2</v>
      </c>
      <c r="D5197" t="s">
        <v>1996</v>
      </c>
      <c r="E5197">
        <v>49.251497999999998</v>
      </c>
      <c r="F5197">
        <v>-123.004148</v>
      </c>
      <c r="G5197">
        <f>IF(route_map__2[[#This Row],[route_label]]&lt;&gt;A5198,0,SQRT((E5198-route_map__2[[#This Row],[stop_lat]])^2 + ((F5198-route_map__2[[#This Row],[stop_lon]])*COS(RADIANS(route_map__2[[#This Row],[stop_lat]])))^2)*111.32)</f>
        <v>1.7441643647205896</v>
      </c>
    </row>
    <row r="5198" spans="1:7" hidden="1" x14ac:dyDescent="0.2">
      <c r="A5198" t="s">
        <v>191</v>
      </c>
      <c r="B5198">
        <v>0</v>
      </c>
      <c r="C5198">
        <v>3</v>
      </c>
      <c r="D5198" t="s">
        <v>3246</v>
      </c>
      <c r="E5198">
        <v>49.267147999999999</v>
      </c>
      <c r="F5198">
        <v>-123.00299699999999</v>
      </c>
      <c r="G5198">
        <f>IF(route_map__2[[#This Row],[route_label]]&lt;&gt;A5199,0,SQRT((E5199-route_map__2[[#This Row],[stop_lat]])^2 + ((F5199-route_map__2[[#This Row],[stop_lon]])*COS(RADIANS(route_map__2[[#This Row],[stop_lat]])))^2)*111.32)</f>
        <v>1.5567137778058109</v>
      </c>
    </row>
    <row r="5199" spans="1:7" hidden="1" x14ac:dyDescent="0.2">
      <c r="A5199" t="s">
        <v>191</v>
      </c>
      <c r="B5199">
        <v>0</v>
      </c>
      <c r="C5199">
        <v>4</v>
      </c>
      <c r="D5199" t="s">
        <v>3251</v>
      </c>
      <c r="E5199">
        <v>49.281120999999999</v>
      </c>
      <c r="F5199">
        <v>-123.00385199999999</v>
      </c>
      <c r="G5199">
        <f>IF(route_map__2[[#This Row],[route_label]]&lt;&gt;A5200,0,SQRT((E5200-route_map__2[[#This Row],[stop_lat]])^2 + ((F5200-route_map__2[[#This Row],[stop_lon]])*COS(RADIANS(route_map__2[[#This Row],[stop_lat]])))^2)*111.32)</f>
        <v>1.63796186453259</v>
      </c>
    </row>
    <row r="5200" spans="1:7" hidden="1" x14ac:dyDescent="0.2">
      <c r="A5200" t="s">
        <v>191</v>
      </c>
      <c r="B5200">
        <v>0</v>
      </c>
      <c r="C5200">
        <v>5</v>
      </c>
      <c r="D5200" t="s">
        <v>2197</v>
      </c>
      <c r="E5200">
        <v>49.281211999999996</v>
      </c>
      <c r="F5200">
        <v>-123.02640700000001</v>
      </c>
      <c r="G5200">
        <f>IF(route_map__2[[#This Row],[route_label]]&lt;&gt;A5201,0,SQRT((E5201-route_map__2[[#This Row],[stop_lat]])^2 + ((F5201-route_map__2[[#This Row],[stop_lon]])*COS(RADIANS(route_map__2[[#This Row],[stop_lat]])))^2)*111.32)</f>
        <v>2.6446876509163166</v>
      </c>
    </row>
    <row r="5201" spans="1:7" hidden="1" x14ac:dyDescent="0.2">
      <c r="A5201" t="s">
        <v>191</v>
      </c>
      <c r="B5201">
        <v>0</v>
      </c>
      <c r="C5201">
        <v>6</v>
      </c>
      <c r="D5201" t="s">
        <v>2199</v>
      </c>
      <c r="E5201">
        <v>49.304937000000002</v>
      </c>
      <c r="F5201">
        <v>-123.028312</v>
      </c>
      <c r="G5201">
        <f>IF(route_map__2[[#This Row],[route_label]]&lt;&gt;A5202,0,SQRT((E5202-route_map__2[[#This Row],[stop_lat]])^2 + ((F5202-route_map__2[[#This Row],[stop_lon]])*COS(RADIANS(route_map__2[[#This Row],[stop_lat]])))^2)*111.32)</f>
        <v>3.2767013391793262E-2</v>
      </c>
    </row>
    <row r="5202" spans="1:7" hidden="1" x14ac:dyDescent="0.2">
      <c r="A5202" t="s">
        <v>191</v>
      </c>
      <c r="B5202">
        <v>1</v>
      </c>
      <c r="C5202">
        <v>1</v>
      </c>
      <c r="D5202" t="s">
        <v>3256</v>
      </c>
      <c r="E5202">
        <v>49.305230999999999</v>
      </c>
      <c r="F5202">
        <v>-123.028334</v>
      </c>
      <c r="G5202">
        <f>IF(route_map__2[[#This Row],[route_label]]&lt;&gt;A5203,0,SQRT((E5203-route_map__2[[#This Row],[stop_lat]])^2 + ((F5203-route_map__2[[#This Row],[stop_lon]])*COS(RADIANS(route_map__2[[#This Row],[stop_lat]])))^2)*111.32)</f>
        <v>2.7056594910484653</v>
      </c>
    </row>
    <row r="5203" spans="1:7" hidden="1" x14ac:dyDescent="0.2">
      <c r="A5203" t="s">
        <v>191</v>
      </c>
      <c r="B5203">
        <v>1</v>
      </c>
      <c r="C5203">
        <v>2</v>
      </c>
      <c r="D5203" t="s">
        <v>3257</v>
      </c>
      <c r="E5203">
        <v>49.281025999999997</v>
      </c>
      <c r="F5203">
        <v>-123.024952</v>
      </c>
      <c r="G5203">
        <f>IF(route_map__2[[#This Row],[route_label]]&lt;&gt;A5204,0,SQRT((E5204-route_map__2[[#This Row],[stop_lat]])^2 + ((F5204-route_map__2[[#This Row],[stop_lon]])*COS(RADIANS(route_map__2[[#This Row],[stop_lat]])))^2)*111.32)</f>
        <v>1.4365293685215765</v>
      </c>
    </row>
    <row r="5204" spans="1:7" hidden="1" x14ac:dyDescent="0.2">
      <c r="A5204" t="s">
        <v>191</v>
      </c>
      <c r="B5204">
        <v>1</v>
      </c>
      <c r="C5204">
        <v>3</v>
      </c>
      <c r="D5204" t="s">
        <v>3191</v>
      </c>
      <c r="E5204">
        <v>49.280926999999998</v>
      </c>
      <c r="F5204">
        <v>-123.005171</v>
      </c>
      <c r="G5204">
        <f>IF(route_map__2[[#This Row],[route_label]]&lt;&gt;A5205,0,SQRT((E5205-route_map__2[[#This Row],[stop_lat]])^2 + ((F5205-route_map__2[[#This Row],[stop_lon]])*COS(RADIANS(route_map__2[[#This Row],[stop_lat]])))^2)*111.32)</f>
        <v>1.6661678818040739</v>
      </c>
    </row>
    <row r="5205" spans="1:7" hidden="1" x14ac:dyDescent="0.2">
      <c r="A5205" t="s">
        <v>191</v>
      </c>
      <c r="B5205">
        <v>1</v>
      </c>
      <c r="C5205">
        <v>4</v>
      </c>
      <c r="D5205" t="s">
        <v>3080</v>
      </c>
      <c r="E5205">
        <v>49.266007000000002</v>
      </c>
      <c r="F5205">
        <v>-123.00334700000001</v>
      </c>
      <c r="G5205">
        <f>IF(route_map__2[[#This Row],[route_label]]&lt;&gt;A5206,0,SQRT((E5206-route_map__2[[#This Row],[stop_lat]])^2 + ((F5206-route_map__2[[#This Row],[stop_lon]])*COS(RADIANS(route_map__2[[#This Row],[stop_lat]])))^2)*111.32)</f>
        <v>1.5308837457761637</v>
      </c>
    </row>
    <row r="5206" spans="1:7" hidden="1" x14ac:dyDescent="0.2">
      <c r="A5206" t="s">
        <v>191</v>
      </c>
      <c r="B5206">
        <v>1</v>
      </c>
      <c r="C5206">
        <v>5</v>
      </c>
      <c r="D5206" t="s">
        <v>2003</v>
      </c>
      <c r="E5206">
        <v>49.252274999999997</v>
      </c>
      <c r="F5206">
        <v>-123.004486</v>
      </c>
      <c r="G5206">
        <f>IF(route_map__2[[#This Row],[route_label]]&lt;&gt;A5207,0,SQRT((E5207-route_map__2[[#This Row],[stop_lat]])^2 + ((F5207-route_map__2[[#This Row],[stop_lon]])*COS(RADIANS(route_map__2[[#This Row],[stop_lat]])))^2)*111.32)</f>
        <v>2.8816971751741796</v>
      </c>
    </row>
    <row r="5207" spans="1:7" hidden="1" x14ac:dyDescent="0.2">
      <c r="A5207" t="s">
        <v>191</v>
      </c>
      <c r="B5207">
        <v>1</v>
      </c>
      <c r="C5207">
        <v>6</v>
      </c>
      <c r="D5207" t="s">
        <v>2267</v>
      </c>
      <c r="E5207">
        <v>49.226390000000002</v>
      </c>
      <c r="F5207">
        <v>-123.00492800000001</v>
      </c>
      <c r="G5207">
        <f>IF(route_map__2[[#This Row],[route_label]]&lt;&gt;A5208,0,SQRT((E5208-route_map__2[[#This Row],[stop_lat]])^2 + ((F5208-route_map__2[[#This Row],[stop_lon]])*COS(RADIANS(route_map__2[[#This Row],[stop_lat]])))^2)*111.32)</f>
        <v>0.11909442568806043</v>
      </c>
    </row>
    <row r="5208" spans="1:7" hidden="1" x14ac:dyDescent="0.2">
      <c r="A5208" t="s">
        <v>191</v>
      </c>
      <c r="B5208">
        <v>1</v>
      </c>
      <c r="C5208">
        <v>7</v>
      </c>
      <c r="D5208" t="s">
        <v>2268</v>
      </c>
      <c r="E5208">
        <v>49.226277000000003</v>
      </c>
      <c r="F5208">
        <v>-123.003299</v>
      </c>
      <c r="G5208">
        <f>IF(route_map__2[[#This Row],[route_label]]&lt;&gt;A5209,0,SQRT((E5209-route_map__2[[#This Row],[stop_lat]])^2 + ((F5209-route_map__2[[#This Row],[stop_lon]])*COS(RADIANS(route_map__2[[#This Row],[stop_lat]])))^2)*111.32)</f>
        <v>0</v>
      </c>
    </row>
    <row r="5209" spans="1:7" hidden="1" x14ac:dyDescent="0.2">
      <c r="A5209" t="s">
        <v>305</v>
      </c>
      <c r="B5209">
        <v>0</v>
      </c>
      <c r="C5209">
        <v>1</v>
      </c>
      <c r="D5209" t="s">
        <v>4736</v>
      </c>
      <c r="E5209">
        <v>49.305374</v>
      </c>
      <c r="F5209">
        <v>-123.028462</v>
      </c>
      <c r="G5209">
        <f>IF(route_map__2[[#This Row],[route_label]]&lt;&gt;A5210,0,SQRT((E5210-route_map__2[[#This Row],[stop_lat]])^2 + ((F5210-route_map__2[[#This Row],[stop_lon]])*COS(RADIANS(route_map__2[[#This Row],[stop_lat]])))^2)*111.32)</f>
        <v>0.49148483450301184</v>
      </c>
    </row>
    <row r="5210" spans="1:7" hidden="1" x14ac:dyDescent="0.2">
      <c r="A5210" t="s">
        <v>305</v>
      </c>
      <c r="B5210">
        <v>0</v>
      </c>
      <c r="C5210">
        <v>2</v>
      </c>
      <c r="D5210" t="s">
        <v>4593</v>
      </c>
      <c r="E5210">
        <v>49.309148</v>
      </c>
      <c r="F5210">
        <v>-123.031976</v>
      </c>
      <c r="G5210">
        <f>IF(route_map__2[[#This Row],[route_label]]&lt;&gt;A5211,0,SQRT((E5211-route_map__2[[#This Row],[stop_lat]])^2 + ((F5211-route_map__2[[#This Row],[stop_lon]])*COS(RADIANS(route_map__2[[#This Row],[stop_lat]])))^2)*111.32)</f>
        <v>0.29139392429433447</v>
      </c>
    </row>
    <row r="5211" spans="1:7" hidden="1" x14ac:dyDescent="0.2">
      <c r="A5211" t="s">
        <v>305</v>
      </c>
      <c r="B5211">
        <v>0</v>
      </c>
      <c r="C5211">
        <v>3</v>
      </c>
      <c r="D5211" t="s">
        <v>4594</v>
      </c>
      <c r="E5211">
        <v>49.311743999999997</v>
      </c>
      <c r="F5211">
        <v>-123.03249099999999</v>
      </c>
      <c r="G5211">
        <f>IF(route_map__2[[#This Row],[route_label]]&lt;&gt;A5212,0,SQRT((E5212-route_map__2[[#This Row],[stop_lat]])^2 + ((F5212-route_map__2[[#This Row],[stop_lon]])*COS(RADIANS(route_map__2[[#This Row],[stop_lat]])))^2)*111.32)</f>
        <v>0.38779832899620392</v>
      </c>
    </row>
    <row r="5212" spans="1:7" hidden="1" x14ac:dyDescent="0.2">
      <c r="A5212" t="s">
        <v>305</v>
      </c>
      <c r="B5212">
        <v>0</v>
      </c>
      <c r="C5212">
        <v>4</v>
      </c>
      <c r="D5212" t="s">
        <v>4595</v>
      </c>
      <c r="E5212">
        <v>49.313332000000003</v>
      </c>
      <c r="F5212">
        <v>-123.03724699999999</v>
      </c>
      <c r="G5212">
        <f>IF(route_map__2[[#This Row],[route_label]]&lt;&gt;A5213,0,SQRT((E5213-route_map__2[[#This Row],[stop_lat]])^2 + ((F5213-route_map__2[[#This Row],[stop_lon]])*COS(RADIANS(route_map__2[[#This Row],[stop_lat]])))^2)*111.32)</f>
        <v>0.46990800061402094</v>
      </c>
    </row>
    <row r="5213" spans="1:7" hidden="1" x14ac:dyDescent="0.2">
      <c r="A5213" t="s">
        <v>305</v>
      </c>
      <c r="B5213">
        <v>0</v>
      </c>
      <c r="C5213">
        <v>5</v>
      </c>
      <c r="D5213" t="s">
        <v>4756</v>
      </c>
      <c r="E5213">
        <v>49.317421000000003</v>
      </c>
      <c r="F5213">
        <v>-123.035639</v>
      </c>
      <c r="G5213">
        <f>IF(route_map__2[[#This Row],[route_label]]&lt;&gt;A5214,0,SQRT((E5214-route_map__2[[#This Row],[stop_lat]])^2 + ((F5214-route_map__2[[#This Row],[stop_lon]])*COS(RADIANS(route_map__2[[#This Row],[stop_lat]])))^2)*111.32)</f>
        <v>0.25532557741892026</v>
      </c>
    </row>
    <row r="5214" spans="1:7" hidden="1" x14ac:dyDescent="0.2">
      <c r="A5214" t="s">
        <v>305</v>
      </c>
      <c r="B5214">
        <v>0</v>
      </c>
      <c r="C5214">
        <v>6</v>
      </c>
      <c r="D5214" t="s">
        <v>4757</v>
      </c>
      <c r="E5214">
        <v>49.319589999999998</v>
      </c>
      <c r="F5214">
        <v>-123.03449500000001</v>
      </c>
      <c r="G5214">
        <f>IF(route_map__2[[#This Row],[route_label]]&lt;&gt;A5215,0,SQRT((E5215-route_map__2[[#This Row],[stop_lat]])^2 + ((F5215-route_map__2[[#This Row],[stop_lon]])*COS(RADIANS(route_map__2[[#This Row],[stop_lat]])))^2)*111.32)</f>
        <v>0.29337176946575932</v>
      </c>
    </row>
    <row r="5215" spans="1:7" hidden="1" x14ac:dyDescent="0.2">
      <c r="A5215" t="s">
        <v>305</v>
      </c>
      <c r="B5215">
        <v>0</v>
      </c>
      <c r="C5215">
        <v>7</v>
      </c>
      <c r="D5215" t="s">
        <v>4758</v>
      </c>
      <c r="E5215">
        <v>49.321841999999997</v>
      </c>
      <c r="F5215">
        <v>-123.03239499999999</v>
      </c>
      <c r="G5215">
        <f>IF(route_map__2[[#This Row],[route_label]]&lt;&gt;A5216,0,SQRT((E5216-route_map__2[[#This Row],[stop_lat]])^2 + ((F5216-route_map__2[[#This Row],[stop_lon]])*COS(RADIANS(route_map__2[[#This Row],[stop_lat]])))^2)*111.32)</f>
        <v>0.38385270494329454</v>
      </c>
    </row>
    <row r="5216" spans="1:7" hidden="1" x14ac:dyDescent="0.2">
      <c r="A5216" t="s">
        <v>305</v>
      </c>
      <c r="B5216">
        <v>0</v>
      </c>
      <c r="C5216">
        <v>8</v>
      </c>
      <c r="D5216" t="s">
        <v>4759</v>
      </c>
      <c r="E5216">
        <v>49.324883999999997</v>
      </c>
      <c r="F5216">
        <v>-123.029904</v>
      </c>
      <c r="G5216">
        <f>IF(route_map__2[[#This Row],[route_label]]&lt;&gt;A5217,0,SQRT((E5217-route_map__2[[#This Row],[stop_lat]])^2 + ((F5217-route_map__2[[#This Row],[stop_lon]])*COS(RADIANS(route_map__2[[#This Row],[stop_lat]])))^2)*111.32)</f>
        <v>0.22371051430830441</v>
      </c>
    </row>
    <row r="5217" spans="1:7" hidden="1" x14ac:dyDescent="0.2">
      <c r="A5217" t="s">
        <v>305</v>
      </c>
      <c r="B5217">
        <v>0</v>
      </c>
      <c r="C5217">
        <v>9</v>
      </c>
      <c r="D5217" t="s">
        <v>4760</v>
      </c>
      <c r="E5217">
        <v>49.326627999999999</v>
      </c>
      <c r="F5217">
        <v>-123.028372</v>
      </c>
      <c r="G5217">
        <f>IF(route_map__2[[#This Row],[route_label]]&lt;&gt;A5218,0,SQRT((E5218-route_map__2[[#This Row],[stop_lat]])^2 + ((F5218-route_map__2[[#This Row],[stop_lon]])*COS(RADIANS(route_map__2[[#This Row],[stop_lat]])))^2)*111.32)</f>
        <v>0.35442766022705902</v>
      </c>
    </row>
    <row r="5218" spans="1:7" hidden="1" x14ac:dyDescent="0.2">
      <c r="A5218" t="s">
        <v>305</v>
      </c>
      <c r="B5218">
        <v>0</v>
      </c>
      <c r="C5218">
        <v>10</v>
      </c>
      <c r="D5218" t="s">
        <v>4761</v>
      </c>
      <c r="E5218">
        <v>49.329672000000002</v>
      </c>
      <c r="F5218">
        <v>-123.02694</v>
      </c>
      <c r="G5218">
        <f>IF(route_map__2[[#This Row],[route_label]]&lt;&gt;A5219,0,SQRT((E5219-route_map__2[[#This Row],[stop_lat]])^2 + ((F5219-route_map__2[[#This Row],[stop_lon]])*COS(RADIANS(route_map__2[[#This Row],[stop_lat]])))^2)*111.32)</f>
        <v>0.42622499611374204</v>
      </c>
    </row>
    <row r="5219" spans="1:7" hidden="1" x14ac:dyDescent="0.2">
      <c r="A5219" t="s">
        <v>305</v>
      </c>
      <c r="B5219">
        <v>0</v>
      </c>
      <c r="C5219">
        <v>11</v>
      </c>
      <c r="D5219" t="s">
        <v>4762</v>
      </c>
      <c r="E5219">
        <v>49.333494999999999</v>
      </c>
      <c r="F5219">
        <v>-123.026616</v>
      </c>
      <c r="G5219">
        <f>IF(route_map__2[[#This Row],[route_label]]&lt;&gt;A5220,0,SQRT((E5220-route_map__2[[#This Row],[stop_lat]])^2 + ((F5220-route_map__2[[#This Row],[stop_lon]])*COS(RADIANS(route_map__2[[#This Row],[stop_lat]])))^2)*111.32)</f>
        <v>0.27186825602909809</v>
      </c>
    </row>
    <row r="5220" spans="1:7" hidden="1" x14ac:dyDescent="0.2">
      <c r="A5220" t="s">
        <v>305</v>
      </c>
      <c r="B5220">
        <v>0</v>
      </c>
      <c r="C5220">
        <v>12</v>
      </c>
      <c r="D5220" t="s">
        <v>4763</v>
      </c>
      <c r="E5220">
        <v>49.335915999999997</v>
      </c>
      <c r="F5220">
        <v>-123.027109</v>
      </c>
      <c r="G5220">
        <f>IF(route_map__2[[#This Row],[route_label]]&lt;&gt;A5221,0,SQRT((E5221-route_map__2[[#This Row],[stop_lat]])^2 + ((F5221-route_map__2[[#This Row],[stop_lon]])*COS(RADIANS(route_map__2[[#This Row],[stop_lat]])))^2)*111.32)</f>
        <v>0.2828631151624118</v>
      </c>
    </row>
    <row r="5221" spans="1:7" hidden="1" x14ac:dyDescent="0.2">
      <c r="A5221" t="s">
        <v>305</v>
      </c>
      <c r="B5221">
        <v>0</v>
      </c>
      <c r="C5221">
        <v>13</v>
      </c>
      <c r="D5221" t="s">
        <v>4764</v>
      </c>
      <c r="E5221">
        <v>49.335845999999997</v>
      </c>
      <c r="F5221">
        <v>-123.023211</v>
      </c>
      <c r="G5221">
        <f>IF(route_map__2[[#This Row],[route_label]]&lt;&gt;A5222,0,SQRT((E5222-route_map__2[[#This Row],[stop_lat]])^2 + ((F5222-route_map__2[[#This Row],[stop_lon]])*COS(RADIANS(route_map__2[[#This Row],[stop_lat]])))^2)*111.32)</f>
        <v>0.20627502963680222</v>
      </c>
    </row>
    <row r="5222" spans="1:7" hidden="1" x14ac:dyDescent="0.2">
      <c r="A5222" t="s">
        <v>305</v>
      </c>
      <c r="B5222">
        <v>0</v>
      </c>
      <c r="C5222">
        <v>14</v>
      </c>
      <c r="D5222" t="s">
        <v>4765</v>
      </c>
      <c r="E5222">
        <v>49.337558000000001</v>
      </c>
      <c r="F5222">
        <v>-123.02212299999999</v>
      </c>
      <c r="G5222">
        <f>IF(route_map__2[[#This Row],[route_label]]&lt;&gt;A5223,0,SQRT((E5223-route_map__2[[#This Row],[stop_lat]])^2 + ((F5223-route_map__2[[#This Row],[stop_lon]])*COS(RADIANS(route_map__2[[#This Row],[stop_lat]])))^2)*111.32)</f>
        <v>0.20360429292100124</v>
      </c>
    </row>
    <row r="5223" spans="1:7" hidden="1" x14ac:dyDescent="0.2">
      <c r="A5223" t="s">
        <v>305</v>
      </c>
      <c r="B5223">
        <v>0</v>
      </c>
      <c r="C5223">
        <v>15</v>
      </c>
      <c r="D5223" t="s">
        <v>4766</v>
      </c>
      <c r="E5223">
        <v>49.339387000000002</v>
      </c>
      <c r="F5223">
        <v>-123.02212400000001</v>
      </c>
      <c r="G5223">
        <f>IF(route_map__2[[#This Row],[route_label]]&lt;&gt;A5224,0,SQRT((E5224-route_map__2[[#This Row],[stop_lat]])^2 + ((F5224-route_map__2[[#This Row],[stop_lon]])*COS(RADIANS(route_map__2[[#This Row],[stop_lat]])))^2)*111.32)</f>
        <v>0.26056477046390336</v>
      </c>
    </row>
    <row r="5224" spans="1:7" hidden="1" x14ac:dyDescent="0.2">
      <c r="A5224" t="s">
        <v>305</v>
      </c>
      <c r="B5224">
        <v>0</v>
      </c>
      <c r="C5224">
        <v>16</v>
      </c>
      <c r="D5224" t="s">
        <v>4767</v>
      </c>
      <c r="E5224">
        <v>49.34169</v>
      </c>
      <c r="F5224">
        <v>-123.022766</v>
      </c>
      <c r="G5224">
        <f>IF(route_map__2[[#This Row],[route_label]]&lt;&gt;A5225,0,SQRT((E5225-route_map__2[[#This Row],[stop_lat]])^2 + ((F5225-route_map__2[[#This Row],[stop_lon]])*COS(RADIANS(route_map__2[[#This Row],[stop_lat]])))^2)*111.32)</f>
        <v>0.24766459787143097</v>
      </c>
    </row>
    <row r="5225" spans="1:7" hidden="1" x14ac:dyDescent="0.2">
      <c r="A5225" t="s">
        <v>305</v>
      </c>
      <c r="B5225">
        <v>0</v>
      </c>
      <c r="C5225">
        <v>17</v>
      </c>
      <c r="D5225" t="s">
        <v>4768</v>
      </c>
      <c r="E5225">
        <v>49.341759000000003</v>
      </c>
      <c r="F5225">
        <v>-123.026179</v>
      </c>
      <c r="G5225">
        <f>IF(route_map__2[[#This Row],[route_label]]&lt;&gt;A5226,0,SQRT((E5226-route_map__2[[#This Row],[stop_lat]])^2 + ((F5226-route_map__2[[#This Row],[stop_lon]])*COS(RADIANS(route_map__2[[#This Row],[stop_lat]])))^2)*111.32)</f>
        <v>0.25946136705068706</v>
      </c>
    </row>
    <row r="5226" spans="1:7" hidden="1" x14ac:dyDescent="0.2">
      <c r="A5226" t="s">
        <v>305</v>
      </c>
      <c r="B5226">
        <v>0</v>
      </c>
      <c r="C5226">
        <v>18</v>
      </c>
      <c r="D5226" t="s">
        <v>4769</v>
      </c>
      <c r="E5226">
        <v>49.341659</v>
      </c>
      <c r="F5226">
        <v>-123.029753</v>
      </c>
      <c r="G5226">
        <f>IF(route_map__2[[#This Row],[route_label]]&lt;&gt;A5227,0,SQRT((E5227-route_map__2[[#This Row],[stop_lat]])^2 + ((F5227-route_map__2[[#This Row],[stop_lon]])*COS(RADIANS(route_map__2[[#This Row],[stop_lat]])))^2)*111.32)</f>
        <v>0.29582542302914716</v>
      </c>
    </row>
    <row r="5227" spans="1:7" hidden="1" x14ac:dyDescent="0.2">
      <c r="A5227" t="s">
        <v>305</v>
      </c>
      <c r="B5227">
        <v>0</v>
      </c>
      <c r="C5227">
        <v>19</v>
      </c>
      <c r="D5227" t="s">
        <v>4770</v>
      </c>
      <c r="E5227">
        <v>49.339962999999997</v>
      </c>
      <c r="F5227">
        <v>-123.032893</v>
      </c>
      <c r="G5227">
        <f>IF(route_map__2[[#This Row],[route_label]]&lt;&gt;A5228,0,SQRT((E5228-route_map__2[[#This Row],[stop_lat]])^2 + ((F5228-route_map__2[[#This Row],[stop_lon]])*COS(RADIANS(route_map__2[[#This Row],[stop_lat]])))^2)*111.32)</f>
        <v>0.25994299912450997</v>
      </c>
    </row>
    <row r="5228" spans="1:7" hidden="1" x14ac:dyDescent="0.2">
      <c r="A5228" t="s">
        <v>305</v>
      </c>
      <c r="B5228">
        <v>0</v>
      </c>
      <c r="C5228">
        <v>20</v>
      </c>
      <c r="D5228" t="s">
        <v>4771</v>
      </c>
      <c r="E5228">
        <v>49.338479</v>
      </c>
      <c r="F5228">
        <v>-123.03565999999999</v>
      </c>
      <c r="G5228">
        <f>IF(route_map__2[[#This Row],[route_label]]&lt;&gt;A5229,0,SQRT((E5229-route_map__2[[#This Row],[stop_lat]])^2 + ((F5229-route_map__2[[#This Row],[stop_lon]])*COS(RADIANS(route_map__2[[#This Row],[stop_lat]])))^2)*111.32)</f>
        <v>0.29654028164666868</v>
      </c>
    </row>
    <row r="5229" spans="1:7" hidden="1" x14ac:dyDescent="0.2">
      <c r="A5229" t="s">
        <v>305</v>
      </c>
      <c r="B5229">
        <v>0</v>
      </c>
      <c r="C5229">
        <v>21</v>
      </c>
      <c r="D5229" t="s">
        <v>4626</v>
      </c>
      <c r="E5229">
        <v>49.336385999999997</v>
      </c>
      <c r="F5229">
        <v>-123.038189</v>
      </c>
      <c r="G5229">
        <f>IF(route_map__2[[#This Row],[route_label]]&lt;&gt;A5230,0,SQRT((E5230-route_map__2[[#This Row],[stop_lat]])^2 + ((F5230-route_map__2[[#This Row],[stop_lon]])*COS(RADIANS(route_map__2[[#This Row],[stop_lat]])))^2)*111.32)</f>
        <v>0.36473616504784978</v>
      </c>
    </row>
    <row r="5230" spans="1:7" hidden="1" x14ac:dyDescent="0.2">
      <c r="A5230" t="s">
        <v>305</v>
      </c>
      <c r="B5230">
        <v>0</v>
      </c>
      <c r="C5230">
        <v>22</v>
      </c>
      <c r="D5230" t="s">
        <v>4772</v>
      </c>
      <c r="E5230">
        <v>49.333435999999999</v>
      </c>
      <c r="F5230">
        <v>-123.04037700000001</v>
      </c>
      <c r="G5230">
        <f>IF(route_map__2[[#This Row],[route_label]]&lt;&gt;A5231,0,SQRT((E5231-route_map__2[[#This Row],[stop_lat]])^2 + ((F5231-route_map__2[[#This Row],[stop_lon]])*COS(RADIANS(route_map__2[[#This Row],[stop_lat]])))^2)*111.32)</f>
        <v>0.23171141211163784</v>
      </c>
    </row>
    <row r="5231" spans="1:7" hidden="1" x14ac:dyDescent="0.2">
      <c r="A5231" t="s">
        <v>305</v>
      </c>
      <c r="B5231">
        <v>0</v>
      </c>
      <c r="C5231">
        <v>23</v>
      </c>
      <c r="D5231" t="s">
        <v>4773</v>
      </c>
      <c r="E5231">
        <v>49.334201999999998</v>
      </c>
      <c r="F5231">
        <v>-123.043347</v>
      </c>
      <c r="G5231">
        <f>IF(route_map__2[[#This Row],[route_label]]&lt;&gt;A5232,0,SQRT((E5232-route_map__2[[#This Row],[stop_lat]])^2 + ((F5232-route_map__2[[#This Row],[stop_lon]])*COS(RADIANS(route_map__2[[#This Row],[stop_lat]])))^2)*111.32)</f>
        <v>0.22016551028648257</v>
      </c>
    </row>
    <row r="5232" spans="1:7" hidden="1" x14ac:dyDescent="0.2">
      <c r="A5232" t="s">
        <v>305</v>
      </c>
      <c r="B5232">
        <v>0</v>
      </c>
      <c r="C5232">
        <v>24</v>
      </c>
      <c r="D5232" t="s">
        <v>4774</v>
      </c>
      <c r="E5232">
        <v>49.335451999999997</v>
      </c>
      <c r="F5232">
        <v>-123.040995</v>
      </c>
      <c r="G5232">
        <f>IF(route_map__2[[#This Row],[route_label]]&lt;&gt;A5233,0,SQRT((E5233-route_map__2[[#This Row],[stop_lat]])^2 + ((F5233-route_map__2[[#This Row],[stop_lon]])*COS(RADIANS(route_map__2[[#This Row],[stop_lat]])))^2)*111.32)</f>
        <v>0.20795699340833576</v>
      </c>
    </row>
    <row r="5233" spans="1:7" hidden="1" x14ac:dyDescent="0.2">
      <c r="A5233" t="s">
        <v>305</v>
      </c>
      <c r="B5233">
        <v>0</v>
      </c>
      <c r="C5233">
        <v>25</v>
      </c>
      <c r="D5233" t="s">
        <v>4775</v>
      </c>
      <c r="E5233">
        <v>49.336607999999998</v>
      </c>
      <c r="F5233">
        <v>-123.038743</v>
      </c>
      <c r="G5233">
        <f>IF(route_map__2[[#This Row],[route_label]]&lt;&gt;A5234,0,SQRT((E5234-route_map__2[[#This Row],[stop_lat]])^2 + ((F5234-route_map__2[[#This Row],[stop_lon]])*COS(RADIANS(route_map__2[[#This Row],[stop_lat]])))^2)*111.32)</f>
        <v>0</v>
      </c>
    </row>
    <row r="5234" spans="1:7" hidden="1" x14ac:dyDescent="0.2">
      <c r="A5234" t="s">
        <v>305</v>
      </c>
      <c r="B5234">
        <v>1</v>
      </c>
      <c r="C5234">
        <v>1</v>
      </c>
      <c r="D5234" t="s">
        <v>4775</v>
      </c>
      <c r="E5234">
        <v>49.336607999999998</v>
      </c>
      <c r="F5234">
        <v>-123.038743</v>
      </c>
      <c r="G5234">
        <f>IF(route_map__2[[#This Row],[route_label]]&lt;&gt;A5235,0,SQRT((E5235-route_map__2[[#This Row],[stop_lat]])^2 + ((F5235-route_map__2[[#This Row],[stop_lon]])*COS(RADIANS(route_map__2[[#This Row],[stop_lat]])))^2)*111.32)</f>
        <v>0.28407720235346956</v>
      </c>
    </row>
    <row r="5235" spans="1:7" hidden="1" x14ac:dyDescent="0.2">
      <c r="A5235" t="s">
        <v>305</v>
      </c>
      <c r="B5235">
        <v>1</v>
      </c>
      <c r="C5235">
        <v>2</v>
      </c>
      <c r="D5235" t="s">
        <v>4776</v>
      </c>
      <c r="E5235">
        <v>49.338262999999998</v>
      </c>
      <c r="F5235">
        <v>-123.03576200000001</v>
      </c>
      <c r="G5235">
        <f>IF(route_map__2[[#This Row],[route_label]]&lt;&gt;A5236,0,SQRT((E5236-route_map__2[[#This Row],[stop_lat]])^2 + ((F5236-route_map__2[[#This Row],[stop_lon]])*COS(RADIANS(route_map__2[[#This Row],[stop_lat]])))^2)*111.32)</f>
        <v>0.33922571813019481</v>
      </c>
    </row>
    <row r="5236" spans="1:7" hidden="1" x14ac:dyDescent="0.2">
      <c r="A5236" t="s">
        <v>305</v>
      </c>
      <c r="B5236">
        <v>1</v>
      </c>
      <c r="C5236">
        <v>3</v>
      </c>
      <c r="D5236" t="s">
        <v>4777</v>
      </c>
      <c r="E5236">
        <v>49.340204999999997</v>
      </c>
      <c r="F5236">
        <v>-123.032158</v>
      </c>
      <c r="G5236">
        <f>IF(route_map__2[[#This Row],[route_label]]&lt;&gt;A5237,0,SQRT((E5237-route_map__2[[#This Row],[stop_lat]])^2 + ((F5237-route_map__2[[#This Row],[stop_lon]])*COS(RADIANS(route_map__2[[#This Row],[stop_lat]])))^2)*111.32)</f>
        <v>0.21690897111841168</v>
      </c>
    </row>
    <row r="5237" spans="1:7" hidden="1" x14ac:dyDescent="0.2">
      <c r="A5237" t="s">
        <v>305</v>
      </c>
      <c r="B5237">
        <v>1</v>
      </c>
      <c r="C5237">
        <v>4</v>
      </c>
      <c r="D5237" t="s">
        <v>4778</v>
      </c>
      <c r="E5237">
        <v>49.341448</v>
      </c>
      <c r="F5237">
        <v>-123.029855</v>
      </c>
      <c r="G5237">
        <f>IF(route_map__2[[#This Row],[route_label]]&lt;&gt;A5238,0,SQRT((E5238-route_map__2[[#This Row],[stop_lat]])^2 + ((F5238-route_map__2[[#This Row],[stop_lon]])*COS(RADIANS(route_map__2[[#This Row],[stop_lat]])))^2)*111.32)</f>
        <v>0.25770002842038159</v>
      </c>
    </row>
    <row r="5238" spans="1:7" hidden="1" x14ac:dyDescent="0.2">
      <c r="A5238" t="s">
        <v>305</v>
      </c>
      <c r="B5238">
        <v>1</v>
      </c>
      <c r="C5238">
        <v>5</v>
      </c>
      <c r="D5238" t="s">
        <v>4779</v>
      </c>
      <c r="E5238">
        <v>49.341638000000003</v>
      </c>
      <c r="F5238">
        <v>-123.026314</v>
      </c>
      <c r="G5238">
        <f>IF(route_map__2[[#This Row],[route_label]]&lt;&gt;A5239,0,SQRT((E5239-route_map__2[[#This Row],[stop_lat]])^2 + ((F5239-route_map__2[[#This Row],[stop_lon]])*COS(RADIANS(route_map__2[[#This Row],[stop_lat]])))^2)*111.32)</f>
        <v>0.28899912385636328</v>
      </c>
    </row>
    <row r="5239" spans="1:7" hidden="1" x14ac:dyDescent="0.2">
      <c r="A5239" t="s">
        <v>305</v>
      </c>
      <c r="B5239">
        <v>1</v>
      </c>
      <c r="C5239">
        <v>6</v>
      </c>
      <c r="D5239" t="s">
        <v>4780</v>
      </c>
      <c r="E5239">
        <v>49.341566</v>
      </c>
      <c r="F5239">
        <v>-123.02233099999999</v>
      </c>
      <c r="G5239">
        <f>IF(route_map__2[[#This Row],[route_label]]&lt;&gt;A5240,0,SQRT((E5240-route_map__2[[#This Row],[stop_lat]])^2 + ((F5240-route_map__2[[#This Row],[stop_lon]])*COS(RADIANS(route_map__2[[#This Row],[stop_lat]])))^2)*111.32)</f>
        <v>0.30523975022074185</v>
      </c>
    </row>
    <row r="5240" spans="1:7" hidden="1" x14ac:dyDescent="0.2">
      <c r="A5240" t="s">
        <v>305</v>
      </c>
      <c r="B5240">
        <v>1</v>
      </c>
      <c r="C5240">
        <v>7</v>
      </c>
      <c r="D5240" t="s">
        <v>4781</v>
      </c>
      <c r="E5240">
        <v>49.338824000000002</v>
      </c>
      <c r="F5240">
        <v>-123.02233699999999</v>
      </c>
      <c r="G5240">
        <f>IF(route_map__2[[#This Row],[route_label]]&lt;&gt;A5241,0,SQRT((E5241-route_map__2[[#This Row],[stop_lat]])^2 + ((F5241-route_map__2[[#This Row],[stop_lon]])*COS(RADIANS(route_map__2[[#This Row],[stop_lat]])))^2)*111.32)</f>
        <v>0.24181759970921674</v>
      </c>
    </row>
    <row r="5241" spans="1:7" hidden="1" x14ac:dyDescent="0.2">
      <c r="A5241" t="s">
        <v>305</v>
      </c>
      <c r="B5241">
        <v>1</v>
      </c>
      <c r="C5241">
        <v>8</v>
      </c>
      <c r="D5241" t="s">
        <v>4782</v>
      </c>
      <c r="E5241">
        <v>49.336652000000001</v>
      </c>
      <c r="F5241">
        <v>-123.02239</v>
      </c>
      <c r="G5241">
        <f>IF(route_map__2[[#This Row],[route_label]]&lt;&gt;A5242,0,SQRT((E5242-route_map__2[[#This Row],[stop_lat]])^2 + ((F5242-route_map__2[[#This Row],[stop_lon]])*COS(RADIANS(route_map__2[[#This Row],[stop_lat]])))^2)*111.32)</f>
        <v>0.21767676718346263</v>
      </c>
    </row>
    <row r="5242" spans="1:7" hidden="1" x14ac:dyDescent="0.2">
      <c r="A5242" t="s">
        <v>305</v>
      </c>
      <c r="B5242">
        <v>1</v>
      </c>
      <c r="C5242">
        <v>9</v>
      </c>
      <c r="D5242" t="s">
        <v>4783</v>
      </c>
      <c r="E5242">
        <v>49.336008999999997</v>
      </c>
      <c r="F5242">
        <v>-123.02522399999999</v>
      </c>
      <c r="G5242">
        <f>IF(route_map__2[[#This Row],[route_label]]&lt;&gt;A5243,0,SQRT((E5243-route_map__2[[#This Row],[stop_lat]])^2 + ((F5243-route_map__2[[#This Row],[stop_lon]])*COS(RADIANS(route_map__2[[#This Row],[stop_lat]])))^2)*111.32)</f>
        <v>0.1798088352047334</v>
      </c>
    </row>
    <row r="5243" spans="1:7" hidden="1" x14ac:dyDescent="0.2">
      <c r="A5243" t="s">
        <v>305</v>
      </c>
      <c r="B5243">
        <v>1</v>
      </c>
      <c r="C5243">
        <v>10</v>
      </c>
      <c r="D5243" t="s">
        <v>4784</v>
      </c>
      <c r="E5243">
        <v>49.335594999999998</v>
      </c>
      <c r="F5243">
        <v>-123.02762</v>
      </c>
      <c r="G5243">
        <f>IF(route_map__2[[#This Row],[route_label]]&lt;&gt;A5244,0,SQRT((E5244-route_map__2[[#This Row],[stop_lat]])^2 + ((F5244-route_map__2[[#This Row],[stop_lon]])*COS(RADIANS(route_map__2[[#This Row],[stop_lat]])))^2)*111.32)</f>
        <v>0.2386687214833178</v>
      </c>
    </row>
    <row r="5244" spans="1:7" hidden="1" x14ac:dyDescent="0.2">
      <c r="A5244" t="s">
        <v>305</v>
      </c>
      <c r="B5244">
        <v>1</v>
      </c>
      <c r="C5244">
        <v>11</v>
      </c>
      <c r="D5244" t="s">
        <v>4785</v>
      </c>
      <c r="E5244">
        <v>49.333519000000003</v>
      </c>
      <c r="F5244">
        <v>-123.026798</v>
      </c>
      <c r="G5244">
        <f>IF(route_map__2[[#This Row],[route_label]]&lt;&gt;A5245,0,SQRT((E5245-route_map__2[[#This Row],[stop_lat]])^2 + ((F5245-route_map__2[[#This Row],[stop_lon]])*COS(RADIANS(route_map__2[[#This Row],[stop_lat]])))^2)*111.32)</f>
        <v>0.49416444299293855</v>
      </c>
    </row>
    <row r="5245" spans="1:7" hidden="1" x14ac:dyDescent="0.2">
      <c r="A5245" t="s">
        <v>305</v>
      </c>
      <c r="B5245">
        <v>1</v>
      </c>
      <c r="C5245">
        <v>12</v>
      </c>
      <c r="D5245" t="s">
        <v>4786</v>
      </c>
      <c r="E5245">
        <v>49.329085999999997</v>
      </c>
      <c r="F5245">
        <v>-123.02715600000001</v>
      </c>
      <c r="G5245">
        <f>IF(route_map__2[[#This Row],[route_label]]&lt;&gt;A5246,0,SQRT((E5246-route_map__2[[#This Row],[stop_lat]])^2 + ((F5246-route_map__2[[#This Row],[stop_lon]])*COS(RADIANS(route_map__2[[#This Row],[stop_lat]])))^2)*111.32)</f>
        <v>0.27757696342636434</v>
      </c>
    </row>
    <row r="5246" spans="1:7" hidden="1" x14ac:dyDescent="0.2">
      <c r="A5246" t="s">
        <v>305</v>
      </c>
      <c r="B5246">
        <v>1</v>
      </c>
      <c r="C5246">
        <v>13</v>
      </c>
      <c r="D5246" t="s">
        <v>4787</v>
      </c>
      <c r="E5246">
        <v>49.326729999999998</v>
      </c>
      <c r="F5246">
        <v>-123.028409</v>
      </c>
      <c r="G5246">
        <f>IF(route_map__2[[#This Row],[route_label]]&lt;&gt;A5247,0,SQRT((E5247-route_map__2[[#This Row],[stop_lat]])^2 + ((F5247-route_map__2[[#This Row],[stop_lon]])*COS(RADIANS(route_map__2[[#This Row],[stop_lat]])))^2)*111.32)</f>
        <v>0.35915316294578664</v>
      </c>
    </row>
    <row r="5247" spans="1:7" hidden="1" x14ac:dyDescent="0.2">
      <c r="A5247" t="s">
        <v>305</v>
      </c>
      <c r="B5247">
        <v>1</v>
      </c>
      <c r="C5247">
        <v>14</v>
      </c>
      <c r="D5247" t="s">
        <v>4788</v>
      </c>
      <c r="E5247">
        <v>49.323816999999998</v>
      </c>
      <c r="F5247">
        <v>-123.030537</v>
      </c>
      <c r="G5247">
        <f>IF(route_map__2[[#This Row],[route_label]]&lt;&gt;A5248,0,SQRT((E5248-route_map__2[[#This Row],[stop_lat]])^2 + ((F5248-route_map__2[[#This Row],[stop_lon]])*COS(RADIANS(route_map__2[[#This Row],[stop_lat]])))^2)*111.32)</f>
        <v>0.2979586221956434</v>
      </c>
    </row>
    <row r="5248" spans="1:7" hidden="1" x14ac:dyDescent="0.2">
      <c r="A5248" t="s">
        <v>305</v>
      </c>
      <c r="B5248">
        <v>1</v>
      </c>
      <c r="C5248">
        <v>15</v>
      </c>
      <c r="D5248" t="s">
        <v>4789</v>
      </c>
      <c r="E5248">
        <v>49.321617000000003</v>
      </c>
      <c r="F5248">
        <v>-123.032876</v>
      </c>
      <c r="G5248">
        <f>IF(route_map__2[[#This Row],[route_label]]&lt;&gt;A5249,0,SQRT((E5249-route_map__2[[#This Row],[stop_lat]])^2 + ((F5249-route_map__2[[#This Row],[stop_lon]])*COS(RADIANS(route_map__2[[#This Row],[stop_lat]])))^2)*111.32)</f>
        <v>0.35578721392716856</v>
      </c>
    </row>
    <row r="5249" spans="1:7" hidden="1" x14ac:dyDescent="0.2">
      <c r="A5249" t="s">
        <v>305</v>
      </c>
      <c r="B5249">
        <v>1</v>
      </c>
      <c r="C5249">
        <v>16</v>
      </c>
      <c r="D5249" t="s">
        <v>4790</v>
      </c>
      <c r="E5249">
        <v>49.318697999999998</v>
      </c>
      <c r="F5249">
        <v>-123.034873</v>
      </c>
      <c r="G5249">
        <f>IF(route_map__2[[#This Row],[route_label]]&lt;&gt;A5250,0,SQRT((E5250-route_map__2[[#This Row],[stop_lat]])^2 + ((F5250-route_map__2[[#This Row],[stop_lon]])*COS(RADIANS(route_map__2[[#This Row],[stop_lat]])))^2)*111.32)</f>
        <v>0.15321815912110665</v>
      </c>
    </row>
    <row r="5250" spans="1:7" hidden="1" x14ac:dyDescent="0.2">
      <c r="A5250" t="s">
        <v>305</v>
      </c>
      <c r="B5250">
        <v>1</v>
      </c>
      <c r="C5250">
        <v>17</v>
      </c>
      <c r="D5250" t="s">
        <v>4791</v>
      </c>
      <c r="E5250">
        <v>49.317461999999999</v>
      </c>
      <c r="F5250">
        <v>-123.035802</v>
      </c>
      <c r="G5250">
        <f>IF(route_map__2[[#This Row],[route_label]]&lt;&gt;A5251,0,SQRT((E5251-route_map__2[[#This Row],[stop_lat]])^2 + ((F5251-route_map__2[[#This Row],[stop_lon]])*COS(RADIANS(route_map__2[[#This Row],[stop_lat]])))^2)*111.32)</f>
        <v>0.48948364342183659</v>
      </c>
    </row>
    <row r="5251" spans="1:7" hidden="1" x14ac:dyDescent="0.2">
      <c r="A5251" t="s">
        <v>305</v>
      </c>
      <c r="B5251">
        <v>1</v>
      </c>
      <c r="C5251">
        <v>18</v>
      </c>
      <c r="D5251" t="s">
        <v>4633</v>
      </c>
      <c r="E5251">
        <v>49.313198</v>
      </c>
      <c r="F5251">
        <v>-123.037449</v>
      </c>
      <c r="G5251">
        <f>IF(route_map__2[[#This Row],[route_label]]&lt;&gt;A5252,0,SQRT((E5252-route_map__2[[#This Row],[stop_lat]])^2 + ((F5252-route_map__2[[#This Row],[stop_lon]])*COS(RADIANS(route_map__2[[#This Row],[stop_lat]])))^2)*111.32)</f>
        <v>0.41890007935939305</v>
      </c>
    </row>
    <row r="5252" spans="1:7" hidden="1" x14ac:dyDescent="0.2">
      <c r="A5252" t="s">
        <v>305</v>
      </c>
      <c r="B5252">
        <v>1</v>
      </c>
      <c r="C5252">
        <v>19</v>
      </c>
      <c r="D5252" t="s">
        <v>4634</v>
      </c>
      <c r="E5252">
        <v>49.311044000000003</v>
      </c>
      <c r="F5252">
        <v>-123.03271599999999</v>
      </c>
      <c r="G5252">
        <f>IF(route_map__2[[#This Row],[route_label]]&lt;&gt;A5253,0,SQRT((E5253-route_map__2[[#This Row],[stop_lat]])^2 + ((F5253-route_map__2[[#This Row],[stop_lon]])*COS(RADIANS(route_map__2[[#This Row],[stop_lat]])))^2)*111.32)</f>
        <v>0.18100719072737204</v>
      </c>
    </row>
    <row r="5253" spans="1:7" hidden="1" x14ac:dyDescent="0.2">
      <c r="A5253" t="s">
        <v>305</v>
      </c>
      <c r="B5253">
        <v>1</v>
      </c>
      <c r="C5253">
        <v>20</v>
      </c>
      <c r="D5253" t="s">
        <v>4635</v>
      </c>
      <c r="E5253">
        <v>49.309441999999997</v>
      </c>
      <c r="F5253">
        <v>-123.03228900000001</v>
      </c>
      <c r="G5253">
        <f>IF(route_map__2[[#This Row],[route_label]]&lt;&gt;A5254,0,SQRT((E5254-route_map__2[[#This Row],[stop_lat]])^2 + ((F5254-route_map__2[[#This Row],[stop_lon]])*COS(RADIANS(route_map__2[[#This Row],[stop_lat]])))^2)*111.32)</f>
        <v>0.19432268648639037</v>
      </c>
    </row>
    <row r="5254" spans="1:7" hidden="1" x14ac:dyDescent="0.2">
      <c r="A5254" t="s">
        <v>305</v>
      </c>
      <c r="B5254">
        <v>1</v>
      </c>
      <c r="C5254">
        <v>21</v>
      </c>
      <c r="D5254" t="s">
        <v>4636</v>
      </c>
      <c r="E5254">
        <v>49.307702999999997</v>
      </c>
      <c r="F5254">
        <v>-123.032056</v>
      </c>
      <c r="G5254">
        <f>IF(route_map__2[[#This Row],[route_label]]&lt;&gt;A5255,0,SQRT((E5255-route_map__2[[#This Row],[stop_lat]])^2 + ((F5255-route_map__2[[#This Row],[stop_lon]])*COS(RADIANS(route_map__2[[#This Row],[stop_lat]])))^2)*111.32)</f>
        <v>0.33401469434698594</v>
      </c>
    </row>
    <row r="5255" spans="1:7" hidden="1" x14ac:dyDescent="0.2">
      <c r="A5255" t="s">
        <v>305</v>
      </c>
      <c r="B5255">
        <v>1</v>
      </c>
      <c r="C5255">
        <v>22</v>
      </c>
      <c r="D5255" t="s">
        <v>4792</v>
      </c>
      <c r="E5255">
        <v>49.305435000000003</v>
      </c>
      <c r="F5255">
        <v>-123.029043</v>
      </c>
      <c r="G5255">
        <f>IF(route_map__2[[#This Row],[route_label]]&lt;&gt;A5256,0,SQRT((E5256-route_map__2[[#This Row],[stop_lat]])^2 + ((F5256-route_map__2[[#This Row],[stop_lon]])*COS(RADIANS(route_map__2[[#This Row],[stop_lat]])))^2)*111.32)</f>
        <v>0</v>
      </c>
    </row>
    <row r="5256" spans="1:7" hidden="1" x14ac:dyDescent="0.2">
      <c r="A5256" t="s">
        <v>175</v>
      </c>
      <c r="B5256">
        <v>0</v>
      </c>
      <c r="C5256">
        <v>1</v>
      </c>
      <c r="D5256" t="s">
        <v>4793</v>
      </c>
      <c r="E5256">
        <v>49.310752999999998</v>
      </c>
      <c r="F5256">
        <v>-123.082752</v>
      </c>
      <c r="G5256">
        <f>IF(route_map__2[[#This Row],[route_label]]&lt;&gt;A5257,0,SQRT((E5257-route_map__2[[#This Row],[stop_lat]])^2 + ((F5257-route_map__2[[#This Row],[stop_lon]])*COS(RADIANS(route_map__2[[#This Row],[stop_lat]])))^2)*111.32)</f>
        <v>0.36601527654676114</v>
      </c>
    </row>
    <row r="5257" spans="1:7" hidden="1" x14ac:dyDescent="0.2">
      <c r="A5257" t="s">
        <v>175</v>
      </c>
      <c r="B5257">
        <v>0</v>
      </c>
      <c r="C5257">
        <v>2</v>
      </c>
      <c r="D5257" t="s">
        <v>4794</v>
      </c>
      <c r="E5257">
        <v>49.312182</v>
      </c>
      <c r="F5257">
        <v>-123.07821</v>
      </c>
      <c r="G5257">
        <f>IF(route_map__2[[#This Row],[route_label]]&lt;&gt;A5258,0,SQRT((E5258-route_map__2[[#This Row],[stop_lat]])^2 + ((F5258-route_map__2[[#This Row],[stop_lon]])*COS(RADIANS(route_map__2[[#This Row],[stop_lat]])))^2)*111.32)</f>
        <v>0.16059630795829402</v>
      </c>
    </row>
    <row r="5258" spans="1:7" hidden="1" x14ac:dyDescent="0.2">
      <c r="A5258" t="s">
        <v>175</v>
      </c>
      <c r="B5258">
        <v>0</v>
      </c>
      <c r="C5258">
        <v>3</v>
      </c>
      <c r="D5258" t="s">
        <v>4795</v>
      </c>
      <c r="E5258">
        <v>49.313156999999997</v>
      </c>
      <c r="F5258">
        <v>-123.076579</v>
      </c>
      <c r="G5258">
        <f>IF(route_map__2[[#This Row],[route_label]]&lt;&gt;A5259,0,SQRT((E5259-route_map__2[[#This Row],[stop_lat]])^2 + ((F5259-route_map__2[[#This Row],[stop_lon]])*COS(RADIANS(route_map__2[[#This Row],[stop_lat]])))^2)*111.32)</f>
        <v>0.25502948467904191</v>
      </c>
    </row>
    <row r="5259" spans="1:7" hidden="1" x14ac:dyDescent="0.2">
      <c r="A5259" t="s">
        <v>175</v>
      </c>
      <c r="B5259">
        <v>0</v>
      </c>
      <c r="C5259">
        <v>4</v>
      </c>
      <c r="D5259" t="s">
        <v>4796</v>
      </c>
      <c r="E5259">
        <v>49.311864999999997</v>
      </c>
      <c r="F5259">
        <v>-123.073677</v>
      </c>
      <c r="G5259">
        <f>IF(route_map__2[[#This Row],[route_label]]&lt;&gt;A5260,0,SQRT((E5260-route_map__2[[#This Row],[stop_lat]])^2 + ((F5260-route_map__2[[#This Row],[stop_lon]])*COS(RADIANS(route_map__2[[#This Row],[stop_lat]])))^2)*111.32)</f>
        <v>0.26373214224122421</v>
      </c>
    </row>
    <row r="5260" spans="1:7" hidden="1" x14ac:dyDescent="0.2">
      <c r="A5260" t="s">
        <v>175</v>
      </c>
      <c r="B5260">
        <v>0</v>
      </c>
      <c r="C5260">
        <v>5</v>
      </c>
      <c r="D5260" t="s">
        <v>4797</v>
      </c>
      <c r="E5260">
        <v>49.310578999999997</v>
      </c>
      <c r="F5260">
        <v>-123.07062500000001</v>
      </c>
      <c r="G5260">
        <f>IF(route_map__2[[#This Row],[route_label]]&lt;&gt;A5261,0,SQRT((E5261-route_map__2[[#This Row],[stop_lat]])^2 + ((F5261-route_map__2[[#This Row],[stop_lon]])*COS(RADIANS(route_map__2[[#This Row],[stop_lat]])))^2)*111.32)</f>
        <v>0.26443539754379203</v>
      </c>
    </row>
    <row r="5261" spans="1:7" hidden="1" x14ac:dyDescent="0.2">
      <c r="A5261" t="s">
        <v>175</v>
      </c>
      <c r="B5261">
        <v>0</v>
      </c>
      <c r="C5261">
        <v>6</v>
      </c>
      <c r="D5261" t="s">
        <v>4798</v>
      </c>
      <c r="E5261">
        <v>49.309251000000003</v>
      </c>
      <c r="F5261">
        <v>-123.067604</v>
      </c>
      <c r="G5261">
        <f>IF(route_map__2[[#This Row],[route_label]]&lt;&gt;A5262,0,SQRT((E5262-route_map__2[[#This Row],[stop_lat]])^2 + ((F5262-route_map__2[[#This Row],[stop_lon]])*COS(RADIANS(route_map__2[[#This Row],[stop_lat]])))^2)*111.32)</f>
        <v>0.40428208210540029</v>
      </c>
    </row>
    <row r="5262" spans="1:7" hidden="1" x14ac:dyDescent="0.2">
      <c r="A5262" t="s">
        <v>175</v>
      </c>
      <c r="B5262">
        <v>0</v>
      </c>
      <c r="C5262">
        <v>7</v>
      </c>
      <c r="D5262" t="s">
        <v>4799</v>
      </c>
      <c r="E5262">
        <v>49.308441000000002</v>
      </c>
      <c r="F5262">
        <v>-123.062174</v>
      </c>
      <c r="G5262">
        <f>IF(route_map__2[[#This Row],[route_label]]&lt;&gt;A5263,0,SQRT((E5263-route_map__2[[#This Row],[stop_lat]])^2 + ((F5263-route_map__2[[#This Row],[stop_lon]])*COS(RADIANS(route_map__2[[#This Row],[stop_lat]])))^2)*111.32)</f>
        <v>0.17092569831237256</v>
      </c>
    </row>
    <row r="5263" spans="1:7" hidden="1" x14ac:dyDescent="0.2">
      <c r="A5263" t="s">
        <v>175</v>
      </c>
      <c r="B5263">
        <v>0</v>
      </c>
      <c r="C5263">
        <v>8</v>
      </c>
      <c r="D5263" t="s">
        <v>4800</v>
      </c>
      <c r="E5263">
        <v>49.308433999999998</v>
      </c>
      <c r="F5263">
        <v>-123.059819</v>
      </c>
      <c r="G5263">
        <f>IF(route_map__2[[#This Row],[route_label]]&lt;&gt;A5264,0,SQRT((E5264-route_map__2[[#This Row],[stop_lat]])^2 + ((F5264-route_map__2[[#This Row],[stop_lon]])*COS(RADIANS(route_map__2[[#This Row],[stop_lat]])))^2)*111.32)</f>
        <v>0.24080588504874414</v>
      </c>
    </row>
    <row r="5264" spans="1:7" hidden="1" x14ac:dyDescent="0.2">
      <c r="A5264" t="s">
        <v>175</v>
      </c>
      <c r="B5264">
        <v>0</v>
      </c>
      <c r="C5264">
        <v>9</v>
      </c>
      <c r="D5264" t="s">
        <v>4801</v>
      </c>
      <c r="E5264">
        <v>49.309693000000003</v>
      </c>
      <c r="F5264">
        <v>-123.057121</v>
      </c>
      <c r="G5264">
        <f>IF(route_map__2[[#This Row],[route_label]]&lt;&gt;A5265,0,SQRT((E5265-route_map__2[[#This Row],[stop_lat]])^2 + ((F5265-route_map__2[[#This Row],[stop_lon]])*COS(RADIANS(route_map__2[[#This Row],[stop_lat]])))^2)*111.32)</f>
        <v>0.33880973110441737</v>
      </c>
    </row>
    <row r="5265" spans="1:7" hidden="1" x14ac:dyDescent="0.2">
      <c r="A5265" t="s">
        <v>175</v>
      </c>
      <c r="B5265">
        <v>0</v>
      </c>
      <c r="C5265">
        <v>10</v>
      </c>
      <c r="D5265" t="s">
        <v>4802</v>
      </c>
      <c r="E5265">
        <v>49.312736000000001</v>
      </c>
      <c r="F5265">
        <v>-123.05703099999999</v>
      </c>
      <c r="G5265">
        <f>IF(route_map__2[[#This Row],[route_label]]&lt;&gt;A5266,0,SQRT((E5266-route_map__2[[#This Row],[stop_lat]])^2 + ((F5266-route_map__2[[#This Row],[stop_lon]])*COS(RADIANS(route_map__2[[#This Row],[stop_lat]])))^2)*111.32)</f>
        <v>0.13332008729436501</v>
      </c>
    </row>
    <row r="5266" spans="1:7" hidden="1" x14ac:dyDescent="0.2">
      <c r="A5266" t="s">
        <v>175</v>
      </c>
      <c r="B5266">
        <v>0</v>
      </c>
      <c r="C5266">
        <v>11</v>
      </c>
      <c r="D5266" t="s">
        <v>4803</v>
      </c>
      <c r="E5266">
        <v>49.313876</v>
      </c>
      <c r="F5266">
        <v>-123.056468</v>
      </c>
      <c r="G5266">
        <f>IF(route_map__2[[#This Row],[route_label]]&lt;&gt;A5267,0,SQRT((E5267-route_map__2[[#This Row],[stop_lat]])^2 + ((F5267-route_map__2[[#This Row],[stop_lon]])*COS(RADIANS(route_map__2[[#This Row],[stop_lat]])))^2)*111.32)</f>
        <v>0.22111129531592438</v>
      </c>
    </row>
    <row r="5267" spans="1:7" hidden="1" x14ac:dyDescent="0.2">
      <c r="A5267" t="s">
        <v>175</v>
      </c>
      <c r="B5267">
        <v>0</v>
      </c>
      <c r="C5267">
        <v>12</v>
      </c>
      <c r="D5267" t="s">
        <v>4804</v>
      </c>
      <c r="E5267">
        <v>49.315862000000003</v>
      </c>
      <c r="F5267">
        <v>-123.05641799999999</v>
      </c>
      <c r="G5267">
        <f>IF(route_map__2[[#This Row],[route_label]]&lt;&gt;A5268,0,SQRT((E5268-route_map__2[[#This Row],[stop_lat]])^2 + ((F5268-route_map__2[[#This Row],[stop_lon]])*COS(RADIANS(route_map__2[[#This Row],[stop_lat]])))^2)*111.32)</f>
        <v>0.23369353748899141</v>
      </c>
    </row>
    <row r="5268" spans="1:7" hidden="1" x14ac:dyDescent="0.2">
      <c r="A5268" t="s">
        <v>175</v>
      </c>
      <c r="B5268">
        <v>0</v>
      </c>
      <c r="C5268">
        <v>13</v>
      </c>
      <c r="D5268" t="s">
        <v>4805</v>
      </c>
      <c r="E5268">
        <v>49.317960999999997</v>
      </c>
      <c r="F5268">
        <v>-123.056364</v>
      </c>
      <c r="G5268">
        <f>IF(route_map__2[[#This Row],[route_label]]&lt;&gt;A5269,0,SQRT((E5269-route_map__2[[#This Row],[stop_lat]])^2 + ((F5269-route_map__2[[#This Row],[stop_lon]])*COS(RADIANS(route_map__2[[#This Row],[stop_lat]])))^2)*111.32)</f>
        <v>0.23846600026522011</v>
      </c>
    </row>
    <row r="5269" spans="1:7" hidden="1" x14ac:dyDescent="0.2">
      <c r="A5269" t="s">
        <v>175</v>
      </c>
      <c r="B5269">
        <v>0</v>
      </c>
      <c r="C5269">
        <v>14</v>
      </c>
      <c r="D5269" t="s">
        <v>4806</v>
      </c>
      <c r="E5269">
        <v>49.320103000000003</v>
      </c>
      <c r="F5269">
        <v>-123.05632300000001</v>
      </c>
      <c r="G5269">
        <f>IF(route_map__2[[#This Row],[route_label]]&lt;&gt;A5270,0,SQRT((E5270-route_map__2[[#This Row],[stop_lat]])^2 + ((F5270-route_map__2[[#This Row],[stop_lon]])*COS(RADIANS(route_map__2[[#This Row],[stop_lat]])))^2)*111.32)</f>
        <v>0.22378380057837627</v>
      </c>
    </row>
    <row r="5270" spans="1:7" hidden="1" x14ac:dyDescent="0.2">
      <c r="A5270" t="s">
        <v>175</v>
      </c>
      <c r="B5270">
        <v>0</v>
      </c>
      <c r="C5270">
        <v>15</v>
      </c>
      <c r="D5270" t="s">
        <v>4807</v>
      </c>
      <c r="E5270">
        <v>49.322113000000002</v>
      </c>
      <c r="F5270">
        <v>-123.05627200000001</v>
      </c>
      <c r="G5270">
        <f>IF(route_map__2[[#This Row],[route_label]]&lt;&gt;A5271,0,SQRT((E5271-route_map__2[[#This Row],[stop_lat]])^2 + ((F5271-route_map__2[[#This Row],[stop_lon]])*COS(RADIANS(route_map__2[[#This Row],[stop_lat]])))^2)*111.32)</f>
        <v>0.235971531895107</v>
      </c>
    </row>
    <row r="5271" spans="1:7" hidden="1" x14ac:dyDescent="0.2">
      <c r="A5271" t="s">
        <v>175</v>
      </c>
      <c r="B5271">
        <v>0</v>
      </c>
      <c r="C5271">
        <v>16</v>
      </c>
      <c r="D5271" t="s">
        <v>4808</v>
      </c>
      <c r="E5271">
        <v>49.324232000000002</v>
      </c>
      <c r="F5271">
        <v>-123.056185</v>
      </c>
      <c r="G5271">
        <f>IF(route_map__2[[#This Row],[route_label]]&lt;&gt;A5272,0,SQRT((E5272-route_map__2[[#This Row],[stop_lat]])^2 + ((F5272-route_map__2[[#This Row],[stop_lon]])*COS(RADIANS(route_map__2[[#This Row],[stop_lat]])))^2)*111.32)</f>
        <v>0.23464415256414436</v>
      </c>
    </row>
    <row r="5272" spans="1:7" hidden="1" x14ac:dyDescent="0.2">
      <c r="A5272" t="s">
        <v>175</v>
      </c>
      <c r="B5272">
        <v>0</v>
      </c>
      <c r="C5272">
        <v>17</v>
      </c>
      <c r="D5272" t="s">
        <v>4809</v>
      </c>
      <c r="E5272">
        <v>49.326338999999997</v>
      </c>
      <c r="F5272">
        <v>-123.056094</v>
      </c>
      <c r="G5272">
        <f>IF(route_map__2[[#This Row],[route_label]]&lt;&gt;A5273,0,SQRT((E5273-route_map__2[[#This Row],[stop_lat]])^2 + ((F5273-route_map__2[[#This Row],[stop_lon]])*COS(RADIANS(route_map__2[[#This Row],[stop_lat]])))^2)*111.32)</f>
        <v>0.43918565306811186</v>
      </c>
    </row>
    <row r="5273" spans="1:7" hidden="1" x14ac:dyDescent="0.2">
      <c r="A5273" t="s">
        <v>175</v>
      </c>
      <c r="B5273">
        <v>0</v>
      </c>
      <c r="C5273">
        <v>18</v>
      </c>
      <c r="D5273" t="s">
        <v>4810</v>
      </c>
      <c r="E5273">
        <v>49.329434999999997</v>
      </c>
      <c r="F5273">
        <v>-123.052342</v>
      </c>
      <c r="G5273">
        <f>IF(route_map__2[[#This Row],[route_label]]&lt;&gt;A5274,0,SQRT((E5274-route_map__2[[#This Row],[stop_lat]])^2 + ((F5274-route_map__2[[#This Row],[stop_lon]])*COS(RADIANS(route_map__2[[#This Row],[stop_lat]])))^2)*111.32)</f>
        <v>0.21095889078893848</v>
      </c>
    </row>
    <row r="5274" spans="1:7" hidden="1" x14ac:dyDescent="0.2">
      <c r="A5274" t="s">
        <v>175</v>
      </c>
      <c r="B5274">
        <v>0</v>
      </c>
      <c r="C5274">
        <v>19</v>
      </c>
      <c r="D5274" t="s">
        <v>4811</v>
      </c>
      <c r="E5274">
        <v>49.330612000000002</v>
      </c>
      <c r="F5274">
        <v>-123.05006299999999</v>
      </c>
      <c r="G5274">
        <f>IF(route_map__2[[#This Row],[route_label]]&lt;&gt;A5275,0,SQRT((E5275-route_map__2[[#This Row],[stop_lat]])^2 + ((F5275-route_map__2[[#This Row],[stop_lon]])*COS(RADIANS(route_map__2[[#This Row],[stop_lat]])))^2)*111.32)</f>
        <v>0.26516077432468871</v>
      </c>
    </row>
    <row r="5275" spans="1:7" hidden="1" x14ac:dyDescent="0.2">
      <c r="A5275" t="s">
        <v>175</v>
      </c>
      <c r="B5275">
        <v>0</v>
      </c>
      <c r="C5275">
        <v>20</v>
      </c>
      <c r="D5275" t="s">
        <v>4812</v>
      </c>
      <c r="E5275">
        <v>49.332124999999998</v>
      </c>
      <c r="F5275">
        <v>-123.04724</v>
      </c>
      <c r="G5275">
        <f>IF(route_map__2[[#This Row],[route_label]]&lt;&gt;A5276,0,SQRT((E5276-route_map__2[[#This Row],[stop_lat]])^2 + ((F5276-route_map__2[[#This Row],[stop_lon]])*COS(RADIANS(route_map__2[[#This Row],[stop_lat]])))^2)*111.32)</f>
        <v>0.36498897469540631</v>
      </c>
    </row>
    <row r="5276" spans="1:7" hidden="1" x14ac:dyDescent="0.2">
      <c r="A5276" t="s">
        <v>175</v>
      </c>
      <c r="B5276">
        <v>0</v>
      </c>
      <c r="C5276">
        <v>21</v>
      </c>
      <c r="D5276" t="s">
        <v>4773</v>
      </c>
      <c r="E5276">
        <v>49.334201999999998</v>
      </c>
      <c r="F5276">
        <v>-123.043347</v>
      </c>
      <c r="G5276">
        <f>IF(route_map__2[[#This Row],[route_label]]&lt;&gt;A5277,0,SQRT((E5277-route_map__2[[#This Row],[stop_lat]])^2 + ((F5277-route_map__2[[#This Row],[stop_lon]])*COS(RADIANS(route_map__2[[#This Row],[stop_lat]])))^2)*111.32)</f>
        <v>0.22016551028648257</v>
      </c>
    </row>
    <row r="5277" spans="1:7" hidden="1" x14ac:dyDescent="0.2">
      <c r="A5277" t="s">
        <v>175</v>
      </c>
      <c r="B5277">
        <v>0</v>
      </c>
      <c r="C5277">
        <v>22</v>
      </c>
      <c r="D5277" t="s">
        <v>4774</v>
      </c>
      <c r="E5277">
        <v>49.335451999999997</v>
      </c>
      <c r="F5277">
        <v>-123.040995</v>
      </c>
      <c r="G5277">
        <f>IF(route_map__2[[#This Row],[route_label]]&lt;&gt;A5278,0,SQRT((E5278-route_map__2[[#This Row],[stop_lat]])^2 + ((F5278-route_map__2[[#This Row],[stop_lon]])*COS(RADIANS(route_map__2[[#This Row],[stop_lat]])))^2)*111.32)</f>
        <v>0.20795699340833576</v>
      </c>
    </row>
    <row r="5278" spans="1:7" hidden="1" x14ac:dyDescent="0.2">
      <c r="A5278" t="s">
        <v>175</v>
      </c>
      <c r="B5278">
        <v>0</v>
      </c>
      <c r="C5278">
        <v>23</v>
      </c>
      <c r="D5278" t="s">
        <v>4775</v>
      </c>
      <c r="E5278">
        <v>49.336607999999998</v>
      </c>
      <c r="F5278">
        <v>-123.038743</v>
      </c>
      <c r="G5278">
        <f>IF(route_map__2[[#This Row],[route_label]]&lt;&gt;A5279,0,SQRT((E5279-route_map__2[[#This Row],[stop_lat]])^2 + ((F5279-route_map__2[[#This Row],[stop_lon]])*COS(RADIANS(route_map__2[[#This Row],[stop_lat]])))^2)*111.32)</f>
        <v>0.28407720235346956</v>
      </c>
    </row>
    <row r="5279" spans="1:7" hidden="1" x14ac:dyDescent="0.2">
      <c r="A5279" t="s">
        <v>175</v>
      </c>
      <c r="B5279">
        <v>0</v>
      </c>
      <c r="C5279">
        <v>24</v>
      </c>
      <c r="D5279" t="s">
        <v>4776</v>
      </c>
      <c r="E5279">
        <v>49.338262999999998</v>
      </c>
      <c r="F5279">
        <v>-123.03576200000001</v>
      </c>
      <c r="G5279">
        <f>IF(route_map__2[[#This Row],[route_label]]&lt;&gt;A5280,0,SQRT((E5280-route_map__2[[#This Row],[stop_lat]])^2 + ((F5280-route_map__2[[#This Row],[stop_lon]])*COS(RADIANS(route_map__2[[#This Row],[stop_lat]])))^2)*111.32)</f>
        <v>0.33922571813019481</v>
      </c>
    </row>
    <row r="5280" spans="1:7" hidden="1" x14ac:dyDescent="0.2">
      <c r="A5280" t="s">
        <v>175</v>
      </c>
      <c r="B5280">
        <v>0</v>
      </c>
      <c r="C5280">
        <v>25</v>
      </c>
      <c r="D5280" t="s">
        <v>4777</v>
      </c>
      <c r="E5280">
        <v>49.340204999999997</v>
      </c>
      <c r="F5280">
        <v>-123.032158</v>
      </c>
      <c r="G5280">
        <f>IF(route_map__2[[#This Row],[route_label]]&lt;&gt;A5281,0,SQRT((E5281-route_map__2[[#This Row],[stop_lat]])^2 + ((F5281-route_map__2[[#This Row],[stop_lon]])*COS(RADIANS(route_map__2[[#This Row],[stop_lat]])))^2)*111.32)</f>
        <v>0.21690897111841168</v>
      </c>
    </row>
    <row r="5281" spans="1:7" hidden="1" x14ac:dyDescent="0.2">
      <c r="A5281" t="s">
        <v>175</v>
      </c>
      <c r="B5281">
        <v>0</v>
      </c>
      <c r="C5281">
        <v>26</v>
      </c>
      <c r="D5281" t="s">
        <v>4778</v>
      </c>
      <c r="E5281">
        <v>49.341448</v>
      </c>
      <c r="F5281">
        <v>-123.029855</v>
      </c>
      <c r="G5281">
        <f>IF(route_map__2[[#This Row],[route_label]]&lt;&gt;A5282,0,SQRT((E5282-route_map__2[[#This Row],[stop_lat]])^2 + ((F5282-route_map__2[[#This Row],[stop_lon]])*COS(RADIANS(route_map__2[[#This Row],[stop_lat]])))^2)*111.32)</f>
        <v>0.39291542614324043</v>
      </c>
    </row>
    <row r="5282" spans="1:7" hidden="1" x14ac:dyDescent="0.2">
      <c r="A5282" t="s">
        <v>175</v>
      </c>
      <c r="B5282">
        <v>0</v>
      </c>
      <c r="C5282">
        <v>27</v>
      </c>
      <c r="D5282" t="s">
        <v>4813</v>
      </c>
      <c r="E5282">
        <v>49.343711999999996</v>
      </c>
      <c r="F5282">
        <v>-123.025699</v>
      </c>
      <c r="G5282">
        <f>IF(route_map__2[[#This Row],[route_label]]&lt;&gt;A5283,0,SQRT((E5283-route_map__2[[#This Row],[stop_lat]])^2 + ((F5283-route_map__2[[#This Row],[stop_lon]])*COS(RADIANS(route_map__2[[#This Row],[stop_lat]])))^2)*111.32)</f>
        <v>0.17320116605959598</v>
      </c>
    </row>
    <row r="5283" spans="1:7" hidden="1" x14ac:dyDescent="0.2">
      <c r="A5283" t="s">
        <v>175</v>
      </c>
      <c r="B5283">
        <v>0</v>
      </c>
      <c r="C5283">
        <v>28</v>
      </c>
      <c r="D5283" t="s">
        <v>4814</v>
      </c>
      <c r="E5283">
        <v>49.345092999999999</v>
      </c>
      <c r="F5283">
        <v>-123.02459899999999</v>
      </c>
      <c r="G5283">
        <f>IF(route_map__2[[#This Row],[route_label]]&lt;&gt;A5284,0,SQRT((E5284-route_map__2[[#This Row],[stop_lat]])^2 + ((F5284-route_map__2[[#This Row],[stop_lon]])*COS(RADIANS(route_map__2[[#This Row],[stop_lat]])))^2)*111.32)</f>
        <v>0.24444073676864447</v>
      </c>
    </row>
    <row r="5284" spans="1:7" hidden="1" x14ac:dyDescent="0.2">
      <c r="A5284" t="s">
        <v>175</v>
      </c>
      <c r="B5284">
        <v>0</v>
      </c>
      <c r="C5284">
        <v>29</v>
      </c>
      <c r="D5284" t="s">
        <v>4815</v>
      </c>
      <c r="E5284">
        <v>49.347073999999999</v>
      </c>
      <c r="F5284">
        <v>-123.023145</v>
      </c>
      <c r="G5284">
        <f>IF(route_map__2[[#This Row],[route_label]]&lt;&gt;A5285,0,SQRT((E5285-route_map__2[[#This Row],[stop_lat]])^2 + ((F5285-route_map__2[[#This Row],[stop_lon]])*COS(RADIANS(route_map__2[[#This Row],[stop_lat]])))^2)*111.32)</f>
        <v>0.22387083771724864</v>
      </c>
    </row>
    <row r="5285" spans="1:7" hidden="1" x14ac:dyDescent="0.2">
      <c r="A5285" t="s">
        <v>175</v>
      </c>
      <c r="B5285">
        <v>0</v>
      </c>
      <c r="C5285">
        <v>30</v>
      </c>
      <c r="D5285" t="s">
        <v>4614</v>
      </c>
      <c r="E5285">
        <v>49.348847999999997</v>
      </c>
      <c r="F5285">
        <v>-123.02459899999999</v>
      </c>
      <c r="G5285">
        <f>IF(route_map__2[[#This Row],[route_label]]&lt;&gt;A5286,0,SQRT((E5286-route_map__2[[#This Row],[stop_lat]])^2 + ((F5286-route_map__2[[#This Row],[stop_lon]])*COS(RADIANS(route_map__2[[#This Row],[stop_lat]])))^2)*111.32)</f>
        <v>0</v>
      </c>
    </row>
    <row r="5286" spans="1:7" hidden="1" x14ac:dyDescent="0.2">
      <c r="A5286" t="s">
        <v>175</v>
      </c>
      <c r="B5286">
        <v>1</v>
      </c>
      <c r="C5286">
        <v>1</v>
      </c>
      <c r="D5286" t="s">
        <v>4614</v>
      </c>
      <c r="E5286">
        <v>49.348847999999997</v>
      </c>
      <c r="F5286">
        <v>-123.02459899999999</v>
      </c>
      <c r="G5286">
        <f>IF(route_map__2[[#This Row],[route_label]]&lt;&gt;A5287,0,SQRT((E5287-route_map__2[[#This Row],[stop_lat]])^2 + ((F5287-route_map__2[[#This Row],[stop_lon]])*COS(RADIANS(route_map__2[[#This Row],[stop_lat]])))^2)*111.32)</f>
        <v>0.21414245634276</v>
      </c>
    </row>
    <row r="5287" spans="1:7" hidden="1" x14ac:dyDescent="0.2">
      <c r="A5287" t="s">
        <v>175</v>
      </c>
      <c r="B5287">
        <v>1</v>
      </c>
      <c r="C5287">
        <v>2</v>
      </c>
      <c r="D5287" t="s">
        <v>4615</v>
      </c>
      <c r="E5287">
        <v>49.350743999999999</v>
      </c>
      <c r="F5287">
        <v>-123.025098</v>
      </c>
      <c r="G5287">
        <f>IF(route_map__2[[#This Row],[route_label]]&lt;&gt;A5288,0,SQRT((E5288-route_map__2[[#This Row],[stop_lat]])^2 + ((F5288-route_map__2[[#This Row],[stop_lon]])*COS(RADIANS(route_map__2[[#This Row],[stop_lat]])))^2)*111.32)</f>
        <v>0.24667950252911675</v>
      </c>
    </row>
    <row r="5288" spans="1:7" hidden="1" x14ac:dyDescent="0.2">
      <c r="A5288" t="s">
        <v>175</v>
      </c>
      <c r="B5288">
        <v>1</v>
      </c>
      <c r="C5288">
        <v>3</v>
      </c>
      <c r="D5288" t="s">
        <v>4612</v>
      </c>
      <c r="E5288">
        <v>49.350389999999997</v>
      </c>
      <c r="F5288">
        <v>-123.02845600000001</v>
      </c>
      <c r="G5288">
        <f>IF(route_map__2[[#This Row],[route_label]]&lt;&gt;A5289,0,SQRT((E5289-route_map__2[[#This Row],[stop_lat]])^2 + ((F5289-route_map__2[[#This Row],[stop_lon]])*COS(RADIANS(route_map__2[[#This Row],[stop_lat]])))^2)*111.32)</f>
        <v>0.33399218872554642</v>
      </c>
    </row>
    <row r="5289" spans="1:7" hidden="1" x14ac:dyDescent="0.2">
      <c r="A5289" t="s">
        <v>175</v>
      </c>
      <c r="B5289">
        <v>1</v>
      </c>
      <c r="C5289">
        <v>4</v>
      </c>
      <c r="D5289" t="s">
        <v>4816</v>
      </c>
      <c r="E5289">
        <v>49.347391000000002</v>
      </c>
      <c r="F5289">
        <v>-123.02859100000001</v>
      </c>
      <c r="G5289">
        <f>IF(route_map__2[[#This Row],[route_label]]&lt;&gt;A5290,0,SQRT((E5290-route_map__2[[#This Row],[stop_lat]])^2 + ((F5290-route_map__2[[#This Row],[stop_lon]])*COS(RADIANS(route_map__2[[#This Row],[stop_lat]])))^2)*111.32)</f>
        <v>0.28924660143079944</v>
      </c>
    </row>
    <row r="5290" spans="1:7" hidden="1" x14ac:dyDescent="0.2">
      <c r="A5290" t="s">
        <v>175</v>
      </c>
      <c r="B5290">
        <v>1</v>
      </c>
      <c r="C5290">
        <v>5</v>
      </c>
      <c r="D5290" t="s">
        <v>4817</v>
      </c>
      <c r="E5290">
        <v>49.344793000000003</v>
      </c>
      <c r="F5290">
        <v>-123.028655</v>
      </c>
      <c r="G5290">
        <f>IF(route_map__2[[#This Row],[route_label]]&lt;&gt;A5291,0,SQRT((E5291-route_map__2[[#This Row],[stop_lat]])^2 + ((F5291-route_map__2[[#This Row],[stop_lon]])*COS(RADIANS(route_map__2[[#This Row],[stop_lat]])))^2)*111.32)</f>
        <v>0.17280226336145882</v>
      </c>
    </row>
    <row r="5291" spans="1:7" hidden="1" x14ac:dyDescent="0.2">
      <c r="A5291" t="s">
        <v>175</v>
      </c>
      <c r="B5291">
        <v>1</v>
      </c>
      <c r="C5291">
        <v>6</v>
      </c>
      <c r="D5291" t="s">
        <v>4818</v>
      </c>
      <c r="E5291">
        <v>49.343240999999999</v>
      </c>
      <c r="F5291">
        <v>-123.028702</v>
      </c>
      <c r="G5291">
        <f>IF(route_map__2[[#This Row],[route_label]]&lt;&gt;A5292,0,SQRT((E5292-route_map__2[[#This Row],[stop_lat]])^2 + ((F5292-route_map__2[[#This Row],[stop_lon]])*COS(RADIANS(route_map__2[[#This Row],[stop_lat]])))^2)*111.32)</f>
        <v>0.19189746638960084</v>
      </c>
    </row>
    <row r="5292" spans="1:7" hidden="1" x14ac:dyDescent="0.2">
      <c r="A5292" t="s">
        <v>175</v>
      </c>
      <c r="B5292">
        <v>1</v>
      </c>
      <c r="C5292">
        <v>7</v>
      </c>
      <c r="D5292" t="s">
        <v>4769</v>
      </c>
      <c r="E5292">
        <v>49.341659</v>
      </c>
      <c r="F5292">
        <v>-123.029753</v>
      </c>
      <c r="G5292">
        <f>IF(route_map__2[[#This Row],[route_label]]&lt;&gt;A5293,0,SQRT((E5293-route_map__2[[#This Row],[stop_lat]])^2 + ((F5293-route_map__2[[#This Row],[stop_lon]])*COS(RADIANS(route_map__2[[#This Row],[stop_lat]])))^2)*111.32)</f>
        <v>0.29582542302914716</v>
      </c>
    </row>
    <row r="5293" spans="1:7" hidden="1" x14ac:dyDescent="0.2">
      <c r="A5293" t="s">
        <v>175</v>
      </c>
      <c r="B5293">
        <v>1</v>
      </c>
      <c r="C5293">
        <v>8</v>
      </c>
      <c r="D5293" t="s">
        <v>4770</v>
      </c>
      <c r="E5293">
        <v>49.339962999999997</v>
      </c>
      <c r="F5293">
        <v>-123.032893</v>
      </c>
      <c r="G5293">
        <f>IF(route_map__2[[#This Row],[route_label]]&lt;&gt;A5294,0,SQRT((E5294-route_map__2[[#This Row],[stop_lat]])^2 + ((F5294-route_map__2[[#This Row],[stop_lon]])*COS(RADIANS(route_map__2[[#This Row],[stop_lat]])))^2)*111.32)</f>
        <v>0.25994299912450997</v>
      </c>
    </row>
    <row r="5294" spans="1:7" hidden="1" x14ac:dyDescent="0.2">
      <c r="A5294" t="s">
        <v>175</v>
      </c>
      <c r="B5294">
        <v>1</v>
      </c>
      <c r="C5294">
        <v>9</v>
      </c>
      <c r="D5294" t="s">
        <v>4771</v>
      </c>
      <c r="E5294">
        <v>49.338479</v>
      </c>
      <c r="F5294">
        <v>-123.03565999999999</v>
      </c>
      <c r="G5294">
        <f>IF(route_map__2[[#This Row],[route_label]]&lt;&gt;A5295,0,SQRT((E5295-route_map__2[[#This Row],[stop_lat]])^2 + ((F5295-route_map__2[[#This Row],[stop_lon]])*COS(RADIANS(route_map__2[[#This Row],[stop_lat]])))^2)*111.32)</f>
        <v>0.28393668426232344</v>
      </c>
    </row>
    <row r="5295" spans="1:7" hidden="1" x14ac:dyDescent="0.2">
      <c r="A5295" t="s">
        <v>175</v>
      </c>
      <c r="B5295">
        <v>1</v>
      </c>
      <c r="C5295">
        <v>10</v>
      </c>
      <c r="D5295" t="s">
        <v>4819</v>
      </c>
      <c r="E5295">
        <v>49.336899000000003</v>
      </c>
      <c r="F5295">
        <v>-123.03873299999999</v>
      </c>
      <c r="G5295">
        <f>IF(route_map__2[[#This Row],[route_label]]&lt;&gt;A5296,0,SQRT((E5296-route_map__2[[#This Row],[stop_lat]])^2 + ((F5296-route_map__2[[#This Row],[stop_lon]])*COS(RADIANS(route_map__2[[#This Row],[stop_lat]])))^2)*111.32)</f>
        <v>0.18740174331673387</v>
      </c>
    </row>
    <row r="5296" spans="1:7" hidden="1" x14ac:dyDescent="0.2">
      <c r="A5296" t="s">
        <v>175</v>
      </c>
      <c r="B5296">
        <v>1</v>
      </c>
      <c r="C5296">
        <v>11</v>
      </c>
      <c r="D5296" t="s">
        <v>4820</v>
      </c>
      <c r="E5296">
        <v>49.335827000000002</v>
      </c>
      <c r="F5296">
        <v>-123.04072499999999</v>
      </c>
      <c r="G5296">
        <f>IF(route_map__2[[#This Row],[route_label]]&lt;&gt;A5297,0,SQRT((E5297-route_map__2[[#This Row],[stop_lat]])^2 + ((F5297-route_map__2[[#This Row],[stop_lon]])*COS(RADIANS(route_map__2[[#This Row],[stop_lat]])))^2)*111.32)</f>
        <v>0.13482851544742244</v>
      </c>
    </row>
    <row r="5297" spans="1:7" hidden="1" x14ac:dyDescent="0.2">
      <c r="A5297" t="s">
        <v>175</v>
      </c>
      <c r="B5297">
        <v>1</v>
      </c>
      <c r="C5297">
        <v>12</v>
      </c>
      <c r="D5297" t="s">
        <v>4821</v>
      </c>
      <c r="E5297">
        <v>49.335057999999997</v>
      </c>
      <c r="F5297">
        <v>-123.04216099999999</v>
      </c>
      <c r="G5297">
        <f>IF(route_map__2[[#This Row],[route_label]]&lt;&gt;A5298,0,SQRT((E5298-route_map__2[[#This Row],[stop_lat]])^2 + ((F5298-route_map__2[[#This Row],[stop_lon]])*COS(RADIANS(route_map__2[[#This Row],[stop_lat]])))^2)*111.32)</f>
        <v>0.20218028278782024</v>
      </c>
    </row>
    <row r="5298" spans="1:7" hidden="1" x14ac:dyDescent="0.2">
      <c r="A5298" t="s">
        <v>175</v>
      </c>
      <c r="B5298">
        <v>1</v>
      </c>
      <c r="C5298">
        <v>13</v>
      </c>
      <c r="D5298" t="s">
        <v>4822</v>
      </c>
      <c r="E5298">
        <v>49.333907000000004</v>
      </c>
      <c r="F5298">
        <v>-123.04431700000001</v>
      </c>
      <c r="G5298">
        <f>IF(route_map__2[[#This Row],[route_label]]&lt;&gt;A5299,0,SQRT((E5299-route_map__2[[#This Row],[stop_lat]])^2 + ((F5299-route_map__2[[#This Row],[stop_lon]])*COS(RADIANS(route_map__2[[#This Row],[stop_lat]])))^2)*111.32)</f>
        <v>0.34447940403888588</v>
      </c>
    </row>
    <row r="5299" spans="1:7" hidden="1" x14ac:dyDescent="0.2">
      <c r="A5299" t="s">
        <v>175</v>
      </c>
      <c r="B5299">
        <v>1</v>
      </c>
      <c r="C5299">
        <v>14</v>
      </c>
      <c r="D5299" t="s">
        <v>4823</v>
      </c>
      <c r="E5299">
        <v>49.331955999999998</v>
      </c>
      <c r="F5299">
        <v>-123.04800299999999</v>
      </c>
      <c r="G5299">
        <f>IF(route_map__2[[#This Row],[route_label]]&lt;&gt;A5300,0,SQRT((E5300-route_map__2[[#This Row],[stop_lat]])^2 + ((F5300-route_map__2[[#This Row],[stop_lon]])*COS(RADIANS(route_map__2[[#This Row],[stop_lat]])))^2)*111.32)</f>
        <v>0.2129018865561054</v>
      </c>
    </row>
    <row r="5300" spans="1:7" hidden="1" x14ac:dyDescent="0.2">
      <c r="A5300" t="s">
        <v>175</v>
      </c>
      <c r="B5300">
        <v>1</v>
      </c>
      <c r="C5300">
        <v>15</v>
      </c>
      <c r="D5300" t="s">
        <v>4824</v>
      </c>
      <c r="E5300">
        <v>49.330747000000002</v>
      </c>
      <c r="F5300">
        <v>-123.05027699999999</v>
      </c>
      <c r="G5300">
        <f>IF(route_map__2[[#This Row],[route_label]]&lt;&gt;A5301,0,SQRT((E5301-route_map__2[[#This Row],[stop_lat]])^2 + ((F5301-route_map__2[[#This Row],[stop_lon]])*COS(RADIANS(route_map__2[[#This Row],[stop_lat]])))^2)*111.32)</f>
        <v>0.3771306772165729</v>
      </c>
    </row>
    <row r="5301" spans="1:7" hidden="1" x14ac:dyDescent="0.2">
      <c r="A5301" t="s">
        <v>175</v>
      </c>
      <c r="B5301">
        <v>1</v>
      </c>
      <c r="C5301">
        <v>16</v>
      </c>
      <c r="D5301" t="s">
        <v>4825</v>
      </c>
      <c r="E5301">
        <v>49.328614999999999</v>
      </c>
      <c r="F5301">
        <v>-123.054317</v>
      </c>
      <c r="G5301">
        <f>IF(route_map__2[[#This Row],[route_label]]&lt;&gt;A5302,0,SQRT((E5302-route_map__2[[#This Row],[stop_lat]])^2 + ((F5302-route_map__2[[#This Row],[stop_lon]])*COS(RADIANS(route_map__2[[#This Row],[stop_lat]])))^2)*111.32)</f>
        <v>0.34885258399561841</v>
      </c>
    </row>
    <row r="5302" spans="1:7" hidden="1" x14ac:dyDescent="0.2">
      <c r="A5302" t="s">
        <v>175</v>
      </c>
      <c r="B5302">
        <v>1</v>
      </c>
      <c r="C5302">
        <v>17</v>
      </c>
      <c r="D5302" t="s">
        <v>4826</v>
      </c>
      <c r="E5302">
        <v>49.325775999999998</v>
      </c>
      <c r="F5302">
        <v>-123.056353</v>
      </c>
      <c r="G5302">
        <f>IF(route_map__2[[#This Row],[route_label]]&lt;&gt;A5303,0,SQRT((E5303-route_map__2[[#This Row],[stop_lat]])^2 + ((F5303-route_map__2[[#This Row],[stop_lon]])*COS(RADIANS(route_map__2[[#This Row],[stop_lat]])))^2)*111.32)</f>
        <v>0.22846100373147571</v>
      </c>
    </row>
    <row r="5303" spans="1:7" hidden="1" x14ac:dyDescent="0.2">
      <c r="A5303" t="s">
        <v>175</v>
      </c>
      <c r="B5303">
        <v>1</v>
      </c>
      <c r="C5303">
        <v>18</v>
      </c>
      <c r="D5303" t="s">
        <v>4827</v>
      </c>
      <c r="E5303">
        <v>49.323723999999999</v>
      </c>
      <c r="F5303">
        <v>-123.056406</v>
      </c>
      <c r="G5303">
        <f>IF(route_map__2[[#This Row],[route_label]]&lt;&gt;A5304,0,SQRT((E5304-route_map__2[[#This Row],[stop_lat]])^2 + ((F5304-route_map__2[[#This Row],[stop_lon]])*COS(RADIANS(route_map__2[[#This Row],[stop_lat]])))^2)*111.32)</f>
        <v>0.24103620586542013</v>
      </c>
    </row>
    <row r="5304" spans="1:7" hidden="1" x14ac:dyDescent="0.2">
      <c r="A5304" t="s">
        <v>175</v>
      </c>
      <c r="B5304">
        <v>1</v>
      </c>
      <c r="C5304">
        <v>19</v>
      </c>
      <c r="D5304" t="s">
        <v>4828</v>
      </c>
      <c r="E5304">
        <v>49.321559000000001</v>
      </c>
      <c r="F5304">
        <v>-123.05645699999999</v>
      </c>
      <c r="G5304">
        <f>IF(route_map__2[[#This Row],[route_label]]&lt;&gt;A5305,0,SQRT((E5305-route_map__2[[#This Row],[stop_lat]])^2 + ((F5305-route_map__2[[#This Row],[stop_lon]])*COS(RADIANS(route_map__2[[#This Row],[stop_lat]])))^2)*111.32)</f>
        <v>0.22223320938016619</v>
      </c>
    </row>
    <row r="5305" spans="1:7" hidden="1" x14ac:dyDescent="0.2">
      <c r="A5305" t="s">
        <v>175</v>
      </c>
      <c r="B5305">
        <v>1</v>
      </c>
      <c r="C5305">
        <v>20</v>
      </c>
      <c r="D5305" t="s">
        <v>4829</v>
      </c>
      <c r="E5305">
        <v>49.319563000000002</v>
      </c>
      <c r="F5305">
        <v>-123.05651400000001</v>
      </c>
      <c r="G5305">
        <f>IF(route_map__2[[#This Row],[route_label]]&lt;&gt;A5306,0,SQRT((E5306-route_map__2[[#This Row],[stop_lat]])^2 + ((F5306-route_map__2[[#This Row],[stop_lon]])*COS(RADIANS(route_map__2[[#This Row],[stop_lat]])))^2)*111.32)</f>
        <v>0.23724539219954899</v>
      </c>
    </row>
    <row r="5306" spans="1:7" hidden="1" x14ac:dyDescent="0.2">
      <c r="A5306" t="s">
        <v>175</v>
      </c>
      <c r="B5306">
        <v>1</v>
      </c>
      <c r="C5306">
        <v>21</v>
      </c>
      <c r="D5306" t="s">
        <v>4830</v>
      </c>
      <c r="E5306">
        <v>49.317431999999997</v>
      </c>
      <c r="F5306">
        <v>-123.05655899999999</v>
      </c>
      <c r="G5306">
        <f>IF(route_map__2[[#This Row],[route_label]]&lt;&gt;A5307,0,SQRT((E5307-route_map__2[[#This Row],[stop_lat]])^2 + ((F5307-route_map__2[[#This Row],[stop_lon]])*COS(RADIANS(route_map__2[[#This Row],[stop_lat]])))^2)*111.32)</f>
        <v>0.23135373474039853</v>
      </c>
    </row>
    <row r="5307" spans="1:7" hidden="1" x14ac:dyDescent="0.2">
      <c r="A5307" t="s">
        <v>175</v>
      </c>
      <c r="B5307">
        <v>1</v>
      </c>
      <c r="C5307">
        <v>22</v>
      </c>
      <c r="D5307" t="s">
        <v>4831</v>
      </c>
      <c r="E5307">
        <v>49.315353999999999</v>
      </c>
      <c r="F5307">
        <v>-123.056611</v>
      </c>
      <c r="G5307">
        <f>IF(route_map__2[[#This Row],[route_label]]&lt;&gt;A5308,0,SQRT((E5308-route_map__2[[#This Row],[stop_lat]])^2 + ((F5308-route_map__2[[#This Row],[stop_lon]])*COS(RADIANS(route_map__2[[#This Row],[stop_lat]])))^2)*111.32)</f>
        <v>0.25127013505170021</v>
      </c>
    </row>
    <row r="5308" spans="1:7" hidden="1" x14ac:dyDescent="0.2">
      <c r="A5308" t="s">
        <v>175</v>
      </c>
      <c r="B5308">
        <v>1</v>
      </c>
      <c r="C5308">
        <v>23</v>
      </c>
      <c r="D5308" t="s">
        <v>4832</v>
      </c>
      <c r="E5308">
        <v>49.313132000000003</v>
      </c>
      <c r="F5308">
        <v>-123.05722</v>
      </c>
      <c r="G5308">
        <f>IF(route_map__2[[#This Row],[route_label]]&lt;&gt;A5309,0,SQRT((E5309-route_map__2[[#This Row],[stop_lat]])^2 + ((F5309-route_map__2[[#This Row],[stop_lon]])*COS(RADIANS(route_map__2[[#This Row],[stop_lat]])))^2)*111.32)</f>
        <v>0.31597557662400194</v>
      </c>
    </row>
    <row r="5309" spans="1:7" hidden="1" x14ac:dyDescent="0.2">
      <c r="A5309" t="s">
        <v>175</v>
      </c>
      <c r="B5309">
        <v>1</v>
      </c>
      <c r="C5309">
        <v>24</v>
      </c>
      <c r="D5309" t="s">
        <v>4833</v>
      </c>
      <c r="E5309">
        <v>49.310293999999999</v>
      </c>
      <c r="F5309">
        <v>-123.05729700000001</v>
      </c>
      <c r="G5309">
        <f>IF(route_map__2[[#This Row],[route_label]]&lt;&gt;A5310,0,SQRT((E5310-route_map__2[[#This Row],[stop_lat]])^2 + ((F5310-route_map__2[[#This Row],[stop_lon]])*COS(RADIANS(route_map__2[[#This Row],[stop_lat]])))^2)*111.32)</f>
        <v>0.1968165897042255</v>
      </c>
    </row>
    <row r="5310" spans="1:7" hidden="1" x14ac:dyDescent="0.2">
      <c r="A5310" t="s">
        <v>175</v>
      </c>
      <c r="B5310">
        <v>1</v>
      </c>
      <c r="C5310">
        <v>25</v>
      </c>
      <c r="D5310" t="s">
        <v>4834</v>
      </c>
      <c r="E5310">
        <v>49.308546</v>
      </c>
      <c r="F5310">
        <v>-123.057704</v>
      </c>
      <c r="G5310">
        <f>IF(route_map__2[[#This Row],[route_label]]&lt;&gt;A5311,0,SQRT((E5311-route_map__2[[#This Row],[stop_lat]])^2 + ((F5311-route_map__2[[#This Row],[stop_lon]])*COS(RADIANS(route_map__2[[#This Row],[stop_lat]])))^2)*111.32)</f>
        <v>0.21005216672437221</v>
      </c>
    </row>
    <row r="5311" spans="1:7" hidden="1" x14ac:dyDescent="0.2">
      <c r="A5311" t="s">
        <v>175</v>
      </c>
      <c r="B5311">
        <v>1</v>
      </c>
      <c r="C5311">
        <v>26</v>
      </c>
      <c r="D5311" t="s">
        <v>4835</v>
      </c>
      <c r="E5311">
        <v>49.308562999999999</v>
      </c>
      <c r="F5311">
        <v>-123.060598</v>
      </c>
      <c r="G5311">
        <f>IF(route_map__2[[#This Row],[route_label]]&lt;&gt;A5312,0,SQRT((E5312-route_map__2[[#This Row],[stop_lat]])^2 + ((F5312-route_map__2[[#This Row],[stop_lon]])*COS(RADIANS(route_map__2[[#This Row],[stop_lat]])))^2)*111.32)</f>
        <v>0.2349668781482841</v>
      </c>
    </row>
    <row r="5312" spans="1:7" hidden="1" x14ac:dyDescent="0.2">
      <c r="A5312" t="s">
        <v>175</v>
      </c>
      <c r="B5312">
        <v>1</v>
      </c>
      <c r="C5312">
        <v>27</v>
      </c>
      <c r="D5312" t="s">
        <v>4836</v>
      </c>
      <c r="E5312">
        <v>49.308596000000001</v>
      </c>
      <c r="F5312">
        <v>-123.063835</v>
      </c>
      <c r="G5312">
        <f>IF(route_map__2[[#This Row],[route_label]]&lt;&gt;A5313,0,SQRT((E5313-route_map__2[[#This Row],[stop_lat]])^2 + ((F5313-route_map__2[[#This Row],[stop_lon]])*COS(RADIANS(route_map__2[[#This Row],[stop_lat]])))^2)*111.32)</f>
        <v>0.35068538860979415</v>
      </c>
    </row>
    <row r="5313" spans="1:7" hidden="1" x14ac:dyDescent="0.2">
      <c r="A5313" t="s">
        <v>175</v>
      </c>
      <c r="B5313">
        <v>1</v>
      </c>
      <c r="C5313">
        <v>28</v>
      </c>
      <c r="D5313" t="s">
        <v>4837</v>
      </c>
      <c r="E5313">
        <v>49.309722999999998</v>
      </c>
      <c r="F5313">
        <v>-123.068347</v>
      </c>
      <c r="G5313">
        <f>IF(route_map__2[[#This Row],[route_label]]&lt;&gt;A5314,0,SQRT((E5314-route_map__2[[#This Row],[stop_lat]])^2 + ((F5314-route_map__2[[#This Row],[stop_lon]])*COS(RADIANS(route_map__2[[#This Row],[stop_lat]])))^2)*111.32)</f>
        <v>0.25877165391181961</v>
      </c>
    </row>
    <row r="5314" spans="1:7" hidden="1" x14ac:dyDescent="0.2">
      <c r="A5314" t="s">
        <v>175</v>
      </c>
      <c r="B5314">
        <v>1</v>
      </c>
      <c r="C5314">
        <v>29</v>
      </c>
      <c r="D5314" t="s">
        <v>4838</v>
      </c>
      <c r="E5314">
        <v>49.311016000000002</v>
      </c>
      <c r="F5314">
        <v>-123.07131</v>
      </c>
      <c r="G5314">
        <f>IF(route_map__2[[#This Row],[route_label]]&lt;&gt;A5315,0,SQRT((E5315-route_map__2[[#This Row],[stop_lat]])^2 + ((F5315-route_map__2[[#This Row],[stop_lon]])*COS(RADIANS(route_map__2[[#This Row],[stop_lat]])))^2)*111.32)</f>
        <v>0.27322862269103748</v>
      </c>
    </row>
    <row r="5315" spans="1:7" hidden="1" x14ac:dyDescent="0.2">
      <c r="A5315" t="s">
        <v>175</v>
      </c>
      <c r="B5315">
        <v>1</v>
      </c>
      <c r="C5315">
        <v>30</v>
      </c>
      <c r="D5315" t="s">
        <v>4839</v>
      </c>
      <c r="E5315">
        <v>49.312375000000003</v>
      </c>
      <c r="F5315">
        <v>-123.074445</v>
      </c>
      <c r="G5315">
        <f>IF(route_map__2[[#This Row],[route_label]]&lt;&gt;A5316,0,SQRT((E5316-route_map__2[[#This Row],[stop_lat]])^2 + ((F5316-route_map__2[[#This Row],[stop_lon]])*COS(RADIANS(route_map__2[[#This Row],[stop_lat]])))^2)*111.32)</f>
        <v>0.23879433421748253</v>
      </c>
    </row>
    <row r="5316" spans="1:7" hidden="1" x14ac:dyDescent="0.2">
      <c r="A5316" t="s">
        <v>175</v>
      </c>
      <c r="B5316">
        <v>1</v>
      </c>
      <c r="C5316">
        <v>31</v>
      </c>
      <c r="D5316" t="s">
        <v>4840</v>
      </c>
      <c r="E5316">
        <v>49.313218999999997</v>
      </c>
      <c r="F5316">
        <v>-123.07747000000001</v>
      </c>
      <c r="G5316">
        <f>IF(route_map__2[[#This Row],[route_label]]&lt;&gt;A5317,0,SQRT((E5317-route_map__2[[#This Row],[stop_lat]])^2 + ((F5317-route_map__2[[#This Row],[stop_lon]])*COS(RADIANS(route_map__2[[#This Row],[stop_lat]])))^2)*111.32)</f>
        <v>0.21918375451807268</v>
      </c>
    </row>
    <row r="5317" spans="1:7" hidden="1" x14ac:dyDescent="0.2">
      <c r="A5317" t="s">
        <v>175</v>
      </c>
      <c r="B5317">
        <v>1</v>
      </c>
      <c r="C5317">
        <v>32</v>
      </c>
      <c r="D5317" t="s">
        <v>4841</v>
      </c>
      <c r="E5317">
        <v>49.311560999999998</v>
      </c>
      <c r="F5317">
        <v>-123.079099</v>
      </c>
      <c r="G5317">
        <f>IF(route_map__2[[#This Row],[route_label]]&lt;&gt;A5318,0,SQRT((E5318-route_map__2[[#This Row],[stop_lat]])^2 + ((F5318-route_map__2[[#This Row],[stop_lon]])*COS(RADIANS(route_map__2[[#This Row],[stop_lat]])))^2)*111.32)</f>
        <v>0.24450678340553658</v>
      </c>
    </row>
    <row r="5318" spans="1:7" hidden="1" x14ac:dyDescent="0.2">
      <c r="A5318" t="s">
        <v>175</v>
      </c>
      <c r="B5318">
        <v>1</v>
      </c>
      <c r="C5318">
        <v>33</v>
      </c>
      <c r="D5318" t="s">
        <v>4842</v>
      </c>
      <c r="E5318">
        <v>49.311100000000003</v>
      </c>
      <c r="F5318">
        <v>-123.082393</v>
      </c>
      <c r="G5318">
        <f>IF(route_map__2[[#This Row],[route_label]]&lt;&gt;A5319,0,SQRT((E5319-route_map__2[[#This Row],[stop_lat]])^2 + ((F5319-route_map__2[[#This Row],[stop_lon]])*COS(RADIANS(route_map__2[[#This Row],[stop_lat]])))^2)*111.32)</f>
        <v>0</v>
      </c>
    </row>
    <row r="5319" spans="1:7" hidden="1" x14ac:dyDescent="0.2">
      <c r="A5319" t="s">
        <v>206</v>
      </c>
      <c r="B5319">
        <v>0</v>
      </c>
      <c r="C5319">
        <v>1</v>
      </c>
      <c r="D5319" t="s">
        <v>4843</v>
      </c>
      <c r="E5319">
        <v>49.310597000000001</v>
      </c>
      <c r="F5319">
        <v>-123.08291800000001</v>
      </c>
      <c r="G5319">
        <f>IF(route_map__2[[#This Row],[route_label]]&lt;&gt;A5320,0,SQRT((E5320-route_map__2[[#This Row],[stop_lat]])^2 + ((F5320-route_map__2[[#This Row],[stop_lon]])*COS(RADIANS(route_map__2[[#This Row],[stop_lat]])))^2)*111.32)</f>
        <v>0.38455475072351603</v>
      </c>
    </row>
    <row r="5320" spans="1:7" hidden="1" x14ac:dyDescent="0.2">
      <c r="A5320" t="s">
        <v>206</v>
      </c>
      <c r="B5320">
        <v>0</v>
      </c>
      <c r="C5320">
        <v>2</v>
      </c>
      <c r="D5320" t="s">
        <v>4794</v>
      </c>
      <c r="E5320">
        <v>49.312182</v>
      </c>
      <c r="F5320">
        <v>-123.07821</v>
      </c>
      <c r="G5320">
        <f>IF(route_map__2[[#This Row],[route_label]]&lt;&gt;A5321,0,SQRT((E5321-route_map__2[[#This Row],[stop_lat]])^2 + ((F5321-route_map__2[[#This Row],[stop_lon]])*COS(RADIANS(route_map__2[[#This Row],[stop_lat]])))^2)*111.32)</f>
        <v>0.10246551389309447</v>
      </c>
    </row>
    <row r="5321" spans="1:7" hidden="1" x14ac:dyDescent="0.2">
      <c r="A5321" t="s">
        <v>206</v>
      </c>
      <c r="B5321">
        <v>0</v>
      </c>
      <c r="C5321">
        <v>3</v>
      </c>
      <c r="D5321" t="s">
        <v>4844</v>
      </c>
      <c r="E5321">
        <v>49.312944000000002</v>
      </c>
      <c r="F5321">
        <v>-123.07741799999999</v>
      </c>
      <c r="G5321">
        <f>IF(route_map__2[[#This Row],[route_label]]&lt;&gt;A5322,0,SQRT((E5322-route_map__2[[#This Row],[stop_lat]])^2 + ((F5322-route_map__2[[#This Row],[stop_lon]])*COS(RADIANS(route_map__2[[#This Row],[stop_lat]])))^2)*111.32)</f>
        <v>0.20615591287369678</v>
      </c>
    </row>
    <row r="5322" spans="1:7" hidden="1" x14ac:dyDescent="0.2">
      <c r="A5322" t="s">
        <v>206</v>
      </c>
      <c r="B5322">
        <v>0</v>
      </c>
      <c r="C5322">
        <v>4</v>
      </c>
      <c r="D5322" t="s">
        <v>4845</v>
      </c>
      <c r="E5322">
        <v>49.314475999999999</v>
      </c>
      <c r="F5322">
        <v>-123.075822</v>
      </c>
      <c r="G5322">
        <f>IF(route_map__2[[#This Row],[route_label]]&lt;&gt;A5323,0,SQRT((E5323-route_map__2[[#This Row],[stop_lat]])^2 + ((F5323-route_map__2[[#This Row],[stop_lon]])*COS(RADIANS(route_map__2[[#This Row],[stop_lat]])))^2)*111.32)</f>
        <v>0.32934290501099928</v>
      </c>
    </row>
    <row r="5323" spans="1:7" hidden="1" x14ac:dyDescent="0.2">
      <c r="A5323" t="s">
        <v>206</v>
      </c>
      <c r="B5323">
        <v>0</v>
      </c>
      <c r="C5323">
        <v>5</v>
      </c>
      <c r="D5323" t="s">
        <v>4846</v>
      </c>
      <c r="E5323">
        <v>49.316943000000002</v>
      </c>
      <c r="F5323">
        <v>-123.073317</v>
      </c>
      <c r="G5323">
        <f>IF(route_map__2[[#This Row],[route_label]]&lt;&gt;A5324,0,SQRT((E5324-route_map__2[[#This Row],[stop_lat]])^2 + ((F5324-route_map__2[[#This Row],[stop_lon]])*COS(RADIANS(route_map__2[[#This Row],[stop_lat]])))^2)*111.32)</f>
        <v>0.38745407238395924</v>
      </c>
    </row>
    <row r="5324" spans="1:7" hidden="1" x14ac:dyDescent="0.2">
      <c r="A5324" t="s">
        <v>206</v>
      </c>
      <c r="B5324">
        <v>0</v>
      </c>
      <c r="C5324">
        <v>6</v>
      </c>
      <c r="D5324" t="s">
        <v>4847</v>
      </c>
      <c r="E5324">
        <v>49.320352</v>
      </c>
      <c r="F5324">
        <v>-123.07223999999999</v>
      </c>
      <c r="G5324">
        <f>IF(route_map__2[[#This Row],[route_label]]&lt;&gt;A5325,0,SQRT((E5325-route_map__2[[#This Row],[stop_lat]])^2 + ((F5325-route_map__2[[#This Row],[stop_lon]])*COS(RADIANS(route_map__2[[#This Row],[stop_lat]])))^2)*111.32)</f>
        <v>0.23447769228689413</v>
      </c>
    </row>
    <row r="5325" spans="1:7" hidden="1" x14ac:dyDescent="0.2">
      <c r="A5325" t="s">
        <v>206</v>
      </c>
      <c r="B5325">
        <v>0</v>
      </c>
      <c r="C5325">
        <v>7</v>
      </c>
      <c r="D5325" t="s">
        <v>4848</v>
      </c>
      <c r="E5325">
        <v>49.322457999999997</v>
      </c>
      <c r="F5325">
        <v>-123.072182</v>
      </c>
      <c r="G5325">
        <f>IF(route_map__2[[#This Row],[route_label]]&lt;&gt;A5326,0,SQRT((E5326-route_map__2[[#This Row],[stop_lat]])^2 + ((F5326-route_map__2[[#This Row],[stop_lon]])*COS(RADIANS(route_map__2[[#This Row],[stop_lat]])))^2)*111.32)</f>
        <v>0.16308612431689637</v>
      </c>
    </row>
    <row r="5326" spans="1:7" hidden="1" x14ac:dyDescent="0.2">
      <c r="A5326" t="s">
        <v>206</v>
      </c>
      <c r="B5326">
        <v>0</v>
      </c>
      <c r="C5326">
        <v>8</v>
      </c>
      <c r="D5326" t="s">
        <v>4849</v>
      </c>
      <c r="E5326">
        <v>49.323923000000001</v>
      </c>
      <c r="F5326">
        <v>-123.072194</v>
      </c>
      <c r="G5326">
        <f>IF(route_map__2[[#This Row],[route_label]]&lt;&gt;A5327,0,SQRT((E5327-route_map__2[[#This Row],[stop_lat]])^2 + ((F5327-route_map__2[[#This Row],[stop_lon]])*COS(RADIANS(route_map__2[[#This Row],[stop_lat]])))^2)*111.32)</f>
        <v>0.3010816854951654</v>
      </c>
    </row>
    <row r="5327" spans="1:7" hidden="1" x14ac:dyDescent="0.2">
      <c r="A5327" t="s">
        <v>206</v>
      </c>
      <c r="B5327">
        <v>0</v>
      </c>
      <c r="C5327">
        <v>9</v>
      </c>
      <c r="D5327" t="s">
        <v>4850</v>
      </c>
      <c r="E5327">
        <v>49.326627000000002</v>
      </c>
      <c r="F5327">
        <v>-123.072103</v>
      </c>
      <c r="G5327">
        <f>IF(route_map__2[[#This Row],[route_label]]&lt;&gt;A5328,0,SQRT((E5328-route_map__2[[#This Row],[stop_lat]])^2 + ((F5328-route_map__2[[#This Row],[stop_lon]])*COS(RADIANS(route_map__2[[#This Row],[stop_lat]])))^2)*111.32)</f>
        <v>0.25082247063477109</v>
      </c>
    </row>
    <row r="5328" spans="1:7" hidden="1" x14ac:dyDescent="0.2">
      <c r="A5328" t="s">
        <v>206</v>
      </c>
      <c r="B5328">
        <v>0</v>
      </c>
      <c r="C5328">
        <v>10</v>
      </c>
      <c r="D5328" t="s">
        <v>4851</v>
      </c>
      <c r="E5328">
        <v>49.328879999999998</v>
      </c>
      <c r="F5328">
        <v>-123.07206100000001</v>
      </c>
      <c r="G5328">
        <f>IF(route_map__2[[#This Row],[route_label]]&lt;&gt;A5329,0,SQRT((E5329-route_map__2[[#This Row],[stop_lat]])^2 + ((F5329-route_map__2[[#This Row],[stop_lon]])*COS(RADIANS(route_map__2[[#This Row],[stop_lat]])))^2)*111.32)</f>
        <v>0.12756252966122378</v>
      </c>
    </row>
    <row r="5329" spans="1:7" hidden="1" x14ac:dyDescent="0.2">
      <c r="A5329" t="s">
        <v>206</v>
      </c>
      <c r="B5329">
        <v>0</v>
      </c>
      <c r="C5329">
        <v>11</v>
      </c>
      <c r="D5329" t="s">
        <v>4852</v>
      </c>
      <c r="E5329">
        <v>49.330024999999999</v>
      </c>
      <c r="F5329">
        <v>-123.071991</v>
      </c>
      <c r="G5329">
        <f>IF(route_map__2[[#This Row],[route_label]]&lt;&gt;A5330,0,SQRT((E5330-route_map__2[[#This Row],[stop_lat]])^2 + ((F5330-route_map__2[[#This Row],[stop_lon]])*COS(RADIANS(route_map__2[[#This Row],[stop_lat]])))^2)*111.32)</f>
        <v>0.49856697255000382</v>
      </c>
    </row>
    <row r="5330" spans="1:7" hidden="1" x14ac:dyDescent="0.2">
      <c r="A5330" t="s">
        <v>206</v>
      </c>
      <c r="B5330">
        <v>0</v>
      </c>
      <c r="C5330">
        <v>12</v>
      </c>
      <c r="D5330" t="s">
        <v>4853</v>
      </c>
      <c r="E5330">
        <v>49.334502999999998</v>
      </c>
      <c r="F5330">
        <v>-123.071871</v>
      </c>
      <c r="G5330">
        <f>IF(route_map__2[[#This Row],[route_label]]&lt;&gt;A5331,0,SQRT((E5331-route_map__2[[#This Row],[stop_lat]])^2 + ((F5331-route_map__2[[#This Row],[stop_lon]])*COS(RADIANS(route_map__2[[#This Row],[stop_lat]])))^2)*111.32)</f>
        <v>0.12599019370478937</v>
      </c>
    </row>
    <row r="5331" spans="1:7" hidden="1" x14ac:dyDescent="0.2">
      <c r="A5331" t="s">
        <v>206</v>
      </c>
      <c r="B5331">
        <v>0</v>
      </c>
      <c r="C5331">
        <v>13</v>
      </c>
      <c r="D5331" t="s">
        <v>4854</v>
      </c>
      <c r="E5331">
        <v>49.335572999999997</v>
      </c>
      <c r="F5331">
        <v>-123.071305</v>
      </c>
      <c r="G5331">
        <f>IF(route_map__2[[#This Row],[route_label]]&lt;&gt;A5332,0,SQRT((E5332-route_map__2[[#This Row],[stop_lat]])^2 + ((F5332-route_map__2[[#This Row],[stop_lon]])*COS(RADIANS(route_map__2[[#This Row],[stop_lat]])))^2)*111.32)</f>
        <v>0.2065923401984206</v>
      </c>
    </row>
    <row r="5332" spans="1:7" hidden="1" x14ac:dyDescent="0.2">
      <c r="A5332" t="s">
        <v>206</v>
      </c>
      <c r="B5332">
        <v>0</v>
      </c>
      <c r="C5332">
        <v>14</v>
      </c>
      <c r="D5332" t="s">
        <v>4855</v>
      </c>
      <c r="E5332">
        <v>49.335577999999998</v>
      </c>
      <c r="F5332">
        <v>-123.068457</v>
      </c>
      <c r="G5332">
        <f>IF(route_map__2[[#This Row],[route_label]]&lt;&gt;A5333,0,SQRT((E5333-route_map__2[[#This Row],[stop_lat]])^2 + ((F5333-route_map__2[[#This Row],[stop_lon]])*COS(RADIANS(route_map__2[[#This Row],[stop_lat]])))^2)*111.32)</f>
        <v>0.20448987256835219</v>
      </c>
    </row>
    <row r="5333" spans="1:7" hidden="1" x14ac:dyDescent="0.2">
      <c r="A5333" t="s">
        <v>206</v>
      </c>
      <c r="B5333">
        <v>0</v>
      </c>
      <c r="C5333">
        <v>15</v>
      </c>
      <c r="D5333" t="s">
        <v>4856</v>
      </c>
      <c r="E5333">
        <v>49.335569999999997</v>
      </c>
      <c r="F5333">
        <v>-123.06563800000001</v>
      </c>
      <c r="G5333">
        <f>IF(route_map__2[[#This Row],[route_label]]&lt;&gt;A5334,0,SQRT((E5334-route_map__2[[#This Row],[stop_lat]])^2 + ((F5334-route_map__2[[#This Row],[stop_lon]])*COS(RADIANS(route_map__2[[#This Row],[stop_lat]])))^2)*111.32)</f>
        <v>0.30489116286664442</v>
      </c>
    </row>
    <row r="5334" spans="1:7" hidden="1" x14ac:dyDescent="0.2">
      <c r="A5334" t="s">
        <v>206</v>
      </c>
      <c r="B5334">
        <v>0</v>
      </c>
      <c r="C5334">
        <v>16</v>
      </c>
      <c r="D5334" t="s">
        <v>4857</v>
      </c>
      <c r="E5334">
        <v>49.335549</v>
      </c>
      <c r="F5334">
        <v>-123.061435</v>
      </c>
      <c r="G5334">
        <f>IF(route_map__2[[#This Row],[route_label]]&lt;&gt;A5335,0,SQRT((E5335-route_map__2[[#This Row],[stop_lat]])^2 + ((F5335-route_map__2[[#This Row],[stop_lon]])*COS(RADIANS(route_map__2[[#This Row],[stop_lat]])))^2)*111.32)</f>
        <v>0.21617420553255529</v>
      </c>
    </row>
    <row r="5335" spans="1:7" hidden="1" x14ac:dyDescent="0.2">
      <c r="A5335" t="s">
        <v>206</v>
      </c>
      <c r="B5335">
        <v>0</v>
      </c>
      <c r="C5335">
        <v>17</v>
      </c>
      <c r="D5335" t="s">
        <v>4858</v>
      </c>
      <c r="E5335">
        <v>49.335532999999998</v>
      </c>
      <c r="F5335">
        <v>-123.058455</v>
      </c>
      <c r="G5335">
        <f>IF(route_map__2[[#This Row],[route_label]]&lt;&gt;A5336,0,SQRT((E5336-route_map__2[[#This Row],[stop_lat]])^2 + ((F5336-route_map__2[[#This Row],[stop_lon]])*COS(RADIANS(route_map__2[[#This Row],[stop_lat]])))^2)*111.32)</f>
        <v>0.30866701662575174</v>
      </c>
    </row>
    <row r="5336" spans="1:7" hidden="1" x14ac:dyDescent="0.2">
      <c r="A5336" t="s">
        <v>206</v>
      </c>
      <c r="B5336">
        <v>0</v>
      </c>
      <c r="C5336">
        <v>18</v>
      </c>
      <c r="D5336" t="s">
        <v>4859</v>
      </c>
      <c r="E5336">
        <v>49.335507999999997</v>
      </c>
      <c r="F5336">
        <v>-123.05419999999999</v>
      </c>
      <c r="G5336">
        <f>IF(route_map__2[[#This Row],[route_label]]&lt;&gt;A5337,0,SQRT((E5337-route_map__2[[#This Row],[stop_lat]])^2 + ((F5337-route_map__2[[#This Row],[stop_lon]])*COS(RADIANS(route_map__2[[#This Row],[stop_lat]])))^2)*111.32)</f>
        <v>0.34039450348097683</v>
      </c>
    </row>
    <row r="5337" spans="1:7" hidden="1" x14ac:dyDescent="0.2">
      <c r="A5337" t="s">
        <v>206</v>
      </c>
      <c r="B5337">
        <v>0</v>
      </c>
      <c r="C5337">
        <v>19</v>
      </c>
      <c r="D5337" t="s">
        <v>4860</v>
      </c>
      <c r="E5337">
        <v>49.335461000000002</v>
      </c>
      <c r="F5337">
        <v>-123.049508</v>
      </c>
      <c r="G5337">
        <f>IF(route_map__2[[#This Row],[route_label]]&lt;&gt;A5338,0,SQRT((E5338-route_map__2[[#This Row],[stop_lat]])^2 + ((F5338-route_map__2[[#This Row],[stop_lon]])*COS(RADIANS(route_map__2[[#This Row],[stop_lat]])))^2)*111.32)</f>
        <v>0.27836733217765208</v>
      </c>
    </row>
    <row r="5338" spans="1:7" hidden="1" x14ac:dyDescent="0.2">
      <c r="A5338" t="s">
        <v>206</v>
      </c>
      <c r="B5338">
        <v>0</v>
      </c>
      <c r="C5338">
        <v>20</v>
      </c>
      <c r="D5338" t="s">
        <v>4861</v>
      </c>
      <c r="E5338">
        <v>49.335422000000001</v>
      </c>
      <c r="F5338">
        <v>-123.045671</v>
      </c>
      <c r="G5338">
        <f>IF(route_map__2[[#This Row],[route_label]]&lt;&gt;A5339,0,SQRT((E5339-route_map__2[[#This Row],[stop_lat]])^2 + ((F5339-route_map__2[[#This Row],[stop_lon]])*COS(RADIANS(route_map__2[[#This Row],[stop_lat]])))^2)*111.32)</f>
        <v>0.16452573424226322</v>
      </c>
    </row>
    <row r="5339" spans="1:7" hidden="1" x14ac:dyDescent="0.2">
      <c r="A5339" t="s">
        <v>206</v>
      </c>
      <c r="B5339">
        <v>0</v>
      </c>
      <c r="C5339">
        <v>21</v>
      </c>
      <c r="D5339" t="s">
        <v>4862</v>
      </c>
      <c r="E5339">
        <v>49.335408999999999</v>
      </c>
      <c r="F5339">
        <v>-123.043403</v>
      </c>
      <c r="G5339">
        <f>IF(route_map__2[[#This Row],[route_label]]&lt;&gt;A5340,0,SQRT((E5340-route_map__2[[#This Row],[stop_lat]])^2 + ((F5340-route_map__2[[#This Row],[stop_lon]])*COS(RADIANS(route_map__2[[#This Row],[stop_lat]])))^2)*111.32)</f>
        <v>0.1747405077598731</v>
      </c>
    </row>
    <row r="5340" spans="1:7" hidden="1" x14ac:dyDescent="0.2">
      <c r="A5340" t="s">
        <v>206</v>
      </c>
      <c r="B5340">
        <v>0</v>
      </c>
      <c r="C5340">
        <v>22</v>
      </c>
      <c r="D5340" t="s">
        <v>4774</v>
      </c>
      <c r="E5340">
        <v>49.335451999999997</v>
      </c>
      <c r="F5340">
        <v>-123.040995</v>
      </c>
      <c r="G5340">
        <f>IF(route_map__2[[#This Row],[route_label]]&lt;&gt;A5341,0,SQRT((E5341-route_map__2[[#This Row],[stop_lat]])^2 + ((F5341-route_map__2[[#This Row],[stop_lon]])*COS(RADIANS(route_map__2[[#This Row],[stop_lat]])))^2)*111.32)</f>
        <v>0.20795699340833576</v>
      </c>
    </row>
    <row r="5341" spans="1:7" hidden="1" x14ac:dyDescent="0.2">
      <c r="A5341" t="s">
        <v>206</v>
      </c>
      <c r="B5341">
        <v>0</v>
      </c>
      <c r="C5341">
        <v>23</v>
      </c>
      <c r="D5341" t="s">
        <v>4775</v>
      </c>
      <c r="E5341">
        <v>49.336607999999998</v>
      </c>
      <c r="F5341">
        <v>-123.038743</v>
      </c>
      <c r="G5341">
        <f>IF(route_map__2[[#This Row],[route_label]]&lt;&gt;A5342,0,SQRT((E5342-route_map__2[[#This Row],[stop_lat]])^2 + ((F5342-route_map__2[[#This Row],[stop_lon]])*COS(RADIANS(route_map__2[[#This Row],[stop_lat]])))^2)*111.32)</f>
        <v>0</v>
      </c>
    </row>
    <row r="5342" spans="1:7" hidden="1" x14ac:dyDescent="0.2">
      <c r="A5342" t="s">
        <v>206</v>
      </c>
      <c r="B5342">
        <v>1</v>
      </c>
      <c r="C5342">
        <v>1</v>
      </c>
      <c r="D5342" t="s">
        <v>4775</v>
      </c>
      <c r="E5342">
        <v>49.336607999999998</v>
      </c>
      <c r="F5342">
        <v>-123.038743</v>
      </c>
      <c r="G5342">
        <f>IF(route_map__2[[#This Row],[route_label]]&lt;&gt;A5343,0,SQRT((E5343-route_map__2[[#This Row],[stop_lat]])^2 + ((F5343-route_map__2[[#This Row],[stop_lon]])*COS(RADIANS(route_map__2[[#This Row],[stop_lat]])))^2)*111.32)</f>
        <v>0.37246895205626268</v>
      </c>
    </row>
    <row r="5343" spans="1:7" hidden="1" x14ac:dyDescent="0.2">
      <c r="A5343" t="s">
        <v>206</v>
      </c>
      <c r="B5343">
        <v>1</v>
      </c>
      <c r="C5343">
        <v>2</v>
      </c>
      <c r="D5343" t="s">
        <v>4772</v>
      </c>
      <c r="E5343">
        <v>49.333435999999999</v>
      </c>
      <c r="F5343">
        <v>-123.04037700000001</v>
      </c>
      <c r="G5343">
        <f>IF(route_map__2[[#This Row],[route_label]]&lt;&gt;A5344,0,SQRT((E5344-route_map__2[[#This Row],[stop_lat]])^2 + ((F5344-route_map__2[[#This Row],[stop_lon]])*COS(RADIANS(route_map__2[[#This Row],[stop_lat]])))^2)*111.32)</f>
        <v>0.23171141211163784</v>
      </c>
    </row>
    <row r="5344" spans="1:7" hidden="1" x14ac:dyDescent="0.2">
      <c r="A5344" t="s">
        <v>206</v>
      </c>
      <c r="B5344">
        <v>1</v>
      </c>
      <c r="C5344">
        <v>3</v>
      </c>
      <c r="D5344" t="s">
        <v>4773</v>
      </c>
      <c r="E5344">
        <v>49.334201999999998</v>
      </c>
      <c r="F5344">
        <v>-123.043347</v>
      </c>
      <c r="G5344">
        <f>IF(route_map__2[[#This Row],[route_label]]&lt;&gt;A5345,0,SQRT((E5345-route_map__2[[#This Row],[stop_lat]])^2 + ((F5345-route_map__2[[#This Row],[stop_lon]])*COS(RADIANS(route_map__2[[#This Row],[stop_lat]])))^2)*111.32)</f>
        <v>0.16267677285032928</v>
      </c>
    </row>
    <row r="5345" spans="1:7" hidden="1" x14ac:dyDescent="0.2">
      <c r="A5345" t="s">
        <v>206</v>
      </c>
      <c r="B5345">
        <v>1</v>
      </c>
      <c r="C5345">
        <v>4</v>
      </c>
      <c r="D5345" t="s">
        <v>4863</v>
      </c>
      <c r="E5345">
        <v>49.335535</v>
      </c>
      <c r="F5345">
        <v>-123.04426599999999</v>
      </c>
      <c r="G5345">
        <f>IF(route_map__2[[#This Row],[route_label]]&lt;&gt;A5346,0,SQRT((E5346-route_map__2[[#This Row],[stop_lat]])^2 + ((F5346-route_map__2[[#This Row],[stop_lon]])*COS(RADIANS(route_map__2[[#This Row],[stop_lat]])))^2)*111.32)</f>
        <v>0.15394601363263966</v>
      </c>
    </row>
    <row r="5346" spans="1:7" hidden="1" x14ac:dyDescent="0.2">
      <c r="A5346" t="s">
        <v>206</v>
      </c>
      <c r="B5346">
        <v>1</v>
      </c>
      <c r="C5346">
        <v>5</v>
      </c>
      <c r="D5346" t="s">
        <v>4864</v>
      </c>
      <c r="E5346">
        <v>49.335555999999997</v>
      </c>
      <c r="F5346">
        <v>-123.04638799999999</v>
      </c>
      <c r="G5346">
        <f>IF(route_map__2[[#This Row],[route_label]]&lt;&gt;A5347,0,SQRT((E5347-route_map__2[[#This Row],[stop_lat]])^2 + ((F5347-route_map__2[[#This Row],[stop_lon]])*COS(RADIANS(route_map__2[[#This Row],[stop_lat]])))^2)*111.32)</f>
        <v>0.36264948425587062</v>
      </c>
    </row>
    <row r="5347" spans="1:7" hidden="1" x14ac:dyDescent="0.2">
      <c r="A5347" t="s">
        <v>206</v>
      </c>
      <c r="B5347">
        <v>1</v>
      </c>
      <c r="C5347">
        <v>6</v>
      </c>
      <c r="D5347" t="s">
        <v>4865</v>
      </c>
      <c r="E5347">
        <v>49.335594999999998</v>
      </c>
      <c r="F5347">
        <v>-123.05138700000001</v>
      </c>
      <c r="G5347">
        <f>IF(route_map__2[[#This Row],[route_label]]&lt;&gt;A5348,0,SQRT((E5348-route_map__2[[#This Row],[stop_lat]])^2 + ((F5348-route_map__2[[#This Row],[stop_lon]])*COS(RADIANS(route_map__2[[#This Row],[stop_lat]])))^2)*111.32)</f>
        <v>0.16404063282536535</v>
      </c>
    </row>
    <row r="5348" spans="1:7" hidden="1" x14ac:dyDescent="0.2">
      <c r="A5348" t="s">
        <v>206</v>
      </c>
      <c r="B5348">
        <v>1</v>
      </c>
      <c r="C5348">
        <v>7</v>
      </c>
      <c r="D5348" t="s">
        <v>4866</v>
      </c>
      <c r="E5348">
        <v>49.335622999999998</v>
      </c>
      <c r="F5348">
        <v>-123.053648</v>
      </c>
      <c r="G5348">
        <f>IF(route_map__2[[#This Row],[route_label]]&lt;&gt;A5349,0,SQRT((E5349-route_map__2[[#This Row],[stop_lat]])^2 + ((F5349-route_map__2[[#This Row],[stop_lon]])*COS(RADIANS(route_map__2[[#This Row],[stop_lat]])))^2)*111.32)</f>
        <v>0.41909392780872268</v>
      </c>
    </row>
    <row r="5349" spans="1:7" hidden="1" x14ac:dyDescent="0.2">
      <c r="A5349" t="s">
        <v>206</v>
      </c>
      <c r="B5349">
        <v>1</v>
      </c>
      <c r="C5349">
        <v>8</v>
      </c>
      <c r="D5349" t="s">
        <v>4867</v>
      </c>
      <c r="E5349">
        <v>49.335672000000002</v>
      </c>
      <c r="F5349">
        <v>-123.059425</v>
      </c>
      <c r="G5349">
        <f>IF(route_map__2[[#This Row],[route_label]]&lt;&gt;A5350,0,SQRT((E5350-route_map__2[[#This Row],[stop_lat]])^2 + ((F5350-route_map__2[[#This Row],[stop_lon]])*COS(RADIANS(route_map__2[[#This Row],[stop_lat]])))^2)*111.32)</f>
        <v>0.42196544668733416</v>
      </c>
    </row>
    <row r="5350" spans="1:7" hidden="1" x14ac:dyDescent="0.2">
      <c r="A5350" t="s">
        <v>206</v>
      </c>
      <c r="B5350">
        <v>1</v>
      </c>
      <c r="C5350">
        <v>9</v>
      </c>
      <c r="D5350" t="s">
        <v>4868</v>
      </c>
      <c r="E5350">
        <v>49.335692000000002</v>
      </c>
      <c r="F5350">
        <v>-123.065242</v>
      </c>
      <c r="G5350">
        <f>IF(route_map__2[[#This Row],[route_label]]&lt;&gt;A5351,0,SQRT((E5351-route_map__2[[#This Row],[stop_lat]])^2 + ((F5351-route_map__2[[#This Row],[stop_lon]])*COS(RADIANS(route_map__2[[#This Row],[stop_lat]])))^2)*111.32)</f>
        <v>0.29385551591958664</v>
      </c>
    </row>
    <row r="5351" spans="1:7" hidden="1" x14ac:dyDescent="0.2">
      <c r="A5351" t="s">
        <v>206</v>
      </c>
      <c r="B5351">
        <v>1</v>
      </c>
      <c r="C5351">
        <v>10</v>
      </c>
      <c r="D5351" t="s">
        <v>4869</v>
      </c>
      <c r="E5351">
        <v>49.335692000000002</v>
      </c>
      <c r="F5351">
        <v>-123.069293</v>
      </c>
      <c r="G5351">
        <f>IF(route_map__2[[#This Row],[route_label]]&lt;&gt;A5352,0,SQRT((E5352-route_map__2[[#This Row],[stop_lat]])^2 + ((F5352-route_map__2[[#This Row],[stop_lon]])*COS(RADIANS(route_map__2[[#This Row],[stop_lat]])))^2)*111.32)</f>
        <v>0.20964708021307099</v>
      </c>
    </row>
    <row r="5352" spans="1:7" hidden="1" x14ac:dyDescent="0.2">
      <c r="A5352" t="s">
        <v>206</v>
      </c>
      <c r="B5352">
        <v>1</v>
      </c>
      <c r="C5352">
        <v>11</v>
      </c>
      <c r="D5352" t="s">
        <v>4870</v>
      </c>
      <c r="E5352">
        <v>49.335312999999999</v>
      </c>
      <c r="F5352">
        <v>-123.072124</v>
      </c>
      <c r="G5352">
        <f>IF(route_map__2[[#This Row],[route_label]]&lt;&gt;A5353,0,SQRT((E5353-route_map__2[[#This Row],[stop_lat]])^2 + ((F5353-route_map__2[[#This Row],[stop_lon]])*COS(RADIANS(route_map__2[[#This Row],[stop_lat]])))^2)*111.32)</f>
        <v>0.16722657177490385</v>
      </c>
    </row>
    <row r="5353" spans="1:7" hidden="1" x14ac:dyDescent="0.2">
      <c r="A5353" t="s">
        <v>206</v>
      </c>
      <c r="B5353">
        <v>1</v>
      </c>
      <c r="C5353">
        <v>12</v>
      </c>
      <c r="D5353" t="s">
        <v>4871</v>
      </c>
      <c r="E5353">
        <v>49.333810999999997</v>
      </c>
      <c r="F5353">
        <v>-123.072163</v>
      </c>
      <c r="G5353">
        <f>IF(route_map__2[[#This Row],[route_label]]&lt;&gt;A5354,0,SQRT((E5354-route_map__2[[#This Row],[stop_lat]])^2 + ((F5354-route_map__2[[#This Row],[stop_lon]])*COS(RADIANS(route_map__2[[#This Row],[stop_lat]])))^2)*111.32)</f>
        <v>0.44868061533115816</v>
      </c>
    </row>
    <row r="5354" spans="1:7" hidden="1" x14ac:dyDescent="0.2">
      <c r="A5354" t="s">
        <v>206</v>
      </c>
      <c r="B5354">
        <v>1</v>
      </c>
      <c r="C5354">
        <v>13</v>
      </c>
      <c r="D5354" t="s">
        <v>4872</v>
      </c>
      <c r="E5354">
        <v>49.329780999999997</v>
      </c>
      <c r="F5354">
        <v>-123.072265</v>
      </c>
      <c r="G5354">
        <f>IF(route_map__2[[#This Row],[route_label]]&lt;&gt;A5355,0,SQRT((E5355-route_map__2[[#This Row],[stop_lat]])^2 + ((F5355-route_map__2[[#This Row],[stop_lon]])*COS(RADIANS(route_map__2[[#This Row],[stop_lat]])))^2)*111.32)</f>
        <v>0.20194022697633462</v>
      </c>
    </row>
    <row r="5355" spans="1:7" hidden="1" x14ac:dyDescent="0.2">
      <c r="A5355" t="s">
        <v>206</v>
      </c>
      <c r="B5355">
        <v>1</v>
      </c>
      <c r="C5355">
        <v>14</v>
      </c>
      <c r="D5355" t="s">
        <v>4873</v>
      </c>
      <c r="E5355">
        <v>49.327967000000001</v>
      </c>
      <c r="F5355">
        <v>-123.07228600000001</v>
      </c>
      <c r="G5355">
        <f>IF(route_map__2[[#This Row],[route_label]]&lt;&gt;A5356,0,SQRT((E5356-route_map__2[[#This Row],[stop_lat]])^2 + ((F5356-route_map__2[[#This Row],[stop_lon]])*COS(RADIANS(route_map__2[[#This Row],[stop_lat]])))^2)*111.32)</f>
        <v>0.22561086788957305</v>
      </c>
    </row>
    <row r="5356" spans="1:7" hidden="1" x14ac:dyDescent="0.2">
      <c r="A5356" t="s">
        <v>206</v>
      </c>
      <c r="B5356">
        <v>1</v>
      </c>
      <c r="C5356">
        <v>15</v>
      </c>
      <c r="D5356" t="s">
        <v>4874</v>
      </c>
      <c r="E5356">
        <v>49.325941</v>
      </c>
      <c r="F5356">
        <v>-123.072367</v>
      </c>
      <c r="G5356">
        <f>IF(route_map__2[[#This Row],[route_label]]&lt;&gt;A5357,0,SQRT((E5357-route_map__2[[#This Row],[stop_lat]])^2 + ((F5357-route_map__2[[#This Row],[stop_lon]])*COS(RADIANS(route_map__2[[#This Row],[stop_lat]])))^2)*111.32)</f>
        <v>0.23157874401855852</v>
      </c>
    </row>
    <row r="5357" spans="1:7" hidden="1" x14ac:dyDescent="0.2">
      <c r="A5357" t="s">
        <v>206</v>
      </c>
      <c r="B5357">
        <v>1</v>
      </c>
      <c r="C5357">
        <v>16</v>
      </c>
      <c r="D5357" t="s">
        <v>4875</v>
      </c>
      <c r="E5357">
        <v>49.323861000000001</v>
      </c>
      <c r="F5357">
        <v>-123.07242100000001</v>
      </c>
      <c r="G5357">
        <f>IF(route_map__2[[#This Row],[route_label]]&lt;&gt;A5358,0,SQRT((E5358-route_map__2[[#This Row],[stop_lat]])^2 + ((F5358-route_map__2[[#This Row],[stop_lon]])*COS(RADIANS(route_map__2[[#This Row],[stop_lat]])))^2)*111.32)</f>
        <v>0.24060457710790525</v>
      </c>
    </row>
    <row r="5358" spans="1:7" hidden="1" x14ac:dyDescent="0.2">
      <c r="A5358" t="s">
        <v>206</v>
      </c>
      <c r="B5358">
        <v>1</v>
      </c>
      <c r="C5358">
        <v>17</v>
      </c>
      <c r="D5358" t="s">
        <v>4876</v>
      </c>
      <c r="E5358">
        <v>49.3217</v>
      </c>
      <c r="F5358">
        <v>-123.07248300000001</v>
      </c>
      <c r="G5358">
        <f>IF(route_map__2[[#This Row],[route_label]]&lt;&gt;A5359,0,SQRT((E5359-route_map__2[[#This Row],[stop_lat]])^2 + ((F5359-route_map__2[[#This Row],[stop_lon]])*COS(RADIANS(route_map__2[[#This Row],[stop_lat]])))^2)*111.32)</f>
        <v>0.23346190063005762</v>
      </c>
    </row>
    <row r="5359" spans="1:7" hidden="1" x14ac:dyDescent="0.2">
      <c r="A5359" t="s">
        <v>206</v>
      </c>
      <c r="B5359">
        <v>1</v>
      </c>
      <c r="C5359">
        <v>18</v>
      </c>
      <c r="D5359" t="s">
        <v>4877</v>
      </c>
      <c r="E5359">
        <v>49.319603000000001</v>
      </c>
      <c r="F5359">
        <v>-123.072529</v>
      </c>
      <c r="G5359">
        <f>IF(route_map__2[[#This Row],[route_label]]&lt;&gt;A5360,0,SQRT((E5360-route_map__2[[#This Row],[stop_lat]])^2 + ((F5360-route_map__2[[#This Row],[stop_lon]])*COS(RADIANS(route_map__2[[#This Row],[stop_lat]])))^2)*111.32)</f>
        <v>0.31313334669468079</v>
      </c>
    </row>
    <row r="5360" spans="1:7" hidden="1" x14ac:dyDescent="0.2">
      <c r="A5360" t="s">
        <v>206</v>
      </c>
      <c r="B5360">
        <v>1</v>
      </c>
      <c r="C5360">
        <v>19</v>
      </c>
      <c r="D5360" t="s">
        <v>4878</v>
      </c>
      <c r="E5360">
        <v>49.316896</v>
      </c>
      <c r="F5360">
        <v>-123.073702</v>
      </c>
      <c r="G5360">
        <f>IF(route_map__2[[#This Row],[route_label]]&lt;&gt;A5361,0,SQRT((E5361-route_map__2[[#This Row],[stop_lat]])^2 + ((F5361-route_map__2[[#This Row],[stop_lon]])*COS(RADIANS(route_map__2[[#This Row],[stop_lat]])))^2)*111.32)</f>
        <v>0.27746227138275692</v>
      </c>
    </row>
    <row r="5361" spans="1:7" hidden="1" x14ac:dyDescent="0.2">
      <c r="A5361" t="s">
        <v>206</v>
      </c>
      <c r="B5361">
        <v>1</v>
      </c>
      <c r="C5361">
        <v>20</v>
      </c>
      <c r="D5361" t="s">
        <v>4879</v>
      </c>
      <c r="E5361">
        <v>49.314819999999997</v>
      </c>
      <c r="F5361">
        <v>-123.075818</v>
      </c>
      <c r="G5361">
        <f>IF(route_map__2[[#This Row],[route_label]]&lt;&gt;A5362,0,SQRT((E5362-route_map__2[[#This Row],[stop_lat]])^2 + ((F5362-route_map__2[[#This Row],[stop_lon]])*COS(RADIANS(route_map__2[[#This Row],[stop_lat]])))^2)*111.32)</f>
        <v>0.21479298016512291</v>
      </c>
    </row>
    <row r="5362" spans="1:7" hidden="1" x14ac:dyDescent="0.2">
      <c r="A5362" t="s">
        <v>206</v>
      </c>
      <c r="B5362">
        <v>1</v>
      </c>
      <c r="C5362">
        <v>21</v>
      </c>
      <c r="D5362" t="s">
        <v>4840</v>
      </c>
      <c r="E5362">
        <v>49.313218999999997</v>
      </c>
      <c r="F5362">
        <v>-123.07747000000001</v>
      </c>
      <c r="G5362">
        <f>IF(route_map__2[[#This Row],[route_label]]&lt;&gt;A5363,0,SQRT((E5363-route_map__2[[#This Row],[stop_lat]])^2 + ((F5363-route_map__2[[#This Row],[stop_lon]])*COS(RADIANS(route_map__2[[#This Row],[stop_lat]])))^2)*111.32)</f>
        <v>0.21918375451807268</v>
      </c>
    </row>
    <row r="5363" spans="1:7" hidden="1" x14ac:dyDescent="0.2">
      <c r="A5363" t="s">
        <v>206</v>
      </c>
      <c r="B5363">
        <v>1</v>
      </c>
      <c r="C5363">
        <v>22</v>
      </c>
      <c r="D5363" t="s">
        <v>4841</v>
      </c>
      <c r="E5363">
        <v>49.311560999999998</v>
      </c>
      <c r="F5363">
        <v>-123.079099</v>
      </c>
      <c r="G5363">
        <f>IF(route_map__2[[#This Row],[route_label]]&lt;&gt;A5364,0,SQRT((E5364-route_map__2[[#This Row],[stop_lat]])^2 + ((F5364-route_map__2[[#This Row],[stop_lon]])*COS(RADIANS(route_map__2[[#This Row],[stop_lat]])))^2)*111.32)</f>
        <v>0.24450678340553658</v>
      </c>
    </row>
    <row r="5364" spans="1:7" hidden="1" x14ac:dyDescent="0.2">
      <c r="A5364" t="s">
        <v>206</v>
      </c>
      <c r="B5364">
        <v>1</v>
      </c>
      <c r="C5364">
        <v>23</v>
      </c>
      <c r="D5364" t="s">
        <v>4842</v>
      </c>
      <c r="E5364">
        <v>49.311100000000003</v>
      </c>
      <c r="F5364">
        <v>-123.082393</v>
      </c>
      <c r="G5364">
        <f>IF(route_map__2[[#This Row],[route_label]]&lt;&gt;A5365,0,SQRT((E5365-route_map__2[[#This Row],[stop_lat]])^2 + ((F5365-route_map__2[[#This Row],[stop_lon]])*COS(RADIANS(route_map__2[[#This Row],[stop_lat]])))^2)*111.32)</f>
        <v>0</v>
      </c>
    </row>
    <row r="5365" spans="1:7" hidden="1" x14ac:dyDescent="0.2">
      <c r="A5365" t="s">
        <v>229</v>
      </c>
      <c r="B5365">
        <v>0</v>
      </c>
      <c r="C5365">
        <v>1</v>
      </c>
      <c r="D5365" t="s">
        <v>4880</v>
      </c>
      <c r="E5365">
        <v>49.310741999999998</v>
      </c>
      <c r="F5365">
        <v>-123.08291199999999</v>
      </c>
      <c r="G5365">
        <f>IF(route_map__2[[#This Row],[route_label]]&lt;&gt;A5366,0,SQRT((E5366-route_map__2[[#This Row],[stop_lat]])^2 + ((F5366-route_map__2[[#This Row],[stop_lon]])*COS(RADIANS(route_map__2[[#This Row],[stop_lat]])))^2)*111.32)</f>
        <v>0.37702622861307644</v>
      </c>
    </row>
    <row r="5366" spans="1:7" hidden="1" x14ac:dyDescent="0.2">
      <c r="A5366" t="s">
        <v>229</v>
      </c>
      <c r="B5366">
        <v>0</v>
      </c>
      <c r="C5366">
        <v>2</v>
      </c>
      <c r="D5366" t="s">
        <v>4794</v>
      </c>
      <c r="E5366">
        <v>49.312182</v>
      </c>
      <c r="F5366">
        <v>-123.07821</v>
      </c>
      <c r="G5366">
        <f>IF(route_map__2[[#This Row],[route_label]]&lt;&gt;A5367,0,SQRT((E5367-route_map__2[[#This Row],[stop_lat]])^2 + ((F5367-route_map__2[[#This Row],[stop_lon]])*COS(RADIANS(route_map__2[[#This Row],[stop_lat]])))^2)*111.32)</f>
        <v>0.10246551389309447</v>
      </c>
    </row>
    <row r="5367" spans="1:7" hidden="1" x14ac:dyDescent="0.2">
      <c r="A5367" t="s">
        <v>229</v>
      </c>
      <c r="B5367">
        <v>0</v>
      </c>
      <c r="C5367">
        <v>3</v>
      </c>
      <c r="D5367" t="s">
        <v>4844</v>
      </c>
      <c r="E5367">
        <v>49.312944000000002</v>
      </c>
      <c r="F5367">
        <v>-123.07741799999999</v>
      </c>
      <c r="G5367">
        <f>IF(route_map__2[[#This Row],[route_label]]&lt;&gt;A5368,0,SQRT((E5368-route_map__2[[#This Row],[stop_lat]])^2 + ((F5368-route_map__2[[#This Row],[stop_lon]])*COS(RADIANS(route_map__2[[#This Row],[stop_lat]])))^2)*111.32)</f>
        <v>0.20615591287369678</v>
      </c>
    </row>
    <row r="5368" spans="1:7" hidden="1" x14ac:dyDescent="0.2">
      <c r="A5368" t="s">
        <v>229</v>
      </c>
      <c r="B5368">
        <v>0</v>
      </c>
      <c r="C5368">
        <v>4</v>
      </c>
      <c r="D5368" t="s">
        <v>4845</v>
      </c>
      <c r="E5368">
        <v>49.314475999999999</v>
      </c>
      <c r="F5368">
        <v>-123.075822</v>
      </c>
      <c r="G5368">
        <f>IF(route_map__2[[#This Row],[route_label]]&lt;&gt;A5369,0,SQRT((E5369-route_map__2[[#This Row],[stop_lat]])^2 + ((F5369-route_map__2[[#This Row],[stop_lon]])*COS(RADIANS(route_map__2[[#This Row],[stop_lat]])))^2)*111.32)</f>
        <v>0.32934290501099928</v>
      </c>
    </row>
    <row r="5369" spans="1:7" hidden="1" x14ac:dyDescent="0.2">
      <c r="A5369" t="s">
        <v>229</v>
      </c>
      <c r="B5369">
        <v>0</v>
      </c>
      <c r="C5369">
        <v>5</v>
      </c>
      <c r="D5369" t="s">
        <v>4846</v>
      </c>
      <c r="E5369">
        <v>49.316943000000002</v>
      </c>
      <c r="F5369">
        <v>-123.073317</v>
      </c>
      <c r="G5369">
        <f>IF(route_map__2[[#This Row],[route_label]]&lt;&gt;A5370,0,SQRT((E5370-route_map__2[[#This Row],[stop_lat]])^2 + ((F5370-route_map__2[[#This Row],[stop_lon]])*COS(RADIANS(route_map__2[[#This Row],[stop_lat]])))^2)*111.32)</f>
        <v>0.38745407238395924</v>
      </c>
    </row>
    <row r="5370" spans="1:7" hidden="1" x14ac:dyDescent="0.2">
      <c r="A5370" t="s">
        <v>229</v>
      </c>
      <c r="B5370">
        <v>0</v>
      </c>
      <c r="C5370">
        <v>6</v>
      </c>
      <c r="D5370" t="s">
        <v>4847</v>
      </c>
      <c r="E5370">
        <v>49.320352</v>
      </c>
      <c r="F5370">
        <v>-123.07223999999999</v>
      </c>
      <c r="G5370">
        <f>IF(route_map__2[[#This Row],[route_label]]&lt;&gt;A5371,0,SQRT((E5371-route_map__2[[#This Row],[stop_lat]])^2 + ((F5371-route_map__2[[#This Row],[stop_lon]])*COS(RADIANS(route_map__2[[#This Row],[stop_lat]])))^2)*111.32)</f>
        <v>0.23447769228689413</v>
      </c>
    </row>
    <row r="5371" spans="1:7" hidden="1" x14ac:dyDescent="0.2">
      <c r="A5371" t="s">
        <v>229</v>
      </c>
      <c r="B5371">
        <v>0</v>
      </c>
      <c r="C5371">
        <v>7</v>
      </c>
      <c r="D5371" t="s">
        <v>4848</v>
      </c>
      <c r="E5371">
        <v>49.322457999999997</v>
      </c>
      <c r="F5371">
        <v>-123.072182</v>
      </c>
      <c r="G5371">
        <f>IF(route_map__2[[#This Row],[route_label]]&lt;&gt;A5372,0,SQRT((E5372-route_map__2[[#This Row],[stop_lat]])^2 + ((F5372-route_map__2[[#This Row],[stop_lon]])*COS(RADIANS(route_map__2[[#This Row],[stop_lat]])))^2)*111.32)</f>
        <v>0.16308612431689637</v>
      </c>
    </row>
    <row r="5372" spans="1:7" hidden="1" x14ac:dyDescent="0.2">
      <c r="A5372" t="s">
        <v>229</v>
      </c>
      <c r="B5372">
        <v>0</v>
      </c>
      <c r="C5372">
        <v>8</v>
      </c>
      <c r="D5372" t="s">
        <v>4849</v>
      </c>
      <c r="E5372">
        <v>49.323923000000001</v>
      </c>
      <c r="F5372">
        <v>-123.072194</v>
      </c>
      <c r="G5372">
        <f>IF(route_map__2[[#This Row],[route_label]]&lt;&gt;A5373,0,SQRT((E5373-route_map__2[[#This Row],[stop_lat]])^2 + ((F5373-route_map__2[[#This Row],[stop_lon]])*COS(RADIANS(route_map__2[[#This Row],[stop_lat]])))^2)*111.32)</f>
        <v>0.3010816854951654</v>
      </c>
    </row>
    <row r="5373" spans="1:7" hidden="1" x14ac:dyDescent="0.2">
      <c r="A5373" t="s">
        <v>229</v>
      </c>
      <c r="B5373">
        <v>0</v>
      </c>
      <c r="C5373">
        <v>9</v>
      </c>
      <c r="D5373" t="s">
        <v>4850</v>
      </c>
      <c r="E5373">
        <v>49.326627000000002</v>
      </c>
      <c r="F5373">
        <v>-123.072103</v>
      </c>
      <c r="G5373">
        <f>IF(route_map__2[[#This Row],[route_label]]&lt;&gt;A5374,0,SQRT((E5374-route_map__2[[#This Row],[stop_lat]])^2 + ((F5374-route_map__2[[#This Row],[stop_lon]])*COS(RADIANS(route_map__2[[#This Row],[stop_lat]])))^2)*111.32)</f>
        <v>0.25082247063477109</v>
      </c>
    </row>
    <row r="5374" spans="1:7" hidden="1" x14ac:dyDescent="0.2">
      <c r="A5374" t="s">
        <v>229</v>
      </c>
      <c r="B5374">
        <v>0</v>
      </c>
      <c r="C5374">
        <v>10</v>
      </c>
      <c r="D5374" t="s">
        <v>4851</v>
      </c>
      <c r="E5374">
        <v>49.328879999999998</v>
      </c>
      <c r="F5374">
        <v>-123.07206100000001</v>
      </c>
      <c r="G5374">
        <f>IF(route_map__2[[#This Row],[route_label]]&lt;&gt;A5375,0,SQRT((E5375-route_map__2[[#This Row],[stop_lat]])^2 + ((F5375-route_map__2[[#This Row],[stop_lon]])*COS(RADIANS(route_map__2[[#This Row],[stop_lat]])))^2)*111.32)</f>
        <v>0.12756252966122378</v>
      </c>
    </row>
    <row r="5375" spans="1:7" hidden="1" x14ac:dyDescent="0.2">
      <c r="A5375" t="s">
        <v>229</v>
      </c>
      <c r="B5375">
        <v>0</v>
      </c>
      <c r="C5375">
        <v>11</v>
      </c>
      <c r="D5375" t="s">
        <v>4852</v>
      </c>
      <c r="E5375">
        <v>49.330024999999999</v>
      </c>
      <c r="F5375">
        <v>-123.071991</v>
      </c>
      <c r="G5375">
        <f>IF(route_map__2[[#This Row],[route_label]]&lt;&gt;A5376,0,SQRT((E5376-route_map__2[[#This Row],[stop_lat]])^2 + ((F5376-route_map__2[[#This Row],[stop_lon]])*COS(RADIANS(route_map__2[[#This Row],[stop_lat]])))^2)*111.32)</f>
        <v>0.49856697255000382</v>
      </c>
    </row>
    <row r="5376" spans="1:7" hidden="1" x14ac:dyDescent="0.2">
      <c r="A5376" t="s">
        <v>229</v>
      </c>
      <c r="B5376">
        <v>0</v>
      </c>
      <c r="C5376">
        <v>12</v>
      </c>
      <c r="D5376" t="s">
        <v>4853</v>
      </c>
      <c r="E5376">
        <v>49.334502999999998</v>
      </c>
      <c r="F5376">
        <v>-123.071871</v>
      </c>
      <c r="G5376">
        <f>IF(route_map__2[[#This Row],[route_label]]&lt;&gt;A5377,0,SQRT((E5377-route_map__2[[#This Row],[stop_lat]])^2 + ((F5377-route_map__2[[#This Row],[stop_lon]])*COS(RADIANS(route_map__2[[#This Row],[stop_lat]])))^2)*111.32)</f>
        <v>0.35399771891974013</v>
      </c>
    </row>
    <row r="5377" spans="1:7" hidden="1" x14ac:dyDescent="0.2">
      <c r="A5377" t="s">
        <v>229</v>
      </c>
      <c r="B5377">
        <v>0</v>
      </c>
      <c r="C5377">
        <v>13</v>
      </c>
      <c r="D5377" t="s">
        <v>4881</v>
      </c>
      <c r="E5377">
        <v>49.337682999999998</v>
      </c>
      <c r="F5377">
        <v>-123.071867</v>
      </c>
      <c r="G5377">
        <f>IF(route_map__2[[#This Row],[route_label]]&lt;&gt;A5378,0,SQRT((E5378-route_map__2[[#This Row],[stop_lat]])^2 + ((F5378-route_map__2[[#This Row],[stop_lon]])*COS(RADIANS(route_map__2[[#This Row],[stop_lat]])))^2)*111.32)</f>
        <v>0.10409150425389557</v>
      </c>
    </row>
    <row r="5378" spans="1:7" hidden="1" x14ac:dyDescent="0.2">
      <c r="A5378" t="s">
        <v>229</v>
      </c>
      <c r="B5378">
        <v>0</v>
      </c>
      <c r="C5378">
        <v>14</v>
      </c>
      <c r="D5378" t="s">
        <v>4882</v>
      </c>
      <c r="E5378">
        <v>49.338617999999997</v>
      </c>
      <c r="F5378">
        <v>-123.07185</v>
      </c>
      <c r="G5378">
        <f>IF(route_map__2[[#This Row],[route_label]]&lt;&gt;A5379,0,SQRT((E5379-route_map__2[[#This Row],[stop_lat]])^2 + ((F5379-route_map__2[[#This Row],[stop_lon]])*COS(RADIANS(route_map__2[[#This Row],[stop_lat]])))^2)*111.32)</f>
        <v>0.17662866790593632</v>
      </c>
    </row>
    <row r="5379" spans="1:7" hidden="1" x14ac:dyDescent="0.2">
      <c r="A5379" t="s">
        <v>229</v>
      </c>
      <c r="B5379">
        <v>0</v>
      </c>
      <c r="C5379">
        <v>15</v>
      </c>
      <c r="D5379" t="s">
        <v>4883</v>
      </c>
      <c r="E5379">
        <v>49.340108000000001</v>
      </c>
      <c r="F5379">
        <v>-123.07101299999999</v>
      </c>
      <c r="G5379">
        <f>IF(route_map__2[[#This Row],[route_label]]&lt;&gt;A5380,0,SQRT((E5380-route_map__2[[#This Row],[stop_lat]])^2 + ((F5380-route_map__2[[#This Row],[stop_lon]])*COS(RADIANS(route_map__2[[#This Row],[stop_lat]])))^2)*111.32)</f>
        <v>0.21491728082844891</v>
      </c>
    </row>
    <row r="5380" spans="1:7" hidden="1" x14ac:dyDescent="0.2">
      <c r="A5380" t="s">
        <v>229</v>
      </c>
      <c r="B5380">
        <v>0</v>
      </c>
      <c r="C5380">
        <v>16</v>
      </c>
      <c r="D5380" t="s">
        <v>4884</v>
      </c>
      <c r="E5380">
        <v>49.340097</v>
      </c>
      <c r="F5380">
        <v>-123.06805</v>
      </c>
      <c r="G5380">
        <f>IF(route_map__2[[#This Row],[route_label]]&lt;&gt;A5381,0,SQRT((E5381-route_map__2[[#This Row],[stop_lat]])^2 + ((F5381-route_map__2[[#This Row],[stop_lon]])*COS(RADIANS(route_map__2[[#This Row],[stop_lat]])))^2)*111.32)</f>
        <v>0.2724348763419781</v>
      </c>
    </row>
    <row r="5381" spans="1:7" hidden="1" x14ac:dyDescent="0.2">
      <c r="A5381" t="s">
        <v>229</v>
      </c>
      <c r="B5381">
        <v>0</v>
      </c>
      <c r="C5381">
        <v>17</v>
      </c>
      <c r="D5381" t="s">
        <v>4885</v>
      </c>
      <c r="E5381">
        <v>49.340085999999999</v>
      </c>
      <c r="F5381">
        <v>-123.064294</v>
      </c>
      <c r="G5381">
        <f>IF(route_map__2[[#This Row],[route_label]]&lt;&gt;A5382,0,SQRT((E5382-route_map__2[[#This Row],[stop_lat]])^2 + ((F5382-route_map__2[[#This Row],[stop_lon]])*COS(RADIANS(route_map__2[[#This Row],[stop_lat]])))^2)*111.32)</f>
        <v>0.30275980844509859</v>
      </c>
    </row>
    <row r="5382" spans="1:7" hidden="1" x14ac:dyDescent="0.2">
      <c r="A5382" t="s">
        <v>229</v>
      </c>
      <c r="B5382">
        <v>0</v>
      </c>
      <c r="C5382">
        <v>18</v>
      </c>
      <c r="D5382" t="s">
        <v>4886</v>
      </c>
      <c r="E5382">
        <v>49.340065000000003</v>
      </c>
      <c r="F5382">
        <v>-123.06012</v>
      </c>
      <c r="G5382">
        <f>IF(route_map__2[[#This Row],[route_label]]&lt;&gt;A5383,0,SQRT((E5383-route_map__2[[#This Row],[stop_lat]])^2 + ((F5383-route_map__2[[#This Row],[stop_lon]])*COS(RADIANS(route_map__2[[#This Row],[stop_lat]])))^2)*111.32)</f>
        <v>0.18158691196434787</v>
      </c>
    </row>
    <row r="5383" spans="1:7" hidden="1" x14ac:dyDescent="0.2">
      <c r="A5383" t="s">
        <v>229</v>
      </c>
      <c r="B5383">
        <v>0</v>
      </c>
      <c r="C5383">
        <v>19</v>
      </c>
      <c r="D5383" t="s">
        <v>4887</v>
      </c>
      <c r="E5383">
        <v>49.340563000000003</v>
      </c>
      <c r="F5383">
        <v>-123.05773600000001</v>
      </c>
      <c r="G5383">
        <f>IF(route_map__2[[#This Row],[route_label]]&lt;&gt;A5384,0,SQRT((E5384-route_map__2[[#This Row],[stop_lat]])^2 + ((F5384-route_map__2[[#This Row],[stop_lon]])*COS(RADIANS(route_map__2[[#This Row],[stop_lat]])))^2)*111.32)</f>
        <v>0.22864163734720305</v>
      </c>
    </row>
    <row r="5384" spans="1:7" hidden="1" x14ac:dyDescent="0.2">
      <c r="A5384" t="s">
        <v>229</v>
      </c>
      <c r="B5384">
        <v>0</v>
      </c>
      <c r="C5384">
        <v>20</v>
      </c>
      <c r="D5384" t="s">
        <v>4888</v>
      </c>
      <c r="E5384">
        <v>49.342616</v>
      </c>
      <c r="F5384">
        <v>-123.057642</v>
      </c>
      <c r="G5384">
        <f>IF(route_map__2[[#This Row],[route_label]]&lt;&gt;A5385,0,SQRT((E5385-route_map__2[[#This Row],[stop_lat]])^2 + ((F5385-route_map__2[[#This Row],[stop_lon]])*COS(RADIANS(route_map__2[[#This Row],[stop_lat]])))^2)*111.32)</f>
        <v>0.21488465466682477</v>
      </c>
    </row>
    <row r="5385" spans="1:7" hidden="1" x14ac:dyDescent="0.2">
      <c r="A5385" t="s">
        <v>229</v>
      </c>
      <c r="B5385">
        <v>0</v>
      </c>
      <c r="C5385">
        <v>21</v>
      </c>
      <c r="D5385" t="s">
        <v>4889</v>
      </c>
      <c r="E5385">
        <v>49.344389999999997</v>
      </c>
      <c r="F5385">
        <v>-123.05647399999999</v>
      </c>
      <c r="G5385">
        <f>IF(route_map__2[[#This Row],[route_label]]&lt;&gt;A5386,0,SQRT((E5386-route_map__2[[#This Row],[stop_lat]])^2 + ((F5386-route_map__2[[#This Row],[stop_lon]])*COS(RADIANS(route_map__2[[#This Row],[stop_lat]])))^2)*111.32)</f>
        <v>0.17359823666528831</v>
      </c>
    </row>
    <row r="5386" spans="1:7" hidden="1" x14ac:dyDescent="0.2">
      <c r="A5386" t="s">
        <v>229</v>
      </c>
      <c r="B5386">
        <v>0</v>
      </c>
      <c r="C5386">
        <v>22</v>
      </c>
      <c r="D5386" t="s">
        <v>4890</v>
      </c>
      <c r="E5386">
        <v>49.344583999999998</v>
      </c>
      <c r="F5386">
        <v>-123.05409899999999</v>
      </c>
      <c r="G5386">
        <f>IF(route_map__2[[#This Row],[route_label]]&lt;&gt;A5387,0,SQRT((E5387-route_map__2[[#This Row],[stop_lat]])^2 + ((F5387-route_map__2[[#This Row],[stop_lon]])*COS(RADIANS(route_map__2[[#This Row],[stop_lat]])))^2)*111.32)</f>
        <v>0.12513667545985696</v>
      </c>
    </row>
    <row r="5387" spans="1:7" hidden="1" x14ac:dyDescent="0.2">
      <c r="A5387" t="s">
        <v>229</v>
      </c>
      <c r="B5387">
        <v>0</v>
      </c>
      <c r="C5387">
        <v>23</v>
      </c>
      <c r="D5387" t="s">
        <v>4891</v>
      </c>
      <c r="E5387">
        <v>49.345477000000002</v>
      </c>
      <c r="F5387">
        <v>-123.05514700000001</v>
      </c>
      <c r="G5387">
        <f>IF(route_map__2[[#This Row],[route_label]]&lt;&gt;A5388,0,SQRT((E5388-route_map__2[[#This Row],[stop_lat]])^2 + ((F5388-route_map__2[[#This Row],[stop_lon]])*COS(RADIANS(route_map__2[[#This Row],[stop_lat]])))^2)*111.32)</f>
        <v>0.36545307806854366</v>
      </c>
    </row>
    <row r="5388" spans="1:7" hidden="1" x14ac:dyDescent="0.2">
      <c r="A5388" t="s">
        <v>229</v>
      </c>
      <c r="B5388">
        <v>0</v>
      </c>
      <c r="C5388">
        <v>24</v>
      </c>
      <c r="D5388" t="s">
        <v>4892</v>
      </c>
      <c r="E5388">
        <v>49.345466999999999</v>
      </c>
      <c r="F5388">
        <v>-123.060186</v>
      </c>
      <c r="G5388">
        <f>IF(route_map__2[[#This Row],[route_label]]&lt;&gt;A5389,0,SQRT((E5389-route_map__2[[#This Row],[stop_lat]])^2 + ((F5389-route_map__2[[#This Row],[stop_lon]])*COS(RADIANS(route_map__2[[#This Row],[stop_lat]])))^2)*111.32)</f>
        <v>0.24742939370434927</v>
      </c>
    </row>
    <row r="5389" spans="1:7" hidden="1" x14ac:dyDescent="0.2">
      <c r="A5389" t="s">
        <v>229</v>
      </c>
      <c r="B5389">
        <v>0</v>
      </c>
      <c r="C5389">
        <v>25</v>
      </c>
      <c r="D5389" t="s">
        <v>4893</v>
      </c>
      <c r="E5389">
        <v>49.344558999999997</v>
      </c>
      <c r="F5389">
        <v>-123.0633</v>
      </c>
      <c r="G5389">
        <f>IF(route_map__2[[#This Row],[route_label]]&lt;&gt;A5390,0,SQRT((E5390-route_map__2[[#This Row],[stop_lat]])^2 + ((F5390-route_map__2[[#This Row],[stop_lon]])*COS(RADIANS(route_map__2[[#This Row],[stop_lat]])))^2)*111.32)</f>
        <v>0.37434293278080893</v>
      </c>
    </row>
    <row r="5390" spans="1:7" hidden="1" x14ac:dyDescent="0.2">
      <c r="A5390" t="s">
        <v>229</v>
      </c>
      <c r="B5390">
        <v>0</v>
      </c>
      <c r="C5390">
        <v>26</v>
      </c>
      <c r="D5390" t="s">
        <v>4894</v>
      </c>
      <c r="E5390">
        <v>49.343294999999998</v>
      </c>
      <c r="F5390">
        <v>-123.068083</v>
      </c>
      <c r="G5390">
        <f>IF(route_map__2[[#This Row],[route_label]]&lt;&gt;A5391,0,SQRT((E5391-route_map__2[[#This Row],[stop_lat]])^2 + ((F5391-route_map__2[[#This Row],[stop_lon]])*COS(RADIANS(route_map__2[[#This Row],[stop_lat]])))^2)*111.32)</f>
        <v>0.27010149076840806</v>
      </c>
    </row>
    <row r="5391" spans="1:7" hidden="1" x14ac:dyDescent="0.2">
      <c r="A5391" t="s">
        <v>229</v>
      </c>
      <c r="B5391">
        <v>0</v>
      </c>
      <c r="C5391">
        <v>27</v>
      </c>
      <c r="D5391" t="s">
        <v>4895</v>
      </c>
      <c r="E5391">
        <v>49.343558999999999</v>
      </c>
      <c r="F5391">
        <v>-123.07178500000001</v>
      </c>
      <c r="G5391">
        <f>IF(route_map__2[[#This Row],[route_label]]&lt;&gt;A5392,0,SQRT((E5392-route_map__2[[#This Row],[stop_lat]])^2 + ((F5392-route_map__2[[#This Row],[stop_lon]])*COS(RADIANS(route_map__2[[#This Row],[stop_lat]])))^2)*111.32)</f>
        <v>0.15028831779439145</v>
      </c>
    </row>
    <row r="5392" spans="1:7" hidden="1" x14ac:dyDescent="0.2">
      <c r="A5392" t="s">
        <v>229</v>
      </c>
      <c r="B5392">
        <v>0</v>
      </c>
      <c r="C5392">
        <v>28</v>
      </c>
      <c r="D5392" t="s">
        <v>4896</v>
      </c>
      <c r="E5392">
        <v>49.344909000000001</v>
      </c>
      <c r="F5392">
        <v>-123.071766</v>
      </c>
      <c r="G5392">
        <f>IF(route_map__2[[#This Row],[route_label]]&lt;&gt;A5393,0,SQRT((E5393-route_map__2[[#This Row],[stop_lat]])^2 + ((F5393-route_map__2[[#This Row],[stop_lon]])*COS(RADIANS(route_map__2[[#This Row],[stop_lat]])))^2)*111.32)</f>
        <v>0.14490349538113817</v>
      </c>
    </row>
    <row r="5393" spans="1:7" hidden="1" x14ac:dyDescent="0.2">
      <c r="A5393" t="s">
        <v>229</v>
      </c>
      <c r="B5393">
        <v>0</v>
      </c>
      <c r="C5393">
        <v>29</v>
      </c>
      <c r="D5393" t="s">
        <v>4897</v>
      </c>
      <c r="E5393">
        <v>49.344827000000002</v>
      </c>
      <c r="F5393">
        <v>-123.07375999999999</v>
      </c>
      <c r="G5393">
        <f>IF(route_map__2[[#This Row],[route_label]]&lt;&gt;A5394,0,SQRT((E5394-route_map__2[[#This Row],[stop_lat]])^2 + ((F5394-route_map__2[[#This Row],[stop_lon]])*COS(RADIANS(route_map__2[[#This Row],[stop_lat]])))^2)*111.32)</f>
        <v>0.56182897646208829</v>
      </c>
    </row>
    <row r="5394" spans="1:7" hidden="1" x14ac:dyDescent="0.2">
      <c r="A5394" t="s">
        <v>229</v>
      </c>
      <c r="B5394">
        <v>1</v>
      </c>
      <c r="C5394">
        <v>1</v>
      </c>
      <c r="D5394" t="s">
        <v>4883</v>
      </c>
      <c r="E5394">
        <v>49.340108000000001</v>
      </c>
      <c r="F5394">
        <v>-123.07101299999999</v>
      </c>
      <c r="G5394">
        <f>IF(route_map__2[[#This Row],[route_label]]&lt;&gt;A5395,0,SQRT((E5395-route_map__2[[#This Row],[stop_lat]])^2 + ((F5395-route_map__2[[#This Row],[stop_lon]])*COS(RADIANS(route_map__2[[#This Row],[stop_lat]])))^2)*111.32)</f>
        <v>0.21491728082844891</v>
      </c>
    </row>
    <row r="5395" spans="1:7" hidden="1" x14ac:dyDescent="0.2">
      <c r="A5395" t="s">
        <v>229</v>
      </c>
      <c r="B5395">
        <v>1</v>
      </c>
      <c r="C5395">
        <v>2</v>
      </c>
      <c r="D5395" t="s">
        <v>4884</v>
      </c>
      <c r="E5395">
        <v>49.340097</v>
      </c>
      <c r="F5395">
        <v>-123.06805</v>
      </c>
      <c r="G5395">
        <f>IF(route_map__2[[#This Row],[route_label]]&lt;&gt;A5396,0,SQRT((E5396-route_map__2[[#This Row],[stop_lat]])^2 + ((F5396-route_map__2[[#This Row],[stop_lon]])*COS(RADIANS(route_map__2[[#This Row],[stop_lat]])))^2)*111.32)</f>
        <v>0.2724348763419781</v>
      </c>
    </row>
    <row r="5396" spans="1:7" hidden="1" x14ac:dyDescent="0.2">
      <c r="A5396" t="s">
        <v>229</v>
      </c>
      <c r="B5396">
        <v>1</v>
      </c>
      <c r="C5396">
        <v>3</v>
      </c>
      <c r="D5396" t="s">
        <v>4885</v>
      </c>
      <c r="E5396">
        <v>49.340085999999999</v>
      </c>
      <c r="F5396">
        <v>-123.064294</v>
      </c>
      <c r="G5396">
        <f>IF(route_map__2[[#This Row],[route_label]]&lt;&gt;A5397,0,SQRT((E5397-route_map__2[[#This Row],[stop_lat]])^2 + ((F5397-route_map__2[[#This Row],[stop_lon]])*COS(RADIANS(route_map__2[[#This Row],[stop_lat]])))^2)*111.32)</f>
        <v>0.30275980844509859</v>
      </c>
    </row>
    <row r="5397" spans="1:7" hidden="1" x14ac:dyDescent="0.2">
      <c r="A5397" t="s">
        <v>229</v>
      </c>
      <c r="B5397">
        <v>1</v>
      </c>
      <c r="C5397">
        <v>4</v>
      </c>
      <c r="D5397" t="s">
        <v>4886</v>
      </c>
      <c r="E5397">
        <v>49.340065000000003</v>
      </c>
      <c r="F5397">
        <v>-123.06012</v>
      </c>
      <c r="G5397">
        <f>IF(route_map__2[[#This Row],[route_label]]&lt;&gt;A5398,0,SQRT((E5398-route_map__2[[#This Row],[stop_lat]])^2 + ((F5398-route_map__2[[#This Row],[stop_lon]])*COS(RADIANS(route_map__2[[#This Row],[stop_lat]])))^2)*111.32)</f>
        <v>0.18158691196434787</v>
      </c>
    </row>
    <row r="5398" spans="1:7" hidden="1" x14ac:dyDescent="0.2">
      <c r="A5398" t="s">
        <v>229</v>
      </c>
      <c r="B5398">
        <v>1</v>
      </c>
      <c r="C5398">
        <v>5</v>
      </c>
      <c r="D5398" t="s">
        <v>4887</v>
      </c>
      <c r="E5398">
        <v>49.340563000000003</v>
      </c>
      <c r="F5398">
        <v>-123.05773600000001</v>
      </c>
      <c r="G5398">
        <f>IF(route_map__2[[#This Row],[route_label]]&lt;&gt;A5399,0,SQRT((E5399-route_map__2[[#This Row],[stop_lat]])^2 + ((F5399-route_map__2[[#This Row],[stop_lon]])*COS(RADIANS(route_map__2[[#This Row],[stop_lat]])))^2)*111.32)</f>
        <v>0.22864163734720305</v>
      </c>
    </row>
    <row r="5399" spans="1:7" hidden="1" x14ac:dyDescent="0.2">
      <c r="A5399" t="s">
        <v>229</v>
      </c>
      <c r="B5399">
        <v>1</v>
      </c>
      <c r="C5399">
        <v>6</v>
      </c>
      <c r="D5399" t="s">
        <v>4888</v>
      </c>
      <c r="E5399">
        <v>49.342616</v>
      </c>
      <c r="F5399">
        <v>-123.057642</v>
      </c>
      <c r="G5399">
        <f>IF(route_map__2[[#This Row],[route_label]]&lt;&gt;A5400,0,SQRT((E5400-route_map__2[[#This Row],[stop_lat]])^2 + ((F5400-route_map__2[[#This Row],[stop_lon]])*COS(RADIANS(route_map__2[[#This Row],[stop_lat]])))^2)*111.32)</f>
        <v>0.21488465466682477</v>
      </c>
    </row>
    <row r="5400" spans="1:7" hidden="1" x14ac:dyDescent="0.2">
      <c r="A5400" t="s">
        <v>229</v>
      </c>
      <c r="B5400">
        <v>1</v>
      </c>
      <c r="C5400">
        <v>7</v>
      </c>
      <c r="D5400" t="s">
        <v>4889</v>
      </c>
      <c r="E5400">
        <v>49.344389999999997</v>
      </c>
      <c r="F5400">
        <v>-123.05647399999999</v>
      </c>
      <c r="G5400">
        <f>IF(route_map__2[[#This Row],[route_label]]&lt;&gt;A5401,0,SQRT((E5401-route_map__2[[#This Row],[stop_lat]])^2 + ((F5401-route_map__2[[#This Row],[stop_lon]])*COS(RADIANS(route_map__2[[#This Row],[stop_lat]])))^2)*111.32)</f>
        <v>0.17359823666528831</v>
      </c>
    </row>
    <row r="5401" spans="1:7" hidden="1" x14ac:dyDescent="0.2">
      <c r="A5401" t="s">
        <v>229</v>
      </c>
      <c r="B5401">
        <v>1</v>
      </c>
      <c r="C5401">
        <v>8</v>
      </c>
      <c r="D5401" t="s">
        <v>4890</v>
      </c>
      <c r="E5401">
        <v>49.344583999999998</v>
      </c>
      <c r="F5401">
        <v>-123.05409899999999</v>
      </c>
      <c r="G5401">
        <f>IF(route_map__2[[#This Row],[route_label]]&lt;&gt;A5402,0,SQRT((E5402-route_map__2[[#This Row],[stop_lat]])^2 + ((F5402-route_map__2[[#This Row],[stop_lon]])*COS(RADIANS(route_map__2[[#This Row],[stop_lat]])))^2)*111.32)</f>
        <v>0.12513667545985696</v>
      </c>
    </row>
    <row r="5402" spans="1:7" hidden="1" x14ac:dyDescent="0.2">
      <c r="A5402" t="s">
        <v>229</v>
      </c>
      <c r="B5402">
        <v>1</v>
      </c>
      <c r="C5402">
        <v>9</v>
      </c>
      <c r="D5402" t="s">
        <v>4891</v>
      </c>
      <c r="E5402">
        <v>49.345477000000002</v>
      </c>
      <c r="F5402">
        <v>-123.05514700000001</v>
      </c>
      <c r="G5402">
        <f>IF(route_map__2[[#This Row],[route_label]]&lt;&gt;A5403,0,SQRT((E5403-route_map__2[[#This Row],[stop_lat]])^2 + ((F5403-route_map__2[[#This Row],[stop_lon]])*COS(RADIANS(route_map__2[[#This Row],[stop_lat]])))^2)*111.32)</f>
        <v>0.36545307806854366</v>
      </c>
    </row>
    <row r="5403" spans="1:7" hidden="1" x14ac:dyDescent="0.2">
      <c r="A5403" t="s">
        <v>229</v>
      </c>
      <c r="B5403">
        <v>1</v>
      </c>
      <c r="C5403">
        <v>10</v>
      </c>
      <c r="D5403" t="s">
        <v>4892</v>
      </c>
      <c r="E5403">
        <v>49.345466999999999</v>
      </c>
      <c r="F5403">
        <v>-123.060186</v>
      </c>
      <c r="G5403">
        <f>IF(route_map__2[[#This Row],[route_label]]&lt;&gt;A5404,0,SQRT((E5404-route_map__2[[#This Row],[stop_lat]])^2 + ((F5404-route_map__2[[#This Row],[stop_lon]])*COS(RADIANS(route_map__2[[#This Row],[stop_lat]])))^2)*111.32)</f>
        <v>0.24742939370434927</v>
      </c>
    </row>
    <row r="5404" spans="1:7" hidden="1" x14ac:dyDescent="0.2">
      <c r="A5404" t="s">
        <v>229</v>
      </c>
      <c r="B5404">
        <v>1</v>
      </c>
      <c r="C5404">
        <v>11</v>
      </c>
      <c r="D5404" t="s">
        <v>4893</v>
      </c>
      <c r="E5404">
        <v>49.344558999999997</v>
      </c>
      <c r="F5404">
        <v>-123.0633</v>
      </c>
      <c r="G5404">
        <f>IF(route_map__2[[#This Row],[route_label]]&lt;&gt;A5405,0,SQRT((E5405-route_map__2[[#This Row],[stop_lat]])^2 + ((F5405-route_map__2[[#This Row],[stop_lon]])*COS(RADIANS(route_map__2[[#This Row],[stop_lat]])))^2)*111.32)</f>
        <v>0.37434293278080893</v>
      </c>
    </row>
    <row r="5405" spans="1:7" hidden="1" x14ac:dyDescent="0.2">
      <c r="A5405" t="s">
        <v>229</v>
      </c>
      <c r="B5405">
        <v>1</v>
      </c>
      <c r="C5405">
        <v>12</v>
      </c>
      <c r="D5405" t="s">
        <v>4894</v>
      </c>
      <c r="E5405">
        <v>49.343294999999998</v>
      </c>
      <c r="F5405">
        <v>-123.068083</v>
      </c>
      <c r="G5405">
        <f>IF(route_map__2[[#This Row],[route_label]]&lt;&gt;A5406,0,SQRT((E5406-route_map__2[[#This Row],[stop_lat]])^2 + ((F5406-route_map__2[[#This Row],[stop_lon]])*COS(RADIANS(route_map__2[[#This Row],[stop_lat]])))^2)*111.32)</f>
        <v>0.27010149076840806</v>
      </c>
    </row>
    <row r="5406" spans="1:7" hidden="1" x14ac:dyDescent="0.2">
      <c r="A5406" t="s">
        <v>229</v>
      </c>
      <c r="B5406">
        <v>1</v>
      </c>
      <c r="C5406">
        <v>13</v>
      </c>
      <c r="D5406" t="s">
        <v>4895</v>
      </c>
      <c r="E5406">
        <v>49.343558999999999</v>
      </c>
      <c r="F5406">
        <v>-123.07178500000001</v>
      </c>
      <c r="G5406">
        <f>IF(route_map__2[[#This Row],[route_label]]&lt;&gt;A5407,0,SQRT((E5407-route_map__2[[#This Row],[stop_lat]])^2 + ((F5407-route_map__2[[#This Row],[stop_lon]])*COS(RADIANS(route_map__2[[#This Row],[stop_lat]])))^2)*111.32)</f>
        <v>0.15028831779439145</v>
      </c>
    </row>
    <row r="5407" spans="1:7" hidden="1" x14ac:dyDescent="0.2">
      <c r="A5407" t="s">
        <v>229</v>
      </c>
      <c r="B5407">
        <v>1</v>
      </c>
      <c r="C5407">
        <v>14</v>
      </c>
      <c r="D5407" t="s">
        <v>4896</v>
      </c>
      <c r="E5407">
        <v>49.344909000000001</v>
      </c>
      <c r="F5407">
        <v>-123.071766</v>
      </c>
      <c r="G5407">
        <f>IF(route_map__2[[#This Row],[route_label]]&lt;&gt;A5408,0,SQRT((E5408-route_map__2[[#This Row],[stop_lat]])^2 + ((F5408-route_map__2[[#This Row],[stop_lon]])*COS(RADIANS(route_map__2[[#This Row],[stop_lat]])))^2)*111.32)</f>
        <v>0.14490349538113817</v>
      </c>
    </row>
    <row r="5408" spans="1:7" hidden="1" x14ac:dyDescent="0.2">
      <c r="A5408" t="s">
        <v>229</v>
      </c>
      <c r="B5408">
        <v>1</v>
      </c>
      <c r="C5408">
        <v>15</v>
      </c>
      <c r="D5408" t="s">
        <v>4897</v>
      </c>
      <c r="E5408">
        <v>49.344827000000002</v>
      </c>
      <c r="F5408">
        <v>-123.07375999999999</v>
      </c>
      <c r="G5408">
        <f>IF(route_map__2[[#This Row],[route_label]]&lt;&gt;A5409,0,SQRT((E5409-route_map__2[[#This Row],[stop_lat]])^2 + ((F5409-route_map__2[[#This Row],[stop_lon]])*COS(RADIANS(route_map__2[[#This Row],[stop_lat]])))^2)*111.32)</f>
        <v>0.16465614927126984</v>
      </c>
    </row>
    <row r="5409" spans="1:7" hidden="1" x14ac:dyDescent="0.2">
      <c r="A5409" t="s">
        <v>229</v>
      </c>
      <c r="B5409">
        <v>1</v>
      </c>
      <c r="C5409">
        <v>16</v>
      </c>
      <c r="D5409" t="s">
        <v>4898</v>
      </c>
      <c r="E5409">
        <v>49.343918000000002</v>
      </c>
      <c r="F5409">
        <v>-123.071969</v>
      </c>
      <c r="G5409">
        <f>IF(route_map__2[[#This Row],[route_label]]&lt;&gt;A5410,0,SQRT((E5410-route_map__2[[#This Row],[stop_lat]])^2 + ((F5410-route_map__2[[#This Row],[stop_lon]])*COS(RADIANS(route_map__2[[#This Row],[stop_lat]])))^2)*111.32)</f>
        <v>0.2032784065903307</v>
      </c>
    </row>
    <row r="5410" spans="1:7" hidden="1" x14ac:dyDescent="0.2">
      <c r="A5410" t="s">
        <v>229</v>
      </c>
      <c r="B5410">
        <v>1</v>
      </c>
      <c r="C5410">
        <v>17</v>
      </c>
      <c r="D5410" t="s">
        <v>4899</v>
      </c>
      <c r="E5410">
        <v>49.342092000000001</v>
      </c>
      <c r="F5410">
        <v>-123.071994</v>
      </c>
      <c r="G5410">
        <f>IF(route_map__2[[#This Row],[route_label]]&lt;&gt;A5411,0,SQRT((E5411-route_map__2[[#This Row],[stop_lat]])^2 + ((F5411-route_map__2[[#This Row],[stop_lon]])*COS(RADIANS(route_map__2[[#This Row],[stop_lat]])))^2)*111.32)</f>
        <v>9.6631095209208512E-2</v>
      </c>
    </row>
    <row r="5411" spans="1:7" hidden="1" x14ac:dyDescent="0.2">
      <c r="A5411" t="s">
        <v>229</v>
      </c>
      <c r="B5411">
        <v>1</v>
      </c>
      <c r="C5411">
        <v>18</v>
      </c>
      <c r="D5411" t="s">
        <v>4900</v>
      </c>
      <c r="E5411">
        <v>49.341223999999997</v>
      </c>
      <c r="F5411">
        <v>-123.072008</v>
      </c>
      <c r="G5411">
        <f>IF(route_map__2[[#This Row],[route_label]]&lt;&gt;A5412,0,SQRT((E5412-route_map__2[[#This Row],[stop_lat]])^2 + ((F5412-route_map__2[[#This Row],[stop_lon]])*COS(RADIANS(route_map__2[[#This Row],[stop_lat]])))^2)*111.32)</f>
        <v>0.14560916131621904</v>
      </c>
    </row>
    <row r="5412" spans="1:7" hidden="1" x14ac:dyDescent="0.2">
      <c r="A5412" t="s">
        <v>229</v>
      </c>
      <c r="B5412">
        <v>1</v>
      </c>
      <c r="C5412">
        <v>19</v>
      </c>
      <c r="D5412" t="s">
        <v>4901</v>
      </c>
      <c r="E5412">
        <v>49.339916000000002</v>
      </c>
      <c r="F5412">
        <v>-123.07201999999999</v>
      </c>
      <c r="G5412">
        <f>IF(route_map__2[[#This Row],[route_label]]&lt;&gt;A5413,0,SQRT((E5413-route_map__2[[#This Row],[stop_lat]])^2 + ((F5413-route_map__2[[#This Row],[stop_lon]])*COS(RADIANS(route_map__2[[#This Row],[stop_lat]])))^2)*111.32)</f>
        <v>0.2110739365194603</v>
      </c>
    </row>
    <row r="5413" spans="1:7" hidden="1" x14ac:dyDescent="0.2">
      <c r="A5413" t="s">
        <v>229</v>
      </c>
      <c r="B5413">
        <v>1</v>
      </c>
      <c r="C5413">
        <v>20</v>
      </c>
      <c r="D5413" t="s">
        <v>4902</v>
      </c>
      <c r="E5413">
        <v>49.33802</v>
      </c>
      <c r="F5413">
        <v>-123.07205</v>
      </c>
      <c r="G5413">
        <f>IF(route_map__2[[#This Row],[route_label]]&lt;&gt;A5414,0,SQRT((E5414-route_map__2[[#This Row],[stop_lat]])^2 + ((F5414-route_map__2[[#This Row],[stop_lon]])*COS(RADIANS(route_map__2[[#This Row],[stop_lat]])))^2)*111.32)</f>
        <v>0.30139104129596545</v>
      </c>
    </row>
    <row r="5414" spans="1:7" hidden="1" x14ac:dyDescent="0.2">
      <c r="A5414" t="s">
        <v>229</v>
      </c>
      <c r="B5414">
        <v>1</v>
      </c>
      <c r="C5414">
        <v>21</v>
      </c>
      <c r="D5414" t="s">
        <v>4870</v>
      </c>
      <c r="E5414">
        <v>49.335312999999999</v>
      </c>
      <c r="F5414">
        <v>-123.072124</v>
      </c>
      <c r="G5414">
        <f>IF(route_map__2[[#This Row],[route_label]]&lt;&gt;A5415,0,SQRT((E5415-route_map__2[[#This Row],[stop_lat]])^2 + ((F5415-route_map__2[[#This Row],[stop_lon]])*COS(RADIANS(route_map__2[[#This Row],[stop_lat]])))^2)*111.32)</f>
        <v>0.16722657177490385</v>
      </c>
    </row>
    <row r="5415" spans="1:7" hidden="1" x14ac:dyDescent="0.2">
      <c r="A5415" t="s">
        <v>229</v>
      </c>
      <c r="B5415">
        <v>1</v>
      </c>
      <c r="C5415">
        <v>22</v>
      </c>
      <c r="D5415" t="s">
        <v>4871</v>
      </c>
      <c r="E5415">
        <v>49.333810999999997</v>
      </c>
      <c r="F5415">
        <v>-123.072163</v>
      </c>
      <c r="G5415">
        <f>IF(route_map__2[[#This Row],[route_label]]&lt;&gt;A5416,0,SQRT((E5416-route_map__2[[#This Row],[stop_lat]])^2 + ((F5416-route_map__2[[#This Row],[stop_lon]])*COS(RADIANS(route_map__2[[#This Row],[stop_lat]])))^2)*111.32)</f>
        <v>0.44868061533115816</v>
      </c>
    </row>
    <row r="5416" spans="1:7" hidden="1" x14ac:dyDescent="0.2">
      <c r="A5416" t="s">
        <v>229</v>
      </c>
      <c r="B5416">
        <v>1</v>
      </c>
      <c r="C5416">
        <v>23</v>
      </c>
      <c r="D5416" t="s">
        <v>4872</v>
      </c>
      <c r="E5416">
        <v>49.329780999999997</v>
      </c>
      <c r="F5416">
        <v>-123.072265</v>
      </c>
      <c r="G5416">
        <f>IF(route_map__2[[#This Row],[route_label]]&lt;&gt;A5417,0,SQRT((E5417-route_map__2[[#This Row],[stop_lat]])^2 + ((F5417-route_map__2[[#This Row],[stop_lon]])*COS(RADIANS(route_map__2[[#This Row],[stop_lat]])))^2)*111.32)</f>
        <v>0.20194022697633462</v>
      </c>
    </row>
    <row r="5417" spans="1:7" hidden="1" x14ac:dyDescent="0.2">
      <c r="A5417" t="s">
        <v>229</v>
      </c>
      <c r="B5417">
        <v>1</v>
      </c>
      <c r="C5417">
        <v>24</v>
      </c>
      <c r="D5417" t="s">
        <v>4873</v>
      </c>
      <c r="E5417">
        <v>49.327967000000001</v>
      </c>
      <c r="F5417">
        <v>-123.07228600000001</v>
      </c>
      <c r="G5417">
        <f>IF(route_map__2[[#This Row],[route_label]]&lt;&gt;A5418,0,SQRT((E5418-route_map__2[[#This Row],[stop_lat]])^2 + ((F5418-route_map__2[[#This Row],[stop_lon]])*COS(RADIANS(route_map__2[[#This Row],[stop_lat]])))^2)*111.32)</f>
        <v>0.22561086788957305</v>
      </c>
    </row>
    <row r="5418" spans="1:7" hidden="1" x14ac:dyDescent="0.2">
      <c r="A5418" t="s">
        <v>229</v>
      </c>
      <c r="B5418">
        <v>1</v>
      </c>
      <c r="C5418">
        <v>25</v>
      </c>
      <c r="D5418" t="s">
        <v>4874</v>
      </c>
      <c r="E5418">
        <v>49.325941</v>
      </c>
      <c r="F5418">
        <v>-123.072367</v>
      </c>
      <c r="G5418">
        <f>IF(route_map__2[[#This Row],[route_label]]&lt;&gt;A5419,0,SQRT((E5419-route_map__2[[#This Row],[stop_lat]])^2 + ((F5419-route_map__2[[#This Row],[stop_lon]])*COS(RADIANS(route_map__2[[#This Row],[stop_lat]])))^2)*111.32)</f>
        <v>0.23157874401855852</v>
      </c>
    </row>
    <row r="5419" spans="1:7" hidden="1" x14ac:dyDescent="0.2">
      <c r="A5419" t="s">
        <v>229</v>
      </c>
      <c r="B5419">
        <v>1</v>
      </c>
      <c r="C5419">
        <v>26</v>
      </c>
      <c r="D5419" t="s">
        <v>4875</v>
      </c>
      <c r="E5419">
        <v>49.323861000000001</v>
      </c>
      <c r="F5419">
        <v>-123.07242100000001</v>
      </c>
      <c r="G5419">
        <f>IF(route_map__2[[#This Row],[route_label]]&lt;&gt;A5420,0,SQRT((E5420-route_map__2[[#This Row],[stop_lat]])^2 + ((F5420-route_map__2[[#This Row],[stop_lon]])*COS(RADIANS(route_map__2[[#This Row],[stop_lat]])))^2)*111.32)</f>
        <v>0.24060457710790525</v>
      </c>
    </row>
    <row r="5420" spans="1:7" hidden="1" x14ac:dyDescent="0.2">
      <c r="A5420" t="s">
        <v>229</v>
      </c>
      <c r="B5420">
        <v>1</v>
      </c>
      <c r="C5420">
        <v>27</v>
      </c>
      <c r="D5420" t="s">
        <v>4876</v>
      </c>
      <c r="E5420">
        <v>49.3217</v>
      </c>
      <c r="F5420">
        <v>-123.07248300000001</v>
      </c>
      <c r="G5420">
        <f>IF(route_map__2[[#This Row],[route_label]]&lt;&gt;A5421,0,SQRT((E5421-route_map__2[[#This Row],[stop_lat]])^2 + ((F5421-route_map__2[[#This Row],[stop_lon]])*COS(RADIANS(route_map__2[[#This Row],[stop_lat]])))^2)*111.32)</f>
        <v>0.23346190063005762</v>
      </c>
    </row>
    <row r="5421" spans="1:7" hidden="1" x14ac:dyDescent="0.2">
      <c r="A5421" t="s">
        <v>229</v>
      </c>
      <c r="B5421">
        <v>1</v>
      </c>
      <c r="C5421">
        <v>28</v>
      </c>
      <c r="D5421" t="s">
        <v>4877</v>
      </c>
      <c r="E5421">
        <v>49.319603000000001</v>
      </c>
      <c r="F5421">
        <v>-123.072529</v>
      </c>
      <c r="G5421">
        <f>IF(route_map__2[[#This Row],[route_label]]&lt;&gt;A5422,0,SQRT((E5422-route_map__2[[#This Row],[stop_lat]])^2 + ((F5422-route_map__2[[#This Row],[stop_lon]])*COS(RADIANS(route_map__2[[#This Row],[stop_lat]])))^2)*111.32)</f>
        <v>0.31313334669468079</v>
      </c>
    </row>
    <row r="5422" spans="1:7" hidden="1" x14ac:dyDescent="0.2">
      <c r="A5422" t="s">
        <v>229</v>
      </c>
      <c r="B5422">
        <v>1</v>
      </c>
      <c r="C5422">
        <v>29</v>
      </c>
      <c r="D5422" t="s">
        <v>4878</v>
      </c>
      <c r="E5422">
        <v>49.316896</v>
      </c>
      <c r="F5422">
        <v>-123.073702</v>
      </c>
      <c r="G5422">
        <f>IF(route_map__2[[#This Row],[route_label]]&lt;&gt;A5423,0,SQRT((E5423-route_map__2[[#This Row],[stop_lat]])^2 + ((F5423-route_map__2[[#This Row],[stop_lon]])*COS(RADIANS(route_map__2[[#This Row],[stop_lat]])))^2)*111.32)</f>
        <v>0.27746227138275692</v>
      </c>
    </row>
    <row r="5423" spans="1:7" hidden="1" x14ac:dyDescent="0.2">
      <c r="A5423" t="s">
        <v>229</v>
      </c>
      <c r="B5423">
        <v>1</v>
      </c>
      <c r="C5423">
        <v>30</v>
      </c>
      <c r="D5423" t="s">
        <v>4879</v>
      </c>
      <c r="E5423">
        <v>49.314819999999997</v>
      </c>
      <c r="F5423">
        <v>-123.075818</v>
      </c>
      <c r="G5423">
        <f>IF(route_map__2[[#This Row],[route_label]]&lt;&gt;A5424,0,SQRT((E5424-route_map__2[[#This Row],[stop_lat]])^2 + ((F5424-route_map__2[[#This Row],[stop_lon]])*COS(RADIANS(route_map__2[[#This Row],[stop_lat]])))^2)*111.32)</f>
        <v>0.21479298016512291</v>
      </c>
    </row>
    <row r="5424" spans="1:7" hidden="1" x14ac:dyDescent="0.2">
      <c r="A5424" t="s">
        <v>229</v>
      </c>
      <c r="B5424">
        <v>1</v>
      </c>
      <c r="C5424">
        <v>31</v>
      </c>
      <c r="D5424" t="s">
        <v>4840</v>
      </c>
      <c r="E5424">
        <v>49.313218999999997</v>
      </c>
      <c r="F5424">
        <v>-123.07747000000001</v>
      </c>
      <c r="G5424">
        <f>IF(route_map__2[[#This Row],[route_label]]&lt;&gt;A5425,0,SQRT((E5425-route_map__2[[#This Row],[stop_lat]])^2 + ((F5425-route_map__2[[#This Row],[stop_lon]])*COS(RADIANS(route_map__2[[#This Row],[stop_lat]])))^2)*111.32)</f>
        <v>0.21918375451807268</v>
      </c>
    </row>
    <row r="5425" spans="1:7" hidden="1" x14ac:dyDescent="0.2">
      <c r="A5425" t="s">
        <v>229</v>
      </c>
      <c r="B5425">
        <v>1</v>
      </c>
      <c r="C5425">
        <v>32</v>
      </c>
      <c r="D5425" t="s">
        <v>4841</v>
      </c>
      <c r="E5425">
        <v>49.311560999999998</v>
      </c>
      <c r="F5425">
        <v>-123.079099</v>
      </c>
      <c r="G5425">
        <f>IF(route_map__2[[#This Row],[route_label]]&lt;&gt;A5426,0,SQRT((E5426-route_map__2[[#This Row],[stop_lat]])^2 + ((F5426-route_map__2[[#This Row],[stop_lon]])*COS(RADIANS(route_map__2[[#This Row],[stop_lat]])))^2)*111.32)</f>
        <v>0.24450678340553658</v>
      </c>
    </row>
    <row r="5426" spans="1:7" hidden="1" x14ac:dyDescent="0.2">
      <c r="A5426" t="s">
        <v>229</v>
      </c>
      <c r="B5426">
        <v>1</v>
      </c>
      <c r="C5426">
        <v>33</v>
      </c>
      <c r="D5426" t="s">
        <v>4842</v>
      </c>
      <c r="E5426">
        <v>49.311100000000003</v>
      </c>
      <c r="F5426">
        <v>-123.082393</v>
      </c>
      <c r="G5426">
        <f>IF(route_map__2[[#This Row],[route_label]]&lt;&gt;A5427,0,SQRT((E5427-route_map__2[[#This Row],[stop_lat]])^2 + ((F5427-route_map__2[[#This Row],[stop_lon]])*COS(RADIANS(route_map__2[[#This Row],[stop_lat]])))^2)*111.32)</f>
        <v>0</v>
      </c>
    </row>
    <row r="5427" spans="1:7" hidden="1" x14ac:dyDescent="0.2">
      <c r="A5427" t="s">
        <v>424</v>
      </c>
      <c r="B5427">
        <v>0</v>
      </c>
      <c r="C5427">
        <v>1</v>
      </c>
      <c r="D5427" t="s">
        <v>4903</v>
      </c>
      <c r="E5427">
        <v>49.314517000000002</v>
      </c>
      <c r="F5427">
        <v>-123.09939300000001</v>
      </c>
      <c r="G5427">
        <f>IF(route_map__2[[#This Row],[route_label]]&lt;&gt;A5428,0,SQRT((E5428-route_map__2[[#This Row],[stop_lat]])^2 + ((F5428-route_map__2[[#This Row],[stop_lon]])*COS(RADIANS(route_map__2[[#This Row],[stop_lat]])))^2)*111.32)</f>
        <v>0.38674182838497495</v>
      </c>
    </row>
    <row r="5428" spans="1:7" hidden="1" x14ac:dyDescent="0.2">
      <c r="A5428" t="s">
        <v>424</v>
      </c>
      <c r="B5428">
        <v>0</v>
      </c>
      <c r="C5428">
        <v>2</v>
      </c>
      <c r="D5428" t="s">
        <v>4904</v>
      </c>
      <c r="E5428">
        <v>49.316130000000001</v>
      </c>
      <c r="F5428">
        <v>-123.094673</v>
      </c>
      <c r="G5428">
        <f>IF(route_map__2[[#This Row],[route_label]]&lt;&gt;A5429,0,SQRT((E5429-route_map__2[[#This Row],[stop_lat]])^2 + ((F5429-route_map__2[[#This Row],[stop_lon]])*COS(RADIANS(route_map__2[[#This Row],[stop_lat]])))^2)*111.32)</f>
        <v>0.40821223614570745</v>
      </c>
    </row>
    <row r="5429" spans="1:7" hidden="1" x14ac:dyDescent="0.2">
      <c r="A5429" t="s">
        <v>424</v>
      </c>
      <c r="B5429">
        <v>0</v>
      </c>
      <c r="C5429">
        <v>3</v>
      </c>
      <c r="D5429" t="s">
        <v>4905</v>
      </c>
      <c r="E5429">
        <v>49.318958000000002</v>
      </c>
      <c r="F5429">
        <v>-123.091092</v>
      </c>
      <c r="G5429">
        <f>IF(route_map__2[[#This Row],[route_label]]&lt;&gt;A5430,0,SQRT((E5430-route_map__2[[#This Row],[stop_lat]])^2 + ((F5430-route_map__2[[#This Row],[stop_lon]])*COS(RADIANS(route_map__2[[#This Row],[stop_lat]])))^2)*111.32)</f>
        <v>0.61730716386878082</v>
      </c>
    </row>
    <row r="5430" spans="1:7" hidden="1" x14ac:dyDescent="0.2">
      <c r="A5430" t="s">
        <v>424</v>
      </c>
      <c r="B5430">
        <v>0</v>
      </c>
      <c r="C5430">
        <v>4</v>
      </c>
      <c r="D5430" t="s">
        <v>4906</v>
      </c>
      <c r="E5430">
        <v>49.314506999999999</v>
      </c>
      <c r="F5430">
        <v>-123.086018</v>
      </c>
      <c r="G5430">
        <f>IF(route_map__2[[#This Row],[route_label]]&lt;&gt;A5431,0,SQRT((E5431-route_map__2[[#This Row],[stop_lat]])^2 + ((F5431-route_map__2[[#This Row],[stop_lon]])*COS(RADIANS(route_map__2[[#This Row],[stop_lat]])))^2)*111.32)</f>
        <v>0.24122137462604842</v>
      </c>
    </row>
    <row r="5431" spans="1:7" hidden="1" x14ac:dyDescent="0.2">
      <c r="A5431" t="s">
        <v>424</v>
      </c>
      <c r="B5431">
        <v>0</v>
      </c>
      <c r="C5431">
        <v>5</v>
      </c>
      <c r="D5431" t="s">
        <v>4907</v>
      </c>
      <c r="E5431">
        <v>49.312849999999997</v>
      </c>
      <c r="F5431">
        <v>-123.083876</v>
      </c>
      <c r="G5431">
        <f>IF(route_map__2[[#This Row],[route_label]]&lt;&gt;A5432,0,SQRT((E5432-route_map__2[[#This Row],[stop_lat]])^2 + ((F5432-route_map__2[[#This Row],[stop_lon]])*COS(RADIANS(route_map__2[[#This Row],[stop_lat]])))^2)*111.32)</f>
        <v>0.17644772487215898</v>
      </c>
    </row>
    <row r="5432" spans="1:7" hidden="1" x14ac:dyDescent="0.2">
      <c r="A5432" t="s">
        <v>424</v>
      </c>
      <c r="B5432">
        <v>0</v>
      </c>
      <c r="C5432">
        <v>6</v>
      </c>
      <c r="D5432" t="s">
        <v>4908</v>
      </c>
      <c r="E5432">
        <v>49.311537000000001</v>
      </c>
      <c r="F5432">
        <v>-123.082514</v>
      </c>
      <c r="G5432">
        <f>IF(route_map__2[[#This Row],[route_label]]&lt;&gt;A5433,0,SQRT((E5433-route_map__2[[#This Row],[stop_lat]])^2 + ((F5433-route_map__2[[#This Row],[stop_lon]])*COS(RADIANS(route_map__2[[#This Row],[stop_lat]])))^2)*111.32)</f>
        <v>0</v>
      </c>
    </row>
    <row r="5433" spans="1:7" hidden="1" x14ac:dyDescent="0.2">
      <c r="A5433" t="s">
        <v>424</v>
      </c>
      <c r="B5433">
        <v>1</v>
      </c>
      <c r="C5433">
        <v>1</v>
      </c>
      <c r="D5433" t="s">
        <v>4908</v>
      </c>
      <c r="E5433">
        <v>49.311537000000001</v>
      </c>
      <c r="F5433">
        <v>-123.082514</v>
      </c>
      <c r="G5433">
        <f>IF(route_map__2[[#This Row],[route_label]]&lt;&gt;A5434,0,SQRT((E5434-route_map__2[[#This Row],[stop_lat]])^2 + ((F5434-route_map__2[[#This Row],[stop_lon]])*COS(RADIANS(route_map__2[[#This Row],[stop_lat]])))^2)*111.32)</f>
        <v>0.2339671099222104</v>
      </c>
    </row>
    <row r="5434" spans="1:7" hidden="1" x14ac:dyDescent="0.2">
      <c r="A5434" t="s">
        <v>424</v>
      </c>
      <c r="B5434">
        <v>1</v>
      </c>
      <c r="C5434">
        <v>2</v>
      </c>
      <c r="D5434" t="s">
        <v>4909</v>
      </c>
      <c r="E5434">
        <v>49.313270000000003</v>
      </c>
      <c r="F5434">
        <v>-123.084338</v>
      </c>
      <c r="G5434">
        <f>IF(route_map__2[[#This Row],[route_label]]&lt;&gt;A5435,0,SQRT((E5435-route_map__2[[#This Row],[stop_lat]])^2 + ((F5435-route_map__2[[#This Row],[stop_lon]])*COS(RADIANS(route_map__2[[#This Row],[stop_lat]])))^2)*111.32)</f>
        <v>0.25145296851203119</v>
      </c>
    </row>
    <row r="5435" spans="1:7" hidden="1" x14ac:dyDescent="0.2">
      <c r="A5435" t="s">
        <v>424</v>
      </c>
      <c r="B5435">
        <v>1</v>
      </c>
      <c r="C5435">
        <v>3</v>
      </c>
      <c r="D5435" t="s">
        <v>4910</v>
      </c>
      <c r="E5435">
        <v>49.315325999999999</v>
      </c>
      <c r="F5435">
        <v>-123.085773</v>
      </c>
      <c r="G5435">
        <f>IF(route_map__2[[#This Row],[route_label]]&lt;&gt;A5436,0,SQRT((E5436-route_map__2[[#This Row],[stop_lat]])^2 + ((F5436-route_map__2[[#This Row],[stop_lon]])*COS(RADIANS(route_map__2[[#This Row],[stop_lat]])))^2)*111.32)</f>
        <v>0.61885773035167446</v>
      </c>
    </row>
    <row r="5436" spans="1:7" hidden="1" x14ac:dyDescent="0.2">
      <c r="A5436" t="s">
        <v>424</v>
      </c>
      <c r="B5436">
        <v>1</v>
      </c>
      <c r="C5436">
        <v>4</v>
      </c>
      <c r="D5436" t="s">
        <v>4911</v>
      </c>
      <c r="E5436">
        <v>49.319125</v>
      </c>
      <c r="F5436">
        <v>-123.091999</v>
      </c>
      <c r="G5436">
        <f>IF(route_map__2[[#This Row],[route_label]]&lt;&gt;A5437,0,SQRT((E5437-route_map__2[[#This Row],[stop_lat]])^2 + ((F5437-route_map__2[[#This Row],[stop_lon]])*COS(RADIANS(route_map__2[[#This Row],[stop_lat]])))^2)*111.32)</f>
        <v>0.45761489994312937</v>
      </c>
    </row>
    <row r="5437" spans="1:7" hidden="1" x14ac:dyDescent="0.2">
      <c r="A5437" t="s">
        <v>424</v>
      </c>
      <c r="B5437">
        <v>1</v>
      </c>
      <c r="C5437">
        <v>5</v>
      </c>
      <c r="D5437" t="s">
        <v>4912</v>
      </c>
      <c r="E5437">
        <v>49.315477999999999</v>
      </c>
      <c r="F5437">
        <v>-123.094909</v>
      </c>
      <c r="G5437">
        <f>IF(route_map__2[[#This Row],[route_label]]&lt;&gt;A5438,0,SQRT((E5438-route_map__2[[#This Row],[stop_lat]])^2 + ((F5438-route_map__2[[#This Row],[stop_lon]])*COS(RADIANS(route_map__2[[#This Row],[stop_lat]])))^2)*111.32)</f>
        <v>0.34253257694449984</v>
      </c>
    </row>
    <row r="5438" spans="1:7" hidden="1" x14ac:dyDescent="0.2">
      <c r="A5438" t="s">
        <v>424</v>
      </c>
      <c r="B5438">
        <v>1</v>
      </c>
      <c r="C5438">
        <v>6</v>
      </c>
      <c r="D5438" t="s">
        <v>4903</v>
      </c>
      <c r="E5438">
        <v>49.314517000000002</v>
      </c>
      <c r="F5438">
        <v>-123.09939300000001</v>
      </c>
      <c r="G5438">
        <f>IF(route_map__2[[#This Row],[route_label]]&lt;&gt;A5439,0,SQRT((E5439-route_map__2[[#This Row],[stop_lat]])^2 + ((F5439-route_map__2[[#This Row],[stop_lon]])*COS(RADIANS(route_map__2[[#This Row],[stop_lat]])))^2)*111.32)</f>
        <v>0</v>
      </c>
    </row>
    <row r="5439" spans="1:7" hidden="1" x14ac:dyDescent="0.2">
      <c r="A5439" t="s">
        <v>287</v>
      </c>
      <c r="B5439">
        <v>0</v>
      </c>
      <c r="C5439">
        <v>1</v>
      </c>
      <c r="D5439" t="s">
        <v>4913</v>
      </c>
      <c r="E5439">
        <v>49.372151000000002</v>
      </c>
      <c r="F5439">
        <v>-123.099143</v>
      </c>
      <c r="G5439">
        <f>IF(route_map__2[[#This Row],[route_label]]&lt;&gt;A5440,0,SQRT((E5440-route_map__2[[#This Row],[stop_lat]])^2 + ((F5440-route_map__2[[#This Row],[stop_lon]])*COS(RADIANS(route_map__2[[#This Row],[stop_lat]])))^2)*111.32)</f>
        <v>0.43092712631395985</v>
      </c>
    </row>
    <row r="5440" spans="1:7" hidden="1" x14ac:dyDescent="0.2">
      <c r="A5440" t="s">
        <v>287</v>
      </c>
      <c r="B5440">
        <v>0</v>
      </c>
      <c r="C5440">
        <v>2</v>
      </c>
      <c r="D5440" t="s">
        <v>4914</v>
      </c>
      <c r="E5440">
        <v>49.368349000000002</v>
      </c>
      <c r="F5440">
        <v>-123.100261</v>
      </c>
      <c r="G5440">
        <f>IF(route_map__2[[#This Row],[route_label]]&lt;&gt;A5441,0,SQRT((E5441-route_map__2[[#This Row],[stop_lat]])^2 + ((F5441-route_map__2[[#This Row],[stop_lon]])*COS(RADIANS(route_map__2[[#This Row],[stop_lat]])))^2)*111.32)</f>
        <v>0.26256635041312049</v>
      </c>
    </row>
    <row r="5441" spans="1:7" hidden="1" x14ac:dyDescent="0.2">
      <c r="A5441" t="s">
        <v>287</v>
      </c>
      <c r="B5441">
        <v>0</v>
      </c>
      <c r="C5441">
        <v>3</v>
      </c>
      <c r="D5441" t="s">
        <v>4915</v>
      </c>
      <c r="E5441">
        <v>49.366256</v>
      </c>
      <c r="F5441">
        <v>-123.10193099999999</v>
      </c>
      <c r="G5441">
        <f>IF(route_map__2[[#This Row],[route_label]]&lt;&gt;A5442,0,SQRT((E5442-route_map__2[[#This Row],[stop_lat]])^2 + ((F5442-route_map__2[[#This Row],[stop_lon]])*COS(RADIANS(route_map__2[[#This Row],[stop_lat]])))^2)*111.32)</f>
        <v>0.26632190899278968</v>
      </c>
    </row>
    <row r="5442" spans="1:7" hidden="1" x14ac:dyDescent="0.2">
      <c r="A5442" t="s">
        <v>287</v>
      </c>
      <c r="B5442">
        <v>0</v>
      </c>
      <c r="C5442">
        <v>4</v>
      </c>
      <c r="D5442" t="s">
        <v>4916</v>
      </c>
      <c r="E5442">
        <v>49.364049000000001</v>
      </c>
      <c r="F5442">
        <v>-123.10334899999999</v>
      </c>
      <c r="G5442">
        <f>IF(route_map__2[[#This Row],[route_label]]&lt;&gt;A5443,0,SQRT((E5443-route_map__2[[#This Row],[stop_lat]])^2 + ((F5443-route_map__2[[#This Row],[stop_lon]])*COS(RADIANS(route_map__2[[#This Row],[stop_lat]])))^2)*111.32)</f>
        <v>0.75071582828652317</v>
      </c>
    </row>
    <row r="5443" spans="1:7" hidden="1" x14ac:dyDescent="0.2">
      <c r="A5443" t="s">
        <v>287</v>
      </c>
      <c r="B5443">
        <v>0</v>
      </c>
      <c r="C5443">
        <v>5</v>
      </c>
      <c r="D5443" t="s">
        <v>4917</v>
      </c>
      <c r="E5443">
        <v>49.357688000000003</v>
      </c>
      <c r="F5443">
        <v>-123.10678799999999</v>
      </c>
      <c r="G5443">
        <f>IF(route_map__2[[#This Row],[route_label]]&lt;&gt;A5444,0,SQRT((E5444-route_map__2[[#This Row],[stop_lat]])^2 + ((F5444-route_map__2[[#This Row],[stop_lon]])*COS(RADIANS(route_map__2[[#This Row],[stop_lat]])))^2)*111.32)</f>
        <v>0.39396340827071163</v>
      </c>
    </row>
    <row r="5444" spans="1:7" hidden="1" x14ac:dyDescent="0.2">
      <c r="A5444" t="s">
        <v>287</v>
      </c>
      <c r="B5444">
        <v>0</v>
      </c>
      <c r="C5444">
        <v>6</v>
      </c>
      <c r="D5444" t="s">
        <v>4918</v>
      </c>
      <c r="E5444">
        <v>49.354149</v>
      </c>
      <c r="F5444">
        <v>-123.10677099999999</v>
      </c>
      <c r="G5444">
        <f>IF(route_map__2[[#This Row],[route_label]]&lt;&gt;A5445,0,SQRT((E5445-route_map__2[[#This Row],[stop_lat]])^2 + ((F5445-route_map__2[[#This Row],[stop_lon]])*COS(RADIANS(route_map__2[[#This Row],[stop_lat]])))^2)*111.32)</f>
        <v>0.16306279319488975</v>
      </c>
    </row>
    <row r="5445" spans="1:7" hidden="1" x14ac:dyDescent="0.2">
      <c r="A5445" t="s">
        <v>287</v>
      </c>
      <c r="B5445">
        <v>0</v>
      </c>
      <c r="C5445">
        <v>7</v>
      </c>
      <c r="D5445" t="s">
        <v>4919</v>
      </c>
      <c r="E5445">
        <v>49.352730000000001</v>
      </c>
      <c r="F5445">
        <v>-123.10732899999999</v>
      </c>
      <c r="G5445">
        <f>IF(route_map__2[[#This Row],[route_label]]&lt;&gt;A5446,0,SQRT((E5446-route_map__2[[#This Row],[stop_lat]])^2 + ((F5446-route_map__2[[#This Row],[stop_lon]])*COS(RADIANS(route_map__2[[#This Row],[stop_lat]])))^2)*111.32)</f>
        <v>0.2458983879852514</v>
      </c>
    </row>
    <row r="5446" spans="1:7" hidden="1" x14ac:dyDescent="0.2">
      <c r="A5446" t="s">
        <v>287</v>
      </c>
      <c r="B5446">
        <v>0</v>
      </c>
      <c r="C5446">
        <v>8</v>
      </c>
      <c r="D5446" t="s">
        <v>4920</v>
      </c>
      <c r="E5446">
        <v>49.350572</v>
      </c>
      <c r="F5446">
        <v>-123.108053</v>
      </c>
      <c r="G5446">
        <f>IF(route_map__2[[#This Row],[route_label]]&lt;&gt;A5447,0,SQRT((E5447-route_map__2[[#This Row],[stop_lat]])^2 + ((F5447-route_map__2[[#This Row],[stop_lon]])*COS(RADIANS(route_map__2[[#This Row],[stop_lat]])))^2)*111.32)</f>
        <v>0.47993639403114535</v>
      </c>
    </row>
    <row r="5447" spans="1:7" hidden="1" x14ac:dyDescent="0.2">
      <c r="A5447" t="s">
        <v>287</v>
      </c>
      <c r="B5447">
        <v>0</v>
      </c>
      <c r="C5447">
        <v>9</v>
      </c>
      <c r="D5447" t="s">
        <v>4921</v>
      </c>
      <c r="E5447">
        <v>49.346857999999997</v>
      </c>
      <c r="F5447">
        <v>-123.111414</v>
      </c>
      <c r="G5447">
        <f>IF(route_map__2[[#This Row],[route_label]]&lt;&gt;A5448,0,SQRT((E5448-route_map__2[[#This Row],[stop_lat]])^2 + ((F5448-route_map__2[[#This Row],[stop_lon]])*COS(RADIANS(route_map__2[[#This Row],[stop_lat]])))^2)*111.32)</f>
        <v>0.37921915860962813</v>
      </c>
    </row>
    <row r="5448" spans="1:7" hidden="1" x14ac:dyDescent="0.2">
      <c r="A5448" t="s">
        <v>287</v>
      </c>
      <c r="B5448">
        <v>0</v>
      </c>
      <c r="C5448">
        <v>10</v>
      </c>
      <c r="D5448" t="s">
        <v>4922</v>
      </c>
      <c r="E5448">
        <v>49.343454000000001</v>
      </c>
      <c r="F5448">
        <v>-123.111211</v>
      </c>
      <c r="G5448">
        <f>IF(route_map__2[[#This Row],[route_label]]&lt;&gt;A5449,0,SQRT((E5449-route_map__2[[#This Row],[stop_lat]])^2 + ((F5449-route_map__2[[#This Row],[stop_lon]])*COS(RADIANS(route_map__2[[#This Row],[stop_lat]])))^2)*111.32)</f>
        <v>0.4336637421342035</v>
      </c>
    </row>
    <row r="5449" spans="1:7" hidden="1" x14ac:dyDescent="0.2">
      <c r="A5449" t="s">
        <v>287</v>
      </c>
      <c r="B5449">
        <v>0</v>
      </c>
      <c r="C5449">
        <v>11</v>
      </c>
      <c r="D5449" t="s">
        <v>4923</v>
      </c>
      <c r="E5449">
        <v>49.340899999999998</v>
      </c>
      <c r="F5449">
        <v>-123.106696</v>
      </c>
      <c r="G5449">
        <f>IF(route_map__2[[#This Row],[route_label]]&lt;&gt;A5450,0,SQRT((E5450-route_map__2[[#This Row],[stop_lat]])^2 + ((F5450-route_map__2[[#This Row],[stop_lon]])*COS(RADIANS(route_map__2[[#This Row],[stop_lat]])))^2)*111.32)</f>
        <v>0.31470251633018331</v>
      </c>
    </row>
    <row r="5450" spans="1:7" hidden="1" x14ac:dyDescent="0.2">
      <c r="A5450" t="s">
        <v>287</v>
      </c>
      <c r="B5450">
        <v>0</v>
      </c>
      <c r="C5450">
        <v>12</v>
      </c>
      <c r="D5450" t="s">
        <v>4924</v>
      </c>
      <c r="E5450">
        <v>49.338785000000001</v>
      </c>
      <c r="F5450">
        <v>-123.10381700000001</v>
      </c>
      <c r="G5450">
        <f>IF(route_map__2[[#This Row],[route_label]]&lt;&gt;A5451,0,SQRT((E5451-route_map__2[[#This Row],[stop_lat]])^2 + ((F5451-route_map__2[[#This Row],[stop_lon]])*COS(RADIANS(route_map__2[[#This Row],[stop_lat]])))^2)*111.32)</f>
        <v>0.23315184889447815</v>
      </c>
    </row>
    <row r="5451" spans="1:7" hidden="1" x14ac:dyDescent="0.2">
      <c r="A5451" t="s">
        <v>287</v>
      </c>
      <c r="B5451">
        <v>0</v>
      </c>
      <c r="C5451">
        <v>13</v>
      </c>
      <c r="D5451" t="s">
        <v>4925</v>
      </c>
      <c r="E5451">
        <v>49.337217000000003</v>
      </c>
      <c r="F5451">
        <v>-123.101686</v>
      </c>
      <c r="G5451">
        <f>IF(route_map__2[[#This Row],[route_label]]&lt;&gt;A5452,0,SQRT((E5452-route_map__2[[#This Row],[stop_lat]])^2 + ((F5452-route_map__2[[#This Row],[stop_lon]])*COS(RADIANS(route_map__2[[#This Row],[stop_lat]])))^2)*111.32)</f>
        <v>0.12926517360925885</v>
      </c>
    </row>
    <row r="5452" spans="1:7" hidden="1" x14ac:dyDescent="0.2">
      <c r="A5452" t="s">
        <v>287</v>
      </c>
      <c r="B5452">
        <v>0</v>
      </c>
      <c r="C5452">
        <v>14</v>
      </c>
      <c r="D5452" t="s">
        <v>4926</v>
      </c>
      <c r="E5452">
        <v>49.336584999999999</v>
      </c>
      <c r="F5452">
        <v>-123.100191</v>
      </c>
      <c r="G5452">
        <f>IF(route_map__2[[#This Row],[route_label]]&lt;&gt;A5453,0,SQRT((E5453-route_map__2[[#This Row],[stop_lat]])^2 + ((F5453-route_map__2[[#This Row],[stop_lon]])*COS(RADIANS(route_map__2[[#This Row],[stop_lat]])))^2)*111.32)</f>
        <v>0.53850206047373339</v>
      </c>
    </row>
    <row r="5453" spans="1:7" hidden="1" x14ac:dyDescent="0.2">
      <c r="A5453" t="s">
        <v>287</v>
      </c>
      <c r="B5453">
        <v>0</v>
      </c>
      <c r="C5453">
        <v>15</v>
      </c>
      <c r="D5453" t="s">
        <v>4927</v>
      </c>
      <c r="E5453">
        <v>49.336516000000003</v>
      </c>
      <c r="F5453">
        <v>-123.09276800000001</v>
      </c>
      <c r="G5453">
        <f>IF(route_map__2[[#This Row],[route_label]]&lt;&gt;A5454,0,SQRT((E5454-route_map__2[[#This Row],[stop_lat]])^2 + ((F5454-route_map__2[[#This Row],[stop_lon]])*COS(RADIANS(route_map__2[[#This Row],[stop_lat]])))^2)*111.32)</f>
        <v>0.39881303038395477</v>
      </c>
    </row>
    <row r="5454" spans="1:7" hidden="1" x14ac:dyDescent="0.2">
      <c r="A5454" t="s">
        <v>287</v>
      </c>
      <c r="B5454">
        <v>0</v>
      </c>
      <c r="C5454">
        <v>16</v>
      </c>
      <c r="D5454" t="s">
        <v>4928</v>
      </c>
      <c r="E5454">
        <v>49.336511999999999</v>
      </c>
      <c r="F5454">
        <v>-123.08727</v>
      </c>
      <c r="G5454">
        <f>IF(route_map__2[[#This Row],[route_label]]&lt;&gt;A5455,0,SQRT((E5455-route_map__2[[#This Row],[stop_lat]])^2 + ((F5455-route_map__2[[#This Row],[stop_lon]])*COS(RADIANS(route_map__2[[#This Row],[stop_lat]])))^2)*111.32)</f>
        <v>0.23923175618896916</v>
      </c>
    </row>
    <row r="5455" spans="1:7" hidden="1" x14ac:dyDescent="0.2">
      <c r="A5455" t="s">
        <v>287</v>
      </c>
      <c r="B5455">
        <v>0</v>
      </c>
      <c r="C5455">
        <v>17</v>
      </c>
      <c r="D5455" t="s">
        <v>4929</v>
      </c>
      <c r="E5455">
        <v>49.336503</v>
      </c>
      <c r="F5455">
        <v>-123.083972</v>
      </c>
      <c r="G5455">
        <f>IF(route_map__2[[#This Row],[route_label]]&lt;&gt;A5456,0,SQRT((E5456-route_map__2[[#This Row],[stop_lat]])^2 + ((F5456-route_map__2[[#This Row],[stop_lon]])*COS(RADIANS(route_map__2[[#This Row],[stop_lat]])))^2)*111.32)</f>
        <v>0.21391635202450854</v>
      </c>
    </row>
    <row r="5456" spans="1:7" hidden="1" x14ac:dyDescent="0.2">
      <c r="A5456" t="s">
        <v>287</v>
      </c>
      <c r="B5456">
        <v>0</v>
      </c>
      <c r="C5456">
        <v>18</v>
      </c>
      <c r="D5456" t="s">
        <v>4930</v>
      </c>
      <c r="E5456">
        <v>49.336494000000002</v>
      </c>
      <c r="F5456">
        <v>-123.081023</v>
      </c>
      <c r="G5456">
        <f>IF(route_map__2[[#This Row],[route_label]]&lt;&gt;A5457,0,SQRT((E5457-route_map__2[[#This Row],[stop_lat]])^2 + ((F5457-route_map__2[[#This Row],[stop_lon]])*COS(RADIANS(route_map__2[[#This Row],[stop_lat]])))^2)*111.32)</f>
        <v>0.188381552961774</v>
      </c>
    </row>
    <row r="5457" spans="1:7" hidden="1" x14ac:dyDescent="0.2">
      <c r="A5457" t="s">
        <v>287</v>
      </c>
      <c r="B5457">
        <v>0</v>
      </c>
      <c r="C5457">
        <v>19</v>
      </c>
      <c r="D5457" t="s">
        <v>4931</v>
      </c>
      <c r="E5457">
        <v>49.336489</v>
      </c>
      <c r="F5457">
        <v>-123.07842599999999</v>
      </c>
      <c r="G5457">
        <f>IF(route_map__2[[#This Row],[route_label]]&lt;&gt;A5458,0,SQRT((E5458-route_map__2[[#This Row],[stop_lat]])^2 + ((F5458-route_map__2[[#This Row],[stop_lon]])*COS(RADIANS(route_map__2[[#This Row],[stop_lat]])))^2)*111.32)</f>
        <v>0.29829070848178108</v>
      </c>
    </row>
    <row r="5458" spans="1:7" hidden="1" x14ac:dyDescent="0.2">
      <c r="A5458" t="s">
        <v>287</v>
      </c>
      <c r="B5458">
        <v>0</v>
      </c>
      <c r="C5458">
        <v>20</v>
      </c>
      <c r="D5458" t="s">
        <v>4932</v>
      </c>
      <c r="E5458">
        <v>49.336461999999997</v>
      </c>
      <c r="F5458">
        <v>-123.074314</v>
      </c>
      <c r="G5458">
        <f>IF(route_map__2[[#This Row],[route_label]]&lt;&gt;A5459,0,SQRT((E5459-route_map__2[[#This Row],[stop_lat]])^2 + ((F5459-route_map__2[[#This Row],[stop_lon]])*COS(RADIANS(route_map__2[[#This Row],[stop_lat]])))^2)*111.32)</f>
        <v>0.20395088544630383</v>
      </c>
    </row>
    <row r="5459" spans="1:7" hidden="1" x14ac:dyDescent="0.2">
      <c r="A5459" t="s">
        <v>287</v>
      </c>
      <c r="B5459">
        <v>0</v>
      </c>
      <c r="C5459">
        <v>21</v>
      </c>
      <c r="D5459" t="s">
        <v>4870</v>
      </c>
      <c r="E5459">
        <v>49.335312999999999</v>
      </c>
      <c r="F5459">
        <v>-123.072124</v>
      </c>
      <c r="G5459">
        <f>IF(route_map__2[[#This Row],[route_label]]&lt;&gt;A5460,0,SQRT((E5460-route_map__2[[#This Row],[stop_lat]])^2 + ((F5460-route_map__2[[#This Row],[stop_lon]])*COS(RADIANS(route_map__2[[#This Row],[stop_lat]])))^2)*111.32)</f>
        <v>0.16722657177490385</v>
      </c>
    </row>
    <row r="5460" spans="1:7" hidden="1" x14ac:dyDescent="0.2">
      <c r="A5460" t="s">
        <v>287</v>
      </c>
      <c r="B5460">
        <v>0</v>
      </c>
      <c r="C5460">
        <v>22</v>
      </c>
      <c r="D5460" t="s">
        <v>4871</v>
      </c>
      <c r="E5460">
        <v>49.333810999999997</v>
      </c>
      <c r="F5460">
        <v>-123.072163</v>
      </c>
      <c r="G5460">
        <f>IF(route_map__2[[#This Row],[route_label]]&lt;&gt;A5461,0,SQRT((E5461-route_map__2[[#This Row],[stop_lat]])^2 + ((F5461-route_map__2[[#This Row],[stop_lon]])*COS(RADIANS(route_map__2[[#This Row],[stop_lat]])))^2)*111.32)</f>
        <v>0.44868061533115816</v>
      </c>
    </row>
    <row r="5461" spans="1:7" hidden="1" x14ac:dyDescent="0.2">
      <c r="A5461" t="s">
        <v>287</v>
      </c>
      <c r="B5461">
        <v>0</v>
      </c>
      <c r="C5461">
        <v>23</v>
      </c>
      <c r="D5461" t="s">
        <v>4872</v>
      </c>
      <c r="E5461">
        <v>49.329780999999997</v>
      </c>
      <c r="F5461">
        <v>-123.072265</v>
      </c>
      <c r="G5461">
        <f>IF(route_map__2[[#This Row],[route_label]]&lt;&gt;A5462,0,SQRT((E5462-route_map__2[[#This Row],[stop_lat]])^2 + ((F5462-route_map__2[[#This Row],[stop_lon]])*COS(RADIANS(route_map__2[[#This Row],[stop_lat]])))^2)*111.32)</f>
        <v>0.20194022697633462</v>
      </c>
    </row>
    <row r="5462" spans="1:7" hidden="1" x14ac:dyDescent="0.2">
      <c r="A5462" t="s">
        <v>287</v>
      </c>
      <c r="B5462">
        <v>0</v>
      </c>
      <c r="C5462">
        <v>24</v>
      </c>
      <c r="D5462" t="s">
        <v>4873</v>
      </c>
      <c r="E5462">
        <v>49.327967000000001</v>
      </c>
      <c r="F5462">
        <v>-123.07228600000001</v>
      </c>
      <c r="G5462">
        <f>IF(route_map__2[[#This Row],[route_label]]&lt;&gt;A5463,0,SQRT((E5463-route_map__2[[#This Row],[stop_lat]])^2 + ((F5463-route_map__2[[#This Row],[stop_lon]])*COS(RADIANS(route_map__2[[#This Row],[stop_lat]])))^2)*111.32)</f>
        <v>0.22561086788957305</v>
      </c>
    </row>
    <row r="5463" spans="1:7" hidden="1" x14ac:dyDescent="0.2">
      <c r="A5463" t="s">
        <v>287</v>
      </c>
      <c r="B5463">
        <v>0</v>
      </c>
      <c r="C5463">
        <v>25</v>
      </c>
      <c r="D5463" t="s">
        <v>4874</v>
      </c>
      <c r="E5463">
        <v>49.325941</v>
      </c>
      <c r="F5463">
        <v>-123.072367</v>
      </c>
      <c r="G5463">
        <f>IF(route_map__2[[#This Row],[route_label]]&lt;&gt;A5464,0,SQRT((E5464-route_map__2[[#This Row],[stop_lat]])^2 + ((F5464-route_map__2[[#This Row],[stop_lon]])*COS(RADIANS(route_map__2[[#This Row],[stop_lat]])))^2)*111.32)</f>
        <v>0.23157874401855852</v>
      </c>
    </row>
    <row r="5464" spans="1:7" hidden="1" x14ac:dyDescent="0.2">
      <c r="A5464" t="s">
        <v>287</v>
      </c>
      <c r="B5464">
        <v>0</v>
      </c>
      <c r="C5464">
        <v>26</v>
      </c>
      <c r="D5464" t="s">
        <v>4875</v>
      </c>
      <c r="E5464">
        <v>49.323861000000001</v>
      </c>
      <c r="F5464">
        <v>-123.07242100000001</v>
      </c>
      <c r="G5464">
        <f>IF(route_map__2[[#This Row],[route_label]]&lt;&gt;A5465,0,SQRT((E5465-route_map__2[[#This Row],[stop_lat]])^2 + ((F5465-route_map__2[[#This Row],[stop_lon]])*COS(RADIANS(route_map__2[[#This Row],[stop_lat]])))^2)*111.32)</f>
        <v>0.24060457710790525</v>
      </c>
    </row>
    <row r="5465" spans="1:7" hidden="1" x14ac:dyDescent="0.2">
      <c r="A5465" t="s">
        <v>287</v>
      </c>
      <c r="B5465">
        <v>0</v>
      </c>
      <c r="C5465">
        <v>27</v>
      </c>
      <c r="D5465" t="s">
        <v>4876</v>
      </c>
      <c r="E5465">
        <v>49.3217</v>
      </c>
      <c r="F5465">
        <v>-123.07248300000001</v>
      </c>
      <c r="G5465">
        <f>IF(route_map__2[[#This Row],[route_label]]&lt;&gt;A5466,0,SQRT((E5466-route_map__2[[#This Row],[stop_lat]])^2 + ((F5466-route_map__2[[#This Row],[stop_lon]])*COS(RADIANS(route_map__2[[#This Row],[stop_lat]])))^2)*111.32)</f>
        <v>0.23346190063005762</v>
      </c>
    </row>
    <row r="5466" spans="1:7" hidden="1" x14ac:dyDescent="0.2">
      <c r="A5466" t="s">
        <v>287</v>
      </c>
      <c r="B5466">
        <v>0</v>
      </c>
      <c r="C5466">
        <v>28</v>
      </c>
      <c r="D5466" t="s">
        <v>4877</v>
      </c>
      <c r="E5466">
        <v>49.319603000000001</v>
      </c>
      <c r="F5466">
        <v>-123.072529</v>
      </c>
      <c r="G5466">
        <f>IF(route_map__2[[#This Row],[route_label]]&lt;&gt;A5467,0,SQRT((E5467-route_map__2[[#This Row],[stop_lat]])^2 + ((F5467-route_map__2[[#This Row],[stop_lon]])*COS(RADIANS(route_map__2[[#This Row],[stop_lat]])))^2)*111.32)</f>
        <v>0.38418155928116349</v>
      </c>
    </row>
    <row r="5467" spans="1:7" hidden="1" x14ac:dyDescent="0.2">
      <c r="A5467" t="s">
        <v>287</v>
      </c>
      <c r="B5467">
        <v>0</v>
      </c>
      <c r="C5467">
        <v>29</v>
      </c>
      <c r="D5467" t="s">
        <v>4933</v>
      </c>
      <c r="E5467">
        <v>49.316211000000003</v>
      </c>
      <c r="F5467">
        <v>-123.073505</v>
      </c>
      <c r="G5467">
        <f>IF(route_map__2[[#This Row],[route_label]]&lt;&gt;A5468,0,SQRT((E5468-route_map__2[[#This Row],[stop_lat]])^2 + ((F5468-route_map__2[[#This Row],[stop_lon]])*COS(RADIANS(route_map__2[[#This Row],[stop_lat]])))^2)*111.32)</f>
        <v>0.26154625534179615</v>
      </c>
    </row>
    <row r="5468" spans="1:7" hidden="1" x14ac:dyDescent="0.2">
      <c r="A5468" t="s">
        <v>287</v>
      </c>
      <c r="B5468">
        <v>0</v>
      </c>
      <c r="C5468">
        <v>30</v>
      </c>
      <c r="D5468" t="s">
        <v>4934</v>
      </c>
      <c r="E5468">
        <v>49.315255999999998</v>
      </c>
      <c r="F5468">
        <v>-123.070212</v>
      </c>
      <c r="G5468">
        <f>IF(route_map__2[[#This Row],[route_label]]&lt;&gt;A5469,0,SQRT((E5469-route_map__2[[#This Row],[stop_lat]])^2 + ((F5469-route_map__2[[#This Row],[stop_lon]])*COS(RADIANS(route_map__2[[#This Row],[stop_lat]])))^2)*111.32)</f>
        <v>0.2543694825853326</v>
      </c>
    </row>
    <row r="5469" spans="1:7" hidden="1" x14ac:dyDescent="0.2">
      <c r="A5469" t="s">
        <v>287</v>
      </c>
      <c r="B5469">
        <v>0</v>
      </c>
      <c r="C5469">
        <v>31</v>
      </c>
      <c r="D5469" t="s">
        <v>4935</v>
      </c>
      <c r="E5469">
        <v>49.313988000000002</v>
      </c>
      <c r="F5469">
        <v>-123.067296</v>
      </c>
      <c r="G5469">
        <f>IF(route_map__2[[#This Row],[route_label]]&lt;&gt;A5470,0,SQRT((E5470-route_map__2[[#This Row],[stop_lat]])^2 + ((F5470-route_map__2[[#This Row],[stop_lon]])*COS(RADIANS(route_map__2[[#This Row],[stop_lat]])))^2)*111.32)</f>
        <v>0.15211402185369816</v>
      </c>
    </row>
    <row r="5470" spans="1:7" hidden="1" x14ac:dyDescent="0.2">
      <c r="A5470" t="s">
        <v>287</v>
      </c>
      <c r="B5470">
        <v>0</v>
      </c>
      <c r="C5470">
        <v>32</v>
      </c>
      <c r="D5470" t="s">
        <v>4936</v>
      </c>
      <c r="E5470">
        <v>49.313533999999997</v>
      </c>
      <c r="F5470">
        <v>-123.065319</v>
      </c>
      <c r="G5470">
        <f>IF(route_map__2[[#This Row],[route_label]]&lt;&gt;A5471,0,SQRT((E5471-route_map__2[[#This Row],[stop_lat]])^2 + ((F5471-route_map__2[[#This Row],[stop_lon]])*COS(RADIANS(route_map__2[[#This Row],[stop_lat]])))^2)*111.32)</f>
        <v>0.18725555669204888</v>
      </c>
    </row>
    <row r="5471" spans="1:7" hidden="1" x14ac:dyDescent="0.2">
      <c r="A5471" t="s">
        <v>287</v>
      </c>
      <c r="B5471">
        <v>0</v>
      </c>
      <c r="C5471">
        <v>33</v>
      </c>
      <c r="D5471" t="s">
        <v>4937</v>
      </c>
      <c r="E5471">
        <v>49.313509000000003</v>
      </c>
      <c r="F5471">
        <v>-123.06273899999999</v>
      </c>
      <c r="G5471">
        <f>IF(route_map__2[[#This Row],[route_label]]&lt;&gt;A5472,0,SQRT((E5472-route_map__2[[#This Row],[stop_lat]])^2 + ((F5472-route_map__2[[#This Row],[stop_lon]])*COS(RADIANS(route_map__2[[#This Row],[stop_lat]])))^2)*111.32)</f>
        <v>0.21774994159282951</v>
      </c>
    </row>
    <row r="5472" spans="1:7" hidden="1" x14ac:dyDescent="0.2">
      <c r="A5472" t="s">
        <v>287</v>
      </c>
      <c r="B5472">
        <v>0</v>
      </c>
      <c r="C5472">
        <v>34</v>
      </c>
      <c r="D5472" t="s">
        <v>4938</v>
      </c>
      <c r="E5472">
        <v>49.313473999999999</v>
      </c>
      <c r="F5472">
        <v>-123.05973899999999</v>
      </c>
      <c r="G5472">
        <f>IF(route_map__2[[#This Row],[route_label]]&lt;&gt;A5473,0,SQRT((E5473-route_map__2[[#This Row],[stop_lat]])^2 + ((F5473-route_map__2[[#This Row],[stop_lon]])*COS(RADIANS(route_map__2[[#This Row],[stop_lat]])))^2)*111.32)</f>
        <v>0.26138777585833756</v>
      </c>
    </row>
    <row r="5473" spans="1:7" hidden="1" x14ac:dyDescent="0.2">
      <c r="A5473" t="s">
        <v>287</v>
      </c>
      <c r="B5473">
        <v>0</v>
      </c>
      <c r="C5473">
        <v>35</v>
      </c>
      <c r="D5473" t="s">
        <v>4939</v>
      </c>
      <c r="E5473">
        <v>49.313425000000002</v>
      </c>
      <c r="F5473">
        <v>-123.056138</v>
      </c>
      <c r="G5473">
        <f>IF(route_map__2[[#This Row],[route_label]]&lt;&gt;A5474,0,SQRT((E5474-route_map__2[[#This Row],[stop_lat]])^2 + ((F5474-route_map__2[[#This Row],[stop_lon]])*COS(RADIANS(route_map__2[[#This Row],[stop_lat]])))^2)*111.32)</f>
        <v>0.15556478545348043</v>
      </c>
    </row>
    <row r="5474" spans="1:7" hidden="1" x14ac:dyDescent="0.2">
      <c r="A5474" t="s">
        <v>287</v>
      </c>
      <c r="B5474">
        <v>0</v>
      </c>
      <c r="C5474">
        <v>36</v>
      </c>
      <c r="D5474" t="s">
        <v>4940</v>
      </c>
      <c r="E5474">
        <v>49.313392</v>
      </c>
      <c r="F5474">
        <v>-123.053995</v>
      </c>
      <c r="G5474">
        <f>IF(route_map__2[[#This Row],[route_label]]&lt;&gt;A5475,0,SQRT((E5475-route_map__2[[#This Row],[stop_lat]])^2 + ((F5475-route_map__2[[#This Row],[stop_lon]])*COS(RADIANS(route_map__2[[#This Row],[stop_lat]])))^2)*111.32)</f>
        <v>0.17716191554320584</v>
      </c>
    </row>
    <row r="5475" spans="1:7" hidden="1" x14ac:dyDescent="0.2">
      <c r="A5475" t="s">
        <v>287</v>
      </c>
      <c r="B5475">
        <v>0</v>
      </c>
      <c r="C5475">
        <v>37</v>
      </c>
      <c r="D5475" t="s">
        <v>4941</v>
      </c>
      <c r="E5475">
        <v>49.313372000000001</v>
      </c>
      <c r="F5475">
        <v>-123.051554</v>
      </c>
      <c r="G5475">
        <f>IF(route_map__2[[#This Row],[route_label]]&lt;&gt;A5476,0,SQRT((E5476-route_map__2[[#This Row],[stop_lat]])^2 + ((F5476-route_map__2[[#This Row],[stop_lon]])*COS(RADIANS(route_map__2[[#This Row],[stop_lat]])))^2)*111.32)</f>
        <v>0.21780175981985372</v>
      </c>
    </row>
    <row r="5476" spans="1:7" hidden="1" x14ac:dyDescent="0.2">
      <c r="A5476" t="s">
        <v>287</v>
      </c>
      <c r="B5476">
        <v>0</v>
      </c>
      <c r="C5476">
        <v>38</v>
      </c>
      <c r="D5476" t="s">
        <v>4942</v>
      </c>
      <c r="E5476">
        <v>49.313316999999998</v>
      </c>
      <c r="F5476">
        <v>-123.048554</v>
      </c>
      <c r="G5476">
        <f>IF(route_map__2[[#This Row],[route_label]]&lt;&gt;A5477,0,SQRT((E5477-route_map__2[[#This Row],[stop_lat]])^2 + ((F5477-route_map__2[[#This Row],[stop_lon]])*COS(RADIANS(route_map__2[[#This Row],[stop_lat]])))^2)*111.32)</f>
        <v>0.19847223311790207</v>
      </c>
    </row>
    <row r="5477" spans="1:7" hidden="1" x14ac:dyDescent="0.2">
      <c r="A5477" t="s">
        <v>287</v>
      </c>
      <c r="B5477">
        <v>0</v>
      </c>
      <c r="C5477">
        <v>39</v>
      </c>
      <c r="D5477" t="s">
        <v>4943</v>
      </c>
      <c r="E5477">
        <v>49.313273000000002</v>
      </c>
      <c r="F5477">
        <v>-123.04582000000001</v>
      </c>
      <c r="G5477">
        <f>IF(route_map__2[[#This Row],[route_label]]&lt;&gt;A5478,0,SQRT((E5478-route_map__2[[#This Row],[stop_lat]])^2 + ((F5478-route_map__2[[#This Row],[stop_lon]])*COS(RADIANS(route_map__2[[#This Row],[stop_lat]])))^2)*111.32)</f>
        <v>0.39292188112090909</v>
      </c>
    </row>
    <row r="5478" spans="1:7" hidden="1" x14ac:dyDescent="0.2">
      <c r="A5478" t="s">
        <v>287</v>
      </c>
      <c r="B5478">
        <v>0</v>
      </c>
      <c r="C5478">
        <v>40</v>
      </c>
      <c r="D5478" t="s">
        <v>4944</v>
      </c>
      <c r="E5478">
        <v>49.312832999999998</v>
      </c>
      <c r="F5478">
        <v>-123.040448</v>
      </c>
      <c r="G5478">
        <f>IF(route_map__2[[#This Row],[route_label]]&lt;&gt;A5479,0,SQRT((E5479-route_map__2[[#This Row],[stop_lat]])^2 + ((F5479-route_map__2[[#This Row],[stop_lon]])*COS(RADIANS(route_map__2[[#This Row],[stop_lat]])))^2)*111.32)</f>
        <v>0.35593979055845032</v>
      </c>
    </row>
    <row r="5479" spans="1:7" hidden="1" x14ac:dyDescent="0.2">
      <c r="A5479" t="s">
        <v>287</v>
      </c>
      <c r="B5479">
        <v>0</v>
      </c>
      <c r="C5479">
        <v>41</v>
      </c>
      <c r="D5479" t="s">
        <v>4945</v>
      </c>
      <c r="E5479">
        <v>49.309635999999998</v>
      </c>
      <c r="F5479">
        <v>-123.04053</v>
      </c>
      <c r="G5479">
        <f>IF(route_map__2[[#This Row],[route_label]]&lt;&gt;A5480,0,SQRT((E5480-route_map__2[[#This Row],[stop_lat]])^2 + ((F5480-route_map__2[[#This Row],[stop_lon]])*COS(RADIANS(route_map__2[[#This Row],[stop_lat]])))^2)*111.32)</f>
        <v>0.1735772579911814</v>
      </c>
    </row>
    <row r="5480" spans="1:7" hidden="1" x14ac:dyDescent="0.2">
      <c r="A5480" t="s">
        <v>287</v>
      </c>
      <c r="B5480">
        <v>0</v>
      </c>
      <c r="C5480">
        <v>42</v>
      </c>
      <c r="D5480" t="s">
        <v>4946</v>
      </c>
      <c r="E5480">
        <v>49.308076999999997</v>
      </c>
      <c r="F5480">
        <v>-123.04057400000001</v>
      </c>
      <c r="G5480">
        <f>IF(route_map__2[[#This Row],[route_label]]&lt;&gt;A5481,0,SQRT((E5481-route_map__2[[#This Row],[stop_lat]])^2 + ((F5481-route_map__2[[#This Row],[stop_lon]])*COS(RADIANS(route_map__2[[#This Row],[stop_lat]])))^2)*111.32)</f>
        <v>0.35538939822149612</v>
      </c>
    </row>
    <row r="5481" spans="1:7" hidden="1" x14ac:dyDescent="0.2">
      <c r="A5481" t="s">
        <v>287</v>
      </c>
      <c r="B5481">
        <v>0</v>
      </c>
      <c r="C5481">
        <v>43</v>
      </c>
      <c r="D5481" t="s">
        <v>4947</v>
      </c>
      <c r="E5481">
        <v>49.306303999999997</v>
      </c>
      <c r="F5481">
        <v>-123.036502</v>
      </c>
      <c r="G5481">
        <f>IF(route_map__2[[#This Row],[route_label]]&lt;&gt;A5482,0,SQRT((E5482-route_map__2[[#This Row],[stop_lat]])^2 + ((F5482-route_map__2[[#This Row],[stop_lon]])*COS(RADIANS(route_map__2[[#This Row],[stop_lat]])))^2)*111.32)</f>
        <v>0.50566022516885067</v>
      </c>
    </row>
    <row r="5482" spans="1:7" hidden="1" x14ac:dyDescent="0.2">
      <c r="A5482" t="s">
        <v>287</v>
      </c>
      <c r="B5482">
        <v>0</v>
      </c>
      <c r="C5482">
        <v>44</v>
      </c>
      <c r="D5482" t="s">
        <v>4592</v>
      </c>
      <c r="E5482">
        <v>49.305041000000003</v>
      </c>
      <c r="F5482">
        <v>-123.02981</v>
      </c>
      <c r="G5482">
        <f>IF(route_map__2[[#This Row],[route_label]]&lt;&gt;A5483,0,SQRT((E5483-route_map__2[[#This Row],[stop_lat]])^2 + ((F5483-route_map__2[[#This Row],[stop_lon]])*COS(RADIANS(route_map__2[[#This Row],[stop_lat]])))^2)*111.32)</f>
        <v>7.0873722885362936E-2</v>
      </c>
    </row>
    <row r="5483" spans="1:7" hidden="1" x14ac:dyDescent="0.2">
      <c r="A5483" t="s">
        <v>287</v>
      </c>
      <c r="B5483">
        <v>1</v>
      </c>
      <c r="C5483">
        <v>1</v>
      </c>
      <c r="D5483" t="s">
        <v>4792</v>
      </c>
      <c r="E5483">
        <v>49.305435000000003</v>
      </c>
      <c r="F5483">
        <v>-123.029043</v>
      </c>
      <c r="G5483">
        <f>IF(route_map__2[[#This Row],[route_label]]&lt;&gt;A5484,0,SQRT((E5484-route_map__2[[#This Row],[stop_lat]])^2 + ((F5484-route_map__2[[#This Row],[stop_lon]])*COS(RADIANS(route_map__2[[#This Row],[stop_lat]])))^2)*111.32)</f>
        <v>0.43509110878756707</v>
      </c>
    </row>
    <row r="5484" spans="1:7" hidden="1" x14ac:dyDescent="0.2">
      <c r="A5484" t="s">
        <v>287</v>
      </c>
      <c r="B5484">
        <v>1</v>
      </c>
      <c r="C5484">
        <v>2</v>
      </c>
      <c r="D5484" t="s">
        <v>4948</v>
      </c>
      <c r="E5484">
        <v>49.306095999999997</v>
      </c>
      <c r="F5484">
        <v>-123.03495100000001</v>
      </c>
      <c r="G5484">
        <f>IF(route_map__2[[#This Row],[route_label]]&lt;&gt;A5485,0,SQRT((E5485-route_map__2[[#This Row],[stop_lat]])^2 + ((F5485-route_map__2[[#This Row],[stop_lon]])*COS(RADIANS(route_map__2[[#This Row],[stop_lat]])))^2)*111.32)</f>
        <v>0.47757103986033239</v>
      </c>
    </row>
    <row r="5485" spans="1:7" hidden="1" x14ac:dyDescent="0.2">
      <c r="A5485" t="s">
        <v>287</v>
      </c>
      <c r="B5485">
        <v>1</v>
      </c>
      <c r="C5485">
        <v>3</v>
      </c>
      <c r="D5485" t="s">
        <v>4949</v>
      </c>
      <c r="E5485">
        <v>49.308548999999999</v>
      </c>
      <c r="F5485">
        <v>-123.04034900000001</v>
      </c>
      <c r="G5485">
        <f>IF(route_map__2[[#This Row],[route_label]]&lt;&gt;A5486,0,SQRT((E5486-route_map__2[[#This Row],[stop_lat]])^2 + ((F5486-route_map__2[[#This Row],[stop_lon]])*COS(RADIANS(route_map__2[[#This Row],[stop_lat]])))^2)*111.32)</f>
        <v>0.22377703551911676</v>
      </c>
    </row>
    <row r="5486" spans="1:7" hidden="1" x14ac:dyDescent="0.2">
      <c r="A5486" t="s">
        <v>287</v>
      </c>
      <c r="B5486">
        <v>1</v>
      </c>
      <c r="C5486">
        <v>4</v>
      </c>
      <c r="D5486" t="s">
        <v>4950</v>
      </c>
      <c r="E5486">
        <v>49.310558999999998</v>
      </c>
      <c r="F5486">
        <v>-123.04030400000001</v>
      </c>
      <c r="G5486">
        <f>IF(route_map__2[[#This Row],[route_label]]&lt;&gt;A5487,0,SQRT((E5487-route_map__2[[#This Row],[stop_lat]])^2 + ((F5487-route_map__2[[#This Row],[stop_lon]])*COS(RADIANS(route_map__2[[#This Row],[stop_lat]])))^2)*111.32)</f>
        <v>0.31523496600951423</v>
      </c>
    </row>
    <row r="5487" spans="1:7" hidden="1" x14ac:dyDescent="0.2">
      <c r="A5487" t="s">
        <v>287</v>
      </c>
      <c r="B5487">
        <v>1</v>
      </c>
      <c r="C5487">
        <v>5</v>
      </c>
      <c r="D5487" t="s">
        <v>4951</v>
      </c>
      <c r="E5487">
        <v>49.313357000000003</v>
      </c>
      <c r="F5487">
        <v>-123.04097299999999</v>
      </c>
      <c r="G5487">
        <f>IF(route_map__2[[#This Row],[route_label]]&lt;&gt;A5488,0,SQRT((E5488-route_map__2[[#This Row],[stop_lat]])^2 + ((F5488-route_map__2[[#This Row],[stop_lon]])*COS(RADIANS(route_map__2[[#This Row],[stop_lat]])))^2)*111.32)</f>
        <v>0.22587741367509309</v>
      </c>
    </row>
    <row r="5488" spans="1:7" hidden="1" x14ac:dyDescent="0.2">
      <c r="A5488" t="s">
        <v>287</v>
      </c>
      <c r="B5488">
        <v>1</v>
      </c>
      <c r="C5488">
        <v>6</v>
      </c>
      <c r="D5488" t="s">
        <v>4952</v>
      </c>
      <c r="E5488">
        <v>49.313392</v>
      </c>
      <c r="F5488">
        <v>-123.044085</v>
      </c>
      <c r="G5488">
        <f>IF(route_map__2[[#This Row],[route_label]]&lt;&gt;A5489,0,SQRT((E5489-route_map__2[[#This Row],[stop_lat]])^2 + ((F5489-route_map__2[[#This Row],[stop_lon]])*COS(RADIANS(route_map__2[[#This Row],[stop_lat]])))^2)*111.32)</f>
        <v>0.17044327967194739</v>
      </c>
    </row>
    <row r="5489" spans="1:7" hidden="1" x14ac:dyDescent="0.2">
      <c r="A5489" t="s">
        <v>287</v>
      </c>
      <c r="B5489">
        <v>1</v>
      </c>
      <c r="C5489">
        <v>7</v>
      </c>
      <c r="D5489" t="s">
        <v>4953</v>
      </c>
      <c r="E5489">
        <v>49.313426999999997</v>
      </c>
      <c r="F5489">
        <v>-123.04643299999999</v>
      </c>
      <c r="G5489">
        <f>IF(route_map__2[[#This Row],[route_label]]&lt;&gt;A5490,0,SQRT((E5490-route_map__2[[#This Row],[stop_lat]])^2 + ((F5490-route_map__2[[#This Row],[stop_lon]])*COS(RADIANS(route_map__2[[#This Row],[stop_lat]])))^2)*111.32)</f>
        <v>0.20946713539703832</v>
      </c>
    </row>
    <row r="5490" spans="1:7" hidden="1" x14ac:dyDescent="0.2">
      <c r="A5490" t="s">
        <v>287</v>
      </c>
      <c r="B5490">
        <v>1</v>
      </c>
      <c r="C5490">
        <v>8</v>
      </c>
      <c r="D5490" t="s">
        <v>4954</v>
      </c>
      <c r="E5490">
        <v>49.313456000000002</v>
      </c>
      <c r="F5490">
        <v>-123.049319</v>
      </c>
      <c r="G5490">
        <f>IF(route_map__2[[#This Row],[route_label]]&lt;&gt;A5491,0,SQRT((E5491-route_map__2[[#This Row],[stop_lat]])^2 + ((F5491-route_map__2[[#This Row],[stop_lon]])*COS(RADIANS(route_map__2[[#This Row],[stop_lat]])))^2)*111.32)</f>
        <v>0.22777159974441644</v>
      </c>
    </row>
    <row r="5491" spans="1:7" hidden="1" x14ac:dyDescent="0.2">
      <c r="A5491" t="s">
        <v>287</v>
      </c>
      <c r="B5491">
        <v>1</v>
      </c>
      <c r="C5491">
        <v>9</v>
      </c>
      <c r="D5491" t="s">
        <v>4955</v>
      </c>
      <c r="E5491">
        <v>49.313495000000003</v>
      </c>
      <c r="F5491">
        <v>-123.052457</v>
      </c>
      <c r="G5491">
        <f>IF(route_map__2[[#This Row],[route_label]]&lt;&gt;A5492,0,SQRT((E5492-route_map__2[[#This Row],[stop_lat]])^2 + ((F5492-route_map__2[[#This Row],[stop_lon]])*COS(RADIANS(route_map__2[[#This Row],[stop_lat]])))^2)*111.32)</f>
        <v>0.19640194319355458</v>
      </c>
    </row>
    <row r="5492" spans="1:7" hidden="1" x14ac:dyDescent="0.2">
      <c r="A5492" t="s">
        <v>287</v>
      </c>
      <c r="B5492">
        <v>1</v>
      </c>
      <c r="C5492">
        <v>10</v>
      </c>
      <c r="D5492" t="s">
        <v>4956</v>
      </c>
      <c r="E5492">
        <v>49.313549999999999</v>
      </c>
      <c r="F5492">
        <v>-123.055162</v>
      </c>
      <c r="G5492">
        <f>IF(route_map__2[[#This Row],[route_label]]&lt;&gt;A5493,0,SQRT((E5493-route_map__2[[#This Row],[stop_lat]])^2 + ((F5493-route_map__2[[#This Row],[stop_lon]])*COS(RADIANS(route_map__2[[#This Row],[stop_lat]])))^2)*111.32)</f>
        <v>0.2129628823771465</v>
      </c>
    </row>
    <row r="5493" spans="1:7" hidden="1" x14ac:dyDescent="0.2">
      <c r="A5493" t="s">
        <v>287</v>
      </c>
      <c r="B5493">
        <v>1</v>
      </c>
      <c r="C5493">
        <v>11</v>
      </c>
      <c r="D5493" t="s">
        <v>4957</v>
      </c>
      <c r="E5493">
        <v>49.313586000000001</v>
      </c>
      <c r="F5493">
        <v>-123.05809600000001</v>
      </c>
      <c r="G5493">
        <f>IF(route_map__2[[#This Row],[route_label]]&lt;&gt;A5494,0,SQRT((E5494-route_map__2[[#This Row],[stop_lat]])^2 + ((F5494-route_map__2[[#This Row],[stop_lon]])*COS(RADIANS(route_map__2[[#This Row],[stop_lat]])))^2)*111.32)</f>
        <v>0.20889734600520415</v>
      </c>
    </row>
    <row r="5494" spans="1:7" hidden="1" x14ac:dyDescent="0.2">
      <c r="A5494" t="s">
        <v>287</v>
      </c>
      <c r="B5494">
        <v>1</v>
      </c>
      <c r="C5494">
        <v>12</v>
      </c>
      <c r="D5494" t="s">
        <v>4958</v>
      </c>
      <c r="E5494">
        <v>49.313620999999998</v>
      </c>
      <c r="F5494">
        <v>-123.060974</v>
      </c>
      <c r="G5494">
        <f>IF(route_map__2[[#This Row],[route_label]]&lt;&gt;A5495,0,SQRT((E5495-route_map__2[[#This Row],[stop_lat]])^2 + ((F5495-route_map__2[[#This Row],[stop_lon]])*COS(RADIANS(route_map__2[[#This Row],[stop_lat]])))^2)*111.32)</f>
        <v>0.19374205964799807</v>
      </c>
    </row>
    <row r="5495" spans="1:7" hidden="1" x14ac:dyDescent="0.2">
      <c r="A5495" t="s">
        <v>287</v>
      </c>
      <c r="B5495">
        <v>1</v>
      </c>
      <c r="C5495">
        <v>13</v>
      </c>
      <c r="D5495" t="s">
        <v>4959</v>
      </c>
      <c r="E5495">
        <v>49.313659999999999</v>
      </c>
      <c r="F5495">
        <v>-123.063643</v>
      </c>
      <c r="G5495">
        <f>IF(route_map__2[[#This Row],[route_label]]&lt;&gt;A5496,0,SQRT((E5496-route_map__2[[#This Row],[stop_lat]])^2 + ((F5496-route_map__2[[#This Row],[stop_lon]])*COS(RADIANS(route_map__2[[#This Row],[stop_lat]])))^2)*111.32)</f>
        <v>0.31260890212652698</v>
      </c>
    </row>
    <row r="5496" spans="1:7" hidden="1" x14ac:dyDescent="0.2">
      <c r="A5496" t="s">
        <v>287</v>
      </c>
      <c r="B5496">
        <v>1</v>
      </c>
      <c r="C5496">
        <v>14</v>
      </c>
      <c r="D5496" t="s">
        <v>4960</v>
      </c>
      <c r="E5496">
        <v>49.314552999999997</v>
      </c>
      <c r="F5496">
        <v>-123.067727</v>
      </c>
      <c r="G5496">
        <f>IF(route_map__2[[#This Row],[route_label]]&lt;&gt;A5497,0,SQRT((E5497-route_map__2[[#This Row],[stop_lat]])^2 + ((F5497-route_map__2[[#This Row],[stop_lon]])*COS(RADIANS(route_map__2[[#This Row],[stop_lat]])))^2)*111.32)</f>
        <v>0.26986098986432683</v>
      </c>
    </row>
    <row r="5497" spans="1:7" hidden="1" x14ac:dyDescent="0.2">
      <c r="A5497" t="s">
        <v>287</v>
      </c>
      <c r="B5497">
        <v>1</v>
      </c>
      <c r="C5497">
        <v>15</v>
      </c>
      <c r="D5497" t="s">
        <v>4961</v>
      </c>
      <c r="E5497">
        <v>49.315919999999998</v>
      </c>
      <c r="F5497">
        <v>-123.070798</v>
      </c>
      <c r="G5497">
        <f>IF(route_map__2[[#This Row],[route_label]]&lt;&gt;A5498,0,SQRT((E5498-route_map__2[[#This Row],[stop_lat]])^2 + ((F5498-route_map__2[[#This Row],[stop_lon]])*COS(RADIANS(route_map__2[[#This Row],[stop_lat]])))^2)*111.32)</f>
        <v>0.23282160713153413</v>
      </c>
    </row>
    <row r="5498" spans="1:7" hidden="1" x14ac:dyDescent="0.2">
      <c r="A5498" t="s">
        <v>287</v>
      </c>
      <c r="B5498">
        <v>1</v>
      </c>
      <c r="C5498">
        <v>16</v>
      </c>
      <c r="D5498" t="s">
        <v>4962</v>
      </c>
      <c r="E5498">
        <v>49.317656999999997</v>
      </c>
      <c r="F5498">
        <v>-123.072585</v>
      </c>
      <c r="G5498">
        <f>IF(route_map__2[[#This Row],[route_label]]&lt;&gt;A5499,0,SQRT((E5499-route_map__2[[#This Row],[stop_lat]])^2 + ((F5499-route_map__2[[#This Row],[stop_lon]])*COS(RADIANS(route_map__2[[#This Row],[stop_lat]])))^2)*111.32)</f>
        <v>0.30105015792450662</v>
      </c>
    </row>
    <row r="5499" spans="1:7" hidden="1" x14ac:dyDescent="0.2">
      <c r="A5499" t="s">
        <v>287</v>
      </c>
      <c r="B5499">
        <v>1</v>
      </c>
      <c r="C5499">
        <v>17</v>
      </c>
      <c r="D5499" t="s">
        <v>4847</v>
      </c>
      <c r="E5499">
        <v>49.320352</v>
      </c>
      <c r="F5499">
        <v>-123.07223999999999</v>
      </c>
      <c r="G5499">
        <f>IF(route_map__2[[#This Row],[route_label]]&lt;&gt;A5500,0,SQRT((E5500-route_map__2[[#This Row],[stop_lat]])^2 + ((F5500-route_map__2[[#This Row],[stop_lon]])*COS(RADIANS(route_map__2[[#This Row],[stop_lat]])))^2)*111.32)</f>
        <v>0.23447769228689413</v>
      </c>
    </row>
    <row r="5500" spans="1:7" hidden="1" x14ac:dyDescent="0.2">
      <c r="A5500" t="s">
        <v>287</v>
      </c>
      <c r="B5500">
        <v>1</v>
      </c>
      <c r="C5500">
        <v>18</v>
      </c>
      <c r="D5500" t="s">
        <v>4848</v>
      </c>
      <c r="E5500">
        <v>49.322457999999997</v>
      </c>
      <c r="F5500">
        <v>-123.072182</v>
      </c>
      <c r="G5500">
        <f>IF(route_map__2[[#This Row],[route_label]]&lt;&gt;A5501,0,SQRT((E5501-route_map__2[[#This Row],[stop_lat]])^2 + ((F5501-route_map__2[[#This Row],[stop_lon]])*COS(RADIANS(route_map__2[[#This Row],[stop_lat]])))^2)*111.32)</f>
        <v>0.16308612431689637</v>
      </c>
    </row>
    <row r="5501" spans="1:7" hidden="1" x14ac:dyDescent="0.2">
      <c r="A5501" t="s">
        <v>287</v>
      </c>
      <c r="B5501">
        <v>1</v>
      </c>
      <c r="C5501">
        <v>19</v>
      </c>
      <c r="D5501" t="s">
        <v>4849</v>
      </c>
      <c r="E5501">
        <v>49.323923000000001</v>
      </c>
      <c r="F5501">
        <v>-123.072194</v>
      </c>
      <c r="G5501">
        <f>IF(route_map__2[[#This Row],[route_label]]&lt;&gt;A5502,0,SQRT((E5502-route_map__2[[#This Row],[stop_lat]])^2 + ((F5502-route_map__2[[#This Row],[stop_lon]])*COS(RADIANS(route_map__2[[#This Row],[stop_lat]])))^2)*111.32)</f>
        <v>0.3010816854951654</v>
      </c>
    </row>
    <row r="5502" spans="1:7" hidden="1" x14ac:dyDescent="0.2">
      <c r="A5502" t="s">
        <v>287</v>
      </c>
      <c r="B5502">
        <v>1</v>
      </c>
      <c r="C5502">
        <v>20</v>
      </c>
      <c r="D5502" t="s">
        <v>4850</v>
      </c>
      <c r="E5502">
        <v>49.326627000000002</v>
      </c>
      <c r="F5502">
        <v>-123.072103</v>
      </c>
      <c r="G5502">
        <f>IF(route_map__2[[#This Row],[route_label]]&lt;&gt;A5503,0,SQRT((E5503-route_map__2[[#This Row],[stop_lat]])^2 + ((F5503-route_map__2[[#This Row],[stop_lon]])*COS(RADIANS(route_map__2[[#This Row],[stop_lat]])))^2)*111.32)</f>
        <v>0.25082247063477109</v>
      </c>
    </row>
    <row r="5503" spans="1:7" hidden="1" x14ac:dyDescent="0.2">
      <c r="A5503" t="s">
        <v>287</v>
      </c>
      <c r="B5503">
        <v>1</v>
      </c>
      <c r="C5503">
        <v>21</v>
      </c>
      <c r="D5503" t="s">
        <v>4851</v>
      </c>
      <c r="E5503">
        <v>49.328879999999998</v>
      </c>
      <c r="F5503">
        <v>-123.07206100000001</v>
      </c>
      <c r="G5503">
        <f>IF(route_map__2[[#This Row],[route_label]]&lt;&gt;A5504,0,SQRT((E5504-route_map__2[[#This Row],[stop_lat]])^2 + ((F5504-route_map__2[[#This Row],[stop_lon]])*COS(RADIANS(route_map__2[[#This Row],[stop_lat]])))^2)*111.32)</f>
        <v>0.12756252966122378</v>
      </c>
    </row>
    <row r="5504" spans="1:7" hidden="1" x14ac:dyDescent="0.2">
      <c r="A5504" t="s">
        <v>287</v>
      </c>
      <c r="B5504">
        <v>1</v>
      </c>
      <c r="C5504">
        <v>22</v>
      </c>
      <c r="D5504" t="s">
        <v>4852</v>
      </c>
      <c r="E5504">
        <v>49.330024999999999</v>
      </c>
      <c r="F5504">
        <v>-123.071991</v>
      </c>
      <c r="G5504">
        <f>IF(route_map__2[[#This Row],[route_label]]&lt;&gt;A5505,0,SQRT((E5505-route_map__2[[#This Row],[stop_lat]])^2 + ((F5505-route_map__2[[#This Row],[stop_lon]])*COS(RADIANS(route_map__2[[#This Row],[stop_lat]])))^2)*111.32)</f>
        <v>0.49856697255000382</v>
      </c>
    </row>
    <row r="5505" spans="1:7" hidden="1" x14ac:dyDescent="0.2">
      <c r="A5505" t="s">
        <v>287</v>
      </c>
      <c r="B5505">
        <v>1</v>
      </c>
      <c r="C5505">
        <v>23</v>
      </c>
      <c r="D5505" t="s">
        <v>4853</v>
      </c>
      <c r="E5505">
        <v>49.334502999999998</v>
      </c>
      <c r="F5505">
        <v>-123.071871</v>
      </c>
      <c r="G5505">
        <f>IF(route_map__2[[#This Row],[route_label]]&lt;&gt;A5506,0,SQRT((E5506-route_map__2[[#This Row],[stop_lat]])^2 + ((F5506-route_map__2[[#This Row],[stop_lon]])*COS(RADIANS(route_map__2[[#This Row],[stop_lat]])))^2)*111.32)</f>
        <v>0.24099130848582195</v>
      </c>
    </row>
    <row r="5506" spans="1:7" hidden="1" x14ac:dyDescent="0.2">
      <c r="A5506" t="s">
        <v>287</v>
      </c>
      <c r="B5506">
        <v>1</v>
      </c>
      <c r="C5506">
        <v>24</v>
      </c>
      <c r="D5506" t="s">
        <v>4963</v>
      </c>
      <c r="E5506">
        <v>49.336579</v>
      </c>
      <c r="F5506">
        <v>-123.072813</v>
      </c>
      <c r="G5506">
        <f>IF(route_map__2[[#This Row],[route_label]]&lt;&gt;A5507,0,SQRT((E5507-route_map__2[[#This Row],[stop_lat]])^2 + ((F5507-route_map__2[[#This Row],[stop_lon]])*COS(RADIANS(route_map__2[[#This Row],[stop_lat]])))^2)*111.32)</f>
        <v>0.34767834362886141</v>
      </c>
    </row>
    <row r="5507" spans="1:7" hidden="1" x14ac:dyDescent="0.2">
      <c r="A5507" t="s">
        <v>287</v>
      </c>
      <c r="B5507">
        <v>1</v>
      </c>
      <c r="C5507">
        <v>25</v>
      </c>
      <c r="D5507" t="s">
        <v>4964</v>
      </c>
      <c r="E5507">
        <v>49.336596</v>
      </c>
      <c r="F5507">
        <v>-123.077606</v>
      </c>
      <c r="G5507">
        <f>IF(route_map__2[[#This Row],[route_label]]&lt;&gt;A5508,0,SQRT((E5508-route_map__2[[#This Row],[stop_lat]])^2 + ((F5508-route_map__2[[#This Row],[stop_lon]])*COS(RADIANS(route_map__2[[#This Row],[stop_lat]])))^2)*111.32)</f>
        <v>0.17011541607220471</v>
      </c>
    </row>
    <row r="5508" spans="1:7" hidden="1" x14ac:dyDescent="0.2">
      <c r="A5508" t="s">
        <v>287</v>
      </c>
      <c r="B5508">
        <v>1</v>
      </c>
      <c r="C5508">
        <v>26</v>
      </c>
      <c r="D5508" t="s">
        <v>4965</v>
      </c>
      <c r="E5508">
        <v>49.336615999999999</v>
      </c>
      <c r="F5508">
        <v>-123.07995099999999</v>
      </c>
      <c r="G5508">
        <f>IF(route_map__2[[#This Row],[route_label]]&lt;&gt;A5509,0,SQRT((E5509-route_map__2[[#This Row],[stop_lat]])^2 + ((F5509-route_map__2[[#This Row],[stop_lon]])*COS(RADIANS(route_map__2[[#This Row],[stop_lat]])))^2)*111.32)</f>
        <v>0.20463017988312354</v>
      </c>
    </row>
    <row r="5509" spans="1:7" hidden="1" x14ac:dyDescent="0.2">
      <c r="A5509" t="s">
        <v>287</v>
      </c>
      <c r="B5509">
        <v>1</v>
      </c>
      <c r="C5509">
        <v>27</v>
      </c>
      <c r="D5509" t="s">
        <v>4966</v>
      </c>
      <c r="E5509">
        <v>49.336609000000003</v>
      </c>
      <c r="F5509">
        <v>-123.08277200000001</v>
      </c>
      <c r="G5509">
        <f>IF(route_map__2[[#This Row],[route_label]]&lt;&gt;A5510,0,SQRT((E5510-route_map__2[[#This Row],[stop_lat]])^2 + ((F5510-route_map__2[[#This Row],[stop_lon]])*COS(RADIANS(route_map__2[[#This Row],[stop_lat]])))^2)*111.32)</f>
        <v>0.32040160772287379</v>
      </c>
    </row>
    <row r="5510" spans="1:7" hidden="1" x14ac:dyDescent="0.2">
      <c r="A5510" t="s">
        <v>287</v>
      </c>
      <c r="B5510">
        <v>1</v>
      </c>
      <c r="C5510">
        <v>28</v>
      </c>
      <c r="D5510" t="s">
        <v>4967</v>
      </c>
      <c r="E5510">
        <v>49.336621000000001</v>
      </c>
      <c r="F5510">
        <v>-123.087189</v>
      </c>
      <c r="G5510">
        <f>IF(route_map__2[[#This Row],[route_label]]&lt;&gt;A5511,0,SQRT((E5511-route_map__2[[#This Row],[stop_lat]])^2 + ((F5511-route_map__2[[#This Row],[stop_lon]])*COS(RADIANS(route_map__2[[#This Row],[stop_lat]])))^2)*111.32)</f>
        <v>0.44902123724649945</v>
      </c>
    </row>
    <row r="5511" spans="1:7" hidden="1" x14ac:dyDescent="0.2">
      <c r="A5511" t="s">
        <v>287</v>
      </c>
      <c r="B5511">
        <v>1</v>
      </c>
      <c r="C5511">
        <v>29</v>
      </c>
      <c r="D5511" t="s">
        <v>4968</v>
      </c>
      <c r="E5511">
        <v>49.336652000000001</v>
      </c>
      <c r="F5511">
        <v>-123.093379</v>
      </c>
      <c r="G5511">
        <f>IF(route_map__2[[#This Row],[route_label]]&lt;&gt;A5512,0,SQRT((E5512-route_map__2[[#This Row],[stop_lat]])^2 + ((F5512-route_map__2[[#This Row],[stop_lon]])*COS(RADIANS(route_map__2[[#This Row],[stop_lat]])))^2)*111.32)</f>
        <v>0.35653790471640856</v>
      </c>
    </row>
    <row r="5512" spans="1:7" hidden="1" x14ac:dyDescent="0.2">
      <c r="A5512" t="s">
        <v>287</v>
      </c>
      <c r="B5512">
        <v>1</v>
      </c>
      <c r="C5512">
        <v>30</v>
      </c>
      <c r="D5512" t="s">
        <v>4969</v>
      </c>
      <c r="E5512">
        <v>49.336682000000003</v>
      </c>
      <c r="F5512">
        <v>-123.098294</v>
      </c>
      <c r="G5512">
        <f>IF(route_map__2[[#This Row],[route_label]]&lt;&gt;A5513,0,SQRT((E5513-route_map__2[[#This Row],[stop_lat]])^2 + ((F5513-route_map__2[[#This Row],[stop_lon]])*COS(RADIANS(route_map__2[[#This Row],[stop_lat]])))^2)*111.32)</f>
        <v>0.26345148302341559</v>
      </c>
    </row>
    <row r="5513" spans="1:7" hidden="1" x14ac:dyDescent="0.2">
      <c r="A5513" t="s">
        <v>287</v>
      </c>
      <c r="B5513">
        <v>1</v>
      </c>
      <c r="C5513">
        <v>31</v>
      </c>
      <c r="D5513" t="s">
        <v>4970</v>
      </c>
      <c r="E5513">
        <v>49.337899999999998</v>
      </c>
      <c r="F5513">
        <v>-123.10140800000001</v>
      </c>
      <c r="G5513">
        <f>IF(route_map__2[[#This Row],[route_label]]&lt;&gt;A5514,0,SQRT((E5514-route_map__2[[#This Row],[stop_lat]])^2 + ((F5514-route_map__2[[#This Row],[stop_lon]])*COS(RADIANS(route_map__2[[#This Row],[stop_lat]])))^2)*111.32)</f>
        <v>0.20936406849845698</v>
      </c>
    </row>
    <row r="5514" spans="1:7" hidden="1" x14ac:dyDescent="0.2">
      <c r="A5514" t="s">
        <v>287</v>
      </c>
      <c r="B5514">
        <v>1</v>
      </c>
      <c r="C5514">
        <v>32</v>
      </c>
      <c r="D5514" t="s">
        <v>4971</v>
      </c>
      <c r="E5514">
        <v>49.338965000000002</v>
      </c>
      <c r="F5514">
        <v>-123.103787</v>
      </c>
      <c r="G5514">
        <f>IF(route_map__2[[#This Row],[route_label]]&lt;&gt;A5515,0,SQRT((E5515-route_map__2[[#This Row],[stop_lat]])^2 + ((F5515-route_map__2[[#This Row],[stop_lon]])*COS(RADIANS(route_map__2[[#This Row],[stop_lat]])))^2)*111.32)</f>
        <v>0.3744445142836062</v>
      </c>
    </row>
    <row r="5515" spans="1:7" hidden="1" x14ac:dyDescent="0.2">
      <c r="A5515" t="s">
        <v>287</v>
      </c>
      <c r="B5515">
        <v>1</v>
      </c>
      <c r="C5515">
        <v>33</v>
      </c>
      <c r="D5515" t="s">
        <v>4972</v>
      </c>
      <c r="E5515">
        <v>49.341507999999997</v>
      </c>
      <c r="F5515">
        <v>-123.10716600000001</v>
      </c>
      <c r="G5515">
        <f>IF(route_map__2[[#This Row],[route_label]]&lt;&gt;A5516,0,SQRT((E5516-route_map__2[[#This Row],[stop_lat]])^2 + ((F5516-route_map__2[[#This Row],[stop_lon]])*COS(RADIANS(route_map__2[[#This Row],[stop_lat]])))^2)*111.32)</f>
        <v>0.40318953006393143</v>
      </c>
    </row>
    <row r="5516" spans="1:7" hidden="1" x14ac:dyDescent="0.2">
      <c r="A5516" t="s">
        <v>287</v>
      </c>
      <c r="B5516">
        <v>1</v>
      </c>
      <c r="C5516">
        <v>34</v>
      </c>
      <c r="D5516" t="s">
        <v>4973</v>
      </c>
      <c r="E5516">
        <v>49.343662000000002</v>
      </c>
      <c r="F5516">
        <v>-123.11163500000001</v>
      </c>
      <c r="G5516">
        <f>IF(route_map__2[[#This Row],[route_label]]&lt;&gt;A5517,0,SQRT((E5517-route_map__2[[#This Row],[stop_lat]])^2 + ((F5517-route_map__2[[#This Row],[stop_lon]])*COS(RADIANS(route_map__2[[#This Row],[stop_lat]])))^2)*111.32)</f>
        <v>5.1140370293483957E-2</v>
      </c>
    </row>
    <row r="5517" spans="1:7" hidden="1" x14ac:dyDescent="0.2">
      <c r="A5517" t="s">
        <v>287</v>
      </c>
      <c r="B5517">
        <v>1</v>
      </c>
      <c r="C5517">
        <v>35</v>
      </c>
      <c r="D5517" t="s">
        <v>4974</v>
      </c>
      <c r="E5517">
        <v>49.344119999999997</v>
      </c>
      <c r="F5517">
        <v>-123.11158</v>
      </c>
      <c r="G5517">
        <f>IF(route_map__2[[#This Row],[route_label]]&lt;&gt;A5518,0,SQRT((E5518-route_map__2[[#This Row],[stop_lat]])^2 + ((F5518-route_map__2[[#This Row],[stop_lon]])*COS(RADIANS(route_map__2[[#This Row],[stop_lat]])))^2)*111.32)</f>
        <v>0.17016476817250853</v>
      </c>
    </row>
    <row r="5518" spans="1:7" hidden="1" x14ac:dyDescent="0.2">
      <c r="A5518" t="s">
        <v>287</v>
      </c>
      <c r="B5518">
        <v>1</v>
      </c>
      <c r="C5518">
        <v>36</v>
      </c>
      <c r="D5518" t="s">
        <v>4975</v>
      </c>
      <c r="E5518">
        <v>49.345601000000002</v>
      </c>
      <c r="F5518">
        <v>-123.11099900000001</v>
      </c>
      <c r="G5518">
        <f>IF(route_map__2[[#This Row],[route_label]]&lt;&gt;A5519,0,SQRT((E5519-route_map__2[[#This Row],[stop_lat]])^2 + ((F5519-route_map__2[[#This Row],[stop_lon]])*COS(RADIANS(route_map__2[[#This Row],[stop_lat]])))^2)*111.32)</f>
        <v>0.20446375267976694</v>
      </c>
    </row>
    <row r="5519" spans="1:7" hidden="1" x14ac:dyDescent="0.2">
      <c r="A5519" t="s">
        <v>287</v>
      </c>
      <c r="B5519">
        <v>1</v>
      </c>
      <c r="C5519">
        <v>37</v>
      </c>
      <c r="D5519" t="s">
        <v>4976</v>
      </c>
      <c r="E5519">
        <v>49.347433000000002</v>
      </c>
      <c r="F5519">
        <v>-123.11120099999999</v>
      </c>
      <c r="G5519">
        <f>IF(route_map__2[[#This Row],[route_label]]&lt;&gt;A5520,0,SQRT((E5520-route_map__2[[#This Row],[stop_lat]])^2 + ((F5520-route_map__2[[#This Row],[stop_lon]])*COS(RADIANS(route_map__2[[#This Row],[stop_lat]])))^2)*111.32)</f>
        <v>0.48291447311715452</v>
      </c>
    </row>
    <row r="5520" spans="1:7" hidden="1" x14ac:dyDescent="0.2">
      <c r="A5520" t="s">
        <v>287</v>
      </c>
      <c r="B5520">
        <v>1</v>
      </c>
      <c r="C5520">
        <v>38</v>
      </c>
      <c r="D5520" t="s">
        <v>4977</v>
      </c>
      <c r="E5520">
        <v>49.351103999999999</v>
      </c>
      <c r="F5520">
        <v>-123.107653</v>
      </c>
      <c r="G5520">
        <f>IF(route_map__2[[#This Row],[route_label]]&lt;&gt;A5521,0,SQRT((E5521-route_map__2[[#This Row],[stop_lat]])^2 + ((F5521-route_map__2[[#This Row],[stop_lon]])*COS(RADIANS(route_map__2[[#This Row],[stop_lat]])))^2)*111.32)</f>
        <v>0.20184010341817712</v>
      </c>
    </row>
    <row r="5521" spans="1:7" hidden="1" x14ac:dyDescent="0.2">
      <c r="A5521" t="s">
        <v>287</v>
      </c>
      <c r="B5521">
        <v>1</v>
      </c>
      <c r="C5521">
        <v>39</v>
      </c>
      <c r="D5521" t="s">
        <v>4978</v>
      </c>
      <c r="E5521">
        <v>49.352871</v>
      </c>
      <c r="F5521">
        <v>-123.107029</v>
      </c>
      <c r="G5521">
        <f>IF(route_map__2[[#This Row],[route_label]]&lt;&gt;A5522,0,SQRT((E5522-route_map__2[[#This Row],[stop_lat]])^2 + ((F5522-route_map__2[[#This Row],[stop_lon]])*COS(RADIANS(route_map__2[[#This Row],[stop_lat]])))^2)*111.32)</f>
        <v>0.40595878394478807</v>
      </c>
    </row>
    <row r="5522" spans="1:7" hidden="1" x14ac:dyDescent="0.2">
      <c r="A5522" t="s">
        <v>287</v>
      </c>
      <c r="B5522">
        <v>1</v>
      </c>
      <c r="C5522">
        <v>40</v>
      </c>
      <c r="D5522" t="s">
        <v>4979</v>
      </c>
      <c r="E5522">
        <v>49.356465999999998</v>
      </c>
      <c r="F5522">
        <v>-123.106089</v>
      </c>
      <c r="G5522">
        <f>IF(route_map__2[[#This Row],[route_label]]&lt;&gt;A5523,0,SQRT((E5523-route_map__2[[#This Row],[stop_lat]])^2 + ((F5523-route_map__2[[#This Row],[stop_lon]])*COS(RADIANS(route_map__2[[#This Row],[stop_lat]])))^2)*111.32)</f>
        <v>0.31702024582499344</v>
      </c>
    </row>
    <row r="5523" spans="1:7" hidden="1" x14ac:dyDescent="0.2">
      <c r="A5523" t="s">
        <v>287</v>
      </c>
      <c r="B5523">
        <v>1</v>
      </c>
      <c r="C5523">
        <v>41</v>
      </c>
      <c r="D5523" t="s">
        <v>4980</v>
      </c>
      <c r="E5523">
        <v>49.359304999999999</v>
      </c>
      <c r="F5523">
        <v>-123.105745</v>
      </c>
      <c r="G5523">
        <f>IF(route_map__2[[#This Row],[route_label]]&lt;&gt;A5524,0,SQRT((E5524-route_map__2[[#This Row],[stop_lat]])^2 + ((F5524-route_map__2[[#This Row],[stop_lon]])*COS(RADIANS(route_map__2[[#This Row],[stop_lat]])))^2)*111.32)</f>
        <v>0.63664101330533673</v>
      </c>
    </row>
    <row r="5524" spans="1:7" hidden="1" x14ac:dyDescent="0.2">
      <c r="A5524" t="s">
        <v>287</v>
      </c>
      <c r="B5524">
        <v>1</v>
      </c>
      <c r="C5524">
        <v>42</v>
      </c>
      <c r="D5524" t="s">
        <v>4981</v>
      </c>
      <c r="E5524">
        <v>49.364696000000002</v>
      </c>
      <c r="F5524">
        <v>-123.102814</v>
      </c>
      <c r="G5524">
        <f>IF(route_map__2[[#This Row],[route_label]]&lt;&gt;A5525,0,SQRT((E5525-route_map__2[[#This Row],[stop_lat]])^2 + ((F5525-route_map__2[[#This Row],[stop_lon]])*COS(RADIANS(route_map__2[[#This Row],[stop_lat]])))^2)*111.32)</f>
        <v>0.19344104200996018</v>
      </c>
    </row>
    <row r="5525" spans="1:7" hidden="1" x14ac:dyDescent="0.2">
      <c r="A5525" t="s">
        <v>287</v>
      </c>
      <c r="B5525">
        <v>1</v>
      </c>
      <c r="C5525">
        <v>43</v>
      </c>
      <c r="D5525" t="s">
        <v>4982</v>
      </c>
      <c r="E5525">
        <v>49.366284999999998</v>
      </c>
      <c r="F5525">
        <v>-123.10173399999999</v>
      </c>
      <c r="G5525">
        <f>IF(route_map__2[[#This Row],[route_label]]&lt;&gt;A5526,0,SQRT((E5526-route_map__2[[#This Row],[stop_lat]])^2 + ((F5526-route_map__2[[#This Row],[stop_lon]])*COS(RADIANS(route_map__2[[#This Row],[stop_lat]])))^2)*111.32)</f>
        <v>0.31030475615882569</v>
      </c>
    </row>
    <row r="5526" spans="1:7" hidden="1" x14ac:dyDescent="0.2">
      <c r="A5526" t="s">
        <v>287</v>
      </c>
      <c r="B5526">
        <v>1</v>
      </c>
      <c r="C5526">
        <v>44</v>
      </c>
      <c r="D5526" t="s">
        <v>4983</v>
      </c>
      <c r="E5526">
        <v>49.368777000000001</v>
      </c>
      <c r="F5526">
        <v>-123.099816</v>
      </c>
      <c r="G5526">
        <f>IF(route_map__2[[#This Row],[route_label]]&lt;&gt;A5527,0,SQRT((E5527-route_map__2[[#This Row],[stop_lat]])^2 + ((F5527-route_map__2[[#This Row],[stop_lon]])*COS(RADIANS(route_map__2[[#This Row],[stop_lat]])))^2)*111.32)</f>
        <v>0.37874883397423376</v>
      </c>
    </row>
    <row r="5527" spans="1:7" hidden="1" x14ac:dyDescent="0.2">
      <c r="A5527" t="s">
        <v>287</v>
      </c>
      <c r="B5527">
        <v>1</v>
      </c>
      <c r="C5527">
        <v>45</v>
      </c>
      <c r="D5527" t="s">
        <v>4913</v>
      </c>
      <c r="E5527">
        <v>49.372151000000002</v>
      </c>
      <c r="F5527">
        <v>-123.099143</v>
      </c>
      <c r="G5527">
        <f>IF(route_map__2[[#This Row],[route_label]]&lt;&gt;A5528,0,SQRT((E5528-route_map__2[[#This Row],[stop_lat]])^2 + ((F5528-route_map__2[[#This Row],[stop_lon]])*COS(RADIANS(route_map__2[[#This Row],[stop_lat]])))^2)*111.32)</f>
        <v>0</v>
      </c>
    </row>
    <row r="5528" spans="1:7" hidden="1" x14ac:dyDescent="0.2">
      <c r="A5528" t="s">
        <v>255</v>
      </c>
      <c r="B5528">
        <v>0</v>
      </c>
      <c r="C5528">
        <v>1</v>
      </c>
      <c r="D5528" t="s">
        <v>4984</v>
      </c>
      <c r="E5528">
        <v>49.311065999999997</v>
      </c>
      <c r="F5528">
        <v>-123.08255699999999</v>
      </c>
      <c r="G5528">
        <f>IF(route_map__2[[#This Row],[route_label]]&lt;&gt;A5529,0,SQRT((E5529-route_map__2[[#This Row],[stop_lat]])^2 + ((F5529-route_map__2[[#This Row],[stop_lon]])*COS(RADIANS(route_map__2[[#This Row],[stop_lat]])))^2)*111.32)</f>
        <v>0.13424080266309801</v>
      </c>
    </row>
    <row r="5529" spans="1:7" hidden="1" x14ac:dyDescent="0.2">
      <c r="A5529" t="s">
        <v>255</v>
      </c>
      <c r="B5529">
        <v>0</v>
      </c>
      <c r="C5529">
        <v>2</v>
      </c>
      <c r="D5529" t="s">
        <v>4985</v>
      </c>
      <c r="E5529">
        <v>49.311999999999998</v>
      </c>
      <c r="F5529">
        <v>-123.08138700000001</v>
      </c>
      <c r="G5529">
        <f>IF(route_map__2[[#This Row],[route_label]]&lt;&gt;A5530,0,SQRT((E5530-route_map__2[[#This Row],[stop_lat]])^2 + ((F5530-route_map__2[[#This Row],[stop_lon]])*COS(RADIANS(route_map__2[[#This Row],[stop_lat]])))^2)*111.32)</f>
        <v>0.25662073787838169</v>
      </c>
    </row>
    <row r="5530" spans="1:7" hidden="1" x14ac:dyDescent="0.2">
      <c r="A5530" t="s">
        <v>255</v>
      </c>
      <c r="B5530">
        <v>0</v>
      </c>
      <c r="C5530">
        <v>3</v>
      </c>
      <c r="D5530" t="s">
        <v>4909</v>
      </c>
      <c r="E5530">
        <v>49.313270000000003</v>
      </c>
      <c r="F5530">
        <v>-123.084338</v>
      </c>
      <c r="G5530">
        <f>IF(route_map__2[[#This Row],[route_label]]&lt;&gt;A5531,0,SQRT((E5531-route_map__2[[#This Row],[stop_lat]])^2 + ((F5531-route_map__2[[#This Row],[stop_lon]])*COS(RADIANS(route_map__2[[#This Row],[stop_lat]])))^2)*111.32)</f>
        <v>0.25145296851203119</v>
      </c>
    </row>
    <row r="5531" spans="1:7" hidden="1" x14ac:dyDescent="0.2">
      <c r="A5531" t="s">
        <v>255</v>
      </c>
      <c r="B5531">
        <v>0</v>
      </c>
      <c r="C5531">
        <v>4</v>
      </c>
      <c r="D5531" t="s">
        <v>4910</v>
      </c>
      <c r="E5531">
        <v>49.315325999999999</v>
      </c>
      <c r="F5531">
        <v>-123.085773</v>
      </c>
      <c r="G5531">
        <f>IF(route_map__2[[#This Row],[route_label]]&lt;&gt;A5532,0,SQRT((E5532-route_map__2[[#This Row],[stop_lat]])^2 + ((F5532-route_map__2[[#This Row],[stop_lon]])*COS(RADIANS(route_map__2[[#This Row],[stop_lat]])))^2)*111.32)</f>
        <v>0.37752161182618976</v>
      </c>
    </row>
    <row r="5532" spans="1:7" hidden="1" x14ac:dyDescent="0.2">
      <c r="A5532" t="s">
        <v>255</v>
      </c>
      <c r="B5532">
        <v>0</v>
      </c>
      <c r="C5532">
        <v>5</v>
      </c>
      <c r="D5532" t="s">
        <v>4986</v>
      </c>
      <c r="E5532">
        <v>49.318364000000003</v>
      </c>
      <c r="F5532">
        <v>-123.08808500000001</v>
      </c>
      <c r="G5532">
        <f>IF(route_map__2[[#This Row],[route_label]]&lt;&gt;A5533,0,SQRT((E5533-route_map__2[[#This Row],[stop_lat]])^2 + ((F5533-route_map__2[[#This Row],[stop_lon]])*COS(RADIANS(route_map__2[[#This Row],[stop_lat]])))^2)*111.32)</f>
        <v>0.41827307023936439</v>
      </c>
    </row>
    <row r="5533" spans="1:7" hidden="1" x14ac:dyDescent="0.2">
      <c r="A5533" t="s">
        <v>255</v>
      </c>
      <c r="B5533">
        <v>0</v>
      </c>
      <c r="C5533">
        <v>6</v>
      </c>
      <c r="D5533" t="s">
        <v>4987</v>
      </c>
      <c r="E5533">
        <v>49.320610000000002</v>
      </c>
      <c r="F5533">
        <v>-123.09270600000001</v>
      </c>
      <c r="G5533">
        <f>IF(route_map__2[[#This Row],[route_label]]&lt;&gt;A5534,0,SQRT((E5534-route_map__2[[#This Row],[stop_lat]])^2 + ((F5534-route_map__2[[#This Row],[stop_lon]])*COS(RADIANS(route_map__2[[#This Row],[stop_lat]])))^2)*111.32)</f>
        <v>0.21092489803118444</v>
      </c>
    </row>
    <row r="5534" spans="1:7" hidden="1" x14ac:dyDescent="0.2">
      <c r="A5534" t="s">
        <v>255</v>
      </c>
      <c r="B5534">
        <v>0</v>
      </c>
      <c r="C5534">
        <v>7</v>
      </c>
      <c r="D5534" t="s">
        <v>4988</v>
      </c>
      <c r="E5534">
        <v>49.321510000000004</v>
      </c>
      <c r="F5534">
        <v>-123.095264</v>
      </c>
      <c r="G5534">
        <f>IF(route_map__2[[#This Row],[route_label]]&lt;&gt;A5535,0,SQRT((E5535-route_map__2[[#This Row],[stop_lat]])^2 + ((F5535-route_map__2[[#This Row],[stop_lon]])*COS(RADIANS(route_map__2[[#This Row],[stop_lat]])))^2)*111.32)</f>
        <v>0.17820124955956124</v>
      </c>
    </row>
    <row r="5535" spans="1:7" hidden="1" x14ac:dyDescent="0.2">
      <c r="A5535" t="s">
        <v>255</v>
      </c>
      <c r="B5535">
        <v>0</v>
      </c>
      <c r="C5535">
        <v>8</v>
      </c>
      <c r="D5535" t="s">
        <v>4989</v>
      </c>
      <c r="E5535">
        <v>49.322273000000003</v>
      </c>
      <c r="F5535">
        <v>-123.09742300000001</v>
      </c>
      <c r="G5535">
        <f>IF(route_map__2[[#This Row],[route_label]]&lt;&gt;A5536,0,SQRT((E5536-route_map__2[[#This Row],[stop_lat]])^2 + ((F5536-route_map__2[[#This Row],[stop_lon]])*COS(RADIANS(route_map__2[[#This Row],[stop_lat]])))^2)*111.32)</f>
        <v>0.18149951501152281</v>
      </c>
    </row>
    <row r="5536" spans="1:7" hidden="1" x14ac:dyDescent="0.2">
      <c r="A5536" t="s">
        <v>255</v>
      </c>
      <c r="B5536">
        <v>0</v>
      </c>
      <c r="C5536">
        <v>9</v>
      </c>
      <c r="D5536" t="s">
        <v>4990</v>
      </c>
      <c r="E5536">
        <v>49.323076</v>
      </c>
      <c r="F5536">
        <v>-123.0996</v>
      </c>
      <c r="G5536">
        <f>IF(route_map__2[[#This Row],[route_label]]&lt;&gt;A5537,0,SQRT((E5537-route_map__2[[#This Row],[stop_lat]])^2 + ((F5537-route_map__2[[#This Row],[stop_lon]])*COS(RADIANS(route_map__2[[#This Row],[stop_lat]])))^2)*111.32)</f>
        <v>0.13962179869566166</v>
      </c>
    </row>
    <row r="5537" spans="1:7" hidden="1" x14ac:dyDescent="0.2">
      <c r="A5537" t="s">
        <v>255</v>
      </c>
      <c r="B5537">
        <v>0</v>
      </c>
      <c r="C5537">
        <v>10</v>
      </c>
      <c r="D5537" t="s">
        <v>4991</v>
      </c>
      <c r="E5537">
        <v>49.323926</v>
      </c>
      <c r="F5537">
        <v>-123.101015</v>
      </c>
      <c r="G5537">
        <f>IF(route_map__2[[#This Row],[route_label]]&lt;&gt;A5538,0,SQRT((E5538-route_map__2[[#This Row],[stop_lat]])^2 + ((F5538-route_map__2[[#This Row],[stop_lon]])*COS(RADIANS(route_map__2[[#This Row],[stop_lat]])))^2)*111.32)</f>
        <v>0.31718684792560448</v>
      </c>
    </row>
    <row r="5538" spans="1:7" hidden="1" x14ac:dyDescent="0.2">
      <c r="A5538" t="s">
        <v>255</v>
      </c>
      <c r="B5538">
        <v>0</v>
      </c>
      <c r="C5538">
        <v>11</v>
      </c>
      <c r="D5538" t="s">
        <v>4992</v>
      </c>
      <c r="E5538">
        <v>49.326757000000001</v>
      </c>
      <c r="F5538">
        <v>-123.10052</v>
      </c>
      <c r="G5538">
        <f>IF(route_map__2[[#This Row],[route_label]]&lt;&gt;A5539,0,SQRT((E5539-route_map__2[[#This Row],[stop_lat]])^2 + ((F5539-route_map__2[[#This Row],[stop_lon]])*COS(RADIANS(route_map__2[[#This Row],[stop_lat]])))^2)*111.32)</f>
        <v>0.19012932210562011</v>
      </c>
    </row>
    <row r="5539" spans="1:7" hidden="1" x14ac:dyDescent="0.2">
      <c r="A5539" t="s">
        <v>255</v>
      </c>
      <c r="B5539">
        <v>0</v>
      </c>
      <c r="C5539">
        <v>12</v>
      </c>
      <c r="D5539" t="s">
        <v>4993</v>
      </c>
      <c r="E5539">
        <v>49.328369000000002</v>
      </c>
      <c r="F5539">
        <v>-123.10138600000001</v>
      </c>
      <c r="G5539">
        <f>IF(route_map__2[[#This Row],[route_label]]&lt;&gt;A5540,0,SQRT((E5540-route_map__2[[#This Row],[stop_lat]])^2 + ((F5540-route_map__2[[#This Row],[stop_lon]])*COS(RADIANS(route_map__2[[#This Row],[stop_lat]])))^2)*111.32)</f>
        <v>0.19504514840915871</v>
      </c>
    </row>
    <row r="5540" spans="1:7" hidden="1" x14ac:dyDescent="0.2">
      <c r="A5540" t="s">
        <v>255</v>
      </c>
      <c r="B5540">
        <v>0</v>
      </c>
      <c r="C5540">
        <v>13</v>
      </c>
      <c r="D5540" t="s">
        <v>4994</v>
      </c>
      <c r="E5540">
        <v>49.329875000000001</v>
      </c>
      <c r="F5540">
        <v>-123.10276</v>
      </c>
      <c r="G5540">
        <f>IF(route_map__2[[#This Row],[route_label]]&lt;&gt;A5541,0,SQRT((E5541-route_map__2[[#This Row],[stop_lat]])^2 + ((F5541-route_map__2[[#This Row],[stop_lon]])*COS(RADIANS(route_map__2[[#This Row],[stop_lat]])))^2)*111.32)</f>
        <v>0.1790671459654388</v>
      </c>
    </row>
    <row r="5541" spans="1:7" hidden="1" x14ac:dyDescent="0.2">
      <c r="A5541" t="s">
        <v>255</v>
      </c>
      <c r="B5541">
        <v>0</v>
      </c>
      <c r="C5541">
        <v>14</v>
      </c>
      <c r="D5541" t="s">
        <v>4995</v>
      </c>
      <c r="E5541">
        <v>49.329943999999998</v>
      </c>
      <c r="F5541">
        <v>-123.105226</v>
      </c>
      <c r="G5541">
        <f>IF(route_map__2[[#This Row],[route_label]]&lt;&gt;A5542,0,SQRT((E5542-route_map__2[[#This Row],[stop_lat]])^2 + ((F5542-route_map__2[[#This Row],[stop_lon]])*COS(RADIANS(route_map__2[[#This Row],[stop_lat]])))^2)*111.32)</f>
        <v>0.19291414928097914</v>
      </c>
    </row>
    <row r="5542" spans="1:7" hidden="1" x14ac:dyDescent="0.2">
      <c r="A5542" t="s">
        <v>255</v>
      </c>
      <c r="B5542">
        <v>0</v>
      </c>
      <c r="C5542">
        <v>15</v>
      </c>
      <c r="D5542" t="s">
        <v>4996</v>
      </c>
      <c r="E5542">
        <v>49.329962000000002</v>
      </c>
      <c r="F5542">
        <v>-123.107885</v>
      </c>
      <c r="G5542">
        <f>IF(route_map__2[[#This Row],[route_label]]&lt;&gt;A5543,0,SQRT((E5543-route_map__2[[#This Row],[stop_lat]])^2 + ((F5543-route_map__2[[#This Row],[stop_lon]])*COS(RADIANS(route_map__2[[#This Row],[stop_lat]])))^2)*111.32)</f>
        <v>0.4172145147779866</v>
      </c>
    </row>
    <row r="5543" spans="1:7" hidden="1" x14ac:dyDescent="0.2">
      <c r="A5543" t="s">
        <v>255</v>
      </c>
      <c r="B5543">
        <v>0</v>
      </c>
      <c r="C5543">
        <v>16</v>
      </c>
      <c r="D5543" t="s">
        <v>4997</v>
      </c>
      <c r="E5543">
        <v>49.330029000000003</v>
      </c>
      <c r="F5543">
        <v>-123.113635</v>
      </c>
      <c r="G5543">
        <f>IF(route_map__2[[#This Row],[route_label]]&lt;&gt;A5544,0,SQRT((E5544-route_map__2[[#This Row],[stop_lat]])^2 + ((F5544-route_map__2[[#This Row],[stop_lon]])*COS(RADIANS(route_map__2[[#This Row],[stop_lat]])))^2)*111.32)</f>
        <v>0.57205071202619073</v>
      </c>
    </row>
    <row r="5544" spans="1:7" hidden="1" x14ac:dyDescent="0.2">
      <c r="A5544" t="s">
        <v>255</v>
      </c>
      <c r="B5544">
        <v>0</v>
      </c>
      <c r="C5544">
        <v>17</v>
      </c>
      <c r="D5544" t="s">
        <v>4998</v>
      </c>
      <c r="E5544">
        <v>49.334983999999999</v>
      </c>
      <c r="F5544">
        <v>-123.115725</v>
      </c>
      <c r="G5544">
        <f>IF(route_map__2[[#This Row],[route_label]]&lt;&gt;A5545,0,SQRT((E5545-route_map__2[[#This Row],[stop_lat]])^2 + ((F5545-route_map__2[[#This Row],[stop_lon]])*COS(RADIANS(route_map__2[[#This Row],[stop_lat]])))^2)*111.32)</f>
        <v>0.19047271151579556</v>
      </c>
    </row>
    <row r="5545" spans="1:7" hidden="1" x14ac:dyDescent="0.2">
      <c r="A5545" t="s">
        <v>255</v>
      </c>
      <c r="B5545">
        <v>0</v>
      </c>
      <c r="C5545">
        <v>18</v>
      </c>
      <c r="D5545" t="s">
        <v>4999</v>
      </c>
      <c r="E5545">
        <v>49.336685000000003</v>
      </c>
      <c r="F5545">
        <v>-123.115441</v>
      </c>
      <c r="G5545">
        <f>IF(route_map__2[[#This Row],[route_label]]&lt;&gt;A5546,0,SQRT((E5546-route_map__2[[#This Row],[stop_lat]])^2 + ((F5546-route_map__2[[#This Row],[stop_lon]])*COS(RADIANS(route_map__2[[#This Row],[stop_lat]])))^2)*111.32)</f>
        <v>0.37710151500998268</v>
      </c>
    </row>
    <row r="5546" spans="1:7" hidden="1" x14ac:dyDescent="0.2">
      <c r="A5546" t="s">
        <v>255</v>
      </c>
      <c r="B5546">
        <v>0</v>
      </c>
      <c r="C5546">
        <v>19</v>
      </c>
      <c r="D5546" t="s">
        <v>5000</v>
      </c>
      <c r="E5546">
        <v>49.339993999999997</v>
      </c>
      <c r="F5546">
        <v>-123.114328</v>
      </c>
      <c r="G5546">
        <f>IF(route_map__2[[#This Row],[route_label]]&lt;&gt;A5547,0,SQRT((E5547-route_map__2[[#This Row],[stop_lat]])^2 + ((F5547-route_map__2[[#This Row],[stop_lon]])*COS(RADIANS(route_map__2[[#This Row],[stop_lat]])))^2)*111.32)</f>
        <v>0.30297281580954488</v>
      </c>
    </row>
    <row r="5547" spans="1:7" hidden="1" x14ac:dyDescent="0.2">
      <c r="A5547" t="s">
        <v>255</v>
      </c>
      <c r="B5547">
        <v>0</v>
      </c>
      <c r="C5547">
        <v>20</v>
      </c>
      <c r="D5547" t="s">
        <v>5001</v>
      </c>
      <c r="E5547">
        <v>49.342652999999999</v>
      </c>
      <c r="F5547">
        <v>-123.113437</v>
      </c>
      <c r="G5547">
        <f>IF(route_map__2[[#This Row],[route_label]]&lt;&gt;A5548,0,SQRT((E5548-route_map__2[[#This Row],[stop_lat]])^2 + ((F5548-route_map__2[[#This Row],[stop_lon]])*COS(RADIANS(route_map__2[[#This Row],[stop_lat]])))^2)*111.32)</f>
        <v>0.21168202705142444</v>
      </c>
    </row>
    <row r="5548" spans="1:7" hidden="1" x14ac:dyDescent="0.2">
      <c r="A5548" t="s">
        <v>255</v>
      </c>
      <c r="B5548">
        <v>0</v>
      </c>
      <c r="C5548">
        <v>21</v>
      </c>
      <c r="D5548" t="s">
        <v>4974</v>
      </c>
      <c r="E5548">
        <v>49.344119999999997</v>
      </c>
      <c r="F5548">
        <v>-123.11158</v>
      </c>
      <c r="G5548">
        <f>IF(route_map__2[[#This Row],[route_label]]&lt;&gt;A5549,0,SQRT((E5549-route_map__2[[#This Row],[stop_lat]])^2 + ((F5549-route_map__2[[#This Row],[stop_lon]])*COS(RADIANS(route_map__2[[#This Row],[stop_lat]])))^2)*111.32)</f>
        <v>0.17016476817250853</v>
      </c>
    </row>
    <row r="5549" spans="1:7" hidden="1" x14ac:dyDescent="0.2">
      <c r="A5549" t="s">
        <v>255</v>
      </c>
      <c r="B5549">
        <v>0</v>
      </c>
      <c r="C5549">
        <v>22</v>
      </c>
      <c r="D5549" t="s">
        <v>4975</v>
      </c>
      <c r="E5549">
        <v>49.345601000000002</v>
      </c>
      <c r="F5549">
        <v>-123.11099900000001</v>
      </c>
      <c r="G5549">
        <f>IF(route_map__2[[#This Row],[route_label]]&lt;&gt;A5550,0,SQRT((E5550-route_map__2[[#This Row],[stop_lat]])^2 + ((F5550-route_map__2[[#This Row],[stop_lon]])*COS(RADIANS(route_map__2[[#This Row],[stop_lat]])))^2)*111.32)</f>
        <v>0.20446375267976694</v>
      </c>
    </row>
    <row r="5550" spans="1:7" hidden="1" x14ac:dyDescent="0.2">
      <c r="A5550" t="s">
        <v>255</v>
      </c>
      <c r="B5550">
        <v>0</v>
      </c>
      <c r="C5550">
        <v>23</v>
      </c>
      <c r="D5550" t="s">
        <v>4976</v>
      </c>
      <c r="E5550">
        <v>49.347433000000002</v>
      </c>
      <c r="F5550">
        <v>-123.11120099999999</v>
      </c>
      <c r="G5550">
        <f>IF(route_map__2[[#This Row],[route_label]]&lt;&gt;A5551,0,SQRT((E5551-route_map__2[[#This Row],[stop_lat]])^2 + ((F5551-route_map__2[[#This Row],[stop_lon]])*COS(RADIANS(route_map__2[[#This Row],[stop_lat]])))^2)*111.32)</f>
        <v>0.48291447311715452</v>
      </c>
    </row>
    <row r="5551" spans="1:7" hidden="1" x14ac:dyDescent="0.2">
      <c r="A5551" t="s">
        <v>255</v>
      </c>
      <c r="B5551">
        <v>0</v>
      </c>
      <c r="C5551">
        <v>24</v>
      </c>
      <c r="D5551" t="s">
        <v>4977</v>
      </c>
      <c r="E5551">
        <v>49.351103999999999</v>
      </c>
      <c r="F5551">
        <v>-123.107653</v>
      </c>
      <c r="G5551">
        <f>IF(route_map__2[[#This Row],[route_label]]&lt;&gt;A5552,0,SQRT((E5552-route_map__2[[#This Row],[stop_lat]])^2 + ((F5552-route_map__2[[#This Row],[stop_lon]])*COS(RADIANS(route_map__2[[#This Row],[stop_lat]])))^2)*111.32)</f>
        <v>0.20184010341817712</v>
      </c>
    </row>
    <row r="5552" spans="1:7" hidden="1" x14ac:dyDescent="0.2">
      <c r="A5552" t="s">
        <v>255</v>
      </c>
      <c r="B5552">
        <v>0</v>
      </c>
      <c r="C5552">
        <v>25</v>
      </c>
      <c r="D5552" t="s">
        <v>4978</v>
      </c>
      <c r="E5552">
        <v>49.352871</v>
      </c>
      <c r="F5552">
        <v>-123.107029</v>
      </c>
      <c r="G5552">
        <f>IF(route_map__2[[#This Row],[route_label]]&lt;&gt;A5553,0,SQRT((E5553-route_map__2[[#This Row],[stop_lat]])^2 + ((F5553-route_map__2[[#This Row],[stop_lon]])*COS(RADIANS(route_map__2[[#This Row],[stop_lat]])))^2)*111.32)</f>
        <v>0.40595878394478807</v>
      </c>
    </row>
    <row r="5553" spans="1:7" hidden="1" x14ac:dyDescent="0.2">
      <c r="A5553" t="s">
        <v>255</v>
      </c>
      <c r="B5553">
        <v>0</v>
      </c>
      <c r="C5553">
        <v>26</v>
      </c>
      <c r="D5553" t="s">
        <v>4979</v>
      </c>
      <c r="E5553">
        <v>49.356465999999998</v>
      </c>
      <c r="F5553">
        <v>-123.106089</v>
      </c>
      <c r="G5553">
        <f>IF(route_map__2[[#This Row],[route_label]]&lt;&gt;A5554,0,SQRT((E5554-route_map__2[[#This Row],[stop_lat]])^2 + ((F5554-route_map__2[[#This Row],[stop_lon]])*COS(RADIANS(route_map__2[[#This Row],[stop_lat]])))^2)*111.32)</f>
        <v>0.31702024582499344</v>
      </c>
    </row>
    <row r="5554" spans="1:7" hidden="1" x14ac:dyDescent="0.2">
      <c r="A5554" t="s">
        <v>255</v>
      </c>
      <c r="B5554">
        <v>0</v>
      </c>
      <c r="C5554">
        <v>27</v>
      </c>
      <c r="D5554" t="s">
        <v>4980</v>
      </c>
      <c r="E5554">
        <v>49.359304999999999</v>
      </c>
      <c r="F5554">
        <v>-123.105745</v>
      </c>
      <c r="G5554">
        <f>IF(route_map__2[[#This Row],[route_label]]&lt;&gt;A5555,0,SQRT((E5555-route_map__2[[#This Row],[stop_lat]])^2 + ((F5555-route_map__2[[#This Row],[stop_lon]])*COS(RADIANS(route_map__2[[#This Row],[stop_lat]])))^2)*111.32)</f>
        <v>0.63664101330533673</v>
      </c>
    </row>
    <row r="5555" spans="1:7" hidden="1" x14ac:dyDescent="0.2">
      <c r="A5555" t="s">
        <v>255</v>
      </c>
      <c r="B5555">
        <v>0</v>
      </c>
      <c r="C5555">
        <v>28</v>
      </c>
      <c r="D5555" t="s">
        <v>4981</v>
      </c>
      <c r="E5555">
        <v>49.364696000000002</v>
      </c>
      <c r="F5555">
        <v>-123.102814</v>
      </c>
      <c r="G5555">
        <f>IF(route_map__2[[#This Row],[route_label]]&lt;&gt;A5556,0,SQRT((E5556-route_map__2[[#This Row],[stop_lat]])^2 + ((F5556-route_map__2[[#This Row],[stop_lon]])*COS(RADIANS(route_map__2[[#This Row],[stop_lat]])))^2)*111.32)</f>
        <v>0.19344104200996018</v>
      </c>
    </row>
    <row r="5556" spans="1:7" hidden="1" x14ac:dyDescent="0.2">
      <c r="A5556" t="s">
        <v>255</v>
      </c>
      <c r="B5556">
        <v>0</v>
      </c>
      <c r="C5556">
        <v>29</v>
      </c>
      <c r="D5556" t="s">
        <v>4982</v>
      </c>
      <c r="E5556">
        <v>49.366284999999998</v>
      </c>
      <c r="F5556">
        <v>-123.10173399999999</v>
      </c>
      <c r="G5556">
        <f>IF(route_map__2[[#This Row],[route_label]]&lt;&gt;A5557,0,SQRT((E5557-route_map__2[[#This Row],[stop_lat]])^2 + ((F5557-route_map__2[[#This Row],[stop_lon]])*COS(RADIANS(route_map__2[[#This Row],[stop_lat]])))^2)*111.32)</f>
        <v>0.31030475615882569</v>
      </c>
    </row>
    <row r="5557" spans="1:7" hidden="1" x14ac:dyDescent="0.2">
      <c r="A5557" t="s">
        <v>255</v>
      </c>
      <c r="B5557">
        <v>0</v>
      </c>
      <c r="C5557">
        <v>30</v>
      </c>
      <c r="D5557" t="s">
        <v>4983</v>
      </c>
      <c r="E5557">
        <v>49.368777000000001</v>
      </c>
      <c r="F5557">
        <v>-123.099816</v>
      </c>
      <c r="G5557">
        <f>IF(route_map__2[[#This Row],[route_label]]&lt;&gt;A5558,0,SQRT((E5558-route_map__2[[#This Row],[stop_lat]])^2 + ((F5558-route_map__2[[#This Row],[stop_lon]])*COS(RADIANS(route_map__2[[#This Row],[stop_lat]])))^2)*111.32)</f>
        <v>0.37874883397423376</v>
      </c>
    </row>
    <row r="5558" spans="1:7" hidden="1" x14ac:dyDescent="0.2">
      <c r="A5558" t="s">
        <v>255</v>
      </c>
      <c r="B5558">
        <v>0</v>
      </c>
      <c r="C5558">
        <v>31</v>
      </c>
      <c r="D5558" t="s">
        <v>4913</v>
      </c>
      <c r="E5558">
        <v>49.372151000000002</v>
      </c>
      <c r="F5558">
        <v>-123.099143</v>
      </c>
      <c r="G5558">
        <f>IF(route_map__2[[#This Row],[route_label]]&lt;&gt;A5559,0,SQRT((E5559-route_map__2[[#This Row],[stop_lat]])^2 + ((F5559-route_map__2[[#This Row],[stop_lon]])*COS(RADIANS(route_map__2[[#This Row],[stop_lat]])))^2)*111.32)</f>
        <v>0</v>
      </c>
    </row>
    <row r="5559" spans="1:7" hidden="1" x14ac:dyDescent="0.2">
      <c r="A5559" t="s">
        <v>255</v>
      </c>
      <c r="B5559">
        <v>1</v>
      </c>
      <c r="C5559">
        <v>1</v>
      </c>
      <c r="D5559" t="s">
        <v>4913</v>
      </c>
      <c r="E5559">
        <v>49.372151000000002</v>
      </c>
      <c r="F5559">
        <v>-123.099143</v>
      </c>
      <c r="G5559">
        <f>IF(route_map__2[[#This Row],[route_label]]&lt;&gt;A5560,0,SQRT((E5560-route_map__2[[#This Row],[stop_lat]])^2 + ((F5560-route_map__2[[#This Row],[stop_lon]])*COS(RADIANS(route_map__2[[#This Row],[stop_lat]])))^2)*111.32)</f>
        <v>0.43092712631395985</v>
      </c>
    </row>
    <row r="5560" spans="1:7" hidden="1" x14ac:dyDescent="0.2">
      <c r="A5560" t="s">
        <v>255</v>
      </c>
      <c r="B5560">
        <v>1</v>
      </c>
      <c r="C5560">
        <v>2</v>
      </c>
      <c r="D5560" t="s">
        <v>4914</v>
      </c>
      <c r="E5560">
        <v>49.368349000000002</v>
      </c>
      <c r="F5560">
        <v>-123.100261</v>
      </c>
      <c r="G5560">
        <f>IF(route_map__2[[#This Row],[route_label]]&lt;&gt;A5561,0,SQRT((E5561-route_map__2[[#This Row],[stop_lat]])^2 + ((F5561-route_map__2[[#This Row],[stop_lon]])*COS(RADIANS(route_map__2[[#This Row],[stop_lat]])))^2)*111.32)</f>
        <v>0.26256635041312049</v>
      </c>
    </row>
    <row r="5561" spans="1:7" hidden="1" x14ac:dyDescent="0.2">
      <c r="A5561" t="s">
        <v>255</v>
      </c>
      <c r="B5561">
        <v>1</v>
      </c>
      <c r="C5561">
        <v>3</v>
      </c>
      <c r="D5561" t="s">
        <v>4915</v>
      </c>
      <c r="E5561">
        <v>49.366256</v>
      </c>
      <c r="F5561">
        <v>-123.10193099999999</v>
      </c>
      <c r="G5561">
        <f>IF(route_map__2[[#This Row],[route_label]]&lt;&gt;A5562,0,SQRT((E5562-route_map__2[[#This Row],[stop_lat]])^2 + ((F5562-route_map__2[[#This Row],[stop_lon]])*COS(RADIANS(route_map__2[[#This Row],[stop_lat]])))^2)*111.32)</f>
        <v>0.26632190899278968</v>
      </c>
    </row>
    <row r="5562" spans="1:7" hidden="1" x14ac:dyDescent="0.2">
      <c r="A5562" t="s">
        <v>255</v>
      </c>
      <c r="B5562">
        <v>1</v>
      </c>
      <c r="C5562">
        <v>4</v>
      </c>
      <c r="D5562" t="s">
        <v>4916</v>
      </c>
      <c r="E5562">
        <v>49.364049000000001</v>
      </c>
      <c r="F5562">
        <v>-123.10334899999999</v>
      </c>
      <c r="G5562">
        <f>IF(route_map__2[[#This Row],[route_label]]&lt;&gt;A5563,0,SQRT((E5563-route_map__2[[#This Row],[stop_lat]])^2 + ((F5563-route_map__2[[#This Row],[stop_lon]])*COS(RADIANS(route_map__2[[#This Row],[stop_lat]])))^2)*111.32)</f>
        <v>0.75071582828652317</v>
      </c>
    </row>
    <row r="5563" spans="1:7" hidden="1" x14ac:dyDescent="0.2">
      <c r="A5563" t="s">
        <v>255</v>
      </c>
      <c r="B5563">
        <v>1</v>
      </c>
      <c r="C5563">
        <v>5</v>
      </c>
      <c r="D5563" t="s">
        <v>4917</v>
      </c>
      <c r="E5563">
        <v>49.357688000000003</v>
      </c>
      <c r="F5563">
        <v>-123.10678799999999</v>
      </c>
      <c r="G5563">
        <f>IF(route_map__2[[#This Row],[route_label]]&lt;&gt;A5564,0,SQRT((E5564-route_map__2[[#This Row],[stop_lat]])^2 + ((F5564-route_map__2[[#This Row],[stop_lon]])*COS(RADIANS(route_map__2[[#This Row],[stop_lat]])))^2)*111.32)</f>
        <v>0.39396340827071163</v>
      </c>
    </row>
    <row r="5564" spans="1:7" hidden="1" x14ac:dyDescent="0.2">
      <c r="A5564" t="s">
        <v>255</v>
      </c>
      <c r="B5564">
        <v>1</v>
      </c>
      <c r="C5564">
        <v>6</v>
      </c>
      <c r="D5564" t="s">
        <v>4918</v>
      </c>
      <c r="E5564">
        <v>49.354149</v>
      </c>
      <c r="F5564">
        <v>-123.10677099999999</v>
      </c>
      <c r="G5564">
        <f>IF(route_map__2[[#This Row],[route_label]]&lt;&gt;A5565,0,SQRT((E5565-route_map__2[[#This Row],[stop_lat]])^2 + ((F5565-route_map__2[[#This Row],[stop_lon]])*COS(RADIANS(route_map__2[[#This Row],[stop_lat]])))^2)*111.32)</f>
        <v>0.16306279319488975</v>
      </c>
    </row>
    <row r="5565" spans="1:7" hidden="1" x14ac:dyDescent="0.2">
      <c r="A5565" t="s">
        <v>255</v>
      </c>
      <c r="B5565">
        <v>1</v>
      </c>
      <c r="C5565">
        <v>7</v>
      </c>
      <c r="D5565" t="s">
        <v>4919</v>
      </c>
      <c r="E5565">
        <v>49.352730000000001</v>
      </c>
      <c r="F5565">
        <v>-123.10732899999999</v>
      </c>
      <c r="G5565">
        <f>IF(route_map__2[[#This Row],[route_label]]&lt;&gt;A5566,0,SQRT((E5566-route_map__2[[#This Row],[stop_lat]])^2 + ((F5566-route_map__2[[#This Row],[stop_lon]])*COS(RADIANS(route_map__2[[#This Row],[stop_lat]])))^2)*111.32)</f>
        <v>0.2458983879852514</v>
      </c>
    </row>
    <row r="5566" spans="1:7" hidden="1" x14ac:dyDescent="0.2">
      <c r="A5566" t="s">
        <v>255</v>
      </c>
      <c r="B5566">
        <v>1</v>
      </c>
      <c r="C5566">
        <v>8</v>
      </c>
      <c r="D5566" t="s">
        <v>4920</v>
      </c>
      <c r="E5566">
        <v>49.350572</v>
      </c>
      <c r="F5566">
        <v>-123.108053</v>
      </c>
      <c r="G5566">
        <f>IF(route_map__2[[#This Row],[route_label]]&lt;&gt;A5567,0,SQRT((E5567-route_map__2[[#This Row],[stop_lat]])^2 + ((F5567-route_map__2[[#This Row],[stop_lon]])*COS(RADIANS(route_map__2[[#This Row],[stop_lat]])))^2)*111.32)</f>
        <v>0.47993639403114535</v>
      </c>
    </row>
    <row r="5567" spans="1:7" hidden="1" x14ac:dyDescent="0.2">
      <c r="A5567" t="s">
        <v>255</v>
      </c>
      <c r="B5567">
        <v>1</v>
      </c>
      <c r="C5567">
        <v>9</v>
      </c>
      <c r="D5567" t="s">
        <v>4921</v>
      </c>
      <c r="E5567">
        <v>49.346857999999997</v>
      </c>
      <c r="F5567">
        <v>-123.111414</v>
      </c>
      <c r="G5567">
        <f>IF(route_map__2[[#This Row],[route_label]]&lt;&gt;A5568,0,SQRT((E5568-route_map__2[[#This Row],[stop_lat]])^2 + ((F5568-route_map__2[[#This Row],[stop_lon]])*COS(RADIANS(route_map__2[[#This Row],[stop_lat]])))^2)*111.32)</f>
        <v>0.59307723930531664</v>
      </c>
    </row>
    <row r="5568" spans="1:7" hidden="1" x14ac:dyDescent="0.2">
      <c r="A5568" t="s">
        <v>255</v>
      </c>
      <c r="B5568">
        <v>1</v>
      </c>
      <c r="C5568">
        <v>10</v>
      </c>
      <c r="D5568" t="s">
        <v>5002</v>
      </c>
      <c r="E5568">
        <v>49.341790000000003</v>
      </c>
      <c r="F5568">
        <v>-123.113936</v>
      </c>
      <c r="G5568">
        <f>IF(route_map__2[[#This Row],[route_label]]&lt;&gt;A5569,0,SQRT((E5569-route_map__2[[#This Row],[stop_lat]])^2 + ((F5569-route_map__2[[#This Row],[stop_lon]])*COS(RADIANS(route_map__2[[#This Row],[stop_lat]])))^2)*111.32)</f>
        <v>0.22255347271717901</v>
      </c>
    </row>
    <row r="5569" spans="1:7" hidden="1" x14ac:dyDescent="0.2">
      <c r="A5569" t="s">
        <v>255</v>
      </c>
      <c r="B5569">
        <v>1</v>
      </c>
      <c r="C5569">
        <v>11</v>
      </c>
      <c r="D5569" t="s">
        <v>5003</v>
      </c>
      <c r="E5569">
        <v>49.339837000000003</v>
      </c>
      <c r="F5569">
        <v>-123.114592</v>
      </c>
      <c r="G5569">
        <f>IF(route_map__2[[#This Row],[route_label]]&lt;&gt;A5570,0,SQRT((E5570-route_map__2[[#This Row],[stop_lat]])^2 + ((F5570-route_map__2[[#This Row],[stop_lon]])*COS(RADIANS(route_map__2[[#This Row],[stop_lat]])))^2)*111.32)</f>
        <v>0.43698527335034143</v>
      </c>
    </row>
    <row r="5570" spans="1:7" hidden="1" x14ac:dyDescent="0.2">
      <c r="A5570" t="s">
        <v>255</v>
      </c>
      <c r="B5570">
        <v>1</v>
      </c>
      <c r="C5570">
        <v>12</v>
      </c>
      <c r="D5570" t="s">
        <v>5004</v>
      </c>
      <c r="E5570">
        <v>49.336005</v>
      </c>
      <c r="F5570">
        <v>-123.115899</v>
      </c>
      <c r="G5570">
        <f>IF(route_map__2[[#This Row],[route_label]]&lt;&gt;A5571,0,SQRT((E5571-route_map__2[[#This Row],[stop_lat]])^2 + ((F5571-route_map__2[[#This Row],[stop_lon]])*COS(RADIANS(route_map__2[[#This Row],[stop_lat]])))^2)*111.32)</f>
        <v>0.71881669805153203</v>
      </c>
    </row>
    <row r="5571" spans="1:7" hidden="1" x14ac:dyDescent="0.2">
      <c r="A5571" t="s">
        <v>255</v>
      </c>
      <c r="B5571">
        <v>1</v>
      </c>
      <c r="C5571">
        <v>13</v>
      </c>
      <c r="D5571" t="s">
        <v>5005</v>
      </c>
      <c r="E5571">
        <v>49.329912</v>
      </c>
      <c r="F5571">
        <v>-123.112618</v>
      </c>
      <c r="G5571">
        <f>IF(route_map__2[[#This Row],[route_label]]&lt;&gt;A5572,0,SQRT((E5572-route_map__2[[#This Row],[stop_lat]])^2 + ((F5572-route_map__2[[#This Row],[stop_lon]])*COS(RADIANS(route_map__2[[#This Row],[stop_lat]])))^2)*111.32)</f>
        <v>0.19106696298937886</v>
      </c>
    </row>
    <row r="5572" spans="1:7" hidden="1" x14ac:dyDescent="0.2">
      <c r="A5572" t="s">
        <v>255</v>
      </c>
      <c r="B5572">
        <v>1</v>
      </c>
      <c r="C5572">
        <v>14</v>
      </c>
      <c r="D5572" t="s">
        <v>5006</v>
      </c>
      <c r="E5572">
        <v>49.329872999999999</v>
      </c>
      <c r="F5572">
        <v>-123.10998499999999</v>
      </c>
      <c r="G5572">
        <f>IF(route_map__2[[#This Row],[route_label]]&lt;&gt;A5573,0,SQRT((E5573-route_map__2[[#This Row],[stop_lat]])^2 + ((F5573-route_map__2[[#This Row],[stop_lon]])*COS(RADIANS(route_map__2[[#This Row],[stop_lat]])))^2)*111.32)</f>
        <v>0.20314799263735051</v>
      </c>
    </row>
    <row r="5573" spans="1:7" hidden="1" x14ac:dyDescent="0.2">
      <c r="A5573" t="s">
        <v>255</v>
      </c>
      <c r="B5573">
        <v>1</v>
      </c>
      <c r="C5573">
        <v>15</v>
      </c>
      <c r="D5573" t="s">
        <v>5007</v>
      </c>
      <c r="E5573">
        <v>49.329850999999998</v>
      </c>
      <c r="F5573">
        <v>-123.107185</v>
      </c>
      <c r="G5573">
        <f>IF(route_map__2[[#This Row],[route_label]]&lt;&gt;A5574,0,SQRT((E5574-route_map__2[[#This Row],[stop_lat]])^2 + ((F5574-route_map__2[[#This Row],[stop_lon]])*COS(RADIANS(route_map__2[[#This Row],[stop_lat]])))^2)*111.32)</f>
        <v>0.2045467456349121</v>
      </c>
    </row>
    <row r="5574" spans="1:7" hidden="1" x14ac:dyDescent="0.2">
      <c r="A5574" t="s">
        <v>255</v>
      </c>
      <c r="B5574">
        <v>1</v>
      </c>
      <c r="C5574">
        <v>16</v>
      </c>
      <c r="D5574" t="s">
        <v>5008</v>
      </c>
      <c r="E5574">
        <v>49.329816999999998</v>
      </c>
      <c r="F5574">
        <v>-123.104366</v>
      </c>
      <c r="G5574">
        <f>IF(route_map__2[[#This Row],[route_label]]&lt;&gt;A5575,0,SQRT((E5575-route_map__2[[#This Row],[stop_lat]])^2 + ((F5575-route_map__2[[#This Row],[stop_lon]])*COS(RADIANS(route_map__2[[#This Row],[stop_lat]])))^2)*111.32)</f>
        <v>0.21809668991001438</v>
      </c>
    </row>
    <row r="5575" spans="1:7" hidden="1" x14ac:dyDescent="0.2">
      <c r="A5575" t="s">
        <v>255</v>
      </c>
      <c r="B5575">
        <v>1</v>
      </c>
      <c r="C5575">
        <v>17</v>
      </c>
      <c r="D5575" t="s">
        <v>5009</v>
      </c>
      <c r="E5575">
        <v>49.328769000000001</v>
      </c>
      <c r="F5575">
        <v>-123.101826</v>
      </c>
      <c r="G5575">
        <f>IF(route_map__2[[#This Row],[route_label]]&lt;&gt;A5576,0,SQRT((E5576-route_map__2[[#This Row],[stop_lat]])^2 + ((F5576-route_map__2[[#This Row],[stop_lon]])*COS(RADIANS(route_map__2[[#This Row],[stop_lat]])))^2)*111.32)</f>
        <v>0.24964279510820853</v>
      </c>
    </row>
    <row r="5576" spans="1:7" hidden="1" x14ac:dyDescent="0.2">
      <c r="A5576" t="s">
        <v>255</v>
      </c>
      <c r="B5576">
        <v>1</v>
      </c>
      <c r="C5576">
        <v>18</v>
      </c>
      <c r="D5576" t="s">
        <v>5010</v>
      </c>
      <c r="E5576">
        <v>49.326656999999997</v>
      </c>
      <c r="F5576">
        <v>-123.100669</v>
      </c>
      <c r="G5576">
        <f>IF(route_map__2[[#This Row],[route_label]]&lt;&gt;A5577,0,SQRT((E5577-route_map__2[[#This Row],[stop_lat]])^2 + ((F5577-route_map__2[[#This Row],[stop_lon]])*COS(RADIANS(route_map__2[[#This Row],[stop_lat]])))^2)*111.32)</f>
        <v>0.40582685821725323</v>
      </c>
    </row>
    <row r="5577" spans="1:7" hidden="1" x14ac:dyDescent="0.2">
      <c r="A5577" t="s">
        <v>255</v>
      </c>
      <c r="B5577">
        <v>1</v>
      </c>
      <c r="C5577">
        <v>19</v>
      </c>
      <c r="D5577" t="s">
        <v>5011</v>
      </c>
      <c r="E5577">
        <v>49.324370000000002</v>
      </c>
      <c r="F5577">
        <v>-123.105025</v>
      </c>
      <c r="G5577">
        <f>IF(route_map__2[[#This Row],[route_label]]&lt;&gt;A5578,0,SQRT((E5578-route_map__2[[#This Row],[stop_lat]])^2 + ((F5578-route_map__2[[#This Row],[stop_lon]])*COS(RADIANS(route_map__2[[#This Row],[stop_lat]])))^2)*111.32)</f>
        <v>0.47743045248061494</v>
      </c>
    </row>
    <row r="5578" spans="1:7" hidden="1" x14ac:dyDescent="0.2">
      <c r="A5578" t="s">
        <v>255</v>
      </c>
      <c r="B5578">
        <v>1</v>
      </c>
      <c r="C5578">
        <v>20</v>
      </c>
      <c r="D5578" t="s">
        <v>5012</v>
      </c>
      <c r="E5578">
        <v>49.322589000000001</v>
      </c>
      <c r="F5578">
        <v>-123.099039</v>
      </c>
      <c r="G5578">
        <f>IF(route_map__2[[#This Row],[route_label]]&lt;&gt;A5579,0,SQRT((E5579-route_map__2[[#This Row],[stop_lat]])^2 + ((F5579-route_map__2[[#This Row],[stop_lon]])*COS(RADIANS(route_map__2[[#This Row],[stop_lat]])))^2)*111.32)</f>
        <v>0.33512718629531973</v>
      </c>
    </row>
    <row r="5579" spans="1:7" hidden="1" x14ac:dyDescent="0.2">
      <c r="A5579" t="s">
        <v>255</v>
      </c>
      <c r="B5579">
        <v>1</v>
      </c>
      <c r="C5579">
        <v>21</v>
      </c>
      <c r="D5579" t="s">
        <v>5013</v>
      </c>
      <c r="E5579">
        <v>49.321178000000003</v>
      </c>
      <c r="F5579">
        <v>-123.094959</v>
      </c>
      <c r="G5579">
        <f>IF(route_map__2[[#This Row],[route_label]]&lt;&gt;A5580,0,SQRT((E5580-route_map__2[[#This Row],[stop_lat]])^2 + ((F5580-route_map__2[[#This Row],[stop_lon]])*COS(RADIANS(route_map__2[[#This Row],[stop_lat]])))^2)*111.32)</f>
        <v>0.25661230374192195</v>
      </c>
    </row>
    <row r="5580" spans="1:7" hidden="1" x14ac:dyDescent="0.2">
      <c r="A5580" t="s">
        <v>255</v>
      </c>
      <c r="B5580">
        <v>1</v>
      </c>
      <c r="C5580">
        <v>22</v>
      </c>
      <c r="D5580" t="s">
        <v>5014</v>
      </c>
      <c r="E5580">
        <v>49.320065</v>
      </c>
      <c r="F5580">
        <v>-123.09186200000001</v>
      </c>
      <c r="G5580">
        <f>IF(route_map__2[[#This Row],[route_label]]&lt;&gt;A5581,0,SQRT((E5581-route_map__2[[#This Row],[stop_lat]])^2 + ((F5581-route_map__2[[#This Row],[stop_lon]])*COS(RADIANS(route_map__2[[#This Row],[stop_lat]])))^2)*111.32)</f>
        <v>0.37779764387311554</v>
      </c>
    </row>
    <row r="5581" spans="1:7" hidden="1" x14ac:dyDescent="0.2">
      <c r="A5581" t="s">
        <v>255</v>
      </c>
      <c r="B5581">
        <v>1</v>
      </c>
      <c r="C5581">
        <v>23</v>
      </c>
      <c r="D5581" t="s">
        <v>5015</v>
      </c>
      <c r="E5581">
        <v>49.318001000000002</v>
      </c>
      <c r="F5581">
        <v>-123.087729</v>
      </c>
      <c r="G5581">
        <f>IF(route_map__2[[#This Row],[route_label]]&lt;&gt;A5582,0,SQRT((E5582-route_map__2[[#This Row],[stop_lat]])^2 + ((F5582-route_map__2[[#This Row],[stop_lon]])*COS(RADIANS(route_map__2[[#This Row],[stop_lat]])))^2)*111.32)</f>
        <v>0.40828805906930921</v>
      </c>
    </row>
    <row r="5582" spans="1:7" hidden="1" x14ac:dyDescent="0.2">
      <c r="A5582" t="s">
        <v>255</v>
      </c>
      <c r="B5582">
        <v>1</v>
      </c>
      <c r="C5582">
        <v>24</v>
      </c>
      <c r="D5582" t="s">
        <v>4906</v>
      </c>
      <c r="E5582">
        <v>49.314506999999999</v>
      </c>
      <c r="F5582">
        <v>-123.086018</v>
      </c>
      <c r="G5582">
        <f>IF(route_map__2[[#This Row],[route_label]]&lt;&gt;A5583,0,SQRT((E5583-route_map__2[[#This Row],[stop_lat]])^2 + ((F5583-route_map__2[[#This Row],[stop_lon]])*COS(RADIANS(route_map__2[[#This Row],[stop_lat]])))^2)*111.32)</f>
        <v>0.24122137462604842</v>
      </c>
    </row>
    <row r="5583" spans="1:7" hidden="1" x14ac:dyDescent="0.2">
      <c r="A5583" t="s">
        <v>255</v>
      </c>
      <c r="B5583">
        <v>1</v>
      </c>
      <c r="C5583">
        <v>25</v>
      </c>
      <c r="D5583" t="s">
        <v>4907</v>
      </c>
      <c r="E5583">
        <v>49.312849999999997</v>
      </c>
      <c r="F5583">
        <v>-123.083876</v>
      </c>
      <c r="G5583">
        <f>IF(route_map__2[[#This Row],[route_label]]&lt;&gt;A5584,0,SQRT((E5584-route_map__2[[#This Row],[stop_lat]])^2 + ((F5584-route_map__2[[#This Row],[stop_lon]])*COS(RADIANS(route_map__2[[#This Row],[stop_lat]])))^2)*111.32)</f>
        <v>0.22256264975727788</v>
      </c>
    </row>
    <row r="5584" spans="1:7" hidden="1" x14ac:dyDescent="0.2">
      <c r="A5584" t="s">
        <v>255</v>
      </c>
      <c r="B5584">
        <v>1</v>
      </c>
      <c r="C5584">
        <v>26</v>
      </c>
      <c r="D5584" t="s">
        <v>4842</v>
      </c>
      <c r="E5584">
        <v>49.311100000000003</v>
      </c>
      <c r="F5584">
        <v>-123.082393</v>
      </c>
      <c r="G5584">
        <f>IF(route_map__2[[#This Row],[route_label]]&lt;&gt;A5585,0,SQRT((E5585-route_map__2[[#This Row],[stop_lat]])^2 + ((F5585-route_map__2[[#This Row],[stop_lon]])*COS(RADIANS(route_map__2[[#This Row],[stop_lat]])))^2)*111.32)</f>
        <v>0</v>
      </c>
    </row>
    <row r="5585" spans="1:7" hidden="1" x14ac:dyDescent="0.2">
      <c r="A5585" t="s">
        <v>58</v>
      </c>
      <c r="B5585">
        <v>0</v>
      </c>
      <c r="C5585">
        <v>1</v>
      </c>
      <c r="D5585" t="s">
        <v>5016</v>
      </c>
      <c r="E5585">
        <v>49.280920999999999</v>
      </c>
      <c r="F5585">
        <v>-123.11549100000001</v>
      </c>
      <c r="G5585">
        <f>IF(route_map__2[[#This Row],[route_label]]&lt;&gt;A5586,0,SQRT((E5586-route_map__2[[#This Row],[stop_lat]])^2 + ((F5586-route_map__2[[#This Row],[stop_lon]])*COS(RADIANS(route_map__2[[#This Row],[stop_lat]])))^2)*111.32)</f>
        <v>0.30987263152761724</v>
      </c>
    </row>
    <row r="5586" spans="1:7" hidden="1" x14ac:dyDescent="0.2">
      <c r="A5586" t="s">
        <v>58</v>
      </c>
      <c r="B5586">
        <v>0</v>
      </c>
      <c r="C5586">
        <v>2</v>
      </c>
      <c r="D5586" t="s">
        <v>5017</v>
      </c>
      <c r="E5586">
        <v>49.282879000000001</v>
      </c>
      <c r="F5586">
        <v>-123.11852399999999</v>
      </c>
      <c r="G5586">
        <f>IF(route_map__2[[#This Row],[route_label]]&lt;&gt;A5587,0,SQRT((E5587-route_map__2[[#This Row],[stop_lat]])^2 + ((F5587-route_map__2[[#This Row],[stop_lon]])*COS(RADIANS(route_map__2[[#This Row],[stop_lat]])))^2)*111.32)</f>
        <v>0.29959478368530595</v>
      </c>
    </row>
    <row r="5587" spans="1:7" hidden="1" x14ac:dyDescent="0.2">
      <c r="A5587" t="s">
        <v>58</v>
      </c>
      <c r="B5587">
        <v>0</v>
      </c>
      <c r="C5587">
        <v>3</v>
      </c>
      <c r="D5587" t="s">
        <v>5018</v>
      </c>
      <c r="E5587">
        <v>49.284776999999998</v>
      </c>
      <c r="F5587">
        <v>-123.121449</v>
      </c>
      <c r="G5587">
        <f>IF(route_map__2[[#This Row],[route_label]]&lt;&gt;A5588,0,SQRT((E5588-route_map__2[[#This Row],[stop_lat]])^2 + ((F5588-route_map__2[[#This Row],[stop_lon]])*COS(RADIANS(route_map__2[[#This Row],[stop_lat]])))^2)*111.32)</f>
        <v>0.42043808250556747</v>
      </c>
    </row>
    <row r="5588" spans="1:7" hidden="1" x14ac:dyDescent="0.2">
      <c r="A5588" t="s">
        <v>58</v>
      </c>
      <c r="B5588">
        <v>0</v>
      </c>
      <c r="C5588">
        <v>4</v>
      </c>
      <c r="D5588" t="s">
        <v>5019</v>
      </c>
      <c r="E5588">
        <v>49.287432000000003</v>
      </c>
      <c r="F5588">
        <v>-123.125567</v>
      </c>
      <c r="G5588">
        <f>IF(route_map__2[[#This Row],[route_label]]&lt;&gt;A5589,0,SQRT((E5589-route_map__2[[#This Row],[stop_lat]])^2 + ((F5589-route_map__2[[#This Row],[stop_lon]])*COS(RADIANS(route_map__2[[#This Row],[stop_lat]])))^2)*111.32)</f>
        <v>0.30337250388373088</v>
      </c>
    </row>
    <row r="5589" spans="1:7" hidden="1" x14ac:dyDescent="0.2">
      <c r="A5589" t="s">
        <v>58</v>
      </c>
      <c r="B5589">
        <v>0</v>
      </c>
      <c r="C5589">
        <v>5</v>
      </c>
      <c r="D5589" t="s">
        <v>5020</v>
      </c>
      <c r="E5589">
        <v>49.289355999999998</v>
      </c>
      <c r="F5589">
        <v>-123.12852599999999</v>
      </c>
      <c r="G5589">
        <f>IF(route_map__2[[#This Row],[route_label]]&lt;&gt;A5590,0,SQRT((E5590-route_map__2[[#This Row],[stop_lat]])^2 + ((F5590-route_map__2[[#This Row],[stop_lon]])*COS(RADIANS(route_map__2[[#This Row],[stop_lat]])))^2)*111.32)</f>
        <v>0.2453240748554171</v>
      </c>
    </row>
    <row r="5590" spans="1:7" hidden="1" x14ac:dyDescent="0.2">
      <c r="A5590" t="s">
        <v>58</v>
      </c>
      <c r="B5590">
        <v>0</v>
      </c>
      <c r="C5590">
        <v>6</v>
      </c>
      <c r="D5590" t="s">
        <v>1751</v>
      </c>
      <c r="E5590">
        <v>49.290934999999998</v>
      </c>
      <c r="F5590">
        <v>-123.130883</v>
      </c>
      <c r="G5590">
        <f>IF(route_map__2[[#This Row],[route_label]]&lt;&gt;A5591,0,SQRT((E5591-route_map__2[[#This Row],[stop_lat]])^2 + ((F5591-route_map__2[[#This Row],[stop_lon]])*COS(RADIANS(route_map__2[[#This Row],[stop_lat]])))^2)*111.32)</f>
        <v>0.31964685627298911</v>
      </c>
    </row>
    <row r="5591" spans="1:7" hidden="1" x14ac:dyDescent="0.2">
      <c r="A5591" t="s">
        <v>58</v>
      </c>
      <c r="B5591">
        <v>0</v>
      </c>
      <c r="C5591">
        <v>7</v>
      </c>
      <c r="D5591" t="s">
        <v>1752</v>
      </c>
      <c r="E5591">
        <v>49.292951000000002</v>
      </c>
      <c r="F5591">
        <v>-123.134018</v>
      </c>
      <c r="G5591">
        <f>IF(route_map__2[[#This Row],[route_label]]&lt;&gt;A5592,0,SQRT((E5592-route_map__2[[#This Row],[stop_lat]])^2 + ((F5592-route_map__2[[#This Row],[stop_lon]])*COS(RADIANS(route_map__2[[#This Row],[stop_lat]])))^2)*111.32)</f>
        <v>3.5616273401606011</v>
      </c>
    </row>
    <row r="5592" spans="1:7" hidden="1" x14ac:dyDescent="0.2">
      <c r="A5592" t="s">
        <v>58</v>
      </c>
      <c r="B5592">
        <v>0</v>
      </c>
      <c r="C5592">
        <v>8</v>
      </c>
      <c r="D5592" t="s">
        <v>5021</v>
      </c>
      <c r="E5592">
        <v>49.323943</v>
      </c>
      <c r="F5592">
        <v>-123.12183400000001</v>
      </c>
      <c r="G5592">
        <f>IF(route_map__2[[#This Row],[route_label]]&lt;&gt;A5593,0,SQRT((E5593-route_map__2[[#This Row],[stop_lat]])^2 + ((F5593-route_map__2[[#This Row],[stop_lon]])*COS(RADIANS(route_map__2[[#This Row],[stop_lat]])))^2)*111.32)</f>
        <v>0.34388679779957337</v>
      </c>
    </row>
    <row r="5593" spans="1:7" hidden="1" x14ac:dyDescent="0.2">
      <c r="A5593" t="s">
        <v>58</v>
      </c>
      <c r="B5593">
        <v>0</v>
      </c>
      <c r="C5593">
        <v>9</v>
      </c>
      <c r="D5593" t="s">
        <v>5022</v>
      </c>
      <c r="E5593">
        <v>49.323841000000002</v>
      </c>
      <c r="F5593">
        <v>-123.117097</v>
      </c>
      <c r="G5593">
        <f>IF(route_map__2[[#This Row],[route_label]]&lt;&gt;A5594,0,SQRT((E5594-route_map__2[[#This Row],[stop_lat]])^2 + ((F5594-route_map__2[[#This Row],[stop_lon]])*COS(RADIANS(route_map__2[[#This Row],[stop_lat]])))^2)*111.32)</f>
        <v>0.34283973425985409</v>
      </c>
    </row>
    <row r="5594" spans="1:7" hidden="1" x14ac:dyDescent="0.2">
      <c r="A5594" t="s">
        <v>58</v>
      </c>
      <c r="B5594">
        <v>0</v>
      </c>
      <c r="C5594">
        <v>10</v>
      </c>
      <c r="D5594" t="s">
        <v>5023</v>
      </c>
      <c r="E5594">
        <v>49.323816999999998</v>
      </c>
      <c r="F5594">
        <v>-123.11237199999999</v>
      </c>
      <c r="G5594">
        <f>IF(route_map__2[[#This Row],[route_label]]&lt;&gt;A5595,0,SQRT((E5595-route_map__2[[#This Row],[stop_lat]])^2 + ((F5595-route_map__2[[#This Row],[stop_lon]])*COS(RADIANS(route_map__2[[#This Row],[stop_lat]])))^2)*111.32)</f>
        <v>0.17597914062805944</v>
      </c>
    </row>
    <row r="5595" spans="1:7" hidden="1" x14ac:dyDescent="0.2">
      <c r="A5595" t="s">
        <v>58</v>
      </c>
      <c r="B5595">
        <v>0</v>
      </c>
      <c r="C5595">
        <v>11</v>
      </c>
      <c r="D5595" t="s">
        <v>5024</v>
      </c>
      <c r="E5595">
        <v>49.323788</v>
      </c>
      <c r="F5595">
        <v>-123.10994700000001</v>
      </c>
      <c r="G5595">
        <f>IF(route_map__2[[#This Row],[route_label]]&lt;&gt;A5596,0,SQRT((E5596-route_map__2[[#This Row],[stop_lat]])^2 + ((F5596-route_map__2[[#This Row],[stop_lon]])*COS(RADIANS(route_map__2[[#This Row],[stop_lat]])))^2)*111.32)</f>
        <v>0.19612351075744591</v>
      </c>
    </row>
    <row r="5596" spans="1:7" hidden="1" x14ac:dyDescent="0.2">
      <c r="A5596" t="s">
        <v>58</v>
      </c>
      <c r="B5596">
        <v>0</v>
      </c>
      <c r="C5596">
        <v>12</v>
      </c>
      <c r="D5596" t="s">
        <v>5025</v>
      </c>
      <c r="E5596">
        <v>49.323777999999997</v>
      </c>
      <c r="F5596">
        <v>-123.10724399999999</v>
      </c>
      <c r="G5596">
        <f>IF(route_map__2[[#This Row],[route_label]]&lt;&gt;A5597,0,SQRT((E5597-route_map__2[[#This Row],[stop_lat]])^2 + ((F5597-route_map__2[[#This Row],[stop_lon]])*COS(RADIANS(route_map__2[[#This Row],[stop_lat]])))^2)*111.32)</f>
        <v>0.14122947280283296</v>
      </c>
    </row>
    <row r="5597" spans="1:7" hidden="1" x14ac:dyDescent="0.2">
      <c r="A5597" t="s">
        <v>58</v>
      </c>
      <c r="B5597">
        <v>0</v>
      </c>
      <c r="C5597">
        <v>13</v>
      </c>
      <c r="D5597" t="s">
        <v>5026</v>
      </c>
      <c r="E5597">
        <v>49.323749999999997</v>
      </c>
      <c r="F5597">
        <v>-123.105298</v>
      </c>
      <c r="G5597">
        <f>IF(route_map__2[[#This Row],[route_label]]&lt;&gt;A5598,0,SQRT((E5598-route_map__2[[#This Row],[stop_lat]])^2 + ((F5598-route_map__2[[#This Row],[stop_lon]])*COS(RADIANS(route_map__2[[#This Row],[stop_lat]])))^2)*111.32)</f>
        <v>0.47216449594957755</v>
      </c>
    </row>
    <row r="5598" spans="1:7" hidden="1" x14ac:dyDescent="0.2">
      <c r="A5598" t="s">
        <v>58</v>
      </c>
      <c r="B5598">
        <v>0</v>
      </c>
      <c r="C5598">
        <v>14</v>
      </c>
      <c r="D5598" t="s">
        <v>5012</v>
      </c>
      <c r="E5598">
        <v>49.322589000000001</v>
      </c>
      <c r="F5598">
        <v>-123.099039</v>
      </c>
      <c r="G5598">
        <f>IF(route_map__2[[#This Row],[route_label]]&lt;&gt;A5599,0,SQRT((E5599-route_map__2[[#This Row],[stop_lat]])^2 + ((F5599-route_map__2[[#This Row],[stop_lon]])*COS(RADIANS(route_map__2[[#This Row],[stop_lat]])))^2)*111.32)</f>
        <v>0.33512718629531973</v>
      </c>
    </row>
    <row r="5599" spans="1:7" hidden="1" x14ac:dyDescent="0.2">
      <c r="A5599" t="s">
        <v>58</v>
      </c>
      <c r="B5599">
        <v>0</v>
      </c>
      <c r="C5599">
        <v>15</v>
      </c>
      <c r="D5599" t="s">
        <v>5013</v>
      </c>
      <c r="E5599">
        <v>49.321178000000003</v>
      </c>
      <c r="F5599">
        <v>-123.094959</v>
      </c>
      <c r="G5599">
        <f>IF(route_map__2[[#This Row],[route_label]]&lt;&gt;A5600,0,SQRT((E5600-route_map__2[[#This Row],[stop_lat]])^2 + ((F5600-route_map__2[[#This Row],[stop_lon]])*COS(RADIANS(route_map__2[[#This Row],[stop_lat]])))^2)*111.32)</f>
        <v>0.35562634557633016</v>
      </c>
    </row>
    <row r="5600" spans="1:7" hidden="1" x14ac:dyDescent="0.2">
      <c r="A5600" t="s">
        <v>58</v>
      </c>
      <c r="B5600">
        <v>0</v>
      </c>
      <c r="C5600">
        <v>16</v>
      </c>
      <c r="D5600" t="s">
        <v>5027</v>
      </c>
      <c r="E5600">
        <v>49.319929000000002</v>
      </c>
      <c r="F5600">
        <v>-123.09044799999999</v>
      </c>
      <c r="G5600">
        <f>IF(route_map__2[[#This Row],[route_label]]&lt;&gt;A5601,0,SQRT((E5601-route_map__2[[#This Row],[stop_lat]])^2 + ((F5601-route_map__2[[#This Row],[stop_lon]])*COS(RADIANS(route_map__2[[#This Row],[stop_lat]])))^2)*111.32)</f>
        <v>0.2488368454130708</v>
      </c>
    </row>
    <row r="5601" spans="1:7" hidden="1" x14ac:dyDescent="0.2">
      <c r="A5601" t="s">
        <v>58</v>
      </c>
      <c r="B5601">
        <v>0</v>
      </c>
      <c r="C5601">
        <v>17</v>
      </c>
      <c r="D5601" t="s">
        <v>5028</v>
      </c>
      <c r="E5601">
        <v>49.319899999999997</v>
      </c>
      <c r="F5601">
        <v>-123.087019</v>
      </c>
      <c r="G5601">
        <f>IF(route_map__2[[#This Row],[route_label]]&lt;&gt;A5602,0,SQRT((E5602-route_map__2[[#This Row],[stop_lat]])^2 + ((F5602-route_map__2[[#This Row],[stop_lon]])*COS(RADIANS(route_map__2[[#This Row],[stop_lat]])))^2)*111.32)</f>
        <v>0.18775676474013916</v>
      </c>
    </row>
    <row r="5602" spans="1:7" hidden="1" x14ac:dyDescent="0.2">
      <c r="A5602" t="s">
        <v>58</v>
      </c>
      <c r="B5602">
        <v>0</v>
      </c>
      <c r="C5602">
        <v>18</v>
      </c>
      <c r="D5602" t="s">
        <v>5029</v>
      </c>
      <c r="E5602">
        <v>49.319865999999998</v>
      </c>
      <c r="F5602">
        <v>-123.08443200000001</v>
      </c>
      <c r="G5602">
        <f>IF(route_map__2[[#This Row],[route_label]]&lt;&gt;A5603,0,SQRT((E5603-route_map__2[[#This Row],[stop_lat]])^2 + ((F5603-route_map__2[[#This Row],[stop_lon]])*COS(RADIANS(route_map__2[[#This Row],[stop_lat]])))^2)*111.32)</f>
        <v>0.20960560100854911</v>
      </c>
    </row>
    <row r="5603" spans="1:7" hidden="1" x14ac:dyDescent="0.2">
      <c r="A5603" t="s">
        <v>58</v>
      </c>
      <c r="B5603">
        <v>0</v>
      </c>
      <c r="C5603">
        <v>19</v>
      </c>
      <c r="D5603" t="s">
        <v>5030</v>
      </c>
      <c r="E5603">
        <v>49.320338999999997</v>
      </c>
      <c r="F5603">
        <v>-123.081636</v>
      </c>
      <c r="G5603">
        <f>IF(route_map__2[[#This Row],[route_label]]&lt;&gt;A5604,0,SQRT((E5604-route_map__2[[#This Row],[stop_lat]])^2 + ((F5604-route_map__2[[#This Row],[stop_lon]])*COS(RADIANS(route_map__2[[#This Row],[stop_lat]])))^2)*111.32)</f>
        <v>0.19856264995516199</v>
      </c>
    </row>
    <row r="5604" spans="1:7" hidden="1" x14ac:dyDescent="0.2">
      <c r="A5604" t="s">
        <v>58</v>
      </c>
      <c r="B5604">
        <v>0</v>
      </c>
      <c r="C5604">
        <v>20</v>
      </c>
      <c r="D5604" t="s">
        <v>5031</v>
      </c>
      <c r="E5604">
        <v>49.322094</v>
      </c>
      <c r="F5604">
        <v>-123.081147</v>
      </c>
      <c r="G5604">
        <f>IF(route_map__2[[#This Row],[route_label]]&lt;&gt;A5605,0,SQRT((E5605-route_map__2[[#This Row],[stop_lat]])^2 + ((F5605-route_map__2[[#This Row],[stop_lon]])*COS(RADIANS(route_map__2[[#This Row],[stop_lat]])))^2)*111.32)</f>
        <v>0.21537621861018719</v>
      </c>
    </row>
    <row r="5605" spans="1:7" hidden="1" x14ac:dyDescent="0.2">
      <c r="A5605" t="s">
        <v>58</v>
      </c>
      <c r="B5605">
        <v>0</v>
      </c>
      <c r="C5605">
        <v>21</v>
      </c>
      <c r="D5605" t="s">
        <v>5032</v>
      </c>
      <c r="E5605">
        <v>49.322066999999997</v>
      </c>
      <c r="F5605">
        <v>-123.07817900000001</v>
      </c>
      <c r="G5605">
        <f>IF(route_map__2[[#This Row],[route_label]]&lt;&gt;A5606,0,SQRT((E5606-route_map__2[[#This Row],[stop_lat]])^2 + ((F5606-route_map__2[[#This Row],[stop_lon]])*COS(RADIANS(route_map__2[[#This Row],[stop_lat]])))^2)*111.32)</f>
        <v>0.24065134698291743</v>
      </c>
    </row>
    <row r="5606" spans="1:7" hidden="1" x14ac:dyDescent="0.2">
      <c r="A5606" t="s">
        <v>58</v>
      </c>
      <c r="B5606">
        <v>0</v>
      </c>
      <c r="C5606">
        <v>22</v>
      </c>
      <c r="D5606" t="s">
        <v>5033</v>
      </c>
      <c r="E5606">
        <v>49.322024999999996</v>
      </c>
      <c r="F5606">
        <v>-123.07486299999999</v>
      </c>
      <c r="G5606">
        <f>IF(route_map__2[[#This Row],[route_label]]&lt;&gt;A5607,0,SQRT((E5607-route_map__2[[#This Row],[stop_lat]])^2 + ((F5607-route_map__2[[#This Row],[stop_lon]])*COS(RADIANS(route_map__2[[#This Row],[stop_lat]])))^2)*111.32)</f>
        <v>0.23395296288393563</v>
      </c>
    </row>
    <row r="5607" spans="1:7" hidden="1" x14ac:dyDescent="0.2">
      <c r="A5607" t="s">
        <v>58</v>
      </c>
      <c r="B5607">
        <v>0</v>
      </c>
      <c r="C5607">
        <v>23</v>
      </c>
      <c r="D5607" t="s">
        <v>5034</v>
      </c>
      <c r="E5607">
        <v>49.321995999999999</v>
      </c>
      <c r="F5607">
        <v>-123.071639</v>
      </c>
      <c r="G5607">
        <f>IF(route_map__2[[#This Row],[route_label]]&lt;&gt;A5608,0,SQRT((E5608-route_map__2[[#This Row],[stop_lat]])^2 + ((F5608-route_map__2[[#This Row],[stop_lon]])*COS(RADIANS(route_map__2[[#This Row],[stop_lat]])))^2)*111.32)</f>
        <v>0.20601746462345258</v>
      </c>
    </row>
    <row r="5608" spans="1:7" hidden="1" x14ac:dyDescent="0.2">
      <c r="A5608" t="s">
        <v>58</v>
      </c>
      <c r="B5608">
        <v>0</v>
      </c>
      <c r="C5608">
        <v>24</v>
      </c>
      <c r="D5608" t="s">
        <v>5035</v>
      </c>
      <c r="E5608">
        <v>49.321969000000003</v>
      </c>
      <c r="F5608">
        <v>-123.0688</v>
      </c>
      <c r="G5608">
        <f>IF(route_map__2[[#This Row],[route_label]]&lt;&gt;A5609,0,SQRT((E5609-route_map__2[[#This Row],[stop_lat]])^2 + ((F5609-route_map__2[[#This Row],[stop_lon]])*COS(RADIANS(route_map__2[[#This Row],[stop_lat]])))^2)*111.32)</f>
        <v>0.2457164416665169</v>
      </c>
    </row>
    <row r="5609" spans="1:7" hidden="1" x14ac:dyDescent="0.2">
      <c r="A5609" t="s">
        <v>58</v>
      </c>
      <c r="B5609">
        <v>0</v>
      </c>
      <c r="C5609">
        <v>25</v>
      </c>
      <c r="D5609" t="s">
        <v>5036</v>
      </c>
      <c r="E5609">
        <v>49.321933999999999</v>
      </c>
      <c r="F5609">
        <v>-123.065414</v>
      </c>
      <c r="G5609">
        <f>IF(route_map__2[[#This Row],[route_label]]&lt;&gt;A5610,0,SQRT((E5610-route_map__2[[#This Row],[stop_lat]])^2 + ((F5610-route_map__2[[#This Row],[stop_lon]])*COS(RADIANS(route_map__2[[#This Row],[stop_lat]])))^2)*111.32)</f>
        <v>0.19710734849734624</v>
      </c>
    </row>
    <row r="5610" spans="1:7" hidden="1" x14ac:dyDescent="0.2">
      <c r="A5610" t="s">
        <v>58</v>
      </c>
      <c r="B5610">
        <v>0</v>
      </c>
      <c r="C5610">
        <v>26</v>
      </c>
      <c r="D5610" t="s">
        <v>5037</v>
      </c>
      <c r="E5610">
        <v>49.321899999999999</v>
      </c>
      <c r="F5610">
        <v>-123.062698</v>
      </c>
      <c r="G5610">
        <f>IF(route_map__2[[#This Row],[route_label]]&lt;&gt;A5611,0,SQRT((E5611-route_map__2[[#This Row],[stop_lat]])^2 + ((F5611-route_map__2[[#This Row],[stop_lon]])*COS(RADIANS(route_map__2[[#This Row],[stop_lat]])))^2)*111.32)</f>
        <v>0.22670161628325081</v>
      </c>
    </row>
    <row r="5611" spans="1:7" hidden="1" x14ac:dyDescent="0.2">
      <c r="A5611" t="s">
        <v>58</v>
      </c>
      <c r="B5611">
        <v>0</v>
      </c>
      <c r="C5611">
        <v>27</v>
      </c>
      <c r="D5611" t="s">
        <v>5038</v>
      </c>
      <c r="E5611">
        <v>49.321869</v>
      </c>
      <c r="F5611">
        <v>-123.059574</v>
      </c>
      <c r="G5611">
        <f>IF(route_map__2[[#This Row],[route_label]]&lt;&gt;A5612,0,SQRT((E5612-route_map__2[[#This Row],[stop_lat]])^2 + ((F5612-route_map__2[[#This Row],[stop_lon]])*COS(RADIANS(route_map__2[[#This Row],[stop_lat]])))^2)*111.32)</f>
        <v>0.20928969421052229</v>
      </c>
    </row>
    <row r="5612" spans="1:7" hidden="1" x14ac:dyDescent="0.2">
      <c r="A5612" t="s">
        <v>58</v>
      </c>
      <c r="B5612">
        <v>0</v>
      </c>
      <c r="C5612">
        <v>28</v>
      </c>
      <c r="D5612" t="s">
        <v>5039</v>
      </c>
      <c r="E5612">
        <v>49.321838</v>
      </c>
      <c r="F5612">
        <v>-123.05669</v>
      </c>
      <c r="G5612">
        <f>IF(route_map__2[[#This Row],[route_label]]&lt;&gt;A5613,0,SQRT((E5613-route_map__2[[#This Row],[stop_lat]])^2 + ((F5613-route_map__2[[#This Row],[stop_lon]])*COS(RADIANS(route_map__2[[#This Row],[stop_lat]])))^2)*111.32)</f>
        <v>0.26900737172981304</v>
      </c>
    </row>
    <row r="5613" spans="1:7" hidden="1" x14ac:dyDescent="0.2">
      <c r="A5613" t="s">
        <v>58</v>
      </c>
      <c r="B5613">
        <v>0</v>
      </c>
      <c r="C5613">
        <v>29</v>
      </c>
      <c r="D5613" t="s">
        <v>4808</v>
      </c>
      <c r="E5613">
        <v>49.324232000000002</v>
      </c>
      <c r="F5613">
        <v>-123.056185</v>
      </c>
      <c r="G5613">
        <f>IF(route_map__2[[#This Row],[route_label]]&lt;&gt;A5614,0,SQRT((E5614-route_map__2[[#This Row],[stop_lat]])^2 + ((F5614-route_map__2[[#This Row],[stop_lon]])*COS(RADIANS(route_map__2[[#This Row],[stop_lat]])))^2)*111.32)</f>
        <v>0.23464415256414436</v>
      </c>
    </row>
    <row r="5614" spans="1:7" hidden="1" x14ac:dyDescent="0.2">
      <c r="A5614" t="s">
        <v>58</v>
      </c>
      <c r="B5614">
        <v>0</v>
      </c>
      <c r="C5614">
        <v>30</v>
      </c>
      <c r="D5614" t="s">
        <v>4809</v>
      </c>
      <c r="E5614">
        <v>49.326338999999997</v>
      </c>
      <c r="F5614">
        <v>-123.056094</v>
      </c>
      <c r="G5614">
        <f>IF(route_map__2[[#This Row],[route_label]]&lt;&gt;A5615,0,SQRT((E5615-route_map__2[[#This Row],[stop_lat]])^2 + ((F5615-route_map__2[[#This Row],[stop_lon]])*COS(RADIANS(route_map__2[[#This Row],[stop_lat]])))^2)*111.32)</f>
        <v>0.43918565306811186</v>
      </c>
    </row>
    <row r="5615" spans="1:7" hidden="1" x14ac:dyDescent="0.2">
      <c r="A5615" t="s">
        <v>58</v>
      </c>
      <c r="B5615">
        <v>0</v>
      </c>
      <c r="C5615">
        <v>31</v>
      </c>
      <c r="D5615" t="s">
        <v>4810</v>
      </c>
      <c r="E5615">
        <v>49.329434999999997</v>
      </c>
      <c r="F5615">
        <v>-123.052342</v>
      </c>
      <c r="G5615">
        <f>IF(route_map__2[[#This Row],[route_label]]&lt;&gt;A5616,0,SQRT((E5616-route_map__2[[#This Row],[stop_lat]])^2 + ((F5616-route_map__2[[#This Row],[stop_lon]])*COS(RADIANS(route_map__2[[#This Row],[stop_lat]])))^2)*111.32)</f>
        <v>0.21095889078893848</v>
      </c>
    </row>
    <row r="5616" spans="1:7" hidden="1" x14ac:dyDescent="0.2">
      <c r="A5616" t="s">
        <v>58</v>
      </c>
      <c r="B5616">
        <v>0</v>
      </c>
      <c r="C5616">
        <v>32</v>
      </c>
      <c r="D5616" t="s">
        <v>4811</v>
      </c>
      <c r="E5616">
        <v>49.330612000000002</v>
      </c>
      <c r="F5616">
        <v>-123.05006299999999</v>
      </c>
      <c r="G5616">
        <f>IF(route_map__2[[#This Row],[route_label]]&lt;&gt;A5617,0,SQRT((E5617-route_map__2[[#This Row],[stop_lat]])^2 + ((F5617-route_map__2[[#This Row],[stop_lon]])*COS(RADIANS(route_map__2[[#This Row],[stop_lat]])))^2)*111.32)</f>
        <v>0.26516077432468871</v>
      </c>
    </row>
    <row r="5617" spans="1:7" hidden="1" x14ac:dyDescent="0.2">
      <c r="A5617" t="s">
        <v>58</v>
      </c>
      <c r="B5617">
        <v>0</v>
      </c>
      <c r="C5617">
        <v>33</v>
      </c>
      <c r="D5617" t="s">
        <v>4812</v>
      </c>
      <c r="E5617">
        <v>49.332124999999998</v>
      </c>
      <c r="F5617">
        <v>-123.04724</v>
      </c>
      <c r="G5617">
        <f>IF(route_map__2[[#This Row],[route_label]]&lt;&gt;A5618,0,SQRT((E5618-route_map__2[[#This Row],[stop_lat]])^2 + ((F5618-route_map__2[[#This Row],[stop_lon]])*COS(RADIANS(route_map__2[[#This Row],[stop_lat]])))^2)*111.32)</f>
        <v>0.36498897469540631</v>
      </c>
    </row>
    <row r="5618" spans="1:7" hidden="1" x14ac:dyDescent="0.2">
      <c r="A5618" t="s">
        <v>58</v>
      </c>
      <c r="B5618">
        <v>0</v>
      </c>
      <c r="C5618">
        <v>34</v>
      </c>
      <c r="D5618" t="s">
        <v>4773</v>
      </c>
      <c r="E5618">
        <v>49.334201999999998</v>
      </c>
      <c r="F5618">
        <v>-123.043347</v>
      </c>
      <c r="G5618">
        <f>IF(route_map__2[[#This Row],[route_label]]&lt;&gt;A5619,0,SQRT((E5619-route_map__2[[#This Row],[stop_lat]])^2 + ((F5619-route_map__2[[#This Row],[stop_lon]])*COS(RADIANS(route_map__2[[#This Row],[stop_lat]])))^2)*111.32)</f>
        <v>0.22016551028648257</v>
      </c>
    </row>
    <row r="5619" spans="1:7" hidden="1" x14ac:dyDescent="0.2">
      <c r="A5619" t="s">
        <v>58</v>
      </c>
      <c r="B5619">
        <v>0</v>
      </c>
      <c r="C5619">
        <v>35</v>
      </c>
      <c r="D5619" t="s">
        <v>4774</v>
      </c>
      <c r="E5619">
        <v>49.335451999999997</v>
      </c>
      <c r="F5619">
        <v>-123.040995</v>
      </c>
      <c r="G5619">
        <f>IF(route_map__2[[#This Row],[route_label]]&lt;&gt;A5620,0,SQRT((E5620-route_map__2[[#This Row],[stop_lat]])^2 + ((F5620-route_map__2[[#This Row],[stop_lon]])*COS(RADIANS(route_map__2[[#This Row],[stop_lat]])))^2)*111.32)</f>
        <v>0.20795699340833576</v>
      </c>
    </row>
    <row r="5620" spans="1:7" hidden="1" x14ac:dyDescent="0.2">
      <c r="A5620" t="s">
        <v>58</v>
      </c>
      <c r="B5620">
        <v>0</v>
      </c>
      <c r="C5620">
        <v>36</v>
      </c>
      <c r="D5620" t="s">
        <v>4775</v>
      </c>
      <c r="E5620">
        <v>49.336607999999998</v>
      </c>
      <c r="F5620">
        <v>-123.038743</v>
      </c>
      <c r="G5620">
        <f>IF(route_map__2[[#This Row],[route_label]]&lt;&gt;A5621,0,SQRT((E5621-route_map__2[[#This Row],[stop_lat]])^2 + ((F5621-route_map__2[[#This Row],[stop_lon]])*COS(RADIANS(route_map__2[[#This Row],[stop_lat]])))^2)*111.32)</f>
        <v>0</v>
      </c>
    </row>
    <row r="5621" spans="1:7" hidden="1" x14ac:dyDescent="0.2">
      <c r="A5621" t="s">
        <v>58</v>
      </c>
      <c r="B5621">
        <v>1</v>
      </c>
      <c r="C5621">
        <v>1</v>
      </c>
      <c r="D5621" t="s">
        <v>4775</v>
      </c>
      <c r="E5621">
        <v>49.336607999999998</v>
      </c>
      <c r="F5621">
        <v>-123.038743</v>
      </c>
      <c r="G5621">
        <f>IF(route_map__2[[#This Row],[route_label]]&lt;&gt;A5622,0,SQRT((E5622-route_map__2[[#This Row],[stop_lat]])^2 + ((F5622-route_map__2[[#This Row],[stop_lon]])*COS(RADIANS(route_map__2[[#This Row],[stop_lat]])))^2)*111.32)</f>
        <v>0.36320693016029792</v>
      </c>
    </row>
    <row r="5622" spans="1:7" hidden="1" x14ac:dyDescent="0.2">
      <c r="A5622" t="s">
        <v>58</v>
      </c>
      <c r="B5622">
        <v>1</v>
      </c>
      <c r="C5622">
        <v>2</v>
      </c>
      <c r="D5622" t="s">
        <v>5040</v>
      </c>
      <c r="E5622">
        <v>49.333441000000001</v>
      </c>
      <c r="F5622">
        <v>-123.039947</v>
      </c>
      <c r="G5622">
        <f>IF(route_map__2[[#This Row],[route_label]]&lt;&gt;A5623,0,SQRT((E5623-route_map__2[[#This Row],[stop_lat]])^2 + ((F5623-route_map__2[[#This Row],[stop_lon]])*COS(RADIANS(route_map__2[[#This Row],[stop_lat]])))^2)*111.32)</f>
        <v>0.32122630701616134</v>
      </c>
    </row>
    <row r="5623" spans="1:7" hidden="1" x14ac:dyDescent="0.2">
      <c r="A5623" t="s">
        <v>58</v>
      </c>
      <c r="B5623">
        <v>1</v>
      </c>
      <c r="C5623">
        <v>3</v>
      </c>
      <c r="D5623" t="s">
        <v>4822</v>
      </c>
      <c r="E5623">
        <v>49.333907000000004</v>
      </c>
      <c r="F5623">
        <v>-123.04431700000001</v>
      </c>
      <c r="G5623">
        <f>IF(route_map__2[[#This Row],[route_label]]&lt;&gt;A5624,0,SQRT((E5624-route_map__2[[#This Row],[stop_lat]])^2 + ((F5624-route_map__2[[#This Row],[stop_lon]])*COS(RADIANS(route_map__2[[#This Row],[stop_lat]])))^2)*111.32)</f>
        <v>0.34447940403888588</v>
      </c>
    </row>
    <row r="5624" spans="1:7" hidden="1" x14ac:dyDescent="0.2">
      <c r="A5624" t="s">
        <v>58</v>
      </c>
      <c r="B5624">
        <v>1</v>
      </c>
      <c r="C5624">
        <v>4</v>
      </c>
      <c r="D5624" t="s">
        <v>4823</v>
      </c>
      <c r="E5624">
        <v>49.331955999999998</v>
      </c>
      <c r="F5624">
        <v>-123.04800299999999</v>
      </c>
      <c r="G5624">
        <f>IF(route_map__2[[#This Row],[route_label]]&lt;&gt;A5625,0,SQRT((E5625-route_map__2[[#This Row],[stop_lat]])^2 + ((F5625-route_map__2[[#This Row],[stop_lon]])*COS(RADIANS(route_map__2[[#This Row],[stop_lat]])))^2)*111.32)</f>
        <v>0.2129018865561054</v>
      </c>
    </row>
    <row r="5625" spans="1:7" hidden="1" x14ac:dyDescent="0.2">
      <c r="A5625" t="s">
        <v>58</v>
      </c>
      <c r="B5625">
        <v>1</v>
      </c>
      <c r="C5625">
        <v>5</v>
      </c>
      <c r="D5625" t="s">
        <v>4824</v>
      </c>
      <c r="E5625">
        <v>49.330747000000002</v>
      </c>
      <c r="F5625">
        <v>-123.05027699999999</v>
      </c>
      <c r="G5625">
        <f>IF(route_map__2[[#This Row],[route_label]]&lt;&gt;A5626,0,SQRT((E5626-route_map__2[[#This Row],[stop_lat]])^2 + ((F5626-route_map__2[[#This Row],[stop_lon]])*COS(RADIANS(route_map__2[[#This Row],[stop_lat]])))^2)*111.32)</f>
        <v>0.3771306772165729</v>
      </c>
    </row>
    <row r="5626" spans="1:7" hidden="1" x14ac:dyDescent="0.2">
      <c r="A5626" t="s">
        <v>58</v>
      </c>
      <c r="B5626">
        <v>1</v>
      </c>
      <c r="C5626">
        <v>6</v>
      </c>
      <c r="D5626" t="s">
        <v>4825</v>
      </c>
      <c r="E5626">
        <v>49.328614999999999</v>
      </c>
      <c r="F5626">
        <v>-123.054317</v>
      </c>
      <c r="G5626">
        <f>IF(route_map__2[[#This Row],[route_label]]&lt;&gt;A5627,0,SQRT((E5627-route_map__2[[#This Row],[stop_lat]])^2 + ((F5627-route_map__2[[#This Row],[stop_lon]])*COS(RADIANS(route_map__2[[#This Row],[stop_lat]])))^2)*111.32)</f>
        <v>0.34885258399561841</v>
      </c>
    </row>
    <row r="5627" spans="1:7" hidden="1" x14ac:dyDescent="0.2">
      <c r="A5627" t="s">
        <v>58</v>
      </c>
      <c r="B5627">
        <v>1</v>
      </c>
      <c r="C5627">
        <v>7</v>
      </c>
      <c r="D5627" t="s">
        <v>4826</v>
      </c>
      <c r="E5627">
        <v>49.325775999999998</v>
      </c>
      <c r="F5627">
        <v>-123.056353</v>
      </c>
      <c r="G5627">
        <f>IF(route_map__2[[#This Row],[route_label]]&lt;&gt;A5628,0,SQRT((E5628-route_map__2[[#This Row],[stop_lat]])^2 + ((F5628-route_map__2[[#This Row],[stop_lon]])*COS(RADIANS(route_map__2[[#This Row],[stop_lat]])))^2)*111.32)</f>
        <v>0.22846100373147571</v>
      </c>
    </row>
    <row r="5628" spans="1:7" hidden="1" x14ac:dyDescent="0.2">
      <c r="A5628" t="s">
        <v>58</v>
      </c>
      <c r="B5628">
        <v>1</v>
      </c>
      <c r="C5628">
        <v>8</v>
      </c>
      <c r="D5628" t="s">
        <v>4827</v>
      </c>
      <c r="E5628">
        <v>49.323723999999999</v>
      </c>
      <c r="F5628">
        <v>-123.056406</v>
      </c>
      <c r="G5628">
        <f>IF(route_map__2[[#This Row],[route_label]]&lt;&gt;A5629,0,SQRT((E5629-route_map__2[[#This Row],[stop_lat]])^2 + ((F5629-route_map__2[[#This Row],[stop_lon]])*COS(RADIANS(route_map__2[[#This Row],[stop_lat]])))^2)*111.32)</f>
        <v>0.20274834457534052</v>
      </c>
    </row>
    <row r="5629" spans="1:7" hidden="1" x14ac:dyDescent="0.2">
      <c r="A5629" t="s">
        <v>58</v>
      </c>
      <c r="B5629">
        <v>1</v>
      </c>
      <c r="C5629">
        <v>9</v>
      </c>
      <c r="D5629" t="s">
        <v>5041</v>
      </c>
      <c r="E5629">
        <v>49.321967000000001</v>
      </c>
      <c r="F5629">
        <v>-123.057142</v>
      </c>
      <c r="G5629">
        <f>IF(route_map__2[[#This Row],[route_label]]&lt;&gt;A5630,0,SQRT((E5630-route_map__2[[#This Row],[stop_lat]])^2 + ((F5630-route_map__2[[#This Row],[stop_lon]])*COS(RADIANS(route_map__2[[#This Row],[stop_lat]])))^2)*111.32)</f>
        <v>0.23409990463662586</v>
      </c>
    </row>
    <row r="5630" spans="1:7" hidden="1" x14ac:dyDescent="0.2">
      <c r="A5630" t="s">
        <v>58</v>
      </c>
      <c r="B5630">
        <v>1</v>
      </c>
      <c r="C5630">
        <v>10</v>
      </c>
      <c r="D5630" t="s">
        <v>5042</v>
      </c>
      <c r="E5630">
        <v>49.321997000000003</v>
      </c>
      <c r="F5630">
        <v>-123.060368</v>
      </c>
      <c r="G5630">
        <f>IF(route_map__2[[#This Row],[route_label]]&lt;&gt;A5631,0,SQRT((E5631-route_map__2[[#This Row],[stop_lat]])^2 + ((F5631-route_map__2[[#This Row],[stop_lon]])*COS(RADIANS(route_map__2[[#This Row],[stop_lat]])))^2)*111.32)</f>
        <v>0.22256578424070239</v>
      </c>
    </row>
    <row r="5631" spans="1:7" hidden="1" x14ac:dyDescent="0.2">
      <c r="A5631" t="s">
        <v>58</v>
      </c>
      <c r="B5631">
        <v>1</v>
      </c>
      <c r="C5631">
        <v>11</v>
      </c>
      <c r="D5631" t="s">
        <v>5043</v>
      </c>
      <c r="E5631">
        <v>49.322028000000003</v>
      </c>
      <c r="F5631">
        <v>-123.063435</v>
      </c>
      <c r="G5631">
        <f>IF(route_map__2[[#This Row],[route_label]]&lt;&gt;A5632,0,SQRT((E5632-route_map__2[[#This Row],[stop_lat]])^2 + ((F5632-route_map__2[[#This Row],[stop_lon]])*COS(RADIANS(route_map__2[[#This Row],[stop_lat]])))^2)*111.32)</f>
        <v>0.22274287613667459</v>
      </c>
    </row>
    <row r="5632" spans="1:7" hidden="1" x14ac:dyDescent="0.2">
      <c r="A5632" t="s">
        <v>58</v>
      </c>
      <c r="B5632">
        <v>1</v>
      </c>
      <c r="C5632">
        <v>12</v>
      </c>
      <c r="D5632" t="s">
        <v>5044</v>
      </c>
      <c r="E5632">
        <v>49.322074000000001</v>
      </c>
      <c r="F5632">
        <v>-123.06650399999999</v>
      </c>
      <c r="G5632">
        <f>IF(route_map__2[[#This Row],[route_label]]&lt;&gt;A5633,0,SQRT((E5633-route_map__2[[#This Row],[stop_lat]])^2 + ((F5633-route_map__2[[#This Row],[stop_lon]])*COS(RADIANS(route_map__2[[#This Row],[stop_lat]])))^2)*111.32)</f>
        <v>0.46660924190512881</v>
      </c>
    </row>
    <row r="5633" spans="1:7" hidden="1" x14ac:dyDescent="0.2">
      <c r="A5633" t="s">
        <v>58</v>
      </c>
      <c r="B5633">
        <v>1</v>
      </c>
      <c r="C5633">
        <v>13</v>
      </c>
      <c r="D5633" t="s">
        <v>5045</v>
      </c>
      <c r="E5633">
        <v>49.322138000000002</v>
      </c>
      <c r="F5633">
        <v>-123.072934</v>
      </c>
      <c r="G5633">
        <f>IF(route_map__2[[#This Row],[route_label]]&lt;&gt;A5634,0,SQRT((E5634-route_map__2[[#This Row],[stop_lat]])^2 + ((F5634-route_map__2[[#This Row],[stop_lon]])*COS(RADIANS(route_map__2[[#This Row],[stop_lat]])))^2)*111.32)</f>
        <v>0.21864404104497542</v>
      </c>
    </row>
    <row r="5634" spans="1:7" hidden="1" x14ac:dyDescent="0.2">
      <c r="A5634" t="s">
        <v>58</v>
      </c>
      <c r="B5634">
        <v>1</v>
      </c>
      <c r="C5634">
        <v>14</v>
      </c>
      <c r="D5634" t="s">
        <v>5046</v>
      </c>
      <c r="E5634">
        <v>49.322167</v>
      </c>
      <c r="F5634">
        <v>-123.075947</v>
      </c>
      <c r="G5634">
        <f>IF(route_map__2[[#This Row],[route_label]]&lt;&gt;A5635,0,SQRT((E5635-route_map__2[[#This Row],[stop_lat]])^2 + ((F5635-route_map__2[[#This Row],[stop_lon]])*COS(RADIANS(route_map__2[[#This Row],[stop_lat]])))^2)*111.32)</f>
        <v>0.22532025087026947</v>
      </c>
    </row>
    <row r="5635" spans="1:7" hidden="1" x14ac:dyDescent="0.2">
      <c r="A5635" t="s">
        <v>58</v>
      </c>
      <c r="B5635">
        <v>1</v>
      </c>
      <c r="C5635">
        <v>15</v>
      </c>
      <c r="D5635" t="s">
        <v>5047</v>
      </c>
      <c r="E5635">
        <v>49.322197000000003</v>
      </c>
      <c r="F5635">
        <v>-123.079052</v>
      </c>
      <c r="G5635">
        <f>IF(route_map__2[[#This Row],[route_label]]&lt;&gt;A5636,0,SQRT((E5636-route_map__2[[#This Row],[stop_lat]])^2 + ((F5636-route_map__2[[#This Row],[stop_lon]])*COS(RADIANS(route_map__2[[#This Row],[stop_lat]])))^2)*111.32)</f>
        <v>0.20195238060391857</v>
      </c>
    </row>
    <row r="5636" spans="1:7" hidden="1" x14ac:dyDescent="0.2">
      <c r="A5636" t="s">
        <v>58</v>
      </c>
      <c r="B5636">
        <v>1</v>
      </c>
      <c r="C5636">
        <v>16</v>
      </c>
      <c r="D5636" t="s">
        <v>5048</v>
      </c>
      <c r="E5636">
        <v>49.321846999999998</v>
      </c>
      <c r="F5636">
        <v>-123.081783</v>
      </c>
      <c r="G5636">
        <f>IF(route_map__2[[#This Row],[route_label]]&lt;&gt;A5637,0,SQRT((E5637-route_map__2[[#This Row],[stop_lat]])^2 + ((F5637-route_map__2[[#This Row],[stop_lon]])*COS(RADIANS(route_map__2[[#This Row],[stop_lat]])))^2)*111.32)</f>
        <v>0.16789202637049333</v>
      </c>
    </row>
    <row r="5637" spans="1:7" hidden="1" x14ac:dyDescent="0.2">
      <c r="A5637" t="s">
        <v>58</v>
      </c>
      <c r="B5637">
        <v>1</v>
      </c>
      <c r="C5637">
        <v>17</v>
      </c>
      <c r="D5637" t="s">
        <v>5049</v>
      </c>
      <c r="E5637">
        <v>49.320338999999997</v>
      </c>
      <c r="F5637">
        <v>-123.08181999999999</v>
      </c>
      <c r="G5637">
        <f>IF(route_map__2[[#This Row],[route_label]]&lt;&gt;A5638,0,SQRT((E5638-route_map__2[[#This Row],[stop_lat]])^2 + ((F5638-route_map__2[[#This Row],[stop_lon]])*COS(RADIANS(route_map__2[[#This Row],[stop_lat]])))^2)*111.32)</f>
        <v>0.24841354122613812</v>
      </c>
    </row>
    <row r="5638" spans="1:7" hidden="1" x14ac:dyDescent="0.2">
      <c r="A5638" t="s">
        <v>58</v>
      </c>
      <c r="B5638">
        <v>1</v>
      </c>
      <c r="C5638">
        <v>18</v>
      </c>
      <c r="D5638" t="s">
        <v>5050</v>
      </c>
      <c r="E5638">
        <v>49.320182000000003</v>
      </c>
      <c r="F5638">
        <v>-123.085235</v>
      </c>
      <c r="G5638">
        <f>IF(route_map__2[[#This Row],[route_label]]&lt;&gt;A5639,0,SQRT((E5639-route_map__2[[#This Row],[stop_lat]])^2 + ((F5639-route_map__2[[#This Row],[stop_lon]])*COS(RADIANS(route_map__2[[#This Row],[stop_lat]])))^2)*111.32)</f>
        <v>0.24135554097429124</v>
      </c>
    </row>
    <row r="5639" spans="1:7" hidden="1" x14ac:dyDescent="0.2">
      <c r="A5639" t="s">
        <v>58</v>
      </c>
      <c r="B5639">
        <v>1</v>
      </c>
      <c r="C5639">
        <v>19</v>
      </c>
      <c r="D5639" t="s">
        <v>5051</v>
      </c>
      <c r="E5639">
        <v>49.320205999999999</v>
      </c>
      <c r="F5639">
        <v>-123.088561</v>
      </c>
      <c r="G5639">
        <f>IF(route_map__2[[#This Row],[route_label]]&lt;&gt;A5640,0,SQRT((E5640-route_map__2[[#This Row],[stop_lat]])^2 + ((F5640-route_map__2[[#This Row],[stop_lon]])*COS(RADIANS(route_map__2[[#This Row],[stop_lat]])))^2)*111.32)</f>
        <v>0.30411256158615219</v>
      </c>
    </row>
    <row r="5640" spans="1:7" hidden="1" x14ac:dyDescent="0.2">
      <c r="A5640" t="s">
        <v>58</v>
      </c>
      <c r="B5640">
        <v>1</v>
      </c>
      <c r="C5640">
        <v>20</v>
      </c>
      <c r="D5640" t="s">
        <v>4987</v>
      </c>
      <c r="E5640">
        <v>49.320610000000002</v>
      </c>
      <c r="F5640">
        <v>-123.09270600000001</v>
      </c>
      <c r="G5640">
        <f>IF(route_map__2[[#This Row],[route_label]]&lt;&gt;A5641,0,SQRT((E5641-route_map__2[[#This Row],[stop_lat]])^2 + ((F5641-route_map__2[[#This Row],[stop_lon]])*COS(RADIANS(route_map__2[[#This Row],[stop_lat]])))^2)*111.32)</f>
        <v>0.21092489803118444</v>
      </c>
    </row>
    <row r="5641" spans="1:7" hidden="1" x14ac:dyDescent="0.2">
      <c r="A5641" t="s">
        <v>58</v>
      </c>
      <c r="B5641">
        <v>1</v>
      </c>
      <c r="C5641">
        <v>21</v>
      </c>
      <c r="D5641" t="s">
        <v>4988</v>
      </c>
      <c r="E5641">
        <v>49.321510000000004</v>
      </c>
      <c r="F5641">
        <v>-123.095264</v>
      </c>
      <c r="G5641">
        <f>IF(route_map__2[[#This Row],[route_label]]&lt;&gt;A5642,0,SQRT((E5642-route_map__2[[#This Row],[stop_lat]])^2 + ((F5642-route_map__2[[#This Row],[stop_lon]])*COS(RADIANS(route_map__2[[#This Row],[stop_lat]])))^2)*111.32)</f>
        <v>0.17820124955956124</v>
      </c>
    </row>
    <row r="5642" spans="1:7" hidden="1" x14ac:dyDescent="0.2">
      <c r="A5642" t="s">
        <v>58</v>
      </c>
      <c r="B5642">
        <v>1</v>
      </c>
      <c r="C5642">
        <v>22</v>
      </c>
      <c r="D5642" t="s">
        <v>4989</v>
      </c>
      <c r="E5642">
        <v>49.322273000000003</v>
      </c>
      <c r="F5642">
        <v>-123.09742300000001</v>
      </c>
      <c r="G5642">
        <f>IF(route_map__2[[#This Row],[route_label]]&lt;&gt;A5643,0,SQRT((E5643-route_map__2[[#This Row],[stop_lat]])^2 + ((F5643-route_map__2[[#This Row],[stop_lon]])*COS(RADIANS(route_map__2[[#This Row],[stop_lat]])))^2)*111.32)</f>
        <v>0.18149951501152281</v>
      </c>
    </row>
    <row r="5643" spans="1:7" hidden="1" x14ac:dyDescent="0.2">
      <c r="A5643" t="s">
        <v>58</v>
      </c>
      <c r="B5643">
        <v>1</v>
      </c>
      <c r="C5643">
        <v>23</v>
      </c>
      <c r="D5643" t="s">
        <v>4990</v>
      </c>
      <c r="E5643">
        <v>49.323076</v>
      </c>
      <c r="F5643">
        <v>-123.0996</v>
      </c>
      <c r="G5643">
        <f>IF(route_map__2[[#This Row],[route_label]]&lt;&gt;A5644,0,SQRT((E5644-route_map__2[[#This Row],[stop_lat]])^2 + ((F5644-route_map__2[[#This Row],[stop_lon]])*COS(RADIANS(route_map__2[[#This Row],[stop_lat]])))^2)*111.32)</f>
        <v>0.28437812002795865</v>
      </c>
    </row>
    <row r="5644" spans="1:7" hidden="1" x14ac:dyDescent="0.2">
      <c r="A5644" t="s">
        <v>58</v>
      </c>
      <c r="B5644">
        <v>1</v>
      </c>
      <c r="C5644">
        <v>24</v>
      </c>
      <c r="D5644" t="s">
        <v>5052</v>
      </c>
      <c r="E5644">
        <v>49.323912999999997</v>
      </c>
      <c r="F5644">
        <v>-123.103303</v>
      </c>
      <c r="G5644">
        <f>IF(route_map__2[[#This Row],[route_label]]&lt;&gt;A5645,0,SQRT((E5645-route_map__2[[#This Row],[stop_lat]])^2 + ((F5645-route_map__2[[#This Row],[stop_lon]])*COS(RADIANS(route_map__2[[#This Row],[stop_lat]])))^2)*111.32)</f>
        <v>0.16188565086516579</v>
      </c>
    </row>
    <row r="5645" spans="1:7" hidden="1" x14ac:dyDescent="0.2">
      <c r="A5645" t="s">
        <v>58</v>
      </c>
      <c r="B5645">
        <v>1</v>
      </c>
      <c r="C5645">
        <v>25</v>
      </c>
      <c r="D5645" t="s">
        <v>5053</v>
      </c>
      <c r="E5645">
        <v>49.323931000000002</v>
      </c>
      <c r="F5645">
        <v>-123.10553400000001</v>
      </c>
      <c r="G5645">
        <f>IF(route_map__2[[#This Row],[route_label]]&lt;&gt;A5646,0,SQRT((E5646-route_map__2[[#This Row],[stop_lat]])^2 + ((F5646-route_map__2[[#This Row],[stop_lon]])*COS(RADIANS(route_map__2[[#This Row],[stop_lat]])))^2)*111.32)</f>
        <v>0.21195533497195157</v>
      </c>
    </row>
    <row r="5646" spans="1:7" hidden="1" x14ac:dyDescent="0.2">
      <c r="A5646" t="s">
        <v>58</v>
      </c>
      <c r="B5646">
        <v>1</v>
      </c>
      <c r="C5646">
        <v>26</v>
      </c>
      <c r="D5646" t="s">
        <v>5054</v>
      </c>
      <c r="E5646">
        <v>49.323956000000003</v>
      </c>
      <c r="F5646">
        <v>-123.10845500000001</v>
      </c>
      <c r="G5646">
        <f>IF(route_map__2[[#This Row],[route_label]]&lt;&gt;A5647,0,SQRT((E5647-route_map__2[[#This Row],[stop_lat]])^2 + ((F5647-route_map__2[[#This Row],[stop_lon]])*COS(RADIANS(route_map__2[[#This Row],[stop_lat]])))^2)*111.32)</f>
        <v>0.19628149473452761</v>
      </c>
    </row>
    <row r="5647" spans="1:7" hidden="1" x14ac:dyDescent="0.2">
      <c r="A5647" t="s">
        <v>58</v>
      </c>
      <c r="B5647">
        <v>1</v>
      </c>
      <c r="C5647">
        <v>27</v>
      </c>
      <c r="D5647" t="s">
        <v>5055</v>
      </c>
      <c r="E5647">
        <v>49.323979000000001</v>
      </c>
      <c r="F5647">
        <v>-123.11116</v>
      </c>
      <c r="G5647">
        <f>IF(route_map__2[[#This Row],[route_label]]&lt;&gt;A5648,0,SQRT((E5648-route_map__2[[#This Row],[stop_lat]])^2 + ((F5648-route_map__2[[#This Row],[stop_lon]])*COS(RADIANS(route_map__2[[#This Row],[stop_lat]])))^2)*111.32)</f>
        <v>0.19809112190101044</v>
      </c>
    </row>
    <row r="5648" spans="1:7" hidden="1" x14ac:dyDescent="0.2">
      <c r="A5648" t="s">
        <v>58</v>
      </c>
      <c r="B5648">
        <v>1</v>
      </c>
      <c r="C5648">
        <v>28</v>
      </c>
      <c r="D5648" t="s">
        <v>5056</v>
      </c>
      <c r="E5648">
        <v>49.323999000000001</v>
      </c>
      <c r="F5648">
        <v>-123.11389</v>
      </c>
      <c r="G5648">
        <f>IF(route_map__2[[#This Row],[route_label]]&lt;&gt;A5649,0,SQRT((E5649-route_map__2[[#This Row],[stop_lat]])^2 + ((F5649-route_map__2[[#This Row],[stop_lon]])*COS(RADIANS(route_map__2[[#This Row],[stop_lat]])))^2)*111.32)</f>
        <v>0.19764933652921501</v>
      </c>
    </row>
    <row r="5649" spans="1:7" hidden="1" x14ac:dyDescent="0.2">
      <c r="A5649" t="s">
        <v>58</v>
      </c>
      <c r="B5649">
        <v>1</v>
      </c>
      <c r="C5649">
        <v>29</v>
      </c>
      <c r="D5649" t="s">
        <v>5057</v>
      </c>
      <c r="E5649">
        <v>49.324013000000001</v>
      </c>
      <c r="F5649">
        <v>-123.116614</v>
      </c>
      <c r="G5649">
        <f>IF(route_map__2[[#This Row],[route_label]]&lt;&gt;A5650,0,SQRT((E5650-route_map__2[[#This Row],[stop_lat]])^2 + ((F5650-route_map__2[[#This Row],[stop_lon]])*COS(RADIANS(route_map__2[[#This Row],[stop_lat]])))^2)*111.32)</f>
        <v>0.24205778006158768</v>
      </c>
    </row>
    <row r="5650" spans="1:7" hidden="1" x14ac:dyDescent="0.2">
      <c r="A5650" t="s">
        <v>58</v>
      </c>
      <c r="B5650">
        <v>1</v>
      </c>
      <c r="C5650">
        <v>30</v>
      </c>
      <c r="D5650" t="s">
        <v>5058</v>
      </c>
      <c r="E5650">
        <v>49.324033</v>
      </c>
      <c r="F5650">
        <v>-123.11995</v>
      </c>
      <c r="G5650">
        <f>IF(route_map__2[[#This Row],[route_label]]&lt;&gt;A5651,0,SQRT((E5651-route_map__2[[#This Row],[stop_lat]])^2 + ((F5651-route_map__2[[#This Row],[stop_lon]])*COS(RADIANS(route_map__2[[#This Row],[stop_lat]])))^2)*111.32)</f>
        <v>0.22425842949281929</v>
      </c>
    </row>
    <row r="5651" spans="1:7" hidden="1" x14ac:dyDescent="0.2">
      <c r="A5651" t="s">
        <v>58</v>
      </c>
      <c r="B5651">
        <v>1</v>
      </c>
      <c r="C5651">
        <v>31</v>
      </c>
      <c r="D5651" t="s">
        <v>5059</v>
      </c>
      <c r="E5651">
        <v>49.324576999999998</v>
      </c>
      <c r="F5651">
        <v>-123.12292600000001</v>
      </c>
      <c r="G5651">
        <f>IF(route_map__2[[#This Row],[route_label]]&lt;&gt;A5652,0,SQRT((E5652-route_map__2[[#This Row],[stop_lat]])^2 + ((F5652-route_map__2[[#This Row],[stop_lon]])*COS(RADIANS(route_map__2[[#This Row],[stop_lat]])))^2)*111.32)</f>
        <v>0.47638274052134999</v>
      </c>
    </row>
    <row r="5652" spans="1:7" hidden="1" x14ac:dyDescent="0.2">
      <c r="A5652" t="s">
        <v>58</v>
      </c>
      <c r="B5652">
        <v>1</v>
      </c>
      <c r="C5652">
        <v>32</v>
      </c>
      <c r="D5652" t="s">
        <v>5060</v>
      </c>
      <c r="E5652">
        <v>49.326636999999998</v>
      </c>
      <c r="F5652">
        <v>-123.128681</v>
      </c>
      <c r="G5652">
        <f>IF(route_map__2[[#This Row],[route_label]]&lt;&gt;A5653,0,SQRT((E5653-route_map__2[[#This Row],[stop_lat]])^2 + ((F5653-route_map__2[[#This Row],[stop_lon]])*COS(RADIANS(route_map__2[[#This Row],[stop_lat]])))^2)*111.32)</f>
        <v>3.7057241860885961</v>
      </c>
    </row>
    <row r="5653" spans="1:7" hidden="1" x14ac:dyDescent="0.2">
      <c r="A5653" t="s">
        <v>58</v>
      </c>
      <c r="B5653">
        <v>1</v>
      </c>
      <c r="C5653">
        <v>33</v>
      </c>
      <c r="D5653" t="s">
        <v>5061</v>
      </c>
      <c r="E5653">
        <v>49.293655000000001</v>
      </c>
      <c r="F5653">
        <v>-123.13560099999999</v>
      </c>
      <c r="G5653">
        <f>IF(route_map__2[[#This Row],[route_label]]&lt;&gt;A5654,0,SQRT((E5654-route_map__2[[#This Row],[stop_lat]])^2 + ((F5654-route_map__2[[#This Row],[stop_lon]])*COS(RADIANS(route_map__2[[#This Row],[stop_lat]])))^2)*111.32)</f>
        <v>0.22633826096027457</v>
      </c>
    </row>
    <row r="5654" spans="1:7" hidden="1" x14ac:dyDescent="0.2">
      <c r="A5654" t="s">
        <v>58</v>
      </c>
      <c r="B5654">
        <v>1</v>
      </c>
      <c r="C5654">
        <v>34</v>
      </c>
      <c r="D5654" t="s">
        <v>5062</v>
      </c>
      <c r="E5654">
        <v>49.292217000000001</v>
      </c>
      <c r="F5654">
        <v>-123.133397</v>
      </c>
      <c r="G5654">
        <f>IF(route_map__2[[#This Row],[route_label]]&lt;&gt;A5655,0,SQRT((E5655-route_map__2[[#This Row],[stop_lat]])^2 + ((F5655-route_map__2[[#This Row],[stop_lon]])*COS(RADIANS(route_map__2[[#This Row],[stop_lat]])))^2)*111.32)</f>
        <v>0.30810012225692568</v>
      </c>
    </row>
    <row r="5655" spans="1:7" hidden="1" x14ac:dyDescent="0.2">
      <c r="A5655" t="s">
        <v>58</v>
      </c>
      <c r="B5655">
        <v>1</v>
      </c>
      <c r="C5655">
        <v>35</v>
      </c>
      <c r="D5655" t="s">
        <v>5063</v>
      </c>
      <c r="E5655">
        <v>49.290267999999998</v>
      </c>
      <c r="F5655">
        <v>-123.13038400000001</v>
      </c>
      <c r="G5655">
        <f>IF(route_map__2[[#This Row],[route_label]]&lt;&gt;A5656,0,SQRT((E5656-route_map__2[[#This Row],[stop_lat]])^2 + ((F5656-route_map__2[[#This Row],[stop_lon]])*COS(RADIANS(route_map__2[[#This Row],[stop_lat]])))^2)*111.32)</f>
        <v>0.25046514654091145</v>
      </c>
    </row>
    <row r="5656" spans="1:7" hidden="1" x14ac:dyDescent="0.2">
      <c r="A5656" t="s">
        <v>58</v>
      </c>
      <c r="B5656">
        <v>1</v>
      </c>
      <c r="C5656">
        <v>36</v>
      </c>
      <c r="D5656" t="s">
        <v>5064</v>
      </c>
      <c r="E5656">
        <v>49.288694</v>
      </c>
      <c r="F5656">
        <v>-123.12791900000001</v>
      </c>
      <c r="G5656">
        <f>IF(route_map__2[[#This Row],[route_label]]&lt;&gt;A5657,0,SQRT((E5657-route_map__2[[#This Row],[stop_lat]])^2 + ((F5657-route_map__2[[#This Row],[stop_lon]])*COS(RADIANS(route_map__2[[#This Row],[stop_lat]])))^2)*111.32)</f>
        <v>0.31139081338841756</v>
      </c>
    </row>
    <row r="5657" spans="1:7" hidden="1" x14ac:dyDescent="0.2">
      <c r="A5657" t="s">
        <v>58</v>
      </c>
      <c r="B5657">
        <v>1</v>
      </c>
      <c r="C5657">
        <v>37</v>
      </c>
      <c r="D5657" t="s">
        <v>5065</v>
      </c>
      <c r="E5657">
        <v>49.286717000000003</v>
      </c>
      <c r="F5657">
        <v>-123.12488500000001</v>
      </c>
      <c r="G5657">
        <f>IF(route_map__2[[#This Row],[route_label]]&lt;&gt;A5658,0,SQRT((E5658-route_map__2[[#This Row],[stop_lat]])^2 + ((F5658-route_map__2[[#This Row],[stop_lon]])*COS(RADIANS(route_map__2[[#This Row],[stop_lat]])))^2)*111.32)</f>
        <v>0.42896340837643432</v>
      </c>
    </row>
    <row r="5658" spans="1:7" hidden="1" x14ac:dyDescent="0.2">
      <c r="A5658" t="s">
        <v>58</v>
      </c>
      <c r="B5658">
        <v>1</v>
      </c>
      <c r="C5658">
        <v>38</v>
      </c>
      <c r="D5658" t="s">
        <v>5066</v>
      </c>
      <c r="E5658">
        <v>49.284014999999997</v>
      </c>
      <c r="F5658">
        <v>-123.120673</v>
      </c>
      <c r="G5658">
        <f>IF(route_map__2[[#This Row],[route_label]]&lt;&gt;A5659,0,SQRT((E5659-route_map__2[[#This Row],[stop_lat]])^2 + ((F5659-route_map__2[[#This Row],[stop_lon]])*COS(RADIANS(route_map__2[[#This Row],[stop_lat]])))^2)*111.32)</f>
        <v>0.21832840102450024</v>
      </c>
    </row>
    <row r="5659" spans="1:7" hidden="1" x14ac:dyDescent="0.2">
      <c r="A5659" t="s">
        <v>58</v>
      </c>
      <c r="B5659">
        <v>1</v>
      </c>
      <c r="C5659">
        <v>39</v>
      </c>
      <c r="D5659" t="s">
        <v>5067</v>
      </c>
      <c r="E5659">
        <v>49.282640000000001</v>
      </c>
      <c r="F5659">
        <v>-123.118529</v>
      </c>
      <c r="G5659">
        <f>IF(route_map__2[[#This Row],[route_label]]&lt;&gt;A5660,0,SQRT((E5660-route_map__2[[#This Row],[stop_lat]])^2 + ((F5660-route_map__2[[#This Row],[stop_lon]])*COS(RADIANS(route_map__2[[#This Row],[stop_lat]])))^2)*111.32)</f>
        <v>0.37880846249325312</v>
      </c>
    </row>
    <row r="5660" spans="1:7" hidden="1" x14ac:dyDescent="0.2">
      <c r="A5660" t="s">
        <v>58</v>
      </c>
      <c r="B5660">
        <v>1</v>
      </c>
      <c r="C5660">
        <v>40</v>
      </c>
      <c r="D5660" t="s">
        <v>5068</v>
      </c>
      <c r="E5660">
        <v>49.280236000000002</v>
      </c>
      <c r="F5660">
        <v>-123.11483699999999</v>
      </c>
      <c r="G5660">
        <f>IF(route_map__2[[#This Row],[route_label]]&lt;&gt;A5661,0,SQRT((E5661-route_map__2[[#This Row],[stop_lat]])^2 + ((F5661-route_map__2[[#This Row],[stop_lon]])*COS(RADIANS(route_map__2[[#This Row],[stop_lat]])))^2)*111.32)</f>
        <v>0.14443004592674852</v>
      </c>
    </row>
    <row r="5661" spans="1:7" hidden="1" x14ac:dyDescent="0.2">
      <c r="A5661" t="s">
        <v>58</v>
      </c>
      <c r="B5661">
        <v>1</v>
      </c>
      <c r="C5661">
        <v>41</v>
      </c>
      <c r="D5661" t="s">
        <v>1683</v>
      </c>
      <c r="E5661">
        <v>49.279237000000002</v>
      </c>
      <c r="F5661">
        <v>-123.113568</v>
      </c>
      <c r="G5661">
        <f>IF(route_map__2[[#This Row],[route_label]]&lt;&gt;A5662,0,SQRT((E5662-route_map__2[[#This Row],[stop_lat]])^2 + ((F5662-route_map__2[[#This Row],[stop_lon]])*COS(RADIANS(route_map__2[[#This Row],[stop_lat]])))^2)*111.32)</f>
        <v>0</v>
      </c>
    </row>
    <row r="5662" spans="1:7" hidden="1" x14ac:dyDescent="0.2">
      <c r="A5662" t="s">
        <v>373</v>
      </c>
      <c r="B5662">
        <v>0</v>
      </c>
      <c r="C5662">
        <v>1</v>
      </c>
      <c r="D5662" t="s">
        <v>5016</v>
      </c>
      <c r="E5662">
        <v>49.280920999999999</v>
      </c>
      <c r="F5662">
        <v>-123.11549100000001</v>
      </c>
      <c r="G5662">
        <f>IF(route_map__2[[#This Row],[route_label]]&lt;&gt;A5663,0,SQRT((E5663-route_map__2[[#This Row],[stop_lat]])^2 + ((F5663-route_map__2[[#This Row],[stop_lon]])*COS(RADIANS(route_map__2[[#This Row],[stop_lat]])))^2)*111.32)</f>
        <v>0.30987263152761724</v>
      </c>
    </row>
    <row r="5663" spans="1:7" hidden="1" x14ac:dyDescent="0.2">
      <c r="A5663" t="s">
        <v>373</v>
      </c>
      <c r="B5663">
        <v>0</v>
      </c>
      <c r="C5663">
        <v>2</v>
      </c>
      <c r="D5663" t="s">
        <v>5017</v>
      </c>
      <c r="E5663">
        <v>49.282879000000001</v>
      </c>
      <c r="F5663">
        <v>-123.11852399999999</v>
      </c>
      <c r="G5663">
        <f>IF(route_map__2[[#This Row],[route_label]]&lt;&gt;A5664,0,SQRT((E5664-route_map__2[[#This Row],[stop_lat]])^2 + ((F5664-route_map__2[[#This Row],[stop_lon]])*COS(RADIANS(route_map__2[[#This Row],[stop_lat]])))^2)*111.32)</f>
        <v>0.29959478368530595</v>
      </c>
    </row>
    <row r="5664" spans="1:7" hidden="1" x14ac:dyDescent="0.2">
      <c r="A5664" t="s">
        <v>373</v>
      </c>
      <c r="B5664">
        <v>0</v>
      </c>
      <c r="C5664">
        <v>3</v>
      </c>
      <c r="D5664" t="s">
        <v>5018</v>
      </c>
      <c r="E5664">
        <v>49.284776999999998</v>
      </c>
      <c r="F5664">
        <v>-123.121449</v>
      </c>
      <c r="G5664">
        <f>IF(route_map__2[[#This Row],[route_label]]&lt;&gt;A5665,0,SQRT((E5665-route_map__2[[#This Row],[stop_lat]])^2 + ((F5665-route_map__2[[#This Row],[stop_lon]])*COS(RADIANS(route_map__2[[#This Row],[stop_lat]])))^2)*111.32)</f>
        <v>0.42043808250556747</v>
      </c>
    </row>
    <row r="5665" spans="1:7" hidden="1" x14ac:dyDescent="0.2">
      <c r="A5665" t="s">
        <v>373</v>
      </c>
      <c r="B5665">
        <v>0</v>
      </c>
      <c r="C5665">
        <v>4</v>
      </c>
      <c r="D5665" t="s">
        <v>5019</v>
      </c>
      <c r="E5665">
        <v>49.287432000000003</v>
      </c>
      <c r="F5665">
        <v>-123.125567</v>
      </c>
      <c r="G5665">
        <f>IF(route_map__2[[#This Row],[route_label]]&lt;&gt;A5666,0,SQRT((E5666-route_map__2[[#This Row],[stop_lat]])^2 + ((F5666-route_map__2[[#This Row],[stop_lon]])*COS(RADIANS(route_map__2[[#This Row],[stop_lat]])))^2)*111.32)</f>
        <v>0.30337250388373088</v>
      </c>
    </row>
    <row r="5666" spans="1:7" hidden="1" x14ac:dyDescent="0.2">
      <c r="A5666" t="s">
        <v>373</v>
      </c>
      <c r="B5666">
        <v>0</v>
      </c>
      <c r="C5666">
        <v>5</v>
      </c>
      <c r="D5666" t="s">
        <v>5020</v>
      </c>
      <c r="E5666">
        <v>49.289355999999998</v>
      </c>
      <c r="F5666">
        <v>-123.12852599999999</v>
      </c>
      <c r="G5666">
        <f>IF(route_map__2[[#This Row],[route_label]]&lt;&gt;A5667,0,SQRT((E5667-route_map__2[[#This Row],[stop_lat]])^2 + ((F5667-route_map__2[[#This Row],[stop_lon]])*COS(RADIANS(route_map__2[[#This Row],[stop_lat]])))^2)*111.32)</f>
        <v>0.2453240748554171</v>
      </c>
    </row>
    <row r="5667" spans="1:7" hidden="1" x14ac:dyDescent="0.2">
      <c r="A5667" t="s">
        <v>373</v>
      </c>
      <c r="B5667">
        <v>0</v>
      </c>
      <c r="C5667">
        <v>6</v>
      </c>
      <c r="D5667" t="s">
        <v>1751</v>
      </c>
      <c r="E5667">
        <v>49.290934999999998</v>
      </c>
      <c r="F5667">
        <v>-123.130883</v>
      </c>
      <c r="G5667">
        <f>IF(route_map__2[[#This Row],[route_label]]&lt;&gt;A5668,0,SQRT((E5668-route_map__2[[#This Row],[stop_lat]])^2 + ((F5668-route_map__2[[#This Row],[stop_lon]])*COS(RADIANS(route_map__2[[#This Row],[stop_lat]])))^2)*111.32)</f>
        <v>0.31964685627298911</v>
      </c>
    </row>
    <row r="5668" spans="1:7" hidden="1" x14ac:dyDescent="0.2">
      <c r="A5668" t="s">
        <v>373</v>
      </c>
      <c r="B5668">
        <v>0</v>
      </c>
      <c r="C5668">
        <v>7</v>
      </c>
      <c r="D5668" t="s">
        <v>1752</v>
      </c>
      <c r="E5668">
        <v>49.292951000000002</v>
      </c>
      <c r="F5668">
        <v>-123.134018</v>
      </c>
      <c r="G5668">
        <f>IF(route_map__2[[#This Row],[route_label]]&lt;&gt;A5669,0,SQRT((E5669-route_map__2[[#This Row],[stop_lat]])^2 + ((F5669-route_map__2[[#This Row],[stop_lon]])*COS(RADIANS(route_map__2[[#This Row],[stop_lat]])))^2)*111.32)</f>
        <v>3.5616273401606011</v>
      </c>
    </row>
    <row r="5669" spans="1:7" hidden="1" x14ac:dyDescent="0.2">
      <c r="A5669" t="s">
        <v>373</v>
      </c>
      <c r="B5669">
        <v>0</v>
      </c>
      <c r="C5669">
        <v>8</v>
      </c>
      <c r="D5669" t="s">
        <v>5021</v>
      </c>
      <c r="E5669">
        <v>49.323943</v>
      </c>
      <c r="F5669">
        <v>-123.12183400000001</v>
      </c>
      <c r="G5669">
        <f>IF(route_map__2[[#This Row],[route_label]]&lt;&gt;A5670,0,SQRT((E5670-route_map__2[[#This Row],[stop_lat]])^2 + ((F5670-route_map__2[[#This Row],[stop_lon]])*COS(RADIANS(route_map__2[[#This Row],[stop_lat]])))^2)*111.32)</f>
        <v>0.34388679779957337</v>
      </c>
    </row>
    <row r="5670" spans="1:7" hidden="1" x14ac:dyDescent="0.2">
      <c r="A5670" t="s">
        <v>373</v>
      </c>
      <c r="B5670">
        <v>0</v>
      </c>
      <c r="C5670">
        <v>9</v>
      </c>
      <c r="D5670" t="s">
        <v>5022</v>
      </c>
      <c r="E5670">
        <v>49.323841000000002</v>
      </c>
      <c r="F5670">
        <v>-123.117097</v>
      </c>
      <c r="G5670">
        <f>IF(route_map__2[[#This Row],[route_label]]&lt;&gt;A5671,0,SQRT((E5671-route_map__2[[#This Row],[stop_lat]])^2 + ((F5671-route_map__2[[#This Row],[stop_lon]])*COS(RADIANS(route_map__2[[#This Row],[stop_lat]])))^2)*111.32)</f>
        <v>0.34283973425985409</v>
      </c>
    </row>
    <row r="5671" spans="1:7" hidden="1" x14ac:dyDescent="0.2">
      <c r="A5671" t="s">
        <v>373</v>
      </c>
      <c r="B5671">
        <v>0</v>
      </c>
      <c r="C5671">
        <v>10</v>
      </c>
      <c r="D5671" t="s">
        <v>5023</v>
      </c>
      <c r="E5671">
        <v>49.323816999999998</v>
      </c>
      <c r="F5671">
        <v>-123.11237199999999</v>
      </c>
      <c r="G5671">
        <f>IF(route_map__2[[#This Row],[route_label]]&lt;&gt;A5672,0,SQRT((E5672-route_map__2[[#This Row],[stop_lat]])^2 + ((F5672-route_map__2[[#This Row],[stop_lon]])*COS(RADIANS(route_map__2[[#This Row],[stop_lat]])))^2)*111.32)</f>
        <v>0.17597914062805944</v>
      </c>
    </row>
    <row r="5672" spans="1:7" hidden="1" x14ac:dyDescent="0.2">
      <c r="A5672" t="s">
        <v>373</v>
      </c>
      <c r="B5672">
        <v>0</v>
      </c>
      <c r="C5672">
        <v>11</v>
      </c>
      <c r="D5672" t="s">
        <v>5024</v>
      </c>
      <c r="E5672">
        <v>49.323788</v>
      </c>
      <c r="F5672">
        <v>-123.10994700000001</v>
      </c>
      <c r="G5672">
        <f>IF(route_map__2[[#This Row],[route_label]]&lt;&gt;A5673,0,SQRT((E5673-route_map__2[[#This Row],[stop_lat]])^2 + ((F5673-route_map__2[[#This Row],[stop_lon]])*COS(RADIANS(route_map__2[[#This Row],[stop_lat]])))^2)*111.32)</f>
        <v>0.19612351075744591</v>
      </c>
    </row>
    <row r="5673" spans="1:7" hidden="1" x14ac:dyDescent="0.2">
      <c r="A5673" t="s">
        <v>373</v>
      </c>
      <c r="B5673">
        <v>0</v>
      </c>
      <c r="C5673">
        <v>12</v>
      </c>
      <c r="D5673" t="s">
        <v>5025</v>
      </c>
      <c r="E5673">
        <v>49.323777999999997</v>
      </c>
      <c r="F5673">
        <v>-123.10724399999999</v>
      </c>
      <c r="G5673">
        <f>IF(route_map__2[[#This Row],[route_label]]&lt;&gt;A5674,0,SQRT((E5674-route_map__2[[#This Row],[stop_lat]])^2 + ((F5674-route_map__2[[#This Row],[stop_lon]])*COS(RADIANS(route_map__2[[#This Row],[stop_lat]])))^2)*111.32)</f>
        <v>0.14122947280283296</v>
      </c>
    </row>
    <row r="5674" spans="1:7" hidden="1" x14ac:dyDescent="0.2">
      <c r="A5674" t="s">
        <v>373</v>
      </c>
      <c r="B5674">
        <v>0</v>
      </c>
      <c r="C5674">
        <v>13</v>
      </c>
      <c r="D5674" t="s">
        <v>5026</v>
      </c>
      <c r="E5674">
        <v>49.323749999999997</v>
      </c>
      <c r="F5674">
        <v>-123.105298</v>
      </c>
      <c r="G5674">
        <f>IF(route_map__2[[#This Row],[route_label]]&lt;&gt;A5675,0,SQRT((E5675-route_map__2[[#This Row],[stop_lat]])^2 + ((F5675-route_map__2[[#This Row],[stop_lon]])*COS(RADIANS(route_map__2[[#This Row],[stop_lat]])))^2)*111.32)</f>
        <v>0.47216449594957755</v>
      </c>
    </row>
    <row r="5675" spans="1:7" hidden="1" x14ac:dyDescent="0.2">
      <c r="A5675" t="s">
        <v>373</v>
      </c>
      <c r="B5675">
        <v>0</v>
      </c>
      <c r="C5675">
        <v>14</v>
      </c>
      <c r="D5675" t="s">
        <v>5012</v>
      </c>
      <c r="E5675">
        <v>49.322589000000001</v>
      </c>
      <c r="F5675">
        <v>-123.099039</v>
      </c>
      <c r="G5675">
        <f>IF(route_map__2[[#This Row],[route_label]]&lt;&gt;A5676,0,SQRT((E5676-route_map__2[[#This Row],[stop_lat]])^2 + ((F5676-route_map__2[[#This Row],[stop_lon]])*COS(RADIANS(route_map__2[[#This Row],[stop_lat]])))^2)*111.32)</f>
        <v>0.33512718629531973</v>
      </c>
    </row>
    <row r="5676" spans="1:7" hidden="1" x14ac:dyDescent="0.2">
      <c r="A5676" t="s">
        <v>373</v>
      </c>
      <c r="B5676">
        <v>0</v>
      </c>
      <c r="C5676">
        <v>15</v>
      </c>
      <c r="D5676" t="s">
        <v>5013</v>
      </c>
      <c r="E5676">
        <v>49.321178000000003</v>
      </c>
      <c r="F5676">
        <v>-123.094959</v>
      </c>
      <c r="G5676">
        <f>IF(route_map__2[[#This Row],[route_label]]&lt;&gt;A5677,0,SQRT((E5677-route_map__2[[#This Row],[stop_lat]])^2 + ((F5677-route_map__2[[#This Row],[stop_lon]])*COS(RADIANS(route_map__2[[#This Row],[stop_lat]])))^2)*111.32)</f>
        <v>0.35562634557633016</v>
      </c>
    </row>
    <row r="5677" spans="1:7" hidden="1" x14ac:dyDescent="0.2">
      <c r="A5677" t="s">
        <v>373</v>
      </c>
      <c r="B5677">
        <v>0</v>
      </c>
      <c r="C5677">
        <v>16</v>
      </c>
      <c r="D5677" t="s">
        <v>5027</v>
      </c>
      <c r="E5677">
        <v>49.319929000000002</v>
      </c>
      <c r="F5677">
        <v>-123.09044799999999</v>
      </c>
      <c r="G5677">
        <f>IF(route_map__2[[#This Row],[route_label]]&lt;&gt;A5678,0,SQRT((E5678-route_map__2[[#This Row],[stop_lat]])^2 + ((F5678-route_map__2[[#This Row],[stop_lon]])*COS(RADIANS(route_map__2[[#This Row],[stop_lat]])))^2)*111.32)</f>
        <v>0.2488368454130708</v>
      </c>
    </row>
    <row r="5678" spans="1:7" hidden="1" x14ac:dyDescent="0.2">
      <c r="A5678" t="s">
        <v>373</v>
      </c>
      <c r="B5678">
        <v>0</v>
      </c>
      <c r="C5678">
        <v>17</v>
      </c>
      <c r="D5678" t="s">
        <v>5028</v>
      </c>
      <c r="E5678">
        <v>49.319899999999997</v>
      </c>
      <c r="F5678">
        <v>-123.087019</v>
      </c>
      <c r="G5678">
        <f>IF(route_map__2[[#This Row],[route_label]]&lt;&gt;A5679,0,SQRT((E5679-route_map__2[[#This Row],[stop_lat]])^2 + ((F5679-route_map__2[[#This Row],[stop_lon]])*COS(RADIANS(route_map__2[[#This Row],[stop_lat]])))^2)*111.32)</f>
        <v>0.18775676474013916</v>
      </c>
    </row>
    <row r="5679" spans="1:7" hidden="1" x14ac:dyDescent="0.2">
      <c r="A5679" t="s">
        <v>373</v>
      </c>
      <c r="B5679">
        <v>0</v>
      </c>
      <c r="C5679">
        <v>18</v>
      </c>
      <c r="D5679" t="s">
        <v>5029</v>
      </c>
      <c r="E5679">
        <v>49.319865999999998</v>
      </c>
      <c r="F5679">
        <v>-123.08443200000001</v>
      </c>
      <c r="G5679">
        <f>IF(route_map__2[[#This Row],[route_label]]&lt;&gt;A5680,0,SQRT((E5680-route_map__2[[#This Row],[stop_lat]])^2 + ((F5680-route_map__2[[#This Row],[stop_lon]])*COS(RADIANS(route_map__2[[#This Row],[stop_lat]])))^2)*111.32)</f>
        <v>0.20960560100854911</v>
      </c>
    </row>
    <row r="5680" spans="1:7" hidden="1" x14ac:dyDescent="0.2">
      <c r="A5680" t="s">
        <v>373</v>
      </c>
      <c r="B5680">
        <v>0</v>
      </c>
      <c r="C5680">
        <v>19</v>
      </c>
      <c r="D5680" t="s">
        <v>5030</v>
      </c>
      <c r="E5680">
        <v>49.320338999999997</v>
      </c>
      <c r="F5680">
        <v>-123.081636</v>
      </c>
      <c r="G5680">
        <f>IF(route_map__2[[#This Row],[route_label]]&lt;&gt;A5681,0,SQRT((E5681-route_map__2[[#This Row],[stop_lat]])^2 + ((F5681-route_map__2[[#This Row],[stop_lon]])*COS(RADIANS(route_map__2[[#This Row],[stop_lat]])))^2)*111.32)</f>
        <v>0.19856264995516199</v>
      </c>
    </row>
    <row r="5681" spans="1:7" hidden="1" x14ac:dyDescent="0.2">
      <c r="A5681" t="s">
        <v>373</v>
      </c>
      <c r="B5681">
        <v>0</v>
      </c>
      <c r="C5681">
        <v>20</v>
      </c>
      <c r="D5681" t="s">
        <v>5031</v>
      </c>
      <c r="E5681">
        <v>49.322094</v>
      </c>
      <c r="F5681">
        <v>-123.081147</v>
      </c>
      <c r="G5681">
        <f>IF(route_map__2[[#This Row],[route_label]]&lt;&gt;A5682,0,SQRT((E5682-route_map__2[[#This Row],[stop_lat]])^2 + ((F5682-route_map__2[[#This Row],[stop_lon]])*COS(RADIANS(route_map__2[[#This Row],[stop_lat]])))^2)*111.32)</f>
        <v>0.21537621861018719</v>
      </c>
    </row>
    <row r="5682" spans="1:7" hidden="1" x14ac:dyDescent="0.2">
      <c r="A5682" t="s">
        <v>373</v>
      </c>
      <c r="B5682">
        <v>0</v>
      </c>
      <c r="C5682">
        <v>21</v>
      </c>
      <c r="D5682" t="s">
        <v>5032</v>
      </c>
      <c r="E5682">
        <v>49.322066999999997</v>
      </c>
      <c r="F5682">
        <v>-123.07817900000001</v>
      </c>
      <c r="G5682">
        <f>IF(route_map__2[[#This Row],[route_label]]&lt;&gt;A5683,0,SQRT((E5683-route_map__2[[#This Row],[stop_lat]])^2 + ((F5683-route_map__2[[#This Row],[stop_lon]])*COS(RADIANS(route_map__2[[#This Row],[stop_lat]])))^2)*111.32)</f>
        <v>0.24065134698291743</v>
      </c>
    </row>
    <row r="5683" spans="1:7" hidden="1" x14ac:dyDescent="0.2">
      <c r="A5683" t="s">
        <v>373</v>
      </c>
      <c r="B5683">
        <v>0</v>
      </c>
      <c r="C5683">
        <v>22</v>
      </c>
      <c r="D5683" t="s">
        <v>5033</v>
      </c>
      <c r="E5683">
        <v>49.322024999999996</v>
      </c>
      <c r="F5683">
        <v>-123.07486299999999</v>
      </c>
      <c r="G5683">
        <f>IF(route_map__2[[#This Row],[route_label]]&lt;&gt;A5684,0,SQRT((E5684-route_map__2[[#This Row],[stop_lat]])^2 + ((F5684-route_map__2[[#This Row],[stop_lon]])*COS(RADIANS(route_map__2[[#This Row],[stop_lat]])))^2)*111.32)</f>
        <v>0.20041389260309661</v>
      </c>
    </row>
    <row r="5684" spans="1:7" hidden="1" x14ac:dyDescent="0.2">
      <c r="A5684" t="s">
        <v>373</v>
      </c>
      <c r="B5684">
        <v>0</v>
      </c>
      <c r="C5684">
        <v>23</v>
      </c>
      <c r="D5684" t="s">
        <v>4848</v>
      </c>
      <c r="E5684">
        <v>49.322457999999997</v>
      </c>
      <c r="F5684">
        <v>-123.072182</v>
      </c>
      <c r="G5684">
        <f>IF(route_map__2[[#This Row],[route_label]]&lt;&gt;A5685,0,SQRT((E5685-route_map__2[[#This Row],[stop_lat]])^2 + ((F5685-route_map__2[[#This Row],[stop_lon]])*COS(RADIANS(route_map__2[[#This Row],[stop_lat]])))^2)*111.32)</f>
        <v>0.16308612431689637</v>
      </c>
    </row>
    <row r="5685" spans="1:7" hidden="1" x14ac:dyDescent="0.2">
      <c r="A5685" t="s">
        <v>373</v>
      </c>
      <c r="B5685">
        <v>0</v>
      </c>
      <c r="C5685">
        <v>24</v>
      </c>
      <c r="D5685" t="s">
        <v>4849</v>
      </c>
      <c r="E5685">
        <v>49.323923000000001</v>
      </c>
      <c r="F5685">
        <v>-123.072194</v>
      </c>
      <c r="G5685">
        <f>IF(route_map__2[[#This Row],[route_label]]&lt;&gt;A5686,0,SQRT((E5686-route_map__2[[#This Row],[stop_lat]])^2 + ((F5686-route_map__2[[#This Row],[stop_lon]])*COS(RADIANS(route_map__2[[#This Row],[stop_lat]])))^2)*111.32)</f>
        <v>0.3010816854951654</v>
      </c>
    </row>
    <row r="5686" spans="1:7" hidden="1" x14ac:dyDescent="0.2">
      <c r="A5686" t="s">
        <v>373</v>
      </c>
      <c r="B5686">
        <v>0</v>
      </c>
      <c r="C5686">
        <v>25</v>
      </c>
      <c r="D5686" t="s">
        <v>4850</v>
      </c>
      <c r="E5686">
        <v>49.326627000000002</v>
      </c>
      <c r="F5686">
        <v>-123.072103</v>
      </c>
      <c r="G5686">
        <f>IF(route_map__2[[#This Row],[route_label]]&lt;&gt;A5687,0,SQRT((E5687-route_map__2[[#This Row],[stop_lat]])^2 + ((F5687-route_map__2[[#This Row],[stop_lon]])*COS(RADIANS(route_map__2[[#This Row],[stop_lat]])))^2)*111.32)</f>
        <v>0.25082247063477109</v>
      </c>
    </row>
    <row r="5687" spans="1:7" hidden="1" x14ac:dyDescent="0.2">
      <c r="A5687" t="s">
        <v>373</v>
      </c>
      <c r="B5687">
        <v>0</v>
      </c>
      <c r="C5687">
        <v>26</v>
      </c>
      <c r="D5687" t="s">
        <v>4851</v>
      </c>
      <c r="E5687">
        <v>49.328879999999998</v>
      </c>
      <c r="F5687">
        <v>-123.07206100000001</v>
      </c>
      <c r="G5687">
        <f>IF(route_map__2[[#This Row],[route_label]]&lt;&gt;A5688,0,SQRT((E5688-route_map__2[[#This Row],[stop_lat]])^2 + ((F5688-route_map__2[[#This Row],[stop_lon]])*COS(RADIANS(route_map__2[[#This Row],[stop_lat]])))^2)*111.32)</f>
        <v>0.12756252966122378</v>
      </c>
    </row>
    <row r="5688" spans="1:7" hidden="1" x14ac:dyDescent="0.2">
      <c r="A5688" t="s">
        <v>373</v>
      </c>
      <c r="B5688">
        <v>0</v>
      </c>
      <c r="C5688">
        <v>27</v>
      </c>
      <c r="D5688" t="s">
        <v>4852</v>
      </c>
      <c r="E5688">
        <v>49.330024999999999</v>
      </c>
      <c r="F5688">
        <v>-123.071991</v>
      </c>
      <c r="G5688">
        <f>IF(route_map__2[[#This Row],[route_label]]&lt;&gt;A5689,0,SQRT((E5689-route_map__2[[#This Row],[stop_lat]])^2 + ((F5689-route_map__2[[#This Row],[stop_lon]])*COS(RADIANS(route_map__2[[#This Row],[stop_lat]])))^2)*111.32)</f>
        <v>0.49856697255000382</v>
      </c>
    </row>
    <row r="5689" spans="1:7" hidden="1" x14ac:dyDescent="0.2">
      <c r="A5689" t="s">
        <v>373</v>
      </c>
      <c r="B5689">
        <v>0</v>
      </c>
      <c r="C5689">
        <v>28</v>
      </c>
      <c r="D5689" t="s">
        <v>4853</v>
      </c>
      <c r="E5689">
        <v>49.334502999999998</v>
      </c>
      <c r="F5689">
        <v>-123.071871</v>
      </c>
      <c r="G5689">
        <f>IF(route_map__2[[#This Row],[route_label]]&lt;&gt;A5690,0,SQRT((E5690-route_map__2[[#This Row],[stop_lat]])^2 + ((F5690-route_map__2[[#This Row],[stop_lon]])*COS(RADIANS(route_map__2[[#This Row],[stop_lat]])))^2)*111.32)</f>
        <v>0.35399771891974013</v>
      </c>
    </row>
    <row r="5690" spans="1:7" hidden="1" x14ac:dyDescent="0.2">
      <c r="A5690" t="s">
        <v>373</v>
      </c>
      <c r="B5690">
        <v>0</v>
      </c>
      <c r="C5690">
        <v>29</v>
      </c>
      <c r="D5690" t="s">
        <v>4881</v>
      </c>
      <c r="E5690">
        <v>49.337682999999998</v>
      </c>
      <c r="F5690">
        <v>-123.071867</v>
      </c>
      <c r="G5690">
        <f>IF(route_map__2[[#This Row],[route_label]]&lt;&gt;A5691,0,SQRT((E5691-route_map__2[[#This Row],[stop_lat]])^2 + ((F5691-route_map__2[[#This Row],[stop_lon]])*COS(RADIANS(route_map__2[[#This Row],[stop_lat]])))^2)*111.32)</f>
        <v>0.10409150425389557</v>
      </c>
    </row>
    <row r="5691" spans="1:7" hidden="1" x14ac:dyDescent="0.2">
      <c r="A5691" t="s">
        <v>373</v>
      </c>
      <c r="B5691">
        <v>0</v>
      </c>
      <c r="C5691">
        <v>30</v>
      </c>
      <c r="D5691" t="s">
        <v>4882</v>
      </c>
      <c r="E5691">
        <v>49.338617999999997</v>
      </c>
      <c r="F5691">
        <v>-123.07185</v>
      </c>
      <c r="G5691">
        <f>IF(route_map__2[[#This Row],[route_label]]&lt;&gt;A5692,0,SQRT((E5692-route_map__2[[#This Row],[stop_lat]])^2 + ((F5692-route_map__2[[#This Row],[stop_lon]])*COS(RADIANS(route_map__2[[#This Row],[stop_lat]])))^2)*111.32)</f>
        <v>0.23945793303567081</v>
      </c>
    </row>
    <row r="5692" spans="1:7" hidden="1" x14ac:dyDescent="0.2">
      <c r="A5692" t="s">
        <v>373</v>
      </c>
      <c r="B5692">
        <v>0</v>
      </c>
      <c r="C5692">
        <v>31</v>
      </c>
      <c r="D5692" t="s">
        <v>5069</v>
      </c>
      <c r="E5692">
        <v>49.340769000000002</v>
      </c>
      <c r="F5692">
        <v>-123.071822</v>
      </c>
      <c r="G5692">
        <f>IF(route_map__2[[#This Row],[route_label]]&lt;&gt;A5693,0,SQRT((E5693-route_map__2[[#This Row],[stop_lat]])^2 + ((F5693-route_map__2[[#This Row],[stop_lon]])*COS(RADIANS(route_map__2[[#This Row],[stop_lat]])))^2)*111.32)</f>
        <v>0.31059439422009361</v>
      </c>
    </row>
    <row r="5693" spans="1:7" hidden="1" x14ac:dyDescent="0.2">
      <c r="A5693" t="s">
        <v>373</v>
      </c>
      <c r="B5693">
        <v>0</v>
      </c>
      <c r="C5693">
        <v>32</v>
      </c>
      <c r="D5693" t="s">
        <v>4895</v>
      </c>
      <c r="E5693">
        <v>49.343558999999999</v>
      </c>
      <c r="F5693">
        <v>-123.07178500000001</v>
      </c>
      <c r="G5693">
        <f>IF(route_map__2[[#This Row],[route_label]]&lt;&gt;A5694,0,SQRT((E5694-route_map__2[[#This Row],[stop_lat]])^2 + ((F5694-route_map__2[[#This Row],[stop_lon]])*COS(RADIANS(route_map__2[[#This Row],[stop_lat]])))^2)*111.32)</f>
        <v>0.15028831779439145</v>
      </c>
    </row>
    <row r="5694" spans="1:7" hidden="1" x14ac:dyDescent="0.2">
      <c r="A5694" t="s">
        <v>373</v>
      </c>
      <c r="B5694">
        <v>0</v>
      </c>
      <c r="C5694">
        <v>33</v>
      </c>
      <c r="D5694" t="s">
        <v>4896</v>
      </c>
      <c r="E5694">
        <v>49.344909000000001</v>
      </c>
      <c r="F5694">
        <v>-123.071766</v>
      </c>
      <c r="G5694">
        <f>IF(route_map__2[[#This Row],[route_label]]&lt;&gt;A5695,0,SQRT((E5695-route_map__2[[#This Row],[stop_lat]])^2 + ((F5695-route_map__2[[#This Row],[stop_lon]])*COS(RADIANS(route_map__2[[#This Row],[stop_lat]])))^2)*111.32)</f>
        <v>0.14490349538113817</v>
      </c>
    </row>
    <row r="5695" spans="1:7" hidden="1" x14ac:dyDescent="0.2">
      <c r="A5695" t="s">
        <v>373</v>
      </c>
      <c r="B5695">
        <v>0</v>
      </c>
      <c r="C5695">
        <v>34</v>
      </c>
      <c r="D5695" t="s">
        <v>4897</v>
      </c>
      <c r="E5695">
        <v>49.344827000000002</v>
      </c>
      <c r="F5695">
        <v>-123.07375999999999</v>
      </c>
      <c r="G5695">
        <f>IF(route_map__2[[#This Row],[route_label]]&lt;&gt;A5696,0,SQRT((E5696-route_map__2[[#This Row],[stop_lat]])^2 + ((F5696-route_map__2[[#This Row],[stop_lon]])*COS(RADIANS(route_map__2[[#This Row],[stop_lat]])))^2)*111.32)</f>
        <v>0.33030368998918375</v>
      </c>
    </row>
    <row r="5696" spans="1:7" hidden="1" x14ac:dyDescent="0.2">
      <c r="A5696" t="s">
        <v>373</v>
      </c>
      <c r="B5696">
        <v>0</v>
      </c>
      <c r="C5696">
        <v>35</v>
      </c>
      <c r="D5696" t="s">
        <v>4899</v>
      </c>
      <c r="E5696">
        <v>49.342092000000001</v>
      </c>
      <c r="F5696">
        <v>-123.071994</v>
      </c>
      <c r="G5696">
        <f>IF(route_map__2[[#This Row],[route_label]]&lt;&gt;A5697,0,SQRT((E5697-route_map__2[[#This Row],[stop_lat]])^2 + ((F5697-route_map__2[[#This Row],[stop_lon]])*COS(RADIANS(route_map__2[[#This Row],[stop_lat]])))^2)*111.32)</f>
        <v>9.6631095209208512E-2</v>
      </c>
    </row>
    <row r="5697" spans="1:7" hidden="1" x14ac:dyDescent="0.2">
      <c r="A5697" t="s">
        <v>373</v>
      </c>
      <c r="B5697">
        <v>0</v>
      </c>
      <c r="C5697">
        <v>36</v>
      </c>
      <c r="D5697" t="s">
        <v>4900</v>
      </c>
      <c r="E5697">
        <v>49.341223999999997</v>
      </c>
      <c r="F5697">
        <v>-123.072008</v>
      </c>
      <c r="G5697">
        <f>IF(route_map__2[[#This Row],[route_label]]&lt;&gt;A5698,0,SQRT((E5698-route_map__2[[#This Row],[stop_lat]])^2 + ((F5698-route_map__2[[#This Row],[stop_lon]])*COS(RADIANS(route_map__2[[#This Row],[stop_lat]])))^2)*111.32)</f>
        <v>5.2416441236959523E-2</v>
      </c>
    </row>
    <row r="5698" spans="1:7" hidden="1" x14ac:dyDescent="0.2">
      <c r="A5698" t="s">
        <v>373</v>
      </c>
      <c r="B5698">
        <v>1</v>
      </c>
      <c r="C5698">
        <v>1</v>
      </c>
      <c r="D5698" t="s">
        <v>5069</v>
      </c>
      <c r="E5698">
        <v>49.340769000000002</v>
      </c>
      <c r="F5698">
        <v>-123.071822</v>
      </c>
      <c r="G5698">
        <f>IF(route_map__2[[#This Row],[route_label]]&lt;&gt;A5699,0,SQRT((E5699-route_map__2[[#This Row],[stop_lat]])^2 + ((F5699-route_map__2[[#This Row],[stop_lon]])*COS(RADIANS(route_map__2[[#This Row],[stop_lat]])))^2)*111.32)</f>
        <v>0.31059439422009361</v>
      </c>
    </row>
    <row r="5699" spans="1:7" hidden="1" x14ac:dyDescent="0.2">
      <c r="A5699" t="s">
        <v>373</v>
      </c>
      <c r="B5699">
        <v>1</v>
      </c>
      <c r="C5699">
        <v>2</v>
      </c>
      <c r="D5699" t="s">
        <v>4895</v>
      </c>
      <c r="E5699">
        <v>49.343558999999999</v>
      </c>
      <c r="F5699">
        <v>-123.07178500000001</v>
      </c>
      <c r="G5699">
        <f>IF(route_map__2[[#This Row],[route_label]]&lt;&gt;A5700,0,SQRT((E5700-route_map__2[[#This Row],[stop_lat]])^2 + ((F5700-route_map__2[[#This Row],[stop_lon]])*COS(RADIANS(route_map__2[[#This Row],[stop_lat]])))^2)*111.32)</f>
        <v>0.15028831779439145</v>
      </c>
    </row>
    <row r="5700" spans="1:7" hidden="1" x14ac:dyDescent="0.2">
      <c r="A5700" t="s">
        <v>373</v>
      </c>
      <c r="B5700">
        <v>1</v>
      </c>
      <c r="C5700">
        <v>3</v>
      </c>
      <c r="D5700" t="s">
        <v>4896</v>
      </c>
      <c r="E5700">
        <v>49.344909000000001</v>
      </c>
      <c r="F5700">
        <v>-123.071766</v>
      </c>
      <c r="G5700">
        <f>IF(route_map__2[[#This Row],[route_label]]&lt;&gt;A5701,0,SQRT((E5701-route_map__2[[#This Row],[stop_lat]])^2 + ((F5701-route_map__2[[#This Row],[stop_lon]])*COS(RADIANS(route_map__2[[#This Row],[stop_lat]])))^2)*111.32)</f>
        <v>0.14490349538113817</v>
      </c>
    </row>
    <row r="5701" spans="1:7" hidden="1" x14ac:dyDescent="0.2">
      <c r="A5701" t="s">
        <v>373</v>
      </c>
      <c r="B5701">
        <v>1</v>
      </c>
      <c r="C5701">
        <v>4</v>
      </c>
      <c r="D5701" t="s">
        <v>4897</v>
      </c>
      <c r="E5701">
        <v>49.344827000000002</v>
      </c>
      <c r="F5701">
        <v>-123.07375999999999</v>
      </c>
      <c r="G5701">
        <f>IF(route_map__2[[#This Row],[route_label]]&lt;&gt;A5702,0,SQRT((E5702-route_map__2[[#This Row],[stop_lat]])^2 + ((F5702-route_map__2[[#This Row],[stop_lon]])*COS(RADIANS(route_map__2[[#This Row],[stop_lat]])))^2)*111.32)</f>
        <v>0.16465614927126984</v>
      </c>
    </row>
    <row r="5702" spans="1:7" hidden="1" x14ac:dyDescent="0.2">
      <c r="A5702" t="s">
        <v>373</v>
      </c>
      <c r="B5702">
        <v>1</v>
      </c>
      <c r="C5702">
        <v>5</v>
      </c>
      <c r="D5702" t="s">
        <v>4898</v>
      </c>
      <c r="E5702">
        <v>49.343918000000002</v>
      </c>
      <c r="F5702">
        <v>-123.071969</v>
      </c>
      <c r="G5702">
        <f>IF(route_map__2[[#This Row],[route_label]]&lt;&gt;A5703,0,SQRT((E5703-route_map__2[[#This Row],[stop_lat]])^2 + ((F5703-route_map__2[[#This Row],[stop_lon]])*COS(RADIANS(route_map__2[[#This Row],[stop_lat]])))^2)*111.32)</f>
        <v>0.2032784065903307</v>
      </c>
    </row>
    <row r="5703" spans="1:7" hidden="1" x14ac:dyDescent="0.2">
      <c r="A5703" t="s">
        <v>373</v>
      </c>
      <c r="B5703">
        <v>1</v>
      </c>
      <c r="C5703">
        <v>6</v>
      </c>
      <c r="D5703" t="s">
        <v>4899</v>
      </c>
      <c r="E5703">
        <v>49.342092000000001</v>
      </c>
      <c r="F5703">
        <v>-123.071994</v>
      </c>
      <c r="G5703">
        <f>IF(route_map__2[[#This Row],[route_label]]&lt;&gt;A5704,0,SQRT((E5704-route_map__2[[#This Row],[stop_lat]])^2 + ((F5704-route_map__2[[#This Row],[stop_lon]])*COS(RADIANS(route_map__2[[#This Row],[stop_lat]])))^2)*111.32)</f>
        <v>9.6631095209208512E-2</v>
      </c>
    </row>
    <row r="5704" spans="1:7" hidden="1" x14ac:dyDescent="0.2">
      <c r="A5704" t="s">
        <v>373</v>
      </c>
      <c r="B5704">
        <v>1</v>
      </c>
      <c r="C5704">
        <v>7</v>
      </c>
      <c r="D5704" t="s">
        <v>4900</v>
      </c>
      <c r="E5704">
        <v>49.341223999999997</v>
      </c>
      <c r="F5704">
        <v>-123.072008</v>
      </c>
      <c r="G5704">
        <f>IF(route_map__2[[#This Row],[route_label]]&lt;&gt;A5705,0,SQRT((E5705-route_map__2[[#This Row],[stop_lat]])^2 + ((F5705-route_map__2[[#This Row],[stop_lon]])*COS(RADIANS(route_map__2[[#This Row],[stop_lat]])))^2)*111.32)</f>
        <v>0.14560916131621904</v>
      </c>
    </row>
    <row r="5705" spans="1:7" hidden="1" x14ac:dyDescent="0.2">
      <c r="A5705" t="s">
        <v>373</v>
      </c>
      <c r="B5705">
        <v>1</v>
      </c>
      <c r="C5705">
        <v>8</v>
      </c>
      <c r="D5705" t="s">
        <v>4901</v>
      </c>
      <c r="E5705">
        <v>49.339916000000002</v>
      </c>
      <c r="F5705">
        <v>-123.07201999999999</v>
      </c>
      <c r="G5705">
        <f>IF(route_map__2[[#This Row],[route_label]]&lt;&gt;A5706,0,SQRT((E5706-route_map__2[[#This Row],[stop_lat]])^2 + ((F5706-route_map__2[[#This Row],[stop_lon]])*COS(RADIANS(route_map__2[[#This Row],[stop_lat]])))^2)*111.32)</f>
        <v>0.2110739365194603</v>
      </c>
    </row>
    <row r="5706" spans="1:7" hidden="1" x14ac:dyDescent="0.2">
      <c r="A5706" t="s">
        <v>373</v>
      </c>
      <c r="B5706">
        <v>1</v>
      </c>
      <c r="C5706">
        <v>9</v>
      </c>
      <c r="D5706" t="s">
        <v>4902</v>
      </c>
      <c r="E5706">
        <v>49.33802</v>
      </c>
      <c r="F5706">
        <v>-123.07205</v>
      </c>
      <c r="G5706">
        <f>IF(route_map__2[[#This Row],[route_label]]&lt;&gt;A5707,0,SQRT((E5707-route_map__2[[#This Row],[stop_lat]])^2 + ((F5707-route_map__2[[#This Row],[stop_lon]])*COS(RADIANS(route_map__2[[#This Row],[stop_lat]])))^2)*111.32)</f>
        <v>0.30139104129596545</v>
      </c>
    </row>
    <row r="5707" spans="1:7" hidden="1" x14ac:dyDescent="0.2">
      <c r="A5707" t="s">
        <v>373</v>
      </c>
      <c r="B5707">
        <v>1</v>
      </c>
      <c r="C5707">
        <v>10</v>
      </c>
      <c r="D5707" t="s">
        <v>4870</v>
      </c>
      <c r="E5707">
        <v>49.335312999999999</v>
      </c>
      <c r="F5707">
        <v>-123.072124</v>
      </c>
      <c r="G5707">
        <f>IF(route_map__2[[#This Row],[route_label]]&lt;&gt;A5708,0,SQRT((E5708-route_map__2[[#This Row],[stop_lat]])^2 + ((F5708-route_map__2[[#This Row],[stop_lon]])*COS(RADIANS(route_map__2[[#This Row],[stop_lat]])))^2)*111.32)</f>
        <v>0.16722657177490385</v>
      </c>
    </row>
    <row r="5708" spans="1:7" hidden="1" x14ac:dyDescent="0.2">
      <c r="A5708" t="s">
        <v>373</v>
      </c>
      <c r="B5708">
        <v>1</v>
      </c>
      <c r="C5708">
        <v>11</v>
      </c>
      <c r="D5708" t="s">
        <v>4871</v>
      </c>
      <c r="E5708">
        <v>49.333810999999997</v>
      </c>
      <c r="F5708">
        <v>-123.072163</v>
      </c>
      <c r="G5708">
        <f>IF(route_map__2[[#This Row],[route_label]]&lt;&gt;A5709,0,SQRT((E5709-route_map__2[[#This Row],[stop_lat]])^2 + ((F5709-route_map__2[[#This Row],[stop_lon]])*COS(RADIANS(route_map__2[[#This Row],[stop_lat]])))^2)*111.32)</f>
        <v>0.44868061533115816</v>
      </c>
    </row>
    <row r="5709" spans="1:7" hidden="1" x14ac:dyDescent="0.2">
      <c r="A5709" t="s">
        <v>373</v>
      </c>
      <c r="B5709">
        <v>1</v>
      </c>
      <c r="C5709">
        <v>12</v>
      </c>
      <c r="D5709" t="s">
        <v>4872</v>
      </c>
      <c r="E5709">
        <v>49.329780999999997</v>
      </c>
      <c r="F5709">
        <v>-123.072265</v>
      </c>
      <c r="G5709">
        <f>IF(route_map__2[[#This Row],[route_label]]&lt;&gt;A5710,0,SQRT((E5710-route_map__2[[#This Row],[stop_lat]])^2 + ((F5710-route_map__2[[#This Row],[stop_lon]])*COS(RADIANS(route_map__2[[#This Row],[stop_lat]])))^2)*111.32)</f>
        <v>0.20194022697633462</v>
      </c>
    </row>
    <row r="5710" spans="1:7" hidden="1" x14ac:dyDescent="0.2">
      <c r="A5710" t="s">
        <v>373</v>
      </c>
      <c r="B5710">
        <v>1</v>
      </c>
      <c r="C5710">
        <v>13</v>
      </c>
      <c r="D5710" t="s">
        <v>4873</v>
      </c>
      <c r="E5710">
        <v>49.327967000000001</v>
      </c>
      <c r="F5710">
        <v>-123.07228600000001</v>
      </c>
      <c r="G5710">
        <f>IF(route_map__2[[#This Row],[route_label]]&lt;&gt;A5711,0,SQRT((E5711-route_map__2[[#This Row],[stop_lat]])^2 + ((F5711-route_map__2[[#This Row],[stop_lon]])*COS(RADIANS(route_map__2[[#This Row],[stop_lat]])))^2)*111.32)</f>
        <v>0.22561086788957305</v>
      </c>
    </row>
    <row r="5711" spans="1:7" hidden="1" x14ac:dyDescent="0.2">
      <c r="A5711" t="s">
        <v>373</v>
      </c>
      <c r="B5711">
        <v>1</v>
      </c>
      <c r="C5711">
        <v>14</v>
      </c>
      <c r="D5711" t="s">
        <v>4874</v>
      </c>
      <c r="E5711">
        <v>49.325941</v>
      </c>
      <c r="F5711">
        <v>-123.072367</v>
      </c>
      <c r="G5711">
        <f>IF(route_map__2[[#This Row],[route_label]]&lt;&gt;A5712,0,SQRT((E5712-route_map__2[[#This Row],[stop_lat]])^2 + ((F5712-route_map__2[[#This Row],[stop_lon]])*COS(RADIANS(route_map__2[[#This Row],[stop_lat]])))^2)*111.32)</f>
        <v>0.23157874401855852</v>
      </c>
    </row>
    <row r="5712" spans="1:7" hidden="1" x14ac:dyDescent="0.2">
      <c r="A5712" t="s">
        <v>373</v>
      </c>
      <c r="B5712">
        <v>1</v>
      </c>
      <c r="C5712">
        <v>15</v>
      </c>
      <c r="D5712" t="s">
        <v>4875</v>
      </c>
      <c r="E5712">
        <v>49.323861000000001</v>
      </c>
      <c r="F5712">
        <v>-123.07242100000001</v>
      </c>
      <c r="G5712">
        <f>IF(route_map__2[[#This Row],[route_label]]&lt;&gt;A5713,0,SQRT((E5713-route_map__2[[#This Row],[stop_lat]])^2 + ((F5713-route_map__2[[#This Row],[stop_lon]])*COS(RADIANS(route_map__2[[#This Row],[stop_lat]])))^2)*111.32)</f>
        <v>0.19538257133086495</v>
      </c>
    </row>
    <row r="5713" spans="1:7" hidden="1" x14ac:dyDescent="0.2">
      <c r="A5713" t="s">
        <v>373</v>
      </c>
      <c r="B5713">
        <v>1</v>
      </c>
      <c r="C5713">
        <v>16</v>
      </c>
      <c r="D5713" t="s">
        <v>5045</v>
      </c>
      <c r="E5713">
        <v>49.322138000000002</v>
      </c>
      <c r="F5713">
        <v>-123.072934</v>
      </c>
      <c r="G5713">
        <f>IF(route_map__2[[#This Row],[route_label]]&lt;&gt;A5714,0,SQRT((E5714-route_map__2[[#This Row],[stop_lat]])^2 + ((F5714-route_map__2[[#This Row],[stop_lon]])*COS(RADIANS(route_map__2[[#This Row],[stop_lat]])))^2)*111.32)</f>
        <v>0.21864404104497542</v>
      </c>
    </row>
    <row r="5714" spans="1:7" hidden="1" x14ac:dyDescent="0.2">
      <c r="A5714" t="s">
        <v>373</v>
      </c>
      <c r="B5714">
        <v>1</v>
      </c>
      <c r="C5714">
        <v>17</v>
      </c>
      <c r="D5714" t="s">
        <v>5046</v>
      </c>
      <c r="E5714">
        <v>49.322167</v>
      </c>
      <c r="F5714">
        <v>-123.075947</v>
      </c>
      <c r="G5714">
        <f>IF(route_map__2[[#This Row],[route_label]]&lt;&gt;A5715,0,SQRT((E5715-route_map__2[[#This Row],[stop_lat]])^2 + ((F5715-route_map__2[[#This Row],[stop_lon]])*COS(RADIANS(route_map__2[[#This Row],[stop_lat]])))^2)*111.32)</f>
        <v>0.22532025087026947</v>
      </c>
    </row>
    <row r="5715" spans="1:7" hidden="1" x14ac:dyDescent="0.2">
      <c r="A5715" t="s">
        <v>373</v>
      </c>
      <c r="B5715">
        <v>1</v>
      </c>
      <c r="C5715">
        <v>18</v>
      </c>
      <c r="D5715" t="s">
        <v>5047</v>
      </c>
      <c r="E5715">
        <v>49.322197000000003</v>
      </c>
      <c r="F5715">
        <v>-123.079052</v>
      </c>
      <c r="G5715">
        <f>IF(route_map__2[[#This Row],[route_label]]&lt;&gt;A5716,0,SQRT((E5716-route_map__2[[#This Row],[stop_lat]])^2 + ((F5716-route_map__2[[#This Row],[stop_lon]])*COS(RADIANS(route_map__2[[#This Row],[stop_lat]])))^2)*111.32)</f>
        <v>0.20195238060391857</v>
      </c>
    </row>
    <row r="5716" spans="1:7" hidden="1" x14ac:dyDescent="0.2">
      <c r="A5716" t="s">
        <v>373</v>
      </c>
      <c r="B5716">
        <v>1</v>
      </c>
      <c r="C5716">
        <v>19</v>
      </c>
      <c r="D5716" t="s">
        <v>5048</v>
      </c>
      <c r="E5716">
        <v>49.321846999999998</v>
      </c>
      <c r="F5716">
        <v>-123.081783</v>
      </c>
      <c r="G5716">
        <f>IF(route_map__2[[#This Row],[route_label]]&lt;&gt;A5717,0,SQRT((E5717-route_map__2[[#This Row],[stop_lat]])^2 + ((F5717-route_map__2[[#This Row],[stop_lon]])*COS(RADIANS(route_map__2[[#This Row],[stop_lat]])))^2)*111.32)</f>
        <v>0.16789202637049333</v>
      </c>
    </row>
    <row r="5717" spans="1:7" hidden="1" x14ac:dyDescent="0.2">
      <c r="A5717" t="s">
        <v>373</v>
      </c>
      <c r="B5717">
        <v>1</v>
      </c>
      <c r="C5717">
        <v>20</v>
      </c>
      <c r="D5717" t="s">
        <v>5049</v>
      </c>
      <c r="E5717">
        <v>49.320338999999997</v>
      </c>
      <c r="F5717">
        <v>-123.08181999999999</v>
      </c>
      <c r="G5717">
        <f>IF(route_map__2[[#This Row],[route_label]]&lt;&gt;A5718,0,SQRT((E5718-route_map__2[[#This Row],[stop_lat]])^2 + ((F5718-route_map__2[[#This Row],[stop_lon]])*COS(RADIANS(route_map__2[[#This Row],[stop_lat]])))^2)*111.32)</f>
        <v>0.24841354122613812</v>
      </c>
    </row>
    <row r="5718" spans="1:7" hidden="1" x14ac:dyDescent="0.2">
      <c r="A5718" t="s">
        <v>373</v>
      </c>
      <c r="B5718">
        <v>1</v>
      </c>
      <c r="C5718">
        <v>21</v>
      </c>
      <c r="D5718" t="s">
        <v>5050</v>
      </c>
      <c r="E5718">
        <v>49.320182000000003</v>
      </c>
      <c r="F5718">
        <v>-123.085235</v>
      </c>
      <c r="G5718">
        <f>IF(route_map__2[[#This Row],[route_label]]&lt;&gt;A5719,0,SQRT((E5719-route_map__2[[#This Row],[stop_lat]])^2 + ((F5719-route_map__2[[#This Row],[stop_lon]])*COS(RADIANS(route_map__2[[#This Row],[stop_lat]])))^2)*111.32)</f>
        <v>0.24135554097429124</v>
      </c>
    </row>
    <row r="5719" spans="1:7" hidden="1" x14ac:dyDescent="0.2">
      <c r="A5719" t="s">
        <v>373</v>
      </c>
      <c r="B5719">
        <v>1</v>
      </c>
      <c r="C5719">
        <v>22</v>
      </c>
      <c r="D5719" t="s">
        <v>5051</v>
      </c>
      <c r="E5719">
        <v>49.320205999999999</v>
      </c>
      <c r="F5719">
        <v>-123.088561</v>
      </c>
      <c r="G5719">
        <f>IF(route_map__2[[#This Row],[route_label]]&lt;&gt;A5720,0,SQRT((E5720-route_map__2[[#This Row],[stop_lat]])^2 + ((F5720-route_map__2[[#This Row],[stop_lon]])*COS(RADIANS(route_map__2[[#This Row],[stop_lat]])))^2)*111.32)</f>
        <v>0.30411256158615219</v>
      </c>
    </row>
    <row r="5720" spans="1:7" hidden="1" x14ac:dyDescent="0.2">
      <c r="A5720" t="s">
        <v>373</v>
      </c>
      <c r="B5720">
        <v>1</v>
      </c>
      <c r="C5720">
        <v>23</v>
      </c>
      <c r="D5720" t="s">
        <v>4987</v>
      </c>
      <c r="E5720">
        <v>49.320610000000002</v>
      </c>
      <c r="F5720">
        <v>-123.09270600000001</v>
      </c>
      <c r="G5720">
        <f>IF(route_map__2[[#This Row],[route_label]]&lt;&gt;A5721,0,SQRT((E5721-route_map__2[[#This Row],[stop_lat]])^2 + ((F5721-route_map__2[[#This Row],[stop_lon]])*COS(RADIANS(route_map__2[[#This Row],[stop_lat]])))^2)*111.32)</f>
        <v>0.21092489803118444</v>
      </c>
    </row>
    <row r="5721" spans="1:7" hidden="1" x14ac:dyDescent="0.2">
      <c r="A5721" t="s">
        <v>373</v>
      </c>
      <c r="B5721">
        <v>1</v>
      </c>
      <c r="C5721">
        <v>24</v>
      </c>
      <c r="D5721" t="s">
        <v>4988</v>
      </c>
      <c r="E5721">
        <v>49.321510000000004</v>
      </c>
      <c r="F5721">
        <v>-123.095264</v>
      </c>
      <c r="G5721">
        <f>IF(route_map__2[[#This Row],[route_label]]&lt;&gt;A5722,0,SQRT((E5722-route_map__2[[#This Row],[stop_lat]])^2 + ((F5722-route_map__2[[#This Row],[stop_lon]])*COS(RADIANS(route_map__2[[#This Row],[stop_lat]])))^2)*111.32)</f>
        <v>0.17820124955956124</v>
      </c>
    </row>
    <row r="5722" spans="1:7" hidden="1" x14ac:dyDescent="0.2">
      <c r="A5722" t="s">
        <v>373</v>
      </c>
      <c r="B5722">
        <v>1</v>
      </c>
      <c r="C5722">
        <v>25</v>
      </c>
      <c r="D5722" t="s">
        <v>4989</v>
      </c>
      <c r="E5722">
        <v>49.322273000000003</v>
      </c>
      <c r="F5722">
        <v>-123.09742300000001</v>
      </c>
      <c r="G5722">
        <f>IF(route_map__2[[#This Row],[route_label]]&lt;&gt;A5723,0,SQRT((E5723-route_map__2[[#This Row],[stop_lat]])^2 + ((F5723-route_map__2[[#This Row],[stop_lon]])*COS(RADIANS(route_map__2[[#This Row],[stop_lat]])))^2)*111.32)</f>
        <v>0.18149951501152281</v>
      </c>
    </row>
    <row r="5723" spans="1:7" hidden="1" x14ac:dyDescent="0.2">
      <c r="A5723" t="s">
        <v>373</v>
      </c>
      <c r="B5723">
        <v>1</v>
      </c>
      <c r="C5723">
        <v>26</v>
      </c>
      <c r="D5723" t="s">
        <v>4990</v>
      </c>
      <c r="E5723">
        <v>49.323076</v>
      </c>
      <c r="F5723">
        <v>-123.0996</v>
      </c>
      <c r="G5723">
        <f>IF(route_map__2[[#This Row],[route_label]]&lt;&gt;A5724,0,SQRT((E5724-route_map__2[[#This Row],[stop_lat]])^2 + ((F5724-route_map__2[[#This Row],[stop_lon]])*COS(RADIANS(route_map__2[[#This Row],[stop_lat]])))^2)*111.32)</f>
        <v>0.28437812002795865</v>
      </c>
    </row>
    <row r="5724" spans="1:7" hidden="1" x14ac:dyDescent="0.2">
      <c r="A5724" t="s">
        <v>373</v>
      </c>
      <c r="B5724">
        <v>1</v>
      </c>
      <c r="C5724">
        <v>27</v>
      </c>
      <c r="D5724" t="s">
        <v>5052</v>
      </c>
      <c r="E5724">
        <v>49.323912999999997</v>
      </c>
      <c r="F5724">
        <v>-123.103303</v>
      </c>
      <c r="G5724">
        <f>IF(route_map__2[[#This Row],[route_label]]&lt;&gt;A5725,0,SQRT((E5725-route_map__2[[#This Row],[stop_lat]])^2 + ((F5725-route_map__2[[#This Row],[stop_lon]])*COS(RADIANS(route_map__2[[#This Row],[stop_lat]])))^2)*111.32)</f>
        <v>0.16188565086516579</v>
      </c>
    </row>
    <row r="5725" spans="1:7" hidden="1" x14ac:dyDescent="0.2">
      <c r="A5725" t="s">
        <v>373</v>
      </c>
      <c r="B5725">
        <v>1</v>
      </c>
      <c r="C5725">
        <v>28</v>
      </c>
      <c r="D5725" t="s">
        <v>5053</v>
      </c>
      <c r="E5725">
        <v>49.323931000000002</v>
      </c>
      <c r="F5725">
        <v>-123.10553400000001</v>
      </c>
      <c r="G5725">
        <f>IF(route_map__2[[#This Row],[route_label]]&lt;&gt;A5726,0,SQRT((E5726-route_map__2[[#This Row],[stop_lat]])^2 + ((F5726-route_map__2[[#This Row],[stop_lon]])*COS(RADIANS(route_map__2[[#This Row],[stop_lat]])))^2)*111.32)</f>
        <v>0.21195533497195157</v>
      </c>
    </row>
    <row r="5726" spans="1:7" hidden="1" x14ac:dyDescent="0.2">
      <c r="A5726" t="s">
        <v>373</v>
      </c>
      <c r="B5726">
        <v>1</v>
      </c>
      <c r="C5726">
        <v>29</v>
      </c>
      <c r="D5726" t="s">
        <v>5054</v>
      </c>
      <c r="E5726">
        <v>49.323956000000003</v>
      </c>
      <c r="F5726">
        <v>-123.10845500000001</v>
      </c>
      <c r="G5726">
        <f>IF(route_map__2[[#This Row],[route_label]]&lt;&gt;A5727,0,SQRT((E5727-route_map__2[[#This Row],[stop_lat]])^2 + ((F5727-route_map__2[[#This Row],[stop_lon]])*COS(RADIANS(route_map__2[[#This Row],[stop_lat]])))^2)*111.32)</f>
        <v>0.19628149473452761</v>
      </c>
    </row>
    <row r="5727" spans="1:7" hidden="1" x14ac:dyDescent="0.2">
      <c r="A5727" t="s">
        <v>373</v>
      </c>
      <c r="B5727">
        <v>1</v>
      </c>
      <c r="C5727">
        <v>30</v>
      </c>
      <c r="D5727" t="s">
        <v>5055</v>
      </c>
      <c r="E5727">
        <v>49.323979000000001</v>
      </c>
      <c r="F5727">
        <v>-123.11116</v>
      </c>
      <c r="G5727">
        <f>IF(route_map__2[[#This Row],[route_label]]&lt;&gt;A5728,0,SQRT((E5728-route_map__2[[#This Row],[stop_lat]])^2 + ((F5728-route_map__2[[#This Row],[stop_lon]])*COS(RADIANS(route_map__2[[#This Row],[stop_lat]])))^2)*111.32)</f>
        <v>0.19809112190101044</v>
      </c>
    </row>
    <row r="5728" spans="1:7" hidden="1" x14ac:dyDescent="0.2">
      <c r="A5728" t="s">
        <v>373</v>
      </c>
      <c r="B5728">
        <v>1</v>
      </c>
      <c r="C5728">
        <v>31</v>
      </c>
      <c r="D5728" t="s">
        <v>5056</v>
      </c>
      <c r="E5728">
        <v>49.323999000000001</v>
      </c>
      <c r="F5728">
        <v>-123.11389</v>
      </c>
      <c r="G5728">
        <f>IF(route_map__2[[#This Row],[route_label]]&lt;&gt;A5729,0,SQRT((E5729-route_map__2[[#This Row],[stop_lat]])^2 + ((F5729-route_map__2[[#This Row],[stop_lon]])*COS(RADIANS(route_map__2[[#This Row],[stop_lat]])))^2)*111.32)</f>
        <v>0.19764933652921501</v>
      </c>
    </row>
    <row r="5729" spans="1:7" hidden="1" x14ac:dyDescent="0.2">
      <c r="A5729" t="s">
        <v>373</v>
      </c>
      <c r="B5729">
        <v>1</v>
      </c>
      <c r="C5729">
        <v>32</v>
      </c>
      <c r="D5729" t="s">
        <v>5057</v>
      </c>
      <c r="E5729">
        <v>49.324013000000001</v>
      </c>
      <c r="F5729">
        <v>-123.116614</v>
      </c>
      <c r="G5729">
        <f>IF(route_map__2[[#This Row],[route_label]]&lt;&gt;A5730,0,SQRT((E5730-route_map__2[[#This Row],[stop_lat]])^2 + ((F5730-route_map__2[[#This Row],[stop_lon]])*COS(RADIANS(route_map__2[[#This Row],[stop_lat]])))^2)*111.32)</f>
        <v>0.24205778006158768</v>
      </c>
    </row>
    <row r="5730" spans="1:7" hidden="1" x14ac:dyDescent="0.2">
      <c r="A5730" t="s">
        <v>373</v>
      </c>
      <c r="B5730">
        <v>1</v>
      </c>
      <c r="C5730">
        <v>33</v>
      </c>
      <c r="D5730" t="s">
        <v>5058</v>
      </c>
      <c r="E5730">
        <v>49.324033</v>
      </c>
      <c r="F5730">
        <v>-123.11995</v>
      </c>
      <c r="G5730">
        <f>IF(route_map__2[[#This Row],[route_label]]&lt;&gt;A5731,0,SQRT((E5731-route_map__2[[#This Row],[stop_lat]])^2 + ((F5731-route_map__2[[#This Row],[stop_lon]])*COS(RADIANS(route_map__2[[#This Row],[stop_lat]])))^2)*111.32)</f>
        <v>0.22425842949281929</v>
      </c>
    </row>
    <row r="5731" spans="1:7" hidden="1" x14ac:dyDescent="0.2">
      <c r="A5731" t="s">
        <v>373</v>
      </c>
      <c r="B5731">
        <v>1</v>
      </c>
      <c r="C5731">
        <v>34</v>
      </c>
      <c r="D5731" t="s">
        <v>5059</v>
      </c>
      <c r="E5731">
        <v>49.324576999999998</v>
      </c>
      <c r="F5731">
        <v>-123.12292600000001</v>
      </c>
      <c r="G5731">
        <f>IF(route_map__2[[#This Row],[route_label]]&lt;&gt;A5732,0,SQRT((E5732-route_map__2[[#This Row],[stop_lat]])^2 + ((F5732-route_map__2[[#This Row],[stop_lon]])*COS(RADIANS(route_map__2[[#This Row],[stop_lat]])))^2)*111.32)</f>
        <v>0.47638274052134999</v>
      </c>
    </row>
    <row r="5732" spans="1:7" hidden="1" x14ac:dyDescent="0.2">
      <c r="A5732" t="s">
        <v>373</v>
      </c>
      <c r="B5732">
        <v>1</v>
      </c>
      <c r="C5732">
        <v>35</v>
      </c>
      <c r="D5732" t="s">
        <v>5060</v>
      </c>
      <c r="E5732">
        <v>49.326636999999998</v>
      </c>
      <c r="F5732">
        <v>-123.128681</v>
      </c>
      <c r="G5732">
        <f>IF(route_map__2[[#This Row],[route_label]]&lt;&gt;A5733,0,SQRT((E5733-route_map__2[[#This Row],[stop_lat]])^2 + ((F5733-route_map__2[[#This Row],[stop_lon]])*COS(RADIANS(route_map__2[[#This Row],[stop_lat]])))^2)*111.32)</f>
        <v>3.7057241860885961</v>
      </c>
    </row>
    <row r="5733" spans="1:7" hidden="1" x14ac:dyDescent="0.2">
      <c r="A5733" t="s">
        <v>373</v>
      </c>
      <c r="B5733">
        <v>1</v>
      </c>
      <c r="C5733">
        <v>36</v>
      </c>
      <c r="D5733" t="s">
        <v>5061</v>
      </c>
      <c r="E5733">
        <v>49.293655000000001</v>
      </c>
      <c r="F5733">
        <v>-123.13560099999999</v>
      </c>
      <c r="G5733">
        <f>IF(route_map__2[[#This Row],[route_label]]&lt;&gt;A5734,0,SQRT((E5734-route_map__2[[#This Row],[stop_lat]])^2 + ((F5734-route_map__2[[#This Row],[stop_lon]])*COS(RADIANS(route_map__2[[#This Row],[stop_lat]])))^2)*111.32)</f>
        <v>0.22633826096027457</v>
      </c>
    </row>
    <row r="5734" spans="1:7" hidden="1" x14ac:dyDescent="0.2">
      <c r="A5734" t="s">
        <v>373</v>
      </c>
      <c r="B5734">
        <v>1</v>
      </c>
      <c r="C5734">
        <v>37</v>
      </c>
      <c r="D5734" t="s">
        <v>5062</v>
      </c>
      <c r="E5734">
        <v>49.292217000000001</v>
      </c>
      <c r="F5734">
        <v>-123.133397</v>
      </c>
      <c r="G5734">
        <f>IF(route_map__2[[#This Row],[route_label]]&lt;&gt;A5735,0,SQRT((E5735-route_map__2[[#This Row],[stop_lat]])^2 + ((F5735-route_map__2[[#This Row],[stop_lon]])*COS(RADIANS(route_map__2[[#This Row],[stop_lat]])))^2)*111.32)</f>
        <v>0.30810012225692568</v>
      </c>
    </row>
    <row r="5735" spans="1:7" hidden="1" x14ac:dyDescent="0.2">
      <c r="A5735" t="s">
        <v>373</v>
      </c>
      <c r="B5735">
        <v>1</v>
      </c>
      <c r="C5735">
        <v>38</v>
      </c>
      <c r="D5735" t="s">
        <v>5063</v>
      </c>
      <c r="E5735">
        <v>49.290267999999998</v>
      </c>
      <c r="F5735">
        <v>-123.13038400000001</v>
      </c>
      <c r="G5735">
        <f>IF(route_map__2[[#This Row],[route_label]]&lt;&gt;A5736,0,SQRT((E5736-route_map__2[[#This Row],[stop_lat]])^2 + ((F5736-route_map__2[[#This Row],[stop_lon]])*COS(RADIANS(route_map__2[[#This Row],[stop_lat]])))^2)*111.32)</f>
        <v>0.25046514654091145</v>
      </c>
    </row>
    <row r="5736" spans="1:7" hidden="1" x14ac:dyDescent="0.2">
      <c r="A5736" t="s">
        <v>373</v>
      </c>
      <c r="B5736">
        <v>1</v>
      </c>
      <c r="C5736">
        <v>39</v>
      </c>
      <c r="D5736" t="s">
        <v>5064</v>
      </c>
      <c r="E5736">
        <v>49.288694</v>
      </c>
      <c r="F5736">
        <v>-123.12791900000001</v>
      </c>
      <c r="G5736">
        <f>IF(route_map__2[[#This Row],[route_label]]&lt;&gt;A5737,0,SQRT((E5737-route_map__2[[#This Row],[stop_lat]])^2 + ((F5737-route_map__2[[#This Row],[stop_lon]])*COS(RADIANS(route_map__2[[#This Row],[stop_lat]])))^2)*111.32)</f>
        <v>0.31139081338841756</v>
      </c>
    </row>
    <row r="5737" spans="1:7" hidden="1" x14ac:dyDescent="0.2">
      <c r="A5737" t="s">
        <v>373</v>
      </c>
      <c r="B5737">
        <v>1</v>
      </c>
      <c r="C5737">
        <v>40</v>
      </c>
      <c r="D5737" t="s">
        <v>5065</v>
      </c>
      <c r="E5737">
        <v>49.286717000000003</v>
      </c>
      <c r="F5737">
        <v>-123.12488500000001</v>
      </c>
      <c r="G5737">
        <f>IF(route_map__2[[#This Row],[route_label]]&lt;&gt;A5738,0,SQRT((E5738-route_map__2[[#This Row],[stop_lat]])^2 + ((F5738-route_map__2[[#This Row],[stop_lon]])*COS(RADIANS(route_map__2[[#This Row],[stop_lat]])))^2)*111.32)</f>
        <v>0.42896340837643432</v>
      </c>
    </row>
    <row r="5738" spans="1:7" hidden="1" x14ac:dyDescent="0.2">
      <c r="A5738" t="s">
        <v>373</v>
      </c>
      <c r="B5738">
        <v>1</v>
      </c>
      <c r="C5738">
        <v>41</v>
      </c>
      <c r="D5738" t="s">
        <v>5066</v>
      </c>
      <c r="E5738">
        <v>49.284014999999997</v>
      </c>
      <c r="F5738">
        <v>-123.120673</v>
      </c>
      <c r="G5738">
        <f>IF(route_map__2[[#This Row],[route_label]]&lt;&gt;A5739,0,SQRT((E5739-route_map__2[[#This Row],[stop_lat]])^2 + ((F5739-route_map__2[[#This Row],[stop_lon]])*COS(RADIANS(route_map__2[[#This Row],[stop_lat]])))^2)*111.32)</f>
        <v>0.21832840102450024</v>
      </c>
    </row>
    <row r="5739" spans="1:7" hidden="1" x14ac:dyDescent="0.2">
      <c r="A5739" t="s">
        <v>373</v>
      </c>
      <c r="B5739">
        <v>1</v>
      </c>
      <c r="C5739">
        <v>42</v>
      </c>
      <c r="D5739" t="s">
        <v>5067</v>
      </c>
      <c r="E5739">
        <v>49.282640000000001</v>
      </c>
      <c r="F5739">
        <v>-123.118529</v>
      </c>
      <c r="G5739">
        <f>IF(route_map__2[[#This Row],[route_label]]&lt;&gt;A5740,0,SQRT((E5740-route_map__2[[#This Row],[stop_lat]])^2 + ((F5740-route_map__2[[#This Row],[stop_lon]])*COS(RADIANS(route_map__2[[#This Row],[stop_lat]])))^2)*111.32)</f>
        <v>0.37880846249325312</v>
      </c>
    </row>
    <row r="5740" spans="1:7" hidden="1" x14ac:dyDescent="0.2">
      <c r="A5740" t="s">
        <v>373</v>
      </c>
      <c r="B5740">
        <v>1</v>
      </c>
      <c r="C5740">
        <v>43</v>
      </c>
      <c r="D5740" t="s">
        <v>5068</v>
      </c>
      <c r="E5740">
        <v>49.280236000000002</v>
      </c>
      <c r="F5740">
        <v>-123.11483699999999</v>
      </c>
      <c r="G5740">
        <f>IF(route_map__2[[#This Row],[route_label]]&lt;&gt;A5741,0,SQRT((E5741-route_map__2[[#This Row],[stop_lat]])^2 + ((F5741-route_map__2[[#This Row],[stop_lon]])*COS(RADIANS(route_map__2[[#This Row],[stop_lat]])))^2)*111.32)</f>
        <v>0</v>
      </c>
    </row>
    <row r="5741" spans="1:7" hidden="1" x14ac:dyDescent="0.2">
      <c r="A5741" t="s">
        <v>13</v>
      </c>
      <c r="B5741">
        <v>0</v>
      </c>
      <c r="C5741">
        <v>1</v>
      </c>
      <c r="D5741" t="s">
        <v>5070</v>
      </c>
      <c r="E5741">
        <v>49.305069000000003</v>
      </c>
      <c r="F5741">
        <v>-123.028284</v>
      </c>
      <c r="G5741">
        <f>IF(route_map__2[[#This Row],[route_label]]&lt;&gt;A5742,0,SQRT((E5742-route_map__2[[#This Row],[stop_lat]])^2 + ((F5742-route_map__2[[#This Row],[stop_lon]])*COS(RADIANS(route_map__2[[#This Row],[stop_lat]])))^2)*111.32)</f>
        <v>0.52725425844321627</v>
      </c>
    </row>
    <row r="5742" spans="1:7" hidden="1" x14ac:dyDescent="0.2">
      <c r="A5742" t="s">
        <v>13</v>
      </c>
      <c r="B5742">
        <v>0</v>
      </c>
      <c r="C5742">
        <v>2</v>
      </c>
      <c r="D5742" t="s">
        <v>4593</v>
      </c>
      <c r="E5742">
        <v>49.309148</v>
      </c>
      <c r="F5742">
        <v>-123.031976</v>
      </c>
      <c r="G5742">
        <f>IF(route_map__2[[#This Row],[route_label]]&lt;&gt;A5743,0,SQRT((E5743-route_map__2[[#This Row],[stop_lat]])^2 + ((F5743-route_map__2[[#This Row],[stop_lon]])*COS(RADIANS(route_map__2[[#This Row],[stop_lat]])))^2)*111.32)</f>
        <v>0.29139392429433447</v>
      </c>
    </row>
    <row r="5743" spans="1:7" hidden="1" x14ac:dyDescent="0.2">
      <c r="A5743" t="s">
        <v>13</v>
      </c>
      <c r="B5743">
        <v>0</v>
      </c>
      <c r="C5743">
        <v>3</v>
      </c>
      <c r="D5743" t="s">
        <v>4594</v>
      </c>
      <c r="E5743">
        <v>49.311743999999997</v>
      </c>
      <c r="F5743">
        <v>-123.03249099999999</v>
      </c>
      <c r="G5743">
        <f>IF(route_map__2[[#This Row],[route_label]]&lt;&gt;A5744,0,SQRT((E5744-route_map__2[[#This Row],[stop_lat]])^2 + ((F5744-route_map__2[[#This Row],[stop_lon]])*COS(RADIANS(route_map__2[[#This Row],[stop_lat]])))^2)*111.32)</f>
        <v>0.58576942198607573</v>
      </c>
    </row>
    <row r="5744" spans="1:7" hidden="1" x14ac:dyDescent="0.2">
      <c r="A5744" t="s">
        <v>13</v>
      </c>
      <c r="B5744">
        <v>0</v>
      </c>
      <c r="C5744">
        <v>4</v>
      </c>
      <c r="D5744" t="s">
        <v>5071</v>
      </c>
      <c r="E5744">
        <v>49.313087000000003</v>
      </c>
      <c r="F5744">
        <v>-123.024687</v>
      </c>
      <c r="G5744">
        <f>IF(route_map__2[[#This Row],[route_label]]&lt;&gt;A5745,0,SQRT((E5745-route_map__2[[#This Row],[stop_lat]])^2 + ((F5745-route_map__2[[#This Row],[stop_lon]])*COS(RADIANS(route_map__2[[#This Row],[stop_lat]])))^2)*111.32)</f>
        <v>0.30493107614775272</v>
      </c>
    </row>
    <row r="5745" spans="1:7" hidden="1" x14ac:dyDescent="0.2">
      <c r="A5745" t="s">
        <v>13</v>
      </c>
      <c r="B5745">
        <v>0</v>
      </c>
      <c r="C5745">
        <v>5</v>
      </c>
      <c r="D5745" t="s">
        <v>5072</v>
      </c>
      <c r="E5745">
        <v>49.315778000000002</v>
      </c>
      <c r="F5745">
        <v>-123.02390200000001</v>
      </c>
      <c r="G5745">
        <f>IF(route_map__2[[#This Row],[route_label]]&lt;&gt;A5746,0,SQRT((E5746-route_map__2[[#This Row],[stop_lat]])^2 + ((F5746-route_map__2[[#This Row],[stop_lon]])*COS(RADIANS(route_map__2[[#This Row],[stop_lat]])))^2)*111.32)</f>
        <v>0.19108149858333884</v>
      </c>
    </row>
    <row r="5746" spans="1:7" hidden="1" x14ac:dyDescent="0.2">
      <c r="A5746" t="s">
        <v>13</v>
      </c>
      <c r="B5746">
        <v>0</v>
      </c>
      <c r="C5746">
        <v>6</v>
      </c>
      <c r="D5746" t="s">
        <v>5073</v>
      </c>
      <c r="E5746">
        <v>49.317472000000002</v>
      </c>
      <c r="F5746">
        <v>-123.023477</v>
      </c>
      <c r="G5746">
        <f>IF(route_map__2[[#This Row],[route_label]]&lt;&gt;A5747,0,SQRT((E5747-route_map__2[[#This Row],[stop_lat]])^2 + ((F5747-route_map__2[[#This Row],[stop_lon]])*COS(RADIANS(route_map__2[[#This Row],[stop_lat]])))^2)*111.32)</f>
        <v>0.17576634973364758</v>
      </c>
    </row>
    <row r="5747" spans="1:7" hidden="1" x14ac:dyDescent="0.2">
      <c r="A5747" t="s">
        <v>13</v>
      </c>
      <c r="B5747">
        <v>0</v>
      </c>
      <c r="C5747">
        <v>7</v>
      </c>
      <c r="D5747" t="s">
        <v>5074</v>
      </c>
      <c r="E5747">
        <v>49.317664999999998</v>
      </c>
      <c r="F5747">
        <v>-123.021073</v>
      </c>
      <c r="G5747">
        <f>IF(route_map__2[[#This Row],[route_label]]&lt;&gt;A5748,0,SQRT((E5748-route_map__2[[#This Row],[stop_lat]])^2 + ((F5748-route_map__2[[#This Row],[stop_lon]])*COS(RADIANS(route_map__2[[#This Row],[stop_lat]])))^2)*111.32)</f>
        <v>0.20575920189176466</v>
      </c>
    </row>
    <row r="5748" spans="1:7" hidden="1" x14ac:dyDescent="0.2">
      <c r="A5748" t="s">
        <v>13</v>
      </c>
      <c r="B5748">
        <v>0</v>
      </c>
      <c r="C5748">
        <v>8</v>
      </c>
      <c r="D5748" t="s">
        <v>5075</v>
      </c>
      <c r="E5748">
        <v>49.317869999999999</v>
      </c>
      <c r="F5748">
        <v>-123.02389100000001</v>
      </c>
      <c r="G5748">
        <f>IF(route_map__2[[#This Row],[route_label]]&lt;&gt;A5749,0,SQRT((E5749-route_map__2[[#This Row],[stop_lat]])^2 + ((F5749-route_map__2[[#This Row],[stop_lon]])*COS(RADIANS(route_map__2[[#This Row],[stop_lat]])))^2)*111.32)</f>
        <v>0.40927366076889626</v>
      </c>
    </row>
    <row r="5749" spans="1:7" hidden="1" x14ac:dyDescent="0.2">
      <c r="A5749" t="s">
        <v>13</v>
      </c>
      <c r="B5749">
        <v>0</v>
      </c>
      <c r="C5749">
        <v>9</v>
      </c>
      <c r="D5749" t="s">
        <v>5076</v>
      </c>
      <c r="E5749">
        <v>49.319395</v>
      </c>
      <c r="F5749">
        <v>-123.018759</v>
      </c>
      <c r="G5749">
        <f>IF(route_map__2[[#This Row],[route_label]]&lt;&gt;A5750,0,SQRT((E5750-route_map__2[[#This Row],[stop_lat]])^2 + ((F5750-route_map__2[[#This Row],[stop_lon]])*COS(RADIANS(route_map__2[[#This Row],[stop_lat]])))^2)*111.32)</f>
        <v>0</v>
      </c>
    </row>
    <row r="5750" spans="1:7" hidden="1" x14ac:dyDescent="0.2">
      <c r="A5750" t="s">
        <v>13</v>
      </c>
      <c r="B5750">
        <v>1</v>
      </c>
      <c r="C5750">
        <v>1</v>
      </c>
      <c r="D5750" t="s">
        <v>5076</v>
      </c>
      <c r="E5750">
        <v>49.319395</v>
      </c>
      <c r="F5750">
        <v>-123.018759</v>
      </c>
      <c r="G5750">
        <f>IF(route_map__2[[#This Row],[route_label]]&lt;&gt;A5751,0,SQRT((E5751-route_map__2[[#This Row],[stop_lat]])^2 + ((F5751-route_map__2[[#This Row],[stop_lon]])*COS(RADIANS(route_map__2[[#This Row],[stop_lat]])))^2)*111.32)</f>
        <v>0.40377021315565481</v>
      </c>
    </row>
    <row r="5751" spans="1:7" hidden="1" x14ac:dyDescent="0.2">
      <c r="A5751" t="s">
        <v>13</v>
      </c>
      <c r="B5751">
        <v>1</v>
      </c>
      <c r="C5751">
        <v>2</v>
      </c>
      <c r="D5751" t="s">
        <v>5073</v>
      </c>
      <c r="E5751">
        <v>49.317472000000002</v>
      </c>
      <c r="F5751">
        <v>-123.023477</v>
      </c>
      <c r="G5751">
        <f>IF(route_map__2[[#This Row],[route_label]]&lt;&gt;A5752,0,SQRT((E5752-route_map__2[[#This Row],[stop_lat]])^2 + ((F5752-route_map__2[[#This Row],[stop_lon]])*COS(RADIANS(route_map__2[[#This Row],[stop_lat]])))^2)*111.32)</f>
        <v>0.1992834589033087</v>
      </c>
    </row>
    <row r="5752" spans="1:7" hidden="1" x14ac:dyDescent="0.2">
      <c r="A5752" t="s">
        <v>13</v>
      </c>
      <c r="B5752">
        <v>1</v>
      </c>
      <c r="C5752">
        <v>3</v>
      </c>
      <c r="D5752" t="s">
        <v>5077</v>
      </c>
      <c r="E5752">
        <v>49.317678000000001</v>
      </c>
      <c r="F5752">
        <v>-123.020749</v>
      </c>
      <c r="G5752">
        <f>IF(route_map__2[[#This Row],[route_label]]&lt;&gt;A5753,0,SQRT((E5753-route_map__2[[#This Row],[stop_lat]])^2 + ((F5753-route_map__2[[#This Row],[stop_lon]])*COS(RADIANS(route_map__2[[#This Row],[stop_lat]])))^2)*111.32)</f>
        <v>0.24759709945134897</v>
      </c>
    </row>
    <row r="5753" spans="1:7" hidden="1" x14ac:dyDescent="0.2">
      <c r="A5753" t="s">
        <v>13</v>
      </c>
      <c r="B5753">
        <v>1</v>
      </c>
      <c r="C5753">
        <v>4</v>
      </c>
      <c r="D5753" t="s">
        <v>5078</v>
      </c>
      <c r="E5753">
        <v>49.317205000000001</v>
      </c>
      <c r="F5753">
        <v>-123.024083</v>
      </c>
      <c r="G5753">
        <f>IF(route_map__2[[#This Row],[route_label]]&lt;&gt;A5754,0,SQRT((E5754-route_map__2[[#This Row],[stop_lat]])^2 + ((F5754-route_map__2[[#This Row],[stop_lon]])*COS(RADIANS(route_map__2[[#This Row],[stop_lat]])))^2)*111.32)</f>
        <v>0.16537141286071111</v>
      </c>
    </row>
    <row r="5754" spans="1:7" hidden="1" x14ac:dyDescent="0.2">
      <c r="A5754" t="s">
        <v>13</v>
      </c>
      <c r="B5754">
        <v>1</v>
      </c>
      <c r="C5754">
        <v>5</v>
      </c>
      <c r="D5754" t="s">
        <v>5079</v>
      </c>
      <c r="E5754">
        <v>49.315719999999999</v>
      </c>
      <c r="F5754">
        <v>-123.024145</v>
      </c>
      <c r="G5754">
        <f>IF(route_map__2[[#This Row],[route_label]]&lt;&gt;A5755,0,SQRT((E5755-route_map__2[[#This Row],[stop_lat]])^2 + ((F5755-route_map__2[[#This Row],[stop_lon]])*COS(RADIANS(route_map__2[[#This Row],[stop_lat]])))^2)*111.32)</f>
        <v>0.31481686448288471</v>
      </c>
    </row>
    <row r="5755" spans="1:7" hidden="1" x14ac:dyDescent="0.2">
      <c r="A5755" t="s">
        <v>13</v>
      </c>
      <c r="B5755">
        <v>1</v>
      </c>
      <c r="C5755">
        <v>6</v>
      </c>
      <c r="D5755" t="s">
        <v>5080</v>
      </c>
      <c r="E5755">
        <v>49.312980000000003</v>
      </c>
      <c r="F5755">
        <v>-123.02521900000001</v>
      </c>
      <c r="G5755">
        <f>IF(route_map__2[[#This Row],[route_label]]&lt;&gt;A5756,0,SQRT((E5756-route_map__2[[#This Row],[stop_lat]])^2 + ((F5756-route_map__2[[#This Row],[stop_lon]])*COS(RADIANS(route_map__2[[#This Row],[stop_lat]])))^2)*111.32)</f>
        <v>0.58520547646004939</v>
      </c>
    </row>
    <row r="5756" spans="1:7" hidden="1" x14ac:dyDescent="0.2">
      <c r="A5756" t="s">
        <v>13</v>
      </c>
      <c r="B5756">
        <v>1</v>
      </c>
      <c r="C5756">
        <v>7</v>
      </c>
      <c r="D5756" t="s">
        <v>4634</v>
      </c>
      <c r="E5756">
        <v>49.311044000000003</v>
      </c>
      <c r="F5756">
        <v>-123.03271599999999</v>
      </c>
      <c r="G5756">
        <f>IF(route_map__2[[#This Row],[route_label]]&lt;&gt;A5757,0,SQRT((E5757-route_map__2[[#This Row],[stop_lat]])^2 + ((F5757-route_map__2[[#This Row],[stop_lon]])*COS(RADIANS(route_map__2[[#This Row],[stop_lat]])))^2)*111.32)</f>
        <v>0.18100719072737204</v>
      </c>
    </row>
    <row r="5757" spans="1:7" hidden="1" x14ac:dyDescent="0.2">
      <c r="A5757" t="s">
        <v>13</v>
      </c>
      <c r="B5757">
        <v>1</v>
      </c>
      <c r="C5757">
        <v>8</v>
      </c>
      <c r="D5757" t="s">
        <v>4635</v>
      </c>
      <c r="E5757">
        <v>49.309441999999997</v>
      </c>
      <c r="F5757">
        <v>-123.03228900000001</v>
      </c>
      <c r="G5757">
        <f>IF(route_map__2[[#This Row],[route_label]]&lt;&gt;A5758,0,SQRT((E5758-route_map__2[[#This Row],[stop_lat]])^2 + ((F5758-route_map__2[[#This Row],[stop_lon]])*COS(RADIANS(route_map__2[[#This Row],[stop_lat]])))^2)*111.32)</f>
        <v>0.19432268648639037</v>
      </c>
    </row>
    <row r="5758" spans="1:7" hidden="1" x14ac:dyDescent="0.2">
      <c r="A5758" t="s">
        <v>13</v>
      </c>
      <c r="B5758">
        <v>1</v>
      </c>
      <c r="C5758">
        <v>9</v>
      </c>
      <c r="D5758" t="s">
        <v>4636</v>
      </c>
      <c r="E5758">
        <v>49.307702999999997</v>
      </c>
      <c r="F5758">
        <v>-123.032056</v>
      </c>
      <c r="G5758">
        <f>IF(route_map__2[[#This Row],[route_label]]&lt;&gt;A5759,0,SQRT((E5759-route_map__2[[#This Row],[stop_lat]])^2 + ((F5759-route_map__2[[#This Row],[stop_lon]])*COS(RADIANS(route_map__2[[#This Row],[stop_lat]])))^2)*111.32)</f>
        <v>0.40115785676063531</v>
      </c>
    </row>
    <row r="5759" spans="1:7" hidden="1" x14ac:dyDescent="0.2">
      <c r="A5759" t="s">
        <v>13</v>
      </c>
      <c r="B5759">
        <v>1</v>
      </c>
      <c r="C5759">
        <v>10</v>
      </c>
      <c r="D5759" t="s">
        <v>5070</v>
      </c>
      <c r="E5759">
        <v>49.305069000000003</v>
      </c>
      <c r="F5759">
        <v>-123.028284</v>
      </c>
      <c r="G5759">
        <f>IF(route_map__2[[#This Row],[route_label]]&lt;&gt;A5760,0,SQRT((E5760-route_map__2[[#This Row],[stop_lat]])^2 + ((F5760-route_map__2[[#This Row],[stop_lon]])*COS(RADIANS(route_map__2[[#This Row],[stop_lat]])))^2)*111.32)</f>
        <v>0</v>
      </c>
    </row>
    <row r="5760" spans="1:7" hidden="1" x14ac:dyDescent="0.2">
      <c r="A5760" t="s">
        <v>217</v>
      </c>
      <c r="B5760">
        <v>0</v>
      </c>
      <c r="C5760">
        <v>1</v>
      </c>
      <c r="D5760" t="s">
        <v>5016</v>
      </c>
      <c r="E5760">
        <v>49.280920999999999</v>
      </c>
      <c r="F5760">
        <v>-123.11549100000001</v>
      </c>
      <c r="G5760">
        <f>IF(route_map__2[[#This Row],[route_label]]&lt;&gt;A5761,0,SQRT((E5761-route_map__2[[#This Row],[stop_lat]])^2 + ((F5761-route_map__2[[#This Row],[stop_lon]])*COS(RADIANS(route_map__2[[#This Row],[stop_lat]])))^2)*111.32)</f>
        <v>0.30987263152761724</v>
      </c>
    </row>
    <row r="5761" spans="1:7" hidden="1" x14ac:dyDescent="0.2">
      <c r="A5761" t="s">
        <v>217</v>
      </c>
      <c r="B5761">
        <v>0</v>
      </c>
      <c r="C5761">
        <v>2</v>
      </c>
      <c r="D5761" t="s">
        <v>5017</v>
      </c>
      <c r="E5761">
        <v>49.282879000000001</v>
      </c>
      <c r="F5761">
        <v>-123.11852399999999</v>
      </c>
      <c r="G5761">
        <f>IF(route_map__2[[#This Row],[route_label]]&lt;&gt;A5762,0,SQRT((E5762-route_map__2[[#This Row],[stop_lat]])^2 + ((F5762-route_map__2[[#This Row],[stop_lon]])*COS(RADIANS(route_map__2[[#This Row],[stop_lat]])))^2)*111.32)</f>
        <v>0.29959478368530595</v>
      </c>
    </row>
    <row r="5762" spans="1:7" hidden="1" x14ac:dyDescent="0.2">
      <c r="A5762" t="s">
        <v>217</v>
      </c>
      <c r="B5762">
        <v>0</v>
      </c>
      <c r="C5762">
        <v>3</v>
      </c>
      <c r="D5762" t="s">
        <v>5018</v>
      </c>
      <c r="E5762">
        <v>49.284776999999998</v>
      </c>
      <c r="F5762">
        <v>-123.121449</v>
      </c>
      <c r="G5762">
        <f>IF(route_map__2[[#This Row],[route_label]]&lt;&gt;A5763,0,SQRT((E5763-route_map__2[[#This Row],[stop_lat]])^2 + ((F5763-route_map__2[[#This Row],[stop_lon]])*COS(RADIANS(route_map__2[[#This Row],[stop_lat]])))^2)*111.32)</f>
        <v>0.42043808250556747</v>
      </c>
    </row>
    <row r="5763" spans="1:7" hidden="1" x14ac:dyDescent="0.2">
      <c r="A5763" t="s">
        <v>217</v>
      </c>
      <c r="B5763">
        <v>0</v>
      </c>
      <c r="C5763">
        <v>4</v>
      </c>
      <c r="D5763" t="s">
        <v>5019</v>
      </c>
      <c r="E5763">
        <v>49.287432000000003</v>
      </c>
      <c r="F5763">
        <v>-123.125567</v>
      </c>
      <c r="G5763">
        <f>IF(route_map__2[[#This Row],[route_label]]&lt;&gt;A5764,0,SQRT((E5764-route_map__2[[#This Row],[stop_lat]])^2 + ((F5764-route_map__2[[#This Row],[stop_lon]])*COS(RADIANS(route_map__2[[#This Row],[stop_lat]])))^2)*111.32)</f>
        <v>0.30337250388373088</v>
      </c>
    </row>
    <row r="5764" spans="1:7" hidden="1" x14ac:dyDescent="0.2">
      <c r="A5764" t="s">
        <v>217</v>
      </c>
      <c r="B5764">
        <v>0</v>
      </c>
      <c r="C5764">
        <v>5</v>
      </c>
      <c r="D5764" t="s">
        <v>5020</v>
      </c>
      <c r="E5764">
        <v>49.289355999999998</v>
      </c>
      <c r="F5764">
        <v>-123.12852599999999</v>
      </c>
      <c r="G5764">
        <f>IF(route_map__2[[#This Row],[route_label]]&lt;&gt;A5765,0,SQRT((E5765-route_map__2[[#This Row],[stop_lat]])^2 + ((F5765-route_map__2[[#This Row],[stop_lon]])*COS(RADIANS(route_map__2[[#This Row],[stop_lat]])))^2)*111.32)</f>
        <v>0.2453240748554171</v>
      </c>
    </row>
    <row r="5765" spans="1:7" hidden="1" x14ac:dyDescent="0.2">
      <c r="A5765" t="s">
        <v>217</v>
      </c>
      <c r="B5765">
        <v>0</v>
      </c>
      <c r="C5765">
        <v>6</v>
      </c>
      <c r="D5765" t="s">
        <v>1751</v>
      </c>
      <c r="E5765">
        <v>49.290934999999998</v>
      </c>
      <c r="F5765">
        <v>-123.130883</v>
      </c>
      <c r="G5765">
        <f>IF(route_map__2[[#This Row],[route_label]]&lt;&gt;A5766,0,SQRT((E5766-route_map__2[[#This Row],[stop_lat]])^2 + ((F5766-route_map__2[[#This Row],[stop_lon]])*COS(RADIANS(route_map__2[[#This Row],[stop_lat]])))^2)*111.32)</f>
        <v>0.31964685627298911</v>
      </c>
    </row>
    <row r="5766" spans="1:7" hidden="1" x14ac:dyDescent="0.2">
      <c r="A5766" t="s">
        <v>217</v>
      </c>
      <c r="B5766">
        <v>0</v>
      </c>
      <c r="C5766">
        <v>7</v>
      </c>
      <c r="D5766" t="s">
        <v>1752</v>
      </c>
      <c r="E5766">
        <v>49.292951000000002</v>
      </c>
      <c r="F5766">
        <v>-123.134018</v>
      </c>
      <c r="G5766">
        <f>IF(route_map__2[[#This Row],[route_label]]&lt;&gt;A5767,0,SQRT((E5767-route_map__2[[#This Row],[stop_lat]])^2 + ((F5767-route_map__2[[#This Row],[stop_lon]])*COS(RADIANS(route_map__2[[#This Row],[stop_lat]])))^2)*111.32)</f>
        <v>3.7371571588651062</v>
      </c>
    </row>
    <row r="5767" spans="1:7" hidden="1" x14ac:dyDescent="0.2">
      <c r="A5767" t="s">
        <v>217</v>
      </c>
      <c r="B5767">
        <v>0</v>
      </c>
      <c r="C5767">
        <v>8</v>
      </c>
      <c r="D5767" t="s">
        <v>5081</v>
      </c>
      <c r="E5767">
        <v>49.325440999999998</v>
      </c>
      <c r="F5767">
        <v>-123.121059</v>
      </c>
      <c r="G5767">
        <f>IF(route_map__2[[#This Row],[route_label]]&lt;&gt;A5768,0,SQRT((E5768-route_map__2[[#This Row],[stop_lat]])^2 + ((F5768-route_map__2[[#This Row],[stop_lon]])*COS(RADIANS(route_map__2[[#This Row],[stop_lat]])))^2)*111.32)</f>
        <v>0.19048151058992277</v>
      </c>
    </row>
    <row r="5768" spans="1:7" hidden="1" x14ac:dyDescent="0.2">
      <c r="A5768" t="s">
        <v>217</v>
      </c>
      <c r="B5768">
        <v>0</v>
      </c>
      <c r="C5768">
        <v>9</v>
      </c>
      <c r="D5768" t="s">
        <v>5082</v>
      </c>
      <c r="E5768">
        <v>49.326787000000003</v>
      </c>
      <c r="F5768">
        <v>-123.119438</v>
      </c>
      <c r="G5768">
        <f>IF(route_map__2[[#This Row],[route_label]]&lt;&gt;A5769,0,SQRT((E5769-route_map__2[[#This Row],[stop_lat]])^2 + ((F5769-route_map__2[[#This Row],[stop_lon]])*COS(RADIANS(route_map__2[[#This Row],[stop_lat]])))^2)*111.32)</f>
        <v>0.31303018295648499</v>
      </c>
    </row>
    <row r="5769" spans="1:7" hidden="1" x14ac:dyDescent="0.2">
      <c r="A5769" t="s">
        <v>217</v>
      </c>
      <c r="B5769">
        <v>0</v>
      </c>
      <c r="C5769">
        <v>10</v>
      </c>
      <c r="D5769" t="s">
        <v>5083</v>
      </c>
      <c r="E5769">
        <v>49.329349999999998</v>
      </c>
      <c r="F5769">
        <v>-123.11766299999999</v>
      </c>
      <c r="G5769">
        <f>IF(route_map__2[[#This Row],[route_label]]&lt;&gt;A5770,0,SQRT((E5770-route_map__2[[#This Row],[stop_lat]])^2 + ((F5770-route_map__2[[#This Row],[stop_lon]])*COS(RADIANS(route_map__2[[#This Row],[stop_lat]])))^2)*111.32)</f>
        <v>0.64274321112178801</v>
      </c>
    </row>
    <row r="5770" spans="1:7" hidden="1" x14ac:dyDescent="0.2">
      <c r="A5770" t="s">
        <v>217</v>
      </c>
      <c r="B5770">
        <v>0</v>
      </c>
      <c r="C5770">
        <v>11</v>
      </c>
      <c r="D5770" t="s">
        <v>4998</v>
      </c>
      <c r="E5770">
        <v>49.334983999999999</v>
      </c>
      <c r="F5770">
        <v>-123.115725</v>
      </c>
      <c r="G5770">
        <f>IF(route_map__2[[#This Row],[route_label]]&lt;&gt;A5771,0,SQRT((E5771-route_map__2[[#This Row],[stop_lat]])^2 + ((F5771-route_map__2[[#This Row],[stop_lon]])*COS(RADIANS(route_map__2[[#This Row],[stop_lat]])))^2)*111.32)</f>
        <v>0.19047271151579556</v>
      </c>
    </row>
    <row r="5771" spans="1:7" hidden="1" x14ac:dyDescent="0.2">
      <c r="A5771" t="s">
        <v>217</v>
      </c>
      <c r="B5771">
        <v>0</v>
      </c>
      <c r="C5771">
        <v>12</v>
      </c>
      <c r="D5771" t="s">
        <v>4999</v>
      </c>
      <c r="E5771">
        <v>49.336685000000003</v>
      </c>
      <c r="F5771">
        <v>-123.115441</v>
      </c>
      <c r="G5771">
        <f>IF(route_map__2[[#This Row],[route_label]]&lt;&gt;A5772,0,SQRT((E5772-route_map__2[[#This Row],[stop_lat]])^2 + ((F5772-route_map__2[[#This Row],[stop_lon]])*COS(RADIANS(route_map__2[[#This Row],[stop_lat]])))^2)*111.32)</f>
        <v>0.35844809634645974</v>
      </c>
    </row>
    <row r="5772" spans="1:7" hidden="1" x14ac:dyDescent="0.2">
      <c r="A5772" t="s">
        <v>217</v>
      </c>
      <c r="B5772">
        <v>0</v>
      </c>
      <c r="C5772">
        <v>13</v>
      </c>
      <c r="D5772" t="s">
        <v>5084</v>
      </c>
      <c r="E5772">
        <v>49.339449000000002</v>
      </c>
      <c r="F5772">
        <v>-123.112906</v>
      </c>
      <c r="G5772">
        <f>IF(route_map__2[[#This Row],[route_label]]&lt;&gt;A5773,0,SQRT((E5773-route_map__2[[#This Row],[stop_lat]])^2 + ((F5773-route_map__2[[#This Row],[stop_lon]])*COS(RADIANS(route_map__2[[#This Row],[stop_lat]])))^2)*111.32)</f>
        <v>0.23526230909993542</v>
      </c>
    </row>
    <row r="5773" spans="1:7" hidden="1" x14ac:dyDescent="0.2">
      <c r="A5773" t="s">
        <v>217</v>
      </c>
      <c r="B5773">
        <v>0</v>
      </c>
      <c r="C5773">
        <v>14</v>
      </c>
      <c r="D5773" t="s">
        <v>5085</v>
      </c>
      <c r="E5773">
        <v>49.339108000000003</v>
      </c>
      <c r="F5773">
        <v>-123.10970500000001</v>
      </c>
      <c r="G5773">
        <f>IF(route_map__2[[#This Row],[route_label]]&lt;&gt;A5774,0,SQRT((E5774-route_map__2[[#This Row],[stop_lat]])^2 + ((F5774-route_map__2[[#This Row],[stop_lon]])*COS(RADIANS(route_map__2[[#This Row],[stop_lat]])))^2)*111.32)</f>
        <v>0.25890471984446067</v>
      </c>
    </row>
    <row r="5774" spans="1:7" hidden="1" x14ac:dyDescent="0.2">
      <c r="A5774" t="s">
        <v>217</v>
      </c>
      <c r="B5774">
        <v>0</v>
      </c>
      <c r="C5774">
        <v>15</v>
      </c>
      <c r="D5774" t="s">
        <v>5086</v>
      </c>
      <c r="E5774">
        <v>49.339323999999998</v>
      </c>
      <c r="F5774">
        <v>-123.106151</v>
      </c>
      <c r="G5774">
        <f>IF(route_map__2[[#This Row],[route_label]]&lt;&gt;A5775,0,SQRT((E5775-route_map__2[[#This Row],[stop_lat]])^2 + ((F5775-route_map__2[[#This Row],[stop_lon]])*COS(RADIANS(route_map__2[[#This Row],[stop_lat]])))^2)*111.32)</f>
        <v>0.1796120345738175</v>
      </c>
    </row>
    <row r="5775" spans="1:7" hidden="1" x14ac:dyDescent="0.2">
      <c r="A5775" t="s">
        <v>217</v>
      </c>
      <c r="B5775">
        <v>0</v>
      </c>
      <c r="C5775">
        <v>16</v>
      </c>
      <c r="D5775" t="s">
        <v>4924</v>
      </c>
      <c r="E5775">
        <v>49.338785000000001</v>
      </c>
      <c r="F5775">
        <v>-123.10381700000001</v>
      </c>
      <c r="G5775">
        <f>IF(route_map__2[[#This Row],[route_label]]&lt;&gt;A5776,0,SQRT((E5776-route_map__2[[#This Row],[stop_lat]])^2 + ((F5776-route_map__2[[#This Row],[stop_lon]])*COS(RADIANS(route_map__2[[#This Row],[stop_lat]])))^2)*111.32)</f>
        <v>0.44396635679252616</v>
      </c>
    </row>
    <row r="5776" spans="1:7" hidden="1" x14ac:dyDescent="0.2">
      <c r="A5776" t="s">
        <v>217</v>
      </c>
      <c r="B5776">
        <v>0</v>
      </c>
      <c r="C5776">
        <v>17</v>
      </c>
      <c r="D5776" t="s">
        <v>5087</v>
      </c>
      <c r="E5776">
        <v>49.340339</v>
      </c>
      <c r="F5776">
        <v>-123.09818</v>
      </c>
      <c r="G5776">
        <f>IF(route_map__2[[#This Row],[route_label]]&lt;&gt;A5777,0,SQRT((E5777-route_map__2[[#This Row],[stop_lat]])^2 + ((F5777-route_map__2[[#This Row],[stop_lon]])*COS(RADIANS(route_map__2[[#This Row],[stop_lat]])))^2)*111.32)</f>
        <v>0.17010218245417164</v>
      </c>
    </row>
    <row r="5777" spans="1:7" hidden="1" x14ac:dyDescent="0.2">
      <c r="A5777" t="s">
        <v>217</v>
      </c>
      <c r="B5777">
        <v>0</v>
      </c>
      <c r="C5777">
        <v>18</v>
      </c>
      <c r="D5777" t="s">
        <v>5088</v>
      </c>
      <c r="E5777">
        <v>49.341684000000001</v>
      </c>
      <c r="F5777">
        <v>-123.097067</v>
      </c>
      <c r="G5777">
        <f>IF(route_map__2[[#This Row],[route_label]]&lt;&gt;A5778,0,SQRT((E5778-route_map__2[[#This Row],[stop_lat]])^2 + ((F5778-route_map__2[[#This Row],[stop_lon]])*COS(RADIANS(route_map__2[[#This Row],[stop_lat]])))^2)*111.32)</f>
        <v>0.15916889217557759</v>
      </c>
    </row>
    <row r="5778" spans="1:7" hidden="1" x14ac:dyDescent="0.2">
      <c r="A5778" t="s">
        <v>217</v>
      </c>
      <c r="B5778">
        <v>0</v>
      </c>
      <c r="C5778">
        <v>19</v>
      </c>
      <c r="D5778" t="s">
        <v>5089</v>
      </c>
      <c r="E5778">
        <v>49.342950000000002</v>
      </c>
      <c r="F5778">
        <v>-123.096047</v>
      </c>
      <c r="G5778">
        <f>IF(route_map__2[[#This Row],[route_label]]&lt;&gt;A5779,0,SQRT((E5779-route_map__2[[#This Row],[stop_lat]])^2 + ((F5779-route_map__2[[#This Row],[stop_lon]])*COS(RADIANS(route_map__2[[#This Row],[stop_lat]])))^2)*111.32)</f>
        <v>0.16409675091916709</v>
      </c>
    </row>
    <row r="5779" spans="1:7" hidden="1" x14ac:dyDescent="0.2">
      <c r="A5779" t="s">
        <v>217</v>
      </c>
      <c r="B5779">
        <v>0</v>
      </c>
      <c r="C5779">
        <v>20</v>
      </c>
      <c r="D5779" t="s">
        <v>5090</v>
      </c>
      <c r="E5779">
        <v>49.344253000000002</v>
      </c>
      <c r="F5779">
        <v>-123.094989</v>
      </c>
      <c r="G5779">
        <f>IF(route_map__2[[#This Row],[route_label]]&lt;&gt;A5780,0,SQRT((E5780-route_map__2[[#This Row],[stop_lat]])^2 + ((F5780-route_map__2[[#This Row],[stop_lon]])*COS(RADIANS(route_map__2[[#This Row],[stop_lat]])))^2)*111.32)</f>
        <v>0.29387469704321778</v>
      </c>
    </row>
    <row r="5780" spans="1:7" hidden="1" x14ac:dyDescent="0.2">
      <c r="A5780" t="s">
        <v>217</v>
      </c>
      <c r="B5780">
        <v>0</v>
      </c>
      <c r="C5780">
        <v>21</v>
      </c>
      <c r="D5780" t="s">
        <v>5091</v>
      </c>
      <c r="E5780">
        <v>49.346584</v>
      </c>
      <c r="F5780">
        <v>-123.093087</v>
      </c>
      <c r="G5780">
        <f>IF(route_map__2[[#This Row],[route_label]]&lt;&gt;A5781,0,SQRT((E5781-route_map__2[[#This Row],[stop_lat]])^2 + ((F5781-route_map__2[[#This Row],[stop_lon]])*COS(RADIANS(route_map__2[[#This Row],[stop_lat]])))^2)*111.32)</f>
        <v>0.38430555261409949</v>
      </c>
    </row>
    <row r="5781" spans="1:7" hidden="1" x14ac:dyDescent="0.2">
      <c r="A5781" t="s">
        <v>217</v>
      </c>
      <c r="B5781">
        <v>0</v>
      </c>
      <c r="C5781">
        <v>22</v>
      </c>
      <c r="D5781" t="s">
        <v>5092</v>
      </c>
      <c r="E5781">
        <v>49.350036000000003</v>
      </c>
      <c r="F5781">
        <v>-123.093152</v>
      </c>
      <c r="G5781">
        <f>IF(route_map__2[[#This Row],[route_label]]&lt;&gt;A5782,0,SQRT((E5782-route_map__2[[#This Row],[stop_lat]])^2 + ((F5782-route_map__2[[#This Row],[stop_lon]])*COS(RADIANS(route_map__2[[#This Row],[stop_lat]])))^2)*111.32)</f>
        <v>0.15718411807086252</v>
      </c>
    </row>
    <row r="5782" spans="1:7" hidden="1" x14ac:dyDescent="0.2">
      <c r="A5782" t="s">
        <v>217</v>
      </c>
      <c r="B5782">
        <v>0</v>
      </c>
      <c r="C5782">
        <v>23</v>
      </c>
      <c r="D5782" t="s">
        <v>5093</v>
      </c>
      <c r="E5782">
        <v>49.351081999999998</v>
      </c>
      <c r="F5782">
        <v>-123.09460799999999</v>
      </c>
      <c r="G5782">
        <f>IF(route_map__2[[#This Row],[route_label]]&lt;&gt;A5783,0,SQRT((E5783-route_map__2[[#This Row],[stop_lat]])^2 + ((F5783-route_map__2[[#This Row],[stop_lon]])*COS(RADIANS(route_map__2[[#This Row],[stop_lat]])))^2)*111.32)</f>
        <v>0.21309662892064829</v>
      </c>
    </row>
    <row r="5783" spans="1:7" hidden="1" x14ac:dyDescent="0.2">
      <c r="A5783" t="s">
        <v>217</v>
      </c>
      <c r="B5783">
        <v>0</v>
      </c>
      <c r="C5783">
        <v>24</v>
      </c>
      <c r="D5783" t="s">
        <v>5094</v>
      </c>
      <c r="E5783">
        <v>49.352986000000001</v>
      </c>
      <c r="F5783">
        <v>-123.09491199999999</v>
      </c>
      <c r="G5783">
        <f>IF(route_map__2[[#This Row],[route_label]]&lt;&gt;A5784,0,SQRT((E5784-route_map__2[[#This Row],[stop_lat]])^2 + ((F5784-route_map__2[[#This Row],[stop_lon]])*COS(RADIANS(route_map__2[[#This Row],[stop_lat]])))^2)*111.32)</f>
        <v>0.21195359486104642</v>
      </c>
    </row>
    <row r="5784" spans="1:7" hidden="1" x14ac:dyDescent="0.2">
      <c r="A5784" t="s">
        <v>217</v>
      </c>
      <c r="B5784">
        <v>0</v>
      </c>
      <c r="C5784">
        <v>25</v>
      </c>
      <c r="D5784" t="s">
        <v>5095</v>
      </c>
      <c r="E5784">
        <v>49.354872</v>
      </c>
      <c r="F5784">
        <v>-123.094511</v>
      </c>
      <c r="G5784">
        <f>IF(route_map__2[[#This Row],[route_label]]&lt;&gt;A5785,0,SQRT((E5785-route_map__2[[#This Row],[stop_lat]])^2 + ((F5785-route_map__2[[#This Row],[stop_lon]])*COS(RADIANS(route_map__2[[#This Row],[stop_lat]])))^2)*111.32)</f>
        <v>0.1283382022847217</v>
      </c>
    </row>
    <row r="5785" spans="1:7" hidden="1" x14ac:dyDescent="0.2">
      <c r="A5785" t="s">
        <v>217</v>
      </c>
      <c r="B5785">
        <v>0</v>
      </c>
      <c r="C5785">
        <v>26</v>
      </c>
      <c r="D5785" t="s">
        <v>5096</v>
      </c>
      <c r="E5785">
        <v>49.356023999999998</v>
      </c>
      <c r="F5785">
        <v>-123.09457999999999</v>
      </c>
      <c r="G5785">
        <f>IF(route_map__2[[#This Row],[route_label]]&lt;&gt;A5786,0,SQRT((E5786-route_map__2[[#This Row],[stop_lat]])^2 + ((F5786-route_map__2[[#This Row],[stop_lon]])*COS(RADIANS(route_map__2[[#This Row],[stop_lat]])))^2)*111.32)</f>
        <v>0.23743610717282942</v>
      </c>
    </row>
    <row r="5786" spans="1:7" hidden="1" x14ac:dyDescent="0.2">
      <c r="A5786" t="s">
        <v>217</v>
      </c>
      <c r="B5786">
        <v>0</v>
      </c>
      <c r="C5786">
        <v>27</v>
      </c>
      <c r="D5786" t="s">
        <v>5097</v>
      </c>
      <c r="E5786">
        <v>49.356225000000002</v>
      </c>
      <c r="F5786">
        <v>-123.09132</v>
      </c>
      <c r="G5786">
        <f>IF(route_map__2[[#This Row],[route_label]]&lt;&gt;A5787,0,SQRT((E5787-route_map__2[[#This Row],[stop_lat]])^2 + ((F5787-route_map__2[[#This Row],[stop_lon]])*COS(RADIANS(route_map__2[[#This Row],[stop_lat]])))^2)*111.32)</f>
        <v>0.3271297879427969</v>
      </c>
    </row>
    <row r="5787" spans="1:7" hidden="1" x14ac:dyDescent="0.2">
      <c r="A5787" t="s">
        <v>217</v>
      </c>
      <c r="B5787">
        <v>0</v>
      </c>
      <c r="C5787">
        <v>28</v>
      </c>
      <c r="D5787" t="s">
        <v>5098</v>
      </c>
      <c r="E5787">
        <v>49.354776000000001</v>
      </c>
      <c r="F5787">
        <v>-123.087395</v>
      </c>
      <c r="G5787">
        <f>IF(route_map__2[[#This Row],[route_label]]&lt;&gt;A5788,0,SQRT((E5788-route_map__2[[#This Row],[stop_lat]])^2 + ((F5788-route_map__2[[#This Row],[stop_lon]])*COS(RADIANS(route_map__2[[#This Row],[stop_lat]])))^2)*111.32)</f>
        <v>0.15200998475518696</v>
      </c>
    </row>
    <row r="5788" spans="1:7" hidden="1" x14ac:dyDescent="0.2">
      <c r="A5788" t="s">
        <v>217</v>
      </c>
      <c r="B5788">
        <v>0</v>
      </c>
      <c r="C5788">
        <v>29</v>
      </c>
      <c r="D5788" t="s">
        <v>5099</v>
      </c>
      <c r="E5788">
        <v>49.353895999999999</v>
      </c>
      <c r="F5788">
        <v>-123.085792</v>
      </c>
      <c r="G5788">
        <f>IF(route_map__2[[#This Row],[route_label]]&lt;&gt;A5789,0,SQRT((E5789-route_map__2[[#This Row],[stop_lat]])^2 + ((F5789-route_map__2[[#This Row],[stop_lon]])*COS(RADIANS(route_map__2[[#This Row],[stop_lat]])))^2)*111.32)</f>
        <v>0.26996813346356463</v>
      </c>
    </row>
    <row r="5789" spans="1:7" hidden="1" x14ac:dyDescent="0.2">
      <c r="A5789" t="s">
        <v>217</v>
      </c>
      <c r="B5789">
        <v>0</v>
      </c>
      <c r="C5789">
        <v>30</v>
      </c>
      <c r="D5789" t="s">
        <v>5100</v>
      </c>
      <c r="E5789">
        <v>49.352341000000003</v>
      </c>
      <c r="F5789">
        <v>-123.08293500000001</v>
      </c>
      <c r="G5789">
        <f>IF(route_map__2[[#This Row],[route_label]]&lt;&gt;A5790,0,SQRT((E5790-route_map__2[[#This Row],[stop_lat]])^2 + ((F5790-route_map__2[[#This Row],[stop_lon]])*COS(RADIANS(route_map__2[[#This Row],[stop_lat]])))^2)*111.32)</f>
        <v>5.5501992371567582E-2</v>
      </c>
    </row>
    <row r="5790" spans="1:7" hidden="1" x14ac:dyDescent="0.2">
      <c r="A5790" t="s">
        <v>217</v>
      </c>
      <c r="B5790">
        <v>1</v>
      </c>
      <c r="C5790">
        <v>1</v>
      </c>
      <c r="D5790" t="s">
        <v>5101</v>
      </c>
      <c r="E5790">
        <v>49.352733999999998</v>
      </c>
      <c r="F5790">
        <v>-123.083406</v>
      </c>
      <c r="G5790">
        <f>IF(route_map__2[[#This Row],[route_label]]&lt;&gt;A5791,0,SQRT((E5791-route_map__2[[#This Row],[stop_lat]])^2 + ((F5791-route_map__2[[#This Row],[stop_lon]])*COS(RADIANS(route_map__2[[#This Row],[stop_lat]])))^2)*111.32)</f>
        <v>0.26611206907946727</v>
      </c>
    </row>
    <row r="5791" spans="1:7" hidden="1" x14ac:dyDescent="0.2">
      <c r="A5791" t="s">
        <v>217</v>
      </c>
      <c r="B5791">
        <v>1</v>
      </c>
      <c r="C5791">
        <v>2</v>
      </c>
      <c r="D5791" t="s">
        <v>5102</v>
      </c>
      <c r="E5791">
        <v>49.35427</v>
      </c>
      <c r="F5791">
        <v>-123.086218</v>
      </c>
      <c r="G5791">
        <f>IF(route_map__2[[#This Row],[route_label]]&lt;&gt;A5792,0,SQRT((E5792-route_map__2[[#This Row],[stop_lat]])^2 + ((F5792-route_map__2[[#This Row],[stop_lon]])*COS(RADIANS(route_map__2[[#This Row],[stop_lat]])))^2)*111.32)</f>
        <v>0.19666193115932487</v>
      </c>
    </row>
    <row r="5792" spans="1:7" hidden="1" x14ac:dyDescent="0.2">
      <c r="A5792" t="s">
        <v>217</v>
      </c>
      <c r="B5792">
        <v>1</v>
      </c>
      <c r="C5792">
        <v>3</v>
      </c>
      <c r="D5792" t="s">
        <v>5103</v>
      </c>
      <c r="E5792">
        <v>49.355412999999999</v>
      </c>
      <c r="F5792">
        <v>-123.088286</v>
      </c>
      <c r="G5792">
        <f>IF(route_map__2[[#This Row],[route_label]]&lt;&gt;A5793,0,SQRT((E5793-route_map__2[[#This Row],[stop_lat]])^2 + ((F5793-route_map__2[[#This Row],[stop_lon]])*COS(RADIANS(route_map__2[[#This Row],[stop_lat]])))^2)*111.32)</f>
        <v>0.22219752847191049</v>
      </c>
    </row>
    <row r="5793" spans="1:7" hidden="1" x14ac:dyDescent="0.2">
      <c r="A5793" t="s">
        <v>217</v>
      </c>
      <c r="B5793">
        <v>1</v>
      </c>
      <c r="C5793">
        <v>4</v>
      </c>
      <c r="D5793" t="s">
        <v>5104</v>
      </c>
      <c r="E5793">
        <v>49.356346000000002</v>
      </c>
      <c r="F5793">
        <v>-123.09099500000001</v>
      </c>
      <c r="G5793">
        <f>IF(route_map__2[[#This Row],[route_label]]&lt;&gt;A5794,0,SQRT((E5794-route_map__2[[#This Row],[stop_lat]])^2 + ((F5794-route_map__2[[#This Row],[stop_lon]])*COS(RADIANS(route_map__2[[#This Row],[stop_lat]])))^2)*111.32)</f>
        <v>0.27046351487511672</v>
      </c>
    </row>
    <row r="5794" spans="1:7" hidden="1" x14ac:dyDescent="0.2">
      <c r="A5794" t="s">
        <v>217</v>
      </c>
      <c r="B5794">
        <v>1</v>
      </c>
      <c r="C5794">
        <v>5</v>
      </c>
      <c r="D5794" t="s">
        <v>5105</v>
      </c>
      <c r="E5794">
        <v>49.355727000000002</v>
      </c>
      <c r="F5794">
        <v>-123.09460199999999</v>
      </c>
      <c r="G5794">
        <f>IF(route_map__2[[#This Row],[route_label]]&lt;&gt;A5795,0,SQRT((E5795-route_map__2[[#This Row],[stop_lat]])^2 + ((F5795-route_map__2[[#This Row],[stop_lon]])*COS(RADIANS(route_map__2[[#This Row],[stop_lat]])))^2)*111.32)</f>
        <v>0.14374413321259025</v>
      </c>
    </row>
    <row r="5795" spans="1:7" hidden="1" x14ac:dyDescent="0.2">
      <c r="A5795" t="s">
        <v>217</v>
      </c>
      <c r="B5795">
        <v>1</v>
      </c>
      <c r="C5795">
        <v>6</v>
      </c>
      <c r="D5795" t="s">
        <v>5106</v>
      </c>
      <c r="E5795">
        <v>49.354444000000001</v>
      </c>
      <c r="F5795">
        <v>-123.094826</v>
      </c>
      <c r="G5795">
        <f>IF(route_map__2[[#This Row],[route_label]]&lt;&gt;A5796,0,SQRT((E5796-route_map__2[[#This Row],[stop_lat]])^2 + ((F5796-route_map__2[[#This Row],[stop_lon]])*COS(RADIANS(route_map__2[[#This Row],[stop_lat]])))^2)*111.32)</f>
        <v>0.22059690430818829</v>
      </c>
    </row>
    <row r="5796" spans="1:7" hidden="1" x14ac:dyDescent="0.2">
      <c r="A5796" t="s">
        <v>217</v>
      </c>
      <c r="B5796">
        <v>1</v>
      </c>
      <c r="C5796">
        <v>7</v>
      </c>
      <c r="D5796" t="s">
        <v>5107</v>
      </c>
      <c r="E5796">
        <v>49.352469999999997</v>
      </c>
      <c r="F5796">
        <v>-123.09509300000001</v>
      </c>
      <c r="G5796">
        <f>IF(route_map__2[[#This Row],[route_label]]&lt;&gt;A5797,0,SQRT((E5797-route_map__2[[#This Row],[stop_lat]])^2 + ((F5797-route_map__2[[#This Row],[stop_lon]])*COS(RADIANS(route_map__2[[#This Row],[stop_lat]])))^2)*111.32)</f>
        <v>0.20888678943692424</v>
      </c>
    </row>
    <row r="5797" spans="1:7" hidden="1" x14ac:dyDescent="0.2">
      <c r="A5797" t="s">
        <v>217</v>
      </c>
      <c r="B5797">
        <v>1</v>
      </c>
      <c r="C5797">
        <v>8</v>
      </c>
      <c r="D5797" t="s">
        <v>5108</v>
      </c>
      <c r="E5797">
        <v>49.350656000000001</v>
      </c>
      <c r="F5797">
        <v>-123.094356</v>
      </c>
      <c r="G5797">
        <f>IF(route_map__2[[#This Row],[route_label]]&lt;&gt;A5798,0,SQRT((E5798-route_map__2[[#This Row],[stop_lat]])^2 + ((F5798-route_map__2[[#This Row],[stop_lon]])*COS(RADIANS(route_map__2[[#This Row],[stop_lat]])))^2)*111.32)</f>
        <v>0.32110605001520787</v>
      </c>
    </row>
    <row r="5798" spans="1:7" hidden="1" x14ac:dyDescent="0.2">
      <c r="A5798" t="s">
        <v>217</v>
      </c>
      <c r="B5798">
        <v>1</v>
      </c>
      <c r="C5798">
        <v>9</v>
      </c>
      <c r="D5798" t="s">
        <v>5109</v>
      </c>
      <c r="E5798">
        <v>49.348032000000003</v>
      </c>
      <c r="F5798">
        <v>-123.092517</v>
      </c>
      <c r="G5798">
        <f>IF(route_map__2[[#This Row],[route_label]]&lt;&gt;A5799,0,SQRT((E5799-route_map__2[[#This Row],[stop_lat]])^2 + ((F5799-route_map__2[[#This Row],[stop_lon]])*COS(RADIANS(route_map__2[[#This Row],[stop_lat]])))^2)*111.32)</f>
        <v>0.15735111924976675</v>
      </c>
    </row>
    <row r="5799" spans="1:7" hidden="1" x14ac:dyDescent="0.2">
      <c r="A5799" t="s">
        <v>217</v>
      </c>
      <c r="B5799">
        <v>1</v>
      </c>
      <c r="C5799">
        <v>10</v>
      </c>
      <c r="D5799" t="s">
        <v>5110</v>
      </c>
      <c r="E5799">
        <v>49.346688</v>
      </c>
      <c r="F5799">
        <v>-123.093189</v>
      </c>
      <c r="G5799">
        <f>IF(route_map__2[[#This Row],[route_label]]&lt;&gt;A5800,0,SQRT((E5800-route_map__2[[#This Row],[stop_lat]])^2 + ((F5800-route_map__2[[#This Row],[stop_lon]])*COS(RADIANS(route_map__2[[#This Row],[stop_lat]])))^2)*111.32)</f>
        <v>0.21155855983424404</v>
      </c>
    </row>
    <row r="5800" spans="1:7" hidden="1" x14ac:dyDescent="0.2">
      <c r="A5800" t="s">
        <v>217</v>
      </c>
      <c r="B5800">
        <v>1</v>
      </c>
      <c r="C5800">
        <v>11</v>
      </c>
      <c r="D5800" t="s">
        <v>5111</v>
      </c>
      <c r="E5800">
        <v>49.345013999999999</v>
      </c>
      <c r="F5800">
        <v>-123.09457</v>
      </c>
      <c r="G5800">
        <f>IF(route_map__2[[#This Row],[route_label]]&lt;&gt;A5801,0,SQRT((E5801-route_map__2[[#This Row],[stop_lat]])^2 + ((F5801-route_map__2[[#This Row],[stop_lon]])*COS(RADIANS(route_map__2[[#This Row],[stop_lat]])))^2)*111.32)</f>
        <v>0.22733584489252115</v>
      </c>
    </row>
    <row r="5801" spans="1:7" hidden="1" x14ac:dyDescent="0.2">
      <c r="A5801" t="s">
        <v>217</v>
      </c>
      <c r="B5801">
        <v>1</v>
      </c>
      <c r="C5801">
        <v>12</v>
      </c>
      <c r="D5801" t="s">
        <v>5112</v>
      </c>
      <c r="E5801">
        <v>49.343210999999997</v>
      </c>
      <c r="F5801">
        <v>-123.096042</v>
      </c>
      <c r="G5801">
        <f>IF(route_map__2[[#This Row],[route_label]]&lt;&gt;A5802,0,SQRT((E5802-route_map__2[[#This Row],[stop_lat]])^2 + ((F5802-route_map__2[[#This Row],[stop_lon]])*COS(RADIANS(route_map__2[[#This Row],[stop_lat]])))^2)*111.32)</f>
        <v>0.17873283031359705</v>
      </c>
    </row>
    <row r="5802" spans="1:7" hidden="1" x14ac:dyDescent="0.2">
      <c r="A5802" t="s">
        <v>217</v>
      </c>
      <c r="B5802">
        <v>1</v>
      </c>
      <c r="C5802">
        <v>13</v>
      </c>
      <c r="D5802" t="s">
        <v>5113</v>
      </c>
      <c r="E5802">
        <v>49.341791999999998</v>
      </c>
      <c r="F5802">
        <v>-123.097195</v>
      </c>
      <c r="G5802">
        <f>IF(route_map__2[[#This Row],[route_label]]&lt;&gt;A5803,0,SQRT((E5803-route_map__2[[#This Row],[stop_lat]])^2 + ((F5803-route_map__2[[#This Row],[stop_lon]])*COS(RADIANS(route_map__2[[#This Row],[stop_lat]])))^2)*111.32)</f>
        <v>0.1549252701874371</v>
      </c>
    </row>
    <row r="5803" spans="1:7" hidden="1" x14ac:dyDescent="0.2">
      <c r="A5803" t="s">
        <v>217</v>
      </c>
      <c r="B5803">
        <v>1</v>
      </c>
      <c r="C5803">
        <v>14</v>
      </c>
      <c r="D5803" t="s">
        <v>5114</v>
      </c>
      <c r="E5803">
        <v>49.340564999999998</v>
      </c>
      <c r="F5803">
        <v>-123.098203</v>
      </c>
      <c r="G5803">
        <f>IF(route_map__2[[#This Row],[route_label]]&lt;&gt;A5804,0,SQRT((E5804-route_map__2[[#This Row],[stop_lat]])^2 + ((F5804-route_map__2[[#This Row],[stop_lon]])*COS(RADIANS(route_map__2[[#This Row],[stop_lat]])))^2)*111.32)</f>
        <v>0.20971471054870264</v>
      </c>
    </row>
    <row r="5804" spans="1:7" hidden="1" x14ac:dyDescent="0.2">
      <c r="A5804" t="s">
        <v>217</v>
      </c>
      <c r="B5804">
        <v>1</v>
      </c>
      <c r="C5804">
        <v>15</v>
      </c>
      <c r="D5804" t="s">
        <v>5115</v>
      </c>
      <c r="E5804">
        <v>49.338931000000002</v>
      </c>
      <c r="F5804">
        <v>-123.099642</v>
      </c>
      <c r="G5804">
        <f>IF(route_map__2[[#This Row],[route_label]]&lt;&gt;A5805,0,SQRT((E5805-route_map__2[[#This Row],[stop_lat]])^2 + ((F5805-route_map__2[[#This Row],[stop_lon]])*COS(RADIANS(route_map__2[[#This Row],[stop_lat]])))^2)*111.32)</f>
        <v>0.17199072587992675</v>
      </c>
    </row>
    <row r="5805" spans="1:7" hidden="1" x14ac:dyDescent="0.2">
      <c r="A5805" t="s">
        <v>217</v>
      </c>
      <c r="B5805">
        <v>1</v>
      </c>
      <c r="C5805">
        <v>16</v>
      </c>
      <c r="D5805" t="s">
        <v>4970</v>
      </c>
      <c r="E5805">
        <v>49.337899999999998</v>
      </c>
      <c r="F5805">
        <v>-123.10140800000001</v>
      </c>
      <c r="G5805">
        <f>IF(route_map__2[[#This Row],[route_label]]&lt;&gt;A5806,0,SQRT((E5806-route_map__2[[#This Row],[stop_lat]])^2 + ((F5806-route_map__2[[#This Row],[stop_lon]])*COS(RADIANS(route_map__2[[#This Row],[stop_lat]])))^2)*111.32)</f>
        <v>0.20936406849845698</v>
      </c>
    </row>
    <row r="5806" spans="1:7" hidden="1" x14ac:dyDescent="0.2">
      <c r="A5806" t="s">
        <v>217</v>
      </c>
      <c r="B5806">
        <v>1</v>
      </c>
      <c r="C5806">
        <v>17</v>
      </c>
      <c r="D5806" t="s">
        <v>4971</v>
      </c>
      <c r="E5806">
        <v>49.338965000000002</v>
      </c>
      <c r="F5806">
        <v>-123.103787</v>
      </c>
      <c r="G5806">
        <f>IF(route_map__2[[#This Row],[route_label]]&lt;&gt;A5807,0,SQRT((E5807-route_map__2[[#This Row],[stop_lat]])^2 + ((F5807-route_map__2[[#This Row],[stop_lon]])*COS(RADIANS(route_map__2[[#This Row],[stop_lat]])))^2)*111.32)</f>
        <v>0.23111569161325188</v>
      </c>
    </row>
    <row r="5807" spans="1:7" hidden="1" x14ac:dyDescent="0.2">
      <c r="A5807" t="s">
        <v>217</v>
      </c>
      <c r="B5807">
        <v>1</v>
      </c>
      <c r="C5807">
        <v>18</v>
      </c>
      <c r="D5807" t="s">
        <v>5116</v>
      </c>
      <c r="E5807">
        <v>49.339430999999998</v>
      </c>
      <c r="F5807">
        <v>-123.106892</v>
      </c>
      <c r="G5807">
        <f>IF(route_map__2[[#This Row],[route_label]]&lt;&gt;A5808,0,SQRT((E5808-route_map__2[[#This Row],[stop_lat]])^2 + ((F5808-route_map__2[[#This Row],[stop_lon]])*COS(RADIANS(route_map__2[[#This Row],[stop_lat]])))^2)*111.32)</f>
        <v>0.44625046064156654</v>
      </c>
    </row>
    <row r="5808" spans="1:7" hidden="1" x14ac:dyDescent="0.2">
      <c r="A5808" t="s">
        <v>217</v>
      </c>
      <c r="B5808">
        <v>1</v>
      </c>
      <c r="C5808">
        <v>19</v>
      </c>
      <c r="D5808" t="s">
        <v>5117</v>
      </c>
      <c r="E5808">
        <v>49.339562999999998</v>
      </c>
      <c r="F5808">
        <v>-123.113041</v>
      </c>
      <c r="G5808">
        <f>IF(route_map__2[[#This Row],[route_label]]&lt;&gt;A5809,0,SQRT((E5809-route_map__2[[#This Row],[stop_lat]])^2 + ((F5809-route_map__2[[#This Row],[stop_lon]])*COS(RADIANS(route_map__2[[#This Row],[stop_lat]])))^2)*111.32)</f>
        <v>0.44704586369483762</v>
      </c>
    </row>
    <row r="5809" spans="1:7" hidden="1" x14ac:dyDescent="0.2">
      <c r="A5809" t="s">
        <v>217</v>
      </c>
      <c r="B5809">
        <v>1</v>
      </c>
      <c r="C5809">
        <v>20</v>
      </c>
      <c r="D5809" t="s">
        <v>5004</v>
      </c>
      <c r="E5809">
        <v>49.336005</v>
      </c>
      <c r="F5809">
        <v>-123.115899</v>
      </c>
      <c r="G5809">
        <f>IF(route_map__2[[#This Row],[route_label]]&lt;&gt;A5810,0,SQRT((E5810-route_map__2[[#This Row],[stop_lat]])^2 + ((F5810-route_map__2[[#This Row],[stop_lon]])*COS(RADIANS(route_map__2[[#This Row],[stop_lat]])))^2)*111.32)</f>
        <v>0.50463644703350075</v>
      </c>
    </row>
    <row r="5810" spans="1:7" hidden="1" x14ac:dyDescent="0.2">
      <c r="A5810" t="s">
        <v>217</v>
      </c>
      <c r="B5810">
        <v>1</v>
      </c>
      <c r="C5810">
        <v>21</v>
      </c>
      <c r="D5810" t="s">
        <v>5118</v>
      </c>
      <c r="E5810">
        <v>49.331578999999998</v>
      </c>
      <c r="F5810">
        <v>-123.117403</v>
      </c>
      <c r="G5810">
        <f>IF(route_map__2[[#This Row],[route_label]]&lt;&gt;A5811,0,SQRT((E5811-route_map__2[[#This Row],[stop_lat]])^2 + ((F5811-route_map__2[[#This Row],[stop_lon]])*COS(RADIANS(route_map__2[[#This Row],[stop_lat]])))^2)*111.32)</f>
        <v>0.59077107174524157</v>
      </c>
    </row>
    <row r="5811" spans="1:7" hidden="1" x14ac:dyDescent="0.2">
      <c r="A5811" t="s">
        <v>217</v>
      </c>
      <c r="B5811">
        <v>1</v>
      </c>
      <c r="C5811">
        <v>22</v>
      </c>
      <c r="D5811" t="s">
        <v>5119</v>
      </c>
      <c r="E5811">
        <v>49.326376000000003</v>
      </c>
      <c r="F5811">
        <v>-123.119007</v>
      </c>
      <c r="G5811">
        <f>IF(route_map__2[[#This Row],[route_label]]&lt;&gt;A5812,0,SQRT((E5812-route_map__2[[#This Row],[stop_lat]])^2 + ((F5812-route_map__2[[#This Row],[stop_lon]])*COS(RADIANS(route_map__2[[#This Row],[stop_lat]])))^2)*111.32)</f>
        <v>0.26964686056619791</v>
      </c>
    </row>
    <row r="5812" spans="1:7" hidden="1" x14ac:dyDescent="0.2">
      <c r="A5812" t="s">
        <v>217</v>
      </c>
      <c r="B5812">
        <v>1</v>
      </c>
      <c r="C5812">
        <v>23</v>
      </c>
      <c r="D5812" t="s">
        <v>5058</v>
      </c>
      <c r="E5812">
        <v>49.324033</v>
      </c>
      <c r="F5812">
        <v>-123.11995</v>
      </c>
      <c r="G5812">
        <f>IF(route_map__2[[#This Row],[route_label]]&lt;&gt;A5813,0,SQRT((E5813-route_map__2[[#This Row],[stop_lat]])^2 + ((F5813-route_map__2[[#This Row],[stop_lon]])*COS(RADIANS(route_map__2[[#This Row],[stop_lat]])))^2)*111.32)</f>
        <v>0.22425842949281929</v>
      </c>
    </row>
    <row r="5813" spans="1:7" hidden="1" x14ac:dyDescent="0.2">
      <c r="A5813" t="s">
        <v>217</v>
      </c>
      <c r="B5813">
        <v>1</v>
      </c>
      <c r="C5813">
        <v>24</v>
      </c>
      <c r="D5813" t="s">
        <v>5059</v>
      </c>
      <c r="E5813">
        <v>49.324576999999998</v>
      </c>
      <c r="F5813">
        <v>-123.12292600000001</v>
      </c>
      <c r="G5813">
        <f>IF(route_map__2[[#This Row],[route_label]]&lt;&gt;A5814,0,SQRT((E5814-route_map__2[[#This Row],[stop_lat]])^2 + ((F5814-route_map__2[[#This Row],[stop_lon]])*COS(RADIANS(route_map__2[[#This Row],[stop_lat]])))^2)*111.32)</f>
        <v>0.47638274052134999</v>
      </c>
    </row>
    <row r="5814" spans="1:7" hidden="1" x14ac:dyDescent="0.2">
      <c r="A5814" t="s">
        <v>217</v>
      </c>
      <c r="B5814">
        <v>1</v>
      </c>
      <c r="C5814">
        <v>25</v>
      </c>
      <c r="D5814" t="s">
        <v>5060</v>
      </c>
      <c r="E5814">
        <v>49.326636999999998</v>
      </c>
      <c r="F5814">
        <v>-123.128681</v>
      </c>
      <c r="G5814">
        <f>IF(route_map__2[[#This Row],[route_label]]&lt;&gt;A5815,0,SQRT((E5815-route_map__2[[#This Row],[stop_lat]])^2 + ((F5815-route_map__2[[#This Row],[stop_lon]])*COS(RADIANS(route_map__2[[#This Row],[stop_lat]])))^2)*111.32)</f>
        <v>3.7057241860885961</v>
      </c>
    </row>
    <row r="5815" spans="1:7" hidden="1" x14ac:dyDescent="0.2">
      <c r="A5815" t="s">
        <v>217</v>
      </c>
      <c r="B5815">
        <v>1</v>
      </c>
      <c r="C5815">
        <v>26</v>
      </c>
      <c r="D5815" t="s">
        <v>5061</v>
      </c>
      <c r="E5815">
        <v>49.293655000000001</v>
      </c>
      <c r="F5815">
        <v>-123.13560099999999</v>
      </c>
      <c r="G5815">
        <f>IF(route_map__2[[#This Row],[route_label]]&lt;&gt;A5816,0,SQRT((E5816-route_map__2[[#This Row],[stop_lat]])^2 + ((F5816-route_map__2[[#This Row],[stop_lon]])*COS(RADIANS(route_map__2[[#This Row],[stop_lat]])))^2)*111.32)</f>
        <v>0.22633826096027457</v>
      </c>
    </row>
    <row r="5816" spans="1:7" hidden="1" x14ac:dyDescent="0.2">
      <c r="A5816" t="s">
        <v>217</v>
      </c>
      <c r="B5816">
        <v>1</v>
      </c>
      <c r="C5816">
        <v>27</v>
      </c>
      <c r="D5816" t="s">
        <v>5062</v>
      </c>
      <c r="E5816">
        <v>49.292217000000001</v>
      </c>
      <c r="F5816">
        <v>-123.133397</v>
      </c>
      <c r="G5816">
        <f>IF(route_map__2[[#This Row],[route_label]]&lt;&gt;A5817,0,SQRT((E5817-route_map__2[[#This Row],[stop_lat]])^2 + ((F5817-route_map__2[[#This Row],[stop_lon]])*COS(RADIANS(route_map__2[[#This Row],[stop_lat]])))^2)*111.32)</f>
        <v>0.30810012225692568</v>
      </c>
    </row>
    <row r="5817" spans="1:7" hidden="1" x14ac:dyDescent="0.2">
      <c r="A5817" t="s">
        <v>217</v>
      </c>
      <c r="B5817">
        <v>1</v>
      </c>
      <c r="C5817">
        <v>28</v>
      </c>
      <c r="D5817" t="s">
        <v>5063</v>
      </c>
      <c r="E5817">
        <v>49.290267999999998</v>
      </c>
      <c r="F5817">
        <v>-123.13038400000001</v>
      </c>
      <c r="G5817">
        <f>IF(route_map__2[[#This Row],[route_label]]&lt;&gt;A5818,0,SQRT((E5818-route_map__2[[#This Row],[stop_lat]])^2 + ((F5818-route_map__2[[#This Row],[stop_lon]])*COS(RADIANS(route_map__2[[#This Row],[stop_lat]])))^2)*111.32)</f>
        <v>0.25046514654091145</v>
      </c>
    </row>
    <row r="5818" spans="1:7" hidden="1" x14ac:dyDescent="0.2">
      <c r="A5818" t="s">
        <v>217</v>
      </c>
      <c r="B5818">
        <v>1</v>
      </c>
      <c r="C5818">
        <v>29</v>
      </c>
      <c r="D5818" t="s">
        <v>5064</v>
      </c>
      <c r="E5818">
        <v>49.288694</v>
      </c>
      <c r="F5818">
        <v>-123.12791900000001</v>
      </c>
      <c r="G5818">
        <f>IF(route_map__2[[#This Row],[route_label]]&lt;&gt;A5819,0,SQRT((E5819-route_map__2[[#This Row],[stop_lat]])^2 + ((F5819-route_map__2[[#This Row],[stop_lon]])*COS(RADIANS(route_map__2[[#This Row],[stop_lat]])))^2)*111.32)</f>
        <v>0.31139081338841756</v>
      </c>
    </row>
    <row r="5819" spans="1:7" hidden="1" x14ac:dyDescent="0.2">
      <c r="A5819" t="s">
        <v>217</v>
      </c>
      <c r="B5819">
        <v>1</v>
      </c>
      <c r="C5819">
        <v>30</v>
      </c>
      <c r="D5819" t="s">
        <v>5065</v>
      </c>
      <c r="E5819">
        <v>49.286717000000003</v>
      </c>
      <c r="F5819">
        <v>-123.12488500000001</v>
      </c>
      <c r="G5819">
        <f>IF(route_map__2[[#This Row],[route_label]]&lt;&gt;A5820,0,SQRT((E5820-route_map__2[[#This Row],[stop_lat]])^2 + ((F5820-route_map__2[[#This Row],[stop_lon]])*COS(RADIANS(route_map__2[[#This Row],[stop_lat]])))^2)*111.32)</f>
        <v>0.42896340837643432</v>
      </c>
    </row>
    <row r="5820" spans="1:7" hidden="1" x14ac:dyDescent="0.2">
      <c r="A5820" t="s">
        <v>217</v>
      </c>
      <c r="B5820">
        <v>1</v>
      </c>
      <c r="C5820">
        <v>31</v>
      </c>
      <c r="D5820" t="s">
        <v>5066</v>
      </c>
      <c r="E5820">
        <v>49.284014999999997</v>
      </c>
      <c r="F5820">
        <v>-123.120673</v>
      </c>
      <c r="G5820">
        <f>IF(route_map__2[[#This Row],[route_label]]&lt;&gt;A5821,0,SQRT((E5821-route_map__2[[#This Row],[stop_lat]])^2 + ((F5821-route_map__2[[#This Row],[stop_lon]])*COS(RADIANS(route_map__2[[#This Row],[stop_lat]])))^2)*111.32)</f>
        <v>0.21832840102450024</v>
      </c>
    </row>
    <row r="5821" spans="1:7" hidden="1" x14ac:dyDescent="0.2">
      <c r="A5821" t="s">
        <v>217</v>
      </c>
      <c r="B5821">
        <v>1</v>
      </c>
      <c r="C5821">
        <v>32</v>
      </c>
      <c r="D5821" t="s">
        <v>5067</v>
      </c>
      <c r="E5821">
        <v>49.282640000000001</v>
      </c>
      <c r="F5821">
        <v>-123.118529</v>
      </c>
      <c r="G5821">
        <f>IF(route_map__2[[#This Row],[route_label]]&lt;&gt;A5822,0,SQRT((E5822-route_map__2[[#This Row],[stop_lat]])^2 + ((F5822-route_map__2[[#This Row],[stop_lon]])*COS(RADIANS(route_map__2[[#This Row],[stop_lat]])))^2)*111.32)</f>
        <v>0.37880846249325312</v>
      </c>
    </row>
    <row r="5822" spans="1:7" hidden="1" x14ac:dyDescent="0.2">
      <c r="A5822" t="s">
        <v>217</v>
      </c>
      <c r="B5822">
        <v>1</v>
      </c>
      <c r="C5822">
        <v>33</v>
      </c>
      <c r="D5822" t="s">
        <v>5068</v>
      </c>
      <c r="E5822">
        <v>49.280236000000002</v>
      </c>
      <c r="F5822">
        <v>-123.11483699999999</v>
      </c>
      <c r="G5822">
        <f>IF(route_map__2[[#This Row],[route_label]]&lt;&gt;A5823,0,SQRT((E5823-route_map__2[[#This Row],[stop_lat]])^2 + ((F5823-route_map__2[[#This Row],[stop_lon]])*COS(RADIANS(route_map__2[[#This Row],[stop_lat]])))^2)*111.32)</f>
        <v>0.14443004592674852</v>
      </c>
    </row>
    <row r="5823" spans="1:7" hidden="1" x14ac:dyDescent="0.2">
      <c r="A5823" t="s">
        <v>217</v>
      </c>
      <c r="B5823">
        <v>1</v>
      </c>
      <c r="C5823">
        <v>34</v>
      </c>
      <c r="D5823" t="s">
        <v>1683</v>
      </c>
      <c r="E5823">
        <v>49.279237000000002</v>
      </c>
      <c r="F5823">
        <v>-123.113568</v>
      </c>
      <c r="G5823">
        <f>IF(route_map__2[[#This Row],[route_label]]&lt;&gt;A5824,0,SQRT((E5824-route_map__2[[#This Row],[stop_lat]])^2 + ((F5824-route_map__2[[#This Row],[stop_lon]])*COS(RADIANS(route_map__2[[#This Row],[stop_lat]])))^2)*111.32)</f>
        <v>0</v>
      </c>
    </row>
    <row r="5824" spans="1:7" hidden="1" x14ac:dyDescent="0.2">
      <c r="A5824" t="s">
        <v>426</v>
      </c>
      <c r="B5824">
        <v>0</v>
      </c>
      <c r="C5824">
        <v>1</v>
      </c>
      <c r="D5824" t="s">
        <v>5016</v>
      </c>
      <c r="E5824">
        <v>49.280920999999999</v>
      </c>
      <c r="F5824">
        <v>-123.11549100000001</v>
      </c>
      <c r="G5824">
        <f>IF(route_map__2[[#This Row],[route_label]]&lt;&gt;A5825,0,SQRT((E5825-route_map__2[[#This Row],[stop_lat]])^2 + ((F5825-route_map__2[[#This Row],[stop_lon]])*COS(RADIANS(route_map__2[[#This Row],[stop_lat]])))^2)*111.32)</f>
        <v>0.30987263152761724</v>
      </c>
    </row>
    <row r="5825" spans="1:7" hidden="1" x14ac:dyDescent="0.2">
      <c r="A5825" t="s">
        <v>426</v>
      </c>
      <c r="B5825">
        <v>0</v>
      </c>
      <c r="C5825">
        <v>2</v>
      </c>
      <c r="D5825" t="s">
        <v>5017</v>
      </c>
      <c r="E5825">
        <v>49.282879000000001</v>
      </c>
      <c r="F5825">
        <v>-123.11852399999999</v>
      </c>
      <c r="G5825">
        <f>IF(route_map__2[[#This Row],[route_label]]&lt;&gt;A5826,0,SQRT((E5826-route_map__2[[#This Row],[stop_lat]])^2 + ((F5826-route_map__2[[#This Row],[stop_lon]])*COS(RADIANS(route_map__2[[#This Row],[stop_lat]])))^2)*111.32)</f>
        <v>0.29959478368530595</v>
      </c>
    </row>
    <row r="5826" spans="1:7" hidden="1" x14ac:dyDescent="0.2">
      <c r="A5826" t="s">
        <v>426</v>
      </c>
      <c r="B5826">
        <v>0</v>
      </c>
      <c r="C5826">
        <v>3</v>
      </c>
      <c r="D5826" t="s">
        <v>5018</v>
      </c>
      <c r="E5826">
        <v>49.284776999999998</v>
      </c>
      <c r="F5826">
        <v>-123.121449</v>
      </c>
      <c r="G5826">
        <f>IF(route_map__2[[#This Row],[route_label]]&lt;&gt;A5827,0,SQRT((E5827-route_map__2[[#This Row],[stop_lat]])^2 + ((F5827-route_map__2[[#This Row],[stop_lon]])*COS(RADIANS(route_map__2[[#This Row],[stop_lat]])))^2)*111.32)</f>
        <v>0.42043808250556747</v>
      </c>
    </row>
    <row r="5827" spans="1:7" hidden="1" x14ac:dyDescent="0.2">
      <c r="A5827" t="s">
        <v>426</v>
      </c>
      <c r="B5827">
        <v>0</v>
      </c>
      <c r="C5827">
        <v>4</v>
      </c>
      <c r="D5827" t="s">
        <v>5019</v>
      </c>
      <c r="E5827">
        <v>49.287432000000003</v>
      </c>
      <c r="F5827">
        <v>-123.125567</v>
      </c>
      <c r="G5827">
        <f>IF(route_map__2[[#This Row],[route_label]]&lt;&gt;A5828,0,SQRT((E5828-route_map__2[[#This Row],[stop_lat]])^2 + ((F5828-route_map__2[[#This Row],[stop_lon]])*COS(RADIANS(route_map__2[[#This Row],[stop_lat]])))^2)*111.32)</f>
        <v>0.30337250388373088</v>
      </c>
    </row>
    <row r="5828" spans="1:7" hidden="1" x14ac:dyDescent="0.2">
      <c r="A5828" t="s">
        <v>426</v>
      </c>
      <c r="B5828">
        <v>0</v>
      </c>
      <c r="C5828">
        <v>5</v>
      </c>
      <c r="D5828" t="s">
        <v>5020</v>
      </c>
      <c r="E5828">
        <v>49.289355999999998</v>
      </c>
      <c r="F5828">
        <v>-123.12852599999999</v>
      </c>
      <c r="G5828">
        <f>IF(route_map__2[[#This Row],[route_label]]&lt;&gt;A5829,0,SQRT((E5829-route_map__2[[#This Row],[stop_lat]])^2 + ((F5829-route_map__2[[#This Row],[stop_lon]])*COS(RADIANS(route_map__2[[#This Row],[stop_lat]])))^2)*111.32)</f>
        <v>0.2453240748554171</v>
      </c>
    </row>
    <row r="5829" spans="1:7" hidden="1" x14ac:dyDescent="0.2">
      <c r="A5829" t="s">
        <v>426</v>
      </c>
      <c r="B5829">
        <v>0</v>
      </c>
      <c r="C5829">
        <v>6</v>
      </c>
      <c r="D5829" t="s">
        <v>1751</v>
      </c>
      <c r="E5829">
        <v>49.290934999999998</v>
      </c>
      <c r="F5829">
        <v>-123.130883</v>
      </c>
      <c r="G5829">
        <f>IF(route_map__2[[#This Row],[route_label]]&lt;&gt;A5830,0,SQRT((E5830-route_map__2[[#This Row],[stop_lat]])^2 + ((F5830-route_map__2[[#This Row],[stop_lon]])*COS(RADIANS(route_map__2[[#This Row],[stop_lat]])))^2)*111.32)</f>
        <v>0.31964685627298911</v>
      </c>
    </row>
    <row r="5830" spans="1:7" hidden="1" x14ac:dyDescent="0.2">
      <c r="A5830" t="s">
        <v>426</v>
      </c>
      <c r="B5830">
        <v>0</v>
      </c>
      <c r="C5830">
        <v>7</v>
      </c>
      <c r="D5830" t="s">
        <v>1752</v>
      </c>
      <c r="E5830">
        <v>49.292951000000002</v>
      </c>
      <c r="F5830">
        <v>-123.134018</v>
      </c>
      <c r="G5830">
        <f>IF(route_map__2[[#This Row],[route_label]]&lt;&gt;A5831,0,SQRT((E5831-route_map__2[[#This Row],[stop_lat]])^2 + ((F5831-route_map__2[[#This Row],[stop_lon]])*COS(RADIANS(route_map__2[[#This Row],[stop_lat]])))^2)*111.32)</f>
        <v>3.7371571588651062</v>
      </c>
    </row>
    <row r="5831" spans="1:7" hidden="1" x14ac:dyDescent="0.2">
      <c r="A5831" t="s">
        <v>426</v>
      </c>
      <c r="B5831">
        <v>0</v>
      </c>
      <c r="C5831">
        <v>8</v>
      </c>
      <c r="D5831" t="s">
        <v>5081</v>
      </c>
      <c r="E5831">
        <v>49.325440999999998</v>
      </c>
      <c r="F5831">
        <v>-123.121059</v>
      </c>
      <c r="G5831">
        <f>IF(route_map__2[[#This Row],[route_label]]&lt;&gt;A5832,0,SQRT((E5832-route_map__2[[#This Row],[stop_lat]])^2 + ((F5832-route_map__2[[#This Row],[stop_lon]])*COS(RADIANS(route_map__2[[#This Row],[stop_lat]])))^2)*111.32)</f>
        <v>0.19048151058992277</v>
      </c>
    </row>
    <row r="5832" spans="1:7" hidden="1" x14ac:dyDescent="0.2">
      <c r="A5832" t="s">
        <v>426</v>
      </c>
      <c r="B5832">
        <v>0</v>
      </c>
      <c r="C5832">
        <v>9</v>
      </c>
      <c r="D5832" t="s">
        <v>5082</v>
      </c>
      <c r="E5832">
        <v>49.326787000000003</v>
      </c>
      <c r="F5832">
        <v>-123.119438</v>
      </c>
      <c r="G5832">
        <f>IF(route_map__2[[#This Row],[route_label]]&lt;&gt;A5833,0,SQRT((E5833-route_map__2[[#This Row],[stop_lat]])^2 + ((F5833-route_map__2[[#This Row],[stop_lon]])*COS(RADIANS(route_map__2[[#This Row],[stop_lat]])))^2)*111.32)</f>
        <v>0.31303018295648499</v>
      </c>
    </row>
    <row r="5833" spans="1:7" hidden="1" x14ac:dyDescent="0.2">
      <c r="A5833" t="s">
        <v>426</v>
      </c>
      <c r="B5833">
        <v>0</v>
      </c>
      <c r="C5833">
        <v>10</v>
      </c>
      <c r="D5833" t="s">
        <v>5083</v>
      </c>
      <c r="E5833">
        <v>49.329349999999998</v>
      </c>
      <c r="F5833">
        <v>-123.11766299999999</v>
      </c>
      <c r="G5833">
        <f>IF(route_map__2[[#This Row],[route_label]]&lt;&gt;A5834,0,SQRT((E5834-route_map__2[[#This Row],[stop_lat]])^2 + ((F5834-route_map__2[[#This Row],[stop_lon]])*COS(RADIANS(route_map__2[[#This Row],[stop_lat]])))^2)*111.32)</f>
        <v>0.64274321112178801</v>
      </c>
    </row>
    <row r="5834" spans="1:7" hidden="1" x14ac:dyDescent="0.2">
      <c r="A5834" t="s">
        <v>426</v>
      </c>
      <c r="B5834">
        <v>0</v>
      </c>
      <c r="C5834">
        <v>11</v>
      </c>
      <c r="D5834" t="s">
        <v>4998</v>
      </c>
      <c r="E5834">
        <v>49.334983999999999</v>
      </c>
      <c r="F5834">
        <v>-123.115725</v>
      </c>
      <c r="G5834">
        <f>IF(route_map__2[[#This Row],[route_label]]&lt;&gt;A5835,0,SQRT((E5835-route_map__2[[#This Row],[stop_lat]])^2 + ((F5835-route_map__2[[#This Row],[stop_lon]])*COS(RADIANS(route_map__2[[#This Row],[stop_lat]])))^2)*111.32)</f>
        <v>0.19047271151579556</v>
      </c>
    </row>
    <row r="5835" spans="1:7" hidden="1" x14ac:dyDescent="0.2">
      <c r="A5835" t="s">
        <v>426</v>
      </c>
      <c r="B5835">
        <v>0</v>
      </c>
      <c r="C5835">
        <v>12</v>
      </c>
      <c r="D5835" t="s">
        <v>4999</v>
      </c>
      <c r="E5835">
        <v>49.336685000000003</v>
      </c>
      <c r="F5835">
        <v>-123.115441</v>
      </c>
      <c r="G5835">
        <f>IF(route_map__2[[#This Row],[route_label]]&lt;&gt;A5836,0,SQRT((E5836-route_map__2[[#This Row],[stop_lat]])^2 + ((F5836-route_map__2[[#This Row],[stop_lon]])*COS(RADIANS(route_map__2[[#This Row],[stop_lat]])))^2)*111.32)</f>
        <v>0.37710151500998268</v>
      </c>
    </row>
    <row r="5836" spans="1:7" hidden="1" x14ac:dyDescent="0.2">
      <c r="A5836" t="s">
        <v>426</v>
      </c>
      <c r="B5836">
        <v>0</v>
      </c>
      <c r="C5836">
        <v>13</v>
      </c>
      <c r="D5836" t="s">
        <v>5000</v>
      </c>
      <c r="E5836">
        <v>49.339993999999997</v>
      </c>
      <c r="F5836">
        <v>-123.114328</v>
      </c>
      <c r="G5836">
        <f>IF(route_map__2[[#This Row],[route_label]]&lt;&gt;A5837,0,SQRT((E5837-route_map__2[[#This Row],[stop_lat]])^2 + ((F5837-route_map__2[[#This Row],[stop_lon]])*COS(RADIANS(route_map__2[[#This Row],[stop_lat]])))^2)*111.32)</f>
        <v>0.30297281580954488</v>
      </c>
    </row>
    <row r="5837" spans="1:7" hidden="1" x14ac:dyDescent="0.2">
      <c r="A5837" t="s">
        <v>426</v>
      </c>
      <c r="B5837">
        <v>0</v>
      </c>
      <c r="C5837">
        <v>14</v>
      </c>
      <c r="D5837" t="s">
        <v>5001</v>
      </c>
      <c r="E5837">
        <v>49.342652999999999</v>
      </c>
      <c r="F5837">
        <v>-123.113437</v>
      </c>
      <c r="G5837">
        <f>IF(route_map__2[[#This Row],[route_label]]&lt;&gt;A5838,0,SQRT((E5838-route_map__2[[#This Row],[stop_lat]])^2 + ((F5838-route_map__2[[#This Row],[stop_lon]])*COS(RADIANS(route_map__2[[#This Row],[stop_lat]])))^2)*111.32)</f>
        <v>0.21168202705142444</v>
      </c>
    </row>
    <row r="5838" spans="1:7" hidden="1" x14ac:dyDescent="0.2">
      <c r="A5838" t="s">
        <v>426</v>
      </c>
      <c r="B5838">
        <v>0</v>
      </c>
      <c r="C5838">
        <v>15</v>
      </c>
      <c r="D5838" t="s">
        <v>4974</v>
      </c>
      <c r="E5838">
        <v>49.344119999999997</v>
      </c>
      <c r="F5838">
        <v>-123.11158</v>
      </c>
      <c r="G5838">
        <f>IF(route_map__2[[#This Row],[route_label]]&lt;&gt;A5839,0,SQRT((E5839-route_map__2[[#This Row],[stop_lat]])^2 + ((F5839-route_map__2[[#This Row],[stop_lon]])*COS(RADIANS(route_map__2[[#This Row],[stop_lat]])))^2)*111.32)</f>
        <v>0.17016476817250853</v>
      </c>
    </row>
    <row r="5839" spans="1:7" hidden="1" x14ac:dyDescent="0.2">
      <c r="A5839" t="s">
        <v>426</v>
      </c>
      <c r="B5839">
        <v>0</v>
      </c>
      <c r="C5839">
        <v>16</v>
      </c>
      <c r="D5839" t="s">
        <v>4975</v>
      </c>
      <c r="E5839">
        <v>49.345601000000002</v>
      </c>
      <c r="F5839">
        <v>-123.11099900000001</v>
      </c>
      <c r="G5839">
        <f>IF(route_map__2[[#This Row],[route_label]]&lt;&gt;A5840,0,SQRT((E5840-route_map__2[[#This Row],[stop_lat]])^2 + ((F5840-route_map__2[[#This Row],[stop_lon]])*COS(RADIANS(route_map__2[[#This Row],[stop_lat]])))^2)*111.32)</f>
        <v>0.20446375267976694</v>
      </c>
    </row>
    <row r="5840" spans="1:7" hidden="1" x14ac:dyDescent="0.2">
      <c r="A5840" t="s">
        <v>426</v>
      </c>
      <c r="B5840">
        <v>0</v>
      </c>
      <c r="C5840">
        <v>17</v>
      </c>
      <c r="D5840" t="s">
        <v>4976</v>
      </c>
      <c r="E5840">
        <v>49.347433000000002</v>
      </c>
      <c r="F5840">
        <v>-123.11120099999999</v>
      </c>
      <c r="G5840">
        <f>IF(route_map__2[[#This Row],[route_label]]&lt;&gt;A5841,0,SQRT((E5841-route_map__2[[#This Row],[stop_lat]])^2 + ((F5841-route_map__2[[#This Row],[stop_lon]])*COS(RADIANS(route_map__2[[#This Row],[stop_lat]])))^2)*111.32)</f>
        <v>0.48291447311715452</v>
      </c>
    </row>
    <row r="5841" spans="1:7" hidden="1" x14ac:dyDescent="0.2">
      <c r="A5841" t="s">
        <v>426</v>
      </c>
      <c r="B5841">
        <v>0</v>
      </c>
      <c r="C5841">
        <v>18</v>
      </c>
      <c r="D5841" t="s">
        <v>4977</v>
      </c>
      <c r="E5841">
        <v>49.351103999999999</v>
      </c>
      <c r="F5841">
        <v>-123.107653</v>
      </c>
      <c r="G5841">
        <f>IF(route_map__2[[#This Row],[route_label]]&lt;&gt;A5842,0,SQRT((E5842-route_map__2[[#This Row],[stop_lat]])^2 + ((F5842-route_map__2[[#This Row],[stop_lon]])*COS(RADIANS(route_map__2[[#This Row],[stop_lat]])))^2)*111.32)</f>
        <v>0.20184010341817712</v>
      </c>
    </row>
    <row r="5842" spans="1:7" hidden="1" x14ac:dyDescent="0.2">
      <c r="A5842" t="s">
        <v>426</v>
      </c>
      <c r="B5842">
        <v>0</v>
      </c>
      <c r="C5842">
        <v>19</v>
      </c>
      <c r="D5842" t="s">
        <v>4978</v>
      </c>
      <c r="E5842">
        <v>49.352871</v>
      </c>
      <c r="F5842">
        <v>-123.107029</v>
      </c>
      <c r="G5842">
        <f>IF(route_map__2[[#This Row],[route_label]]&lt;&gt;A5843,0,SQRT((E5843-route_map__2[[#This Row],[stop_lat]])^2 + ((F5843-route_map__2[[#This Row],[stop_lon]])*COS(RADIANS(route_map__2[[#This Row],[stop_lat]])))^2)*111.32)</f>
        <v>0.40595878394478807</v>
      </c>
    </row>
    <row r="5843" spans="1:7" hidden="1" x14ac:dyDescent="0.2">
      <c r="A5843" t="s">
        <v>426</v>
      </c>
      <c r="B5843">
        <v>0</v>
      </c>
      <c r="C5843">
        <v>20</v>
      </c>
      <c r="D5843" t="s">
        <v>4979</v>
      </c>
      <c r="E5843">
        <v>49.356465999999998</v>
      </c>
      <c r="F5843">
        <v>-123.106089</v>
      </c>
      <c r="G5843">
        <f>IF(route_map__2[[#This Row],[route_label]]&lt;&gt;A5844,0,SQRT((E5844-route_map__2[[#This Row],[stop_lat]])^2 + ((F5844-route_map__2[[#This Row],[stop_lon]])*COS(RADIANS(route_map__2[[#This Row],[stop_lat]])))^2)*111.32)</f>
        <v>0.16834985148141207</v>
      </c>
    </row>
    <row r="5844" spans="1:7" hidden="1" x14ac:dyDescent="0.2">
      <c r="A5844" t="s">
        <v>426</v>
      </c>
      <c r="B5844">
        <v>0</v>
      </c>
      <c r="C5844">
        <v>21</v>
      </c>
      <c r="D5844" t="s">
        <v>5120</v>
      </c>
      <c r="E5844">
        <v>49.357970000000002</v>
      </c>
      <c r="F5844">
        <v>-123.10633199999999</v>
      </c>
      <c r="G5844">
        <f>IF(route_map__2[[#This Row],[route_label]]&lt;&gt;A5845,0,SQRT((E5845-route_map__2[[#This Row],[stop_lat]])^2 + ((F5845-route_map__2[[#This Row],[stop_lon]])*COS(RADIANS(route_map__2[[#This Row],[stop_lat]])))^2)*111.32)</f>
        <v>0.24717443101016626</v>
      </c>
    </row>
    <row r="5845" spans="1:7" hidden="1" x14ac:dyDescent="0.2">
      <c r="A5845" t="s">
        <v>426</v>
      </c>
      <c r="B5845">
        <v>0</v>
      </c>
      <c r="C5845">
        <v>22</v>
      </c>
      <c r="D5845" t="s">
        <v>5121</v>
      </c>
      <c r="E5845">
        <v>49.357976000000001</v>
      </c>
      <c r="F5845">
        <v>-123.102923</v>
      </c>
      <c r="G5845">
        <f>IF(route_map__2[[#This Row],[route_label]]&lt;&gt;A5846,0,SQRT((E5846-route_map__2[[#This Row],[stop_lat]])^2 + ((F5846-route_map__2[[#This Row],[stop_lon]])*COS(RADIANS(route_map__2[[#This Row],[stop_lat]])))^2)*111.32)</f>
        <v>0.20483501331427387</v>
      </c>
    </row>
    <row r="5846" spans="1:7" hidden="1" x14ac:dyDescent="0.2">
      <c r="A5846" t="s">
        <v>426</v>
      </c>
      <c r="B5846">
        <v>0</v>
      </c>
      <c r="C5846">
        <v>23</v>
      </c>
      <c r="D5846" t="s">
        <v>5122</v>
      </c>
      <c r="E5846">
        <v>49.357989000000003</v>
      </c>
      <c r="F5846">
        <v>-123.100098</v>
      </c>
      <c r="G5846">
        <f>IF(route_map__2[[#This Row],[route_label]]&lt;&gt;A5847,0,SQRT((E5847-route_map__2[[#This Row],[stop_lat]])^2 + ((F5847-route_map__2[[#This Row],[stop_lon]])*COS(RADIANS(route_map__2[[#This Row],[stop_lat]])))^2)*111.32)</f>
        <v>0.22537291033671214</v>
      </c>
    </row>
    <row r="5847" spans="1:7" hidden="1" x14ac:dyDescent="0.2">
      <c r="A5847" t="s">
        <v>426</v>
      </c>
      <c r="B5847">
        <v>0</v>
      </c>
      <c r="C5847">
        <v>24</v>
      </c>
      <c r="D5847" t="s">
        <v>5123</v>
      </c>
      <c r="E5847">
        <v>49.360008000000001</v>
      </c>
      <c r="F5847">
        <v>-123.100328</v>
      </c>
      <c r="G5847">
        <f>IF(route_map__2[[#This Row],[route_label]]&lt;&gt;A5848,0,SQRT((E5848-route_map__2[[#This Row],[stop_lat]])^2 + ((F5848-route_map__2[[#This Row],[stop_lon]])*COS(RADIANS(route_map__2[[#This Row],[stop_lat]])))^2)*111.32)</f>
        <v>0.3183252256816278</v>
      </c>
    </row>
    <row r="5848" spans="1:7" hidden="1" x14ac:dyDescent="0.2">
      <c r="A5848" t="s">
        <v>426</v>
      </c>
      <c r="B5848">
        <v>0</v>
      </c>
      <c r="C5848">
        <v>25</v>
      </c>
      <c r="D5848" t="s">
        <v>5124</v>
      </c>
      <c r="E5848">
        <v>49.362467000000002</v>
      </c>
      <c r="F5848">
        <v>-123.09808700000001</v>
      </c>
      <c r="G5848">
        <f>IF(route_map__2[[#This Row],[route_label]]&lt;&gt;A5849,0,SQRT((E5849-route_map__2[[#This Row],[stop_lat]])^2 + ((F5849-route_map__2[[#This Row],[stop_lon]])*COS(RADIANS(route_map__2[[#This Row],[stop_lat]])))^2)*111.32)</f>
        <v>0.23979847875585536</v>
      </c>
    </row>
    <row r="5849" spans="1:7" hidden="1" x14ac:dyDescent="0.2">
      <c r="A5849" t="s">
        <v>426</v>
      </c>
      <c r="B5849">
        <v>0</v>
      </c>
      <c r="C5849">
        <v>26</v>
      </c>
      <c r="D5849" t="s">
        <v>5125</v>
      </c>
      <c r="E5849">
        <v>49.361893000000002</v>
      </c>
      <c r="F5849">
        <v>-123.094899</v>
      </c>
      <c r="G5849">
        <f>IF(route_map__2[[#This Row],[route_label]]&lt;&gt;A5850,0,SQRT((E5850-route_map__2[[#This Row],[stop_lat]])^2 + ((F5850-route_map__2[[#This Row],[stop_lon]])*COS(RADIANS(route_map__2[[#This Row],[stop_lat]])))^2)*111.32)</f>
        <v>0.28914149346544932</v>
      </c>
    </row>
    <row r="5850" spans="1:7" hidden="1" x14ac:dyDescent="0.2">
      <c r="A5850" t="s">
        <v>426</v>
      </c>
      <c r="B5850">
        <v>0</v>
      </c>
      <c r="C5850">
        <v>27</v>
      </c>
      <c r="D5850" t="s">
        <v>5126</v>
      </c>
      <c r="E5850">
        <v>49.360267</v>
      </c>
      <c r="F5850">
        <v>-123.09178900000001</v>
      </c>
      <c r="G5850">
        <f>IF(route_map__2[[#This Row],[route_label]]&lt;&gt;A5851,0,SQRT((E5851-route_map__2[[#This Row],[stop_lat]])^2 + ((F5851-route_map__2[[#This Row],[stop_lon]])*COS(RADIANS(route_map__2[[#This Row],[stop_lat]])))^2)*111.32)</f>
        <v>0.1379852878838104</v>
      </c>
    </row>
    <row r="5851" spans="1:7" hidden="1" x14ac:dyDescent="0.2">
      <c r="A5851" t="s">
        <v>426</v>
      </c>
      <c r="B5851">
        <v>0</v>
      </c>
      <c r="C5851">
        <v>28</v>
      </c>
      <c r="D5851" t="s">
        <v>5127</v>
      </c>
      <c r="E5851">
        <v>49.359118000000002</v>
      </c>
      <c r="F5851">
        <v>-123.091075</v>
      </c>
      <c r="G5851">
        <f>IF(route_map__2[[#This Row],[route_label]]&lt;&gt;A5852,0,SQRT((E5852-route_map__2[[#This Row],[stop_lat]])^2 + ((F5852-route_map__2[[#This Row],[stop_lon]])*COS(RADIANS(route_map__2[[#This Row],[stop_lat]])))^2)*111.32)</f>
        <v>0.36811337182294018</v>
      </c>
    </row>
    <row r="5852" spans="1:7" hidden="1" x14ac:dyDescent="0.2">
      <c r="A5852" t="s">
        <v>426</v>
      </c>
      <c r="B5852">
        <v>0</v>
      </c>
      <c r="C5852">
        <v>29</v>
      </c>
      <c r="D5852" t="s">
        <v>5128</v>
      </c>
      <c r="E5852">
        <v>49.359096000000001</v>
      </c>
      <c r="F5852">
        <v>-123.096152</v>
      </c>
      <c r="G5852">
        <f>IF(route_map__2[[#This Row],[route_label]]&lt;&gt;A5853,0,SQRT((E5853-route_map__2[[#This Row],[stop_lat]])^2 + ((F5853-route_map__2[[#This Row],[stop_lon]])*COS(RADIANS(route_map__2[[#This Row],[stop_lat]])))^2)*111.32)</f>
        <v>0.28207816422874843</v>
      </c>
    </row>
    <row r="5853" spans="1:7" hidden="1" x14ac:dyDescent="0.2">
      <c r="A5853" t="s">
        <v>426</v>
      </c>
      <c r="B5853">
        <v>0</v>
      </c>
      <c r="C5853">
        <v>30</v>
      </c>
      <c r="D5853" t="s">
        <v>5129</v>
      </c>
      <c r="E5853">
        <v>49.358595999999999</v>
      </c>
      <c r="F5853">
        <v>-123.09996599999999</v>
      </c>
      <c r="G5853">
        <f>IF(route_map__2[[#This Row],[route_label]]&lt;&gt;A5854,0,SQRT((E5854-route_map__2[[#This Row],[stop_lat]])^2 + ((F5854-route_map__2[[#This Row],[stop_lon]])*COS(RADIANS(route_map__2[[#This Row],[stop_lat]])))^2)*111.32)</f>
        <v>0.24079730626942658</v>
      </c>
    </row>
    <row r="5854" spans="1:7" hidden="1" x14ac:dyDescent="0.2">
      <c r="A5854" t="s">
        <v>426</v>
      </c>
      <c r="B5854">
        <v>0</v>
      </c>
      <c r="C5854">
        <v>31</v>
      </c>
      <c r="D5854" t="s">
        <v>5130</v>
      </c>
      <c r="E5854">
        <v>49.356436000000002</v>
      </c>
      <c r="F5854">
        <v>-123.100144</v>
      </c>
      <c r="G5854">
        <f>IF(route_map__2[[#This Row],[route_label]]&lt;&gt;A5855,0,SQRT((E5855-route_map__2[[#This Row],[stop_lat]])^2 + ((F5855-route_map__2[[#This Row],[stop_lon]])*COS(RADIANS(route_map__2[[#This Row],[stop_lat]])))^2)*111.32)</f>
        <v>0.22511308867096888</v>
      </c>
    </row>
    <row r="5855" spans="1:7" hidden="1" x14ac:dyDescent="0.2">
      <c r="A5855" t="s">
        <v>426</v>
      </c>
      <c r="B5855">
        <v>0</v>
      </c>
      <c r="C5855">
        <v>32</v>
      </c>
      <c r="D5855" t="s">
        <v>5131</v>
      </c>
      <c r="E5855">
        <v>49.356261000000003</v>
      </c>
      <c r="F5855">
        <v>-123.10323699999999</v>
      </c>
      <c r="G5855">
        <f>IF(route_map__2[[#This Row],[route_label]]&lt;&gt;A5856,0,SQRT((E5856-route_map__2[[#This Row],[stop_lat]])^2 + ((F5856-route_map__2[[#This Row],[stop_lon]])*COS(RADIANS(route_map__2[[#This Row],[stop_lat]])))^2)*111.32)</f>
        <v>0.20805013841833775</v>
      </c>
    </row>
    <row r="5856" spans="1:7" hidden="1" x14ac:dyDescent="0.2">
      <c r="A5856" t="s">
        <v>426</v>
      </c>
      <c r="B5856">
        <v>0</v>
      </c>
      <c r="C5856">
        <v>33</v>
      </c>
      <c r="D5856" t="s">
        <v>4979</v>
      </c>
      <c r="E5856">
        <v>49.356465999999998</v>
      </c>
      <c r="F5856">
        <v>-123.106089</v>
      </c>
      <c r="G5856">
        <f>IF(route_map__2[[#This Row],[route_label]]&lt;&gt;A5857,0,SQRT((E5857-route_map__2[[#This Row],[stop_lat]])^2 + ((F5857-route_map__2[[#This Row],[stop_lon]])*COS(RADIANS(route_map__2[[#This Row],[stop_lat]])))^2)*111.32)</f>
        <v>0.31702024582499344</v>
      </c>
    </row>
    <row r="5857" spans="1:7" hidden="1" x14ac:dyDescent="0.2">
      <c r="A5857" t="s">
        <v>426</v>
      </c>
      <c r="B5857">
        <v>0</v>
      </c>
      <c r="C5857">
        <v>34</v>
      </c>
      <c r="D5857" t="s">
        <v>4980</v>
      </c>
      <c r="E5857">
        <v>49.359304999999999</v>
      </c>
      <c r="F5857">
        <v>-123.105745</v>
      </c>
      <c r="G5857">
        <f>IF(route_map__2[[#This Row],[route_label]]&lt;&gt;A5858,0,SQRT((E5858-route_map__2[[#This Row],[stop_lat]])^2 + ((F5858-route_map__2[[#This Row],[stop_lon]])*COS(RADIANS(route_map__2[[#This Row],[stop_lat]])))^2)*111.32)</f>
        <v>0.63664101330533673</v>
      </c>
    </row>
    <row r="5858" spans="1:7" hidden="1" x14ac:dyDescent="0.2">
      <c r="A5858" t="s">
        <v>426</v>
      </c>
      <c r="B5858">
        <v>0</v>
      </c>
      <c r="C5858">
        <v>35</v>
      </c>
      <c r="D5858" t="s">
        <v>4981</v>
      </c>
      <c r="E5858">
        <v>49.364696000000002</v>
      </c>
      <c r="F5858">
        <v>-123.102814</v>
      </c>
      <c r="G5858">
        <f>IF(route_map__2[[#This Row],[route_label]]&lt;&gt;A5859,0,SQRT((E5859-route_map__2[[#This Row],[stop_lat]])^2 + ((F5859-route_map__2[[#This Row],[stop_lon]])*COS(RADIANS(route_map__2[[#This Row],[stop_lat]])))^2)*111.32)</f>
        <v>0.19344104200996018</v>
      </c>
    </row>
    <row r="5859" spans="1:7" hidden="1" x14ac:dyDescent="0.2">
      <c r="A5859" t="s">
        <v>426</v>
      </c>
      <c r="B5859">
        <v>0</v>
      </c>
      <c r="C5859">
        <v>36</v>
      </c>
      <c r="D5859" t="s">
        <v>4982</v>
      </c>
      <c r="E5859">
        <v>49.366284999999998</v>
      </c>
      <c r="F5859">
        <v>-123.10173399999999</v>
      </c>
      <c r="G5859">
        <f>IF(route_map__2[[#This Row],[route_label]]&lt;&gt;A5860,0,SQRT((E5860-route_map__2[[#This Row],[stop_lat]])^2 + ((F5860-route_map__2[[#This Row],[stop_lon]])*COS(RADIANS(route_map__2[[#This Row],[stop_lat]])))^2)*111.32)</f>
        <v>0.31030475615882569</v>
      </c>
    </row>
    <row r="5860" spans="1:7" hidden="1" x14ac:dyDescent="0.2">
      <c r="A5860" t="s">
        <v>426</v>
      </c>
      <c r="B5860">
        <v>0</v>
      </c>
      <c r="C5860">
        <v>37</v>
      </c>
      <c r="D5860" t="s">
        <v>4983</v>
      </c>
      <c r="E5860">
        <v>49.368777000000001</v>
      </c>
      <c r="F5860">
        <v>-123.099816</v>
      </c>
      <c r="G5860">
        <f>IF(route_map__2[[#This Row],[route_label]]&lt;&gt;A5861,0,SQRT((E5861-route_map__2[[#This Row],[stop_lat]])^2 + ((F5861-route_map__2[[#This Row],[stop_lon]])*COS(RADIANS(route_map__2[[#This Row],[stop_lat]])))^2)*111.32)</f>
        <v>0.37874883397423376</v>
      </c>
    </row>
    <row r="5861" spans="1:7" hidden="1" x14ac:dyDescent="0.2">
      <c r="A5861" t="s">
        <v>426</v>
      </c>
      <c r="B5861">
        <v>0</v>
      </c>
      <c r="C5861">
        <v>38</v>
      </c>
      <c r="D5861" t="s">
        <v>4913</v>
      </c>
      <c r="E5861">
        <v>49.372151000000002</v>
      </c>
      <c r="F5861">
        <v>-123.099143</v>
      </c>
      <c r="G5861">
        <f>IF(route_map__2[[#This Row],[route_label]]&lt;&gt;A5862,0,SQRT((E5862-route_map__2[[#This Row],[stop_lat]])^2 + ((F5862-route_map__2[[#This Row],[stop_lon]])*COS(RADIANS(route_map__2[[#This Row],[stop_lat]])))^2)*111.32)</f>
        <v>0</v>
      </c>
    </row>
    <row r="5862" spans="1:7" hidden="1" x14ac:dyDescent="0.2">
      <c r="A5862" t="s">
        <v>426</v>
      </c>
      <c r="B5862">
        <v>1</v>
      </c>
      <c r="C5862">
        <v>1</v>
      </c>
      <c r="D5862" t="s">
        <v>4913</v>
      </c>
      <c r="E5862">
        <v>49.372151000000002</v>
      </c>
      <c r="F5862">
        <v>-123.099143</v>
      </c>
      <c r="G5862">
        <f>IF(route_map__2[[#This Row],[route_label]]&lt;&gt;A5863,0,SQRT((E5863-route_map__2[[#This Row],[stop_lat]])^2 + ((F5863-route_map__2[[#This Row],[stop_lon]])*COS(RADIANS(route_map__2[[#This Row],[stop_lat]])))^2)*111.32)</f>
        <v>0.43092712631395985</v>
      </c>
    </row>
    <row r="5863" spans="1:7" hidden="1" x14ac:dyDescent="0.2">
      <c r="A5863" t="s">
        <v>426</v>
      </c>
      <c r="B5863">
        <v>1</v>
      </c>
      <c r="C5863">
        <v>2</v>
      </c>
      <c r="D5863" t="s">
        <v>4914</v>
      </c>
      <c r="E5863">
        <v>49.368349000000002</v>
      </c>
      <c r="F5863">
        <v>-123.100261</v>
      </c>
      <c r="G5863">
        <f>IF(route_map__2[[#This Row],[route_label]]&lt;&gt;A5864,0,SQRT((E5864-route_map__2[[#This Row],[stop_lat]])^2 + ((F5864-route_map__2[[#This Row],[stop_lon]])*COS(RADIANS(route_map__2[[#This Row],[stop_lat]])))^2)*111.32)</f>
        <v>0.26256635041312049</v>
      </c>
    </row>
    <row r="5864" spans="1:7" hidden="1" x14ac:dyDescent="0.2">
      <c r="A5864" t="s">
        <v>426</v>
      </c>
      <c r="B5864">
        <v>1</v>
      </c>
      <c r="C5864">
        <v>3</v>
      </c>
      <c r="D5864" t="s">
        <v>4915</v>
      </c>
      <c r="E5864">
        <v>49.366256</v>
      </c>
      <c r="F5864">
        <v>-123.10193099999999</v>
      </c>
      <c r="G5864">
        <f>IF(route_map__2[[#This Row],[route_label]]&lt;&gt;A5865,0,SQRT((E5865-route_map__2[[#This Row],[stop_lat]])^2 + ((F5865-route_map__2[[#This Row],[stop_lon]])*COS(RADIANS(route_map__2[[#This Row],[stop_lat]])))^2)*111.32)</f>
        <v>0.26632190899278968</v>
      </c>
    </row>
    <row r="5865" spans="1:7" hidden="1" x14ac:dyDescent="0.2">
      <c r="A5865" t="s">
        <v>426</v>
      </c>
      <c r="B5865">
        <v>1</v>
      </c>
      <c r="C5865">
        <v>4</v>
      </c>
      <c r="D5865" t="s">
        <v>4916</v>
      </c>
      <c r="E5865">
        <v>49.364049000000001</v>
      </c>
      <c r="F5865">
        <v>-123.10334899999999</v>
      </c>
      <c r="G5865">
        <f>IF(route_map__2[[#This Row],[route_label]]&lt;&gt;A5866,0,SQRT((E5866-route_map__2[[#This Row],[stop_lat]])^2 + ((F5866-route_map__2[[#This Row],[stop_lon]])*COS(RADIANS(route_map__2[[#This Row],[stop_lat]])))^2)*111.32)</f>
        <v>0.71042961900293455</v>
      </c>
    </row>
    <row r="5866" spans="1:7" hidden="1" x14ac:dyDescent="0.2">
      <c r="A5866" t="s">
        <v>426</v>
      </c>
      <c r="B5866">
        <v>1</v>
      </c>
      <c r="C5866">
        <v>5</v>
      </c>
      <c r="D5866" t="s">
        <v>5120</v>
      </c>
      <c r="E5866">
        <v>49.357970000000002</v>
      </c>
      <c r="F5866">
        <v>-123.10633199999999</v>
      </c>
      <c r="G5866">
        <f>IF(route_map__2[[#This Row],[route_label]]&lt;&gt;A5867,0,SQRT((E5867-route_map__2[[#This Row],[stop_lat]])^2 + ((F5867-route_map__2[[#This Row],[stop_lon]])*COS(RADIANS(route_map__2[[#This Row],[stop_lat]])))^2)*111.32)</f>
        <v>0.24717443101016626</v>
      </c>
    </row>
    <row r="5867" spans="1:7" hidden="1" x14ac:dyDescent="0.2">
      <c r="A5867" t="s">
        <v>426</v>
      </c>
      <c r="B5867">
        <v>1</v>
      </c>
      <c r="C5867">
        <v>6</v>
      </c>
      <c r="D5867" t="s">
        <v>5121</v>
      </c>
      <c r="E5867">
        <v>49.357976000000001</v>
      </c>
      <c r="F5867">
        <v>-123.102923</v>
      </c>
      <c r="G5867">
        <f>IF(route_map__2[[#This Row],[route_label]]&lt;&gt;A5868,0,SQRT((E5868-route_map__2[[#This Row],[stop_lat]])^2 + ((F5868-route_map__2[[#This Row],[stop_lon]])*COS(RADIANS(route_map__2[[#This Row],[stop_lat]])))^2)*111.32)</f>
        <v>0.20483501331427387</v>
      </c>
    </row>
    <row r="5868" spans="1:7" hidden="1" x14ac:dyDescent="0.2">
      <c r="A5868" t="s">
        <v>426</v>
      </c>
      <c r="B5868">
        <v>1</v>
      </c>
      <c r="C5868">
        <v>7</v>
      </c>
      <c r="D5868" t="s">
        <v>5122</v>
      </c>
      <c r="E5868">
        <v>49.357989000000003</v>
      </c>
      <c r="F5868">
        <v>-123.100098</v>
      </c>
      <c r="G5868">
        <f>IF(route_map__2[[#This Row],[route_label]]&lt;&gt;A5869,0,SQRT((E5869-route_map__2[[#This Row],[stop_lat]])^2 + ((F5869-route_map__2[[#This Row],[stop_lon]])*COS(RADIANS(route_map__2[[#This Row],[stop_lat]])))^2)*111.32)</f>
        <v>0.22537291033671214</v>
      </c>
    </row>
    <row r="5869" spans="1:7" hidden="1" x14ac:dyDescent="0.2">
      <c r="A5869" t="s">
        <v>426</v>
      </c>
      <c r="B5869">
        <v>1</v>
      </c>
      <c r="C5869">
        <v>8</v>
      </c>
      <c r="D5869" t="s">
        <v>5123</v>
      </c>
      <c r="E5869">
        <v>49.360008000000001</v>
      </c>
      <c r="F5869">
        <v>-123.100328</v>
      </c>
      <c r="G5869">
        <f>IF(route_map__2[[#This Row],[route_label]]&lt;&gt;A5870,0,SQRT((E5870-route_map__2[[#This Row],[stop_lat]])^2 + ((F5870-route_map__2[[#This Row],[stop_lon]])*COS(RADIANS(route_map__2[[#This Row],[stop_lat]])))^2)*111.32)</f>
        <v>0.3183252256816278</v>
      </c>
    </row>
    <row r="5870" spans="1:7" hidden="1" x14ac:dyDescent="0.2">
      <c r="A5870" t="s">
        <v>426</v>
      </c>
      <c r="B5870">
        <v>1</v>
      </c>
      <c r="C5870">
        <v>9</v>
      </c>
      <c r="D5870" t="s">
        <v>5124</v>
      </c>
      <c r="E5870">
        <v>49.362467000000002</v>
      </c>
      <c r="F5870">
        <v>-123.09808700000001</v>
      </c>
      <c r="G5870">
        <f>IF(route_map__2[[#This Row],[route_label]]&lt;&gt;A5871,0,SQRT((E5871-route_map__2[[#This Row],[stop_lat]])^2 + ((F5871-route_map__2[[#This Row],[stop_lon]])*COS(RADIANS(route_map__2[[#This Row],[stop_lat]])))^2)*111.32)</f>
        <v>0.23979847875585536</v>
      </c>
    </row>
    <row r="5871" spans="1:7" hidden="1" x14ac:dyDescent="0.2">
      <c r="A5871" t="s">
        <v>426</v>
      </c>
      <c r="B5871">
        <v>1</v>
      </c>
      <c r="C5871">
        <v>10</v>
      </c>
      <c r="D5871" t="s">
        <v>5125</v>
      </c>
      <c r="E5871">
        <v>49.361893000000002</v>
      </c>
      <c r="F5871">
        <v>-123.094899</v>
      </c>
      <c r="G5871">
        <f>IF(route_map__2[[#This Row],[route_label]]&lt;&gt;A5872,0,SQRT((E5872-route_map__2[[#This Row],[stop_lat]])^2 + ((F5872-route_map__2[[#This Row],[stop_lon]])*COS(RADIANS(route_map__2[[#This Row],[stop_lat]])))^2)*111.32)</f>
        <v>0.28914149346544932</v>
      </c>
    </row>
    <row r="5872" spans="1:7" hidden="1" x14ac:dyDescent="0.2">
      <c r="A5872" t="s">
        <v>426</v>
      </c>
      <c r="B5872">
        <v>1</v>
      </c>
      <c r="C5872">
        <v>11</v>
      </c>
      <c r="D5872" t="s">
        <v>5126</v>
      </c>
      <c r="E5872">
        <v>49.360267</v>
      </c>
      <c r="F5872">
        <v>-123.09178900000001</v>
      </c>
      <c r="G5872">
        <f>IF(route_map__2[[#This Row],[route_label]]&lt;&gt;A5873,0,SQRT((E5873-route_map__2[[#This Row],[stop_lat]])^2 + ((F5873-route_map__2[[#This Row],[stop_lon]])*COS(RADIANS(route_map__2[[#This Row],[stop_lat]])))^2)*111.32)</f>
        <v>0.1379852878838104</v>
      </c>
    </row>
    <row r="5873" spans="1:7" hidden="1" x14ac:dyDescent="0.2">
      <c r="A5873" t="s">
        <v>426</v>
      </c>
      <c r="B5873">
        <v>1</v>
      </c>
      <c r="C5873">
        <v>12</v>
      </c>
      <c r="D5873" t="s">
        <v>5127</v>
      </c>
      <c r="E5873">
        <v>49.359118000000002</v>
      </c>
      <c r="F5873">
        <v>-123.091075</v>
      </c>
      <c r="G5873">
        <f>IF(route_map__2[[#This Row],[route_label]]&lt;&gt;A5874,0,SQRT((E5874-route_map__2[[#This Row],[stop_lat]])^2 + ((F5874-route_map__2[[#This Row],[stop_lon]])*COS(RADIANS(route_map__2[[#This Row],[stop_lat]])))^2)*111.32)</f>
        <v>0.36811337182294018</v>
      </c>
    </row>
    <row r="5874" spans="1:7" hidden="1" x14ac:dyDescent="0.2">
      <c r="A5874" t="s">
        <v>426</v>
      </c>
      <c r="B5874">
        <v>1</v>
      </c>
      <c r="C5874">
        <v>13</v>
      </c>
      <c r="D5874" t="s">
        <v>5128</v>
      </c>
      <c r="E5874">
        <v>49.359096000000001</v>
      </c>
      <c r="F5874">
        <v>-123.096152</v>
      </c>
      <c r="G5874">
        <f>IF(route_map__2[[#This Row],[route_label]]&lt;&gt;A5875,0,SQRT((E5875-route_map__2[[#This Row],[stop_lat]])^2 + ((F5875-route_map__2[[#This Row],[stop_lon]])*COS(RADIANS(route_map__2[[#This Row],[stop_lat]])))^2)*111.32)</f>
        <v>0.28207816422874843</v>
      </c>
    </row>
    <row r="5875" spans="1:7" hidden="1" x14ac:dyDescent="0.2">
      <c r="A5875" t="s">
        <v>426</v>
      </c>
      <c r="B5875">
        <v>1</v>
      </c>
      <c r="C5875">
        <v>14</v>
      </c>
      <c r="D5875" t="s">
        <v>5129</v>
      </c>
      <c r="E5875">
        <v>49.358595999999999</v>
      </c>
      <c r="F5875">
        <v>-123.09996599999999</v>
      </c>
      <c r="G5875">
        <f>IF(route_map__2[[#This Row],[route_label]]&lt;&gt;A5876,0,SQRT((E5876-route_map__2[[#This Row],[stop_lat]])^2 + ((F5876-route_map__2[[#This Row],[stop_lon]])*COS(RADIANS(route_map__2[[#This Row],[stop_lat]])))^2)*111.32)</f>
        <v>0.24079730626942658</v>
      </c>
    </row>
    <row r="5876" spans="1:7" hidden="1" x14ac:dyDescent="0.2">
      <c r="A5876" t="s">
        <v>426</v>
      </c>
      <c r="B5876">
        <v>1</v>
      </c>
      <c r="C5876">
        <v>15</v>
      </c>
      <c r="D5876" t="s">
        <v>5130</v>
      </c>
      <c r="E5876">
        <v>49.356436000000002</v>
      </c>
      <c r="F5876">
        <v>-123.100144</v>
      </c>
      <c r="G5876">
        <f>IF(route_map__2[[#This Row],[route_label]]&lt;&gt;A5877,0,SQRT((E5877-route_map__2[[#This Row],[stop_lat]])^2 + ((F5877-route_map__2[[#This Row],[stop_lon]])*COS(RADIANS(route_map__2[[#This Row],[stop_lat]])))^2)*111.32)</f>
        <v>0.22511308867096888</v>
      </c>
    </row>
    <row r="5877" spans="1:7" hidden="1" x14ac:dyDescent="0.2">
      <c r="A5877" t="s">
        <v>426</v>
      </c>
      <c r="B5877">
        <v>1</v>
      </c>
      <c r="C5877">
        <v>16</v>
      </c>
      <c r="D5877" t="s">
        <v>5131</v>
      </c>
      <c r="E5877">
        <v>49.356261000000003</v>
      </c>
      <c r="F5877">
        <v>-123.10323699999999</v>
      </c>
      <c r="G5877">
        <f>IF(route_map__2[[#This Row],[route_label]]&lt;&gt;A5878,0,SQRT((E5878-route_map__2[[#This Row],[stop_lat]])^2 + ((F5878-route_map__2[[#This Row],[stop_lon]])*COS(RADIANS(route_map__2[[#This Row],[stop_lat]])))^2)*111.32)</f>
        <v>0.34776077551032125</v>
      </c>
    </row>
    <row r="5878" spans="1:7" hidden="1" x14ac:dyDescent="0.2">
      <c r="A5878" t="s">
        <v>426</v>
      </c>
      <c r="B5878">
        <v>1</v>
      </c>
      <c r="C5878">
        <v>17</v>
      </c>
      <c r="D5878" t="s">
        <v>4918</v>
      </c>
      <c r="E5878">
        <v>49.354149</v>
      </c>
      <c r="F5878">
        <v>-123.10677099999999</v>
      </c>
      <c r="G5878">
        <f>IF(route_map__2[[#This Row],[route_label]]&lt;&gt;A5879,0,SQRT((E5879-route_map__2[[#This Row],[stop_lat]])^2 + ((F5879-route_map__2[[#This Row],[stop_lon]])*COS(RADIANS(route_map__2[[#This Row],[stop_lat]])))^2)*111.32)</f>
        <v>0.16306279319488975</v>
      </c>
    </row>
    <row r="5879" spans="1:7" hidden="1" x14ac:dyDescent="0.2">
      <c r="A5879" t="s">
        <v>426</v>
      </c>
      <c r="B5879">
        <v>1</v>
      </c>
      <c r="C5879">
        <v>18</v>
      </c>
      <c r="D5879" t="s">
        <v>4919</v>
      </c>
      <c r="E5879">
        <v>49.352730000000001</v>
      </c>
      <c r="F5879">
        <v>-123.10732899999999</v>
      </c>
      <c r="G5879">
        <f>IF(route_map__2[[#This Row],[route_label]]&lt;&gt;A5880,0,SQRT((E5880-route_map__2[[#This Row],[stop_lat]])^2 + ((F5880-route_map__2[[#This Row],[stop_lon]])*COS(RADIANS(route_map__2[[#This Row],[stop_lat]])))^2)*111.32)</f>
        <v>0.2458983879852514</v>
      </c>
    </row>
    <row r="5880" spans="1:7" hidden="1" x14ac:dyDescent="0.2">
      <c r="A5880" t="s">
        <v>426</v>
      </c>
      <c r="B5880">
        <v>1</v>
      </c>
      <c r="C5880">
        <v>19</v>
      </c>
      <c r="D5880" t="s">
        <v>4920</v>
      </c>
      <c r="E5880">
        <v>49.350572</v>
      </c>
      <c r="F5880">
        <v>-123.108053</v>
      </c>
      <c r="G5880">
        <f>IF(route_map__2[[#This Row],[route_label]]&lt;&gt;A5881,0,SQRT((E5881-route_map__2[[#This Row],[stop_lat]])^2 + ((F5881-route_map__2[[#This Row],[stop_lon]])*COS(RADIANS(route_map__2[[#This Row],[stop_lat]])))^2)*111.32)</f>
        <v>0.47993639403114535</v>
      </c>
    </row>
    <row r="5881" spans="1:7" hidden="1" x14ac:dyDescent="0.2">
      <c r="A5881" t="s">
        <v>426</v>
      </c>
      <c r="B5881">
        <v>1</v>
      </c>
      <c r="C5881">
        <v>20</v>
      </c>
      <c r="D5881" t="s">
        <v>4921</v>
      </c>
      <c r="E5881">
        <v>49.346857999999997</v>
      </c>
      <c r="F5881">
        <v>-123.111414</v>
      </c>
      <c r="G5881">
        <f>IF(route_map__2[[#This Row],[route_label]]&lt;&gt;A5882,0,SQRT((E5882-route_map__2[[#This Row],[stop_lat]])^2 + ((F5882-route_map__2[[#This Row],[stop_lon]])*COS(RADIANS(route_map__2[[#This Row],[stop_lat]])))^2)*111.32)</f>
        <v>0.59307723930531664</v>
      </c>
    </row>
    <row r="5882" spans="1:7" hidden="1" x14ac:dyDescent="0.2">
      <c r="A5882" t="s">
        <v>426</v>
      </c>
      <c r="B5882">
        <v>1</v>
      </c>
      <c r="C5882">
        <v>21</v>
      </c>
      <c r="D5882" t="s">
        <v>5002</v>
      </c>
      <c r="E5882">
        <v>49.341790000000003</v>
      </c>
      <c r="F5882">
        <v>-123.113936</v>
      </c>
      <c r="G5882">
        <f>IF(route_map__2[[#This Row],[route_label]]&lt;&gt;A5883,0,SQRT((E5883-route_map__2[[#This Row],[stop_lat]])^2 + ((F5883-route_map__2[[#This Row],[stop_lon]])*COS(RADIANS(route_map__2[[#This Row],[stop_lat]])))^2)*111.32)</f>
        <v>0.22255347271717901</v>
      </c>
    </row>
    <row r="5883" spans="1:7" hidden="1" x14ac:dyDescent="0.2">
      <c r="A5883" t="s">
        <v>426</v>
      </c>
      <c r="B5883">
        <v>1</v>
      </c>
      <c r="C5883">
        <v>22</v>
      </c>
      <c r="D5883" t="s">
        <v>5003</v>
      </c>
      <c r="E5883">
        <v>49.339837000000003</v>
      </c>
      <c r="F5883">
        <v>-123.114592</v>
      </c>
      <c r="G5883">
        <f>IF(route_map__2[[#This Row],[route_label]]&lt;&gt;A5884,0,SQRT((E5884-route_map__2[[#This Row],[stop_lat]])^2 + ((F5884-route_map__2[[#This Row],[stop_lon]])*COS(RADIANS(route_map__2[[#This Row],[stop_lat]])))^2)*111.32)</f>
        <v>0.43698527335034143</v>
      </c>
    </row>
    <row r="5884" spans="1:7" hidden="1" x14ac:dyDescent="0.2">
      <c r="A5884" t="s">
        <v>426</v>
      </c>
      <c r="B5884">
        <v>1</v>
      </c>
      <c r="C5884">
        <v>23</v>
      </c>
      <c r="D5884" t="s">
        <v>5004</v>
      </c>
      <c r="E5884">
        <v>49.336005</v>
      </c>
      <c r="F5884">
        <v>-123.115899</v>
      </c>
      <c r="G5884">
        <f>IF(route_map__2[[#This Row],[route_label]]&lt;&gt;A5885,0,SQRT((E5885-route_map__2[[#This Row],[stop_lat]])^2 + ((F5885-route_map__2[[#This Row],[stop_lon]])*COS(RADIANS(route_map__2[[#This Row],[stop_lat]])))^2)*111.32)</f>
        <v>0.50463644703350075</v>
      </c>
    </row>
    <row r="5885" spans="1:7" hidden="1" x14ac:dyDescent="0.2">
      <c r="A5885" t="s">
        <v>426</v>
      </c>
      <c r="B5885">
        <v>1</v>
      </c>
      <c r="C5885">
        <v>24</v>
      </c>
      <c r="D5885" t="s">
        <v>5118</v>
      </c>
      <c r="E5885">
        <v>49.331578999999998</v>
      </c>
      <c r="F5885">
        <v>-123.117403</v>
      </c>
      <c r="G5885">
        <f>IF(route_map__2[[#This Row],[route_label]]&lt;&gt;A5886,0,SQRT((E5886-route_map__2[[#This Row],[stop_lat]])^2 + ((F5886-route_map__2[[#This Row],[stop_lon]])*COS(RADIANS(route_map__2[[#This Row],[stop_lat]])))^2)*111.32)</f>
        <v>0.59077107174524157</v>
      </c>
    </row>
    <row r="5886" spans="1:7" hidden="1" x14ac:dyDescent="0.2">
      <c r="A5886" t="s">
        <v>426</v>
      </c>
      <c r="B5886">
        <v>1</v>
      </c>
      <c r="C5886">
        <v>25</v>
      </c>
      <c r="D5886" t="s">
        <v>5119</v>
      </c>
      <c r="E5886">
        <v>49.326376000000003</v>
      </c>
      <c r="F5886">
        <v>-123.119007</v>
      </c>
      <c r="G5886">
        <f>IF(route_map__2[[#This Row],[route_label]]&lt;&gt;A5887,0,SQRT((E5887-route_map__2[[#This Row],[stop_lat]])^2 + ((F5887-route_map__2[[#This Row],[stop_lon]])*COS(RADIANS(route_map__2[[#This Row],[stop_lat]])))^2)*111.32)</f>
        <v>0.26964686056619791</v>
      </c>
    </row>
    <row r="5887" spans="1:7" hidden="1" x14ac:dyDescent="0.2">
      <c r="A5887" t="s">
        <v>426</v>
      </c>
      <c r="B5887">
        <v>1</v>
      </c>
      <c r="C5887">
        <v>26</v>
      </c>
      <c r="D5887" t="s">
        <v>5058</v>
      </c>
      <c r="E5887">
        <v>49.324033</v>
      </c>
      <c r="F5887">
        <v>-123.11995</v>
      </c>
      <c r="G5887">
        <f>IF(route_map__2[[#This Row],[route_label]]&lt;&gt;A5888,0,SQRT((E5888-route_map__2[[#This Row],[stop_lat]])^2 + ((F5888-route_map__2[[#This Row],[stop_lon]])*COS(RADIANS(route_map__2[[#This Row],[stop_lat]])))^2)*111.32)</f>
        <v>0.22425842949281929</v>
      </c>
    </row>
    <row r="5888" spans="1:7" hidden="1" x14ac:dyDescent="0.2">
      <c r="A5888" t="s">
        <v>426</v>
      </c>
      <c r="B5888">
        <v>1</v>
      </c>
      <c r="C5888">
        <v>27</v>
      </c>
      <c r="D5888" t="s">
        <v>5059</v>
      </c>
      <c r="E5888">
        <v>49.324576999999998</v>
      </c>
      <c r="F5888">
        <v>-123.12292600000001</v>
      </c>
      <c r="G5888">
        <f>IF(route_map__2[[#This Row],[route_label]]&lt;&gt;A5889,0,SQRT((E5889-route_map__2[[#This Row],[stop_lat]])^2 + ((F5889-route_map__2[[#This Row],[stop_lon]])*COS(RADIANS(route_map__2[[#This Row],[stop_lat]])))^2)*111.32)</f>
        <v>0.47638274052134999</v>
      </c>
    </row>
    <row r="5889" spans="1:7" hidden="1" x14ac:dyDescent="0.2">
      <c r="A5889" t="s">
        <v>426</v>
      </c>
      <c r="B5889">
        <v>1</v>
      </c>
      <c r="C5889">
        <v>28</v>
      </c>
      <c r="D5889" t="s">
        <v>5060</v>
      </c>
      <c r="E5889">
        <v>49.326636999999998</v>
      </c>
      <c r="F5889">
        <v>-123.128681</v>
      </c>
      <c r="G5889">
        <f>IF(route_map__2[[#This Row],[route_label]]&lt;&gt;A5890,0,SQRT((E5890-route_map__2[[#This Row],[stop_lat]])^2 + ((F5890-route_map__2[[#This Row],[stop_lon]])*COS(RADIANS(route_map__2[[#This Row],[stop_lat]])))^2)*111.32)</f>
        <v>3.7057241860885961</v>
      </c>
    </row>
    <row r="5890" spans="1:7" hidden="1" x14ac:dyDescent="0.2">
      <c r="A5890" t="s">
        <v>426</v>
      </c>
      <c r="B5890">
        <v>1</v>
      </c>
      <c r="C5890">
        <v>29</v>
      </c>
      <c r="D5890" t="s">
        <v>5061</v>
      </c>
      <c r="E5890">
        <v>49.293655000000001</v>
      </c>
      <c r="F5890">
        <v>-123.13560099999999</v>
      </c>
      <c r="G5890">
        <f>IF(route_map__2[[#This Row],[route_label]]&lt;&gt;A5891,0,SQRT((E5891-route_map__2[[#This Row],[stop_lat]])^2 + ((F5891-route_map__2[[#This Row],[stop_lon]])*COS(RADIANS(route_map__2[[#This Row],[stop_lat]])))^2)*111.32)</f>
        <v>0.22633826096027457</v>
      </c>
    </row>
    <row r="5891" spans="1:7" hidden="1" x14ac:dyDescent="0.2">
      <c r="A5891" t="s">
        <v>426</v>
      </c>
      <c r="B5891">
        <v>1</v>
      </c>
      <c r="C5891">
        <v>30</v>
      </c>
      <c r="D5891" t="s">
        <v>5062</v>
      </c>
      <c r="E5891">
        <v>49.292217000000001</v>
      </c>
      <c r="F5891">
        <v>-123.133397</v>
      </c>
      <c r="G5891">
        <f>IF(route_map__2[[#This Row],[route_label]]&lt;&gt;A5892,0,SQRT((E5892-route_map__2[[#This Row],[stop_lat]])^2 + ((F5892-route_map__2[[#This Row],[stop_lon]])*COS(RADIANS(route_map__2[[#This Row],[stop_lat]])))^2)*111.32)</f>
        <v>0.30810012225692568</v>
      </c>
    </row>
    <row r="5892" spans="1:7" hidden="1" x14ac:dyDescent="0.2">
      <c r="A5892" t="s">
        <v>426</v>
      </c>
      <c r="B5892">
        <v>1</v>
      </c>
      <c r="C5892">
        <v>31</v>
      </c>
      <c r="D5892" t="s">
        <v>5063</v>
      </c>
      <c r="E5892">
        <v>49.290267999999998</v>
      </c>
      <c r="F5892">
        <v>-123.13038400000001</v>
      </c>
      <c r="G5892">
        <f>IF(route_map__2[[#This Row],[route_label]]&lt;&gt;A5893,0,SQRT((E5893-route_map__2[[#This Row],[stop_lat]])^2 + ((F5893-route_map__2[[#This Row],[stop_lon]])*COS(RADIANS(route_map__2[[#This Row],[stop_lat]])))^2)*111.32)</f>
        <v>0.25046514654091145</v>
      </c>
    </row>
    <row r="5893" spans="1:7" hidden="1" x14ac:dyDescent="0.2">
      <c r="A5893" t="s">
        <v>426</v>
      </c>
      <c r="B5893">
        <v>1</v>
      </c>
      <c r="C5893">
        <v>32</v>
      </c>
      <c r="D5893" t="s">
        <v>5064</v>
      </c>
      <c r="E5893">
        <v>49.288694</v>
      </c>
      <c r="F5893">
        <v>-123.12791900000001</v>
      </c>
      <c r="G5893">
        <f>IF(route_map__2[[#This Row],[route_label]]&lt;&gt;A5894,0,SQRT((E5894-route_map__2[[#This Row],[stop_lat]])^2 + ((F5894-route_map__2[[#This Row],[stop_lon]])*COS(RADIANS(route_map__2[[#This Row],[stop_lat]])))^2)*111.32)</f>
        <v>0.31139081338841756</v>
      </c>
    </row>
    <row r="5894" spans="1:7" hidden="1" x14ac:dyDescent="0.2">
      <c r="A5894" t="s">
        <v>426</v>
      </c>
      <c r="B5894">
        <v>1</v>
      </c>
      <c r="C5894">
        <v>33</v>
      </c>
      <c r="D5894" t="s">
        <v>5065</v>
      </c>
      <c r="E5894">
        <v>49.286717000000003</v>
      </c>
      <c r="F5894">
        <v>-123.12488500000001</v>
      </c>
      <c r="G5894">
        <f>IF(route_map__2[[#This Row],[route_label]]&lt;&gt;A5895,0,SQRT((E5895-route_map__2[[#This Row],[stop_lat]])^2 + ((F5895-route_map__2[[#This Row],[stop_lon]])*COS(RADIANS(route_map__2[[#This Row],[stop_lat]])))^2)*111.32)</f>
        <v>0.42896340837643432</v>
      </c>
    </row>
    <row r="5895" spans="1:7" hidden="1" x14ac:dyDescent="0.2">
      <c r="A5895" t="s">
        <v>426</v>
      </c>
      <c r="B5895">
        <v>1</v>
      </c>
      <c r="C5895">
        <v>34</v>
      </c>
      <c r="D5895" t="s">
        <v>5066</v>
      </c>
      <c r="E5895">
        <v>49.284014999999997</v>
      </c>
      <c r="F5895">
        <v>-123.120673</v>
      </c>
      <c r="G5895">
        <f>IF(route_map__2[[#This Row],[route_label]]&lt;&gt;A5896,0,SQRT((E5896-route_map__2[[#This Row],[stop_lat]])^2 + ((F5896-route_map__2[[#This Row],[stop_lon]])*COS(RADIANS(route_map__2[[#This Row],[stop_lat]])))^2)*111.32)</f>
        <v>0.21832840102450024</v>
      </c>
    </row>
    <row r="5896" spans="1:7" hidden="1" x14ac:dyDescent="0.2">
      <c r="A5896" t="s">
        <v>426</v>
      </c>
      <c r="B5896">
        <v>1</v>
      </c>
      <c r="C5896">
        <v>35</v>
      </c>
      <c r="D5896" t="s">
        <v>5067</v>
      </c>
      <c r="E5896">
        <v>49.282640000000001</v>
      </c>
      <c r="F5896">
        <v>-123.118529</v>
      </c>
      <c r="G5896">
        <f>IF(route_map__2[[#This Row],[route_label]]&lt;&gt;A5897,0,SQRT((E5897-route_map__2[[#This Row],[stop_lat]])^2 + ((F5897-route_map__2[[#This Row],[stop_lon]])*COS(RADIANS(route_map__2[[#This Row],[stop_lat]])))^2)*111.32)</f>
        <v>0.37880846249325312</v>
      </c>
    </row>
    <row r="5897" spans="1:7" hidden="1" x14ac:dyDescent="0.2">
      <c r="A5897" t="s">
        <v>426</v>
      </c>
      <c r="B5897">
        <v>1</v>
      </c>
      <c r="C5897">
        <v>36</v>
      </c>
      <c r="D5897" t="s">
        <v>5068</v>
      </c>
      <c r="E5897">
        <v>49.280236000000002</v>
      </c>
      <c r="F5897">
        <v>-123.11483699999999</v>
      </c>
      <c r="G5897">
        <f>IF(route_map__2[[#This Row],[route_label]]&lt;&gt;A5898,0,SQRT((E5898-route_map__2[[#This Row],[stop_lat]])^2 + ((F5898-route_map__2[[#This Row],[stop_lon]])*COS(RADIANS(route_map__2[[#This Row],[stop_lat]])))^2)*111.32)</f>
        <v>0</v>
      </c>
    </row>
    <row r="5898" spans="1:7" hidden="1" x14ac:dyDescent="0.2">
      <c r="A5898" t="s">
        <v>211</v>
      </c>
      <c r="B5898">
        <v>0</v>
      </c>
      <c r="C5898">
        <v>1</v>
      </c>
      <c r="D5898" t="s">
        <v>5132</v>
      </c>
      <c r="E5898">
        <v>49.311217999999997</v>
      </c>
      <c r="F5898">
        <v>-123.082407</v>
      </c>
      <c r="G5898">
        <f>IF(route_map__2[[#This Row],[route_label]]&lt;&gt;A5899,0,SQRT((E5899-route_map__2[[#This Row],[stop_lat]])^2 + ((F5899-route_map__2[[#This Row],[stop_lon]])*COS(RADIANS(route_map__2[[#This Row],[stop_lat]])))^2)*111.32)</f>
        <v>0.11427171836008473</v>
      </c>
    </row>
    <row r="5899" spans="1:7" hidden="1" x14ac:dyDescent="0.2">
      <c r="A5899" t="s">
        <v>211</v>
      </c>
      <c r="B5899">
        <v>0</v>
      </c>
      <c r="C5899">
        <v>2</v>
      </c>
      <c r="D5899" t="s">
        <v>4985</v>
      </c>
      <c r="E5899">
        <v>49.311999999999998</v>
      </c>
      <c r="F5899">
        <v>-123.08138700000001</v>
      </c>
      <c r="G5899">
        <f>IF(route_map__2[[#This Row],[route_label]]&lt;&gt;A5900,0,SQRT((E5900-route_map__2[[#This Row],[stop_lat]])^2 + ((F5900-route_map__2[[#This Row],[stop_lon]])*COS(RADIANS(route_map__2[[#This Row],[stop_lat]])))^2)*111.32)</f>
        <v>0.16889615761799665</v>
      </c>
    </row>
    <row r="5900" spans="1:7" hidden="1" x14ac:dyDescent="0.2">
      <c r="A5900" t="s">
        <v>211</v>
      </c>
      <c r="B5900">
        <v>0</v>
      </c>
      <c r="C5900">
        <v>3</v>
      </c>
      <c r="D5900" t="s">
        <v>5133</v>
      </c>
      <c r="E5900">
        <v>49.313516999999997</v>
      </c>
      <c r="F5900">
        <v>-123.08134800000001</v>
      </c>
      <c r="G5900">
        <f>IF(route_map__2[[#This Row],[route_label]]&lt;&gt;A5901,0,SQRT((E5901-route_map__2[[#This Row],[stop_lat]])^2 + ((F5901-route_map__2[[#This Row],[stop_lon]])*COS(RADIANS(route_map__2[[#This Row],[stop_lat]])))^2)*111.32)</f>
        <v>9.5890792509415984E-2</v>
      </c>
    </row>
    <row r="5901" spans="1:7" hidden="1" x14ac:dyDescent="0.2">
      <c r="A5901" t="s">
        <v>211</v>
      </c>
      <c r="B5901">
        <v>0</v>
      </c>
      <c r="C5901">
        <v>4</v>
      </c>
      <c r="D5901" t="s">
        <v>5134</v>
      </c>
      <c r="E5901">
        <v>49.314234999999996</v>
      </c>
      <c r="F5901">
        <v>-123.080618</v>
      </c>
      <c r="G5901">
        <f>IF(route_map__2[[#This Row],[route_label]]&lt;&gt;A5902,0,SQRT((E5902-route_map__2[[#This Row],[stop_lat]])^2 + ((F5902-route_map__2[[#This Row],[stop_lon]])*COS(RADIANS(route_map__2[[#This Row],[stop_lat]])))^2)*111.32)</f>
        <v>0.10073323739623255</v>
      </c>
    </row>
    <row r="5902" spans="1:7" hidden="1" x14ac:dyDescent="0.2">
      <c r="A5902" t="s">
        <v>211</v>
      </c>
      <c r="B5902">
        <v>0</v>
      </c>
      <c r="C5902">
        <v>5</v>
      </c>
      <c r="D5902" t="s">
        <v>5135</v>
      </c>
      <c r="E5902">
        <v>49.315137</v>
      </c>
      <c r="F5902">
        <v>-123.08072900000001</v>
      </c>
      <c r="G5902">
        <f>IF(route_map__2[[#This Row],[route_label]]&lt;&gt;A5903,0,SQRT((E5903-route_map__2[[#This Row],[stop_lat]])^2 + ((F5903-route_map__2[[#This Row],[stop_lon]])*COS(RADIANS(route_map__2[[#This Row],[stop_lat]])))^2)*111.32)</f>
        <v>0.26719281748676244</v>
      </c>
    </row>
    <row r="5903" spans="1:7" hidden="1" x14ac:dyDescent="0.2">
      <c r="A5903" t="s">
        <v>211</v>
      </c>
      <c r="B5903">
        <v>0</v>
      </c>
      <c r="C5903">
        <v>6</v>
      </c>
      <c r="D5903" t="s">
        <v>5136</v>
      </c>
      <c r="E5903">
        <v>49.316465000000001</v>
      </c>
      <c r="F5903">
        <v>-123.08379600000001</v>
      </c>
      <c r="G5903">
        <f>IF(route_map__2[[#This Row],[route_label]]&lt;&gt;A5904,0,SQRT((E5904-route_map__2[[#This Row],[stop_lat]])^2 + ((F5904-route_map__2[[#This Row],[stop_lon]])*COS(RADIANS(route_map__2[[#This Row],[stop_lat]])))^2)*111.32)</f>
        <v>0.11339532057431582</v>
      </c>
    </row>
    <row r="5904" spans="1:7" hidden="1" x14ac:dyDescent="0.2">
      <c r="A5904" t="s">
        <v>211</v>
      </c>
      <c r="B5904">
        <v>0</v>
      </c>
      <c r="C5904">
        <v>7</v>
      </c>
      <c r="D5904" t="s">
        <v>5137</v>
      </c>
      <c r="E5904">
        <v>49.317036999999999</v>
      </c>
      <c r="F5904">
        <v>-123.085089</v>
      </c>
      <c r="G5904">
        <f>IF(route_map__2[[#This Row],[route_label]]&lt;&gt;A5905,0,SQRT((E5905-route_map__2[[#This Row],[stop_lat]])^2 + ((F5905-route_map__2[[#This Row],[stop_lon]])*COS(RADIANS(route_map__2[[#This Row],[stop_lat]])))^2)*111.32)</f>
        <v>0.26284682360641998</v>
      </c>
    </row>
    <row r="5905" spans="1:7" hidden="1" x14ac:dyDescent="0.2">
      <c r="A5905" t="s">
        <v>211</v>
      </c>
      <c r="B5905">
        <v>0</v>
      </c>
      <c r="C5905">
        <v>8</v>
      </c>
      <c r="D5905" t="s">
        <v>4986</v>
      </c>
      <c r="E5905">
        <v>49.318364000000003</v>
      </c>
      <c r="F5905">
        <v>-123.08808500000001</v>
      </c>
      <c r="G5905">
        <f>IF(route_map__2[[#This Row],[route_label]]&lt;&gt;A5906,0,SQRT((E5906-route_map__2[[#This Row],[stop_lat]])^2 + ((F5906-route_map__2[[#This Row],[stop_lon]])*COS(RADIANS(route_map__2[[#This Row],[stop_lat]])))^2)*111.32)</f>
        <v>0.33530285073080041</v>
      </c>
    </row>
    <row r="5906" spans="1:7" hidden="1" x14ac:dyDescent="0.2">
      <c r="A5906" t="s">
        <v>211</v>
      </c>
      <c r="B5906">
        <v>0</v>
      </c>
      <c r="C5906">
        <v>9</v>
      </c>
      <c r="D5906" t="s">
        <v>5138</v>
      </c>
      <c r="E5906">
        <v>49.320540000000001</v>
      </c>
      <c r="F5906">
        <v>-123.09128</v>
      </c>
      <c r="G5906">
        <f>IF(route_map__2[[#This Row],[route_label]]&lt;&gt;A5907,0,SQRT((E5907-route_map__2[[#This Row],[stop_lat]])^2 + ((F5907-route_map__2[[#This Row],[stop_lon]])*COS(RADIANS(route_map__2[[#This Row],[stop_lat]])))^2)*111.32)</f>
        <v>0.33555581213841368</v>
      </c>
    </row>
    <row r="5907" spans="1:7" hidden="1" x14ac:dyDescent="0.2">
      <c r="A5907" t="s">
        <v>211</v>
      </c>
      <c r="B5907">
        <v>0</v>
      </c>
      <c r="C5907">
        <v>10</v>
      </c>
      <c r="D5907" t="s">
        <v>5139</v>
      </c>
      <c r="E5907">
        <v>49.323551999999999</v>
      </c>
      <c r="F5907">
        <v>-123.091098</v>
      </c>
      <c r="G5907">
        <f>IF(route_map__2[[#This Row],[route_label]]&lt;&gt;A5908,0,SQRT((E5908-route_map__2[[#This Row],[stop_lat]])^2 + ((F5908-route_map__2[[#This Row],[stop_lon]])*COS(RADIANS(route_map__2[[#This Row],[stop_lat]])))^2)*111.32)</f>
        <v>0.26966045659171267</v>
      </c>
    </row>
    <row r="5908" spans="1:7" hidden="1" x14ac:dyDescent="0.2">
      <c r="A5908" t="s">
        <v>211</v>
      </c>
      <c r="B5908">
        <v>0</v>
      </c>
      <c r="C5908">
        <v>11</v>
      </c>
      <c r="D5908" t="s">
        <v>5140</v>
      </c>
      <c r="E5908">
        <v>49.325698000000003</v>
      </c>
      <c r="F5908">
        <v>-123.08937400000001</v>
      </c>
      <c r="G5908">
        <f>IF(route_map__2[[#This Row],[route_label]]&lt;&gt;A5909,0,SQRT((E5909-route_map__2[[#This Row],[stop_lat]])^2 + ((F5909-route_map__2[[#This Row],[stop_lon]])*COS(RADIANS(route_map__2[[#This Row],[stop_lat]])))^2)*111.32)</f>
        <v>0.11376987284907079</v>
      </c>
    </row>
    <row r="5909" spans="1:7" hidden="1" x14ac:dyDescent="0.2">
      <c r="A5909" t="s">
        <v>211</v>
      </c>
      <c r="B5909">
        <v>0</v>
      </c>
      <c r="C5909">
        <v>12</v>
      </c>
      <c r="D5909" t="s">
        <v>5141</v>
      </c>
      <c r="E5909">
        <v>49.326720000000002</v>
      </c>
      <c r="F5909">
        <v>-123.08936799999999</v>
      </c>
      <c r="G5909">
        <f>IF(route_map__2[[#This Row],[route_label]]&lt;&gt;A5910,0,SQRT((E5910-route_map__2[[#This Row],[stop_lat]])^2 + ((F5910-route_map__2[[#This Row],[stop_lon]])*COS(RADIANS(route_map__2[[#This Row],[stop_lat]])))^2)*111.32)</f>
        <v>0.39792394569756945</v>
      </c>
    </row>
    <row r="5910" spans="1:7" hidden="1" x14ac:dyDescent="0.2">
      <c r="A5910" t="s">
        <v>211</v>
      </c>
      <c r="B5910">
        <v>0</v>
      </c>
      <c r="C5910">
        <v>13</v>
      </c>
      <c r="D5910" t="s">
        <v>5142</v>
      </c>
      <c r="E5910">
        <v>49.330193999999999</v>
      </c>
      <c r="F5910">
        <v>-123.088076</v>
      </c>
      <c r="G5910">
        <f>IF(route_map__2[[#This Row],[route_label]]&lt;&gt;A5911,0,SQRT((E5911-route_map__2[[#This Row],[stop_lat]])^2 + ((F5911-route_map__2[[#This Row],[stop_lon]])*COS(RADIANS(route_map__2[[#This Row],[stop_lat]])))^2)*111.32)</f>
        <v>0.37512352341725463</v>
      </c>
    </row>
    <row r="5911" spans="1:7" hidden="1" x14ac:dyDescent="0.2">
      <c r="A5911" t="s">
        <v>211</v>
      </c>
      <c r="B5911">
        <v>0</v>
      </c>
      <c r="C5911">
        <v>14</v>
      </c>
      <c r="D5911" t="s">
        <v>5143</v>
      </c>
      <c r="E5911">
        <v>49.333562999999998</v>
      </c>
      <c r="F5911">
        <v>-123.087965</v>
      </c>
      <c r="G5911">
        <f>IF(route_map__2[[#This Row],[route_label]]&lt;&gt;A5912,0,SQRT((E5912-route_map__2[[#This Row],[stop_lat]])^2 + ((F5912-route_map__2[[#This Row],[stop_lon]])*COS(RADIANS(route_map__2[[#This Row],[stop_lat]])))^2)*111.32)</f>
        <v>0.21896741332370984</v>
      </c>
    </row>
    <row r="5912" spans="1:7" hidden="1" x14ac:dyDescent="0.2">
      <c r="A5912" t="s">
        <v>211</v>
      </c>
      <c r="B5912">
        <v>0</v>
      </c>
      <c r="C5912">
        <v>15</v>
      </c>
      <c r="D5912" t="s">
        <v>5144</v>
      </c>
      <c r="E5912">
        <v>49.335529999999999</v>
      </c>
      <c r="F5912">
        <v>-123.087974</v>
      </c>
      <c r="G5912">
        <f>IF(route_map__2[[#This Row],[route_label]]&lt;&gt;A5913,0,SQRT((E5913-route_map__2[[#This Row],[stop_lat]])^2 + ((F5913-route_map__2[[#This Row],[stop_lon]])*COS(RADIANS(route_map__2[[#This Row],[stop_lat]])))^2)*111.32)</f>
        <v>0.18590462643681369</v>
      </c>
    </row>
    <row r="5913" spans="1:7" hidden="1" x14ac:dyDescent="0.2">
      <c r="A5913" t="s">
        <v>211</v>
      </c>
      <c r="B5913">
        <v>0</v>
      </c>
      <c r="C5913">
        <v>16</v>
      </c>
      <c r="D5913" t="s">
        <v>5145</v>
      </c>
      <c r="E5913">
        <v>49.337200000000003</v>
      </c>
      <c r="F5913">
        <v>-123.08797800000001</v>
      </c>
      <c r="G5913">
        <f>IF(route_map__2[[#This Row],[route_label]]&lt;&gt;A5914,0,SQRT((E5914-route_map__2[[#This Row],[stop_lat]])^2 + ((F5914-route_map__2[[#This Row],[stop_lon]])*COS(RADIANS(route_map__2[[#This Row],[stop_lat]])))^2)*111.32)</f>
        <v>0.15729651473505391</v>
      </c>
    </row>
    <row r="5914" spans="1:7" hidden="1" x14ac:dyDescent="0.2">
      <c r="A5914" t="s">
        <v>211</v>
      </c>
      <c r="B5914">
        <v>0</v>
      </c>
      <c r="C5914">
        <v>17</v>
      </c>
      <c r="D5914" t="s">
        <v>5146</v>
      </c>
      <c r="E5914">
        <v>49.338613000000002</v>
      </c>
      <c r="F5914">
        <v>-123.087987</v>
      </c>
      <c r="G5914">
        <f>IF(route_map__2[[#This Row],[route_label]]&lt;&gt;A5915,0,SQRT((E5915-route_map__2[[#This Row],[stop_lat]])^2 + ((F5915-route_map__2[[#This Row],[stop_lon]])*COS(RADIANS(route_map__2[[#This Row],[stop_lat]])))^2)*111.32)</f>
        <v>0.17212720518351479</v>
      </c>
    </row>
    <row r="5915" spans="1:7" hidden="1" x14ac:dyDescent="0.2">
      <c r="A5915" t="s">
        <v>211</v>
      </c>
      <c r="B5915">
        <v>0</v>
      </c>
      <c r="C5915">
        <v>18</v>
      </c>
      <c r="D5915" t="s">
        <v>5147</v>
      </c>
      <c r="E5915">
        <v>49.340133999999999</v>
      </c>
      <c r="F5915">
        <v>-123.08756</v>
      </c>
      <c r="G5915">
        <f>IF(route_map__2[[#This Row],[route_label]]&lt;&gt;A5916,0,SQRT((E5916-route_map__2[[#This Row],[stop_lat]])^2 + ((F5916-route_map__2[[#This Row],[stop_lon]])*COS(RADIANS(route_map__2[[#This Row],[stop_lat]])))^2)*111.32)</f>
        <v>0.20256975266071892</v>
      </c>
    </row>
    <row r="5916" spans="1:7" hidden="1" x14ac:dyDescent="0.2">
      <c r="A5916" t="s">
        <v>211</v>
      </c>
      <c r="B5916">
        <v>0</v>
      </c>
      <c r="C5916">
        <v>19</v>
      </c>
      <c r="D5916" t="s">
        <v>5148</v>
      </c>
      <c r="E5916">
        <v>49.341783</v>
      </c>
      <c r="F5916">
        <v>-123.08637899999999</v>
      </c>
      <c r="G5916">
        <f>IF(route_map__2[[#This Row],[route_label]]&lt;&gt;A5917,0,SQRT((E5917-route_map__2[[#This Row],[stop_lat]])^2 + ((F5917-route_map__2[[#This Row],[stop_lon]])*COS(RADIANS(route_map__2[[#This Row],[stop_lat]])))^2)*111.32)</f>
        <v>0.13846841174850388</v>
      </c>
    </row>
    <row r="5917" spans="1:7" hidden="1" x14ac:dyDescent="0.2">
      <c r="A5917" t="s">
        <v>211</v>
      </c>
      <c r="B5917">
        <v>0</v>
      </c>
      <c r="C5917">
        <v>20</v>
      </c>
      <c r="D5917" t="s">
        <v>5149</v>
      </c>
      <c r="E5917">
        <v>49.342913000000003</v>
      </c>
      <c r="F5917">
        <v>-123.085581</v>
      </c>
      <c r="G5917">
        <f>IF(route_map__2[[#This Row],[route_label]]&lt;&gt;A5918,0,SQRT((E5918-route_map__2[[#This Row],[stop_lat]])^2 + ((F5918-route_map__2[[#This Row],[stop_lon]])*COS(RADIANS(route_map__2[[#This Row],[stop_lat]])))^2)*111.32)</f>
        <v>0.18721976688773795</v>
      </c>
    </row>
    <row r="5918" spans="1:7" hidden="1" x14ac:dyDescent="0.2">
      <c r="A5918" t="s">
        <v>211</v>
      </c>
      <c r="B5918">
        <v>0</v>
      </c>
      <c r="C5918">
        <v>21</v>
      </c>
      <c r="D5918" t="s">
        <v>5150</v>
      </c>
      <c r="E5918">
        <v>49.344436000000002</v>
      </c>
      <c r="F5918">
        <v>-123.084486</v>
      </c>
      <c r="G5918">
        <f>IF(route_map__2[[#This Row],[route_label]]&lt;&gt;A5919,0,SQRT((E5919-route_map__2[[#This Row],[stop_lat]])^2 + ((F5919-route_map__2[[#This Row],[stop_lon]])*COS(RADIANS(route_map__2[[#This Row],[stop_lat]])))^2)*111.32)</f>
        <v>0.17325740424394293</v>
      </c>
    </row>
    <row r="5919" spans="1:7" hidden="1" x14ac:dyDescent="0.2">
      <c r="A5919" t="s">
        <v>211</v>
      </c>
      <c r="B5919">
        <v>0</v>
      </c>
      <c r="C5919">
        <v>22</v>
      </c>
      <c r="D5919" t="s">
        <v>5151</v>
      </c>
      <c r="E5919">
        <v>49.345633999999997</v>
      </c>
      <c r="F5919">
        <v>-123.082961</v>
      </c>
      <c r="G5919">
        <f>IF(route_map__2[[#This Row],[route_label]]&lt;&gt;A5920,0,SQRT((E5920-route_map__2[[#This Row],[stop_lat]])^2 + ((F5920-route_map__2[[#This Row],[stop_lon]])*COS(RADIANS(route_map__2[[#This Row],[stop_lat]])))^2)*111.32)</f>
        <v>0.1842450654727352</v>
      </c>
    </row>
    <row r="5920" spans="1:7" hidden="1" x14ac:dyDescent="0.2">
      <c r="A5920" t="s">
        <v>211</v>
      </c>
      <c r="B5920">
        <v>0</v>
      </c>
      <c r="C5920">
        <v>23</v>
      </c>
      <c r="D5920" t="s">
        <v>5152</v>
      </c>
      <c r="E5920">
        <v>49.346283</v>
      </c>
      <c r="F5920">
        <v>-123.080624</v>
      </c>
      <c r="G5920">
        <f>IF(route_map__2[[#This Row],[route_label]]&lt;&gt;A5921,0,SQRT((E5921-route_map__2[[#This Row],[stop_lat]])^2 + ((F5921-route_map__2[[#This Row],[stop_lon]])*COS(RADIANS(route_map__2[[#This Row],[stop_lat]])))^2)*111.32)</f>
        <v>0.33625948175144466</v>
      </c>
    </row>
    <row r="5921" spans="1:7" hidden="1" x14ac:dyDescent="0.2">
      <c r="A5921" t="s">
        <v>211</v>
      </c>
      <c r="B5921">
        <v>0</v>
      </c>
      <c r="C5921">
        <v>24</v>
      </c>
      <c r="D5921" t="s">
        <v>5153</v>
      </c>
      <c r="E5921">
        <v>49.349218999999998</v>
      </c>
      <c r="F5921">
        <v>-123.079534</v>
      </c>
      <c r="G5921">
        <f>IF(route_map__2[[#This Row],[route_label]]&lt;&gt;A5922,0,SQRT((E5922-route_map__2[[#This Row],[stop_lat]])^2 + ((F5922-route_map__2[[#This Row],[stop_lon]])*COS(RADIANS(route_map__2[[#This Row],[stop_lat]])))^2)*111.32)</f>
        <v>0.14796078623744977</v>
      </c>
    </row>
    <row r="5922" spans="1:7" hidden="1" x14ac:dyDescent="0.2">
      <c r="A5922" t="s">
        <v>211</v>
      </c>
      <c r="B5922">
        <v>0</v>
      </c>
      <c r="C5922">
        <v>25</v>
      </c>
      <c r="D5922" t="s">
        <v>5154</v>
      </c>
      <c r="E5922">
        <v>49.350470999999999</v>
      </c>
      <c r="F5922">
        <v>-123.080219</v>
      </c>
      <c r="G5922">
        <f>IF(route_map__2[[#This Row],[route_label]]&lt;&gt;A5923,0,SQRT((E5923-route_map__2[[#This Row],[stop_lat]])^2 + ((F5923-route_map__2[[#This Row],[stop_lon]])*COS(RADIANS(route_map__2[[#This Row],[stop_lat]])))^2)*111.32)</f>
        <v>0.34187014022093831</v>
      </c>
    </row>
    <row r="5923" spans="1:7" hidden="1" x14ac:dyDescent="0.2">
      <c r="A5923" t="s">
        <v>211</v>
      </c>
      <c r="B5923">
        <v>0</v>
      </c>
      <c r="C5923">
        <v>26</v>
      </c>
      <c r="D5923" t="s">
        <v>5101</v>
      </c>
      <c r="E5923">
        <v>49.352733999999998</v>
      </c>
      <c r="F5923">
        <v>-123.083406</v>
      </c>
      <c r="G5923">
        <f>IF(route_map__2[[#This Row],[route_label]]&lt;&gt;A5924,0,SQRT((E5924-route_map__2[[#This Row],[stop_lat]])^2 + ((F5924-route_map__2[[#This Row],[stop_lon]])*COS(RADIANS(route_map__2[[#This Row],[stop_lat]])))^2)*111.32)</f>
        <v>5.550182445702332E-2</v>
      </c>
    </row>
    <row r="5924" spans="1:7" hidden="1" x14ac:dyDescent="0.2">
      <c r="A5924" t="s">
        <v>211</v>
      </c>
      <c r="B5924">
        <v>1</v>
      </c>
      <c r="C5924">
        <v>1</v>
      </c>
      <c r="D5924" t="s">
        <v>5100</v>
      </c>
      <c r="E5924">
        <v>49.352341000000003</v>
      </c>
      <c r="F5924">
        <v>-123.08293500000001</v>
      </c>
      <c r="G5924">
        <f>IF(route_map__2[[#This Row],[route_label]]&lt;&gt;A5925,0,SQRT((E5925-route_map__2[[#This Row],[stop_lat]])^2 + ((F5925-route_map__2[[#This Row],[stop_lon]])*COS(RADIANS(route_map__2[[#This Row],[stop_lat]])))^2)*111.32)</f>
        <v>0.31676194762795967</v>
      </c>
    </row>
    <row r="5925" spans="1:7" hidden="1" x14ac:dyDescent="0.2">
      <c r="A5925" t="s">
        <v>211</v>
      </c>
      <c r="B5925">
        <v>1</v>
      </c>
      <c r="C5925">
        <v>2</v>
      </c>
      <c r="D5925" t="s">
        <v>5155</v>
      </c>
      <c r="E5925">
        <v>49.350226999999997</v>
      </c>
      <c r="F5925">
        <v>-123.080011</v>
      </c>
      <c r="G5925">
        <f>IF(route_map__2[[#This Row],[route_label]]&lt;&gt;A5926,0,SQRT((E5926-route_map__2[[#This Row],[stop_lat]])^2 + ((F5926-route_map__2[[#This Row],[stop_lon]])*COS(RADIANS(route_map__2[[#This Row],[stop_lat]])))^2)*111.32)</f>
        <v>0.13179201570734356</v>
      </c>
    </row>
    <row r="5926" spans="1:7" hidden="1" x14ac:dyDescent="0.2">
      <c r="A5926" t="s">
        <v>211</v>
      </c>
      <c r="B5926">
        <v>1</v>
      </c>
      <c r="C5926">
        <v>3</v>
      </c>
      <c r="D5926" t="s">
        <v>5156</v>
      </c>
      <c r="E5926">
        <v>49.349060000000001</v>
      </c>
      <c r="F5926">
        <v>-123.079705</v>
      </c>
      <c r="G5926">
        <f>IF(route_map__2[[#This Row],[route_label]]&lt;&gt;A5927,0,SQRT((E5927-route_map__2[[#This Row],[stop_lat]])^2 + ((F5927-route_map__2[[#This Row],[stop_lon]])*COS(RADIANS(route_map__2[[#This Row],[stop_lat]])))^2)*111.32)</f>
        <v>0.42638704326529508</v>
      </c>
    </row>
    <row r="5927" spans="1:7" hidden="1" x14ac:dyDescent="0.2">
      <c r="A5927" t="s">
        <v>211</v>
      </c>
      <c r="B5927">
        <v>1</v>
      </c>
      <c r="C5927">
        <v>4</v>
      </c>
      <c r="D5927" t="s">
        <v>5157</v>
      </c>
      <c r="E5927">
        <v>49.345809000000003</v>
      </c>
      <c r="F5927">
        <v>-123.082814</v>
      </c>
      <c r="G5927">
        <f>IF(route_map__2[[#This Row],[route_label]]&lt;&gt;A5928,0,SQRT((E5928-route_map__2[[#This Row],[stop_lat]])^2 + ((F5928-route_map__2[[#This Row],[stop_lon]])*COS(RADIANS(route_map__2[[#This Row],[stop_lat]])))^2)*111.32)</f>
        <v>0.15366384561989213</v>
      </c>
    </row>
    <row r="5928" spans="1:7" hidden="1" x14ac:dyDescent="0.2">
      <c r="A5928" t="s">
        <v>211</v>
      </c>
      <c r="B5928">
        <v>1</v>
      </c>
      <c r="C5928">
        <v>5</v>
      </c>
      <c r="D5928" t="s">
        <v>5158</v>
      </c>
      <c r="E5928">
        <v>49.344917000000002</v>
      </c>
      <c r="F5928">
        <v>-123.084431</v>
      </c>
      <c r="G5928">
        <f>IF(route_map__2[[#This Row],[route_label]]&lt;&gt;A5929,0,SQRT((E5929-route_map__2[[#This Row],[stop_lat]])^2 + ((F5929-route_map__2[[#This Row],[stop_lon]])*COS(RADIANS(route_map__2[[#This Row],[stop_lat]])))^2)*111.32)</f>
        <v>0.16433662110093167</v>
      </c>
    </row>
    <row r="5929" spans="1:7" hidden="1" x14ac:dyDescent="0.2">
      <c r="A5929" t="s">
        <v>211</v>
      </c>
      <c r="B5929">
        <v>1</v>
      </c>
      <c r="C5929">
        <v>6</v>
      </c>
      <c r="D5929" t="s">
        <v>5159</v>
      </c>
      <c r="E5929">
        <v>49.343558000000002</v>
      </c>
      <c r="F5929">
        <v>-123.08531600000001</v>
      </c>
      <c r="G5929">
        <f>IF(route_map__2[[#This Row],[route_label]]&lt;&gt;A5930,0,SQRT((E5930-route_map__2[[#This Row],[stop_lat]])^2 + ((F5930-route_map__2[[#This Row],[stop_lon]])*COS(RADIANS(route_map__2[[#This Row],[stop_lat]])))^2)*111.32)</f>
        <v>0.21161816395185828</v>
      </c>
    </row>
    <row r="5930" spans="1:7" hidden="1" x14ac:dyDescent="0.2">
      <c r="A5930" t="s">
        <v>211</v>
      </c>
      <c r="B5930">
        <v>1</v>
      </c>
      <c r="C5930">
        <v>7</v>
      </c>
      <c r="D5930" t="s">
        <v>5160</v>
      </c>
      <c r="E5930">
        <v>49.341836000000001</v>
      </c>
      <c r="F5930">
        <v>-123.086552</v>
      </c>
      <c r="G5930">
        <f>IF(route_map__2[[#This Row],[route_label]]&lt;&gt;A5931,0,SQRT((E5931-route_map__2[[#This Row],[stop_lat]])^2 + ((F5931-route_map__2[[#This Row],[stop_lon]])*COS(RADIANS(route_map__2[[#This Row],[stop_lat]])))^2)*111.32)</f>
        <v>0.1776037680182245</v>
      </c>
    </row>
    <row r="5931" spans="1:7" hidden="1" x14ac:dyDescent="0.2">
      <c r="A5931" t="s">
        <v>211</v>
      </c>
      <c r="B5931">
        <v>1</v>
      </c>
      <c r="C5931">
        <v>8</v>
      </c>
      <c r="D5931" t="s">
        <v>5161</v>
      </c>
      <c r="E5931">
        <v>49.340390999999997</v>
      </c>
      <c r="F5931">
        <v>-123.08759000000001</v>
      </c>
      <c r="G5931">
        <f>IF(route_map__2[[#This Row],[route_label]]&lt;&gt;A5932,0,SQRT((E5932-route_map__2[[#This Row],[stop_lat]])^2 + ((F5932-route_map__2[[#This Row],[stop_lon]])*COS(RADIANS(route_map__2[[#This Row],[stop_lat]])))^2)*111.32)</f>
        <v>0.25471892334605978</v>
      </c>
    </row>
    <row r="5932" spans="1:7" hidden="1" x14ac:dyDescent="0.2">
      <c r="A5932" t="s">
        <v>211</v>
      </c>
      <c r="B5932">
        <v>1</v>
      </c>
      <c r="C5932">
        <v>9</v>
      </c>
      <c r="D5932" t="s">
        <v>5162</v>
      </c>
      <c r="E5932">
        <v>49.338141999999998</v>
      </c>
      <c r="F5932">
        <v>-123.08823700000001</v>
      </c>
      <c r="G5932">
        <f>IF(route_map__2[[#This Row],[route_label]]&lt;&gt;A5933,0,SQRT((E5933-route_map__2[[#This Row],[stop_lat]])^2 + ((F5933-route_map__2[[#This Row],[stop_lon]])*COS(RADIANS(route_map__2[[#This Row],[stop_lat]])))^2)*111.32)</f>
        <v>0.36513101214095972</v>
      </c>
    </row>
    <row r="5933" spans="1:7" hidden="1" x14ac:dyDescent="0.2">
      <c r="A5933" t="s">
        <v>211</v>
      </c>
      <c r="B5933">
        <v>1</v>
      </c>
      <c r="C5933">
        <v>10</v>
      </c>
      <c r="D5933" t="s">
        <v>5163</v>
      </c>
      <c r="E5933">
        <v>49.334862000000001</v>
      </c>
      <c r="F5933">
        <v>-123.088223</v>
      </c>
      <c r="G5933">
        <f>IF(route_map__2[[#This Row],[route_label]]&lt;&gt;A5934,0,SQRT((E5934-route_map__2[[#This Row],[stop_lat]])^2 + ((F5934-route_map__2[[#This Row],[stop_lon]])*COS(RADIANS(route_map__2[[#This Row],[stop_lat]])))^2)*111.32)</f>
        <v>0.19562023067005871</v>
      </c>
    </row>
    <row r="5934" spans="1:7" hidden="1" x14ac:dyDescent="0.2">
      <c r="A5934" t="s">
        <v>211</v>
      </c>
      <c r="B5934">
        <v>1</v>
      </c>
      <c r="C5934">
        <v>11</v>
      </c>
      <c r="D5934" t="s">
        <v>5164</v>
      </c>
      <c r="E5934">
        <v>49.333105000000003</v>
      </c>
      <c r="F5934">
        <v>-123.08827100000001</v>
      </c>
      <c r="G5934">
        <f>IF(route_map__2[[#This Row],[route_label]]&lt;&gt;A5935,0,SQRT((E5935-route_map__2[[#This Row],[stop_lat]])^2 + ((F5935-route_map__2[[#This Row],[stop_lon]])*COS(RADIANS(route_map__2[[#This Row],[stop_lat]])))^2)*111.32)</f>
        <v>0.33664546775563658</v>
      </c>
    </row>
    <row r="5935" spans="1:7" hidden="1" x14ac:dyDescent="0.2">
      <c r="A5935" t="s">
        <v>211</v>
      </c>
      <c r="B5935">
        <v>1</v>
      </c>
      <c r="C5935">
        <v>12</v>
      </c>
      <c r="D5935" t="s">
        <v>5165</v>
      </c>
      <c r="E5935">
        <v>49.330081</v>
      </c>
      <c r="F5935">
        <v>-123.088313</v>
      </c>
      <c r="G5935">
        <f>IF(route_map__2[[#This Row],[route_label]]&lt;&gt;A5936,0,SQRT((E5936-route_map__2[[#This Row],[stop_lat]])^2 + ((F5936-route_map__2[[#This Row],[stop_lon]])*COS(RADIANS(route_map__2[[#This Row],[stop_lat]])))^2)*111.32)</f>
        <v>0.20502579776517163</v>
      </c>
    </row>
    <row r="5936" spans="1:7" hidden="1" x14ac:dyDescent="0.2">
      <c r="A5936" t="s">
        <v>211</v>
      </c>
      <c r="B5936">
        <v>1</v>
      </c>
      <c r="C5936">
        <v>13</v>
      </c>
      <c r="D5936" t="s">
        <v>5166</v>
      </c>
      <c r="E5936">
        <v>49.328403000000002</v>
      </c>
      <c r="F5936">
        <v>-123.089478</v>
      </c>
      <c r="G5936">
        <f>IF(route_map__2[[#This Row],[route_label]]&lt;&gt;A5937,0,SQRT((E5937-route_map__2[[#This Row],[stop_lat]])^2 + ((F5937-route_map__2[[#This Row],[stop_lon]])*COS(RADIANS(route_map__2[[#This Row],[stop_lat]])))^2)*111.32)</f>
        <v>0.15140367355208367</v>
      </c>
    </row>
    <row r="5937" spans="1:7" hidden="1" x14ac:dyDescent="0.2">
      <c r="A5937" t="s">
        <v>211</v>
      </c>
      <c r="B5937">
        <v>1</v>
      </c>
      <c r="C5937">
        <v>14</v>
      </c>
      <c r="D5937" t="s">
        <v>5167</v>
      </c>
      <c r="E5937">
        <v>49.327044000000001</v>
      </c>
      <c r="F5937">
        <v>-123.089561</v>
      </c>
      <c r="G5937">
        <f>IF(route_map__2[[#This Row],[route_label]]&lt;&gt;A5938,0,SQRT((E5938-route_map__2[[#This Row],[stop_lat]])^2 + ((F5938-route_map__2[[#This Row],[stop_lon]])*COS(RADIANS(route_map__2[[#This Row],[stop_lat]])))^2)*111.32)</f>
        <v>0.38076083485344203</v>
      </c>
    </row>
    <row r="5938" spans="1:7" hidden="1" x14ac:dyDescent="0.2">
      <c r="A5938" t="s">
        <v>211</v>
      </c>
      <c r="B5938">
        <v>1</v>
      </c>
      <c r="C5938">
        <v>15</v>
      </c>
      <c r="D5938" t="s">
        <v>5168</v>
      </c>
      <c r="E5938">
        <v>49.323805999999998</v>
      </c>
      <c r="F5938">
        <v>-123.091252</v>
      </c>
      <c r="G5938">
        <f>IF(route_map__2[[#This Row],[route_label]]&lt;&gt;A5939,0,SQRT((E5939-route_map__2[[#This Row],[stop_lat]])^2 + ((F5939-route_map__2[[#This Row],[stop_lon]])*COS(RADIANS(route_map__2[[#This Row],[stop_lat]])))^2)*111.32)</f>
        <v>0.32575007789729765</v>
      </c>
    </row>
    <row r="5939" spans="1:7" hidden="1" x14ac:dyDescent="0.2">
      <c r="A5939" t="s">
        <v>211</v>
      </c>
      <c r="B5939">
        <v>1</v>
      </c>
      <c r="C5939">
        <v>16</v>
      </c>
      <c r="D5939" t="s">
        <v>5169</v>
      </c>
      <c r="E5939">
        <v>49.320881999999997</v>
      </c>
      <c r="F5939">
        <v>-123.09142799999999</v>
      </c>
      <c r="G5939">
        <f>IF(route_map__2[[#This Row],[route_label]]&lt;&gt;A5940,0,SQRT((E5940-route_map__2[[#This Row],[stop_lat]])^2 + ((F5940-route_map__2[[#This Row],[stop_lon]])*COS(RADIANS(route_map__2[[#This Row],[stop_lat]])))^2)*111.32)</f>
        <v>0.67013767855991735</v>
      </c>
    </row>
    <row r="5940" spans="1:7" hidden="1" x14ac:dyDescent="0.2">
      <c r="A5940" t="s">
        <v>211</v>
      </c>
      <c r="B5940">
        <v>1</v>
      </c>
      <c r="C5940">
        <v>17</v>
      </c>
      <c r="D5940" t="s">
        <v>5170</v>
      </c>
      <c r="E5940">
        <v>49.316724999999998</v>
      </c>
      <c r="F5940">
        <v>-123.084748</v>
      </c>
      <c r="G5940">
        <f>IF(route_map__2[[#This Row],[route_label]]&lt;&gt;A5941,0,SQRT((E5941-route_map__2[[#This Row],[stop_lat]])^2 + ((F5941-route_map__2[[#This Row],[stop_lon]])*COS(RADIANS(route_map__2[[#This Row],[stop_lat]])))^2)*111.32)</f>
        <v>0.17899086850072934</v>
      </c>
    </row>
    <row r="5941" spans="1:7" hidden="1" x14ac:dyDescent="0.2">
      <c r="A5941" t="s">
        <v>211</v>
      </c>
      <c r="B5941">
        <v>1</v>
      </c>
      <c r="C5941">
        <v>18</v>
      </c>
      <c r="D5941" t="s">
        <v>5171</v>
      </c>
      <c r="E5941">
        <v>49.315826000000001</v>
      </c>
      <c r="F5941">
        <v>-123.082703</v>
      </c>
      <c r="G5941">
        <f>IF(route_map__2[[#This Row],[route_label]]&lt;&gt;A5942,0,SQRT((E5942-route_map__2[[#This Row],[stop_lat]])^2 + ((F5942-route_map__2[[#This Row],[stop_lon]])*COS(RADIANS(route_map__2[[#This Row],[stop_lat]])))^2)*111.32)</f>
        <v>0.21346057023171172</v>
      </c>
    </row>
    <row r="5942" spans="1:7" hidden="1" x14ac:dyDescent="0.2">
      <c r="A5942" t="s">
        <v>211</v>
      </c>
      <c r="B5942">
        <v>1</v>
      </c>
      <c r="C5942">
        <v>19</v>
      </c>
      <c r="D5942" t="s">
        <v>5172</v>
      </c>
      <c r="E5942">
        <v>49.314494000000003</v>
      </c>
      <c r="F5942">
        <v>-123.08058699999999</v>
      </c>
      <c r="G5942">
        <f>IF(route_map__2[[#This Row],[route_label]]&lt;&gt;A5943,0,SQRT((E5943-route_map__2[[#This Row],[stop_lat]])^2 + ((F5943-route_map__2[[#This Row],[stop_lon]])*COS(RADIANS(route_map__2[[#This Row],[stop_lat]])))^2)*111.32)</f>
        <v>0.3999065184782003</v>
      </c>
    </row>
    <row r="5943" spans="1:7" hidden="1" x14ac:dyDescent="0.2">
      <c r="A5943" t="s">
        <v>211</v>
      </c>
      <c r="B5943">
        <v>1</v>
      </c>
      <c r="C5943">
        <v>20</v>
      </c>
      <c r="D5943" t="s">
        <v>4842</v>
      </c>
      <c r="E5943">
        <v>49.311100000000003</v>
      </c>
      <c r="F5943">
        <v>-123.082393</v>
      </c>
      <c r="G5943">
        <f>IF(route_map__2[[#This Row],[route_label]]&lt;&gt;A5944,0,SQRT((E5944-route_map__2[[#This Row],[stop_lat]])^2 + ((F5944-route_map__2[[#This Row],[stop_lon]])*COS(RADIANS(route_map__2[[#This Row],[stop_lat]])))^2)*111.32)</f>
        <v>0</v>
      </c>
    </row>
    <row r="5944" spans="1:7" hidden="1" x14ac:dyDescent="0.2">
      <c r="A5944" t="s">
        <v>28</v>
      </c>
      <c r="B5944">
        <v>0</v>
      </c>
      <c r="C5944">
        <v>1</v>
      </c>
      <c r="D5944" t="s">
        <v>5173</v>
      </c>
      <c r="E5944">
        <v>49.341760000000001</v>
      </c>
      <c r="F5944">
        <v>-123.21298</v>
      </c>
      <c r="G5944">
        <f>IF(route_map__2[[#This Row],[route_label]]&lt;&gt;A5945,0,SQRT((E5945-route_map__2[[#This Row],[stop_lat]])^2 + ((F5945-route_map__2[[#This Row],[stop_lon]])*COS(RADIANS(route_map__2[[#This Row],[stop_lat]])))^2)*111.32)</f>
        <v>0.1861055783326756</v>
      </c>
    </row>
    <row r="5945" spans="1:7" hidden="1" x14ac:dyDescent="0.2">
      <c r="A5945" t="s">
        <v>28</v>
      </c>
      <c r="B5945">
        <v>0</v>
      </c>
      <c r="C5945">
        <v>2</v>
      </c>
      <c r="D5945" t="s">
        <v>5174</v>
      </c>
      <c r="E5945">
        <v>49.341605999999999</v>
      </c>
      <c r="F5945">
        <v>-123.210425</v>
      </c>
      <c r="G5945">
        <f>IF(route_map__2[[#This Row],[route_label]]&lt;&gt;A5946,0,SQRT((E5946-route_map__2[[#This Row],[stop_lat]])^2 + ((F5946-route_map__2[[#This Row],[stop_lon]])*COS(RADIANS(route_map__2[[#This Row],[stop_lat]])))^2)*111.32)</f>
        <v>0.259568611690563</v>
      </c>
    </row>
    <row r="5946" spans="1:7" hidden="1" x14ac:dyDescent="0.2">
      <c r="A5946" t="s">
        <v>28</v>
      </c>
      <c r="B5946">
        <v>0</v>
      </c>
      <c r="C5946">
        <v>3</v>
      </c>
      <c r="D5946" t="s">
        <v>5175</v>
      </c>
      <c r="E5946">
        <v>49.340963000000002</v>
      </c>
      <c r="F5946">
        <v>-123.206985</v>
      </c>
      <c r="G5946">
        <f>IF(route_map__2[[#This Row],[route_label]]&lt;&gt;A5947,0,SQRT((E5947-route_map__2[[#This Row],[stop_lat]])^2 + ((F5947-route_map__2[[#This Row],[stop_lon]])*COS(RADIANS(route_map__2[[#This Row],[stop_lat]])))^2)*111.32)</f>
        <v>0.30424840127796876</v>
      </c>
    </row>
    <row r="5947" spans="1:7" hidden="1" x14ac:dyDescent="0.2">
      <c r="A5947" t="s">
        <v>28</v>
      </c>
      <c r="B5947">
        <v>0</v>
      </c>
      <c r="C5947">
        <v>4</v>
      </c>
      <c r="D5947" t="s">
        <v>5176</v>
      </c>
      <c r="E5947">
        <v>49.340189000000002</v>
      </c>
      <c r="F5947">
        <v>-123.202962</v>
      </c>
      <c r="G5947">
        <f>IF(route_map__2[[#This Row],[route_label]]&lt;&gt;A5948,0,SQRT((E5948-route_map__2[[#This Row],[stop_lat]])^2 + ((F5948-route_map__2[[#This Row],[stop_lon]])*COS(RADIANS(route_map__2[[#This Row],[stop_lat]])))^2)*111.32)</f>
        <v>0.22774964484063021</v>
      </c>
    </row>
    <row r="5948" spans="1:7" hidden="1" x14ac:dyDescent="0.2">
      <c r="A5948" t="s">
        <v>28</v>
      </c>
      <c r="B5948">
        <v>0</v>
      </c>
      <c r="C5948">
        <v>5</v>
      </c>
      <c r="D5948" t="s">
        <v>5177</v>
      </c>
      <c r="E5948">
        <v>49.339509999999997</v>
      </c>
      <c r="F5948">
        <v>-123.2</v>
      </c>
      <c r="G5948">
        <f>IF(route_map__2[[#This Row],[route_label]]&lt;&gt;A5949,0,SQRT((E5949-route_map__2[[#This Row],[stop_lat]])^2 + ((F5949-route_map__2[[#This Row],[stop_lon]])*COS(RADIANS(route_map__2[[#This Row],[stop_lat]])))^2)*111.32)</f>
        <v>0.43746041584451451</v>
      </c>
    </row>
    <row r="5949" spans="1:7" hidden="1" x14ac:dyDescent="0.2">
      <c r="A5949" t="s">
        <v>28</v>
      </c>
      <c r="B5949">
        <v>0</v>
      </c>
      <c r="C5949">
        <v>6</v>
      </c>
      <c r="D5949" t="s">
        <v>5178</v>
      </c>
      <c r="E5949">
        <v>49.337797000000002</v>
      </c>
      <c r="F5949">
        <v>-123.19457199999999</v>
      </c>
      <c r="G5949">
        <f>IF(route_map__2[[#This Row],[route_label]]&lt;&gt;A5950,0,SQRT((E5950-route_map__2[[#This Row],[stop_lat]])^2 + ((F5950-route_map__2[[#This Row],[stop_lon]])*COS(RADIANS(route_map__2[[#This Row],[stop_lat]])))^2)*111.32)</f>
        <v>0.42315520989542044</v>
      </c>
    </row>
    <row r="5950" spans="1:7" hidden="1" x14ac:dyDescent="0.2">
      <c r="A5950" t="s">
        <v>28</v>
      </c>
      <c r="B5950">
        <v>0</v>
      </c>
      <c r="C5950">
        <v>7</v>
      </c>
      <c r="D5950" t="s">
        <v>5179</v>
      </c>
      <c r="E5950">
        <v>49.336466999999999</v>
      </c>
      <c r="F5950">
        <v>-123.18910700000001</v>
      </c>
      <c r="G5950">
        <f>IF(route_map__2[[#This Row],[route_label]]&lt;&gt;A5951,0,SQRT((E5951-route_map__2[[#This Row],[stop_lat]])^2 + ((F5951-route_map__2[[#This Row],[stop_lon]])*COS(RADIANS(route_map__2[[#This Row],[stop_lat]])))^2)*111.32)</f>
        <v>0.28492133711725393</v>
      </c>
    </row>
    <row r="5951" spans="1:7" hidden="1" x14ac:dyDescent="0.2">
      <c r="A5951" t="s">
        <v>28</v>
      </c>
      <c r="B5951">
        <v>0</v>
      </c>
      <c r="C5951">
        <v>8</v>
      </c>
      <c r="D5951" t="s">
        <v>5180</v>
      </c>
      <c r="E5951">
        <v>49.335560000000001</v>
      </c>
      <c r="F5951">
        <v>-123.185434</v>
      </c>
      <c r="G5951">
        <f>IF(route_map__2[[#This Row],[route_label]]&lt;&gt;A5952,0,SQRT((E5952-route_map__2[[#This Row],[stop_lat]])^2 + ((F5952-route_map__2[[#This Row],[stop_lon]])*COS(RADIANS(route_map__2[[#This Row],[stop_lat]])))^2)*111.32)</f>
        <v>0.26302241516866648</v>
      </c>
    </row>
    <row r="5952" spans="1:7" hidden="1" x14ac:dyDescent="0.2">
      <c r="A5952" t="s">
        <v>28</v>
      </c>
      <c r="B5952">
        <v>0</v>
      </c>
      <c r="C5952">
        <v>9</v>
      </c>
      <c r="D5952" t="s">
        <v>5181</v>
      </c>
      <c r="E5952">
        <v>49.334732000000002</v>
      </c>
      <c r="F5952">
        <v>-123.18203800000001</v>
      </c>
      <c r="G5952">
        <f>IF(route_map__2[[#This Row],[route_label]]&lt;&gt;A5953,0,SQRT((E5953-route_map__2[[#This Row],[stop_lat]])^2 + ((F5953-route_map__2[[#This Row],[stop_lon]])*COS(RADIANS(route_map__2[[#This Row],[stop_lat]])))^2)*111.32)</f>
        <v>0.24278829829253842</v>
      </c>
    </row>
    <row r="5953" spans="1:7" hidden="1" x14ac:dyDescent="0.2">
      <c r="A5953" t="s">
        <v>28</v>
      </c>
      <c r="B5953">
        <v>0</v>
      </c>
      <c r="C5953">
        <v>10</v>
      </c>
      <c r="D5953" t="s">
        <v>5182</v>
      </c>
      <c r="E5953">
        <v>49.333976999999997</v>
      </c>
      <c r="F5953">
        <v>-123.178898</v>
      </c>
      <c r="G5953">
        <f>IF(route_map__2[[#This Row],[route_label]]&lt;&gt;A5954,0,SQRT((E5954-route_map__2[[#This Row],[stop_lat]])^2 + ((F5954-route_map__2[[#This Row],[stop_lon]])*COS(RADIANS(route_map__2[[#This Row],[stop_lat]])))^2)*111.32)</f>
        <v>0.29084551907816314</v>
      </c>
    </row>
    <row r="5954" spans="1:7" hidden="1" x14ac:dyDescent="0.2">
      <c r="A5954" t="s">
        <v>28</v>
      </c>
      <c r="B5954">
        <v>0</v>
      </c>
      <c r="C5954">
        <v>11</v>
      </c>
      <c r="D5954" t="s">
        <v>5183</v>
      </c>
      <c r="E5954">
        <v>49.333095</v>
      </c>
      <c r="F5954">
        <v>-123.175124</v>
      </c>
      <c r="G5954">
        <f>IF(route_map__2[[#This Row],[route_label]]&lt;&gt;A5955,0,SQRT((E5955-route_map__2[[#This Row],[stop_lat]])^2 + ((F5955-route_map__2[[#This Row],[stop_lon]])*COS(RADIANS(route_map__2[[#This Row],[stop_lat]])))^2)*111.32)</f>
        <v>0.42803991011245579</v>
      </c>
    </row>
    <row r="5955" spans="1:7" hidden="1" x14ac:dyDescent="0.2">
      <c r="A5955" t="s">
        <v>28</v>
      </c>
      <c r="B5955">
        <v>0</v>
      </c>
      <c r="C5955">
        <v>12</v>
      </c>
      <c r="D5955" t="s">
        <v>5184</v>
      </c>
      <c r="E5955">
        <v>49.330567000000002</v>
      </c>
      <c r="F5955">
        <v>-123.170678</v>
      </c>
      <c r="G5955">
        <f>IF(route_map__2[[#This Row],[route_label]]&lt;&gt;A5956,0,SQRT((E5956-route_map__2[[#This Row],[stop_lat]])^2 + ((F5956-route_map__2[[#This Row],[stop_lon]])*COS(RADIANS(route_map__2[[#This Row],[stop_lat]])))^2)*111.32)</f>
        <v>0.23603796840224886</v>
      </c>
    </row>
    <row r="5956" spans="1:7" hidden="1" x14ac:dyDescent="0.2">
      <c r="A5956" t="s">
        <v>28</v>
      </c>
      <c r="B5956">
        <v>0</v>
      </c>
      <c r="C5956">
        <v>13</v>
      </c>
      <c r="D5956" t="s">
        <v>5185</v>
      </c>
      <c r="E5956">
        <v>49.329656</v>
      </c>
      <c r="F5956">
        <v>-123.16773999999999</v>
      </c>
      <c r="G5956">
        <f>IF(route_map__2[[#This Row],[route_label]]&lt;&gt;A5957,0,SQRT((E5957-route_map__2[[#This Row],[stop_lat]])^2 + ((F5957-route_map__2[[#This Row],[stop_lon]])*COS(RADIANS(route_map__2[[#This Row],[stop_lat]])))^2)*111.32)</f>
        <v>8.5859479378483192E-2</v>
      </c>
    </row>
    <row r="5957" spans="1:7" hidden="1" x14ac:dyDescent="0.2">
      <c r="A5957" t="s">
        <v>28</v>
      </c>
      <c r="B5957">
        <v>0</v>
      </c>
      <c r="C5957">
        <v>14</v>
      </c>
      <c r="D5957" t="s">
        <v>5186</v>
      </c>
      <c r="E5957">
        <v>49.329332000000001</v>
      </c>
      <c r="F5957">
        <v>-123.16666600000001</v>
      </c>
      <c r="G5957">
        <f>IF(route_map__2[[#This Row],[route_label]]&lt;&gt;A5958,0,SQRT((E5958-route_map__2[[#This Row],[stop_lat]])^2 + ((F5958-route_map__2[[#This Row],[stop_lon]])*COS(RADIANS(route_map__2[[#This Row],[stop_lat]])))^2)*111.32)</f>
        <v>0.21576669127011375</v>
      </c>
    </row>
    <row r="5958" spans="1:7" hidden="1" x14ac:dyDescent="0.2">
      <c r="A5958" t="s">
        <v>28</v>
      </c>
      <c r="B5958">
        <v>0</v>
      </c>
      <c r="C5958">
        <v>15</v>
      </c>
      <c r="D5958" t="s">
        <v>5187</v>
      </c>
      <c r="E5958">
        <v>49.328566000000002</v>
      </c>
      <c r="F5958">
        <v>-123.163934</v>
      </c>
      <c r="G5958">
        <f>IF(route_map__2[[#This Row],[route_label]]&lt;&gt;A5959,0,SQRT((E5959-route_map__2[[#This Row],[stop_lat]])^2 + ((F5959-route_map__2[[#This Row],[stop_lon]])*COS(RADIANS(route_map__2[[#This Row],[stop_lat]])))^2)*111.32)</f>
        <v>0.15364865721647131</v>
      </c>
    </row>
    <row r="5959" spans="1:7" hidden="1" x14ac:dyDescent="0.2">
      <c r="A5959" t="s">
        <v>28</v>
      </c>
      <c r="B5959">
        <v>0</v>
      </c>
      <c r="C5959">
        <v>16</v>
      </c>
      <c r="D5959" t="s">
        <v>5188</v>
      </c>
      <c r="E5959">
        <v>49.328527000000001</v>
      </c>
      <c r="F5959">
        <v>-123.161817</v>
      </c>
      <c r="G5959">
        <f>IF(route_map__2[[#This Row],[route_label]]&lt;&gt;A5960,0,SQRT((E5960-route_map__2[[#This Row],[stop_lat]])^2 + ((F5960-route_map__2[[#This Row],[stop_lon]])*COS(RADIANS(route_map__2[[#This Row],[stop_lat]])))^2)*111.32)</f>
        <v>0.14764042246811962</v>
      </c>
    </row>
    <row r="5960" spans="1:7" hidden="1" x14ac:dyDescent="0.2">
      <c r="A5960" t="s">
        <v>28</v>
      </c>
      <c r="B5960">
        <v>0</v>
      </c>
      <c r="C5960">
        <v>17</v>
      </c>
      <c r="D5960" t="s">
        <v>5189</v>
      </c>
      <c r="E5960">
        <v>49.328533999999998</v>
      </c>
      <c r="F5960">
        <v>-123.15978200000001</v>
      </c>
      <c r="G5960">
        <f>IF(route_map__2[[#This Row],[route_label]]&lt;&gt;A5961,0,SQRT((E5961-route_map__2[[#This Row],[stop_lat]])^2 + ((F5961-route_map__2[[#This Row],[stop_lon]])*COS(RADIANS(route_map__2[[#This Row],[stop_lat]])))^2)*111.32)</f>
        <v>0.25067444577446368</v>
      </c>
    </row>
    <row r="5961" spans="1:7" hidden="1" x14ac:dyDescent="0.2">
      <c r="A5961" t="s">
        <v>28</v>
      </c>
      <c r="B5961">
        <v>0</v>
      </c>
      <c r="C5961">
        <v>18</v>
      </c>
      <c r="D5961" t="s">
        <v>5190</v>
      </c>
      <c r="E5961">
        <v>49.328163000000004</v>
      </c>
      <c r="F5961">
        <v>-123.156374</v>
      </c>
      <c r="G5961">
        <f>IF(route_map__2[[#This Row],[route_label]]&lt;&gt;A5962,0,SQRT((E5962-route_map__2[[#This Row],[stop_lat]])^2 + ((F5962-route_map__2[[#This Row],[stop_lon]])*COS(RADIANS(route_map__2[[#This Row],[stop_lat]])))^2)*111.32)</f>
        <v>0.17984079079531604</v>
      </c>
    </row>
    <row r="5962" spans="1:7" hidden="1" x14ac:dyDescent="0.2">
      <c r="A5962" t="s">
        <v>28</v>
      </c>
      <c r="B5962">
        <v>0</v>
      </c>
      <c r="C5962">
        <v>19</v>
      </c>
      <c r="D5962" t="s">
        <v>5191</v>
      </c>
      <c r="E5962">
        <v>49.327769000000004</v>
      </c>
      <c r="F5962">
        <v>-123.15397</v>
      </c>
      <c r="G5962">
        <f>IF(route_map__2[[#This Row],[route_label]]&lt;&gt;A5963,0,SQRT((E5963-route_map__2[[#This Row],[stop_lat]])^2 + ((F5963-route_map__2[[#This Row],[stop_lon]])*COS(RADIANS(route_map__2[[#This Row],[stop_lat]])))^2)*111.32)</f>
        <v>0.54015266241965232</v>
      </c>
    </row>
    <row r="5963" spans="1:7" hidden="1" x14ac:dyDescent="0.2">
      <c r="A5963" t="s">
        <v>28</v>
      </c>
      <c r="B5963">
        <v>0</v>
      </c>
      <c r="C5963">
        <v>20</v>
      </c>
      <c r="D5963" t="s">
        <v>5192</v>
      </c>
      <c r="E5963">
        <v>49.326635000000003</v>
      </c>
      <c r="F5963">
        <v>-123.146731</v>
      </c>
      <c r="G5963">
        <f>IF(route_map__2[[#This Row],[route_label]]&lt;&gt;A5964,0,SQRT((E5964-route_map__2[[#This Row],[stop_lat]])^2 + ((F5964-route_map__2[[#This Row],[stop_lon]])*COS(RADIANS(route_map__2[[#This Row],[stop_lat]])))^2)*111.32)</f>
        <v>0.29695697131959559</v>
      </c>
    </row>
    <row r="5964" spans="1:7" hidden="1" x14ac:dyDescent="0.2">
      <c r="A5964" t="s">
        <v>28</v>
      </c>
      <c r="B5964">
        <v>0</v>
      </c>
      <c r="C5964">
        <v>21</v>
      </c>
      <c r="D5964" t="s">
        <v>5193</v>
      </c>
      <c r="E5964">
        <v>49.326631999999996</v>
      </c>
      <c r="F5964">
        <v>-123.14263800000001</v>
      </c>
      <c r="G5964">
        <f>IF(route_map__2[[#This Row],[route_label]]&lt;&gt;A5965,0,SQRT((E5965-route_map__2[[#This Row],[stop_lat]])^2 + ((F5965-route_map__2[[#This Row],[stop_lon]])*COS(RADIANS(route_map__2[[#This Row],[stop_lat]])))^2)*111.32)</f>
        <v>0.31927490078250542</v>
      </c>
    </row>
    <row r="5965" spans="1:7" hidden="1" x14ac:dyDescent="0.2">
      <c r="A5965" t="s">
        <v>28</v>
      </c>
      <c r="B5965">
        <v>0</v>
      </c>
      <c r="C5965">
        <v>22</v>
      </c>
      <c r="D5965" t="s">
        <v>5194</v>
      </c>
      <c r="E5965">
        <v>49.326849000000003</v>
      </c>
      <c r="F5965">
        <v>-123.13825</v>
      </c>
      <c r="G5965">
        <f>IF(route_map__2[[#This Row],[route_label]]&lt;&gt;A5966,0,SQRT((E5966-route_map__2[[#This Row],[stop_lat]])^2 + ((F5966-route_map__2[[#This Row],[stop_lon]])*COS(RADIANS(route_map__2[[#This Row],[stop_lat]])))^2)*111.32)</f>
        <v>0.6423612269982476</v>
      </c>
    </row>
    <row r="5966" spans="1:7" hidden="1" x14ac:dyDescent="0.2">
      <c r="A5966" t="s">
        <v>28</v>
      </c>
      <c r="B5966">
        <v>0</v>
      </c>
      <c r="C5966">
        <v>23</v>
      </c>
      <c r="D5966" t="s">
        <v>5195</v>
      </c>
      <c r="E5966">
        <v>49.325823999999997</v>
      </c>
      <c r="F5966">
        <v>-123.129537</v>
      </c>
      <c r="G5966">
        <f>IF(route_map__2[[#This Row],[route_label]]&lt;&gt;A5967,0,SQRT((E5967-route_map__2[[#This Row],[stop_lat]])^2 + ((F5967-route_map__2[[#This Row],[stop_lon]])*COS(RADIANS(route_map__2[[#This Row],[stop_lat]])))^2)*111.32)</f>
        <v>3.607978674564178</v>
      </c>
    </row>
    <row r="5967" spans="1:7" hidden="1" x14ac:dyDescent="0.2">
      <c r="A5967" t="s">
        <v>28</v>
      </c>
      <c r="B5967">
        <v>0</v>
      </c>
      <c r="C5967">
        <v>24</v>
      </c>
      <c r="D5967" t="s">
        <v>5061</v>
      </c>
      <c r="E5967">
        <v>49.293655000000001</v>
      </c>
      <c r="F5967">
        <v>-123.13560099999999</v>
      </c>
      <c r="G5967">
        <f>IF(route_map__2[[#This Row],[route_label]]&lt;&gt;A5968,0,SQRT((E5968-route_map__2[[#This Row],[stop_lat]])^2 + ((F5968-route_map__2[[#This Row],[stop_lon]])*COS(RADIANS(route_map__2[[#This Row],[stop_lat]])))^2)*111.32)</f>
        <v>0.22633826096027457</v>
      </c>
    </row>
    <row r="5968" spans="1:7" hidden="1" x14ac:dyDescent="0.2">
      <c r="A5968" t="s">
        <v>28</v>
      </c>
      <c r="B5968">
        <v>0</v>
      </c>
      <c r="C5968">
        <v>25</v>
      </c>
      <c r="D5968" t="s">
        <v>5062</v>
      </c>
      <c r="E5968">
        <v>49.292217000000001</v>
      </c>
      <c r="F5968">
        <v>-123.133397</v>
      </c>
      <c r="G5968">
        <f>IF(route_map__2[[#This Row],[route_label]]&lt;&gt;A5969,0,SQRT((E5969-route_map__2[[#This Row],[stop_lat]])^2 + ((F5969-route_map__2[[#This Row],[stop_lon]])*COS(RADIANS(route_map__2[[#This Row],[stop_lat]])))^2)*111.32)</f>
        <v>0.30810012225692568</v>
      </c>
    </row>
    <row r="5969" spans="1:7" hidden="1" x14ac:dyDescent="0.2">
      <c r="A5969" t="s">
        <v>28</v>
      </c>
      <c r="B5969">
        <v>0</v>
      </c>
      <c r="C5969">
        <v>26</v>
      </c>
      <c r="D5969" t="s">
        <v>5063</v>
      </c>
      <c r="E5969">
        <v>49.290267999999998</v>
      </c>
      <c r="F5969">
        <v>-123.13038400000001</v>
      </c>
      <c r="G5969">
        <f>IF(route_map__2[[#This Row],[route_label]]&lt;&gt;A5970,0,SQRT((E5970-route_map__2[[#This Row],[stop_lat]])^2 + ((F5970-route_map__2[[#This Row],[stop_lon]])*COS(RADIANS(route_map__2[[#This Row],[stop_lat]])))^2)*111.32)</f>
        <v>0.25046514654091145</v>
      </c>
    </row>
    <row r="5970" spans="1:7" hidden="1" x14ac:dyDescent="0.2">
      <c r="A5970" t="s">
        <v>28</v>
      </c>
      <c r="B5970">
        <v>0</v>
      </c>
      <c r="C5970">
        <v>27</v>
      </c>
      <c r="D5970" t="s">
        <v>5064</v>
      </c>
      <c r="E5970">
        <v>49.288694</v>
      </c>
      <c r="F5970">
        <v>-123.12791900000001</v>
      </c>
      <c r="G5970">
        <f>IF(route_map__2[[#This Row],[route_label]]&lt;&gt;A5971,0,SQRT((E5971-route_map__2[[#This Row],[stop_lat]])^2 + ((F5971-route_map__2[[#This Row],[stop_lon]])*COS(RADIANS(route_map__2[[#This Row],[stop_lat]])))^2)*111.32)</f>
        <v>0.31139081338841756</v>
      </c>
    </row>
    <row r="5971" spans="1:7" hidden="1" x14ac:dyDescent="0.2">
      <c r="A5971" t="s">
        <v>28</v>
      </c>
      <c r="B5971">
        <v>0</v>
      </c>
      <c r="C5971">
        <v>28</v>
      </c>
      <c r="D5971" t="s">
        <v>5065</v>
      </c>
      <c r="E5971">
        <v>49.286717000000003</v>
      </c>
      <c r="F5971">
        <v>-123.12488500000001</v>
      </c>
      <c r="G5971">
        <f>IF(route_map__2[[#This Row],[route_label]]&lt;&gt;A5972,0,SQRT((E5972-route_map__2[[#This Row],[stop_lat]])^2 + ((F5972-route_map__2[[#This Row],[stop_lon]])*COS(RADIANS(route_map__2[[#This Row],[stop_lat]])))^2)*111.32)</f>
        <v>0.42896340837643432</v>
      </c>
    </row>
    <row r="5972" spans="1:7" hidden="1" x14ac:dyDescent="0.2">
      <c r="A5972" t="s">
        <v>28</v>
      </c>
      <c r="B5972">
        <v>0</v>
      </c>
      <c r="C5972">
        <v>29</v>
      </c>
      <c r="D5972" t="s">
        <v>5066</v>
      </c>
      <c r="E5972">
        <v>49.284014999999997</v>
      </c>
      <c r="F5972">
        <v>-123.120673</v>
      </c>
      <c r="G5972">
        <f>IF(route_map__2[[#This Row],[route_label]]&lt;&gt;A5973,0,SQRT((E5973-route_map__2[[#This Row],[stop_lat]])^2 + ((F5973-route_map__2[[#This Row],[stop_lon]])*COS(RADIANS(route_map__2[[#This Row],[stop_lat]])))^2)*111.32)</f>
        <v>0.21832840102450024</v>
      </c>
    </row>
    <row r="5973" spans="1:7" hidden="1" x14ac:dyDescent="0.2">
      <c r="A5973" t="s">
        <v>28</v>
      </c>
      <c r="B5973">
        <v>0</v>
      </c>
      <c r="C5973">
        <v>30</v>
      </c>
      <c r="D5973" t="s">
        <v>5067</v>
      </c>
      <c r="E5973">
        <v>49.282640000000001</v>
      </c>
      <c r="F5973">
        <v>-123.118529</v>
      </c>
      <c r="G5973">
        <f>IF(route_map__2[[#This Row],[route_label]]&lt;&gt;A5974,0,SQRT((E5974-route_map__2[[#This Row],[stop_lat]])^2 + ((F5974-route_map__2[[#This Row],[stop_lon]])*COS(RADIANS(route_map__2[[#This Row],[stop_lat]])))^2)*111.32)</f>
        <v>0.37880846249325312</v>
      </c>
    </row>
    <row r="5974" spans="1:7" hidden="1" x14ac:dyDescent="0.2">
      <c r="A5974" t="s">
        <v>28</v>
      </c>
      <c r="B5974">
        <v>0</v>
      </c>
      <c r="C5974">
        <v>31</v>
      </c>
      <c r="D5974" t="s">
        <v>5068</v>
      </c>
      <c r="E5974">
        <v>49.280236000000002</v>
      </c>
      <c r="F5974">
        <v>-123.11483699999999</v>
      </c>
      <c r="G5974">
        <f>IF(route_map__2[[#This Row],[route_label]]&lt;&gt;A5975,0,SQRT((E5975-route_map__2[[#This Row],[stop_lat]])^2 + ((F5975-route_map__2[[#This Row],[stop_lon]])*COS(RADIANS(route_map__2[[#This Row],[stop_lat]])))^2)*111.32)</f>
        <v>3.4960088585803829E-2</v>
      </c>
    </row>
    <row r="5975" spans="1:7" hidden="1" x14ac:dyDescent="0.2">
      <c r="A5975" t="s">
        <v>28</v>
      </c>
      <c r="B5975">
        <v>0</v>
      </c>
      <c r="C5975">
        <v>32</v>
      </c>
      <c r="D5975" t="s">
        <v>5196</v>
      </c>
      <c r="E5975">
        <v>49.280019000000003</v>
      </c>
      <c r="F5975">
        <v>-123.11448900000001</v>
      </c>
      <c r="G5975">
        <f>IF(route_map__2[[#This Row],[route_label]]&lt;&gt;A5976,0,SQRT((E5976-route_map__2[[#This Row],[stop_lat]])^2 + ((F5976-route_map__2[[#This Row],[stop_lon]])*COS(RADIANS(route_map__2[[#This Row],[stop_lat]])))^2)*111.32)</f>
        <v>5.5349044237002216</v>
      </c>
    </row>
    <row r="5976" spans="1:7" hidden="1" x14ac:dyDescent="0.2">
      <c r="A5976" t="s">
        <v>28</v>
      </c>
      <c r="B5976">
        <v>1</v>
      </c>
      <c r="C5976">
        <v>1</v>
      </c>
      <c r="D5976" t="s">
        <v>5197</v>
      </c>
      <c r="E5976">
        <v>49.327117999999999</v>
      </c>
      <c r="F5976">
        <v>-123.13891099999999</v>
      </c>
      <c r="G5976">
        <f>IF(route_map__2[[#This Row],[route_label]]&lt;&gt;A5977,0,SQRT((E5977-route_map__2[[#This Row],[stop_lat]])^2 + ((F5977-route_map__2[[#This Row],[stop_lon]])*COS(RADIANS(route_map__2[[#This Row],[stop_lat]])))^2)*111.32)</f>
        <v>0.34258716414749329</v>
      </c>
    </row>
    <row r="5977" spans="1:7" hidden="1" x14ac:dyDescent="0.2">
      <c r="A5977" t="s">
        <v>28</v>
      </c>
      <c r="B5977">
        <v>1</v>
      </c>
      <c r="C5977">
        <v>2</v>
      </c>
      <c r="D5977" t="s">
        <v>5198</v>
      </c>
      <c r="E5977">
        <v>49.326889999999999</v>
      </c>
      <c r="F5977">
        <v>-123.14362</v>
      </c>
      <c r="G5977">
        <f>IF(route_map__2[[#This Row],[route_label]]&lt;&gt;A5978,0,SQRT((E5978-route_map__2[[#This Row],[stop_lat]])^2 + ((F5978-route_map__2[[#This Row],[stop_lon]])*COS(RADIANS(route_map__2[[#This Row],[stop_lat]])))^2)*111.32)</f>
        <v>0.28019054398223026</v>
      </c>
    </row>
    <row r="5978" spans="1:7" hidden="1" x14ac:dyDescent="0.2">
      <c r="A5978" t="s">
        <v>28</v>
      </c>
      <c r="B5978">
        <v>1</v>
      </c>
      <c r="C5978">
        <v>3</v>
      </c>
      <c r="D5978" t="s">
        <v>5199</v>
      </c>
      <c r="E5978">
        <v>49.326988</v>
      </c>
      <c r="F5978">
        <v>-123.147479</v>
      </c>
      <c r="G5978">
        <f>IF(route_map__2[[#This Row],[route_label]]&lt;&gt;A5979,0,SQRT((E5979-route_map__2[[#This Row],[stop_lat]])^2 + ((F5979-route_map__2[[#This Row],[stop_lon]])*COS(RADIANS(route_map__2[[#This Row],[stop_lat]])))^2)*111.32)</f>
        <v>0.33722950691335746</v>
      </c>
    </row>
    <row r="5979" spans="1:7" hidden="1" x14ac:dyDescent="0.2">
      <c r="A5979" t="s">
        <v>28</v>
      </c>
      <c r="B5979">
        <v>1</v>
      </c>
      <c r="C5979">
        <v>4</v>
      </c>
      <c r="D5979" t="s">
        <v>5200</v>
      </c>
      <c r="E5979">
        <v>49.327720999999997</v>
      </c>
      <c r="F5979">
        <v>-123.151989</v>
      </c>
      <c r="G5979">
        <f>IF(route_map__2[[#This Row],[route_label]]&lt;&gt;A5980,0,SQRT((E5980-route_map__2[[#This Row],[stop_lat]])^2 + ((F5980-route_map__2[[#This Row],[stop_lon]])*COS(RADIANS(route_map__2[[#This Row],[stop_lat]])))^2)*111.32)</f>
        <v>0.20251181795249504</v>
      </c>
    </row>
    <row r="5980" spans="1:7" hidden="1" x14ac:dyDescent="0.2">
      <c r="A5980" t="s">
        <v>28</v>
      </c>
      <c r="B5980">
        <v>1</v>
      </c>
      <c r="C5980">
        <v>5</v>
      </c>
      <c r="D5980" t="s">
        <v>5201</v>
      </c>
      <c r="E5980">
        <v>49.328057999999999</v>
      </c>
      <c r="F5980">
        <v>-123.154732</v>
      </c>
      <c r="G5980">
        <f>IF(route_map__2[[#This Row],[route_label]]&lt;&gt;A5981,0,SQRT((E5981-route_map__2[[#This Row],[stop_lat]])^2 + ((F5981-route_map__2[[#This Row],[stop_lon]])*COS(RADIANS(route_map__2[[#This Row],[stop_lat]])))^2)*111.32)</f>
        <v>0.18008811349193579</v>
      </c>
    </row>
    <row r="5981" spans="1:7" hidden="1" x14ac:dyDescent="0.2">
      <c r="A5981" t="s">
        <v>28</v>
      </c>
      <c r="B5981">
        <v>1</v>
      </c>
      <c r="C5981">
        <v>6</v>
      </c>
      <c r="D5981" t="s">
        <v>5202</v>
      </c>
      <c r="E5981">
        <v>49.328460999999997</v>
      </c>
      <c r="F5981">
        <v>-123.15713599999999</v>
      </c>
      <c r="G5981">
        <f>IF(route_map__2[[#This Row],[route_label]]&lt;&gt;A5982,0,SQRT((E5982-route_map__2[[#This Row],[stop_lat]])^2 + ((F5982-route_map__2[[#This Row],[stop_lon]])*COS(RADIANS(route_map__2[[#This Row],[stop_lat]])))^2)*111.32)</f>
        <v>0.20043529771641205</v>
      </c>
    </row>
    <row r="5982" spans="1:7" hidden="1" x14ac:dyDescent="0.2">
      <c r="A5982" t="s">
        <v>28</v>
      </c>
      <c r="B5982">
        <v>1</v>
      </c>
      <c r="C5982">
        <v>7</v>
      </c>
      <c r="D5982" t="s">
        <v>5203</v>
      </c>
      <c r="E5982">
        <v>49.328719999999997</v>
      </c>
      <c r="F5982">
        <v>-123.15987</v>
      </c>
      <c r="G5982">
        <f>IF(route_map__2[[#This Row],[route_label]]&lt;&gt;A5983,0,SQRT((E5983-route_map__2[[#This Row],[stop_lat]])^2 + ((F5983-route_map__2[[#This Row],[stop_lon]])*COS(RADIANS(route_map__2[[#This Row],[stop_lat]])))^2)*111.32)</f>
        <v>0.20144602344156876</v>
      </c>
    </row>
    <row r="5983" spans="1:7" hidden="1" x14ac:dyDescent="0.2">
      <c r="A5983" t="s">
        <v>28</v>
      </c>
      <c r="B5983">
        <v>1</v>
      </c>
      <c r="C5983">
        <v>8</v>
      </c>
      <c r="D5983" t="s">
        <v>5204</v>
      </c>
      <c r="E5983">
        <v>49.328679999999999</v>
      </c>
      <c r="F5983">
        <v>-123.162646</v>
      </c>
      <c r="G5983">
        <f>IF(route_map__2[[#This Row],[route_label]]&lt;&gt;A5984,0,SQRT((E5984-route_map__2[[#This Row],[stop_lat]])^2 + ((F5984-route_map__2[[#This Row],[stop_lon]])*COS(RADIANS(route_map__2[[#This Row],[stop_lat]])))^2)*111.32)</f>
        <v>0.14781333038975922</v>
      </c>
    </row>
    <row r="5984" spans="1:7" hidden="1" x14ac:dyDescent="0.2">
      <c r="A5984" t="s">
        <v>28</v>
      </c>
      <c r="B5984">
        <v>1</v>
      </c>
      <c r="C5984">
        <v>9</v>
      </c>
      <c r="D5984" t="s">
        <v>5205</v>
      </c>
      <c r="E5984">
        <v>49.328901000000002</v>
      </c>
      <c r="F5984">
        <v>-123.164655</v>
      </c>
      <c r="G5984">
        <f>IF(route_map__2[[#This Row],[route_label]]&lt;&gt;A5985,0,SQRT((E5985-route_map__2[[#This Row],[stop_lat]])^2 + ((F5985-route_map__2[[#This Row],[stop_lon]])*COS(RADIANS(route_map__2[[#This Row],[stop_lat]])))^2)*111.32)</f>
        <v>0.16510565265102856</v>
      </c>
    </row>
    <row r="5985" spans="1:7" hidden="1" x14ac:dyDescent="0.2">
      <c r="A5985" t="s">
        <v>28</v>
      </c>
      <c r="B5985">
        <v>1</v>
      </c>
      <c r="C5985">
        <v>10</v>
      </c>
      <c r="D5985" t="s">
        <v>5206</v>
      </c>
      <c r="E5985">
        <v>49.329540999999999</v>
      </c>
      <c r="F5985">
        <v>-123.166708</v>
      </c>
      <c r="G5985">
        <f>IF(route_map__2[[#This Row],[route_label]]&lt;&gt;A5986,0,SQRT((E5986-route_map__2[[#This Row],[stop_lat]])^2 + ((F5986-route_map__2[[#This Row],[stop_lon]])*COS(RADIANS(route_map__2[[#This Row],[stop_lat]])))^2)*111.32)</f>
        <v>0.13510337888354959</v>
      </c>
    </row>
    <row r="5986" spans="1:7" hidden="1" x14ac:dyDescent="0.2">
      <c r="A5986" t="s">
        <v>28</v>
      </c>
      <c r="B5986">
        <v>1</v>
      </c>
      <c r="C5986">
        <v>11</v>
      </c>
      <c r="D5986" t="s">
        <v>5207</v>
      </c>
      <c r="E5986">
        <v>49.330055000000002</v>
      </c>
      <c r="F5986">
        <v>-123.168395</v>
      </c>
      <c r="G5986">
        <f>IF(route_map__2[[#This Row],[route_label]]&lt;&gt;A5987,0,SQRT((E5987-route_map__2[[#This Row],[stop_lat]])^2 + ((F5987-route_map__2[[#This Row],[stop_lon]])*COS(RADIANS(route_map__2[[#This Row],[stop_lat]])))^2)*111.32)</f>
        <v>0.19646592835982468</v>
      </c>
    </row>
    <row r="5987" spans="1:7" hidden="1" x14ac:dyDescent="0.2">
      <c r="A5987" t="s">
        <v>28</v>
      </c>
      <c r="B5987">
        <v>1</v>
      </c>
      <c r="C5987">
        <v>12</v>
      </c>
      <c r="D5987" t="s">
        <v>5208</v>
      </c>
      <c r="E5987">
        <v>49.330800000000004</v>
      </c>
      <c r="F5987">
        <v>-123.17085</v>
      </c>
      <c r="G5987">
        <f>IF(route_map__2[[#This Row],[route_label]]&lt;&gt;A5988,0,SQRT((E5988-route_map__2[[#This Row],[stop_lat]])^2 + ((F5988-route_map__2[[#This Row],[stop_lon]])*COS(RADIANS(route_map__2[[#This Row],[stop_lat]])))^2)*111.32)</f>
        <v>0.42226648815178808</v>
      </c>
    </row>
    <row r="5988" spans="1:7" hidden="1" x14ac:dyDescent="0.2">
      <c r="A5988" t="s">
        <v>28</v>
      </c>
      <c r="B5988">
        <v>1</v>
      </c>
      <c r="C5988">
        <v>13</v>
      </c>
      <c r="D5988" t="s">
        <v>5209</v>
      </c>
      <c r="E5988">
        <v>49.333278</v>
      </c>
      <c r="F5988">
        <v>-123.175257</v>
      </c>
      <c r="G5988">
        <f>IF(route_map__2[[#This Row],[route_label]]&lt;&gt;A5989,0,SQRT((E5989-route_map__2[[#This Row],[stop_lat]])^2 + ((F5989-route_map__2[[#This Row],[stop_lon]])*COS(RADIANS(route_map__2[[#This Row],[stop_lat]])))^2)*111.32)</f>
        <v>0.29038498265432044</v>
      </c>
    </row>
    <row r="5989" spans="1:7" hidden="1" x14ac:dyDescent="0.2">
      <c r="A5989" t="s">
        <v>28</v>
      </c>
      <c r="B5989">
        <v>1</v>
      </c>
      <c r="C5989">
        <v>14</v>
      </c>
      <c r="D5989" t="s">
        <v>5210</v>
      </c>
      <c r="E5989">
        <v>49.334201</v>
      </c>
      <c r="F5989">
        <v>-123.179001</v>
      </c>
      <c r="G5989">
        <f>IF(route_map__2[[#This Row],[route_label]]&lt;&gt;A5990,0,SQRT((E5990-route_map__2[[#This Row],[stop_lat]])^2 + ((F5990-route_map__2[[#This Row],[stop_lon]])*COS(RADIANS(route_map__2[[#This Row],[stop_lat]])))^2)*111.32)</f>
        <v>0.29635424019385603</v>
      </c>
    </row>
    <row r="5990" spans="1:7" hidden="1" x14ac:dyDescent="0.2">
      <c r="A5990" t="s">
        <v>28</v>
      </c>
      <c r="B5990">
        <v>1</v>
      </c>
      <c r="C5990">
        <v>15</v>
      </c>
      <c r="D5990" t="s">
        <v>5211</v>
      </c>
      <c r="E5990">
        <v>49.335115000000002</v>
      </c>
      <c r="F5990">
        <v>-123.182838</v>
      </c>
      <c r="G5990">
        <f>IF(route_map__2[[#This Row],[route_label]]&lt;&gt;A5991,0,SQRT((E5991-route_map__2[[#This Row],[stop_lat]])^2 + ((F5991-route_map__2[[#This Row],[stop_lon]])*COS(RADIANS(route_map__2[[#This Row],[stop_lat]])))^2)*111.32)</f>
        <v>0.23927014627187601</v>
      </c>
    </row>
    <row r="5991" spans="1:7" hidden="1" x14ac:dyDescent="0.2">
      <c r="A5991" t="s">
        <v>28</v>
      </c>
      <c r="B5991">
        <v>1</v>
      </c>
      <c r="C5991">
        <v>16</v>
      </c>
      <c r="D5991" t="s">
        <v>5212</v>
      </c>
      <c r="E5991">
        <v>49.335867</v>
      </c>
      <c r="F5991">
        <v>-123.185928</v>
      </c>
      <c r="G5991">
        <f>IF(route_map__2[[#This Row],[route_label]]&lt;&gt;A5992,0,SQRT((E5992-route_map__2[[#This Row],[stop_lat]])^2 + ((F5992-route_map__2[[#This Row],[stop_lon]])*COS(RADIANS(route_map__2[[#This Row],[stop_lat]])))^2)*111.32)</f>
        <v>0.25402624545823332</v>
      </c>
    </row>
    <row r="5992" spans="1:7" hidden="1" x14ac:dyDescent="0.2">
      <c r="A5992" t="s">
        <v>28</v>
      </c>
      <c r="B5992">
        <v>1</v>
      </c>
      <c r="C5992">
        <v>17</v>
      </c>
      <c r="D5992" t="s">
        <v>5213</v>
      </c>
      <c r="E5992">
        <v>49.336638000000001</v>
      </c>
      <c r="F5992">
        <v>-123.189224</v>
      </c>
      <c r="G5992">
        <f>IF(route_map__2[[#This Row],[route_label]]&lt;&gt;A5993,0,SQRT((E5993-route_map__2[[#This Row],[stop_lat]])^2 + ((F5993-route_map__2[[#This Row],[stop_lon]])*COS(RADIANS(route_map__2[[#This Row],[stop_lat]])))^2)*111.32)</f>
        <v>0.40644314658865605</v>
      </c>
    </row>
    <row r="5993" spans="1:7" hidden="1" x14ac:dyDescent="0.2">
      <c r="A5993" t="s">
        <v>28</v>
      </c>
      <c r="B5993">
        <v>1</v>
      </c>
      <c r="C5993">
        <v>18</v>
      </c>
      <c r="D5993" t="s">
        <v>5214</v>
      </c>
      <c r="E5993">
        <v>49.337938000000001</v>
      </c>
      <c r="F5993">
        <v>-123.19446000000001</v>
      </c>
      <c r="G5993">
        <f>IF(route_map__2[[#This Row],[route_label]]&lt;&gt;A5994,0,SQRT((E5994-route_map__2[[#This Row],[stop_lat]])^2 + ((F5994-route_map__2[[#This Row],[stop_lon]])*COS(RADIANS(route_map__2[[#This Row],[stop_lat]])))^2)*111.32)</f>
        <v>0.45038926378721256</v>
      </c>
    </row>
    <row r="5994" spans="1:7" hidden="1" x14ac:dyDescent="0.2">
      <c r="A5994" t="s">
        <v>28</v>
      </c>
      <c r="B5994">
        <v>1</v>
      </c>
      <c r="C5994">
        <v>19</v>
      </c>
      <c r="D5994" t="s">
        <v>5215</v>
      </c>
      <c r="E5994">
        <v>49.339709999999997</v>
      </c>
      <c r="F5994">
        <v>-123.200042</v>
      </c>
      <c r="G5994">
        <f>IF(route_map__2[[#This Row],[route_label]]&lt;&gt;A5995,0,SQRT((E5995-route_map__2[[#This Row],[stop_lat]])^2 + ((F5995-route_map__2[[#This Row],[stop_lon]])*COS(RADIANS(route_map__2[[#This Row],[stop_lat]])))^2)*111.32)</f>
        <v>0.23789990627833157</v>
      </c>
    </row>
    <row r="5995" spans="1:7" hidden="1" x14ac:dyDescent="0.2">
      <c r="A5995" t="s">
        <v>28</v>
      </c>
      <c r="B5995">
        <v>1</v>
      </c>
      <c r="C5995">
        <v>20</v>
      </c>
      <c r="D5995" t="s">
        <v>5216</v>
      </c>
      <c r="E5995">
        <v>49.340383000000003</v>
      </c>
      <c r="F5995">
        <v>-123.203155</v>
      </c>
      <c r="G5995">
        <f>IF(route_map__2[[#This Row],[route_label]]&lt;&gt;A5996,0,SQRT((E5996-route_map__2[[#This Row],[stop_lat]])^2 + ((F5996-route_map__2[[#This Row],[stop_lon]])*COS(RADIANS(route_map__2[[#This Row],[stop_lat]])))^2)*111.32)</f>
        <v>0.20478238968760648</v>
      </c>
    </row>
    <row r="5996" spans="1:7" hidden="1" x14ac:dyDescent="0.2">
      <c r="A5996" t="s">
        <v>28</v>
      </c>
      <c r="B5996">
        <v>1</v>
      </c>
      <c r="C5996">
        <v>21</v>
      </c>
      <c r="D5996" t="s">
        <v>5217</v>
      </c>
      <c r="E5996">
        <v>49.340910000000001</v>
      </c>
      <c r="F5996">
        <v>-123.20586</v>
      </c>
      <c r="G5996">
        <f>IF(route_map__2[[#This Row],[route_label]]&lt;&gt;A5997,0,SQRT((E5997-route_map__2[[#This Row],[stop_lat]])^2 + ((F5997-route_map__2[[#This Row],[stop_lon]])*COS(RADIANS(route_map__2[[#This Row],[stop_lat]])))^2)*111.32)</f>
        <v>0.3854246532450476</v>
      </c>
    </row>
    <row r="5997" spans="1:7" hidden="1" x14ac:dyDescent="0.2">
      <c r="A5997" t="s">
        <v>28</v>
      </c>
      <c r="B5997">
        <v>1</v>
      </c>
      <c r="C5997">
        <v>22</v>
      </c>
      <c r="D5997" t="s">
        <v>5218</v>
      </c>
      <c r="E5997">
        <v>49.341869000000003</v>
      </c>
      <c r="F5997">
        <v>-123.210966</v>
      </c>
      <c r="G5997">
        <f>IF(route_map__2[[#This Row],[route_label]]&lt;&gt;A5998,0,SQRT((E5998-route_map__2[[#This Row],[stop_lat]])^2 + ((F5998-route_map__2[[#This Row],[stop_lon]])*COS(RADIANS(route_map__2[[#This Row],[stop_lat]])))^2)*111.32)</f>
        <v>0.17845123391590742</v>
      </c>
    </row>
    <row r="5998" spans="1:7" hidden="1" x14ac:dyDescent="0.2">
      <c r="A5998" t="s">
        <v>28</v>
      </c>
      <c r="B5998">
        <v>1</v>
      </c>
      <c r="C5998">
        <v>23</v>
      </c>
      <c r="D5998" t="s">
        <v>5219</v>
      </c>
      <c r="E5998">
        <v>49.341622000000001</v>
      </c>
      <c r="F5998">
        <v>-123.213397</v>
      </c>
      <c r="G5998">
        <f>IF(route_map__2[[#This Row],[route_label]]&lt;&gt;A5999,0,SQRT((E5999-route_map__2[[#This Row],[stop_lat]])^2 + ((F5999-route_map__2[[#This Row],[stop_lon]])*COS(RADIANS(route_map__2[[#This Row],[stop_lat]])))^2)*111.32)</f>
        <v>3.3922902585918055E-2</v>
      </c>
    </row>
    <row r="5999" spans="1:7" hidden="1" x14ac:dyDescent="0.2">
      <c r="A5999" t="s">
        <v>28</v>
      </c>
      <c r="B5999">
        <v>1</v>
      </c>
      <c r="C5999">
        <v>24</v>
      </c>
      <c r="D5999" t="s">
        <v>5173</v>
      </c>
      <c r="E5999">
        <v>49.341760000000001</v>
      </c>
      <c r="F5999">
        <v>-123.21298</v>
      </c>
      <c r="G5999">
        <f>IF(route_map__2[[#This Row],[route_label]]&lt;&gt;A6000,0,SQRT((E6000-route_map__2[[#This Row],[stop_lat]])^2 + ((F6000-route_map__2[[#This Row],[stop_lon]])*COS(RADIANS(route_map__2[[#This Row],[stop_lat]])))^2)*111.32)</f>
        <v>0</v>
      </c>
    </row>
    <row r="6000" spans="1:7" hidden="1" x14ac:dyDescent="0.2">
      <c r="A6000" t="s">
        <v>337</v>
      </c>
      <c r="B6000">
        <v>0</v>
      </c>
      <c r="C6000">
        <v>1</v>
      </c>
      <c r="D6000" t="s">
        <v>5211</v>
      </c>
      <c r="E6000">
        <v>49.335115000000002</v>
      </c>
      <c r="F6000">
        <v>-123.182838</v>
      </c>
      <c r="G6000">
        <f>IF(route_map__2[[#This Row],[route_label]]&lt;&gt;A6001,0,SQRT((E6001-route_map__2[[#This Row],[stop_lat]])^2 + ((F6001-route_map__2[[#This Row],[stop_lon]])*COS(RADIANS(route_map__2[[#This Row],[stop_lat]])))^2)*111.32)</f>
        <v>0.23927014627187601</v>
      </c>
    </row>
    <row r="6001" spans="1:7" hidden="1" x14ac:dyDescent="0.2">
      <c r="A6001" t="s">
        <v>337</v>
      </c>
      <c r="B6001">
        <v>0</v>
      </c>
      <c r="C6001">
        <v>2</v>
      </c>
      <c r="D6001" t="s">
        <v>5212</v>
      </c>
      <c r="E6001">
        <v>49.335867</v>
      </c>
      <c r="F6001">
        <v>-123.185928</v>
      </c>
      <c r="G6001">
        <f>IF(route_map__2[[#This Row],[route_label]]&lt;&gt;A6002,0,SQRT((E6002-route_map__2[[#This Row],[stop_lat]])^2 + ((F6002-route_map__2[[#This Row],[stop_lon]])*COS(RADIANS(route_map__2[[#This Row],[stop_lat]])))^2)*111.32)</f>
        <v>0.21438438047141228</v>
      </c>
    </row>
    <row r="6002" spans="1:7" hidden="1" x14ac:dyDescent="0.2">
      <c r="A6002" t="s">
        <v>337</v>
      </c>
      <c r="B6002">
        <v>0</v>
      </c>
      <c r="C6002">
        <v>3</v>
      </c>
      <c r="D6002" t="s">
        <v>5220</v>
      </c>
      <c r="E6002">
        <v>49.336315999999997</v>
      </c>
      <c r="F6002">
        <v>-123.188802</v>
      </c>
      <c r="G6002">
        <f>IF(route_map__2[[#This Row],[route_label]]&lt;&gt;A6003,0,SQRT((E6003-route_map__2[[#This Row],[stop_lat]])^2 + ((F6003-route_map__2[[#This Row],[stop_lon]])*COS(RADIANS(route_map__2[[#This Row],[stop_lat]])))^2)*111.32)</f>
        <v>0.16327867046430769</v>
      </c>
    </row>
    <row r="6003" spans="1:7" hidden="1" x14ac:dyDescent="0.2">
      <c r="A6003" t="s">
        <v>337</v>
      </c>
      <c r="B6003">
        <v>0</v>
      </c>
      <c r="C6003">
        <v>4</v>
      </c>
      <c r="D6003" t="s">
        <v>5221</v>
      </c>
      <c r="E6003">
        <v>49.337781999999997</v>
      </c>
      <c r="F6003">
        <v>-123.18873000000001</v>
      </c>
      <c r="G6003">
        <f>IF(route_map__2[[#This Row],[route_label]]&lt;&gt;A6004,0,SQRT((E6004-route_map__2[[#This Row],[stop_lat]])^2 + ((F6004-route_map__2[[#This Row],[stop_lon]])*COS(RADIANS(route_map__2[[#This Row],[stop_lat]])))^2)*111.32)</f>
        <v>0.10609282022506059</v>
      </c>
    </row>
    <row r="6004" spans="1:7" hidden="1" x14ac:dyDescent="0.2">
      <c r="A6004" t="s">
        <v>337</v>
      </c>
      <c r="B6004">
        <v>0</v>
      </c>
      <c r="C6004">
        <v>5</v>
      </c>
      <c r="D6004" t="s">
        <v>5222</v>
      </c>
      <c r="E6004">
        <v>49.338735</v>
      </c>
      <c r="F6004">
        <v>-123.188716</v>
      </c>
      <c r="G6004">
        <f>IF(route_map__2[[#This Row],[route_label]]&lt;&gt;A6005,0,SQRT((E6005-route_map__2[[#This Row],[stop_lat]])^2 + ((F6005-route_map__2[[#This Row],[stop_lon]])*COS(RADIANS(route_map__2[[#This Row],[stop_lat]])))^2)*111.32)</f>
        <v>0.22486068760200087</v>
      </c>
    </row>
    <row r="6005" spans="1:7" hidden="1" x14ac:dyDescent="0.2">
      <c r="A6005" t="s">
        <v>337</v>
      </c>
      <c r="B6005">
        <v>0</v>
      </c>
      <c r="C6005">
        <v>6</v>
      </c>
      <c r="D6005" t="s">
        <v>5222</v>
      </c>
      <c r="E6005">
        <v>49.340753999999997</v>
      </c>
      <c r="F6005">
        <v>-123.188621</v>
      </c>
      <c r="G6005">
        <f>IF(route_map__2[[#This Row],[route_label]]&lt;&gt;A6006,0,SQRT((E6006-route_map__2[[#This Row],[stop_lat]])^2 + ((F6006-route_map__2[[#This Row],[stop_lon]])*COS(RADIANS(route_map__2[[#This Row],[stop_lat]])))^2)*111.32)</f>
        <v>0.30793251329956223</v>
      </c>
    </row>
    <row r="6006" spans="1:7" hidden="1" x14ac:dyDescent="0.2">
      <c r="A6006" t="s">
        <v>337</v>
      </c>
      <c r="B6006">
        <v>0</v>
      </c>
      <c r="C6006">
        <v>7</v>
      </c>
      <c r="D6006" t="s">
        <v>5223</v>
      </c>
      <c r="E6006">
        <v>49.343514999999996</v>
      </c>
      <c r="F6006">
        <v>-123.18888099999999</v>
      </c>
      <c r="G6006">
        <f>IF(route_map__2[[#This Row],[route_label]]&lt;&gt;A6007,0,SQRT((E6007-route_map__2[[#This Row],[stop_lat]])^2 + ((F6007-route_map__2[[#This Row],[stop_lon]])*COS(RADIANS(route_map__2[[#This Row],[stop_lat]])))^2)*111.32)</f>
        <v>3.2055819403363751E-2</v>
      </c>
    </row>
    <row r="6007" spans="1:7" hidden="1" x14ac:dyDescent="0.2">
      <c r="A6007" t="s">
        <v>337</v>
      </c>
      <c r="B6007">
        <v>0</v>
      </c>
      <c r="C6007">
        <v>8</v>
      </c>
      <c r="D6007" t="s">
        <v>5224</v>
      </c>
      <c r="E6007">
        <v>49.343690000000002</v>
      </c>
      <c r="F6007">
        <v>-123.18853</v>
      </c>
      <c r="G6007">
        <f>IF(route_map__2[[#This Row],[route_label]]&lt;&gt;A6008,0,SQRT((E6008-route_map__2[[#This Row],[stop_lat]])^2 + ((F6008-route_map__2[[#This Row],[stop_lon]])*COS(RADIANS(route_map__2[[#This Row],[stop_lat]])))^2)*111.32)</f>
        <v>0.29812742176729368</v>
      </c>
    </row>
    <row r="6008" spans="1:7" hidden="1" x14ac:dyDescent="0.2">
      <c r="A6008" t="s">
        <v>337</v>
      </c>
      <c r="B6008">
        <v>0</v>
      </c>
      <c r="C6008">
        <v>9</v>
      </c>
      <c r="D6008" t="s">
        <v>5225</v>
      </c>
      <c r="E6008">
        <v>49.342274000000003</v>
      </c>
      <c r="F6008">
        <v>-123.185041</v>
      </c>
      <c r="G6008">
        <f>IF(route_map__2[[#This Row],[route_label]]&lt;&gt;A6009,0,SQRT((E6009-route_map__2[[#This Row],[stop_lat]])^2 + ((F6009-route_map__2[[#This Row],[stop_lon]])*COS(RADIANS(route_map__2[[#This Row],[stop_lat]])))^2)*111.32)</f>
        <v>0.1711141590489639</v>
      </c>
    </row>
    <row r="6009" spans="1:7" hidden="1" x14ac:dyDescent="0.2">
      <c r="A6009" t="s">
        <v>337</v>
      </c>
      <c r="B6009">
        <v>0</v>
      </c>
      <c r="C6009">
        <v>10</v>
      </c>
      <c r="D6009" t="s">
        <v>5226</v>
      </c>
      <c r="E6009">
        <v>49.342252000000002</v>
      </c>
      <c r="F6009">
        <v>-123.182682</v>
      </c>
      <c r="G6009">
        <f>IF(route_map__2[[#This Row],[route_label]]&lt;&gt;A6010,0,SQRT((E6010-route_map__2[[#This Row],[stop_lat]])^2 + ((F6010-route_map__2[[#This Row],[stop_lon]])*COS(RADIANS(route_map__2[[#This Row],[stop_lat]])))^2)*111.32)</f>
        <v>0.26365068462394486</v>
      </c>
    </row>
    <row r="6010" spans="1:7" hidden="1" x14ac:dyDescent="0.2">
      <c r="A6010" t="s">
        <v>337</v>
      </c>
      <c r="B6010">
        <v>0</v>
      </c>
      <c r="C6010">
        <v>11</v>
      </c>
      <c r="D6010" t="s">
        <v>5227</v>
      </c>
      <c r="E6010">
        <v>49.342193999999999</v>
      </c>
      <c r="F6010">
        <v>-123.17904799999999</v>
      </c>
      <c r="G6010">
        <f>IF(route_map__2[[#This Row],[route_label]]&lt;&gt;A6011,0,SQRT((E6011-route_map__2[[#This Row],[stop_lat]])^2 + ((F6011-route_map__2[[#This Row],[stop_lon]])*COS(RADIANS(route_map__2[[#This Row],[stop_lat]])))^2)*111.32)</f>
        <v>0.24498538681452781</v>
      </c>
    </row>
    <row r="6011" spans="1:7" hidden="1" x14ac:dyDescent="0.2">
      <c r="A6011" t="s">
        <v>337</v>
      </c>
      <c r="B6011">
        <v>0</v>
      </c>
      <c r="C6011">
        <v>12</v>
      </c>
      <c r="D6011" t="s">
        <v>5228</v>
      </c>
      <c r="E6011">
        <v>49.342148000000002</v>
      </c>
      <c r="F6011">
        <v>-123.17567099999999</v>
      </c>
      <c r="G6011">
        <f>IF(route_map__2[[#This Row],[route_label]]&lt;&gt;A6012,0,SQRT((E6012-route_map__2[[#This Row],[stop_lat]])^2 + ((F6012-route_map__2[[#This Row],[stop_lon]])*COS(RADIANS(route_map__2[[#This Row],[stop_lat]])))^2)*111.32)</f>
        <v>0.34511121583969179</v>
      </c>
    </row>
    <row r="6012" spans="1:7" hidden="1" x14ac:dyDescent="0.2">
      <c r="A6012" t="s">
        <v>337</v>
      </c>
      <c r="B6012">
        <v>0</v>
      </c>
      <c r="C6012">
        <v>13</v>
      </c>
      <c r="D6012" t="s">
        <v>5229</v>
      </c>
      <c r="E6012">
        <v>49.341760999999998</v>
      </c>
      <c r="F6012">
        <v>-123.17095</v>
      </c>
      <c r="G6012">
        <f>IF(route_map__2[[#This Row],[route_label]]&lt;&gt;A6013,0,SQRT((E6013-route_map__2[[#This Row],[stop_lat]])^2 + ((F6013-route_map__2[[#This Row],[stop_lon]])*COS(RADIANS(route_map__2[[#This Row],[stop_lat]])))^2)*111.32)</f>
        <v>0.16549891682891363</v>
      </c>
    </row>
    <row r="6013" spans="1:7" hidden="1" x14ac:dyDescent="0.2">
      <c r="A6013" t="s">
        <v>337</v>
      </c>
      <c r="B6013">
        <v>0</v>
      </c>
      <c r="C6013">
        <v>14</v>
      </c>
      <c r="D6013" t="s">
        <v>5230</v>
      </c>
      <c r="E6013">
        <v>49.341819999999998</v>
      </c>
      <c r="F6013">
        <v>-123.16867000000001</v>
      </c>
      <c r="G6013">
        <f>IF(route_map__2[[#This Row],[route_label]]&lt;&gt;A6014,0,SQRT((E6014-route_map__2[[#This Row],[stop_lat]])^2 + ((F6014-route_map__2[[#This Row],[stop_lon]])*COS(RADIANS(route_map__2[[#This Row],[stop_lat]])))^2)*111.32)</f>
        <v>0.21476864162744796</v>
      </c>
    </row>
    <row r="6014" spans="1:7" hidden="1" x14ac:dyDescent="0.2">
      <c r="A6014" t="s">
        <v>337</v>
      </c>
      <c r="B6014">
        <v>0</v>
      </c>
      <c r="C6014">
        <v>15</v>
      </c>
      <c r="D6014" t="s">
        <v>5231</v>
      </c>
      <c r="E6014">
        <v>49.341804000000003</v>
      </c>
      <c r="F6014">
        <v>-123.16570900000001</v>
      </c>
      <c r="G6014">
        <f>IF(route_map__2[[#This Row],[route_label]]&lt;&gt;A6015,0,SQRT((E6015-route_map__2[[#This Row],[stop_lat]])^2 + ((F6015-route_map__2[[#This Row],[stop_lon]])*COS(RADIANS(route_map__2[[#This Row],[stop_lat]])))^2)*111.32)</f>
        <v>0.22966494254958369</v>
      </c>
    </row>
    <row r="6015" spans="1:7" hidden="1" x14ac:dyDescent="0.2">
      <c r="A6015" t="s">
        <v>337</v>
      </c>
      <c r="B6015">
        <v>0</v>
      </c>
      <c r="C6015">
        <v>16</v>
      </c>
      <c r="D6015" t="s">
        <v>5232</v>
      </c>
      <c r="E6015">
        <v>49.341768000000002</v>
      </c>
      <c r="F6015">
        <v>-123.162543</v>
      </c>
      <c r="G6015">
        <f>IF(route_map__2[[#This Row],[route_label]]&lt;&gt;A6016,0,SQRT((E6016-route_map__2[[#This Row],[stop_lat]])^2 + ((F6016-route_map__2[[#This Row],[stop_lon]])*COS(RADIANS(route_map__2[[#This Row],[stop_lat]])))^2)*111.32)</f>
        <v>0.18865710160622881</v>
      </c>
    </row>
    <row r="6016" spans="1:7" hidden="1" x14ac:dyDescent="0.2">
      <c r="A6016" t="s">
        <v>337</v>
      </c>
      <c r="B6016">
        <v>0</v>
      </c>
      <c r="C6016">
        <v>17</v>
      </c>
      <c r="D6016" t="s">
        <v>5233</v>
      </c>
      <c r="E6016">
        <v>49.341754000000002</v>
      </c>
      <c r="F6016">
        <v>-123.159942</v>
      </c>
      <c r="G6016">
        <f>IF(route_map__2[[#This Row],[route_label]]&lt;&gt;A6017,0,SQRT((E6017-route_map__2[[#This Row],[stop_lat]])^2 + ((F6017-route_map__2[[#This Row],[stop_lon]])*COS(RADIANS(route_map__2[[#This Row],[stop_lat]])))^2)*111.32)</f>
        <v>0.18227296668520221</v>
      </c>
    </row>
    <row r="6017" spans="1:7" hidden="1" x14ac:dyDescent="0.2">
      <c r="A6017" t="s">
        <v>337</v>
      </c>
      <c r="B6017">
        <v>0</v>
      </c>
      <c r="C6017">
        <v>18</v>
      </c>
      <c r="D6017" t="s">
        <v>5234</v>
      </c>
      <c r="E6017">
        <v>49.341742000000004</v>
      </c>
      <c r="F6017">
        <v>-123.15742899999999</v>
      </c>
      <c r="G6017">
        <f>IF(route_map__2[[#This Row],[route_label]]&lt;&gt;A6018,0,SQRT((E6018-route_map__2[[#This Row],[stop_lat]])^2 + ((F6018-route_map__2[[#This Row],[stop_lon]])*COS(RADIANS(route_map__2[[#This Row],[stop_lat]])))^2)*111.32)</f>
        <v>0.17851970487462868</v>
      </c>
    </row>
    <row r="6018" spans="1:7" hidden="1" x14ac:dyDescent="0.2">
      <c r="A6018" t="s">
        <v>337</v>
      </c>
      <c r="B6018">
        <v>0</v>
      </c>
      <c r="C6018">
        <v>19</v>
      </c>
      <c r="D6018" t="s">
        <v>5235</v>
      </c>
      <c r="E6018">
        <v>49.340162999999997</v>
      </c>
      <c r="F6018">
        <v>-123.156999</v>
      </c>
      <c r="G6018">
        <f>IF(route_map__2[[#This Row],[route_label]]&lt;&gt;A6019,0,SQRT((E6019-route_map__2[[#This Row],[stop_lat]])^2 + ((F6019-route_map__2[[#This Row],[stop_lon]])*COS(RADIANS(route_map__2[[#This Row],[stop_lat]])))^2)*111.32)</f>
        <v>0.22957804431977075</v>
      </c>
    </row>
    <row r="6019" spans="1:7" hidden="1" x14ac:dyDescent="0.2">
      <c r="A6019" t="s">
        <v>337</v>
      </c>
      <c r="B6019">
        <v>0</v>
      </c>
      <c r="C6019">
        <v>20</v>
      </c>
      <c r="D6019" t="s">
        <v>5236</v>
      </c>
      <c r="E6019">
        <v>49.338121999999998</v>
      </c>
      <c r="F6019">
        <v>-123.15654499999999</v>
      </c>
      <c r="G6019">
        <f>IF(route_map__2[[#This Row],[route_label]]&lt;&gt;A6020,0,SQRT((E6020-route_map__2[[#This Row],[stop_lat]])^2 + ((F6020-route_map__2[[#This Row],[stop_lon]])*COS(RADIANS(route_map__2[[#This Row],[stop_lat]])))^2)*111.32)</f>
        <v>0.20179726851715898</v>
      </c>
    </row>
    <row r="6020" spans="1:7" hidden="1" x14ac:dyDescent="0.2">
      <c r="A6020" t="s">
        <v>337</v>
      </c>
      <c r="B6020">
        <v>0</v>
      </c>
      <c r="C6020">
        <v>21</v>
      </c>
      <c r="D6020" t="s">
        <v>5237</v>
      </c>
      <c r="E6020">
        <v>49.338110999999998</v>
      </c>
      <c r="F6020">
        <v>-123.153763</v>
      </c>
      <c r="G6020">
        <f>IF(route_map__2[[#This Row],[route_label]]&lt;&gt;A6021,0,SQRT((E6021-route_map__2[[#This Row],[stop_lat]])^2 + ((F6021-route_map__2[[#This Row],[stop_lon]])*COS(RADIANS(route_map__2[[#This Row],[stop_lat]])))^2)*111.32)</f>
        <v>0.54881078273830619</v>
      </c>
    </row>
    <row r="6021" spans="1:7" hidden="1" x14ac:dyDescent="0.2">
      <c r="A6021" t="s">
        <v>337</v>
      </c>
      <c r="B6021">
        <v>0</v>
      </c>
      <c r="C6021">
        <v>22</v>
      </c>
      <c r="D6021" t="s">
        <v>5238</v>
      </c>
      <c r="E6021">
        <v>49.338085</v>
      </c>
      <c r="F6021">
        <v>-123.146197</v>
      </c>
      <c r="G6021">
        <f>IF(route_map__2[[#This Row],[route_label]]&lt;&gt;A6022,0,SQRT((E6022-route_map__2[[#This Row],[stop_lat]])^2 + ((F6022-route_map__2[[#This Row],[stop_lon]])*COS(RADIANS(route_map__2[[#This Row],[stop_lat]])))^2)*111.32)</f>
        <v>0.24435266446993489</v>
      </c>
    </row>
    <row r="6022" spans="1:7" hidden="1" x14ac:dyDescent="0.2">
      <c r="A6022" t="s">
        <v>337</v>
      </c>
      <c r="B6022">
        <v>0</v>
      </c>
      <c r="C6022">
        <v>23</v>
      </c>
      <c r="D6022" t="s">
        <v>5239</v>
      </c>
      <c r="E6022">
        <v>49.337887000000002</v>
      </c>
      <c r="F6022">
        <v>-123.142842</v>
      </c>
      <c r="G6022">
        <f>IF(route_map__2[[#This Row],[route_label]]&lt;&gt;A6023,0,SQRT((E6023-route_map__2[[#This Row],[stop_lat]])^2 + ((F6023-route_map__2[[#This Row],[stop_lon]])*COS(RADIANS(route_map__2[[#This Row],[stop_lat]])))^2)*111.32)</f>
        <v>0.31729601701997701</v>
      </c>
    </row>
    <row r="6023" spans="1:7" hidden="1" x14ac:dyDescent="0.2">
      <c r="A6023" t="s">
        <v>337</v>
      </c>
      <c r="B6023">
        <v>0</v>
      </c>
      <c r="C6023">
        <v>24</v>
      </c>
      <c r="D6023" t="s">
        <v>5240</v>
      </c>
      <c r="E6023">
        <v>49.336337999999998</v>
      </c>
      <c r="F6023">
        <v>-123.13916999999999</v>
      </c>
      <c r="G6023">
        <f>IF(route_map__2[[#This Row],[route_label]]&lt;&gt;A6024,0,SQRT((E6024-route_map__2[[#This Row],[stop_lat]])^2 + ((F6024-route_map__2[[#This Row],[stop_lon]])*COS(RADIANS(route_map__2[[#This Row],[stop_lat]])))^2)*111.32)</f>
        <v>0.31815519870632153</v>
      </c>
    </row>
    <row r="6024" spans="1:7" hidden="1" x14ac:dyDescent="0.2">
      <c r="A6024" t="s">
        <v>337</v>
      </c>
      <c r="B6024">
        <v>0</v>
      </c>
      <c r="C6024">
        <v>25</v>
      </c>
      <c r="D6024" t="s">
        <v>5241</v>
      </c>
      <c r="E6024">
        <v>49.336351000000001</v>
      </c>
      <c r="F6024">
        <v>-123.143556</v>
      </c>
      <c r="G6024">
        <f>IF(route_map__2[[#This Row],[route_label]]&lt;&gt;A6025,0,SQRT((E6025-route_map__2[[#This Row],[stop_lat]])^2 + ((F6025-route_map__2[[#This Row],[stop_lon]])*COS(RADIANS(route_map__2[[#This Row],[stop_lat]])))^2)*111.32)</f>
        <v>0.15394024205631107</v>
      </c>
    </row>
    <row r="6025" spans="1:7" hidden="1" x14ac:dyDescent="0.2">
      <c r="A6025" t="s">
        <v>337</v>
      </c>
      <c r="B6025">
        <v>0</v>
      </c>
      <c r="C6025">
        <v>26</v>
      </c>
      <c r="D6025" t="s">
        <v>5242</v>
      </c>
      <c r="E6025">
        <v>49.336370000000002</v>
      </c>
      <c r="F6025">
        <v>-123.145678</v>
      </c>
      <c r="G6025">
        <f>IF(route_map__2[[#This Row],[route_label]]&lt;&gt;A6026,0,SQRT((E6026-route_map__2[[#This Row],[stop_lat]])^2 + ((F6026-route_map__2[[#This Row],[stop_lon]])*COS(RADIANS(route_map__2[[#This Row],[stop_lat]])))^2)*111.32)</f>
        <v>3.303372144457091E-2</v>
      </c>
    </row>
    <row r="6026" spans="1:7" hidden="1" x14ac:dyDescent="0.2">
      <c r="A6026" t="s">
        <v>337</v>
      </c>
      <c r="B6026">
        <v>0</v>
      </c>
      <c r="C6026">
        <v>27</v>
      </c>
      <c r="D6026" t="s">
        <v>5243</v>
      </c>
      <c r="E6026">
        <v>49.336131999999999</v>
      </c>
      <c r="F6026">
        <v>-123.14595</v>
      </c>
      <c r="G6026">
        <f>IF(route_map__2[[#This Row],[route_label]]&lt;&gt;A6027,0,SQRT((E6027-route_map__2[[#This Row],[stop_lat]])^2 + ((F6027-route_map__2[[#This Row],[stop_lon]])*COS(RADIANS(route_map__2[[#This Row],[stop_lat]])))^2)*111.32)</f>
        <v>0.2071715997287949</v>
      </c>
    </row>
    <row r="6027" spans="1:7" hidden="1" x14ac:dyDescent="0.2">
      <c r="A6027" t="s">
        <v>337</v>
      </c>
      <c r="B6027">
        <v>0</v>
      </c>
      <c r="C6027">
        <v>28</v>
      </c>
      <c r="D6027" t="s">
        <v>5244</v>
      </c>
      <c r="E6027">
        <v>49.334271000000001</v>
      </c>
      <c r="F6027">
        <v>-123.14597000000001</v>
      </c>
      <c r="G6027">
        <f>IF(route_map__2[[#This Row],[route_label]]&lt;&gt;A6028,0,SQRT((E6028-route_map__2[[#This Row],[stop_lat]])^2 + ((F6028-route_map__2[[#This Row],[stop_lon]])*COS(RADIANS(route_map__2[[#This Row],[stop_lat]])))^2)*111.32)</f>
        <v>0.11967394686625824</v>
      </c>
    </row>
    <row r="6028" spans="1:7" hidden="1" x14ac:dyDescent="0.2">
      <c r="A6028" t="s">
        <v>337</v>
      </c>
      <c r="B6028">
        <v>0</v>
      </c>
      <c r="C6028">
        <v>29</v>
      </c>
      <c r="D6028" t="s">
        <v>5245</v>
      </c>
      <c r="E6028">
        <v>49.333196000000001</v>
      </c>
      <c r="F6028">
        <v>-123.145985</v>
      </c>
      <c r="G6028">
        <f>IF(route_map__2[[#This Row],[route_label]]&lt;&gt;A6029,0,SQRT((E6029-route_map__2[[#This Row],[stop_lat]])^2 + ((F6029-route_map__2[[#This Row],[stop_lon]])*COS(RADIANS(route_map__2[[#This Row],[stop_lat]])))^2)*111.32)</f>
        <v>0.11632942261845305</v>
      </c>
    </row>
    <row r="6029" spans="1:7" hidden="1" x14ac:dyDescent="0.2">
      <c r="A6029" t="s">
        <v>337</v>
      </c>
      <c r="B6029">
        <v>0</v>
      </c>
      <c r="C6029">
        <v>30</v>
      </c>
      <c r="D6029" t="s">
        <v>5246</v>
      </c>
      <c r="E6029">
        <v>49.332151000000003</v>
      </c>
      <c r="F6029">
        <v>-123.14598599999999</v>
      </c>
      <c r="G6029">
        <f>IF(route_map__2[[#This Row],[route_label]]&lt;&gt;A6030,0,SQRT((E6030-route_map__2[[#This Row],[stop_lat]])^2 + ((F6030-route_map__2[[#This Row],[stop_lon]])*COS(RADIANS(route_map__2[[#This Row],[stop_lat]])))^2)*111.32)</f>
        <v>0.26286717731340781</v>
      </c>
    </row>
    <row r="6030" spans="1:7" hidden="1" x14ac:dyDescent="0.2">
      <c r="A6030" t="s">
        <v>337</v>
      </c>
      <c r="B6030">
        <v>0</v>
      </c>
      <c r="C6030">
        <v>31</v>
      </c>
      <c r="D6030" t="s">
        <v>5247</v>
      </c>
      <c r="E6030">
        <v>49.331502</v>
      </c>
      <c r="F6030">
        <v>-123.14946999999999</v>
      </c>
      <c r="G6030">
        <f>IF(route_map__2[[#This Row],[route_label]]&lt;&gt;A6031,0,SQRT((E6031-route_map__2[[#This Row],[stop_lat]])^2 + ((F6031-route_map__2[[#This Row],[stop_lon]])*COS(RADIANS(route_map__2[[#This Row],[stop_lat]])))^2)*111.32)</f>
        <v>0.18089244271984997</v>
      </c>
    </row>
    <row r="6031" spans="1:7" hidden="1" x14ac:dyDescent="0.2">
      <c r="A6031" t="s">
        <v>337</v>
      </c>
      <c r="B6031">
        <v>0</v>
      </c>
      <c r="C6031">
        <v>32</v>
      </c>
      <c r="D6031" t="s">
        <v>5248</v>
      </c>
      <c r="E6031">
        <v>49.331535000000002</v>
      </c>
      <c r="F6031">
        <v>-123.15196299999999</v>
      </c>
      <c r="G6031">
        <f>IF(route_map__2[[#This Row],[route_label]]&lt;&gt;A6032,0,SQRT((E6032-route_map__2[[#This Row],[stop_lat]])^2 + ((F6032-route_map__2[[#This Row],[stop_lon]])*COS(RADIANS(route_map__2[[#This Row],[stop_lat]])))^2)*111.32)</f>
        <v>0.20274248138560871</v>
      </c>
    </row>
    <row r="6032" spans="1:7" hidden="1" x14ac:dyDescent="0.2">
      <c r="A6032" t="s">
        <v>337</v>
      </c>
      <c r="B6032">
        <v>0</v>
      </c>
      <c r="C6032">
        <v>33</v>
      </c>
      <c r="D6032" t="s">
        <v>5249</v>
      </c>
      <c r="E6032">
        <v>49.331575999999998</v>
      </c>
      <c r="F6032">
        <v>-123.154757</v>
      </c>
      <c r="G6032">
        <f>IF(route_map__2[[#This Row],[route_label]]&lt;&gt;A6033,0,SQRT((E6033-route_map__2[[#This Row],[stop_lat]])^2 + ((F6033-route_map__2[[#This Row],[stop_lon]])*COS(RADIANS(route_map__2[[#This Row],[stop_lat]])))^2)*111.32)</f>
        <v>0.18618912978125127</v>
      </c>
    </row>
    <row r="6033" spans="1:7" hidden="1" x14ac:dyDescent="0.2">
      <c r="A6033" t="s">
        <v>337</v>
      </c>
      <c r="B6033">
        <v>0</v>
      </c>
      <c r="C6033">
        <v>34</v>
      </c>
      <c r="D6033" t="s">
        <v>5250</v>
      </c>
      <c r="E6033">
        <v>49.331609999999998</v>
      </c>
      <c r="F6033">
        <v>-123.15732300000001</v>
      </c>
      <c r="G6033">
        <f>IF(route_map__2[[#This Row],[route_label]]&lt;&gt;A6034,0,SQRT((E6034-route_map__2[[#This Row],[stop_lat]])^2 + ((F6034-route_map__2[[#This Row],[stop_lon]])*COS(RADIANS(route_map__2[[#This Row],[stop_lat]])))^2)*111.32)</f>
        <v>0.33042484092149094</v>
      </c>
    </row>
    <row r="6034" spans="1:7" hidden="1" x14ac:dyDescent="0.2">
      <c r="A6034" t="s">
        <v>337</v>
      </c>
      <c r="B6034">
        <v>0</v>
      </c>
      <c r="C6034">
        <v>35</v>
      </c>
      <c r="D6034" t="s">
        <v>5251</v>
      </c>
      <c r="E6034">
        <v>49.329371999999999</v>
      </c>
      <c r="F6034">
        <v>-123.160315</v>
      </c>
      <c r="G6034">
        <f>IF(route_map__2[[#This Row],[route_label]]&lt;&gt;A6035,0,SQRT((E6035-route_map__2[[#This Row],[stop_lat]])^2 + ((F6035-route_map__2[[#This Row],[stop_lon]])*COS(RADIANS(route_map__2[[#This Row],[stop_lat]])))^2)*111.32)</f>
        <v>0.10098287763575803</v>
      </c>
    </row>
    <row r="6035" spans="1:7" hidden="1" x14ac:dyDescent="0.2">
      <c r="A6035" t="s">
        <v>337</v>
      </c>
      <c r="B6035">
        <v>0</v>
      </c>
      <c r="C6035">
        <v>36</v>
      </c>
      <c r="D6035" t="s">
        <v>5189</v>
      </c>
      <c r="E6035">
        <v>49.328533999999998</v>
      </c>
      <c r="F6035">
        <v>-123.15978200000001</v>
      </c>
      <c r="G6035">
        <f>IF(route_map__2[[#This Row],[route_label]]&lt;&gt;A6036,0,SQRT((E6036-route_map__2[[#This Row],[stop_lat]])^2 + ((F6036-route_map__2[[#This Row],[stop_lon]])*COS(RADIANS(route_map__2[[#This Row],[stop_lat]])))^2)*111.32)</f>
        <v>0.25067444577446368</v>
      </c>
    </row>
    <row r="6036" spans="1:7" hidden="1" x14ac:dyDescent="0.2">
      <c r="A6036" t="s">
        <v>337</v>
      </c>
      <c r="B6036">
        <v>0</v>
      </c>
      <c r="C6036">
        <v>37</v>
      </c>
      <c r="D6036" t="s">
        <v>5190</v>
      </c>
      <c r="E6036">
        <v>49.328163000000004</v>
      </c>
      <c r="F6036">
        <v>-123.156374</v>
      </c>
      <c r="G6036">
        <f>IF(route_map__2[[#This Row],[route_label]]&lt;&gt;A6037,0,SQRT((E6037-route_map__2[[#This Row],[stop_lat]])^2 + ((F6037-route_map__2[[#This Row],[stop_lon]])*COS(RADIANS(route_map__2[[#This Row],[stop_lat]])))^2)*111.32)</f>
        <v>0.17984079079531604</v>
      </c>
    </row>
    <row r="6037" spans="1:7" hidden="1" x14ac:dyDescent="0.2">
      <c r="A6037" t="s">
        <v>337</v>
      </c>
      <c r="B6037">
        <v>0</v>
      </c>
      <c r="C6037">
        <v>38</v>
      </c>
      <c r="D6037" t="s">
        <v>5191</v>
      </c>
      <c r="E6037">
        <v>49.327769000000004</v>
      </c>
      <c r="F6037">
        <v>-123.15397</v>
      </c>
      <c r="G6037">
        <f>IF(route_map__2[[#This Row],[route_label]]&lt;&gt;A6038,0,SQRT((E6038-route_map__2[[#This Row],[stop_lat]])^2 + ((F6038-route_map__2[[#This Row],[stop_lon]])*COS(RADIANS(route_map__2[[#This Row],[stop_lat]])))^2)*111.32)</f>
        <v>0.54015266241965232</v>
      </c>
    </row>
    <row r="6038" spans="1:7" hidden="1" x14ac:dyDescent="0.2">
      <c r="A6038" t="s">
        <v>337</v>
      </c>
      <c r="B6038">
        <v>0</v>
      </c>
      <c r="C6038">
        <v>39</v>
      </c>
      <c r="D6038" t="s">
        <v>5192</v>
      </c>
      <c r="E6038">
        <v>49.326635000000003</v>
      </c>
      <c r="F6038">
        <v>-123.146731</v>
      </c>
      <c r="G6038">
        <f>IF(route_map__2[[#This Row],[route_label]]&lt;&gt;A6039,0,SQRT((E6039-route_map__2[[#This Row],[stop_lat]])^2 + ((F6039-route_map__2[[#This Row],[stop_lon]])*COS(RADIANS(route_map__2[[#This Row],[stop_lat]])))^2)*111.32)</f>
        <v>0.29695697131959559</v>
      </c>
    </row>
    <row r="6039" spans="1:7" hidden="1" x14ac:dyDescent="0.2">
      <c r="A6039" t="s">
        <v>337</v>
      </c>
      <c r="B6039">
        <v>0</v>
      </c>
      <c r="C6039">
        <v>40</v>
      </c>
      <c r="D6039" t="s">
        <v>5193</v>
      </c>
      <c r="E6039">
        <v>49.326631999999996</v>
      </c>
      <c r="F6039">
        <v>-123.14263800000001</v>
      </c>
      <c r="G6039">
        <f>IF(route_map__2[[#This Row],[route_label]]&lt;&gt;A6040,0,SQRT((E6040-route_map__2[[#This Row],[stop_lat]])^2 + ((F6040-route_map__2[[#This Row],[stop_lon]])*COS(RADIANS(route_map__2[[#This Row],[stop_lat]])))^2)*111.32)</f>
        <v>0.27576178381326127</v>
      </c>
    </row>
    <row r="6040" spans="1:7" hidden="1" x14ac:dyDescent="0.2">
      <c r="A6040" t="s">
        <v>337</v>
      </c>
      <c r="B6040">
        <v>1</v>
      </c>
      <c r="C6040">
        <v>1</v>
      </c>
      <c r="D6040" t="s">
        <v>5197</v>
      </c>
      <c r="E6040">
        <v>49.327117999999999</v>
      </c>
      <c r="F6040">
        <v>-123.13891099999999</v>
      </c>
      <c r="G6040">
        <f>IF(route_map__2[[#This Row],[route_label]]&lt;&gt;A6041,0,SQRT((E6041-route_map__2[[#This Row],[stop_lat]])^2 + ((F6041-route_map__2[[#This Row],[stop_lon]])*COS(RADIANS(route_map__2[[#This Row],[stop_lat]])))^2)*111.32)</f>
        <v>0.34258716414749329</v>
      </c>
    </row>
    <row r="6041" spans="1:7" hidden="1" x14ac:dyDescent="0.2">
      <c r="A6041" t="s">
        <v>337</v>
      </c>
      <c r="B6041">
        <v>1</v>
      </c>
      <c r="C6041">
        <v>2</v>
      </c>
      <c r="D6041" t="s">
        <v>5198</v>
      </c>
      <c r="E6041">
        <v>49.326889999999999</v>
      </c>
      <c r="F6041">
        <v>-123.14362</v>
      </c>
      <c r="G6041">
        <f>IF(route_map__2[[#This Row],[route_label]]&lt;&gt;A6042,0,SQRT((E6042-route_map__2[[#This Row],[stop_lat]])^2 + ((F6042-route_map__2[[#This Row],[stop_lon]])*COS(RADIANS(route_map__2[[#This Row],[stop_lat]])))^2)*111.32)</f>
        <v>0.28019054398223026</v>
      </c>
    </row>
    <row r="6042" spans="1:7" hidden="1" x14ac:dyDescent="0.2">
      <c r="A6042" t="s">
        <v>337</v>
      </c>
      <c r="B6042">
        <v>1</v>
      </c>
      <c r="C6042">
        <v>3</v>
      </c>
      <c r="D6042" t="s">
        <v>5199</v>
      </c>
      <c r="E6042">
        <v>49.326988</v>
      </c>
      <c r="F6042">
        <v>-123.147479</v>
      </c>
      <c r="G6042">
        <f>IF(route_map__2[[#This Row],[route_label]]&lt;&gt;A6043,0,SQRT((E6043-route_map__2[[#This Row],[stop_lat]])^2 + ((F6043-route_map__2[[#This Row],[stop_lon]])*COS(RADIANS(route_map__2[[#This Row],[stop_lat]])))^2)*111.32)</f>
        <v>0.33722950691335746</v>
      </c>
    </row>
    <row r="6043" spans="1:7" hidden="1" x14ac:dyDescent="0.2">
      <c r="A6043" t="s">
        <v>337</v>
      </c>
      <c r="B6043">
        <v>1</v>
      </c>
      <c r="C6043">
        <v>4</v>
      </c>
      <c r="D6043" t="s">
        <v>5200</v>
      </c>
      <c r="E6043">
        <v>49.327720999999997</v>
      </c>
      <c r="F6043">
        <v>-123.151989</v>
      </c>
      <c r="G6043">
        <f>IF(route_map__2[[#This Row],[route_label]]&lt;&gt;A6044,0,SQRT((E6044-route_map__2[[#This Row],[stop_lat]])^2 + ((F6044-route_map__2[[#This Row],[stop_lon]])*COS(RADIANS(route_map__2[[#This Row],[stop_lat]])))^2)*111.32)</f>
        <v>0.20251181795249504</v>
      </c>
    </row>
    <row r="6044" spans="1:7" hidden="1" x14ac:dyDescent="0.2">
      <c r="A6044" t="s">
        <v>337</v>
      </c>
      <c r="B6044">
        <v>1</v>
      </c>
      <c r="C6044">
        <v>5</v>
      </c>
      <c r="D6044" t="s">
        <v>5201</v>
      </c>
      <c r="E6044">
        <v>49.328057999999999</v>
      </c>
      <c r="F6044">
        <v>-123.154732</v>
      </c>
      <c r="G6044">
        <f>IF(route_map__2[[#This Row],[route_label]]&lt;&gt;A6045,0,SQRT((E6045-route_map__2[[#This Row],[stop_lat]])^2 + ((F6045-route_map__2[[#This Row],[stop_lon]])*COS(RADIANS(route_map__2[[#This Row],[stop_lat]])))^2)*111.32)</f>
        <v>0.18008811349193579</v>
      </c>
    </row>
    <row r="6045" spans="1:7" hidden="1" x14ac:dyDescent="0.2">
      <c r="A6045" t="s">
        <v>337</v>
      </c>
      <c r="B6045">
        <v>1</v>
      </c>
      <c r="C6045">
        <v>6</v>
      </c>
      <c r="D6045" t="s">
        <v>5202</v>
      </c>
      <c r="E6045">
        <v>49.328460999999997</v>
      </c>
      <c r="F6045">
        <v>-123.15713599999999</v>
      </c>
      <c r="G6045">
        <f>IF(route_map__2[[#This Row],[route_label]]&lt;&gt;A6046,0,SQRT((E6046-route_map__2[[#This Row],[stop_lat]])^2 + ((F6046-route_map__2[[#This Row],[stop_lon]])*COS(RADIANS(route_map__2[[#This Row],[stop_lat]])))^2)*111.32)</f>
        <v>0.20043529771641205</v>
      </c>
    </row>
    <row r="6046" spans="1:7" hidden="1" x14ac:dyDescent="0.2">
      <c r="A6046" t="s">
        <v>337</v>
      </c>
      <c r="B6046">
        <v>1</v>
      </c>
      <c r="C6046">
        <v>7</v>
      </c>
      <c r="D6046" t="s">
        <v>5203</v>
      </c>
      <c r="E6046">
        <v>49.328719999999997</v>
      </c>
      <c r="F6046">
        <v>-123.15987</v>
      </c>
      <c r="G6046">
        <f>IF(route_map__2[[#This Row],[route_label]]&lt;&gt;A6047,0,SQRT((E6047-route_map__2[[#This Row],[stop_lat]])^2 + ((F6047-route_map__2[[#This Row],[stop_lon]])*COS(RADIANS(route_map__2[[#This Row],[stop_lat]])))^2)*111.32)</f>
        <v>0.24475008044238949</v>
      </c>
    </row>
    <row r="6047" spans="1:7" hidden="1" x14ac:dyDescent="0.2">
      <c r="A6047" t="s">
        <v>337</v>
      </c>
      <c r="B6047">
        <v>1</v>
      </c>
      <c r="C6047">
        <v>8</v>
      </c>
      <c r="D6047" t="s">
        <v>5252</v>
      </c>
      <c r="E6047">
        <v>49.330913000000002</v>
      </c>
      <c r="F6047">
        <v>-123.160111</v>
      </c>
      <c r="G6047">
        <f>IF(route_map__2[[#This Row],[route_label]]&lt;&gt;A6048,0,SQRT((E6048-route_map__2[[#This Row],[stop_lat]])^2 + ((F6048-route_map__2[[#This Row],[stop_lon]])*COS(RADIANS(route_map__2[[#This Row],[stop_lat]])))^2)*111.32)</f>
        <v>0.21857365330061038</v>
      </c>
    </row>
    <row r="6048" spans="1:7" hidden="1" x14ac:dyDescent="0.2">
      <c r="A6048" t="s">
        <v>337</v>
      </c>
      <c r="B6048">
        <v>1</v>
      </c>
      <c r="C6048">
        <v>9</v>
      </c>
      <c r="D6048" t="s">
        <v>5253</v>
      </c>
      <c r="E6048">
        <v>49.331479000000002</v>
      </c>
      <c r="F6048">
        <v>-123.15722599999999</v>
      </c>
      <c r="G6048">
        <f>IF(route_map__2[[#This Row],[route_label]]&lt;&gt;A6049,0,SQRT((E6049-route_map__2[[#This Row],[stop_lat]])^2 + ((F6049-route_map__2[[#This Row],[stop_lon]])*COS(RADIANS(route_map__2[[#This Row],[stop_lat]])))^2)*111.32)</f>
        <v>0.25209112943786038</v>
      </c>
    </row>
    <row r="6049" spans="1:7" hidden="1" x14ac:dyDescent="0.2">
      <c r="A6049" t="s">
        <v>337</v>
      </c>
      <c r="B6049">
        <v>1</v>
      </c>
      <c r="C6049">
        <v>10</v>
      </c>
      <c r="D6049" t="s">
        <v>5254</v>
      </c>
      <c r="E6049">
        <v>49.331426</v>
      </c>
      <c r="F6049">
        <v>-123.153752</v>
      </c>
      <c r="G6049">
        <f>IF(route_map__2[[#This Row],[route_label]]&lt;&gt;A6050,0,SQRT((E6050-route_map__2[[#This Row],[stop_lat]])^2 + ((F6050-route_map__2[[#This Row],[stop_lon]])*COS(RADIANS(route_map__2[[#This Row],[stop_lat]])))^2)*111.32)</f>
        <v>0.19691259763601249</v>
      </c>
    </row>
    <row r="6050" spans="1:7" hidden="1" x14ac:dyDescent="0.2">
      <c r="A6050" t="s">
        <v>337</v>
      </c>
      <c r="B6050">
        <v>1</v>
      </c>
      <c r="C6050">
        <v>11</v>
      </c>
      <c r="D6050" t="s">
        <v>5255</v>
      </c>
      <c r="E6050">
        <v>49.331398</v>
      </c>
      <c r="F6050">
        <v>-123.151038</v>
      </c>
      <c r="G6050">
        <f>IF(route_map__2[[#This Row],[route_label]]&lt;&gt;A6051,0,SQRT((E6051-route_map__2[[#This Row],[stop_lat]])^2 + ((F6051-route_map__2[[#This Row],[stop_lon]])*COS(RADIANS(route_map__2[[#This Row],[stop_lat]])))^2)*111.32)</f>
        <v>0.19890985175017836</v>
      </c>
    </row>
    <row r="6051" spans="1:7" hidden="1" x14ac:dyDescent="0.2">
      <c r="A6051" t="s">
        <v>337</v>
      </c>
      <c r="B6051">
        <v>1</v>
      </c>
      <c r="C6051">
        <v>12</v>
      </c>
      <c r="D6051" t="s">
        <v>5256</v>
      </c>
      <c r="E6051">
        <v>49.331353</v>
      </c>
      <c r="F6051">
        <v>-123.148297</v>
      </c>
      <c r="G6051">
        <f>IF(route_map__2[[#This Row],[route_label]]&lt;&gt;A6052,0,SQRT((E6052-route_map__2[[#This Row],[stop_lat]])^2 + ((F6052-route_map__2[[#This Row],[stop_lon]])*COS(RADIANS(route_map__2[[#This Row],[stop_lat]])))^2)*111.32)</f>
        <v>0.18355822278888931</v>
      </c>
    </row>
    <row r="6052" spans="1:7" hidden="1" x14ac:dyDescent="0.2">
      <c r="A6052" t="s">
        <v>337</v>
      </c>
      <c r="B6052">
        <v>1</v>
      </c>
      <c r="C6052">
        <v>13</v>
      </c>
      <c r="D6052" t="s">
        <v>5257</v>
      </c>
      <c r="E6052">
        <v>49.331679999999999</v>
      </c>
      <c r="F6052">
        <v>-123.14581699999999</v>
      </c>
      <c r="G6052">
        <f>IF(route_map__2[[#This Row],[route_label]]&lt;&gt;A6053,0,SQRT((E6053-route_map__2[[#This Row],[stop_lat]])^2 + ((F6053-route_map__2[[#This Row],[stop_lon]])*COS(RADIANS(route_map__2[[#This Row],[stop_lat]])))^2)*111.32)</f>
        <v>0.11065324524744768</v>
      </c>
    </row>
    <row r="6053" spans="1:7" hidden="1" x14ac:dyDescent="0.2">
      <c r="A6053" t="s">
        <v>337</v>
      </c>
      <c r="B6053">
        <v>1</v>
      </c>
      <c r="C6053">
        <v>14</v>
      </c>
      <c r="D6053" t="s">
        <v>5258</v>
      </c>
      <c r="E6053">
        <v>49.332673999999997</v>
      </c>
      <c r="F6053">
        <v>-123.14581</v>
      </c>
      <c r="G6053">
        <f>IF(route_map__2[[#This Row],[route_label]]&lt;&gt;A6054,0,SQRT((E6054-route_map__2[[#This Row],[stop_lat]])^2 + ((F6054-route_map__2[[#This Row],[stop_lon]])*COS(RADIANS(route_map__2[[#This Row],[stop_lat]])))^2)*111.32)</f>
        <v>0.18468308572074515</v>
      </c>
    </row>
    <row r="6054" spans="1:7" hidden="1" x14ac:dyDescent="0.2">
      <c r="A6054" t="s">
        <v>337</v>
      </c>
      <c r="B6054">
        <v>1</v>
      </c>
      <c r="C6054">
        <v>15</v>
      </c>
      <c r="D6054" t="s">
        <v>5259</v>
      </c>
      <c r="E6054">
        <v>49.334333000000001</v>
      </c>
      <c r="F6054">
        <v>-123.14579500000001</v>
      </c>
      <c r="G6054">
        <f>IF(route_map__2[[#This Row],[route_label]]&lt;&gt;A6055,0,SQRT((E6055-route_map__2[[#This Row],[stop_lat]])^2 + ((F6055-route_map__2[[#This Row],[stop_lon]])*COS(RADIANS(route_map__2[[#This Row],[stop_lat]])))^2)*111.32)</f>
        <v>0.23789367137122802</v>
      </c>
    </row>
    <row r="6055" spans="1:7" hidden="1" x14ac:dyDescent="0.2">
      <c r="A6055" t="s">
        <v>337</v>
      </c>
      <c r="B6055">
        <v>1</v>
      </c>
      <c r="C6055">
        <v>16</v>
      </c>
      <c r="D6055" t="s">
        <v>5260</v>
      </c>
      <c r="E6055">
        <v>49.336469999999998</v>
      </c>
      <c r="F6055">
        <v>-123.145779</v>
      </c>
      <c r="G6055">
        <f>IF(route_map__2[[#This Row],[route_label]]&lt;&gt;A6056,0,SQRT((E6056-route_map__2[[#This Row],[stop_lat]])^2 + ((F6056-route_map__2[[#This Row],[stop_lon]])*COS(RADIANS(route_map__2[[#This Row],[stop_lat]])))^2)*111.32)</f>
        <v>0.2188904503432694</v>
      </c>
    </row>
    <row r="6056" spans="1:7" hidden="1" x14ac:dyDescent="0.2">
      <c r="A6056" t="s">
        <v>337</v>
      </c>
      <c r="B6056">
        <v>1</v>
      </c>
      <c r="C6056">
        <v>17</v>
      </c>
      <c r="D6056" t="s">
        <v>5261</v>
      </c>
      <c r="E6056">
        <v>49.336252000000002</v>
      </c>
      <c r="F6056">
        <v>-123.14278</v>
      </c>
      <c r="G6056">
        <f>IF(route_map__2[[#This Row],[route_label]]&lt;&gt;A6057,0,SQRT((E6057-route_map__2[[#This Row],[stop_lat]])^2 + ((F6057-route_map__2[[#This Row],[stop_lon]])*COS(RADIANS(route_map__2[[#This Row],[stop_lat]])))^2)*111.32)</f>
        <v>0.14907640605915093</v>
      </c>
    </row>
    <row r="6057" spans="1:7" hidden="1" x14ac:dyDescent="0.2">
      <c r="A6057" t="s">
        <v>337</v>
      </c>
      <c r="B6057">
        <v>1</v>
      </c>
      <c r="C6057">
        <v>18</v>
      </c>
      <c r="D6057" t="s">
        <v>5262</v>
      </c>
      <c r="E6057">
        <v>49.336337</v>
      </c>
      <c r="F6057">
        <v>-123.14072899999999</v>
      </c>
      <c r="G6057">
        <f>IF(route_map__2[[#This Row],[route_label]]&lt;&gt;A6058,0,SQRT((E6058-route_map__2[[#This Row],[stop_lat]])^2 + ((F6058-route_map__2[[#This Row],[stop_lon]])*COS(RADIANS(route_map__2[[#This Row],[stop_lat]])))^2)*111.32)</f>
        <v>0.28539882763606367</v>
      </c>
    </row>
    <row r="6058" spans="1:7" hidden="1" x14ac:dyDescent="0.2">
      <c r="A6058" t="s">
        <v>337</v>
      </c>
      <c r="B6058">
        <v>1</v>
      </c>
      <c r="C6058">
        <v>19</v>
      </c>
      <c r="D6058" t="s">
        <v>5263</v>
      </c>
      <c r="E6058">
        <v>49.338146000000002</v>
      </c>
      <c r="F6058">
        <v>-123.143517</v>
      </c>
      <c r="G6058">
        <f>IF(route_map__2[[#This Row],[route_label]]&lt;&gt;A6059,0,SQRT((E6059-route_map__2[[#This Row],[stop_lat]])^2 + ((F6059-route_map__2[[#This Row],[stop_lon]])*COS(RADIANS(route_map__2[[#This Row],[stop_lat]])))^2)*111.32)</f>
        <v>0.19880195475165793</v>
      </c>
    </row>
    <row r="6059" spans="1:7" hidden="1" x14ac:dyDescent="0.2">
      <c r="A6059" t="s">
        <v>337</v>
      </c>
      <c r="B6059">
        <v>1</v>
      </c>
      <c r="C6059">
        <v>20</v>
      </c>
      <c r="D6059" t="s">
        <v>5264</v>
      </c>
      <c r="E6059">
        <v>49.338188000000002</v>
      </c>
      <c r="F6059">
        <v>-123.14625700000001</v>
      </c>
      <c r="G6059">
        <f>IF(route_map__2[[#This Row],[route_label]]&lt;&gt;A6060,0,SQRT((E6060-route_map__2[[#This Row],[stop_lat]])^2 + ((F6060-route_map__2[[#This Row],[stop_lon]])*COS(RADIANS(route_map__2[[#This Row],[stop_lat]])))^2)*111.32)</f>
        <v>0.39062686819211884</v>
      </c>
    </row>
    <row r="6060" spans="1:7" hidden="1" x14ac:dyDescent="0.2">
      <c r="A6060" t="s">
        <v>337</v>
      </c>
      <c r="B6060">
        <v>1</v>
      </c>
      <c r="C6060">
        <v>21</v>
      </c>
      <c r="D6060" t="s">
        <v>5265</v>
      </c>
      <c r="E6060">
        <v>49.338227000000003</v>
      </c>
      <c r="F6060">
        <v>-123.151642</v>
      </c>
      <c r="G6060">
        <f>IF(route_map__2[[#This Row],[route_label]]&lt;&gt;A6061,0,SQRT((E6061-route_map__2[[#This Row],[stop_lat]])^2 + ((F6061-route_map__2[[#This Row],[stop_lon]])*COS(RADIANS(route_map__2[[#This Row],[stop_lat]])))^2)*111.32)</f>
        <v>0.16257730679037186</v>
      </c>
    </row>
    <row r="6061" spans="1:7" hidden="1" x14ac:dyDescent="0.2">
      <c r="A6061" t="s">
        <v>337</v>
      </c>
      <c r="B6061">
        <v>1</v>
      </c>
      <c r="C6061">
        <v>22</v>
      </c>
      <c r="D6061" t="s">
        <v>5266</v>
      </c>
      <c r="E6061">
        <v>49.338200999999998</v>
      </c>
      <c r="F6061">
        <v>-123.15388299999999</v>
      </c>
      <c r="G6061">
        <f>IF(route_map__2[[#This Row],[route_label]]&lt;&gt;A6062,0,SQRT((E6062-route_map__2[[#This Row],[stop_lat]])^2 + ((F6062-route_map__2[[#This Row],[stop_lon]])*COS(RADIANS(route_map__2[[#This Row],[stop_lat]])))^2)*111.32)</f>
        <v>0.18586749999471841</v>
      </c>
    </row>
    <row r="6062" spans="1:7" hidden="1" x14ac:dyDescent="0.2">
      <c r="A6062" t="s">
        <v>337</v>
      </c>
      <c r="B6062">
        <v>1</v>
      </c>
      <c r="C6062">
        <v>23</v>
      </c>
      <c r="D6062" t="s">
        <v>5267</v>
      </c>
      <c r="E6062">
        <v>49.338231999999998</v>
      </c>
      <c r="F6062">
        <v>-123.15644500000001</v>
      </c>
      <c r="G6062">
        <f>IF(route_map__2[[#This Row],[route_label]]&lt;&gt;A6063,0,SQRT((E6063-route_map__2[[#This Row],[stop_lat]])^2 + ((F6063-route_map__2[[#This Row],[stop_lon]])*COS(RADIANS(route_map__2[[#This Row],[stop_lat]])))^2)*111.32)</f>
        <v>0.22722120151220987</v>
      </c>
    </row>
    <row r="6063" spans="1:7" hidden="1" x14ac:dyDescent="0.2">
      <c r="A6063" t="s">
        <v>337</v>
      </c>
      <c r="B6063">
        <v>1</v>
      </c>
      <c r="C6063">
        <v>24</v>
      </c>
      <c r="D6063" t="s">
        <v>5268</v>
      </c>
      <c r="E6063">
        <v>49.340257999999999</v>
      </c>
      <c r="F6063">
        <v>-123.156826</v>
      </c>
      <c r="G6063">
        <f>IF(route_map__2[[#This Row],[route_label]]&lt;&gt;A6064,0,SQRT((E6064-route_map__2[[#This Row],[stop_lat]])^2 + ((F6064-route_map__2[[#This Row],[stop_lon]])*COS(RADIANS(route_map__2[[#This Row],[stop_lat]])))^2)*111.32)</f>
        <v>0.18403732383417196</v>
      </c>
    </row>
    <row r="6064" spans="1:7" hidden="1" x14ac:dyDescent="0.2">
      <c r="A6064" t="s">
        <v>337</v>
      </c>
      <c r="B6064">
        <v>1</v>
      </c>
      <c r="C6064">
        <v>25</v>
      </c>
      <c r="D6064" t="s">
        <v>5269</v>
      </c>
      <c r="E6064">
        <v>49.341881999999998</v>
      </c>
      <c r="F6064">
        <v>-123.157301</v>
      </c>
      <c r="G6064">
        <f>IF(route_map__2[[#This Row],[route_label]]&lt;&gt;A6065,0,SQRT((E6065-route_map__2[[#This Row],[stop_lat]])^2 + ((F6065-route_map__2[[#This Row],[stop_lon]])*COS(RADIANS(route_map__2[[#This Row],[stop_lat]])))^2)*111.32)</f>
        <v>0.16560910954075453</v>
      </c>
    </row>
    <row r="6065" spans="1:7" hidden="1" x14ac:dyDescent="0.2">
      <c r="A6065" t="s">
        <v>337</v>
      </c>
      <c r="B6065">
        <v>1</v>
      </c>
      <c r="C6065">
        <v>26</v>
      </c>
      <c r="D6065" t="s">
        <v>5270</v>
      </c>
      <c r="E6065">
        <v>49.341856999999997</v>
      </c>
      <c r="F6065">
        <v>-123.159584</v>
      </c>
      <c r="G6065">
        <f>IF(route_map__2[[#This Row],[route_label]]&lt;&gt;A6066,0,SQRT((E6066-route_map__2[[#This Row],[stop_lat]])^2 + ((F6066-route_map__2[[#This Row],[stop_lon]])*COS(RADIANS(route_map__2[[#This Row],[stop_lat]])))^2)*111.32)</f>
        <v>0.27936817630821598</v>
      </c>
    </row>
    <row r="6066" spans="1:7" hidden="1" x14ac:dyDescent="0.2">
      <c r="A6066" t="s">
        <v>337</v>
      </c>
      <c r="B6066">
        <v>1</v>
      </c>
      <c r="C6066">
        <v>27</v>
      </c>
      <c r="D6066" t="s">
        <v>5271</v>
      </c>
      <c r="E6066">
        <v>49.341906999999999</v>
      </c>
      <c r="F6066">
        <v>-123.16343500000001</v>
      </c>
      <c r="G6066">
        <f>IF(route_map__2[[#This Row],[route_label]]&lt;&gt;A6067,0,SQRT((E6067-route_map__2[[#This Row],[stop_lat]])^2 + ((F6067-route_map__2[[#This Row],[stop_lon]])*COS(RADIANS(route_map__2[[#This Row],[stop_lat]])))^2)*111.32)</f>
        <v>0.16835119649873312</v>
      </c>
    </row>
    <row r="6067" spans="1:7" hidden="1" x14ac:dyDescent="0.2">
      <c r="A6067" t="s">
        <v>337</v>
      </c>
      <c r="B6067">
        <v>1</v>
      </c>
      <c r="C6067">
        <v>28</v>
      </c>
      <c r="D6067" t="s">
        <v>5272</v>
      </c>
      <c r="E6067">
        <v>49.341890999999997</v>
      </c>
      <c r="F6067">
        <v>-123.165756</v>
      </c>
      <c r="G6067">
        <f>IF(route_map__2[[#This Row],[route_label]]&lt;&gt;A6068,0,SQRT((E6068-route_map__2[[#This Row],[stop_lat]])^2 + ((F6068-route_map__2[[#This Row],[stop_lon]])*COS(RADIANS(route_map__2[[#This Row],[stop_lat]])))^2)*111.32)</f>
        <v>0.20881646393161246</v>
      </c>
    </row>
    <row r="6068" spans="1:7" hidden="1" x14ac:dyDescent="0.2">
      <c r="A6068" t="s">
        <v>337</v>
      </c>
      <c r="B6068">
        <v>1</v>
      </c>
      <c r="C6068">
        <v>29</v>
      </c>
      <c r="D6068" t="s">
        <v>5273</v>
      </c>
      <c r="E6068">
        <v>49.341901</v>
      </c>
      <c r="F6068">
        <v>-123.16863499999999</v>
      </c>
      <c r="G6068">
        <f>IF(route_map__2[[#This Row],[route_label]]&lt;&gt;A6069,0,SQRT((E6069-route_map__2[[#This Row],[stop_lat]])^2 + ((F6069-route_map__2[[#This Row],[stop_lon]])*COS(RADIANS(route_map__2[[#This Row],[stop_lat]])))^2)*111.32)</f>
        <v>0.17779240567248528</v>
      </c>
    </row>
    <row r="6069" spans="1:7" hidden="1" x14ac:dyDescent="0.2">
      <c r="A6069" t="s">
        <v>337</v>
      </c>
      <c r="B6069">
        <v>1</v>
      </c>
      <c r="C6069">
        <v>30</v>
      </c>
      <c r="D6069" t="s">
        <v>5274</v>
      </c>
      <c r="E6069">
        <v>49.341849000000003</v>
      </c>
      <c r="F6069">
        <v>-123.17108500000001</v>
      </c>
      <c r="G6069">
        <f>IF(route_map__2[[#This Row],[route_label]]&lt;&gt;A6070,0,SQRT((E6070-route_map__2[[#This Row],[stop_lat]])^2 + ((F6070-route_map__2[[#This Row],[stop_lon]])*COS(RADIANS(route_map__2[[#This Row],[stop_lat]])))^2)*111.32)</f>
        <v>0.19288180531390284</v>
      </c>
    </row>
    <row r="6070" spans="1:7" hidden="1" x14ac:dyDescent="0.2">
      <c r="A6070" t="s">
        <v>337</v>
      </c>
      <c r="B6070">
        <v>1</v>
      </c>
      <c r="C6070">
        <v>31</v>
      </c>
      <c r="D6070" t="s">
        <v>5275</v>
      </c>
      <c r="E6070">
        <v>49.342219</v>
      </c>
      <c r="F6070">
        <v>-123.173683</v>
      </c>
      <c r="G6070">
        <f>IF(route_map__2[[#This Row],[route_label]]&lt;&gt;A6071,0,SQRT((E6071-route_map__2[[#This Row],[stop_lat]])^2 + ((F6071-route_map__2[[#This Row],[stop_lon]])*COS(RADIANS(route_map__2[[#This Row],[stop_lat]])))^2)*111.32)</f>
        <v>4.8238336594997565E-2</v>
      </c>
    </row>
    <row r="6071" spans="1:7" hidden="1" x14ac:dyDescent="0.2">
      <c r="A6071" t="s">
        <v>337</v>
      </c>
      <c r="B6071">
        <v>1</v>
      </c>
      <c r="C6071">
        <v>32</v>
      </c>
      <c r="D6071" t="s">
        <v>5275</v>
      </c>
      <c r="E6071">
        <v>49.342225999999997</v>
      </c>
      <c r="F6071">
        <v>-123.17434799999999</v>
      </c>
      <c r="G6071">
        <f>IF(route_map__2[[#This Row],[route_label]]&lt;&gt;A6072,0,SQRT((E6072-route_map__2[[#This Row],[stop_lat]])^2 + ((F6072-route_map__2[[#This Row],[stop_lon]])*COS(RADIANS(route_map__2[[#This Row],[stop_lat]])))^2)*111.32)</f>
        <v>0.35734636677378251</v>
      </c>
    </row>
    <row r="6072" spans="1:7" hidden="1" x14ac:dyDescent="0.2">
      <c r="A6072" t="s">
        <v>337</v>
      </c>
      <c r="B6072">
        <v>1</v>
      </c>
      <c r="C6072">
        <v>33</v>
      </c>
      <c r="D6072" t="s">
        <v>5276</v>
      </c>
      <c r="E6072">
        <v>49.342288000000003</v>
      </c>
      <c r="F6072">
        <v>-123.17927400000001</v>
      </c>
      <c r="G6072">
        <f>IF(route_map__2[[#This Row],[route_label]]&lt;&gt;A6073,0,SQRT((E6073-route_map__2[[#This Row],[stop_lat]])^2 + ((F6073-route_map__2[[#This Row],[stop_lon]])*COS(RADIANS(route_map__2[[#This Row],[stop_lat]])))^2)*111.32)</f>
        <v>0.22966076883938361</v>
      </c>
    </row>
    <row r="6073" spans="1:7" hidden="1" x14ac:dyDescent="0.2">
      <c r="A6073" t="s">
        <v>337</v>
      </c>
      <c r="B6073">
        <v>1</v>
      </c>
      <c r="C6073">
        <v>34</v>
      </c>
      <c r="D6073" t="s">
        <v>5277</v>
      </c>
      <c r="E6073">
        <v>49.342323</v>
      </c>
      <c r="F6073">
        <v>-123.18244</v>
      </c>
      <c r="G6073">
        <f>IF(route_map__2[[#This Row],[route_label]]&lt;&gt;A6074,0,SQRT((E6074-route_map__2[[#This Row],[stop_lat]])^2 + ((F6074-route_map__2[[#This Row],[stop_lon]])*COS(RADIANS(route_map__2[[#This Row],[stop_lat]])))^2)*111.32)</f>
        <v>0.19767149943347764</v>
      </c>
    </row>
    <row r="6074" spans="1:7" hidden="1" x14ac:dyDescent="0.2">
      <c r="A6074" t="s">
        <v>337</v>
      </c>
      <c r="B6074">
        <v>1</v>
      </c>
      <c r="C6074">
        <v>35</v>
      </c>
      <c r="D6074" t="s">
        <v>5278</v>
      </c>
      <c r="E6074">
        <v>49.342379999999999</v>
      </c>
      <c r="F6074">
        <v>-123.185164</v>
      </c>
      <c r="G6074">
        <f>IF(route_map__2[[#This Row],[route_label]]&lt;&gt;A6075,0,SQRT((E6075-route_map__2[[#This Row],[stop_lat]])^2 + ((F6075-route_map__2[[#This Row],[stop_lon]])*COS(RADIANS(route_map__2[[#This Row],[stop_lat]])))^2)*111.32)</f>
        <v>0.29196196831294657</v>
      </c>
    </row>
    <row r="6075" spans="1:7" hidden="1" x14ac:dyDescent="0.2">
      <c r="A6075" t="s">
        <v>337</v>
      </c>
      <c r="B6075">
        <v>1</v>
      </c>
      <c r="C6075">
        <v>36</v>
      </c>
      <c r="D6075" t="s">
        <v>5279</v>
      </c>
      <c r="E6075">
        <v>49.343781</v>
      </c>
      <c r="F6075">
        <v>-123.18856700000001</v>
      </c>
      <c r="G6075">
        <f>IF(route_map__2[[#This Row],[route_label]]&lt;&gt;A6076,0,SQRT((E6076-route_map__2[[#This Row],[stop_lat]])^2 + ((F6076-route_map__2[[#This Row],[stop_lon]])*COS(RADIANS(route_map__2[[#This Row],[stop_lat]])))^2)*111.32)</f>
        <v>9.9784339782537326E-2</v>
      </c>
    </row>
    <row r="6076" spans="1:7" hidden="1" x14ac:dyDescent="0.2">
      <c r="A6076" t="s">
        <v>337</v>
      </c>
      <c r="B6076">
        <v>1</v>
      </c>
      <c r="C6076">
        <v>37</v>
      </c>
      <c r="D6076" t="s">
        <v>5280</v>
      </c>
      <c r="E6076">
        <v>49.343004000000001</v>
      </c>
      <c r="F6076">
        <v>-123.18925299999999</v>
      </c>
      <c r="G6076">
        <f>IF(route_map__2[[#This Row],[route_label]]&lt;&gt;A6077,0,SQRT((E6077-route_map__2[[#This Row],[stop_lat]])^2 + ((F6077-route_map__2[[#This Row],[stop_lon]])*COS(RADIANS(route_map__2[[#This Row],[stop_lat]])))^2)*111.32)</f>
        <v>0.22616675630174199</v>
      </c>
    </row>
    <row r="6077" spans="1:7" hidden="1" x14ac:dyDescent="0.2">
      <c r="A6077" t="s">
        <v>337</v>
      </c>
      <c r="B6077">
        <v>1</v>
      </c>
      <c r="C6077">
        <v>38</v>
      </c>
      <c r="D6077" t="s">
        <v>5281</v>
      </c>
      <c r="E6077">
        <v>49.341000000000001</v>
      </c>
      <c r="F6077">
        <v>-123.18874</v>
      </c>
      <c r="G6077">
        <f>IF(route_map__2[[#This Row],[route_label]]&lt;&gt;A6078,0,SQRT((E6078-route_map__2[[#This Row],[stop_lat]])^2 + ((F6078-route_map__2[[#This Row],[stop_lon]])*COS(RADIANS(route_map__2[[#This Row],[stop_lat]])))^2)*111.32)</f>
        <v>0.15964767377638284</v>
      </c>
    </row>
    <row r="6078" spans="1:7" hidden="1" x14ac:dyDescent="0.2">
      <c r="A6078" t="s">
        <v>337</v>
      </c>
      <c r="B6078">
        <v>1</v>
      </c>
      <c r="C6078">
        <v>39</v>
      </c>
      <c r="D6078" t="s">
        <v>5282</v>
      </c>
      <c r="E6078">
        <v>49.339568</v>
      </c>
      <c r="F6078">
        <v>-123.18886000000001</v>
      </c>
      <c r="G6078">
        <f>IF(route_map__2[[#This Row],[route_label]]&lt;&gt;A6079,0,SQRT((E6079-route_map__2[[#This Row],[stop_lat]])^2 + ((F6079-route_map__2[[#This Row],[stop_lon]])*COS(RADIANS(route_map__2[[#This Row],[stop_lat]])))^2)*111.32)</f>
        <v>0.14450974380618009</v>
      </c>
    </row>
    <row r="6079" spans="1:7" hidden="1" x14ac:dyDescent="0.2">
      <c r="A6079" t="s">
        <v>337</v>
      </c>
      <c r="B6079">
        <v>1</v>
      </c>
      <c r="C6079">
        <v>40</v>
      </c>
      <c r="D6079" t="s">
        <v>5283</v>
      </c>
      <c r="E6079">
        <v>49.338270000000001</v>
      </c>
      <c r="F6079">
        <v>-123.18883</v>
      </c>
      <c r="G6079">
        <f>IF(route_map__2[[#This Row],[route_label]]&lt;&gt;A6080,0,SQRT((E6080-route_map__2[[#This Row],[stop_lat]])^2 + ((F6080-route_map__2[[#This Row],[stop_lon]])*COS(RADIANS(route_map__2[[#This Row],[stop_lat]])))^2)*111.32)</f>
        <v>0.17370669923216275</v>
      </c>
    </row>
    <row r="6080" spans="1:7" hidden="1" x14ac:dyDescent="0.2">
      <c r="A6080" t="s">
        <v>337</v>
      </c>
      <c r="B6080">
        <v>1</v>
      </c>
      <c r="C6080">
        <v>41</v>
      </c>
      <c r="D6080" t="s">
        <v>5284</v>
      </c>
      <c r="E6080">
        <v>49.336709999999997</v>
      </c>
      <c r="F6080">
        <v>-123.188886</v>
      </c>
      <c r="G6080">
        <f>IF(route_map__2[[#This Row],[route_label]]&lt;&gt;A6081,0,SQRT((E6081-route_map__2[[#This Row],[stop_lat]])^2 + ((F6081-route_map__2[[#This Row],[stop_lon]])*COS(RADIANS(route_map__2[[#This Row],[stop_lat]])))^2)*111.32)</f>
        <v>0.28122678364552323</v>
      </c>
    </row>
    <row r="6081" spans="1:7" hidden="1" x14ac:dyDescent="0.2">
      <c r="A6081" t="s">
        <v>337</v>
      </c>
      <c r="B6081">
        <v>1</v>
      </c>
      <c r="C6081">
        <v>42</v>
      </c>
      <c r="D6081" t="s">
        <v>5180</v>
      </c>
      <c r="E6081">
        <v>49.335560000000001</v>
      </c>
      <c r="F6081">
        <v>-123.185434</v>
      </c>
      <c r="G6081">
        <f>IF(route_map__2[[#This Row],[route_label]]&lt;&gt;A6082,0,SQRT((E6082-route_map__2[[#This Row],[stop_lat]])^2 + ((F6082-route_map__2[[#This Row],[stop_lon]])*COS(RADIANS(route_map__2[[#This Row],[stop_lat]])))^2)*111.32)</f>
        <v>0.26302241516866648</v>
      </c>
    </row>
    <row r="6082" spans="1:7" hidden="1" x14ac:dyDescent="0.2">
      <c r="A6082" t="s">
        <v>337</v>
      </c>
      <c r="B6082">
        <v>1</v>
      </c>
      <c r="C6082">
        <v>43</v>
      </c>
      <c r="D6082" t="s">
        <v>5181</v>
      </c>
      <c r="E6082">
        <v>49.334732000000002</v>
      </c>
      <c r="F6082">
        <v>-123.18203800000001</v>
      </c>
      <c r="G6082">
        <f>IF(route_map__2[[#This Row],[route_label]]&lt;&gt;A6083,0,SQRT((E6083-route_map__2[[#This Row],[stop_lat]])^2 + ((F6083-route_map__2[[#This Row],[stop_lon]])*COS(RADIANS(route_map__2[[#This Row],[stop_lat]])))^2)*111.32)</f>
        <v>7.2010715404010425E-2</v>
      </c>
    </row>
    <row r="6083" spans="1:7" hidden="1" x14ac:dyDescent="0.2">
      <c r="A6083" t="s">
        <v>337</v>
      </c>
      <c r="B6083">
        <v>1</v>
      </c>
      <c r="C6083">
        <v>44</v>
      </c>
      <c r="D6083" t="s">
        <v>5211</v>
      </c>
      <c r="E6083">
        <v>49.335115000000002</v>
      </c>
      <c r="F6083">
        <v>-123.182838</v>
      </c>
      <c r="G6083">
        <f>IF(route_map__2[[#This Row],[route_label]]&lt;&gt;A6084,0,SQRT((E6084-route_map__2[[#This Row],[stop_lat]])^2 + ((F6084-route_map__2[[#This Row],[stop_lon]])*COS(RADIANS(route_map__2[[#This Row],[stop_lat]])))^2)*111.32)</f>
        <v>0</v>
      </c>
    </row>
    <row r="6084" spans="1:7" hidden="1" x14ac:dyDescent="0.2">
      <c r="A6084" t="s">
        <v>339</v>
      </c>
      <c r="B6084">
        <v>0</v>
      </c>
      <c r="C6084">
        <v>1</v>
      </c>
      <c r="D6084" t="s">
        <v>5181</v>
      </c>
      <c r="E6084">
        <v>49.334732000000002</v>
      </c>
      <c r="F6084">
        <v>-123.18203800000001</v>
      </c>
      <c r="G6084">
        <f>IF(route_map__2[[#This Row],[route_label]]&lt;&gt;A6085,0,SQRT((E6085-route_map__2[[#This Row],[stop_lat]])^2 + ((F6085-route_map__2[[#This Row],[stop_lon]])*COS(RADIANS(route_map__2[[#This Row],[stop_lat]])))^2)*111.32)</f>
        <v>0.70375055867802083</v>
      </c>
    </row>
    <row r="6085" spans="1:7" hidden="1" x14ac:dyDescent="0.2">
      <c r="A6085" t="s">
        <v>339</v>
      </c>
      <c r="B6085">
        <v>0</v>
      </c>
      <c r="C6085">
        <v>2</v>
      </c>
      <c r="D6085" t="s">
        <v>5285</v>
      </c>
      <c r="E6085">
        <v>49.338233000000002</v>
      </c>
      <c r="F6085">
        <v>-123.17395999999999</v>
      </c>
      <c r="G6085">
        <f>IF(route_map__2[[#This Row],[route_label]]&lt;&gt;A6086,0,SQRT((E6086-route_map__2[[#This Row],[stop_lat]])^2 + ((F6086-route_map__2[[#This Row],[stop_lon]])*COS(RADIANS(route_map__2[[#This Row],[stop_lat]])))^2)*111.32)</f>
        <v>0.45132755120070556</v>
      </c>
    </row>
    <row r="6086" spans="1:7" hidden="1" x14ac:dyDescent="0.2">
      <c r="A6086" t="s">
        <v>339</v>
      </c>
      <c r="B6086">
        <v>0</v>
      </c>
      <c r="C6086">
        <v>3</v>
      </c>
      <c r="D6086" t="s">
        <v>5286</v>
      </c>
      <c r="E6086">
        <v>49.338154000000003</v>
      </c>
      <c r="F6086">
        <v>-123.167739</v>
      </c>
      <c r="G6086">
        <f>IF(route_map__2[[#This Row],[route_label]]&lt;&gt;A6087,0,SQRT((E6087-route_map__2[[#This Row],[stop_lat]])^2 + ((F6087-route_map__2[[#This Row],[stop_lon]])*COS(RADIANS(route_map__2[[#This Row],[stop_lat]])))^2)*111.32)</f>
        <v>8.0171018098097332E-2</v>
      </c>
    </row>
    <row r="6087" spans="1:7" hidden="1" x14ac:dyDescent="0.2">
      <c r="A6087" t="s">
        <v>339</v>
      </c>
      <c r="B6087">
        <v>0</v>
      </c>
      <c r="C6087">
        <v>4</v>
      </c>
      <c r="D6087" t="s">
        <v>5287</v>
      </c>
      <c r="E6087">
        <v>49.337912000000003</v>
      </c>
      <c r="F6087">
        <v>-123.166698</v>
      </c>
      <c r="G6087">
        <f>IF(route_map__2[[#This Row],[route_label]]&lt;&gt;A6088,0,SQRT((E6088-route_map__2[[#This Row],[stop_lat]])^2 + ((F6088-route_map__2[[#This Row],[stop_lon]])*COS(RADIANS(route_map__2[[#This Row],[stop_lat]])))^2)*111.32)</f>
        <v>0.48441960700214753</v>
      </c>
    </row>
    <row r="6088" spans="1:7" hidden="1" x14ac:dyDescent="0.2">
      <c r="A6088" t="s">
        <v>339</v>
      </c>
      <c r="B6088">
        <v>0</v>
      </c>
      <c r="C6088">
        <v>5</v>
      </c>
      <c r="D6088" t="s">
        <v>5288</v>
      </c>
      <c r="E6088">
        <v>49.334524999999999</v>
      </c>
      <c r="F6088">
        <v>-123.162505</v>
      </c>
      <c r="G6088">
        <f>IF(route_map__2[[#This Row],[route_label]]&lt;&gt;A6089,0,SQRT((E6089-route_map__2[[#This Row],[stop_lat]])^2 + ((F6089-route_map__2[[#This Row],[stop_lon]])*COS(RADIANS(route_map__2[[#This Row],[stop_lat]])))^2)*111.32)</f>
        <v>0.30556498169654095</v>
      </c>
    </row>
    <row r="6089" spans="1:7" hidden="1" x14ac:dyDescent="0.2">
      <c r="A6089" t="s">
        <v>339</v>
      </c>
      <c r="B6089">
        <v>0</v>
      </c>
      <c r="C6089">
        <v>6</v>
      </c>
      <c r="D6089" t="s">
        <v>5289</v>
      </c>
      <c r="E6089">
        <v>49.334491</v>
      </c>
      <c r="F6089">
        <v>-123.158293</v>
      </c>
      <c r="G6089">
        <f>IF(route_map__2[[#This Row],[route_label]]&lt;&gt;A6090,0,SQRT((E6090-route_map__2[[#This Row],[stop_lat]])^2 + ((F6090-route_map__2[[#This Row],[stop_lon]])*COS(RADIANS(route_map__2[[#This Row],[stop_lat]])))^2)*111.32)</f>
        <v>0.14044887004343265</v>
      </c>
    </row>
    <row r="6090" spans="1:7" hidden="1" x14ac:dyDescent="0.2">
      <c r="A6090" t="s">
        <v>339</v>
      </c>
      <c r="B6090">
        <v>0</v>
      </c>
      <c r="C6090">
        <v>7</v>
      </c>
      <c r="D6090" t="s">
        <v>5290</v>
      </c>
      <c r="E6090">
        <v>49.334505999999998</v>
      </c>
      <c r="F6090">
        <v>-123.156357</v>
      </c>
      <c r="G6090">
        <f>IF(route_map__2[[#This Row],[route_label]]&lt;&gt;A6091,0,SQRT((E6091-route_map__2[[#This Row],[stop_lat]])^2 + ((F6091-route_map__2[[#This Row],[stop_lon]])*COS(RADIANS(route_map__2[[#This Row],[stop_lat]])))^2)*111.32)</f>
        <v>0.19586538347741408</v>
      </c>
    </row>
    <row r="6091" spans="1:7" hidden="1" x14ac:dyDescent="0.2">
      <c r="A6091" t="s">
        <v>339</v>
      </c>
      <c r="B6091">
        <v>0</v>
      </c>
      <c r="C6091">
        <v>8</v>
      </c>
      <c r="D6091" t="s">
        <v>5291</v>
      </c>
      <c r="E6091">
        <v>49.334493000000002</v>
      </c>
      <c r="F6091">
        <v>-123.153657</v>
      </c>
      <c r="G6091">
        <f>IF(route_map__2[[#This Row],[route_label]]&lt;&gt;A6092,0,SQRT((E6092-route_map__2[[#This Row],[stop_lat]])^2 + ((F6092-route_map__2[[#This Row],[stop_lon]])*COS(RADIANS(route_map__2[[#This Row],[stop_lat]])))^2)*111.32)</f>
        <v>0.20304272410605484</v>
      </c>
    </row>
    <row r="6092" spans="1:7" hidden="1" x14ac:dyDescent="0.2">
      <c r="A6092" t="s">
        <v>339</v>
      </c>
      <c r="B6092">
        <v>0</v>
      </c>
      <c r="C6092">
        <v>9</v>
      </c>
      <c r="D6092" t="s">
        <v>5292</v>
      </c>
      <c r="E6092">
        <v>49.334487000000003</v>
      </c>
      <c r="F6092">
        <v>-123.150858</v>
      </c>
      <c r="G6092">
        <f>IF(route_map__2[[#This Row],[route_label]]&lt;&gt;A6093,0,SQRT((E6093-route_map__2[[#This Row],[stop_lat]])^2 + ((F6093-route_map__2[[#This Row],[stop_lon]])*COS(RADIANS(route_map__2[[#This Row],[stop_lat]])))^2)*111.32)</f>
        <v>0.3553936967178421</v>
      </c>
    </row>
    <row r="6093" spans="1:7" hidden="1" x14ac:dyDescent="0.2">
      <c r="A6093" t="s">
        <v>339</v>
      </c>
      <c r="B6093">
        <v>0</v>
      </c>
      <c r="C6093">
        <v>10</v>
      </c>
      <c r="D6093" t="s">
        <v>5244</v>
      </c>
      <c r="E6093">
        <v>49.334271000000001</v>
      </c>
      <c r="F6093">
        <v>-123.14597000000001</v>
      </c>
      <c r="G6093">
        <f>IF(route_map__2[[#This Row],[route_label]]&lt;&gt;A6094,0,SQRT((E6094-route_map__2[[#This Row],[stop_lat]])^2 + ((F6094-route_map__2[[#This Row],[stop_lon]])*COS(RADIANS(route_map__2[[#This Row],[stop_lat]])))^2)*111.32)</f>
        <v>0.11967394686625824</v>
      </c>
    </row>
    <row r="6094" spans="1:7" hidden="1" x14ac:dyDescent="0.2">
      <c r="A6094" t="s">
        <v>339</v>
      </c>
      <c r="B6094">
        <v>0</v>
      </c>
      <c r="C6094">
        <v>11</v>
      </c>
      <c r="D6094" t="s">
        <v>5245</v>
      </c>
      <c r="E6094">
        <v>49.333196000000001</v>
      </c>
      <c r="F6094">
        <v>-123.145985</v>
      </c>
      <c r="G6094">
        <f>IF(route_map__2[[#This Row],[route_label]]&lt;&gt;A6095,0,SQRT((E6095-route_map__2[[#This Row],[stop_lat]])^2 + ((F6095-route_map__2[[#This Row],[stop_lon]])*COS(RADIANS(route_map__2[[#This Row],[stop_lat]])))^2)*111.32)</f>
        <v>0.11632942261845305</v>
      </c>
    </row>
    <row r="6095" spans="1:7" hidden="1" x14ac:dyDescent="0.2">
      <c r="A6095" t="s">
        <v>339</v>
      </c>
      <c r="B6095">
        <v>0</v>
      </c>
      <c r="C6095">
        <v>12</v>
      </c>
      <c r="D6095" t="s">
        <v>5246</v>
      </c>
      <c r="E6095">
        <v>49.332151000000003</v>
      </c>
      <c r="F6095">
        <v>-123.14598599999999</v>
      </c>
      <c r="G6095">
        <f>IF(route_map__2[[#This Row],[route_label]]&lt;&gt;A6096,0,SQRT((E6096-route_map__2[[#This Row],[stop_lat]])^2 + ((F6096-route_map__2[[#This Row],[stop_lon]])*COS(RADIANS(route_map__2[[#This Row],[stop_lat]])))^2)*111.32)</f>
        <v>0.26286717731340781</v>
      </c>
    </row>
    <row r="6096" spans="1:7" hidden="1" x14ac:dyDescent="0.2">
      <c r="A6096" t="s">
        <v>339</v>
      </c>
      <c r="B6096">
        <v>0</v>
      </c>
      <c r="C6096">
        <v>13</v>
      </c>
      <c r="D6096" t="s">
        <v>5247</v>
      </c>
      <c r="E6096">
        <v>49.331502</v>
      </c>
      <c r="F6096">
        <v>-123.14946999999999</v>
      </c>
      <c r="G6096">
        <f>IF(route_map__2[[#This Row],[route_label]]&lt;&gt;A6097,0,SQRT((E6097-route_map__2[[#This Row],[stop_lat]])^2 + ((F6097-route_map__2[[#This Row],[stop_lon]])*COS(RADIANS(route_map__2[[#This Row],[stop_lat]])))^2)*111.32)</f>
        <v>0.18089244271984997</v>
      </c>
    </row>
    <row r="6097" spans="1:7" hidden="1" x14ac:dyDescent="0.2">
      <c r="A6097" t="s">
        <v>339</v>
      </c>
      <c r="B6097">
        <v>0</v>
      </c>
      <c r="C6097">
        <v>14</v>
      </c>
      <c r="D6097" t="s">
        <v>5248</v>
      </c>
      <c r="E6097">
        <v>49.331535000000002</v>
      </c>
      <c r="F6097">
        <v>-123.15196299999999</v>
      </c>
      <c r="G6097">
        <f>IF(route_map__2[[#This Row],[route_label]]&lt;&gt;A6098,0,SQRT((E6098-route_map__2[[#This Row],[stop_lat]])^2 + ((F6098-route_map__2[[#This Row],[stop_lon]])*COS(RADIANS(route_map__2[[#This Row],[stop_lat]])))^2)*111.32)</f>
        <v>0.20274248138560871</v>
      </c>
    </row>
    <row r="6098" spans="1:7" hidden="1" x14ac:dyDescent="0.2">
      <c r="A6098" t="s">
        <v>339</v>
      </c>
      <c r="B6098">
        <v>0</v>
      </c>
      <c r="C6098">
        <v>15</v>
      </c>
      <c r="D6098" t="s">
        <v>5249</v>
      </c>
      <c r="E6098">
        <v>49.331575999999998</v>
      </c>
      <c r="F6098">
        <v>-123.154757</v>
      </c>
      <c r="G6098">
        <f>IF(route_map__2[[#This Row],[route_label]]&lt;&gt;A6099,0,SQRT((E6099-route_map__2[[#This Row],[stop_lat]])^2 + ((F6099-route_map__2[[#This Row],[stop_lon]])*COS(RADIANS(route_map__2[[#This Row],[stop_lat]])))^2)*111.32)</f>
        <v>0.18618912978125127</v>
      </c>
    </row>
    <row r="6099" spans="1:7" hidden="1" x14ac:dyDescent="0.2">
      <c r="A6099" t="s">
        <v>339</v>
      </c>
      <c r="B6099">
        <v>0</v>
      </c>
      <c r="C6099">
        <v>16</v>
      </c>
      <c r="D6099" t="s">
        <v>5250</v>
      </c>
      <c r="E6099">
        <v>49.331609999999998</v>
      </c>
      <c r="F6099">
        <v>-123.15732300000001</v>
      </c>
      <c r="G6099">
        <f>IF(route_map__2[[#This Row],[route_label]]&lt;&gt;A6100,0,SQRT((E6100-route_map__2[[#This Row],[stop_lat]])^2 + ((F6100-route_map__2[[#This Row],[stop_lon]])*COS(RADIANS(route_map__2[[#This Row],[stop_lat]])))^2)*111.32)</f>
        <v>0.33042484092149094</v>
      </c>
    </row>
    <row r="6100" spans="1:7" hidden="1" x14ac:dyDescent="0.2">
      <c r="A6100" t="s">
        <v>339</v>
      </c>
      <c r="B6100">
        <v>0</v>
      </c>
      <c r="C6100">
        <v>17</v>
      </c>
      <c r="D6100" t="s">
        <v>5251</v>
      </c>
      <c r="E6100">
        <v>49.329371999999999</v>
      </c>
      <c r="F6100">
        <v>-123.160315</v>
      </c>
      <c r="G6100">
        <f>IF(route_map__2[[#This Row],[route_label]]&lt;&gt;A6101,0,SQRT((E6101-route_map__2[[#This Row],[stop_lat]])^2 + ((F6101-route_map__2[[#This Row],[stop_lon]])*COS(RADIANS(route_map__2[[#This Row],[stop_lat]])))^2)*111.32)</f>
        <v>0.10098287763575803</v>
      </c>
    </row>
    <row r="6101" spans="1:7" hidden="1" x14ac:dyDescent="0.2">
      <c r="A6101" t="s">
        <v>339</v>
      </c>
      <c r="B6101">
        <v>0</v>
      </c>
      <c r="C6101">
        <v>18</v>
      </c>
      <c r="D6101" t="s">
        <v>5189</v>
      </c>
      <c r="E6101">
        <v>49.328533999999998</v>
      </c>
      <c r="F6101">
        <v>-123.15978200000001</v>
      </c>
      <c r="G6101">
        <f>IF(route_map__2[[#This Row],[route_label]]&lt;&gt;A6102,0,SQRT((E6102-route_map__2[[#This Row],[stop_lat]])^2 + ((F6102-route_map__2[[#This Row],[stop_lon]])*COS(RADIANS(route_map__2[[#This Row],[stop_lat]])))^2)*111.32)</f>
        <v>0.25067444577446368</v>
      </c>
    </row>
    <row r="6102" spans="1:7" hidden="1" x14ac:dyDescent="0.2">
      <c r="A6102" t="s">
        <v>339</v>
      </c>
      <c r="B6102">
        <v>0</v>
      </c>
      <c r="C6102">
        <v>19</v>
      </c>
      <c r="D6102" t="s">
        <v>5190</v>
      </c>
      <c r="E6102">
        <v>49.328163000000004</v>
      </c>
      <c r="F6102">
        <v>-123.156374</v>
      </c>
      <c r="G6102">
        <f>IF(route_map__2[[#This Row],[route_label]]&lt;&gt;A6103,0,SQRT((E6103-route_map__2[[#This Row],[stop_lat]])^2 + ((F6103-route_map__2[[#This Row],[stop_lon]])*COS(RADIANS(route_map__2[[#This Row],[stop_lat]])))^2)*111.32)</f>
        <v>0.17984079079531604</v>
      </c>
    </row>
    <row r="6103" spans="1:7" hidden="1" x14ac:dyDescent="0.2">
      <c r="A6103" t="s">
        <v>339</v>
      </c>
      <c r="B6103">
        <v>0</v>
      </c>
      <c r="C6103">
        <v>20</v>
      </c>
      <c r="D6103" t="s">
        <v>5191</v>
      </c>
      <c r="E6103">
        <v>49.327769000000004</v>
      </c>
      <c r="F6103">
        <v>-123.15397</v>
      </c>
      <c r="G6103">
        <f>IF(route_map__2[[#This Row],[route_label]]&lt;&gt;A6104,0,SQRT((E6104-route_map__2[[#This Row],[stop_lat]])^2 + ((F6104-route_map__2[[#This Row],[stop_lon]])*COS(RADIANS(route_map__2[[#This Row],[stop_lat]])))^2)*111.32)</f>
        <v>0.54015266241965232</v>
      </c>
    </row>
    <row r="6104" spans="1:7" hidden="1" x14ac:dyDescent="0.2">
      <c r="A6104" t="s">
        <v>339</v>
      </c>
      <c r="B6104">
        <v>0</v>
      </c>
      <c r="C6104">
        <v>21</v>
      </c>
      <c r="D6104" t="s">
        <v>5192</v>
      </c>
      <c r="E6104">
        <v>49.326635000000003</v>
      </c>
      <c r="F6104">
        <v>-123.146731</v>
      </c>
      <c r="G6104">
        <f>IF(route_map__2[[#This Row],[route_label]]&lt;&gt;A6105,0,SQRT((E6105-route_map__2[[#This Row],[stop_lat]])^2 + ((F6105-route_map__2[[#This Row],[stop_lon]])*COS(RADIANS(route_map__2[[#This Row],[stop_lat]])))^2)*111.32)</f>
        <v>0.29695697131959559</v>
      </c>
    </row>
    <row r="6105" spans="1:7" hidden="1" x14ac:dyDescent="0.2">
      <c r="A6105" t="s">
        <v>339</v>
      </c>
      <c r="B6105">
        <v>0</v>
      </c>
      <c r="C6105">
        <v>22</v>
      </c>
      <c r="D6105" t="s">
        <v>5193</v>
      </c>
      <c r="E6105">
        <v>49.326631999999996</v>
      </c>
      <c r="F6105">
        <v>-123.14263800000001</v>
      </c>
      <c r="G6105">
        <f>IF(route_map__2[[#This Row],[route_label]]&lt;&gt;A6106,0,SQRT((E6106-route_map__2[[#This Row],[stop_lat]])^2 + ((F6106-route_map__2[[#This Row],[stop_lon]])*COS(RADIANS(route_map__2[[#This Row],[stop_lat]])))^2)*111.32)</f>
        <v>0.27576178381326127</v>
      </c>
    </row>
    <row r="6106" spans="1:7" hidden="1" x14ac:dyDescent="0.2">
      <c r="A6106" t="s">
        <v>339</v>
      </c>
      <c r="B6106">
        <v>1</v>
      </c>
      <c r="C6106">
        <v>1</v>
      </c>
      <c r="D6106" t="s">
        <v>5197</v>
      </c>
      <c r="E6106">
        <v>49.327117999999999</v>
      </c>
      <c r="F6106">
        <v>-123.13891099999999</v>
      </c>
      <c r="G6106">
        <f>IF(route_map__2[[#This Row],[route_label]]&lt;&gt;A6107,0,SQRT((E6107-route_map__2[[#This Row],[stop_lat]])^2 + ((F6107-route_map__2[[#This Row],[stop_lon]])*COS(RADIANS(route_map__2[[#This Row],[stop_lat]])))^2)*111.32)</f>
        <v>0.34258716414749329</v>
      </c>
    </row>
    <row r="6107" spans="1:7" hidden="1" x14ac:dyDescent="0.2">
      <c r="A6107" t="s">
        <v>339</v>
      </c>
      <c r="B6107">
        <v>1</v>
      </c>
      <c r="C6107">
        <v>2</v>
      </c>
      <c r="D6107" t="s">
        <v>5198</v>
      </c>
      <c r="E6107">
        <v>49.326889999999999</v>
      </c>
      <c r="F6107">
        <v>-123.14362</v>
      </c>
      <c r="G6107">
        <f>IF(route_map__2[[#This Row],[route_label]]&lt;&gt;A6108,0,SQRT((E6108-route_map__2[[#This Row],[stop_lat]])^2 + ((F6108-route_map__2[[#This Row],[stop_lon]])*COS(RADIANS(route_map__2[[#This Row],[stop_lat]])))^2)*111.32)</f>
        <v>0.28019054398223026</v>
      </c>
    </row>
    <row r="6108" spans="1:7" hidden="1" x14ac:dyDescent="0.2">
      <c r="A6108" t="s">
        <v>339</v>
      </c>
      <c r="B6108">
        <v>1</v>
      </c>
      <c r="C6108">
        <v>3</v>
      </c>
      <c r="D6108" t="s">
        <v>5199</v>
      </c>
      <c r="E6108">
        <v>49.326988</v>
      </c>
      <c r="F6108">
        <v>-123.147479</v>
      </c>
      <c r="G6108">
        <f>IF(route_map__2[[#This Row],[route_label]]&lt;&gt;A6109,0,SQRT((E6109-route_map__2[[#This Row],[stop_lat]])^2 + ((F6109-route_map__2[[#This Row],[stop_lon]])*COS(RADIANS(route_map__2[[#This Row],[stop_lat]])))^2)*111.32)</f>
        <v>0.33722950691335746</v>
      </c>
    </row>
    <row r="6109" spans="1:7" hidden="1" x14ac:dyDescent="0.2">
      <c r="A6109" t="s">
        <v>339</v>
      </c>
      <c r="B6109">
        <v>1</v>
      </c>
      <c r="C6109">
        <v>4</v>
      </c>
      <c r="D6109" t="s">
        <v>5200</v>
      </c>
      <c r="E6109">
        <v>49.327720999999997</v>
      </c>
      <c r="F6109">
        <v>-123.151989</v>
      </c>
      <c r="G6109">
        <f>IF(route_map__2[[#This Row],[route_label]]&lt;&gt;A6110,0,SQRT((E6110-route_map__2[[#This Row],[stop_lat]])^2 + ((F6110-route_map__2[[#This Row],[stop_lon]])*COS(RADIANS(route_map__2[[#This Row],[stop_lat]])))^2)*111.32)</f>
        <v>0.20251181795249504</v>
      </c>
    </row>
    <row r="6110" spans="1:7" hidden="1" x14ac:dyDescent="0.2">
      <c r="A6110" t="s">
        <v>339</v>
      </c>
      <c r="B6110">
        <v>1</v>
      </c>
      <c r="C6110">
        <v>5</v>
      </c>
      <c r="D6110" t="s">
        <v>5201</v>
      </c>
      <c r="E6110">
        <v>49.328057999999999</v>
      </c>
      <c r="F6110">
        <v>-123.154732</v>
      </c>
      <c r="G6110">
        <f>IF(route_map__2[[#This Row],[route_label]]&lt;&gt;A6111,0,SQRT((E6111-route_map__2[[#This Row],[stop_lat]])^2 + ((F6111-route_map__2[[#This Row],[stop_lon]])*COS(RADIANS(route_map__2[[#This Row],[stop_lat]])))^2)*111.32)</f>
        <v>0.18008811349193579</v>
      </c>
    </row>
    <row r="6111" spans="1:7" hidden="1" x14ac:dyDescent="0.2">
      <c r="A6111" t="s">
        <v>339</v>
      </c>
      <c r="B6111">
        <v>1</v>
      </c>
      <c r="C6111">
        <v>6</v>
      </c>
      <c r="D6111" t="s">
        <v>5202</v>
      </c>
      <c r="E6111">
        <v>49.328460999999997</v>
      </c>
      <c r="F6111">
        <v>-123.15713599999999</v>
      </c>
      <c r="G6111">
        <f>IF(route_map__2[[#This Row],[route_label]]&lt;&gt;A6112,0,SQRT((E6112-route_map__2[[#This Row],[stop_lat]])^2 + ((F6112-route_map__2[[#This Row],[stop_lon]])*COS(RADIANS(route_map__2[[#This Row],[stop_lat]])))^2)*111.32)</f>
        <v>0.20043529771641205</v>
      </c>
    </row>
    <row r="6112" spans="1:7" hidden="1" x14ac:dyDescent="0.2">
      <c r="A6112" t="s">
        <v>339</v>
      </c>
      <c r="B6112">
        <v>1</v>
      </c>
      <c r="C6112">
        <v>7</v>
      </c>
      <c r="D6112" t="s">
        <v>5203</v>
      </c>
      <c r="E6112">
        <v>49.328719999999997</v>
      </c>
      <c r="F6112">
        <v>-123.15987</v>
      </c>
      <c r="G6112">
        <f>IF(route_map__2[[#This Row],[route_label]]&lt;&gt;A6113,0,SQRT((E6113-route_map__2[[#This Row],[stop_lat]])^2 + ((F6113-route_map__2[[#This Row],[stop_lon]])*COS(RADIANS(route_map__2[[#This Row],[stop_lat]])))^2)*111.32)</f>
        <v>0.24475008044238949</v>
      </c>
    </row>
    <row r="6113" spans="1:7" hidden="1" x14ac:dyDescent="0.2">
      <c r="A6113" t="s">
        <v>339</v>
      </c>
      <c r="B6113">
        <v>1</v>
      </c>
      <c r="C6113">
        <v>8</v>
      </c>
      <c r="D6113" t="s">
        <v>5252</v>
      </c>
      <c r="E6113">
        <v>49.330913000000002</v>
      </c>
      <c r="F6113">
        <v>-123.160111</v>
      </c>
      <c r="G6113">
        <f>IF(route_map__2[[#This Row],[route_label]]&lt;&gt;A6114,0,SQRT((E6114-route_map__2[[#This Row],[stop_lat]])^2 + ((F6114-route_map__2[[#This Row],[stop_lon]])*COS(RADIANS(route_map__2[[#This Row],[stop_lat]])))^2)*111.32)</f>
        <v>0.21857365330061038</v>
      </c>
    </row>
    <row r="6114" spans="1:7" hidden="1" x14ac:dyDescent="0.2">
      <c r="A6114" t="s">
        <v>339</v>
      </c>
      <c r="B6114">
        <v>1</v>
      </c>
      <c r="C6114">
        <v>9</v>
      </c>
      <c r="D6114" t="s">
        <v>5253</v>
      </c>
      <c r="E6114">
        <v>49.331479000000002</v>
      </c>
      <c r="F6114">
        <v>-123.15722599999999</v>
      </c>
      <c r="G6114">
        <f>IF(route_map__2[[#This Row],[route_label]]&lt;&gt;A6115,0,SQRT((E6115-route_map__2[[#This Row],[stop_lat]])^2 + ((F6115-route_map__2[[#This Row],[stop_lon]])*COS(RADIANS(route_map__2[[#This Row],[stop_lat]])))^2)*111.32)</f>
        <v>0.25209112943786038</v>
      </c>
    </row>
    <row r="6115" spans="1:7" hidden="1" x14ac:dyDescent="0.2">
      <c r="A6115" t="s">
        <v>339</v>
      </c>
      <c r="B6115">
        <v>1</v>
      </c>
      <c r="C6115">
        <v>10</v>
      </c>
      <c r="D6115" t="s">
        <v>5254</v>
      </c>
      <c r="E6115">
        <v>49.331426</v>
      </c>
      <c r="F6115">
        <v>-123.153752</v>
      </c>
      <c r="G6115">
        <f>IF(route_map__2[[#This Row],[route_label]]&lt;&gt;A6116,0,SQRT((E6116-route_map__2[[#This Row],[stop_lat]])^2 + ((F6116-route_map__2[[#This Row],[stop_lon]])*COS(RADIANS(route_map__2[[#This Row],[stop_lat]])))^2)*111.32)</f>
        <v>0.19691259763601249</v>
      </c>
    </row>
    <row r="6116" spans="1:7" hidden="1" x14ac:dyDescent="0.2">
      <c r="A6116" t="s">
        <v>339</v>
      </c>
      <c r="B6116">
        <v>1</v>
      </c>
      <c r="C6116">
        <v>11</v>
      </c>
      <c r="D6116" t="s">
        <v>5255</v>
      </c>
      <c r="E6116">
        <v>49.331398</v>
      </c>
      <c r="F6116">
        <v>-123.151038</v>
      </c>
      <c r="G6116">
        <f>IF(route_map__2[[#This Row],[route_label]]&lt;&gt;A6117,0,SQRT((E6117-route_map__2[[#This Row],[stop_lat]])^2 + ((F6117-route_map__2[[#This Row],[stop_lon]])*COS(RADIANS(route_map__2[[#This Row],[stop_lat]])))^2)*111.32)</f>
        <v>0.19890985175017836</v>
      </c>
    </row>
    <row r="6117" spans="1:7" hidden="1" x14ac:dyDescent="0.2">
      <c r="A6117" t="s">
        <v>339</v>
      </c>
      <c r="B6117">
        <v>1</v>
      </c>
      <c r="C6117">
        <v>12</v>
      </c>
      <c r="D6117" t="s">
        <v>5256</v>
      </c>
      <c r="E6117">
        <v>49.331353</v>
      </c>
      <c r="F6117">
        <v>-123.148297</v>
      </c>
      <c r="G6117">
        <f>IF(route_map__2[[#This Row],[route_label]]&lt;&gt;A6118,0,SQRT((E6118-route_map__2[[#This Row],[stop_lat]])^2 + ((F6118-route_map__2[[#This Row],[stop_lon]])*COS(RADIANS(route_map__2[[#This Row],[stop_lat]])))^2)*111.32)</f>
        <v>0.18355822278888931</v>
      </c>
    </row>
    <row r="6118" spans="1:7" hidden="1" x14ac:dyDescent="0.2">
      <c r="A6118" t="s">
        <v>339</v>
      </c>
      <c r="B6118">
        <v>1</v>
      </c>
      <c r="C6118">
        <v>13</v>
      </c>
      <c r="D6118" t="s">
        <v>5257</v>
      </c>
      <c r="E6118">
        <v>49.331679999999999</v>
      </c>
      <c r="F6118">
        <v>-123.14581699999999</v>
      </c>
      <c r="G6118">
        <f>IF(route_map__2[[#This Row],[route_label]]&lt;&gt;A6119,0,SQRT((E6119-route_map__2[[#This Row],[stop_lat]])^2 + ((F6119-route_map__2[[#This Row],[stop_lon]])*COS(RADIANS(route_map__2[[#This Row],[stop_lat]])))^2)*111.32)</f>
        <v>0.11065324524744768</v>
      </c>
    </row>
    <row r="6119" spans="1:7" hidden="1" x14ac:dyDescent="0.2">
      <c r="A6119" t="s">
        <v>339</v>
      </c>
      <c r="B6119">
        <v>1</v>
      </c>
      <c r="C6119">
        <v>14</v>
      </c>
      <c r="D6119" t="s">
        <v>5258</v>
      </c>
      <c r="E6119">
        <v>49.332673999999997</v>
      </c>
      <c r="F6119">
        <v>-123.14581</v>
      </c>
      <c r="G6119">
        <f>IF(route_map__2[[#This Row],[route_label]]&lt;&gt;A6120,0,SQRT((E6120-route_map__2[[#This Row],[stop_lat]])^2 + ((F6120-route_map__2[[#This Row],[stop_lon]])*COS(RADIANS(route_map__2[[#This Row],[stop_lat]])))^2)*111.32)</f>
        <v>0.18468308572074515</v>
      </c>
    </row>
    <row r="6120" spans="1:7" hidden="1" x14ac:dyDescent="0.2">
      <c r="A6120" t="s">
        <v>339</v>
      </c>
      <c r="B6120">
        <v>1</v>
      </c>
      <c r="C6120">
        <v>15</v>
      </c>
      <c r="D6120" t="s">
        <v>5259</v>
      </c>
      <c r="E6120">
        <v>49.334333000000001</v>
      </c>
      <c r="F6120">
        <v>-123.14579500000001</v>
      </c>
      <c r="G6120">
        <f>IF(route_map__2[[#This Row],[route_label]]&lt;&gt;A6121,0,SQRT((E6121-route_map__2[[#This Row],[stop_lat]])^2 + ((F6121-route_map__2[[#This Row],[stop_lon]])*COS(RADIANS(route_map__2[[#This Row],[stop_lat]])))^2)*111.32)</f>
        <v>0.21740931305540606</v>
      </c>
    </row>
    <row r="6121" spans="1:7" hidden="1" x14ac:dyDescent="0.2">
      <c r="A6121" t="s">
        <v>339</v>
      </c>
      <c r="B6121">
        <v>1</v>
      </c>
      <c r="C6121">
        <v>16</v>
      </c>
      <c r="D6121" t="s">
        <v>5293</v>
      </c>
      <c r="E6121">
        <v>49.334584999999997</v>
      </c>
      <c r="F6121">
        <v>-123.14876700000001</v>
      </c>
      <c r="G6121">
        <f>IF(route_map__2[[#This Row],[route_label]]&lt;&gt;A6122,0,SQRT((E6122-route_map__2[[#This Row],[stop_lat]])^2 + ((F6122-route_map__2[[#This Row],[stop_lon]])*COS(RADIANS(route_map__2[[#This Row],[stop_lat]])))^2)*111.32)</f>
        <v>0.21638943928091048</v>
      </c>
    </row>
    <row r="6122" spans="1:7" hidden="1" x14ac:dyDescent="0.2">
      <c r="A6122" t="s">
        <v>339</v>
      </c>
      <c r="B6122">
        <v>1</v>
      </c>
      <c r="C6122">
        <v>17</v>
      </c>
      <c r="D6122" t="s">
        <v>5294</v>
      </c>
      <c r="E6122">
        <v>49.334580000000003</v>
      </c>
      <c r="F6122">
        <v>-123.15175000000001</v>
      </c>
      <c r="G6122">
        <f>IF(route_map__2[[#This Row],[route_label]]&lt;&gt;A6123,0,SQRT((E6123-route_map__2[[#This Row],[stop_lat]])^2 + ((F6123-route_map__2[[#This Row],[stop_lon]])*COS(RADIANS(route_map__2[[#This Row],[stop_lat]])))^2)*111.32)</f>
        <v>0.20432298320097544</v>
      </c>
    </row>
    <row r="6123" spans="1:7" hidden="1" x14ac:dyDescent="0.2">
      <c r="A6123" t="s">
        <v>339</v>
      </c>
      <c r="B6123">
        <v>1</v>
      </c>
      <c r="C6123">
        <v>18</v>
      </c>
      <c r="D6123" t="s">
        <v>5295</v>
      </c>
      <c r="E6123">
        <v>49.334620000000001</v>
      </c>
      <c r="F6123">
        <v>-123.154566</v>
      </c>
      <c r="G6123">
        <f>IF(route_map__2[[#This Row],[route_label]]&lt;&gt;A6124,0,SQRT((E6124-route_map__2[[#This Row],[stop_lat]])^2 + ((F6124-route_map__2[[#This Row],[stop_lon]])*COS(RADIANS(route_map__2[[#This Row],[stop_lat]])))^2)*111.32)</f>
        <v>0.20347683238307157</v>
      </c>
    </row>
    <row r="6124" spans="1:7" hidden="1" x14ac:dyDescent="0.2">
      <c r="A6124" t="s">
        <v>339</v>
      </c>
      <c r="B6124">
        <v>1</v>
      </c>
      <c r="C6124">
        <v>19</v>
      </c>
      <c r="D6124" t="s">
        <v>5296</v>
      </c>
      <c r="E6124">
        <v>49.334623999999998</v>
      </c>
      <c r="F6124">
        <v>-123.157371</v>
      </c>
      <c r="G6124">
        <f>IF(route_map__2[[#This Row],[route_label]]&lt;&gt;A6125,0,SQRT((E6125-route_map__2[[#This Row],[stop_lat]])^2 + ((F6125-route_map__2[[#This Row],[stop_lon]])*COS(RADIANS(route_map__2[[#This Row],[stop_lat]])))^2)*111.32)</f>
        <v>0.22772055553859999</v>
      </c>
    </row>
    <row r="6125" spans="1:7" hidden="1" x14ac:dyDescent="0.2">
      <c r="A6125" t="s">
        <v>339</v>
      </c>
      <c r="B6125">
        <v>1</v>
      </c>
      <c r="C6125">
        <v>20</v>
      </c>
      <c r="D6125" t="s">
        <v>5297</v>
      </c>
      <c r="E6125">
        <v>49.334600000000002</v>
      </c>
      <c r="F6125">
        <v>-123.16051</v>
      </c>
      <c r="G6125">
        <f>IF(route_map__2[[#This Row],[route_label]]&lt;&gt;A6126,0,SQRT((E6126-route_map__2[[#This Row],[stop_lat]])^2 + ((F6126-route_map__2[[#This Row],[stop_lon]])*COS(RADIANS(route_map__2[[#This Row],[stop_lat]])))^2)*111.32)</f>
        <v>0.21697823481935968</v>
      </c>
    </row>
    <row r="6126" spans="1:7" hidden="1" x14ac:dyDescent="0.2">
      <c r="A6126" t="s">
        <v>339</v>
      </c>
      <c r="B6126">
        <v>1</v>
      </c>
      <c r="C6126">
        <v>21</v>
      </c>
      <c r="D6126" t="s">
        <v>5298</v>
      </c>
      <c r="E6126">
        <v>49.334617999999999</v>
      </c>
      <c r="F6126">
        <v>-123.163501</v>
      </c>
      <c r="G6126">
        <f>IF(route_map__2[[#This Row],[route_label]]&lt;&gt;A6127,0,SQRT((E6127-route_map__2[[#This Row],[stop_lat]])^2 + ((F6127-route_map__2[[#This Row],[stop_lon]])*COS(RADIANS(route_map__2[[#This Row],[stop_lat]])))^2)*111.32)</f>
        <v>0.21773759575674131</v>
      </c>
    </row>
    <row r="6127" spans="1:7" hidden="1" x14ac:dyDescent="0.2">
      <c r="A6127" t="s">
        <v>339</v>
      </c>
      <c r="B6127">
        <v>1</v>
      </c>
      <c r="C6127">
        <v>22</v>
      </c>
      <c r="D6127" t="s">
        <v>5299</v>
      </c>
      <c r="E6127">
        <v>49.334657</v>
      </c>
      <c r="F6127">
        <v>-123.16650199999999</v>
      </c>
      <c r="G6127">
        <f>IF(route_map__2[[#This Row],[route_label]]&lt;&gt;A6128,0,SQRT((E6128-route_map__2[[#This Row],[stop_lat]])^2 + ((F6128-route_map__2[[#This Row],[stop_lon]])*COS(RADIANS(route_map__2[[#This Row],[stop_lat]])))^2)*111.32)</f>
        <v>0.22539211155124472</v>
      </c>
    </row>
    <row r="6128" spans="1:7" hidden="1" x14ac:dyDescent="0.2">
      <c r="A6128" t="s">
        <v>339</v>
      </c>
      <c r="B6128">
        <v>1</v>
      </c>
      <c r="C6128">
        <v>23</v>
      </c>
      <c r="D6128" t="s">
        <v>5300</v>
      </c>
      <c r="E6128">
        <v>49.336680999999999</v>
      </c>
      <c r="F6128">
        <v>-123.166585</v>
      </c>
      <c r="G6128">
        <f>IF(route_map__2[[#This Row],[route_label]]&lt;&gt;A6129,0,SQRT((E6129-route_map__2[[#This Row],[stop_lat]])^2 + ((F6129-route_map__2[[#This Row],[stop_lon]])*COS(RADIANS(route_map__2[[#This Row],[stop_lat]])))^2)*111.32)</f>
        <v>0.17743926220614534</v>
      </c>
    </row>
    <row r="6129" spans="1:7" hidden="1" x14ac:dyDescent="0.2">
      <c r="A6129" t="s">
        <v>339</v>
      </c>
      <c r="B6129">
        <v>1</v>
      </c>
      <c r="C6129">
        <v>24</v>
      </c>
      <c r="D6129" t="s">
        <v>5301</v>
      </c>
      <c r="E6129">
        <v>49.338261000000003</v>
      </c>
      <c r="F6129">
        <v>-123.16690800000001</v>
      </c>
      <c r="G6129">
        <f>IF(route_map__2[[#This Row],[route_label]]&lt;&gt;A6130,0,SQRT((E6130-route_map__2[[#This Row],[stop_lat]])^2 + ((F6130-route_map__2[[#This Row],[stop_lon]])*COS(RADIANS(route_map__2[[#This Row],[stop_lat]])))^2)*111.32)</f>
        <v>0.30819043918557715</v>
      </c>
    </row>
    <row r="6130" spans="1:7" hidden="1" x14ac:dyDescent="0.2">
      <c r="A6130" t="s">
        <v>339</v>
      </c>
      <c r="B6130">
        <v>1</v>
      </c>
      <c r="C6130">
        <v>25</v>
      </c>
      <c r="D6130" t="s">
        <v>5302</v>
      </c>
      <c r="E6130">
        <v>49.338315999999999</v>
      </c>
      <c r="F6130">
        <v>-123.171156</v>
      </c>
      <c r="G6130">
        <f>IF(route_map__2[[#This Row],[route_label]]&lt;&gt;A6131,0,SQRT((E6131-route_map__2[[#This Row],[stop_lat]])^2 + ((F6131-route_map__2[[#This Row],[stop_lon]])*COS(RADIANS(route_map__2[[#This Row],[stop_lat]])))^2)*111.32)</f>
        <v>0.29052933018874111</v>
      </c>
    </row>
    <row r="6131" spans="1:7" hidden="1" x14ac:dyDescent="0.2">
      <c r="A6131" t="s">
        <v>339</v>
      </c>
      <c r="B6131">
        <v>1</v>
      </c>
      <c r="C6131">
        <v>26</v>
      </c>
      <c r="D6131" t="s">
        <v>5303</v>
      </c>
      <c r="E6131">
        <v>49.338383999999998</v>
      </c>
      <c r="F6131">
        <v>-123.17516000000001</v>
      </c>
      <c r="G6131">
        <f>IF(route_map__2[[#This Row],[route_label]]&lt;&gt;A6132,0,SQRT((E6132-route_map__2[[#This Row],[stop_lat]])^2 + ((F6132-route_map__2[[#This Row],[stop_lon]])*COS(RADIANS(route_map__2[[#This Row],[stop_lat]])))^2)*111.32)</f>
        <v>0.31305528230217222</v>
      </c>
    </row>
    <row r="6132" spans="1:7" hidden="1" x14ac:dyDescent="0.2">
      <c r="A6132" t="s">
        <v>339</v>
      </c>
      <c r="B6132">
        <v>1</v>
      </c>
      <c r="C6132">
        <v>27</v>
      </c>
      <c r="D6132" t="s">
        <v>5304</v>
      </c>
      <c r="E6132">
        <v>49.338442000000001</v>
      </c>
      <c r="F6132">
        <v>-123.179475</v>
      </c>
      <c r="G6132">
        <f>IF(route_map__2[[#This Row],[route_label]]&lt;&gt;A6133,0,SQRT((E6133-route_map__2[[#This Row],[stop_lat]])^2 + ((F6133-route_map__2[[#This Row],[stop_lon]])*COS(RADIANS(route_map__2[[#This Row],[stop_lat]])))^2)*111.32)</f>
        <v>0.21441914802078516</v>
      </c>
    </row>
    <row r="6133" spans="1:7" hidden="1" x14ac:dyDescent="0.2">
      <c r="A6133" t="s">
        <v>339</v>
      </c>
      <c r="B6133">
        <v>1</v>
      </c>
      <c r="C6133">
        <v>28</v>
      </c>
      <c r="D6133" t="s">
        <v>5305</v>
      </c>
      <c r="E6133">
        <v>49.338121999999998</v>
      </c>
      <c r="F6133">
        <v>-123.18239</v>
      </c>
      <c r="G6133">
        <f>IF(route_map__2[[#This Row],[route_label]]&lt;&gt;A6134,0,SQRT((E6134-route_map__2[[#This Row],[stop_lat]])^2 + ((F6134-route_map__2[[#This Row],[stop_lon]])*COS(RADIANS(route_map__2[[#This Row],[stop_lat]])))^2)*111.32)</f>
        <v>0.15129823668699691</v>
      </c>
    </row>
    <row r="6134" spans="1:7" hidden="1" x14ac:dyDescent="0.2">
      <c r="A6134" t="s">
        <v>339</v>
      </c>
      <c r="B6134">
        <v>1</v>
      </c>
      <c r="C6134">
        <v>29</v>
      </c>
      <c r="D6134" t="s">
        <v>5306</v>
      </c>
      <c r="E6134">
        <v>49.336764000000002</v>
      </c>
      <c r="F6134">
        <v>-123.182475</v>
      </c>
      <c r="G6134">
        <f>IF(route_map__2[[#This Row],[route_label]]&lt;&gt;A6135,0,SQRT((E6135-route_map__2[[#This Row],[stop_lat]])^2 + ((F6135-route_map__2[[#This Row],[stop_lon]])*COS(RADIANS(route_map__2[[#This Row],[stop_lat]])))^2)*111.32)</f>
        <v>0.22841250145382996</v>
      </c>
    </row>
    <row r="6135" spans="1:7" hidden="1" x14ac:dyDescent="0.2">
      <c r="A6135" t="s">
        <v>339</v>
      </c>
      <c r="B6135">
        <v>1</v>
      </c>
      <c r="C6135">
        <v>30</v>
      </c>
      <c r="D6135" t="s">
        <v>5181</v>
      </c>
      <c r="E6135">
        <v>49.334732000000002</v>
      </c>
      <c r="F6135">
        <v>-123.18203800000001</v>
      </c>
      <c r="G6135">
        <f>IF(route_map__2[[#This Row],[route_label]]&lt;&gt;A6136,0,SQRT((E6136-route_map__2[[#This Row],[stop_lat]])^2 + ((F6136-route_map__2[[#This Row],[stop_lon]])*COS(RADIANS(route_map__2[[#This Row],[stop_lat]])))^2)*111.32)</f>
        <v>0</v>
      </c>
    </row>
    <row r="6136" spans="1:7" hidden="1" x14ac:dyDescent="0.2">
      <c r="A6136" t="s">
        <v>347</v>
      </c>
      <c r="B6136">
        <v>0</v>
      </c>
      <c r="C6136">
        <v>1</v>
      </c>
      <c r="D6136" t="s">
        <v>5307</v>
      </c>
      <c r="E6136">
        <v>49.350447000000003</v>
      </c>
      <c r="F6136">
        <v>-123.25185</v>
      </c>
      <c r="G6136">
        <f>IF(route_map__2[[#This Row],[route_label]]&lt;&gt;A6137,0,SQRT((E6137-route_map__2[[#This Row],[stop_lat]])^2 + ((F6137-route_map__2[[#This Row],[stop_lon]])*COS(RADIANS(route_map__2[[#This Row],[stop_lat]])))^2)*111.32)</f>
        <v>0.37334507687393226</v>
      </c>
    </row>
    <row r="6137" spans="1:7" hidden="1" x14ac:dyDescent="0.2">
      <c r="A6137" t="s">
        <v>347</v>
      </c>
      <c r="B6137">
        <v>0</v>
      </c>
      <c r="C6137">
        <v>2</v>
      </c>
      <c r="D6137" t="s">
        <v>5308</v>
      </c>
      <c r="E6137">
        <v>49.350729999999999</v>
      </c>
      <c r="F6137">
        <v>-123.24672</v>
      </c>
      <c r="G6137">
        <f>IF(route_map__2[[#This Row],[route_label]]&lt;&gt;A6138,0,SQRT((E6138-route_map__2[[#This Row],[stop_lat]])^2 + ((F6138-route_map__2[[#This Row],[stop_lon]])*COS(RADIANS(route_map__2[[#This Row],[stop_lat]])))^2)*111.32)</f>
        <v>0.20091856751642209</v>
      </c>
    </row>
    <row r="6138" spans="1:7" hidden="1" x14ac:dyDescent="0.2">
      <c r="A6138" t="s">
        <v>347</v>
      </c>
      <c r="B6138">
        <v>0</v>
      </c>
      <c r="C6138">
        <v>3</v>
      </c>
      <c r="D6138" t="s">
        <v>5309</v>
      </c>
      <c r="E6138">
        <v>49.349021</v>
      </c>
      <c r="F6138">
        <v>-123.245829</v>
      </c>
      <c r="G6138">
        <f>IF(route_map__2[[#This Row],[route_label]]&lt;&gt;A6139,0,SQRT((E6139-route_map__2[[#This Row],[stop_lat]])^2 + ((F6139-route_map__2[[#This Row],[stop_lon]])*COS(RADIANS(route_map__2[[#This Row],[stop_lat]])))^2)*111.32)</f>
        <v>0.16367100626171788</v>
      </c>
    </row>
    <row r="6139" spans="1:7" hidden="1" x14ac:dyDescent="0.2">
      <c r="A6139" t="s">
        <v>347</v>
      </c>
      <c r="B6139">
        <v>0</v>
      </c>
      <c r="C6139">
        <v>4</v>
      </c>
      <c r="D6139" t="s">
        <v>5310</v>
      </c>
      <c r="E6139">
        <v>49.347695000000002</v>
      </c>
      <c r="F6139">
        <v>-123.246804</v>
      </c>
      <c r="G6139">
        <f>IF(route_map__2[[#This Row],[route_label]]&lt;&gt;A6140,0,SQRT((E6140-route_map__2[[#This Row],[stop_lat]])^2 + ((F6140-route_map__2[[#This Row],[stop_lon]])*COS(RADIANS(route_map__2[[#This Row],[stop_lat]])))^2)*111.32)</f>
        <v>0.22193445952358015</v>
      </c>
    </row>
    <row r="6140" spans="1:7" hidden="1" x14ac:dyDescent="0.2">
      <c r="A6140" t="s">
        <v>347</v>
      </c>
      <c r="B6140">
        <v>0</v>
      </c>
      <c r="C6140">
        <v>5</v>
      </c>
      <c r="D6140" t="s">
        <v>5311</v>
      </c>
      <c r="E6140">
        <v>49.346473000000003</v>
      </c>
      <c r="F6140">
        <v>-123.249222</v>
      </c>
      <c r="G6140">
        <f>IF(route_map__2[[#This Row],[route_label]]&lt;&gt;A6141,0,SQRT((E6141-route_map__2[[#This Row],[stop_lat]])^2 + ((F6141-route_map__2[[#This Row],[stop_lon]])*COS(RADIANS(route_map__2[[#This Row],[stop_lat]])))^2)*111.32)</f>
        <v>0.19596081613556943</v>
      </c>
    </row>
    <row r="6141" spans="1:7" hidden="1" x14ac:dyDescent="0.2">
      <c r="A6141" t="s">
        <v>347</v>
      </c>
      <c r="B6141">
        <v>0</v>
      </c>
      <c r="C6141">
        <v>6</v>
      </c>
      <c r="D6141" t="s">
        <v>5312</v>
      </c>
      <c r="E6141">
        <v>49.345011</v>
      </c>
      <c r="F6141">
        <v>-123.24771699999999</v>
      </c>
      <c r="G6141">
        <f>IF(route_map__2[[#This Row],[route_label]]&lt;&gt;A6142,0,SQRT((E6142-route_map__2[[#This Row],[stop_lat]])^2 + ((F6142-route_map__2[[#This Row],[stop_lon]])*COS(RADIANS(route_map__2[[#This Row],[stop_lat]])))^2)*111.32)</f>
        <v>0.18182089007015212</v>
      </c>
    </row>
    <row r="6142" spans="1:7" hidden="1" x14ac:dyDescent="0.2">
      <c r="A6142" t="s">
        <v>347</v>
      </c>
      <c r="B6142">
        <v>0</v>
      </c>
      <c r="C6142">
        <v>7</v>
      </c>
      <c r="D6142" t="s">
        <v>5313</v>
      </c>
      <c r="E6142">
        <v>49.345010000000002</v>
      </c>
      <c r="F6142">
        <v>-123.24521</v>
      </c>
      <c r="G6142">
        <f>IF(route_map__2[[#This Row],[route_label]]&lt;&gt;A6143,0,SQRT((E6143-route_map__2[[#This Row],[stop_lat]])^2 + ((F6143-route_map__2[[#This Row],[stop_lon]])*COS(RADIANS(route_map__2[[#This Row],[stop_lat]])))^2)*111.32)</f>
        <v>0.27962576225951719</v>
      </c>
    </row>
    <row r="6143" spans="1:7" hidden="1" x14ac:dyDescent="0.2">
      <c r="A6143" t="s">
        <v>347</v>
      </c>
      <c r="B6143">
        <v>0</v>
      </c>
      <c r="C6143">
        <v>8</v>
      </c>
      <c r="D6143" t="s">
        <v>5314</v>
      </c>
      <c r="E6143">
        <v>49.343784999999997</v>
      </c>
      <c r="F6143">
        <v>-123.241844</v>
      </c>
      <c r="G6143">
        <f>IF(route_map__2[[#This Row],[route_label]]&lt;&gt;A6144,0,SQRT((E6144-route_map__2[[#This Row],[stop_lat]])^2 + ((F6144-route_map__2[[#This Row],[stop_lon]])*COS(RADIANS(route_map__2[[#This Row],[stop_lat]])))^2)*111.32)</f>
        <v>0.27802995048485935</v>
      </c>
    </row>
    <row r="6144" spans="1:7" hidden="1" x14ac:dyDescent="0.2">
      <c r="A6144" t="s">
        <v>347</v>
      </c>
      <c r="B6144">
        <v>0</v>
      </c>
      <c r="C6144">
        <v>9</v>
      </c>
      <c r="D6144" t="s">
        <v>5315</v>
      </c>
      <c r="E6144">
        <v>49.341290000000001</v>
      </c>
      <c r="F6144">
        <v>-123.24167</v>
      </c>
      <c r="G6144">
        <f>IF(route_map__2[[#This Row],[route_label]]&lt;&gt;A6145,0,SQRT((E6145-route_map__2[[#This Row],[stop_lat]])^2 + ((F6145-route_map__2[[#This Row],[stop_lon]])*COS(RADIANS(route_map__2[[#This Row],[stop_lat]])))^2)*111.32)</f>
        <v>0.22661985603132684</v>
      </c>
    </row>
    <row r="6145" spans="1:7" hidden="1" x14ac:dyDescent="0.2">
      <c r="A6145" t="s">
        <v>347</v>
      </c>
      <c r="B6145">
        <v>0</v>
      </c>
      <c r="C6145">
        <v>10</v>
      </c>
      <c r="D6145" t="s">
        <v>5316</v>
      </c>
      <c r="E6145">
        <v>49.340623000000001</v>
      </c>
      <c r="F6145">
        <v>-123.23871800000001</v>
      </c>
      <c r="G6145">
        <f>IF(route_map__2[[#This Row],[route_label]]&lt;&gt;A6146,0,SQRT((E6146-route_map__2[[#This Row],[stop_lat]])^2 + ((F6146-route_map__2[[#This Row],[stop_lon]])*COS(RADIANS(route_map__2[[#This Row],[stop_lat]])))^2)*111.32)</f>
        <v>0.27260808020226424</v>
      </c>
    </row>
    <row r="6146" spans="1:7" hidden="1" x14ac:dyDescent="0.2">
      <c r="A6146" t="s">
        <v>347</v>
      </c>
      <c r="B6146">
        <v>0</v>
      </c>
      <c r="C6146">
        <v>11</v>
      </c>
      <c r="D6146" t="s">
        <v>5317</v>
      </c>
      <c r="E6146">
        <v>49.341019000000003</v>
      </c>
      <c r="F6146">
        <v>-123.23500900000001</v>
      </c>
      <c r="G6146">
        <f>IF(route_map__2[[#This Row],[route_label]]&lt;&gt;A6147,0,SQRT((E6147-route_map__2[[#This Row],[stop_lat]])^2 + ((F6147-route_map__2[[#This Row],[stop_lon]])*COS(RADIANS(route_map__2[[#This Row],[stop_lat]])))^2)*111.32)</f>
        <v>0.33777934628684608</v>
      </c>
    </row>
    <row r="6147" spans="1:7" hidden="1" x14ac:dyDescent="0.2">
      <c r="A6147" t="s">
        <v>347</v>
      </c>
      <c r="B6147">
        <v>0</v>
      </c>
      <c r="C6147">
        <v>12</v>
      </c>
      <c r="D6147" t="s">
        <v>5318</v>
      </c>
      <c r="E6147">
        <v>49.341731000000003</v>
      </c>
      <c r="F6147">
        <v>-123.23048199999999</v>
      </c>
      <c r="G6147">
        <f>IF(route_map__2[[#This Row],[route_label]]&lt;&gt;A6148,0,SQRT((E6148-route_map__2[[#This Row],[stop_lat]])^2 + ((F6148-route_map__2[[#This Row],[stop_lon]])*COS(RADIANS(route_map__2[[#This Row],[stop_lat]])))^2)*111.32)</f>
        <v>0.28984712786419686</v>
      </c>
    </row>
    <row r="6148" spans="1:7" hidden="1" x14ac:dyDescent="0.2">
      <c r="A6148" t="s">
        <v>347</v>
      </c>
      <c r="B6148">
        <v>0</v>
      </c>
      <c r="C6148">
        <v>13</v>
      </c>
      <c r="D6148" t="s">
        <v>5319</v>
      </c>
      <c r="E6148">
        <v>49.341245000000001</v>
      </c>
      <c r="F6148">
        <v>-123.226556</v>
      </c>
      <c r="G6148">
        <f>IF(route_map__2[[#This Row],[route_label]]&lt;&gt;A6149,0,SQRT((E6149-route_map__2[[#This Row],[stop_lat]])^2 + ((F6149-route_map__2[[#This Row],[stop_lon]])*COS(RADIANS(route_map__2[[#This Row],[stop_lat]])))^2)*111.32)</f>
        <v>0.16682319866485187</v>
      </c>
    </row>
    <row r="6149" spans="1:7" hidden="1" x14ac:dyDescent="0.2">
      <c r="A6149" t="s">
        <v>347</v>
      </c>
      <c r="B6149">
        <v>0</v>
      </c>
      <c r="C6149">
        <v>14</v>
      </c>
      <c r="D6149" t="s">
        <v>5320</v>
      </c>
      <c r="E6149">
        <v>49.340322</v>
      </c>
      <c r="F6149">
        <v>-123.224744</v>
      </c>
      <c r="G6149">
        <f>IF(route_map__2[[#This Row],[route_label]]&lt;&gt;A6150,0,SQRT((E6150-route_map__2[[#This Row],[stop_lat]])^2 + ((F6150-route_map__2[[#This Row],[stop_lon]])*COS(RADIANS(route_map__2[[#This Row],[stop_lat]])))^2)*111.32)</f>
        <v>0.17642889718344901</v>
      </c>
    </row>
    <row r="6150" spans="1:7" hidden="1" x14ac:dyDescent="0.2">
      <c r="A6150" t="s">
        <v>347</v>
      </c>
      <c r="B6150">
        <v>0</v>
      </c>
      <c r="C6150">
        <v>15</v>
      </c>
      <c r="D6150" t="s">
        <v>5321</v>
      </c>
      <c r="E6150">
        <v>49.339582</v>
      </c>
      <c r="F6150">
        <v>-123.222593</v>
      </c>
      <c r="G6150">
        <f>IF(route_map__2[[#This Row],[route_label]]&lt;&gt;A6151,0,SQRT((E6151-route_map__2[[#This Row],[stop_lat]])^2 + ((F6151-route_map__2[[#This Row],[stop_lon]])*COS(RADIANS(route_map__2[[#This Row],[stop_lat]])))^2)*111.32)</f>
        <v>0.45112144531339882</v>
      </c>
    </row>
    <row r="6151" spans="1:7" hidden="1" x14ac:dyDescent="0.2">
      <c r="A6151" t="s">
        <v>347</v>
      </c>
      <c r="B6151">
        <v>0</v>
      </c>
      <c r="C6151">
        <v>16</v>
      </c>
      <c r="D6151" t="s">
        <v>5322</v>
      </c>
      <c r="E6151">
        <v>49.339109000000001</v>
      </c>
      <c r="F6151">
        <v>-123.216416</v>
      </c>
      <c r="G6151">
        <f>IF(route_map__2[[#This Row],[route_label]]&lt;&gt;A6152,0,SQRT((E6152-route_map__2[[#This Row],[stop_lat]])^2 + ((F6152-route_map__2[[#This Row],[stop_lon]])*COS(RADIANS(route_map__2[[#This Row],[stop_lat]])))^2)*111.32)</f>
        <v>0.38626865040099734</v>
      </c>
    </row>
    <row r="6152" spans="1:7" hidden="1" x14ac:dyDescent="0.2">
      <c r="A6152" t="s">
        <v>347</v>
      </c>
      <c r="B6152">
        <v>0</v>
      </c>
      <c r="C6152">
        <v>17</v>
      </c>
      <c r="D6152" t="s">
        <v>5173</v>
      </c>
      <c r="E6152">
        <v>49.341760000000001</v>
      </c>
      <c r="F6152">
        <v>-123.21298</v>
      </c>
      <c r="G6152">
        <f>IF(route_map__2[[#This Row],[route_label]]&lt;&gt;A6153,0,SQRT((E6153-route_map__2[[#This Row],[stop_lat]])^2 + ((F6153-route_map__2[[#This Row],[stop_lon]])*COS(RADIANS(route_map__2[[#This Row],[stop_lat]])))^2)*111.32)</f>
        <v>0.1861055783326756</v>
      </c>
    </row>
    <row r="6153" spans="1:7" hidden="1" x14ac:dyDescent="0.2">
      <c r="A6153" t="s">
        <v>347</v>
      </c>
      <c r="B6153">
        <v>0</v>
      </c>
      <c r="C6153">
        <v>18</v>
      </c>
      <c r="D6153" t="s">
        <v>5174</v>
      </c>
      <c r="E6153">
        <v>49.341605999999999</v>
      </c>
      <c r="F6153">
        <v>-123.210425</v>
      </c>
      <c r="G6153">
        <f>IF(route_map__2[[#This Row],[route_label]]&lt;&gt;A6154,0,SQRT((E6154-route_map__2[[#This Row],[stop_lat]])^2 + ((F6154-route_map__2[[#This Row],[stop_lon]])*COS(RADIANS(route_map__2[[#This Row],[stop_lat]])))^2)*111.32)</f>
        <v>0.259568611690563</v>
      </c>
    </row>
    <row r="6154" spans="1:7" hidden="1" x14ac:dyDescent="0.2">
      <c r="A6154" t="s">
        <v>347</v>
      </c>
      <c r="B6154">
        <v>0</v>
      </c>
      <c r="C6154">
        <v>19</v>
      </c>
      <c r="D6154" t="s">
        <v>5175</v>
      </c>
      <c r="E6154">
        <v>49.340963000000002</v>
      </c>
      <c r="F6154">
        <v>-123.206985</v>
      </c>
      <c r="G6154">
        <f>IF(route_map__2[[#This Row],[route_label]]&lt;&gt;A6155,0,SQRT((E6155-route_map__2[[#This Row],[stop_lat]])^2 + ((F6155-route_map__2[[#This Row],[stop_lon]])*COS(RADIANS(route_map__2[[#This Row],[stop_lat]])))^2)*111.32)</f>
        <v>0.30424840127796876</v>
      </c>
    </row>
    <row r="6155" spans="1:7" hidden="1" x14ac:dyDescent="0.2">
      <c r="A6155" t="s">
        <v>347</v>
      </c>
      <c r="B6155">
        <v>0</v>
      </c>
      <c r="C6155">
        <v>20</v>
      </c>
      <c r="D6155" t="s">
        <v>5176</v>
      </c>
      <c r="E6155">
        <v>49.340189000000002</v>
      </c>
      <c r="F6155">
        <v>-123.202962</v>
      </c>
      <c r="G6155">
        <f>IF(route_map__2[[#This Row],[route_label]]&lt;&gt;A6156,0,SQRT((E6156-route_map__2[[#This Row],[stop_lat]])^2 + ((F6156-route_map__2[[#This Row],[stop_lon]])*COS(RADIANS(route_map__2[[#This Row],[stop_lat]])))^2)*111.32)</f>
        <v>0.22774964484063021</v>
      </c>
    </row>
    <row r="6156" spans="1:7" hidden="1" x14ac:dyDescent="0.2">
      <c r="A6156" t="s">
        <v>347</v>
      </c>
      <c r="B6156">
        <v>0</v>
      </c>
      <c r="C6156">
        <v>21</v>
      </c>
      <c r="D6156" t="s">
        <v>5177</v>
      </c>
      <c r="E6156">
        <v>49.339509999999997</v>
      </c>
      <c r="F6156">
        <v>-123.2</v>
      </c>
      <c r="G6156">
        <f>IF(route_map__2[[#This Row],[route_label]]&lt;&gt;A6157,0,SQRT((E6157-route_map__2[[#This Row],[stop_lat]])^2 + ((F6157-route_map__2[[#This Row],[stop_lon]])*COS(RADIANS(route_map__2[[#This Row],[stop_lat]])))^2)*111.32)</f>
        <v>0.43746041584451451</v>
      </c>
    </row>
    <row r="6157" spans="1:7" hidden="1" x14ac:dyDescent="0.2">
      <c r="A6157" t="s">
        <v>347</v>
      </c>
      <c r="B6157">
        <v>0</v>
      </c>
      <c r="C6157">
        <v>22</v>
      </c>
      <c r="D6157" t="s">
        <v>5178</v>
      </c>
      <c r="E6157">
        <v>49.337797000000002</v>
      </c>
      <c r="F6157">
        <v>-123.19457199999999</v>
      </c>
      <c r="G6157">
        <f>IF(route_map__2[[#This Row],[route_label]]&lt;&gt;A6158,0,SQRT((E6158-route_map__2[[#This Row],[stop_lat]])^2 + ((F6158-route_map__2[[#This Row],[stop_lon]])*COS(RADIANS(route_map__2[[#This Row],[stop_lat]])))^2)*111.32)</f>
        <v>0.42315520989542044</v>
      </c>
    </row>
    <row r="6158" spans="1:7" hidden="1" x14ac:dyDescent="0.2">
      <c r="A6158" t="s">
        <v>347</v>
      </c>
      <c r="B6158">
        <v>0</v>
      </c>
      <c r="C6158">
        <v>23</v>
      </c>
      <c r="D6158" t="s">
        <v>5179</v>
      </c>
      <c r="E6158">
        <v>49.336466999999999</v>
      </c>
      <c r="F6158">
        <v>-123.18910700000001</v>
      </c>
      <c r="G6158">
        <f>IF(route_map__2[[#This Row],[route_label]]&lt;&gt;A6159,0,SQRT((E6159-route_map__2[[#This Row],[stop_lat]])^2 + ((F6159-route_map__2[[#This Row],[stop_lon]])*COS(RADIANS(route_map__2[[#This Row],[stop_lat]])))^2)*111.32)</f>
        <v>0.28492133711725393</v>
      </c>
    </row>
    <row r="6159" spans="1:7" hidden="1" x14ac:dyDescent="0.2">
      <c r="A6159" t="s">
        <v>347</v>
      </c>
      <c r="B6159">
        <v>0</v>
      </c>
      <c r="C6159">
        <v>24</v>
      </c>
      <c r="D6159" t="s">
        <v>5180</v>
      </c>
      <c r="E6159">
        <v>49.335560000000001</v>
      </c>
      <c r="F6159">
        <v>-123.185434</v>
      </c>
      <c r="G6159">
        <f>IF(route_map__2[[#This Row],[route_label]]&lt;&gt;A6160,0,SQRT((E6160-route_map__2[[#This Row],[stop_lat]])^2 + ((F6160-route_map__2[[#This Row],[stop_lon]])*COS(RADIANS(route_map__2[[#This Row],[stop_lat]])))^2)*111.32)</f>
        <v>0.26302241516866648</v>
      </c>
    </row>
    <row r="6160" spans="1:7" hidden="1" x14ac:dyDescent="0.2">
      <c r="A6160" t="s">
        <v>347</v>
      </c>
      <c r="B6160">
        <v>0</v>
      </c>
      <c r="C6160">
        <v>25</v>
      </c>
      <c r="D6160" t="s">
        <v>5181</v>
      </c>
      <c r="E6160">
        <v>49.334732000000002</v>
      </c>
      <c r="F6160">
        <v>-123.18203800000001</v>
      </c>
      <c r="G6160">
        <f>IF(route_map__2[[#This Row],[route_label]]&lt;&gt;A6161,0,SQRT((E6161-route_map__2[[#This Row],[stop_lat]])^2 + ((F6161-route_map__2[[#This Row],[stop_lon]])*COS(RADIANS(route_map__2[[#This Row],[stop_lat]])))^2)*111.32)</f>
        <v>0.24278829829253842</v>
      </c>
    </row>
    <row r="6161" spans="1:7" hidden="1" x14ac:dyDescent="0.2">
      <c r="A6161" t="s">
        <v>347</v>
      </c>
      <c r="B6161">
        <v>0</v>
      </c>
      <c r="C6161">
        <v>26</v>
      </c>
      <c r="D6161" t="s">
        <v>5182</v>
      </c>
      <c r="E6161">
        <v>49.333976999999997</v>
      </c>
      <c r="F6161">
        <v>-123.178898</v>
      </c>
      <c r="G6161">
        <f>IF(route_map__2[[#This Row],[route_label]]&lt;&gt;A6162,0,SQRT((E6162-route_map__2[[#This Row],[stop_lat]])^2 + ((F6162-route_map__2[[#This Row],[stop_lon]])*COS(RADIANS(route_map__2[[#This Row],[stop_lat]])))^2)*111.32)</f>
        <v>0.29084551907816314</v>
      </c>
    </row>
    <row r="6162" spans="1:7" hidden="1" x14ac:dyDescent="0.2">
      <c r="A6162" t="s">
        <v>347</v>
      </c>
      <c r="B6162">
        <v>0</v>
      </c>
      <c r="C6162">
        <v>27</v>
      </c>
      <c r="D6162" t="s">
        <v>5183</v>
      </c>
      <c r="E6162">
        <v>49.333095</v>
      </c>
      <c r="F6162">
        <v>-123.175124</v>
      </c>
      <c r="G6162">
        <f>IF(route_map__2[[#This Row],[route_label]]&lt;&gt;A6163,0,SQRT((E6163-route_map__2[[#This Row],[stop_lat]])^2 + ((F6163-route_map__2[[#This Row],[stop_lon]])*COS(RADIANS(route_map__2[[#This Row],[stop_lat]])))^2)*111.32)</f>
        <v>0.42803991011245579</v>
      </c>
    </row>
    <row r="6163" spans="1:7" hidden="1" x14ac:dyDescent="0.2">
      <c r="A6163" t="s">
        <v>347</v>
      </c>
      <c r="B6163">
        <v>0</v>
      </c>
      <c r="C6163">
        <v>28</v>
      </c>
      <c r="D6163" t="s">
        <v>5184</v>
      </c>
      <c r="E6163">
        <v>49.330567000000002</v>
      </c>
      <c r="F6163">
        <v>-123.170678</v>
      </c>
      <c r="G6163">
        <f>IF(route_map__2[[#This Row],[route_label]]&lt;&gt;A6164,0,SQRT((E6164-route_map__2[[#This Row],[stop_lat]])^2 + ((F6164-route_map__2[[#This Row],[stop_lon]])*COS(RADIANS(route_map__2[[#This Row],[stop_lat]])))^2)*111.32)</f>
        <v>0.23603796840224886</v>
      </c>
    </row>
    <row r="6164" spans="1:7" hidden="1" x14ac:dyDescent="0.2">
      <c r="A6164" t="s">
        <v>347</v>
      </c>
      <c r="B6164">
        <v>0</v>
      </c>
      <c r="C6164">
        <v>29</v>
      </c>
      <c r="D6164" t="s">
        <v>5185</v>
      </c>
      <c r="E6164">
        <v>49.329656</v>
      </c>
      <c r="F6164">
        <v>-123.16773999999999</v>
      </c>
      <c r="G6164">
        <f>IF(route_map__2[[#This Row],[route_label]]&lt;&gt;A6165,0,SQRT((E6165-route_map__2[[#This Row],[stop_lat]])^2 + ((F6165-route_map__2[[#This Row],[stop_lon]])*COS(RADIANS(route_map__2[[#This Row],[stop_lat]])))^2)*111.32)</f>
        <v>8.5859479378483192E-2</v>
      </c>
    </row>
    <row r="6165" spans="1:7" hidden="1" x14ac:dyDescent="0.2">
      <c r="A6165" t="s">
        <v>347</v>
      </c>
      <c r="B6165">
        <v>0</v>
      </c>
      <c r="C6165">
        <v>30</v>
      </c>
      <c r="D6165" t="s">
        <v>5186</v>
      </c>
      <c r="E6165">
        <v>49.329332000000001</v>
      </c>
      <c r="F6165">
        <v>-123.16666600000001</v>
      </c>
      <c r="G6165">
        <f>IF(route_map__2[[#This Row],[route_label]]&lt;&gt;A6166,0,SQRT((E6166-route_map__2[[#This Row],[stop_lat]])^2 + ((F6166-route_map__2[[#This Row],[stop_lon]])*COS(RADIANS(route_map__2[[#This Row],[stop_lat]])))^2)*111.32)</f>
        <v>0.21576669127011375</v>
      </c>
    </row>
    <row r="6166" spans="1:7" hidden="1" x14ac:dyDescent="0.2">
      <c r="A6166" t="s">
        <v>347</v>
      </c>
      <c r="B6166">
        <v>0</v>
      </c>
      <c r="C6166">
        <v>31</v>
      </c>
      <c r="D6166" t="s">
        <v>5187</v>
      </c>
      <c r="E6166">
        <v>49.328566000000002</v>
      </c>
      <c r="F6166">
        <v>-123.163934</v>
      </c>
      <c r="G6166">
        <f>IF(route_map__2[[#This Row],[route_label]]&lt;&gt;A6167,0,SQRT((E6167-route_map__2[[#This Row],[stop_lat]])^2 + ((F6167-route_map__2[[#This Row],[stop_lon]])*COS(RADIANS(route_map__2[[#This Row],[stop_lat]])))^2)*111.32)</f>
        <v>0.15364865721647131</v>
      </c>
    </row>
    <row r="6167" spans="1:7" hidden="1" x14ac:dyDescent="0.2">
      <c r="A6167" t="s">
        <v>347</v>
      </c>
      <c r="B6167">
        <v>0</v>
      </c>
      <c r="C6167">
        <v>32</v>
      </c>
      <c r="D6167" t="s">
        <v>5188</v>
      </c>
      <c r="E6167">
        <v>49.328527000000001</v>
      </c>
      <c r="F6167">
        <v>-123.161817</v>
      </c>
      <c r="G6167">
        <f>IF(route_map__2[[#This Row],[route_label]]&lt;&gt;A6168,0,SQRT((E6168-route_map__2[[#This Row],[stop_lat]])^2 + ((F6168-route_map__2[[#This Row],[stop_lon]])*COS(RADIANS(route_map__2[[#This Row],[stop_lat]])))^2)*111.32)</f>
        <v>0.14764042246811962</v>
      </c>
    </row>
    <row r="6168" spans="1:7" hidden="1" x14ac:dyDescent="0.2">
      <c r="A6168" t="s">
        <v>347</v>
      </c>
      <c r="B6168">
        <v>0</v>
      </c>
      <c r="C6168">
        <v>33</v>
      </c>
      <c r="D6168" t="s">
        <v>5189</v>
      </c>
      <c r="E6168">
        <v>49.328533999999998</v>
      </c>
      <c r="F6168">
        <v>-123.15978200000001</v>
      </c>
      <c r="G6168">
        <f>IF(route_map__2[[#This Row],[route_label]]&lt;&gt;A6169,0,SQRT((E6169-route_map__2[[#This Row],[stop_lat]])^2 + ((F6169-route_map__2[[#This Row],[stop_lon]])*COS(RADIANS(route_map__2[[#This Row],[stop_lat]])))^2)*111.32)</f>
        <v>0.25067444577446368</v>
      </c>
    </row>
    <row r="6169" spans="1:7" hidden="1" x14ac:dyDescent="0.2">
      <c r="A6169" t="s">
        <v>347</v>
      </c>
      <c r="B6169">
        <v>0</v>
      </c>
      <c r="C6169">
        <v>34</v>
      </c>
      <c r="D6169" t="s">
        <v>5190</v>
      </c>
      <c r="E6169">
        <v>49.328163000000004</v>
      </c>
      <c r="F6169">
        <v>-123.156374</v>
      </c>
      <c r="G6169">
        <f>IF(route_map__2[[#This Row],[route_label]]&lt;&gt;A6170,0,SQRT((E6170-route_map__2[[#This Row],[stop_lat]])^2 + ((F6170-route_map__2[[#This Row],[stop_lon]])*COS(RADIANS(route_map__2[[#This Row],[stop_lat]])))^2)*111.32)</f>
        <v>0.17984079079531604</v>
      </c>
    </row>
    <row r="6170" spans="1:7" hidden="1" x14ac:dyDescent="0.2">
      <c r="A6170" t="s">
        <v>347</v>
      </c>
      <c r="B6170">
        <v>0</v>
      </c>
      <c r="C6170">
        <v>35</v>
      </c>
      <c r="D6170" t="s">
        <v>5191</v>
      </c>
      <c r="E6170">
        <v>49.327769000000004</v>
      </c>
      <c r="F6170">
        <v>-123.15397</v>
      </c>
      <c r="G6170">
        <f>IF(route_map__2[[#This Row],[route_label]]&lt;&gt;A6171,0,SQRT((E6171-route_map__2[[#This Row],[stop_lat]])^2 + ((F6171-route_map__2[[#This Row],[stop_lon]])*COS(RADIANS(route_map__2[[#This Row],[stop_lat]])))^2)*111.32)</f>
        <v>0.54015266241965232</v>
      </c>
    </row>
    <row r="6171" spans="1:7" hidden="1" x14ac:dyDescent="0.2">
      <c r="A6171" t="s">
        <v>347</v>
      </c>
      <c r="B6171">
        <v>0</v>
      </c>
      <c r="C6171">
        <v>36</v>
      </c>
      <c r="D6171" t="s">
        <v>5192</v>
      </c>
      <c r="E6171">
        <v>49.326635000000003</v>
      </c>
      <c r="F6171">
        <v>-123.146731</v>
      </c>
      <c r="G6171">
        <f>IF(route_map__2[[#This Row],[route_label]]&lt;&gt;A6172,0,SQRT((E6172-route_map__2[[#This Row],[stop_lat]])^2 + ((F6172-route_map__2[[#This Row],[stop_lon]])*COS(RADIANS(route_map__2[[#This Row],[stop_lat]])))^2)*111.32)</f>
        <v>0.29695697131959559</v>
      </c>
    </row>
    <row r="6172" spans="1:7" hidden="1" x14ac:dyDescent="0.2">
      <c r="A6172" t="s">
        <v>347</v>
      </c>
      <c r="B6172">
        <v>0</v>
      </c>
      <c r="C6172">
        <v>37</v>
      </c>
      <c r="D6172" t="s">
        <v>5193</v>
      </c>
      <c r="E6172">
        <v>49.326631999999996</v>
      </c>
      <c r="F6172">
        <v>-123.14263800000001</v>
      </c>
      <c r="G6172">
        <f>IF(route_map__2[[#This Row],[route_label]]&lt;&gt;A6173,0,SQRT((E6173-route_map__2[[#This Row],[stop_lat]])^2 + ((F6173-route_map__2[[#This Row],[stop_lon]])*COS(RADIANS(route_map__2[[#This Row],[stop_lat]])))^2)*111.32)</f>
        <v>0.31927490078250542</v>
      </c>
    </row>
    <row r="6173" spans="1:7" hidden="1" x14ac:dyDescent="0.2">
      <c r="A6173" t="s">
        <v>347</v>
      </c>
      <c r="B6173">
        <v>0</v>
      </c>
      <c r="C6173">
        <v>38</v>
      </c>
      <c r="D6173" t="s">
        <v>5194</v>
      </c>
      <c r="E6173">
        <v>49.326849000000003</v>
      </c>
      <c r="F6173">
        <v>-123.13825</v>
      </c>
      <c r="G6173">
        <f>IF(route_map__2[[#This Row],[route_label]]&lt;&gt;A6174,0,SQRT((E6174-route_map__2[[#This Row],[stop_lat]])^2 + ((F6174-route_map__2[[#This Row],[stop_lon]])*COS(RADIANS(route_map__2[[#This Row],[stop_lat]])))^2)*111.32)</f>
        <v>0.6423612269982476</v>
      </c>
    </row>
    <row r="6174" spans="1:7" hidden="1" x14ac:dyDescent="0.2">
      <c r="A6174" t="s">
        <v>347</v>
      </c>
      <c r="B6174">
        <v>0</v>
      </c>
      <c r="C6174">
        <v>39</v>
      </c>
      <c r="D6174" t="s">
        <v>5195</v>
      </c>
      <c r="E6174">
        <v>49.325823999999997</v>
      </c>
      <c r="F6174">
        <v>-123.129537</v>
      </c>
      <c r="G6174">
        <f>IF(route_map__2[[#This Row],[route_label]]&lt;&gt;A6175,0,SQRT((E6175-route_map__2[[#This Row],[stop_lat]])^2 + ((F6175-route_map__2[[#This Row],[stop_lon]])*COS(RADIANS(route_map__2[[#This Row],[stop_lat]])))^2)*111.32)</f>
        <v>3.607978674564178</v>
      </c>
    </row>
    <row r="6175" spans="1:7" hidden="1" x14ac:dyDescent="0.2">
      <c r="A6175" t="s">
        <v>347</v>
      </c>
      <c r="B6175">
        <v>0</v>
      </c>
      <c r="C6175">
        <v>40</v>
      </c>
      <c r="D6175" t="s">
        <v>5061</v>
      </c>
      <c r="E6175">
        <v>49.293655000000001</v>
      </c>
      <c r="F6175">
        <v>-123.13560099999999</v>
      </c>
      <c r="G6175">
        <f>IF(route_map__2[[#This Row],[route_label]]&lt;&gt;A6176,0,SQRT((E6176-route_map__2[[#This Row],[stop_lat]])^2 + ((F6176-route_map__2[[#This Row],[stop_lon]])*COS(RADIANS(route_map__2[[#This Row],[stop_lat]])))^2)*111.32)</f>
        <v>0.22633826096027457</v>
      </c>
    </row>
    <row r="6176" spans="1:7" hidden="1" x14ac:dyDescent="0.2">
      <c r="A6176" t="s">
        <v>347</v>
      </c>
      <c r="B6176">
        <v>0</v>
      </c>
      <c r="C6176">
        <v>41</v>
      </c>
      <c r="D6176" t="s">
        <v>5062</v>
      </c>
      <c r="E6176">
        <v>49.292217000000001</v>
      </c>
      <c r="F6176">
        <v>-123.133397</v>
      </c>
      <c r="G6176">
        <f>IF(route_map__2[[#This Row],[route_label]]&lt;&gt;A6177,0,SQRT((E6177-route_map__2[[#This Row],[stop_lat]])^2 + ((F6177-route_map__2[[#This Row],[stop_lon]])*COS(RADIANS(route_map__2[[#This Row],[stop_lat]])))^2)*111.32)</f>
        <v>0.30810012225692568</v>
      </c>
    </row>
    <row r="6177" spans="1:7" hidden="1" x14ac:dyDescent="0.2">
      <c r="A6177" t="s">
        <v>347</v>
      </c>
      <c r="B6177">
        <v>0</v>
      </c>
      <c r="C6177">
        <v>42</v>
      </c>
      <c r="D6177" t="s">
        <v>5063</v>
      </c>
      <c r="E6177">
        <v>49.290267999999998</v>
      </c>
      <c r="F6177">
        <v>-123.13038400000001</v>
      </c>
      <c r="G6177">
        <f>IF(route_map__2[[#This Row],[route_label]]&lt;&gt;A6178,0,SQRT((E6178-route_map__2[[#This Row],[stop_lat]])^2 + ((F6178-route_map__2[[#This Row],[stop_lon]])*COS(RADIANS(route_map__2[[#This Row],[stop_lat]])))^2)*111.32)</f>
        <v>0.25046514654091145</v>
      </c>
    </row>
    <row r="6178" spans="1:7" hidden="1" x14ac:dyDescent="0.2">
      <c r="A6178" t="s">
        <v>347</v>
      </c>
      <c r="B6178">
        <v>0</v>
      </c>
      <c r="C6178">
        <v>43</v>
      </c>
      <c r="D6178" t="s">
        <v>5064</v>
      </c>
      <c r="E6178">
        <v>49.288694</v>
      </c>
      <c r="F6178">
        <v>-123.12791900000001</v>
      </c>
      <c r="G6178">
        <f>IF(route_map__2[[#This Row],[route_label]]&lt;&gt;A6179,0,SQRT((E6179-route_map__2[[#This Row],[stop_lat]])^2 + ((F6179-route_map__2[[#This Row],[stop_lon]])*COS(RADIANS(route_map__2[[#This Row],[stop_lat]])))^2)*111.32)</f>
        <v>0.31139081338841756</v>
      </c>
    </row>
    <row r="6179" spans="1:7" hidden="1" x14ac:dyDescent="0.2">
      <c r="A6179" t="s">
        <v>347</v>
      </c>
      <c r="B6179">
        <v>0</v>
      </c>
      <c r="C6179">
        <v>44</v>
      </c>
      <c r="D6179" t="s">
        <v>5065</v>
      </c>
      <c r="E6179">
        <v>49.286717000000003</v>
      </c>
      <c r="F6179">
        <v>-123.12488500000001</v>
      </c>
      <c r="G6179">
        <f>IF(route_map__2[[#This Row],[route_label]]&lt;&gt;A6180,0,SQRT((E6180-route_map__2[[#This Row],[stop_lat]])^2 + ((F6180-route_map__2[[#This Row],[stop_lon]])*COS(RADIANS(route_map__2[[#This Row],[stop_lat]])))^2)*111.32)</f>
        <v>0.42896340837643432</v>
      </c>
    </row>
    <row r="6180" spans="1:7" hidden="1" x14ac:dyDescent="0.2">
      <c r="A6180" t="s">
        <v>347</v>
      </c>
      <c r="B6180">
        <v>0</v>
      </c>
      <c r="C6180">
        <v>45</v>
      </c>
      <c r="D6180" t="s">
        <v>5066</v>
      </c>
      <c r="E6180">
        <v>49.284014999999997</v>
      </c>
      <c r="F6180">
        <v>-123.120673</v>
      </c>
      <c r="G6180">
        <f>IF(route_map__2[[#This Row],[route_label]]&lt;&gt;A6181,0,SQRT((E6181-route_map__2[[#This Row],[stop_lat]])^2 + ((F6181-route_map__2[[#This Row],[stop_lon]])*COS(RADIANS(route_map__2[[#This Row],[stop_lat]])))^2)*111.32)</f>
        <v>0.21832840102450024</v>
      </c>
    </row>
    <row r="6181" spans="1:7" hidden="1" x14ac:dyDescent="0.2">
      <c r="A6181" t="s">
        <v>347</v>
      </c>
      <c r="B6181">
        <v>0</v>
      </c>
      <c r="C6181">
        <v>46</v>
      </c>
      <c r="D6181" t="s">
        <v>5067</v>
      </c>
      <c r="E6181">
        <v>49.282640000000001</v>
      </c>
      <c r="F6181">
        <v>-123.118529</v>
      </c>
      <c r="G6181">
        <f>IF(route_map__2[[#This Row],[route_label]]&lt;&gt;A6182,0,SQRT((E6182-route_map__2[[#This Row],[stop_lat]])^2 + ((F6182-route_map__2[[#This Row],[stop_lon]])*COS(RADIANS(route_map__2[[#This Row],[stop_lat]])))^2)*111.32)</f>
        <v>0.37880846249325312</v>
      </c>
    </row>
    <row r="6182" spans="1:7" hidden="1" x14ac:dyDescent="0.2">
      <c r="A6182" t="s">
        <v>347</v>
      </c>
      <c r="B6182">
        <v>0</v>
      </c>
      <c r="C6182">
        <v>47</v>
      </c>
      <c r="D6182" t="s">
        <v>5068</v>
      </c>
      <c r="E6182">
        <v>49.280236000000002</v>
      </c>
      <c r="F6182">
        <v>-123.11483699999999</v>
      </c>
      <c r="G6182">
        <f>IF(route_map__2[[#This Row],[route_label]]&lt;&gt;A6183,0,SQRT((E6183-route_map__2[[#This Row],[stop_lat]])^2 + ((F6183-route_map__2[[#This Row],[stop_lon]])*COS(RADIANS(route_map__2[[#This Row],[stop_lat]])))^2)*111.32)</f>
        <v>3.4960088585803829E-2</v>
      </c>
    </row>
    <row r="6183" spans="1:7" hidden="1" x14ac:dyDescent="0.2">
      <c r="A6183" t="s">
        <v>347</v>
      </c>
      <c r="B6183">
        <v>0</v>
      </c>
      <c r="C6183">
        <v>48</v>
      </c>
      <c r="D6183" t="s">
        <v>5196</v>
      </c>
      <c r="E6183">
        <v>49.280019000000003</v>
      </c>
      <c r="F6183">
        <v>-123.11448900000001</v>
      </c>
      <c r="G6183">
        <f>IF(route_map__2[[#This Row],[route_label]]&lt;&gt;A6184,0,SQRT((E6184-route_map__2[[#This Row],[stop_lat]])^2 + ((F6184-route_map__2[[#This Row],[stop_lon]])*COS(RADIANS(route_map__2[[#This Row],[stop_lat]])))^2)*111.32)</f>
        <v>5.5384631673060802</v>
      </c>
    </row>
    <row r="6184" spans="1:7" hidden="1" x14ac:dyDescent="0.2">
      <c r="A6184" t="s">
        <v>347</v>
      </c>
      <c r="B6184">
        <v>1</v>
      </c>
      <c r="C6184">
        <v>1</v>
      </c>
      <c r="D6184" t="s">
        <v>5323</v>
      </c>
      <c r="E6184">
        <v>49.327109</v>
      </c>
      <c r="F6184">
        <v>-123.139104</v>
      </c>
      <c r="G6184">
        <f>IF(route_map__2[[#This Row],[route_label]]&lt;&gt;A6185,0,SQRT((E6185-route_map__2[[#This Row],[stop_lat]])^2 + ((F6185-route_map__2[[#This Row],[stop_lon]])*COS(RADIANS(route_map__2[[#This Row],[stop_lat]])))^2)*111.32)</f>
        <v>0.32854901472716763</v>
      </c>
    </row>
    <row r="6185" spans="1:7" hidden="1" x14ac:dyDescent="0.2">
      <c r="A6185" t="s">
        <v>347</v>
      </c>
      <c r="B6185">
        <v>1</v>
      </c>
      <c r="C6185">
        <v>2</v>
      </c>
      <c r="D6185" t="s">
        <v>5198</v>
      </c>
      <c r="E6185">
        <v>49.326889999999999</v>
      </c>
      <c r="F6185">
        <v>-123.14362</v>
      </c>
      <c r="G6185">
        <f>IF(route_map__2[[#This Row],[route_label]]&lt;&gt;A6186,0,SQRT((E6186-route_map__2[[#This Row],[stop_lat]])^2 + ((F6186-route_map__2[[#This Row],[stop_lon]])*COS(RADIANS(route_map__2[[#This Row],[stop_lat]])))^2)*111.32)</f>
        <v>0.28019054398223026</v>
      </c>
    </row>
    <row r="6186" spans="1:7" hidden="1" x14ac:dyDescent="0.2">
      <c r="A6186" t="s">
        <v>347</v>
      </c>
      <c r="B6186">
        <v>1</v>
      </c>
      <c r="C6186">
        <v>3</v>
      </c>
      <c r="D6186" t="s">
        <v>5199</v>
      </c>
      <c r="E6186">
        <v>49.326988</v>
      </c>
      <c r="F6186">
        <v>-123.147479</v>
      </c>
      <c r="G6186">
        <f>IF(route_map__2[[#This Row],[route_label]]&lt;&gt;A6187,0,SQRT((E6187-route_map__2[[#This Row],[stop_lat]])^2 + ((F6187-route_map__2[[#This Row],[stop_lon]])*COS(RADIANS(route_map__2[[#This Row],[stop_lat]])))^2)*111.32)</f>
        <v>0.33722950691335746</v>
      </c>
    </row>
    <row r="6187" spans="1:7" hidden="1" x14ac:dyDescent="0.2">
      <c r="A6187" t="s">
        <v>347</v>
      </c>
      <c r="B6187">
        <v>1</v>
      </c>
      <c r="C6187">
        <v>4</v>
      </c>
      <c r="D6187" t="s">
        <v>5200</v>
      </c>
      <c r="E6187">
        <v>49.327720999999997</v>
      </c>
      <c r="F6187">
        <v>-123.151989</v>
      </c>
      <c r="G6187">
        <f>IF(route_map__2[[#This Row],[route_label]]&lt;&gt;A6188,0,SQRT((E6188-route_map__2[[#This Row],[stop_lat]])^2 + ((F6188-route_map__2[[#This Row],[stop_lon]])*COS(RADIANS(route_map__2[[#This Row],[stop_lat]])))^2)*111.32)</f>
        <v>0.20251181795249504</v>
      </c>
    </row>
    <row r="6188" spans="1:7" hidden="1" x14ac:dyDescent="0.2">
      <c r="A6188" t="s">
        <v>347</v>
      </c>
      <c r="B6188">
        <v>1</v>
      </c>
      <c r="C6188">
        <v>5</v>
      </c>
      <c r="D6188" t="s">
        <v>5201</v>
      </c>
      <c r="E6188">
        <v>49.328057999999999</v>
      </c>
      <c r="F6188">
        <v>-123.154732</v>
      </c>
      <c r="G6188">
        <f>IF(route_map__2[[#This Row],[route_label]]&lt;&gt;A6189,0,SQRT((E6189-route_map__2[[#This Row],[stop_lat]])^2 + ((F6189-route_map__2[[#This Row],[stop_lon]])*COS(RADIANS(route_map__2[[#This Row],[stop_lat]])))^2)*111.32)</f>
        <v>0.18008811349193579</v>
      </c>
    </row>
    <row r="6189" spans="1:7" hidden="1" x14ac:dyDescent="0.2">
      <c r="A6189" t="s">
        <v>347</v>
      </c>
      <c r="B6189">
        <v>1</v>
      </c>
      <c r="C6189">
        <v>6</v>
      </c>
      <c r="D6189" t="s">
        <v>5202</v>
      </c>
      <c r="E6189">
        <v>49.328460999999997</v>
      </c>
      <c r="F6189">
        <v>-123.15713599999999</v>
      </c>
      <c r="G6189">
        <f>IF(route_map__2[[#This Row],[route_label]]&lt;&gt;A6190,0,SQRT((E6190-route_map__2[[#This Row],[stop_lat]])^2 + ((F6190-route_map__2[[#This Row],[stop_lon]])*COS(RADIANS(route_map__2[[#This Row],[stop_lat]])))^2)*111.32)</f>
        <v>0.20043529771641205</v>
      </c>
    </row>
    <row r="6190" spans="1:7" hidden="1" x14ac:dyDescent="0.2">
      <c r="A6190" t="s">
        <v>347</v>
      </c>
      <c r="B6190">
        <v>1</v>
      </c>
      <c r="C6190">
        <v>7</v>
      </c>
      <c r="D6190" t="s">
        <v>5203</v>
      </c>
      <c r="E6190">
        <v>49.328719999999997</v>
      </c>
      <c r="F6190">
        <v>-123.15987</v>
      </c>
      <c r="G6190">
        <f>IF(route_map__2[[#This Row],[route_label]]&lt;&gt;A6191,0,SQRT((E6191-route_map__2[[#This Row],[stop_lat]])^2 + ((F6191-route_map__2[[#This Row],[stop_lon]])*COS(RADIANS(route_map__2[[#This Row],[stop_lat]])))^2)*111.32)</f>
        <v>0.20144602344156876</v>
      </c>
    </row>
    <row r="6191" spans="1:7" hidden="1" x14ac:dyDescent="0.2">
      <c r="A6191" t="s">
        <v>347</v>
      </c>
      <c r="B6191">
        <v>1</v>
      </c>
      <c r="C6191">
        <v>8</v>
      </c>
      <c r="D6191" t="s">
        <v>5204</v>
      </c>
      <c r="E6191">
        <v>49.328679999999999</v>
      </c>
      <c r="F6191">
        <v>-123.162646</v>
      </c>
      <c r="G6191">
        <f>IF(route_map__2[[#This Row],[route_label]]&lt;&gt;A6192,0,SQRT((E6192-route_map__2[[#This Row],[stop_lat]])^2 + ((F6192-route_map__2[[#This Row],[stop_lon]])*COS(RADIANS(route_map__2[[#This Row],[stop_lat]])))^2)*111.32)</f>
        <v>0.14781333038975922</v>
      </c>
    </row>
    <row r="6192" spans="1:7" hidden="1" x14ac:dyDescent="0.2">
      <c r="A6192" t="s">
        <v>347</v>
      </c>
      <c r="B6192">
        <v>1</v>
      </c>
      <c r="C6192">
        <v>9</v>
      </c>
      <c r="D6192" t="s">
        <v>5205</v>
      </c>
      <c r="E6192">
        <v>49.328901000000002</v>
      </c>
      <c r="F6192">
        <v>-123.164655</v>
      </c>
      <c r="G6192">
        <f>IF(route_map__2[[#This Row],[route_label]]&lt;&gt;A6193,0,SQRT((E6193-route_map__2[[#This Row],[stop_lat]])^2 + ((F6193-route_map__2[[#This Row],[stop_lon]])*COS(RADIANS(route_map__2[[#This Row],[stop_lat]])))^2)*111.32)</f>
        <v>0.16510565265102856</v>
      </c>
    </row>
    <row r="6193" spans="1:7" hidden="1" x14ac:dyDescent="0.2">
      <c r="A6193" t="s">
        <v>347</v>
      </c>
      <c r="B6193">
        <v>1</v>
      </c>
      <c r="C6193">
        <v>10</v>
      </c>
      <c r="D6193" t="s">
        <v>5206</v>
      </c>
      <c r="E6193">
        <v>49.329540999999999</v>
      </c>
      <c r="F6193">
        <v>-123.166708</v>
      </c>
      <c r="G6193">
        <f>IF(route_map__2[[#This Row],[route_label]]&lt;&gt;A6194,0,SQRT((E6194-route_map__2[[#This Row],[stop_lat]])^2 + ((F6194-route_map__2[[#This Row],[stop_lon]])*COS(RADIANS(route_map__2[[#This Row],[stop_lat]])))^2)*111.32)</f>
        <v>0.13510337888354959</v>
      </c>
    </row>
    <row r="6194" spans="1:7" hidden="1" x14ac:dyDescent="0.2">
      <c r="A6194" t="s">
        <v>347</v>
      </c>
      <c r="B6194">
        <v>1</v>
      </c>
      <c r="C6194">
        <v>11</v>
      </c>
      <c r="D6194" t="s">
        <v>5207</v>
      </c>
      <c r="E6194">
        <v>49.330055000000002</v>
      </c>
      <c r="F6194">
        <v>-123.168395</v>
      </c>
      <c r="G6194">
        <f>IF(route_map__2[[#This Row],[route_label]]&lt;&gt;A6195,0,SQRT((E6195-route_map__2[[#This Row],[stop_lat]])^2 + ((F6195-route_map__2[[#This Row],[stop_lon]])*COS(RADIANS(route_map__2[[#This Row],[stop_lat]])))^2)*111.32)</f>
        <v>0.19646592835982468</v>
      </c>
    </row>
    <row r="6195" spans="1:7" hidden="1" x14ac:dyDescent="0.2">
      <c r="A6195" t="s">
        <v>347</v>
      </c>
      <c r="B6195">
        <v>1</v>
      </c>
      <c r="C6195">
        <v>12</v>
      </c>
      <c r="D6195" t="s">
        <v>5208</v>
      </c>
      <c r="E6195">
        <v>49.330800000000004</v>
      </c>
      <c r="F6195">
        <v>-123.17085</v>
      </c>
      <c r="G6195">
        <f>IF(route_map__2[[#This Row],[route_label]]&lt;&gt;A6196,0,SQRT((E6196-route_map__2[[#This Row],[stop_lat]])^2 + ((F6196-route_map__2[[#This Row],[stop_lon]])*COS(RADIANS(route_map__2[[#This Row],[stop_lat]])))^2)*111.32)</f>
        <v>0.42226648815178808</v>
      </c>
    </row>
    <row r="6196" spans="1:7" hidden="1" x14ac:dyDescent="0.2">
      <c r="A6196" t="s">
        <v>347</v>
      </c>
      <c r="B6196">
        <v>1</v>
      </c>
      <c r="C6196">
        <v>13</v>
      </c>
      <c r="D6196" t="s">
        <v>5209</v>
      </c>
      <c r="E6196">
        <v>49.333278</v>
      </c>
      <c r="F6196">
        <v>-123.175257</v>
      </c>
      <c r="G6196">
        <f>IF(route_map__2[[#This Row],[route_label]]&lt;&gt;A6197,0,SQRT((E6197-route_map__2[[#This Row],[stop_lat]])^2 + ((F6197-route_map__2[[#This Row],[stop_lon]])*COS(RADIANS(route_map__2[[#This Row],[stop_lat]])))^2)*111.32)</f>
        <v>0.29038498265432044</v>
      </c>
    </row>
    <row r="6197" spans="1:7" hidden="1" x14ac:dyDescent="0.2">
      <c r="A6197" t="s">
        <v>347</v>
      </c>
      <c r="B6197">
        <v>1</v>
      </c>
      <c r="C6197">
        <v>14</v>
      </c>
      <c r="D6197" t="s">
        <v>5210</v>
      </c>
      <c r="E6197">
        <v>49.334201</v>
      </c>
      <c r="F6197">
        <v>-123.179001</v>
      </c>
      <c r="G6197">
        <f>IF(route_map__2[[#This Row],[route_label]]&lt;&gt;A6198,0,SQRT((E6198-route_map__2[[#This Row],[stop_lat]])^2 + ((F6198-route_map__2[[#This Row],[stop_lon]])*COS(RADIANS(route_map__2[[#This Row],[stop_lat]])))^2)*111.32)</f>
        <v>0.29635424019385603</v>
      </c>
    </row>
    <row r="6198" spans="1:7" hidden="1" x14ac:dyDescent="0.2">
      <c r="A6198" t="s">
        <v>347</v>
      </c>
      <c r="B6198">
        <v>1</v>
      </c>
      <c r="C6198">
        <v>15</v>
      </c>
      <c r="D6198" t="s">
        <v>5211</v>
      </c>
      <c r="E6198">
        <v>49.335115000000002</v>
      </c>
      <c r="F6198">
        <v>-123.182838</v>
      </c>
      <c r="G6198">
        <f>IF(route_map__2[[#This Row],[route_label]]&lt;&gt;A6199,0,SQRT((E6199-route_map__2[[#This Row],[stop_lat]])^2 + ((F6199-route_map__2[[#This Row],[stop_lon]])*COS(RADIANS(route_map__2[[#This Row],[stop_lat]])))^2)*111.32)</f>
        <v>0.23927014627187601</v>
      </c>
    </row>
    <row r="6199" spans="1:7" hidden="1" x14ac:dyDescent="0.2">
      <c r="A6199" t="s">
        <v>347</v>
      </c>
      <c r="B6199">
        <v>1</v>
      </c>
      <c r="C6199">
        <v>16</v>
      </c>
      <c r="D6199" t="s">
        <v>5212</v>
      </c>
      <c r="E6199">
        <v>49.335867</v>
      </c>
      <c r="F6199">
        <v>-123.185928</v>
      </c>
      <c r="G6199">
        <f>IF(route_map__2[[#This Row],[route_label]]&lt;&gt;A6200,0,SQRT((E6200-route_map__2[[#This Row],[stop_lat]])^2 + ((F6200-route_map__2[[#This Row],[stop_lon]])*COS(RADIANS(route_map__2[[#This Row],[stop_lat]])))^2)*111.32)</f>
        <v>0.25402624545823332</v>
      </c>
    </row>
    <row r="6200" spans="1:7" hidden="1" x14ac:dyDescent="0.2">
      <c r="A6200" t="s">
        <v>347</v>
      </c>
      <c r="B6200">
        <v>1</v>
      </c>
      <c r="C6200">
        <v>17</v>
      </c>
      <c r="D6200" t="s">
        <v>5213</v>
      </c>
      <c r="E6200">
        <v>49.336638000000001</v>
      </c>
      <c r="F6200">
        <v>-123.189224</v>
      </c>
      <c r="G6200">
        <f>IF(route_map__2[[#This Row],[route_label]]&lt;&gt;A6201,0,SQRT((E6201-route_map__2[[#This Row],[stop_lat]])^2 + ((F6201-route_map__2[[#This Row],[stop_lon]])*COS(RADIANS(route_map__2[[#This Row],[stop_lat]])))^2)*111.32)</f>
        <v>0.40644314658865605</v>
      </c>
    </row>
    <row r="6201" spans="1:7" hidden="1" x14ac:dyDescent="0.2">
      <c r="A6201" t="s">
        <v>347</v>
      </c>
      <c r="B6201">
        <v>1</v>
      </c>
      <c r="C6201">
        <v>18</v>
      </c>
      <c r="D6201" t="s">
        <v>5214</v>
      </c>
      <c r="E6201">
        <v>49.337938000000001</v>
      </c>
      <c r="F6201">
        <v>-123.19446000000001</v>
      </c>
      <c r="G6201">
        <f>IF(route_map__2[[#This Row],[route_label]]&lt;&gt;A6202,0,SQRT((E6202-route_map__2[[#This Row],[stop_lat]])^2 + ((F6202-route_map__2[[#This Row],[stop_lon]])*COS(RADIANS(route_map__2[[#This Row],[stop_lat]])))^2)*111.32)</f>
        <v>0.45038926378721256</v>
      </c>
    </row>
    <row r="6202" spans="1:7" hidden="1" x14ac:dyDescent="0.2">
      <c r="A6202" t="s">
        <v>347</v>
      </c>
      <c r="B6202">
        <v>1</v>
      </c>
      <c r="C6202">
        <v>19</v>
      </c>
      <c r="D6202" t="s">
        <v>5215</v>
      </c>
      <c r="E6202">
        <v>49.339709999999997</v>
      </c>
      <c r="F6202">
        <v>-123.200042</v>
      </c>
      <c r="G6202">
        <f>IF(route_map__2[[#This Row],[route_label]]&lt;&gt;A6203,0,SQRT((E6203-route_map__2[[#This Row],[stop_lat]])^2 + ((F6203-route_map__2[[#This Row],[stop_lon]])*COS(RADIANS(route_map__2[[#This Row],[stop_lat]])))^2)*111.32)</f>
        <v>0.2577865080794623</v>
      </c>
    </row>
    <row r="6203" spans="1:7" hidden="1" x14ac:dyDescent="0.2">
      <c r="A6203" t="s">
        <v>347</v>
      </c>
      <c r="B6203">
        <v>1</v>
      </c>
      <c r="C6203">
        <v>20</v>
      </c>
      <c r="D6203" t="s">
        <v>5324</v>
      </c>
      <c r="E6203">
        <v>49.341273999999999</v>
      </c>
      <c r="F6203">
        <v>-123.202663</v>
      </c>
      <c r="G6203">
        <f>IF(route_map__2[[#This Row],[route_label]]&lt;&gt;A6204,0,SQRT((E6204-route_map__2[[#This Row],[stop_lat]])^2 + ((F6204-route_map__2[[#This Row],[stop_lon]])*COS(RADIANS(route_map__2[[#This Row],[stop_lat]])))^2)*111.32)</f>
        <v>0.13123082923276005</v>
      </c>
    </row>
    <row r="6204" spans="1:7" hidden="1" x14ac:dyDescent="0.2">
      <c r="A6204" t="s">
        <v>347</v>
      </c>
      <c r="B6204">
        <v>1</v>
      </c>
      <c r="C6204">
        <v>21</v>
      </c>
      <c r="D6204" t="s">
        <v>5325</v>
      </c>
      <c r="E6204">
        <v>49.342342000000002</v>
      </c>
      <c r="F6204">
        <v>-123.203429</v>
      </c>
      <c r="G6204">
        <f>IF(route_map__2[[#This Row],[route_label]]&lt;&gt;A6205,0,SQRT((E6205-route_map__2[[#This Row],[stop_lat]])^2 + ((F6205-route_map__2[[#This Row],[stop_lon]])*COS(RADIANS(route_map__2[[#This Row],[stop_lat]])))^2)*111.32)</f>
        <v>0.17891039448550092</v>
      </c>
    </row>
    <row r="6205" spans="1:7" hidden="1" x14ac:dyDescent="0.2">
      <c r="A6205" t="s">
        <v>347</v>
      </c>
      <c r="B6205">
        <v>1</v>
      </c>
      <c r="C6205">
        <v>22</v>
      </c>
      <c r="D6205" t="s">
        <v>5326</v>
      </c>
      <c r="E6205">
        <v>49.343255999999997</v>
      </c>
      <c r="F6205">
        <v>-123.20545799999999</v>
      </c>
      <c r="G6205">
        <f>IF(route_map__2[[#This Row],[route_label]]&lt;&gt;A6206,0,SQRT((E6206-route_map__2[[#This Row],[stop_lat]])^2 + ((F6206-route_map__2[[#This Row],[stop_lon]])*COS(RADIANS(route_map__2[[#This Row],[stop_lat]])))^2)*111.32)</f>
        <v>0.11422573939448928</v>
      </c>
    </row>
    <row r="6206" spans="1:7" hidden="1" x14ac:dyDescent="0.2">
      <c r="A6206" t="s">
        <v>347</v>
      </c>
      <c r="B6206">
        <v>1</v>
      </c>
      <c r="C6206">
        <v>23</v>
      </c>
      <c r="D6206" t="s">
        <v>5327</v>
      </c>
      <c r="E6206">
        <v>49.344085999999997</v>
      </c>
      <c r="F6206">
        <v>-123.206384</v>
      </c>
      <c r="G6206">
        <f>IF(route_map__2[[#This Row],[route_label]]&lt;&gt;A6207,0,SQRT((E6207-route_map__2[[#This Row],[stop_lat]])^2 + ((F6207-route_map__2[[#This Row],[stop_lon]])*COS(RADIANS(route_map__2[[#This Row],[stop_lat]])))^2)*111.32)</f>
        <v>0.14238838369845777</v>
      </c>
    </row>
    <row r="6207" spans="1:7" hidden="1" x14ac:dyDescent="0.2">
      <c r="A6207" t="s">
        <v>347</v>
      </c>
      <c r="B6207">
        <v>1</v>
      </c>
      <c r="C6207">
        <v>24</v>
      </c>
      <c r="D6207" t="s">
        <v>5328</v>
      </c>
      <c r="E6207">
        <v>49.345283000000002</v>
      </c>
      <c r="F6207">
        <v>-123.207076</v>
      </c>
      <c r="G6207">
        <f>IF(route_map__2[[#This Row],[route_label]]&lt;&gt;A6208,0,SQRT((E6208-route_map__2[[#This Row],[stop_lat]])^2 + ((F6208-route_map__2[[#This Row],[stop_lon]])*COS(RADIANS(route_map__2[[#This Row],[stop_lat]])))^2)*111.32)</f>
        <v>0.23183825959292492</v>
      </c>
    </row>
    <row r="6208" spans="1:7" hidden="1" x14ac:dyDescent="0.2">
      <c r="A6208" t="s">
        <v>347</v>
      </c>
      <c r="B6208">
        <v>1</v>
      </c>
      <c r="C6208">
        <v>25</v>
      </c>
      <c r="D6208" t="s">
        <v>5329</v>
      </c>
      <c r="E6208">
        <v>49.345579999999998</v>
      </c>
      <c r="F6208">
        <v>-123.21024</v>
      </c>
      <c r="G6208">
        <f>IF(route_map__2[[#This Row],[route_label]]&lt;&gt;A6209,0,SQRT((E6209-route_map__2[[#This Row],[stop_lat]])^2 + ((F6209-route_map__2[[#This Row],[stop_lon]])*COS(RADIANS(route_map__2[[#This Row],[stop_lat]])))^2)*111.32)</f>
        <v>0.26910248865378578</v>
      </c>
    </row>
    <row r="6209" spans="1:7" hidden="1" x14ac:dyDescent="0.2">
      <c r="A6209" t="s">
        <v>347</v>
      </c>
      <c r="B6209">
        <v>1</v>
      </c>
      <c r="C6209">
        <v>26</v>
      </c>
      <c r="D6209" t="s">
        <v>5330</v>
      </c>
      <c r="E6209">
        <v>49.345619999999997</v>
      </c>
      <c r="F6209">
        <v>-123.21395</v>
      </c>
      <c r="G6209">
        <f>IF(route_map__2[[#This Row],[route_label]]&lt;&gt;A6210,0,SQRT((E6210-route_map__2[[#This Row],[stop_lat]])^2 + ((F6210-route_map__2[[#This Row],[stop_lon]])*COS(RADIANS(route_map__2[[#This Row],[stop_lat]])))^2)*111.32)</f>
        <v>0.19437807324556791</v>
      </c>
    </row>
    <row r="6210" spans="1:7" hidden="1" x14ac:dyDescent="0.2">
      <c r="A6210" t="s">
        <v>347</v>
      </c>
      <c r="B6210">
        <v>1</v>
      </c>
      <c r="C6210">
        <v>27</v>
      </c>
      <c r="D6210" t="s">
        <v>5331</v>
      </c>
      <c r="E6210">
        <v>49.345640000000003</v>
      </c>
      <c r="F6210">
        <v>-123.21662999999999</v>
      </c>
      <c r="G6210">
        <f>IF(route_map__2[[#This Row],[route_label]]&lt;&gt;A6211,0,SQRT((E6211-route_map__2[[#This Row],[stop_lat]])^2 + ((F6211-route_map__2[[#This Row],[stop_lon]])*COS(RADIANS(route_map__2[[#This Row],[stop_lat]])))^2)*111.32)</f>
        <v>0.18055345668982245</v>
      </c>
    </row>
    <row r="6211" spans="1:7" hidden="1" x14ac:dyDescent="0.2">
      <c r="A6211" t="s">
        <v>347</v>
      </c>
      <c r="B6211">
        <v>1</v>
      </c>
      <c r="C6211">
        <v>28</v>
      </c>
      <c r="D6211" t="s">
        <v>5332</v>
      </c>
      <c r="E6211">
        <v>49.345847999999997</v>
      </c>
      <c r="F6211">
        <v>-123.219099</v>
      </c>
      <c r="G6211">
        <f>IF(route_map__2[[#This Row],[route_label]]&lt;&gt;A6212,0,SQRT((E6212-route_map__2[[#This Row],[stop_lat]])^2 + ((F6212-route_map__2[[#This Row],[stop_lon]])*COS(RADIANS(route_map__2[[#This Row],[stop_lat]])))^2)*111.32)</f>
        <v>0.2964129897921215</v>
      </c>
    </row>
    <row r="6212" spans="1:7" hidden="1" x14ac:dyDescent="0.2">
      <c r="A6212" t="s">
        <v>347</v>
      </c>
      <c r="B6212">
        <v>1</v>
      </c>
      <c r="C6212">
        <v>29</v>
      </c>
      <c r="D6212" t="s">
        <v>5333</v>
      </c>
      <c r="E6212">
        <v>49.346829999999997</v>
      </c>
      <c r="F6212">
        <v>-123.222898</v>
      </c>
      <c r="G6212">
        <f>IF(route_map__2[[#This Row],[route_label]]&lt;&gt;A6213,0,SQRT((E6213-route_map__2[[#This Row],[stop_lat]])^2 + ((F6213-route_map__2[[#This Row],[stop_lon]])*COS(RADIANS(route_map__2[[#This Row],[stop_lat]])))^2)*111.32)</f>
        <v>0.27720145840165766</v>
      </c>
    </row>
    <row r="6213" spans="1:7" hidden="1" x14ac:dyDescent="0.2">
      <c r="A6213" t="s">
        <v>347</v>
      </c>
      <c r="B6213">
        <v>1</v>
      </c>
      <c r="C6213">
        <v>30</v>
      </c>
      <c r="D6213" t="s">
        <v>5334</v>
      </c>
      <c r="E6213">
        <v>49.34686</v>
      </c>
      <c r="F6213">
        <v>-123.22672</v>
      </c>
      <c r="G6213">
        <f>IF(route_map__2[[#This Row],[route_label]]&lt;&gt;A6214,0,SQRT((E6214-route_map__2[[#This Row],[stop_lat]])^2 + ((F6214-route_map__2[[#This Row],[stop_lon]])*COS(RADIANS(route_map__2[[#This Row],[stop_lat]])))^2)*111.32)</f>
        <v>0.25826098459948182</v>
      </c>
    </row>
    <row r="6214" spans="1:7" hidden="1" x14ac:dyDescent="0.2">
      <c r="A6214" t="s">
        <v>347</v>
      </c>
      <c r="B6214">
        <v>1</v>
      </c>
      <c r="C6214">
        <v>31</v>
      </c>
      <c r="D6214" t="s">
        <v>5335</v>
      </c>
      <c r="E6214">
        <v>49.346801999999997</v>
      </c>
      <c r="F6214">
        <v>-123.23027999999999</v>
      </c>
      <c r="G6214">
        <f>IF(route_map__2[[#This Row],[route_label]]&lt;&gt;A6215,0,SQRT((E6215-route_map__2[[#This Row],[stop_lat]])^2 + ((F6215-route_map__2[[#This Row],[stop_lon]])*COS(RADIANS(route_map__2[[#This Row],[stop_lat]])))^2)*111.32)</f>
        <v>0.18137355805686453</v>
      </c>
    </row>
    <row r="6215" spans="1:7" hidden="1" x14ac:dyDescent="0.2">
      <c r="A6215" t="s">
        <v>347</v>
      </c>
      <c r="B6215">
        <v>1</v>
      </c>
      <c r="C6215">
        <v>32</v>
      </c>
      <c r="D6215" t="s">
        <v>5336</v>
      </c>
      <c r="E6215">
        <v>49.346947</v>
      </c>
      <c r="F6215">
        <v>-123.232771</v>
      </c>
      <c r="G6215">
        <f>IF(route_map__2[[#This Row],[route_label]]&lt;&gt;A6216,0,SQRT((E6216-route_map__2[[#This Row],[stop_lat]])^2 + ((F6216-route_map__2[[#This Row],[stop_lon]])*COS(RADIANS(route_map__2[[#This Row],[stop_lat]])))^2)*111.32)</f>
        <v>0.20251209447084179</v>
      </c>
    </row>
    <row r="6216" spans="1:7" hidden="1" x14ac:dyDescent="0.2">
      <c r="A6216" t="s">
        <v>347</v>
      </c>
      <c r="B6216">
        <v>1</v>
      </c>
      <c r="C6216">
        <v>33</v>
      </c>
      <c r="D6216" t="s">
        <v>5337</v>
      </c>
      <c r="E6216">
        <v>49.347591999999999</v>
      </c>
      <c r="F6216">
        <v>-123.235382</v>
      </c>
      <c r="G6216">
        <f>IF(route_map__2[[#This Row],[route_label]]&lt;&gt;A6217,0,SQRT((E6217-route_map__2[[#This Row],[stop_lat]])^2 + ((F6217-route_map__2[[#This Row],[stop_lon]])*COS(RADIANS(route_map__2[[#This Row],[stop_lat]])))^2)*111.32)</f>
        <v>0.51183497030995129</v>
      </c>
    </row>
    <row r="6217" spans="1:7" hidden="1" x14ac:dyDescent="0.2">
      <c r="A6217" t="s">
        <v>347</v>
      </c>
      <c r="B6217">
        <v>1</v>
      </c>
      <c r="C6217">
        <v>34</v>
      </c>
      <c r="D6217" t="s">
        <v>5338</v>
      </c>
      <c r="E6217">
        <v>49.349850000000004</v>
      </c>
      <c r="F6217">
        <v>-123.24153</v>
      </c>
      <c r="G6217">
        <f>IF(route_map__2[[#This Row],[route_label]]&lt;&gt;A6218,0,SQRT((E6218-route_map__2[[#This Row],[stop_lat]])^2 + ((F6218-route_map__2[[#This Row],[stop_lon]])*COS(RADIANS(route_map__2[[#This Row],[stop_lat]])))^2)*111.32)</f>
        <v>0.24702862935659117</v>
      </c>
    </row>
    <row r="6218" spans="1:7" hidden="1" x14ac:dyDescent="0.2">
      <c r="A6218" t="s">
        <v>347</v>
      </c>
      <c r="B6218">
        <v>1</v>
      </c>
      <c r="C6218">
        <v>35</v>
      </c>
      <c r="D6218" t="s">
        <v>5339</v>
      </c>
      <c r="E6218">
        <v>49.351275999999999</v>
      </c>
      <c r="F6218">
        <v>-123.24414</v>
      </c>
      <c r="G6218">
        <f>IF(route_map__2[[#This Row],[route_label]]&lt;&gt;A6219,0,SQRT((E6219-route_map__2[[#This Row],[stop_lat]])^2 + ((F6219-route_map__2[[#This Row],[stop_lon]])*COS(RADIANS(route_map__2[[#This Row],[stop_lat]])))^2)*111.32)</f>
        <v>0.1789932419637513</v>
      </c>
    </row>
    <row r="6219" spans="1:7" hidden="1" x14ac:dyDescent="0.2">
      <c r="A6219" t="s">
        <v>347</v>
      </c>
      <c r="B6219">
        <v>1</v>
      </c>
      <c r="C6219">
        <v>36</v>
      </c>
      <c r="D6219" t="s">
        <v>5340</v>
      </c>
      <c r="E6219">
        <v>49.352572000000002</v>
      </c>
      <c r="F6219">
        <v>-123.242679</v>
      </c>
      <c r="G6219">
        <f>IF(route_map__2[[#This Row],[route_label]]&lt;&gt;A6220,0,SQRT((E6220-route_map__2[[#This Row],[stop_lat]])^2 + ((F6220-route_map__2[[#This Row],[stop_lon]])*COS(RADIANS(route_map__2[[#This Row],[stop_lat]])))^2)*111.32)</f>
        <v>0.2911283805861144</v>
      </c>
    </row>
    <row r="6220" spans="1:7" hidden="1" x14ac:dyDescent="0.2">
      <c r="A6220" t="s">
        <v>347</v>
      </c>
      <c r="B6220">
        <v>1</v>
      </c>
      <c r="C6220">
        <v>37</v>
      </c>
      <c r="D6220" t="s">
        <v>5341</v>
      </c>
      <c r="E6220">
        <v>49.354236999999998</v>
      </c>
      <c r="F6220">
        <v>-123.24577499999999</v>
      </c>
      <c r="G6220">
        <f>IF(route_map__2[[#This Row],[route_label]]&lt;&gt;A6221,0,SQRT((E6221-route_map__2[[#This Row],[stop_lat]])^2 + ((F6221-route_map__2[[#This Row],[stop_lon]])*COS(RADIANS(route_map__2[[#This Row],[stop_lat]])))^2)*111.32)</f>
        <v>0.209634819564015</v>
      </c>
    </row>
    <row r="6221" spans="1:7" hidden="1" x14ac:dyDescent="0.2">
      <c r="A6221" t="s">
        <v>347</v>
      </c>
      <c r="B6221">
        <v>1</v>
      </c>
      <c r="C6221">
        <v>38</v>
      </c>
      <c r="D6221" t="s">
        <v>5342</v>
      </c>
      <c r="E6221">
        <v>49.354225999999997</v>
      </c>
      <c r="F6221">
        <v>-123.248666</v>
      </c>
      <c r="G6221">
        <f>IF(route_map__2[[#This Row],[route_label]]&lt;&gt;A6222,0,SQRT((E6222-route_map__2[[#This Row],[stop_lat]])^2 + ((F6222-route_map__2[[#This Row],[stop_lon]])*COS(RADIANS(route_map__2[[#This Row],[stop_lat]])))^2)*111.32)</f>
        <v>0.23095414832596592</v>
      </c>
    </row>
    <row r="6222" spans="1:7" hidden="1" x14ac:dyDescent="0.2">
      <c r="A6222" t="s">
        <v>347</v>
      </c>
      <c r="B6222">
        <v>1</v>
      </c>
      <c r="C6222">
        <v>39</v>
      </c>
      <c r="D6222" t="s">
        <v>5343</v>
      </c>
      <c r="E6222">
        <v>49.352780000000003</v>
      </c>
      <c r="F6222">
        <v>-123.25095</v>
      </c>
      <c r="G6222">
        <f>IF(route_map__2[[#This Row],[route_label]]&lt;&gt;A6223,0,SQRT((E6223-route_map__2[[#This Row],[stop_lat]])^2 + ((F6223-route_map__2[[#This Row],[stop_lon]])*COS(RADIANS(route_map__2[[#This Row],[stop_lat]])))^2)*111.32)</f>
        <v>0.26778394524213495</v>
      </c>
    </row>
    <row r="6223" spans="1:7" hidden="1" x14ac:dyDescent="0.2">
      <c r="A6223" t="s">
        <v>347</v>
      </c>
      <c r="B6223">
        <v>1</v>
      </c>
      <c r="C6223">
        <v>40</v>
      </c>
      <c r="D6223" t="s">
        <v>5307</v>
      </c>
      <c r="E6223">
        <v>49.350447000000003</v>
      </c>
      <c r="F6223">
        <v>-123.25185</v>
      </c>
      <c r="G6223">
        <f>IF(route_map__2[[#This Row],[route_label]]&lt;&gt;A6224,0,SQRT((E6224-route_map__2[[#This Row],[stop_lat]])^2 + ((F6224-route_map__2[[#This Row],[stop_lon]])*COS(RADIANS(route_map__2[[#This Row],[stop_lat]])))^2)*111.32)</f>
        <v>0</v>
      </c>
    </row>
    <row r="6224" spans="1:7" hidden="1" x14ac:dyDescent="0.2">
      <c r="A6224" t="s">
        <v>363</v>
      </c>
      <c r="B6224">
        <v>0</v>
      </c>
      <c r="C6224">
        <v>1</v>
      </c>
      <c r="D6224" t="s">
        <v>5344</v>
      </c>
      <c r="E6224">
        <v>49.326813000000001</v>
      </c>
      <c r="F6224">
        <v>-123.139026</v>
      </c>
      <c r="G6224">
        <f>IF(route_map__2[[#This Row],[route_label]]&lt;&gt;A6225,0,SQRT((E6225-route_map__2[[#This Row],[stop_lat]])^2 + ((F6225-route_map__2[[#This Row],[stop_lon]])*COS(RADIANS(route_map__2[[#This Row],[stop_lat]])))^2)*111.32)</f>
        <v>0.61488967383905357</v>
      </c>
    </row>
    <row r="6225" spans="1:7" hidden="1" x14ac:dyDescent="0.2">
      <c r="A6225" t="s">
        <v>363</v>
      </c>
      <c r="B6225">
        <v>0</v>
      </c>
      <c r="C6225">
        <v>2</v>
      </c>
      <c r="D6225" t="s">
        <v>5345</v>
      </c>
      <c r="E6225">
        <v>49.331578999999998</v>
      </c>
      <c r="F6225">
        <v>-123.134742</v>
      </c>
      <c r="G6225">
        <f>IF(route_map__2[[#This Row],[route_label]]&lt;&gt;A6226,0,SQRT((E6226-route_map__2[[#This Row],[stop_lat]])^2 + ((F6226-route_map__2[[#This Row],[stop_lon]])*COS(RADIANS(route_map__2[[#This Row],[stop_lat]])))^2)*111.32)</f>
        <v>0.37526521751891856</v>
      </c>
    </row>
    <row r="6226" spans="1:7" hidden="1" x14ac:dyDescent="0.2">
      <c r="A6226" t="s">
        <v>363</v>
      </c>
      <c r="B6226">
        <v>0</v>
      </c>
      <c r="C6226">
        <v>3</v>
      </c>
      <c r="D6226" t="s">
        <v>5346</v>
      </c>
      <c r="E6226">
        <v>49.334949999999999</v>
      </c>
      <c r="F6226">
        <v>-123.13477</v>
      </c>
      <c r="G6226">
        <f>IF(route_map__2[[#This Row],[route_label]]&lt;&gt;A6227,0,SQRT((E6227-route_map__2[[#This Row],[stop_lat]])^2 + ((F6227-route_map__2[[#This Row],[stop_lon]])*COS(RADIANS(route_map__2[[#This Row],[stop_lat]])))^2)*111.32)</f>
        <v>0.37420436401652374</v>
      </c>
    </row>
    <row r="6227" spans="1:7" hidden="1" x14ac:dyDescent="0.2">
      <c r="A6227" t="s">
        <v>363</v>
      </c>
      <c r="B6227">
        <v>0</v>
      </c>
      <c r="C6227">
        <v>4</v>
      </c>
      <c r="D6227" t="s">
        <v>5347</v>
      </c>
      <c r="E6227">
        <v>49.338307999999998</v>
      </c>
      <c r="F6227">
        <v>-123.134534</v>
      </c>
      <c r="G6227">
        <f>IF(route_map__2[[#This Row],[route_label]]&lt;&gt;A6228,0,SQRT((E6228-route_map__2[[#This Row],[stop_lat]])^2 + ((F6228-route_map__2[[#This Row],[stop_lon]])*COS(RADIANS(route_map__2[[#This Row],[stop_lat]])))^2)*111.32)</f>
        <v>0.36433938143245465</v>
      </c>
    </row>
    <row r="6228" spans="1:7" hidden="1" x14ac:dyDescent="0.2">
      <c r="A6228" t="s">
        <v>363</v>
      </c>
      <c r="B6228">
        <v>0</v>
      </c>
      <c r="C6228">
        <v>5</v>
      </c>
      <c r="D6228" t="s">
        <v>5348</v>
      </c>
      <c r="E6228">
        <v>49.341175999999997</v>
      </c>
      <c r="F6228">
        <v>-123.132114</v>
      </c>
      <c r="G6228">
        <f>IF(route_map__2[[#This Row],[route_label]]&lt;&gt;A6229,0,SQRT((E6229-route_map__2[[#This Row],[stop_lat]])^2 + ((F6229-route_map__2[[#This Row],[stop_lon]])*COS(RADIANS(route_map__2[[#This Row],[stop_lat]])))^2)*111.32)</f>
        <v>0.25928245827880891</v>
      </c>
    </row>
    <row r="6229" spans="1:7" hidden="1" x14ac:dyDescent="0.2">
      <c r="A6229" t="s">
        <v>363</v>
      </c>
      <c r="B6229">
        <v>0</v>
      </c>
      <c r="C6229">
        <v>6</v>
      </c>
      <c r="D6229" t="s">
        <v>5349</v>
      </c>
      <c r="E6229">
        <v>49.341689000000002</v>
      </c>
      <c r="F6229">
        <v>-123.12862699999999</v>
      </c>
      <c r="G6229">
        <f>IF(route_map__2[[#This Row],[route_label]]&lt;&gt;A6230,0,SQRT((E6230-route_map__2[[#This Row],[stop_lat]])^2 + ((F6230-route_map__2[[#This Row],[stop_lon]])*COS(RADIANS(route_map__2[[#This Row],[stop_lat]])))^2)*111.32)</f>
        <v>0.63670623892420442</v>
      </c>
    </row>
    <row r="6230" spans="1:7" hidden="1" x14ac:dyDescent="0.2">
      <c r="A6230" t="s">
        <v>363</v>
      </c>
      <c r="B6230">
        <v>0</v>
      </c>
      <c r="C6230">
        <v>7</v>
      </c>
      <c r="D6230" t="s">
        <v>5350</v>
      </c>
      <c r="E6230">
        <v>49.346130000000002</v>
      </c>
      <c r="F6230">
        <v>-123.12309500000001</v>
      </c>
      <c r="G6230">
        <f>IF(route_map__2[[#This Row],[route_label]]&lt;&gt;A6231,0,SQRT((E6231-route_map__2[[#This Row],[stop_lat]])^2 + ((F6231-route_map__2[[#This Row],[stop_lon]])*COS(RADIANS(route_map__2[[#This Row],[stop_lat]])))^2)*111.32)</f>
        <v>0.58337901266943171</v>
      </c>
    </row>
    <row r="6231" spans="1:7" hidden="1" x14ac:dyDescent="0.2">
      <c r="A6231" t="s">
        <v>363</v>
      </c>
      <c r="B6231">
        <v>0</v>
      </c>
      <c r="C6231">
        <v>8</v>
      </c>
      <c r="D6231" t="s">
        <v>5351</v>
      </c>
      <c r="E6231">
        <v>49.35107</v>
      </c>
      <c r="F6231">
        <v>-123.12041000000001</v>
      </c>
      <c r="G6231">
        <f>IF(route_map__2[[#This Row],[route_label]]&lt;&gt;A6232,0,SQRT((E6232-route_map__2[[#This Row],[stop_lat]])^2 + ((F6232-route_map__2[[#This Row],[stop_lon]])*COS(RADIANS(route_map__2[[#This Row],[stop_lat]])))^2)*111.32)</f>
        <v>0.6789089179222535</v>
      </c>
    </row>
    <row r="6232" spans="1:7" hidden="1" x14ac:dyDescent="0.2">
      <c r="A6232" t="s">
        <v>363</v>
      </c>
      <c r="B6232">
        <v>0</v>
      </c>
      <c r="C6232">
        <v>9</v>
      </c>
      <c r="D6232" t="s">
        <v>5352</v>
      </c>
      <c r="E6232">
        <v>49.357157000000001</v>
      </c>
      <c r="F6232">
        <v>-123.12099000000001</v>
      </c>
      <c r="G6232">
        <f>IF(route_map__2[[#This Row],[route_label]]&lt;&gt;A6233,0,SQRT((E6233-route_map__2[[#This Row],[stop_lat]])^2 + ((F6233-route_map__2[[#This Row],[stop_lon]])*COS(RADIANS(route_map__2[[#This Row],[stop_lat]])))^2)*111.32)</f>
        <v>9.761015057909439E-2</v>
      </c>
    </row>
    <row r="6233" spans="1:7" hidden="1" x14ac:dyDescent="0.2">
      <c r="A6233" t="s">
        <v>363</v>
      </c>
      <c r="B6233">
        <v>0</v>
      </c>
      <c r="C6233">
        <v>10</v>
      </c>
      <c r="D6233" t="s">
        <v>5353</v>
      </c>
      <c r="E6233">
        <v>49.357989000000003</v>
      </c>
      <c r="F6233">
        <v>-123.121415</v>
      </c>
      <c r="G6233">
        <f>IF(route_map__2[[#This Row],[route_label]]&lt;&gt;A6234,0,SQRT((E6234-route_map__2[[#This Row],[stop_lat]])^2 + ((F6234-route_map__2[[#This Row],[stop_lon]])*COS(RADIANS(route_map__2[[#This Row],[stop_lat]])))^2)*111.32)</f>
        <v>0.26119016952902557</v>
      </c>
    </row>
    <row r="6234" spans="1:7" hidden="1" x14ac:dyDescent="0.2">
      <c r="A6234" t="s">
        <v>363</v>
      </c>
      <c r="B6234">
        <v>0</v>
      </c>
      <c r="C6234">
        <v>11</v>
      </c>
      <c r="D6234" t="s">
        <v>5354</v>
      </c>
      <c r="E6234">
        <v>49.359873999999998</v>
      </c>
      <c r="F6234">
        <v>-123.12356</v>
      </c>
      <c r="G6234">
        <f>IF(route_map__2[[#This Row],[route_label]]&lt;&gt;A6235,0,SQRT((E6235-route_map__2[[#This Row],[stop_lat]])^2 + ((F6235-route_map__2[[#This Row],[stop_lon]])*COS(RADIANS(route_map__2[[#This Row],[stop_lat]])))^2)*111.32)</f>
        <v>0</v>
      </c>
    </row>
    <row r="6235" spans="1:7" hidden="1" x14ac:dyDescent="0.2">
      <c r="A6235" t="s">
        <v>363</v>
      </c>
      <c r="B6235">
        <v>1</v>
      </c>
      <c r="C6235">
        <v>1</v>
      </c>
      <c r="D6235" t="s">
        <v>5354</v>
      </c>
      <c r="E6235">
        <v>49.359873999999998</v>
      </c>
      <c r="F6235">
        <v>-123.12356</v>
      </c>
      <c r="G6235">
        <f>IF(route_map__2[[#This Row],[route_label]]&lt;&gt;A6236,0,SQRT((E6236-route_map__2[[#This Row],[stop_lat]])^2 + ((F6236-route_map__2[[#This Row],[stop_lon]])*COS(RADIANS(route_map__2[[#This Row],[stop_lat]])))^2)*111.32)</f>
        <v>0.38866397459959973</v>
      </c>
    </row>
    <row r="6236" spans="1:7" hidden="1" x14ac:dyDescent="0.2">
      <c r="A6236" t="s">
        <v>363</v>
      </c>
      <c r="B6236">
        <v>1</v>
      </c>
      <c r="C6236">
        <v>2</v>
      </c>
      <c r="D6236" t="s">
        <v>5355</v>
      </c>
      <c r="E6236">
        <v>49.363334999999999</v>
      </c>
      <c r="F6236">
        <v>-123.122854</v>
      </c>
      <c r="G6236">
        <f>IF(route_map__2[[#This Row],[route_label]]&lt;&gt;A6237,0,SQRT((E6237-route_map__2[[#This Row],[stop_lat]])^2 + ((F6237-route_map__2[[#This Row],[stop_lon]])*COS(RADIANS(route_map__2[[#This Row],[stop_lat]])))^2)*111.32)</f>
        <v>0.2377520933356998</v>
      </c>
    </row>
    <row r="6237" spans="1:7" hidden="1" x14ac:dyDescent="0.2">
      <c r="A6237" t="s">
        <v>363</v>
      </c>
      <c r="B6237">
        <v>1</v>
      </c>
      <c r="C6237">
        <v>3</v>
      </c>
      <c r="D6237" t="s">
        <v>5356</v>
      </c>
      <c r="E6237">
        <v>49.363416999999998</v>
      </c>
      <c r="F6237">
        <v>-123.126131</v>
      </c>
      <c r="G6237">
        <f>IF(route_map__2[[#This Row],[route_label]]&lt;&gt;A6238,0,SQRT((E6238-route_map__2[[#This Row],[stop_lat]])^2 + ((F6238-route_map__2[[#This Row],[stop_lon]])*COS(RADIANS(route_map__2[[#This Row],[stop_lat]])))^2)*111.32)</f>
        <v>0.25772705603600321</v>
      </c>
    </row>
    <row r="6238" spans="1:7" hidden="1" x14ac:dyDescent="0.2">
      <c r="A6238" t="s">
        <v>363</v>
      </c>
      <c r="B6238">
        <v>1</v>
      </c>
      <c r="C6238">
        <v>4</v>
      </c>
      <c r="D6238" t="s">
        <v>5357</v>
      </c>
      <c r="E6238">
        <v>49.361843</v>
      </c>
      <c r="F6238">
        <v>-123.128738</v>
      </c>
      <c r="G6238">
        <f>IF(route_map__2[[#This Row],[route_label]]&lt;&gt;A6239,0,SQRT((E6239-route_map__2[[#This Row],[stop_lat]])^2 + ((F6239-route_map__2[[#This Row],[stop_lon]])*COS(RADIANS(route_map__2[[#This Row],[stop_lat]])))^2)*111.32)</f>
        <v>0.41912765025491489</v>
      </c>
    </row>
    <row r="6239" spans="1:7" hidden="1" x14ac:dyDescent="0.2">
      <c r="A6239" t="s">
        <v>363</v>
      </c>
      <c r="B6239">
        <v>1</v>
      </c>
      <c r="C6239">
        <v>5</v>
      </c>
      <c r="D6239" t="s">
        <v>5358</v>
      </c>
      <c r="E6239">
        <v>49.358243999999999</v>
      </c>
      <c r="F6239">
        <v>-123.130436</v>
      </c>
      <c r="G6239">
        <f>IF(route_map__2[[#This Row],[route_label]]&lt;&gt;A6240,0,SQRT((E6240-route_map__2[[#This Row],[stop_lat]])^2 + ((F6240-route_map__2[[#This Row],[stop_lon]])*COS(RADIANS(route_map__2[[#This Row],[stop_lat]])))^2)*111.32)</f>
        <v>0.31866075771806107</v>
      </c>
    </row>
    <row r="6240" spans="1:7" hidden="1" x14ac:dyDescent="0.2">
      <c r="A6240" t="s">
        <v>363</v>
      </c>
      <c r="B6240">
        <v>1</v>
      </c>
      <c r="C6240">
        <v>6</v>
      </c>
      <c r="D6240" t="s">
        <v>5359</v>
      </c>
      <c r="E6240">
        <v>49.355618999999997</v>
      </c>
      <c r="F6240">
        <v>-123.132189</v>
      </c>
      <c r="G6240">
        <f>IF(route_map__2[[#This Row],[route_label]]&lt;&gt;A6241,0,SQRT((E6241-route_map__2[[#This Row],[stop_lat]])^2 + ((F6241-route_map__2[[#This Row],[stop_lon]])*COS(RADIANS(route_map__2[[#This Row],[stop_lat]])))^2)*111.32)</f>
        <v>0.14253732751917275</v>
      </c>
    </row>
    <row r="6241" spans="1:7" hidden="1" x14ac:dyDescent="0.2">
      <c r="A6241" t="s">
        <v>363</v>
      </c>
      <c r="B6241">
        <v>1</v>
      </c>
      <c r="C6241">
        <v>7</v>
      </c>
      <c r="D6241" t="s">
        <v>5360</v>
      </c>
      <c r="E6241">
        <v>49.354424000000002</v>
      </c>
      <c r="F6241">
        <v>-123.132895</v>
      </c>
      <c r="G6241">
        <f>IF(route_map__2[[#This Row],[route_label]]&lt;&gt;A6242,0,SQRT((E6242-route_map__2[[#This Row],[stop_lat]])^2 + ((F6242-route_map__2[[#This Row],[stop_lon]])*COS(RADIANS(route_map__2[[#This Row],[stop_lat]])))^2)*111.32)</f>
        <v>0.18509692116394807</v>
      </c>
    </row>
    <row r="6242" spans="1:7" hidden="1" x14ac:dyDescent="0.2">
      <c r="A6242" t="s">
        <v>363</v>
      </c>
      <c r="B6242">
        <v>1</v>
      </c>
      <c r="C6242">
        <v>8</v>
      </c>
      <c r="D6242" t="s">
        <v>5361</v>
      </c>
      <c r="E6242">
        <v>49.354855999999998</v>
      </c>
      <c r="F6242">
        <v>-123.13043</v>
      </c>
      <c r="G6242">
        <f>IF(route_map__2[[#This Row],[route_label]]&lt;&gt;A6243,0,SQRT((E6243-route_map__2[[#This Row],[stop_lat]])^2 + ((F6243-route_map__2[[#This Row],[stop_lon]])*COS(RADIANS(route_map__2[[#This Row],[stop_lat]])))^2)*111.32)</f>
        <v>0.27270855925354209</v>
      </c>
    </row>
    <row r="6243" spans="1:7" hidden="1" x14ac:dyDescent="0.2">
      <c r="A6243" t="s">
        <v>363</v>
      </c>
      <c r="B6243">
        <v>1</v>
      </c>
      <c r="C6243">
        <v>9</v>
      </c>
      <c r="D6243" t="s">
        <v>5362</v>
      </c>
      <c r="E6243">
        <v>49.352407999999997</v>
      </c>
      <c r="F6243">
        <v>-123.130573</v>
      </c>
      <c r="G6243">
        <f>IF(route_map__2[[#This Row],[route_label]]&lt;&gt;A6244,0,SQRT((E6244-route_map__2[[#This Row],[stop_lat]])^2 + ((F6244-route_map__2[[#This Row],[stop_lon]])*COS(RADIANS(route_map__2[[#This Row],[stop_lat]])))^2)*111.32)</f>
        <v>0.39562552543691321</v>
      </c>
    </row>
    <row r="6244" spans="1:7" hidden="1" x14ac:dyDescent="0.2">
      <c r="A6244" t="s">
        <v>363</v>
      </c>
      <c r="B6244">
        <v>1</v>
      </c>
      <c r="C6244">
        <v>10</v>
      </c>
      <c r="D6244" t="s">
        <v>5363</v>
      </c>
      <c r="E6244">
        <v>49.348866000000001</v>
      </c>
      <c r="F6244">
        <v>-123.130126</v>
      </c>
      <c r="G6244">
        <f>IF(route_map__2[[#This Row],[route_label]]&lt;&gt;A6245,0,SQRT((E6245-route_map__2[[#This Row],[stop_lat]])^2 + ((F6245-route_map__2[[#This Row],[stop_lon]])*COS(RADIANS(route_map__2[[#This Row],[stop_lat]])))^2)*111.32)</f>
        <v>0.28051356943766659</v>
      </c>
    </row>
    <row r="6245" spans="1:7" hidden="1" x14ac:dyDescent="0.2">
      <c r="A6245" t="s">
        <v>363</v>
      </c>
      <c r="B6245">
        <v>1</v>
      </c>
      <c r="C6245">
        <v>11</v>
      </c>
      <c r="D6245" t="s">
        <v>5364</v>
      </c>
      <c r="E6245">
        <v>49.346594000000003</v>
      </c>
      <c r="F6245">
        <v>-123.131799</v>
      </c>
      <c r="G6245">
        <f>IF(route_map__2[[#This Row],[route_label]]&lt;&gt;A6246,0,SQRT((E6246-route_map__2[[#This Row],[stop_lat]])^2 + ((F6246-route_map__2[[#This Row],[stop_lon]])*COS(RADIANS(route_map__2[[#This Row],[stop_lat]])))^2)*111.32)</f>
        <v>0.44324079199991079</v>
      </c>
    </row>
    <row r="6246" spans="1:7" hidden="1" x14ac:dyDescent="0.2">
      <c r="A6246" t="s">
        <v>363</v>
      </c>
      <c r="B6246">
        <v>1</v>
      </c>
      <c r="C6246">
        <v>12</v>
      </c>
      <c r="D6246" t="s">
        <v>5365</v>
      </c>
      <c r="E6246">
        <v>49.346966000000002</v>
      </c>
      <c r="F6246">
        <v>-123.137884</v>
      </c>
      <c r="G6246">
        <f>IF(route_map__2[[#This Row],[route_label]]&lt;&gt;A6247,0,SQRT((E6247-route_map__2[[#This Row],[stop_lat]])^2 + ((F6247-route_map__2[[#This Row],[stop_lon]])*COS(RADIANS(route_map__2[[#This Row],[stop_lat]])))^2)*111.32)</f>
        <v>0.20711628864209547</v>
      </c>
    </row>
    <row r="6247" spans="1:7" hidden="1" x14ac:dyDescent="0.2">
      <c r="A6247" t="s">
        <v>363</v>
      </c>
      <c r="B6247">
        <v>1</v>
      </c>
      <c r="C6247">
        <v>13</v>
      </c>
      <c r="D6247" t="s">
        <v>5366</v>
      </c>
      <c r="E6247">
        <v>49.348089000000002</v>
      </c>
      <c r="F6247">
        <v>-123.13560699999999</v>
      </c>
      <c r="G6247">
        <f>IF(route_map__2[[#This Row],[route_label]]&lt;&gt;A6248,0,SQRT((E6248-route_map__2[[#This Row],[stop_lat]])^2 + ((F6248-route_map__2[[#This Row],[stop_lon]])*COS(RADIANS(route_map__2[[#This Row],[stop_lat]])))^2)*111.32)</f>
        <v>0.32465819180286309</v>
      </c>
    </row>
    <row r="6248" spans="1:7" hidden="1" x14ac:dyDescent="0.2">
      <c r="A6248" t="s">
        <v>363</v>
      </c>
      <c r="B6248">
        <v>1</v>
      </c>
      <c r="C6248">
        <v>14</v>
      </c>
      <c r="D6248" t="s">
        <v>5367</v>
      </c>
      <c r="E6248">
        <v>49.350692000000002</v>
      </c>
      <c r="F6248">
        <v>-123.133588</v>
      </c>
      <c r="G6248">
        <f>IF(route_map__2[[#This Row],[route_label]]&lt;&gt;A6249,0,SQRT((E6249-route_map__2[[#This Row],[stop_lat]])^2 + ((F6249-route_map__2[[#This Row],[stop_lon]])*COS(RADIANS(route_map__2[[#This Row],[stop_lat]])))^2)*111.32)</f>
        <v>0.16837197466812176</v>
      </c>
    </row>
    <row r="6249" spans="1:7" hidden="1" x14ac:dyDescent="0.2">
      <c r="A6249" t="s">
        <v>363</v>
      </c>
      <c r="B6249">
        <v>1</v>
      </c>
      <c r="C6249">
        <v>15</v>
      </c>
      <c r="D6249" t="s">
        <v>5368</v>
      </c>
      <c r="E6249">
        <v>49.352196999999997</v>
      </c>
      <c r="F6249">
        <v>-123.133819</v>
      </c>
      <c r="G6249">
        <f>IF(route_map__2[[#This Row],[route_label]]&lt;&gt;A6250,0,SQRT((E6250-route_map__2[[#This Row],[stop_lat]])^2 + ((F6250-route_map__2[[#This Row],[stop_lon]])*COS(RADIANS(route_map__2[[#This Row],[stop_lat]])))^2)*111.32)</f>
        <v>0.40526264272634227</v>
      </c>
    </row>
    <row r="6250" spans="1:7" hidden="1" x14ac:dyDescent="0.2">
      <c r="A6250" t="s">
        <v>363</v>
      </c>
      <c r="B6250">
        <v>1</v>
      </c>
      <c r="C6250">
        <v>16</v>
      </c>
      <c r="D6250" t="s">
        <v>5369</v>
      </c>
      <c r="E6250">
        <v>49.351835000000001</v>
      </c>
      <c r="F6250">
        <v>-123.13938</v>
      </c>
      <c r="G6250">
        <f>IF(route_map__2[[#This Row],[route_label]]&lt;&gt;A6251,0,SQRT((E6251-route_map__2[[#This Row],[stop_lat]])^2 + ((F6251-route_map__2[[#This Row],[stop_lon]])*COS(RADIANS(route_map__2[[#This Row],[stop_lat]])))^2)*111.32)</f>
        <v>0.20434453467159477</v>
      </c>
    </row>
    <row r="6251" spans="1:7" hidden="1" x14ac:dyDescent="0.2">
      <c r="A6251" t="s">
        <v>363</v>
      </c>
      <c r="B6251">
        <v>1</v>
      </c>
      <c r="C6251">
        <v>17</v>
      </c>
      <c r="D6251" t="s">
        <v>5370</v>
      </c>
      <c r="E6251">
        <v>49.353447000000003</v>
      </c>
      <c r="F6251">
        <v>-123.138032</v>
      </c>
      <c r="G6251">
        <f>IF(route_map__2[[#This Row],[route_label]]&lt;&gt;A6252,0,SQRT((E6252-route_map__2[[#This Row],[stop_lat]])^2 + ((F6252-route_map__2[[#This Row],[stop_lon]])*COS(RADIANS(route_map__2[[#This Row],[stop_lat]])))^2)*111.32)</f>
        <v>0.13265042517625761</v>
      </c>
    </row>
    <row r="6252" spans="1:7" hidden="1" x14ac:dyDescent="0.2">
      <c r="A6252" t="s">
        <v>363</v>
      </c>
      <c r="B6252">
        <v>1</v>
      </c>
      <c r="C6252">
        <v>18</v>
      </c>
      <c r="D6252" t="s">
        <v>5371</v>
      </c>
      <c r="E6252">
        <v>49.354272000000002</v>
      </c>
      <c r="F6252">
        <v>-123.139352</v>
      </c>
      <c r="G6252">
        <f>IF(route_map__2[[#This Row],[route_label]]&lt;&gt;A6253,0,SQRT((E6253-route_map__2[[#This Row],[stop_lat]])^2 + ((F6253-route_map__2[[#This Row],[stop_lon]])*COS(RADIANS(route_map__2[[#This Row],[stop_lat]])))^2)*111.32)</f>
        <v>0.23754380229185248</v>
      </c>
    </row>
    <row r="6253" spans="1:7" hidden="1" x14ac:dyDescent="0.2">
      <c r="A6253" t="s">
        <v>363</v>
      </c>
      <c r="B6253">
        <v>1</v>
      </c>
      <c r="C6253">
        <v>19</v>
      </c>
      <c r="D6253" t="s">
        <v>5372</v>
      </c>
      <c r="E6253">
        <v>49.353769999999997</v>
      </c>
      <c r="F6253">
        <v>-123.14253600000001</v>
      </c>
      <c r="G6253">
        <f>IF(route_map__2[[#This Row],[route_label]]&lt;&gt;A6254,0,SQRT((E6254-route_map__2[[#This Row],[stop_lat]])^2 + ((F6254-route_map__2[[#This Row],[stop_lon]])*COS(RADIANS(route_map__2[[#This Row],[stop_lat]])))^2)*111.32)</f>
        <v>0.28202185435523391</v>
      </c>
    </row>
    <row r="6254" spans="1:7" hidden="1" x14ac:dyDescent="0.2">
      <c r="A6254" t="s">
        <v>363</v>
      </c>
      <c r="B6254">
        <v>1</v>
      </c>
      <c r="C6254">
        <v>20</v>
      </c>
      <c r="D6254" t="s">
        <v>5373</v>
      </c>
      <c r="E6254">
        <v>49.353986999999996</v>
      </c>
      <c r="F6254">
        <v>-123.146411</v>
      </c>
      <c r="G6254">
        <f>IF(route_map__2[[#This Row],[route_label]]&lt;&gt;A6255,0,SQRT((E6255-route_map__2[[#This Row],[stop_lat]])^2 + ((F6255-route_map__2[[#This Row],[stop_lon]])*COS(RADIANS(route_map__2[[#This Row],[stop_lat]])))^2)*111.32)</f>
        <v>0.71978442796136344</v>
      </c>
    </row>
    <row r="6255" spans="1:7" hidden="1" x14ac:dyDescent="0.2">
      <c r="A6255" t="s">
        <v>363</v>
      </c>
      <c r="B6255">
        <v>1</v>
      </c>
      <c r="C6255">
        <v>21</v>
      </c>
      <c r="D6255" t="s">
        <v>5374</v>
      </c>
      <c r="E6255">
        <v>49.348312999999997</v>
      </c>
      <c r="F6255">
        <v>-123.15117100000001</v>
      </c>
      <c r="G6255">
        <f>IF(route_map__2[[#This Row],[route_label]]&lt;&gt;A6256,0,SQRT((E6256-route_map__2[[#This Row],[stop_lat]])^2 + ((F6256-route_map__2[[#This Row],[stop_lon]])*COS(RADIANS(route_map__2[[#This Row],[stop_lat]])))^2)*111.32)</f>
        <v>0.22538657242988058</v>
      </c>
    </row>
    <row r="6256" spans="1:7" hidden="1" x14ac:dyDescent="0.2">
      <c r="A6256" t="s">
        <v>363</v>
      </c>
      <c r="B6256">
        <v>1</v>
      </c>
      <c r="C6256">
        <v>22</v>
      </c>
      <c r="D6256" t="s">
        <v>5375</v>
      </c>
      <c r="E6256">
        <v>49.346845999999999</v>
      </c>
      <c r="F6256">
        <v>-123.153313</v>
      </c>
      <c r="G6256">
        <f>IF(route_map__2[[#This Row],[route_label]]&lt;&gt;A6257,0,SQRT((E6257-route_map__2[[#This Row],[stop_lat]])^2 + ((F6257-route_map__2[[#This Row],[stop_lon]])*COS(RADIANS(route_map__2[[#This Row],[stop_lat]])))^2)*111.32)</f>
        <v>0.39216002610810063</v>
      </c>
    </row>
    <row r="6257" spans="1:7" hidden="1" x14ac:dyDescent="0.2">
      <c r="A6257" t="s">
        <v>363</v>
      </c>
      <c r="B6257">
        <v>1</v>
      </c>
      <c r="C6257">
        <v>23</v>
      </c>
      <c r="D6257" t="s">
        <v>5376</v>
      </c>
      <c r="E6257">
        <v>49.346193999999997</v>
      </c>
      <c r="F6257">
        <v>-123.147999</v>
      </c>
      <c r="G6257">
        <f>IF(route_map__2[[#This Row],[route_label]]&lt;&gt;A6258,0,SQRT((E6258-route_map__2[[#This Row],[stop_lat]])^2 + ((F6258-route_map__2[[#This Row],[stop_lon]])*COS(RADIANS(route_map__2[[#This Row],[stop_lat]])))^2)*111.32)</f>
        <v>0.29398952850032878</v>
      </c>
    </row>
    <row r="6258" spans="1:7" hidden="1" x14ac:dyDescent="0.2">
      <c r="A6258" t="s">
        <v>363</v>
      </c>
      <c r="B6258">
        <v>1</v>
      </c>
      <c r="C6258">
        <v>24</v>
      </c>
      <c r="D6258" t="s">
        <v>5377</v>
      </c>
      <c r="E6258">
        <v>49.346080999999998</v>
      </c>
      <c r="F6258">
        <v>-123.14394900000001</v>
      </c>
      <c r="G6258">
        <f>IF(route_map__2[[#This Row],[route_label]]&lt;&gt;A6259,0,SQRT((E6259-route_map__2[[#This Row],[stop_lat]])^2 + ((F6259-route_map__2[[#This Row],[stop_lon]])*COS(RADIANS(route_map__2[[#This Row],[stop_lat]])))^2)*111.32)</f>
        <v>0.49805080976149768</v>
      </c>
    </row>
    <row r="6259" spans="1:7" hidden="1" x14ac:dyDescent="0.2">
      <c r="A6259" t="s">
        <v>363</v>
      </c>
      <c r="B6259">
        <v>1</v>
      </c>
      <c r="C6259">
        <v>25</v>
      </c>
      <c r="D6259" t="s">
        <v>5378</v>
      </c>
      <c r="E6259">
        <v>49.343325999999998</v>
      </c>
      <c r="F6259">
        <v>-123.138538</v>
      </c>
      <c r="G6259">
        <f>IF(route_map__2[[#This Row],[route_label]]&lt;&gt;A6260,0,SQRT((E6260-route_map__2[[#This Row],[stop_lat]])^2 + ((F6260-route_map__2[[#This Row],[stop_lon]])*COS(RADIANS(route_map__2[[#This Row],[stop_lat]])))^2)*111.32)</f>
        <v>0.29079108627751055</v>
      </c>
    </row>
    <row r="6260" spans="1:7" hidden="1" x14ac:dyDescent="0.2">
      <c r="A6260" t="s">
        <v>363</v>
      </c>
      <c r="B6260">
        <v>1</v>
      </c>
      <c r="C6260">
        <v>26</v>
      </c>
      <c r="D6260" t="s">
        <v>5379</v>
      </c>
      <c r="E6260">
        <v>49.341062000000001</v>
      </c>
      <c r="F6260">
        <v>-123.136538</v>
      </c>
      <c r="G6260">
        <f>IF(route_map__2[[#This Row],[route_label]]&lt;&gt;A6261,0,SQRT((E6261-route_map__2[[#This Row],[stop_lat]])^2 + ((F6261-route_map__2[[#This Row],[stop_lon]])*COS(RADIANS(route_map__2[[#This Row],[stop_lat]])))^2)*111.32)</f>
        <v>0.29870798139930566</v>
      </c>
    </row>
    <row r="6261" spans="1:7" hidden="1" x14ac:dyDescent="0.2">
      <c r="A6261" t="s">
        <v>363</v>
      </c>
      <c r="B6261">
        <v>1</v>
      </c>
      <c r="C6261">
        <v>27</v>
      </c>
      <c r="D6261" t="s">
        <v>5380</v>
      </c>
      <c r="E6261">
        <v>49.338549999999998</v>
      </c>
      <c r="F6261">
        <v>-123.13509000000001</v>
      </c>
      <c r="G6261">
        <f>IF(route_map__2[[#This Row],[route_label]]&lt;&gt;A6262,0,SQRT((E6262-route_map__2[[#This Row],[stop_lat]])^2 + ((F6262-route_map__2[[#This Row],[stop_lon]])*COS(RADIANS(route_map__2[[#This Row],[stop_lat]])))^2)*111.32)</f>
        <v>0.66107274563137997</v>
      </c>
    </row>
    <row r="6262" spans="1:7" hidden="1" x14ac:dyDescent="0.2">
      <c r="A6262" t="s">
        <v>363</v>
      </c>
      <c r="B6262">
        <v>1</v>
      </c>
      <c r="C6262">
        <v>28</v>
      </c>
      <c r="D6262" t="s">
        <v>5241</v>
      </c>
      <c r="E6262">
        <v>49.336351000000001</v>
      </c>
      <c r="F6262">
        <v>-123.143556</v>
      </c>
      <c r="G6262">
        <f>IF(route_map__2[[#This Row],[route_label]]&lt;&gt;A6263,0,SQRT((E6263-route_map__2[[#This Row],[stop_lat]])^2 + ((F6263-route_map__2[[#This Row],[stop_lon]])*COS(RADIANS(route_map__2[[#This Row],[stop_lat]])))^2)*111.32)</f>
        <v>0.15394024205631107</v>
      </c>
    </row>
    <row r="6263" spans="1:7" hidden="1" x14ac:dyDescent="0.2">
      <c r="A6263" t="s">
        <v>363</v>
      </c>
      <c r="B6263">
        <v>1</v>
      </c>
      <c r="C6263">
        <v>29</v>
      </c>
      <c r="D6263" t="s">
        <v>5242</v>
      </c>
      <c r="E6263">
        <v>49.336370000000002</v>
      </c>
      <c r="F6263">
        <v>-123.145678</v>
      </c>
      <c r="G6263">
        <f>IF(route_map__2[[#This Row],[route_label]]&lt;&gt;A6264,0,SQRT((E6264-route_map__2[[#This Row],[stop_lat]])^2 + ((F6264-route_map__2[[#This Row],[stop_lon]])*COS(RADIANS(route_map__2[[#This Row],[stop_lat]])))^2)*111.32)</f>
        <v>3.303372144457091E-2</v>
      </c>
    </row>
    <row r="6264" spans="1:7" hidden="1" x14ac:dyDescent="0.2">
      <c r="A6264" t="s">
        <v>363</v>
      </c>
      <c r="B6264">
        <v>1</v>
      </c>
      <c r="C6264">
        <v>30</v>
      </c>
      <c r="D6264" t="s">
        <v>5243</v>
      </c>
      <c r="E6264">
        <v>49.336131999999999</v>
      </c>
      <c r="F6264">
        <v>-123.14595</v>
      </c>
      <c r="G6264">
        <f>IF(route_map__2[[#This Row],[route_label]]&lt;&gt;A6265,0,SQRT((E6265-route_map__2[[#This Row],[stop_lat]])^2 + ((F6265-route_map__2[[#This Row],[stop_lon]])*COS(RADIANS(route_map__2[[#This Row],[stop_lat]])))^2)*111.32)</f>
        <v>0.2071715997287949</v>
      </c>
    </row>
    <row r="6265" spans="1:7" hidden="1" x14ac:dyDescent="0.2">
      <c r="A6265" t="s">
        <v>363</v>
      </c>
      <c r="B6265">
        <v>1</v>
      </c>
      <c r="C6265">
        <v>31</v>
      </c>
      <c r="D6265" t="s">
        <v>5244</v>
      </c>
      <c r="E6265">
        <v>49.334271000000001</v>
      </c>
      <c r="F6265">
        <v>-123.14597000000001</v>
      </c>
      <c r="G6265">
        <f>IF(route_map__2[[#This Row],[route_label]]&lt;&gt;A6266,0,SQRT((E6266-route_map__2[[#This Row],[stop_lat]])^2 + ((F6266-route_map__2[[#This Row],[stop_lon]])*COS(RADIANS(route_map__2[[#This Row],[stop_lat]])))^2)*111.32)</f>
        <v>0.11967394686625824</v>
      </c>
    </row>
    <row r="6266" spans="1:7" hidden="1" x14ac:dyDescent="0.2">
      <c r="A6266" t="s">
        <v>363</v>
      </c>
      <c r="B6266">
        <v>1</v>
      </c>
      <c r="C6266">
        <v>32</v>
      </c>
      <c r="D6266" t="s">
        <v>5245</v>
      </c>
      <c r="E6266">
        <v>49.333196000000001</v>
      </c>
      <c r="F6266">
        <v>-123.145985</v>
      </c>
      <c r="G6266">
        <f>IF(route_map__2[[#This Row],[route_label]]&lt;&gt;A6267,0,SQRT((E6267-route_map__2[[#This Row],[stop_lat]])^2 + ((F6267-route_map__2[[#This Row],[stop_lon]])*COS(RADIANS(route_map__2[[#This Row],[stop_lat]])))^2)*111.32)</f>
        <v>0.11632942261845305</v>
      </c>
    </row>
    <row r="6267" spans="1:7" hidden="1" x14ac:dyDescent="0.2">
      <c r="A6267" t="s">
        <v>363</v>
      </c>
      <c r="B6267">
        <v>1</v>
      </c>
      <c r="C6267">
        <v>33</v>
      </c>
      <c r="D6267" t="s">
        <v>5246</v>
      </c>
      <c r="E6267">
        <v>49.332151000000003</v>
      </c>
      <c r="F6267">
        <v>-123.14598599999999</v>
      </c>
      <c r="G6267">
        <f>IF(route_map__2[[#This Row],[route_label]]&lt;&gt;A6268,0,SQRT((E6268-route_map__2[[#This Row],[stop_lat]])^2 + ((F6268-route_map__2[[#This Row],[stop_lon]])*COS(RADIANS(route_map__2[[#This Row],[stop_lat]])))^2)*111.32)</f>
        <v>0.26286717731340781</v>
      </c>
    </row>
    <row r="6268" spans="1:7" hidden="1" x14ac:dyDescent="0.2">
      <c r="A6268" t="s">
        <v>363</v>
      </c>
      <c r="B6268">
        <v>1</v>
      </c>
      <c r="C6268">
        <v>34</v>
      </c>
      <c r="D6268" t="s">
        <v>5247</v>
      </c>
      <c r="E6268">
        <v>49.331502</v>
      </c>
      <c r="F6268">
        <v>-123.14946999999999</v>
      </c>
      <c r="G6268">
        <f>IF(route_map__2[[#This Row],[route_label]]&lt;&gt;A6269,0,SQRT((E6269-route_map__2[[#This Row],[stop_lat]])^2 + ((F6269-route_map__2[[#This Row],[stop_lon]])*COS(RADIANS(route_map__2[[#This Row],[stop_lat]])))^2)*111.32)</f>
        <v>0.18089244271984997</v>
      </c>
    </row>
    <row r="6269" spans="1:7" hidden="1" x14ac:dyDescent="0.2">
      <c r="A6269" t="s">
        <v>363</v>
      </c>
      <c r="B6269">
        <v>1</v>
      </c>
      <c r="C6269">
        <v>35</v>
      </c>
      <c r="D6269" t="s">
        <v>5248</v>
      </c>
      <c r="E6269">
        <v>49.331535000000002</v>
      </c>
      <c r="F6269">
        <v>-123.15196299999999</v>
      </c>
      <c r="G6269">
        <f>IF(route_map__2[[#This Row],[route_label]]&lt;&gt;A6270,0,SQRT((E6270-route_map__2[[#This Row],[stop_lat]])^2 + ((F6270-route_map__2[[#This Row],[stop_lon]])*COS(RADIANS(route_map__2[[#This Row],[stop_lat]])))^2)*111.32)</f>
        <v>0.20274248138560871</v>
      </c>
    </row>
    <row r="6270" spans="1:7" hidden="1" x14ac:dyDescent="0.2">
      <c r="A6270" t="s">
        <v>363</v>
      </c>
      <c r="B6270">
        <v>1</v>
      </c>
      <c r="C6270">
        <v>36</v>
      </c>
      <c r="D6270" t="s">
        <v>5249</v>
      </c>
      <c r="E6270">
        <v>49.331575999999998</v>
      </c>
      <c r="F6270">
        <v>-123.154757</v>
      </c>
      <c r="G6270">
        <f>IF(route_map__2[[#This Row],[route_label]]&lt;&gt;A6271,0,SQRT((E6271-route_map__2[[#This Row],[stop_lat]])^2 + ((F6271-route_map__2[[#This Row],[stop_lon]])*COS(RADIANS(route_map__2[[#This Row],[stop_lat]])))^2)*111.32)</f>
        <v>0.4276236814111023</v>
      </c>
    </row>
    <row r="6271" spans="1:7" hidden="1" x14ac:dyDescent="0.2">
      <c r="A6271" t="s">
        <v>363</v>
      </c>
      <c r="B6271">
        <v>1</v>
      </c>
      <c r="C6271">
        <v>37</v>
      </c>
      <c r="D6271" t="s">
        <v>5191</v>
      </c>
      <c r="E6271">
        <v>49.327769000000004</v>
      </c>
      <c r="F6271">
        <v>-123.15397</v>
      </c>
      <c r="G6271">
        <f>IF(route_map__2[[#This Row],[route_label]]&lt;&gt;A6272,0,SQRT((E6272-route_map__2[[#This Row],[stop_lat]])^2 + ((F6272-route_map__2[[#This Row],[stop_lon]])*COS(RADIANS(route_map__2[[#This Row],[stop_lat]])))^2)*111.32)</f>
        <v>0.54015266241965232</v>
      </c>
    </row>
    <row r="6272" spans="1:7" hidden="1" x14ac:dyDescent="0.2">
      <c r="A6272" t="s">
        <v>363</v>
      </c>
      <c r="B6272">
        <v>1</v>
      </c>
      <c r="C6272">
        <v>38</v>
      </c>
      <c r="D6272" t="s">
        <v>5192</v>
      </c>
      <c r="E6272">
        <v>49.326635000000003</v>
      </c>
      <c r="F6272">
        <v>-123.146731</v>
      </c>
      <c r="G6272">
        <f>IF(route_map__2[[#This Row],[route_label]]&lt;&gt;A6273,0,SQRT((E6273-route_map__2[[#This Row],[stop_lat]])^2 + ((F6273-route_map__2[[#This Row],[stop_lon]])*COS(RADIANS(route_map__2[[#This Row],[stop_lat]])))^2)*111.32)</f>
        <v>0.29695697131959559</v>
      </c>
    </row>
    <row r="6273" spans="1:7" hidden="1" x14ac:dyDescent="0.2">
      <c r="A6273" t="s">
        <v>363</v>
      </c>
      <c r="B6273">
        <v>1</v>
      </c>
      <c r="C6273">
        <v>39</v>
      </c>
      <c r="D6273" t="s">
        <v>5193</v>
      </c>
      <c r="E6273">
        <v>49.326631999999996</v>
      </c>
      <c r="F6273">
        <v>-123.14263800000001</v>
      </c>
      <c r="G6273">
        <f>IF(route_map__2[[#This Row],[route_label]]&lt;&gt;A6274,0,SQRT((E6274-route_map__2[[#This Row],[stop_lat]])^2 + ((F6274-route_map__2[[#This Row],[stop_lon]])*COS(RADIANS(route_map__2[[#This Row],[stop_lat]])))^2)*111.32)</f>
        <v>0.31927490078250542</v>
      </c>
    </row>
    <row r="6274" spans="1:7" hidden="1" x14ac:dyDescent="0.2">
      <c r="A6274" t="s">
        <v>363</v>
      </c>
      <c r="B6274">
        <v>1</v>
      </c>
      <c r="C6274">
        <v>40</v>
      </c>
      <c r="D6274" t="s">
        <v>5194</v>
      </c>
      <c r="E6274">
        <v>49.326849000000003</v>
      </c>
      <c r="F6274">
        <v>-123.13825</v>
      </c>
      <c r="G6274">
        <f>IF(route_map__2[[#This Row],[route_label]]&lt;&gt;A6275,0,SQRT((E6275-route_map__2[[#This Row],[stop_lat]])^2 + ((F6275-route_map__2[[#This Row],[stop_lon]])*COS(RADIANS(route_map__2[[#This Row],[stop_lat]])))^2)*111.32)</f>
        <v>0.6423612269982476</v>
      </c>
    </row>
    <row r="6275" spans="1:7" hidden="1" x14ac:dyDescent="0.2">
      <c r="A6275" t="s">
        <v>363</v>
      </c>
      <c r="B6275">
        <v>1</v>
      </c>
      <c r="C6275">
        <v>41</v>
      </c>
      <c r="D6275" t="s">
        <v>5195</v>
      </c>
      <c r="E6275">
        <v>49.325823999999997</v>
      </c>
      <c r="F6275">
        <v>-123.129537</v>
      </c>
      <c r="G6275">
        <f>IF(route_map__2[[#This Row],[route_label]]&lt;&gt;A6276,0,SQRT((E6276-route_map__2[[#This Row],[stop_lat]])^2 + ((F6276-route_map__2[[#This Row],[stop_lon]])*COS(RADIANS(route_map__2[[#This Row],[stop_lat]])))^2)*111.32)</f>
        <v>3.607978674564178</v>
      </c>
    </row>
    <row r="6276" spans="1:7" hidden="1" x14ac:dyDescent="0.2">
      <c r="A6276" t="s">
        <v>363</v>
      </c>
      <c r="B6276">
        <v>1</v>
      </c>
      <c r="C6276">
        <v>42</v>
      </c>
      <c r="D6276" t="s">
        <v>5061</v>
      </c>
      <c r="E6276">
        <v>49.293655000000001</v>
      </c>
      <c r="F6276">
        <v>-123.13560099999999</v>
      </c>
      <c r="G6276">
        <f>IF(route_map__2[[#This Row],[route_label]]&lt;&gt;A6277,0,SQRT((E6277-route_map__2[[#This Row],[stop_lat]])^2 + ((F6277-route_map__2[[#This Row],[stop_lon]])*COS(RADIANS(route_map__2[[#This Row],[stop_lat]])))^2)*111.32)</f>
        <v>0.22633826096027457</v>
      </c>
    </row>
    <row r="6277" spans="1:7" hidden="1" x14ac:dyDescent="0.2">
      <c r="A6277" t="s">
        <v>363</v>
      </c>
      <c r="B6277">
        <v>1</v>
      </c>
      <c r="C6277">
        <v>43</v>
      </c>
      <c r="D6277" t="s">
        <v>5062</v>
      </c>
      <c r="E6277">
        <v>49.292217000000001</v>
      </c>
      <c r="F6277">
        <v>-123.133397</v>
      </c>
      <c r="G6277">
        <f>IF(route_map__2[[#This Row],[route_label]]&lt;&gt;A6278,0,SQRT((E6278-route_map__2[[#This Row],[stop_lat]])^2 + ((F6278-route_map__2[[#This Row],[stop_lon]])*COS(RADIANS(route_map__2[[#This Row],[stop_lat]])))^2)*111.32)</f>
        <v>0.30810012225692568</v>
      </c>
    </row>
    <row r="6278" spans="1:7" hidden="1" x14ac:dyDescent="0.2">
      <c r="A6278" t="s">
        <v>363</v>
      </c>
      <c r="B6278">
        <v>1</v>
      </c>
      <c r="C6278">
        <v>44</v>
      </c>
      <c r="D6278" t="s">
        <v>5063</v>
      </c>
      <c r="E6278">
        <v>49.290267999999998</v>
      </c>
      <c r="F6278">
        <v>-123.13038400000001</v>
      </c>
      <c r="G6278">
        <f>IF(route_map__2[[#This Row],[route_label]]&lt;&gt;A6279,0,SQRT((E6279-route_map__2[[#This Row],[stop_lat]])^2 + ((F6279-route_map__2[[#This Row],[stop_lon]])*COS(RADIANS(route_map__2[[#This Row],[stop_lat]])))^2)*111.32)</f>
        <v>0.25046514654091145</v>
      </c>
    </row>
    <row r="6279" spans="1:7" hidden="1" x14ac:dyDescent="0.2">
      <c r="A6279" t="s">
        <v>363</v>
      </c>
      <c r="B6279">
        <v>1</v>
      </c>
      <c r="C6279">
        <v>45</v>
      </c>
      <c r="D6279" t="s">
        <v>5064</v>
      </c>
      <c r="E6279">
        <v>49.288694</v>
      </c>
      <c r="F6279">
        <v>-123.12791900000001</v>
      </c>
      <c r="G6279">
        <f>IF(route_map__2[[#This Row],[route_label]]&lt;&gt;A6280,0,SQRT((E6280-route_map__2[[#This Row],[stop_lat]])^2 + ((F6280-route_map__2[[#This Row],[stop_lon]])*COS(RADIANS(route_map__2[[#This Row],[stop_lat]])))^2)*111.32)</f>
        <v>0.31139081338841756</v>
      </c>
    </row>
    <row r="6280" spans="1:7" hidden="1" x14ac:dyDescent="0.2">
      <c r="A6280" t="s">
        <v>363</v>
      </c>
      <c r="B6280">
        <v>1</v>
      </c>
      <c r="C6280">
        <v>46</v>
      </c>
      <c r="D6280" t="s">
        <v>5065</v>
      </c>
      <c r="E6280">
        <v>49.286717000000003</v>
      </c>
      <c r="F6280">
        <v>-123.12488500000001</v>
      </c>
      <c r="G6280">
        <f>IF(route_map__2[[#This Row],[route_label]]&lt;&gt;A6281,0,SQRT((E6281-route_map__2[[#This Row],[stop_lat]])^2 + ((F6281-route_map__2[[#This Row],[stop_lon]])*COS(RADIANS(route_map__2[[#This Row],[stop_lat]])))^2)*111.32)</f>
        <v>0.42896340837643432</v>
      </c>
    </row>
    <row r="6281" spans="1:7" hidden="1" x14ac:dyDescent="0.2">
      <c r="A6281" t="s">
        <v>363</v>
      </c>
      <c r="B6281">
        <v>1</v>
      </c>
      <c r="C6281">
        <v>47</v>
      </c>
      <c r="D6281" t="s">
        <v>5066</v>
      </c>
      <c r="E6281">
        <v>49.284014999999997</v>
      </c>
      <c r="F6281">
        <v>-123.120673</v>
      </c>
      <c r="G6281">
        <f>IF(route_map__2[[#This Row],[route_label]]&lt;&gt;A6282,0,SQRT((E6282-route_map__2[[#This Row],[stop_lat]])^2 + ((F6282-route_map__2[[#This Row],[stop_lon]])*COS(RADIANS(route_map__2[[#This Row],[stop_lat]])))^2)*111.32)</f>
        <v>0.21832840102450024</v>
      </c>
    </row>
    <row r="6282" spans="1:7" hidden="1" x14ac:dyDescent="0.2">
      <c r="A6282" t="s">
        <v>363</v>
      </c>
      <c r="B6282">
        <v>1</v>
      </c>
      <c r="C6282">
        <v>48</v>
      </c>
      <c r="D6282" t="s">
        <v>5067</v>
      </c>
      <c r="E6282">
        <v>49.282640000000001</v>
      </c>
      <c r="F6282">
        <v>-123.118529</v>
      </c>
      <c r="G6282">
        <f>IF(route_map__2[[#This Row],[route_label]]&lt;&gt;A6283,0,SQRT((E6283-route_map__2[[#This Row],[stop_lat]])^2 + ((F6283-route_map__2[[#This Row],[stop_lon]])*COS(RADIANS(route_map__2[[#This Row],[stop_lat]])))^2)*111.32)</f>
        <v>0.37880846249325312</v>
      </c>
    </row>
    <row r="6283" spans="1:7" hidden="1" x14ac:dyDescent="0.2">
      <c r="A6283" t="s">
        <v>363</v>
      </c>
      <c r="B6283">
        <v>1</v>
      </c>
      <c r="C6283">
        <v>49</v>
      </c>
      <c r="D6283" t="s">
        <v>5068</v>
      </c>
      <c r="E6283">
        <v>49.280236000000002</v>
      </c>
      <c r="F6283">
        <v>-123.11483699999999</v>
      </c>
      <c r="G6283">
        <f>IF(route_map__2[[#This Row],[route_label]]&lt;&gt;A6284,0,SQRT((E6284-route_map__2[[#This Row],[stop_lat]])^2 + ((F6284-route_map__2[[#This Row],[stop_lon]])*COS(RADIANS(route_map__2[[#This Row],[stop_lat]])))^2)*111.32)</f>
        <v>3.4960088585803829E-2</v>
      </c>
    </row>
    <row r="6284" spans="1:7" hidden="1" x14ac:dyDescent="0.2">
      <c r="A6284" t="s">
        <v>363</v>
      </c>
      <c r="B6284">
        <v>1</v>
      </c>
      <c r="C6284">
        <v>50</v>
      </c>
      <c r="D6284" t="s">
        <v>5196</v>
      </c>
      <c r="E6284">
        <v>49.280019000000003</v>
      </c>
      <c r="F6284">
        <v>-123.11448900000001</v>
      </c>
      <c r="G6284">
        <f>IF(route_map__2[[#This Row],[route_label]]&lt;&gt;A6285,0,SQRT((E6285-route_map__2[[#This Row],[stop_lat]])^2 + ((F6285-route_map__2[[#This Row],[stop_lon]])*COS(RADIANS(route_map__2[[#This Row],[stop_lat]])))^2)*111.32)</f>
        <v>0</v>
      </c>
    </row>
    <row r="6285" spans="1:7" hidden="1" x14ac:dyDescent="0.2">
      <c r="A6285" t="s">
        <v>197</v>
      </c>
      <c r="B6285">
        <v>0</v>
      </c>
      <c r="C6285">
        <v>1</v>
      </c>
      <c r="D6285" t="s">
        <v>5181</v>
      </c>
      <c r="E6285">
        <v>49.334732000000002</v>
      </c>
      <c r="F6285">
        <v>-123.18203800000001</v>
      </c>
      <c r="G6285">
        <f>IF(route_map__2[[#This Row],[route_label]]&lt;&gt;A6286,0,SQRT((E6286-route_map__2[[#This Row],[stop_lat]])^2 + ((F6286-route_map__2[[#This Row],[stop_lon]])*COS(RADIANS(route_map__2[[#This Row],[stop_lat]])))^2)*111.32)</f>
        <v>0.24278829829253842</v>
      </c>
    </row>
    <row r="6286" spans="1:7" hidden="1" x14ac:dyDescent="0.2">
      <c r="A6286" t="s">
        <v>197</v>
      </c>
      <c r="B6286">
        <v>0</v>
      </c>
      <c r="C6286">
        <v>2</v>
      </c>
      <c r="D6286" t="s">
        <v>5182</v>
      </c>
      <c r="E6286">
        <v>49.333976999999997</v>
      </c>
      <c r="F6286">
        <v>-123.178898</v>
      </c>
      <c r="G6286">
        <f>IF(route_map__2[[#This Row],[route_label]]&lt;&gt;A6287,0,SQRT((E6287-route_map__2[[#This Row],[stop_lat]])^2 + ((F6287-route_map__2[[#This Row],[stop_lon]])*COS(RADIANS(route_map__2[[#This Row],[stop_lat]])))^2)*111.32)</f>
        <v>0.29084551907816314</v>
      </c>
    </row>
    <row r="6287" spans="1:7" hidden="1" x14ac:dyDescent="0.2">
      <c r="A6287" t="s">
        <v>197</v>
      </c>
      <c r="B6287">
        <v>0</v>
      </c>
      <c r="C6287">
        <v>3</v>
      </c>
      <c r="D6287" t="s">
        <v>5183</v>
      </c>
      <c r="E6287">
        <v>49.333095</v>
      </c>
      <c r="F6287">
        <v>-123.175124</v>
      </c>
      <c r="G6287">
        <f>IF(route_map__2[[#This Row],[route_label]]&lt;&gt;A6288,0,SQRT((E6288-route_map__2[[#This Row],[stop_lat]])^2 + ((F6288-route_map__2[[#This Row],[stop_lon]])*COS(RADIANS(route_map__2[[#This Row],[stop_lat]])))^2)*111.32)</f>
        <v>0.42803991011245579</v>
      </c>
    </row>
    <row r="6288" spans="1:7" hidden="1" x14ac:dyDescent="0.2">
      <c r="A6288" t="s">
        <v>197</v>
      </c>
      <c r="B6288">
        <v>0</v>
      </c>
      <c r="C6288">
        <v>4</v>
      </c>
      <c r="D6288" t="s">
        <v>5184</v>
      </c>
      <c r="E6288">
        <v>49.330567000000002</v>
      </c>
      <c r="F6288">
        <v>-123.170678</v>
      </c>
      <c r="G6288">
        <f>IF(route_map__2[[#This Row],[route_label]]&lt;&gt;A6289,0,SQRT((E6289-route_map__2[[#This Row],[stop_lat]])^2 + ((F6289-route_map__2[[#This Row],[stop_lon]])*COS(RADIANS(route_map__2[[#This Row],[stop_lat]])))^2)*111.32)</f>
        <v>0.23603796840224886</v>
      </c>
    </row>
    <row r="6289" spans="1:7" hidden="1" x14ac:dyDescent="0.2">
      <c r="A6289" t="s">
        <v>197</v>
      </c>
      <c r="B6289">
        <v>0</v>
      </c>
      <c r="C6289">
        <v>5</v>
      </c>
      <c r="D6289" t="s">
        <v>5185</v>
      </c>
      <c r="E6289">
        <v>49.329656</v>
      </c>
      <c r="F6289">
        <v>-123.16773999999999</v>
      </c>
      <c r="G6289">
        <f>IF(route_map__2[[#This Row],[route_label]]&lt;&gt;A6290,0,SQRT((E6290-route_map__2[[#This Row],[stop_lat]])^2 + ((F6290-route_map__2[[#This Row],[stop_lon]])*COS(RADIANS(route_map__2[[#This Row],[stop_lat]])))^2)*111.32)</f>
        <v>8.5859479378483192E-2</v>
      </c>
    </row>
    <row r="6290" spans="1:7" hidden="1" x14ac:dyDescent="0.2">
      <c r="A6290" t="s">
        <v>197</v>
      </c>
      <c r="B6290">
        <v>0</v>
      </c>
      <c r="C6290">
        <v>6</v>
      </c>
      <c r="D6290" t="s">
        <v>5186</v>
      </c>
      <c r="E6290">
        <v>49.329332000000001</v>
      </c>
      <c r="F6290">
        <v>-123.16666600000001</v>
      </c>
      <c r="G6290">
        <f>IF(route_map__2[[#This Row],[route_label]]&lt;&gt;A6291,0,SQRT((E6291-route_map__2[[#This Row],[stop_lat]])^2 + ((F6291-route_map__2[[#This Row],[stop_lon]])*COS(RADIANS(route_map__2[[#This Row],[stop_lat]])))^2)*111.32)</f>
        <v>0.21576669127011375</v>
      </c>
    </row>
    <row r="6291" spans="1:7" hidden="1" x14ac:dyDescent="0.2">
      <c r="A6291" t="s">
        <v>197</v>
      </c>
      <c r="B6291">
        <v>0</v>
      </c>
      <c r="C6291">
        <v>7</v>
      </c>
      <c r="D6291" t="s">
        <v>5187</v>
      </c>
      <c r="E6291">
        <v>49.328566000000002</v>
      </c>
      <c r="F6291">
        <v>-123.163934</v>
      </c>
      <c r="G6291">
        <f>IF(route_map__2[[#This Row],[route_label]]&lt;&gt;A6292,0,SQRT((E6292-route_map__2[[#This Row],[stop_lat]])^2 + ((F6292-route_map__2[[#This Row],[stop_lon]])*COS(RADIANS(route_map__2[[#This Row],[stop_lat]])))^2)*111.32)</f>
        <v>0.15364865721647131</v>
      </c>
    </row>
    <row r="6292" spans="1:7" hidden="1" x14ac:dyDescent="0.2">
      <c r="A6292" t="s">
        <v>197</v>
      </c>
      <c r="B6292">
        <v>0</v>
      </c>
      <c r="C6292">
        <v>8</v>
      </c>
      <c r="D6292" t="s">
        <v>5188</v>
      </c>
      <c r="E6292">
        <v>49.328527000000001</v>
      </c>
      <c r="F6292">
        <v>-123.161817</v>
      </c>
      <c r="G6292">
        <f>IF(route_map__2[[#This Row],[route_label]]&lt;&gt;A6293,0,SQRT((E6293-route_map__2[[#This Row],[stop_lat]])^2 + ((F6293-route_map__2[[#This Row],[stop_lon]])*COS(RADIANS(route_map__2[[#This Row],[stop_lat]])))^2)*111.32)</f>
        <v>0.14764042246811962</v>
      </c>
    </row>
    <row r="6293" spans="1:7" hidden="1" x14ac:dyDescent="0.2">
      <c r="A6293" t="s">
        <v>197</v>
      </c>
      <c r="B6293">
        <v>0</v>
      </c>
      <c r="C6293">
        <v>9</v>
      </c>
      <c r="D6293" t="s">
        <v>5189</v>
      </c>
      <c r="E6293">
        <v>49.328533999999998</v>
      </c>
      <c r="F6293">
        <v>-123.15978200000001</v>
      </c>
      <c r="G6293">
        <f>IF(route_map__2[[#This Row],[route_label]]&lt;&gt;A6294,0,SQRT((E6294-route_map__2[[#This Row],[stop_lat]])^2 + ((F6294-route_map__2[[#This Row],[stop_lon]])*COS(RADIANS(route_map__2[[#This Row],[stop_lat]])))^2)*111.32)</f>
        <v>0.25067444577446368</v>
      </c>
    </row>
    <row r="6294" spans="1:7" hidden="1" x14ac:dyDescent="0.2">
      <c r="A6294" t="s">
        <v>197</v>
      </c>
      <c r="B6294">
        <v>0</v>
      </c>
      <c r="C6294">
        <v>10</v>
      </c>
      <c r="D6294" t="s">
        <v>5190</v>
      </c>
      <c r="E6294">
        <v>49.328163000000004</v>
      </c>
      <c r="F6294">
        <v>-123.156374</v>
      </c>
      <c r="G6294">
        <f>IF(route_map__2[[#This Row],[route_label]]&lt;&gt;A6295,0,SQRT((E6295-route_map__2[[#This Row],[stop_lat]])^2 + ((F6295-route_map__2[[#This Row],[stop_lon]])*COS(RADIANS(route_map__2[[#This Row],[stop_lat]])))^2)*111.32)</f>
        <v>0.17984079079531604</v>
      </c>
    </row>
    <row r="6295" spans="1:7" hidden="1" x14ac:dyDescent="0.2">
      <c r="A6295" t="s">
        <v>197</v>
      </c>
      <c r="B6295">
        <v>0</v>
      </c>
      <c r="C6295">
        <v>11</v>
      </c>
      <c r="D6295" t="s">
        <v>5191</v>
      </c>
      <c r="E6295">
        <v>49.327769000000004</v>
      </c>
      <c r="F6295">
        <v>-123.15397</v>
      </c>
      <c r="G6295">
        <f>IF(route_map__2[[#This Row],[route_label]]&lt;&gt;A6296,0,SQRT((E6296-route_map__2[[#This Row],[stop_lat]])^2 + ((F6296-route_map__2[[#This Row],[stop_lon]])*COS(RADIANS(route_map__2[[#This Row],[stop_lat]])))^2)*111.32)</f>
        <v>0.54015266241965232</v>
      </c>
    </row>
    <row r="6296" spans="1:7" hidden="1" x14ac:dyDescent="0.2">
      <c r="A6296" t="s">
        <v>197</v>
      </c>
      <c r="B6296">
        <v>0</v>
      </c>
      <c r="C6296">
        <v>12</v>
      </c>
      <c r="D6296" t="s">
        <v>5192</v>
      </c>
      <c r="E6296">
        <v>49.326635000000003</v>
      </c>
      <c r="F6296">
        <v>-123.146731</v>
      </c>
      <c r="G6296">
        <f>IF(route_map__2[[#This Row],[route_label]]&lt;&gt;A6297,0,SQRT((E6297-route_map__2[[#This Row],[stop_lat]])^2 + ((F6297-route_map__2[[#This Row],[stop_lon]])*COS(RADIANS(route_map__2[[#This Row],[stop_lat]])))^2)*111.32)</f>
        <v>0.29695697131959559</v>
      </c>
    </row>
    <row r="6297" spans="1:7" hidden="1" x14ac:dyDescent="0.2">
      <c r="A6297" t="s">
        <v>197</v>
      </c>
      <c r="B6297">
        <v>0</v>
      </c>
      <c r="C6297">
        <v>13</v>
      </c>
      <c r="D6297" t="s">
        <v>5193</v>
      </c>
      <c r="E6297">
        <v>49.326631999999996</v>
      </c>
      <c r="F6297">
        <v>-123.14263800000001</v>
      </c>
      <c r="G6297">
        <f>IF(route_map__2[[#This Row],[route_label]]&lt;&gt;A6298,0,SQRT((E6298-route_map__2[[#This Row],[stop_lat]])^2 + ((F6298-route_map__2[[#This Row],[stop_lon]])*COS(RADIANS(route_map__2[[#This Row],[stop_lat]])))^2)*111.32)</f>
        <v>0.31927490078250542</v>
      </c>
    </row>
    <row r="6298" spans="1:7" hidden="1" x14ac:dyDescent="0.2">
      <c r="A6298" t="s">
        <v>197</v>
      </c>
      <c r="B6298">
        <v>0</v>
      </c>
      <c r="C6298">
        <v>14</v>
      </c>
      <c r="D6298" t="s">
        <v>5194</v>
      </c>
      <c r="E6298">
        <v>49.326849000000003</v>
      </c>
      <c r="F6298">
        <v>-123.13825</v>
      </c>
      <c r="G6298">
        <f>IF(route_map__2[[#This Row],[route_label]]&lt;&gt;A6299,0,SQRT((E6299-route_map__2[[#This Row],[stop_lat]])^2 + ((F6299-route_map__2[[#This Row],[stop_lon]])*COS(RADIANS(route_map__2[[#This Row],[stop_lat]])))^2)*111.32)</f>
        <v>1.2341655400177616</v>
      </c>
    </row>
    <row r="6299" spans="1:7" hidden="1" x14ac:dyDescent="0.2">
      <c r="A6299" t="s">
        <v>197</v>
      </c>
      <c r="B6299">
        <v>0</v>
      </c>
      <c r="C6299">
        <v>15</v>
      </c>
      <c r="D6299" t="s">
        <v>5021</v>
      </c>
      <c r="E6299">
        <v>49.323943</v>
      </c>
      <c r="F6299">
        <v>-123.12183400000001</v>
      </c>
      <c r="G6299">
        <f>IF(route_map__2[[#This Row],[route_label]]&lt;&gt;A6300,0,SQRT((E6300-route_map__2[[#This Row],[stop_lat]])^2 + ((F6300-route_map__2[[#This Row],[stop_lon]])*COS(RADIANS(route_map__2[[#This Row],[stop_lat]])))^2)*111.32)</f>
        <v>0.34388679779957337</v>
      </c>
    </row>
    <row r="6300" spans="1:7" hidden="1" x14ac:dyDescent="0.2">
      <c r="A6300" t="s">
        <v>197</v>
      </c>
      <c r="B6300">
        <v>0</v>
      </c>
      <c r="C6300">
        <v>16</v>
      </c>
      <c r="D6300" t="s">
        <v>5022</v>
      </c>
      <c r="E6300">
        <v>49.323841000000002</v>
      </c>
      <c r="F6300">
        <v>-123.117097</v>
      </c>
      <c r="G6300">
        <f>IF(route_map__2[[#This Row],[route_label]]&lt;&gt;A6301,0,SQRT((E6301-route_map__2[[#This Row],[stop_lat]])^2 + ((F6301-route_map__2[[#This Row],[stop_lon]])*COS(RADIANS(route_map__2[[#This Row],[stop_lat]])))^2)*111.32)</f>
        <v>0.34283973425985409</v>
      </c>
    </row>
    <row r="6301" spans="1:7" hidden="1" x14ac:dyDescent="0.2">
      <c r="A6301" t="s">
        <v>197</v>
      </c>
      <c r="B6301">
        <v>0</v>
      </c>
      <c r="C6301">
        <v>17</v>
      </c>
      <c r="D6301" t="s">
        <v>5023</v>
      </c>
      <c r="E6301">
        <v>49.323816999999998</v>
      </c>
      <c r="F6301">
        <v>-123.11237199999999</v>
      </c>
      <c r="G6301">
        <f>IF(route_map__2[[#This Row],[route_label]]&lt;&gt;A6302,0,SQRT((E6302-route_map__2[[#This Row],[stop_lat]])^2 + ((F6302-route_map__2[[#This Row],[stop_lon]])*COS(RADIANS(route_map__2[[#This Row],[stop_lat]])))^2)*111.32)</f>
        <v>0.17597914062805944</v>
      </c>
    </row>
    <row r="6302" spans="1:7" hidden="1" x14ac:dyDescent="0.2">
      <c r="A6302" t="s">
        <v>197</v>
      </c>
      <c r="B6302">
        <v>0</v>
      </c>
      <c r="C6302">
        <v>18</v>
      </c>
      <c r="D6302" t="s">
        <v>5024</v>
      </c>
      <c r="E6302">
        <v>49.323788</v>
      </c>
      <c r="F6302">
        <v>-123.10994700000001</v>
      </c>
      <c r="G6302">
        <f>IF(route_map__2[[#This Row],[route_label]]&lt;&gt;A6303,0,SQRT((E6303-route_map__2[[#This Row],[stop_lat]])^2 + ((F6303-route_map__2[[#This Row],[stop_lon]])*COS(RADIANS(route_map__2[[#This Row],[stop_lat]])))^2)*111.32)</f>
        <v>0.19612351075744591</v>
      </c>
    </row>
    <row r="6303" spans="1:7" hidden="1" x14ac:dyDescent="0.2">
      <c r="A6303" t="s">
        <v>197</v>
      </c>
      <c r="B6303">
        <v>0</v>
      </c>
      <c r="C6303">
        <v>19</v>
      </c>
      <c r="D6303" t="s">
        <v>5025</v>
      </c>
      <c r="E6303">
        <v>49.323777999999997</v>
      </c>
      <c r="F6303">
        <v>-123.10724399999999</v>
      </c>
      <c r="G6303">
        <f>IF(route_map__2[[#This Row],[route_label]]&lt;&gt;A6304,0,SQRT((E6304-route_map__2[[#This Row],[stop_lat]])^2 + ((F6304-route_map__2[[#This Row],[stop_lon]])*COS(RADIANS(route_map__2[[#This Row],[stop_lat]])))^2)*111.32)</f>
        <v>0.14122947280283296</v>
      </c>
    </row>
    <row r="6304" spans="1:7" hidden="1" x14ac:dyDescent="0.2">
      <c r="A6304" t="s">
        <v>197</v>
      </c>
      <c r="B6304">
        <v>0</v>
      </c>
      <c r="C6304">
        <v>20</v>
      </c>
      <c r="D6304" t="s">
        <v>5026</v>
      </c>
      <c r="E6304">
        <v>49.323749999999997</v>
      </c>
      <c r="F6304">
        <v>-123.105298</v>
      </c>
      <c r="G6304">
        <f>IF(route_map__2[[#This Row],[route_label]]&lt;&gt;A6305,0,SQRT((E6305-route_map__2[[#This Row],[stop_lat]])^2 + ((F6305-route_map__2[[#This Row],[stop_lon]])*COS(RADIANS(route_map__2[[#This Row],[stop_lat]])))^2)*111.32)</f>
        <v>0.47216449594957755</v>
      </c>
    </row>
    <row r="6305" spans="1:7" hidden="1" x14ac:dyDescent="0.2">
      <c r="A6305" t="s">
        <v>197</v>
      </c>
      <c r="B6305">
        <v>0</v>
      </c>
      <c r="C6305">
        <v>21</v>
      </c>
      <c r="D6305" t="s">
        <v>5012</v>
      </c>
      <c r="E6305">
        <v>49.322589000000001</v>
      </c>
      <c r="F6305">
        <v>-123.099039</v>
      </c>
      <c r="G6305">
        <f>IF(route_map__2[[#This Row],[route_label]]&lt;&gt;A6306,0,SQRT((E6306-route_map__2[[#This Row],[stop_lat]])^2 + ((F6306-route_map__2[[#This Row],[stop_lon]])*COS(RADIANS(route_map__2[[#This Row],[stop_lat]])))^2)*111.32)</f>
        <v>0.33512718629531973</v>
      </c>
    </row>
    <row r="6306" spans="1:7" hidden="1" x14ac:dyDescent="0.2">
      <c r="A6306" t="s">
        <v>197</v>
      </c>
      <c r="B6306">
        <v>0</v>
      </c>
      <c r="C6306">
        <v>22</v>
      </c>
      <c r="D6306" t="s">
        <v>5013</v>
      </c>
      <c r="E6306">
        <v>49.321178000000003</v>
      </c>
      <c r="F6306">
        <v>-123.094959</v>
      </c>
      <c r="G6306">
        <f>IF(route_map__2[[#This Row],[route_label]]&lt;&gt;A6307,0,SQRT((E6307-route_map__2[[#This Row],[stop_lat]])^2 + ((F6307-route_map__2[[#This Row],[stop_lon]])*COS(RADIANS(route_map__2[[#This Row],[stop_lat]])))^2)*111.32)</f>
        <v>0.25661230374192195</v>
      </c>
    </row>
    <row r="6307" spans="1:7" hidden="1" x14ac:dyDescent="0.2">
      <c r="A6307" t="s">
        <v>197</v>
      </c>
      <c r="B6307">
        <v>0</v>
      </c>
      <c r="C6307">
        <v>23</v>
      </c>
      <c r="D6307" t="s">
        <v>5014</v>
      </c>
      <c r="E6307">
        <v>49.320065</v>
      </c>
      <c r="F6307">
        <v>-123.09186200000001</v>
      </c>
      <c r="G6307">
        <f>IF(route_map__2[[#This Row],[route_label]]&lt;&gt;A6308,0,SQRT((E6308-route_map__2[[#This Row],[stop_lat]])^2 + ((F6308-route_map__2[[#This Row],[stop_lon]])*COS(RADIANS(route_map__2[[#This Row],[stop_lat]])))^2)*111.32)</f>
        <v>0.63616879991999087</v>
      </c>
    </row>
    <row r="6308" spans="1:7" hidden="1" x14ac:dyDescent="0.2">
      <c r="A6308" t="s">
        <v>197</v>
      </c>
      <c r="B6308">
        <v>0</v>
      </c>
      <c r="C6308">
        <v>24</v>
      </c>
      <c r="D6308" t="s">
        <v>5170</v>
      </c>
      <c r="E6308">
        <v>49.316724999999998</v>
      </c>
      <c r="F6308">
        <v>-123.084748</v>
      </c>
      <c r="G6308">
        <f>IF(route_map__2[[#This Row],[route_label]]&lt;&gt;A6309,0,SQRT((E6309-route_map__2[[#This Row],[stop_lat]])^2 + ((F6309-route_map__2[[#This Row],[stop_lon]])*COS(RADIANS(route_map__2[[#This Row],[stop_lat]])))^2)*111.32)</f>
        <v>0.17899086850072934</v>
      </c>
    </row>
    <row r="6309" spans="1:7" hidden="1" x14ac:dyDescent="0.2">
      <c r="A6309" t="s">
        <v>197</v>
      </c>
      <c r="B6309">
        <v>0</v>
      </c>
      <c r="C6309">
        <v>25</v>
      </c>
      <c r="D6309" t="s">
        <v>5171</v>
      </c>
      <c r="E6309">
        <v>49.315826000000001</v>
      </c>
      <c r="F6309">
        <v>-123.082703</v>
      </c>
      <c r="G6309">
        <f>IF(route_map__2[[#This Row],[route_label]]&lt;&gt;A6310,0,SQRT((E6310-route_map__2[[#This Row],[stop_lat]])^2 + ((F6310-route_map__2[[#This Row],[stop_lon]])*COS(RADIANS(route_map__2[[#This Row],[stop_lat]])))^2)*111.32)</f>
        <v>0.26764449115565708</v>
      </c>
    </row>
    <row r="6310" spans="1:7" hidden="1" x14ac:dyDescent="0.2">
      <c r="A6310" t="s">
        <v>197</v>
      </c>
      <c r="B6310">
        <v>0</v>
      </c>
      <c r="C6310">
        <v>26</v>
      </c>
      <c r="D6310" t="s">
        <v>5381</v>
      </c>
      <c r="E6310">
        <v>49.314478999999999</v>
      </c>
      <c r="F6310">
        <v>-123.07964800000001</v>
      </c>
      <c r="G6310">
        <f>IF(route_map__2[[#This Row],[route_label]]&lt;&gt;A6311,0,SQRT((E6311-route_map__2[[#This Row],[stop_lat]])^2 + ((F6311-route_map__2[[#This Row],[stop_lon]])*COS(RADIANS(route_map__2[[#This Row],[stop_lat]])))^2)*111.32)</f>
        <v>0.27765403368095337</v>
      </c>
    </row>
    <row r="6311" spans="1:7" hidden="1" x14ac:dyDescent="0.2">
      <c r="A6311" t="s">
        <v>197</v>
      </c>
      <c r="B6311">
        <v>0</v>
      </c>
      <c r="C6311">
        <v>27</v>
      </c>
      <c r="D6311" t="s">
        <v>4845</v>
      </c>
      <c r="E6311">
        <v>49.314475999999999</v>
      </c>
      <c r="F6311">
        <v>-123.075822</v>
      </c>
      <c r="G6311">
        <f>IF(route_map__2[[#This Row],[route_label]]&lt;&gt;A6312,0,SQRT((E6312-route_map__2[[#This Row],[stop_lat]])^2 + ((F6312-route_map__2[[#This Row],[stop_lon]])*COS(RADIANS(route_map__2[[#This Row],[stop_lat]])))^2)*111.32)</f>
        <v>0.42494213383109541</v>
      </c>
    </row>
    <row r="6312" spans="1:7" hidden="1" x14ac:dyDescent="0.2">
      <c r="A6312" t="s">
        <v>197</v>
      </c>
      <c r="B6312">
        <v>0</v>
      </c>
      <c r="C6312">
        <v>28</v>
      </c>
      <c r="D6312" t="s">
        <v>4962</v>
      </c>
      <c r="E6312">
        <v>49.317656999999997</v>
      </c>
      <c r="F6312">
        <v>-123.072585</v>
      </c>
      <c r="G6312">
        <f>IF(route_map__2[[#This Row],[route_label]]&lt;&gt;A6313,0,SQRT((E6313-route_map__2[[#This Row],[stop_lat]])^2 + ((F6313-route_map__2[[#This Row],[stop_lon]])*COS(RADIANS(route_map__2[[#This Row],[stop_lat]])))^2)*111.32)</f>
        <v>0.30105015792450662</v>
      </c>
    </row>
    <row r="6313" spans="1:7" hidden="1" x14ac:dyDescent="0.2">
      <c r="A6313" t="s">
        <v>197</v>
      </c>
      <c r="B6313">
        <v>0</v>
      </c>
      <c r="C6313">
        <v>29</v>
      </c>
      <c r="D6313" t="s">
        <v>4847</v>
      </c>
      <c r="E6313">
        <v>49.320352</v>
      </c>
      <c r="F6313">
        <v>-123.07223999999999</v>
      </c>
      <c r="G6313">
        <f>IF(route_map__2[[#This Row],[route_label]]&lt;&gt;A6314,0,SQRT((E6314-route_map__2[[#This Row],[stop_lat]])^2 + ((F6314-route_map__2[[#This Row],[stop_lon]])*COS(RADIANS(route_map__2[[#This Row],[stop_lat]])))^2)*111.32)</f>
        <v>0.18813420839016257</v>
      </c>
    </row>
    <row r="6314" spans="1:7" hidden="1" x14ac:dyDescent="0.2">
      <c r="A6314" t="s">
        <v>197</v>
      </c>
      <c r="B6314">
        <v>0</v>
      </c>
      <c r="C6314">
        <v>30</v>
      </c>
      <c r="D6314" t="s">
        <v>5034</v>
      </c>
      <c r="E6314">
        <v>49.321995999999999</v>
      </c>
      <c r="F6314">
        <v>-123.071639</v>
      </c>
      <c r="G6314">
        <f>IF(route_map__2[[#This Row],[route_label]]&lt;&gt;A6315,0,SQRT((E6315-route_map__2[[#This Row],[stop_lat]])^2 + ((F6315-route_map__2[[#This Row],[stop_lon]])*COS(RADIANS(route_map__2[[#This Row],[stop_lat]])))^2)*111.32)</f>
        <v>0.20601746462345258</v>
      </c>
    </row>
    <row r="6315" spans="1:7" hidden="1" x14ac:dyDescent="0.2">
      <c r="A6315" t="s">
        <v>197</v>
      </c>
      <c r="B6315">
        <v>0</v>
      </c>
      <c r="C6315">
        <v>31</v>
      </c>
      <c r="D6315" t="s">
        <v>5035</v>
      </c>
      <c r="E6315">
        <v>49.321969000000003</v>
      </c>
      <c r="F6315">
        <v>-123.0688</v>
      </c>
      <c r="G6315">
        <f>IF(route_map__2[[#This Row],[route_label]]&lt;&gt;A6316,0,SQRT((E6316-route_map__2[[#This Row],[stop_lat]])^2 + ((F6316-route_map__2[[#This Row],[stop_lon]])*COS(RADIANS(route_map__2[[#This Row],[stop_lat]])))^2)*111.32)</f>
        <v>0.2457164416665169</v>
      </c>
    </row>
    <row r="6316" spans="1:7" hidden="1" x14ac:dyDescent="0.2">
      <c r="A6316" t="s">
        <v>197</v>
      </c>
      <c r="B6316">
        <v>0</v>
      </c>
      <c r="C6316">
        <v>32</v>
      </c>
      <c r="D6316" t="s">
        <v>5036</v>
      </c>
      <c r="E6316">
        <v>49.321933999999999</v>
      </c>
      <c r="F6316">
        <v>-123.065414</v>
      </c>
      <c r="G6316">
        <f>IF(route_map__2[[#This Row],[route_label]]&lt;&gt;A6317,0,SQRT((E6317-route_map__2[[#This Row],[stop_lat]])^2 + ((F6317-route_map__2[[#This Row],[stop_lon]])*COS(RADIANS(route_map__2[[#This Row],[stop_lat]])))^2)*111.32)</f>
        <v>0.19710734849734624</v>
      </c>
    </row>
    <row r="6317" spans="1:7" hidden="1" x14ac:dyDescent="0.2">
      <c r="A6317" t="s">
        <v>197</v>
      </c>
      <c r="B6317">
        <v>0</v>
      </c>
      <c r="C6317">
        <v>33</v>
      </c>
      <c r="D6317" t="s">
        <v>5037</v>
      </c>
      <c r="E6317">
        <v>49.321899999999999</v>
      </c>
      <c r="F6317">
        <v>-123.062698</v>
      </c>
      <c r="G6317">
        <f>IF(route_map__2[[#This Row],[route_label]]&lt;&gt;A6318,0,SQRT((E6318-route_map__2[[#This Row],[stop_lat]])^2 + ((F6318-route_map__2[[#This Row],[stop_lon]])*COS(RADIANS(route_map__2[[#This Row],[stop_lat]])))^2)*111.32)</f>
        <v>0.22670161628325081</v>
      </c>
    </row>
    <row r="6318" spans="1:7" hidden="1" x14ac:dyDescent="0.2">
      <c r="A6318" t="s">
        <v>197</v>
      </c>
      <c r="B6318">
        <v>0</v>
      </c>
      <c r="C6318">
        <v>34</v>
      </c>
      <c r="D6318" t="s">
        <v>5038</v>
      </c>
      <c r="E6318">
        <v>49.321869</v>
      </c>
      <c r="F6318">
        <v>-123.059574</v>
      </c>
      <c r="G6318">
        <f>IF(route_map__2[[#This Row],[route_label]]&lt;&gt;A6319,0,SQRT((E6319-route_map__2[[#This Row],[stop_lat]])^2 + ((F6319-route_map__2[[#This Row],[stop_lon]])*COS(RADIANS(route_map__2[[#This Row],[stop_lat]])))^2)*111.32)</f>
        <v>0.22878517757515021</v>
      </c>
    </row>
    <row r="6319" spans="1:7" hidden="1" x14ac:dyDescent="0.2">
      <c r="A6319" t="s">
        <v>197</v>
      </c>
      <c r="B6319">
        <v>0</v>
      </c>
      <c r="C6319">
        <v>35</v>
      </c>
      <c r="D6319" t="s">
        <v>4828</v>
      </c>
      <c r="E6319">
        <v>49.321559000000001</v>
      </c>
      <c r="F6319">
        <v>-123.05645699999999</v>
      </c>
      <c r="G6319">
        <f>IF(route_map__2[[#This Row],[route_label]]&lt;&gt;A6320,0,SQRT((E6320-route_map__2[[#This Row],[stop_lat]])^2 + ((F6320-route_map__2[[#This Row],[stop_lon]])*COS(RADIANS(route_map__2[[#This Row],[stop_lat]])))^2)*111.32)</f>
        <v>0.22223320938016619</v>
      </c>
    </row>
    <row r="6320" spans="1:7" hidden="1" x14ac:dyDescent="0.2">
      <c r="A6320" t="s">
        <v>197</v>
      </c>
      <c r="B6320">
        <v>0</v>
      </c>
      <c r="C6320">
        <v>36</v>
      </c>
      <c r="D6320" t="s">
        <v>4829</v>
      </c>
      <c r="E6320">
        <v>49.319563000000002</v>
      </c>
      <c r="F6320">
        <v>-123.05651400000001</v>
      </c>
      <c r="G6320">
        <f>IF(route_map__2[[#This Row],[route_label]]&lt;&gt;A6321,0,SQRT((E6321-route_map__2[[#This Row],[stop_lat]])^2 + ((F6321-route_map__2[[#This Row],[stop_lon]])*COS(RADIANS(route_map__2[[#This Row],[stop_lat]])))^2)*111.32)</f>
        <v>0.23724539219954899</v>
      </c>
    </row>
    <row r="6321" spans="1:7" hidden="1" x14ac:dyDescent="0.2">
      <c r="A6321" t="s">
        <v>197</v>
      </c>
      <c r="B6321">
        <v>0</v>
      </c>
      <c r="C6321">
        <v>37</v>
      </c>
      <c r="D6321" t="s">
        <v>4830</v>
      </c>
      <c r="E6321">
        <v>49.317431999999997</v>
      </c>
      <c r="F6321">
        <v>-123.05655899999999</v>
      </c>
      <c r="G6321">
        <f>IF(route_map__2[[#This Row],[route_label]]&lt;&gt;A6322,0,SQRT((E6322-route_map__2[[#This Row],[stop_lat]])^2 + ((F6322-route_map__2[[#This Row],[stop_lon]])*COS(RADIANS(route_map__2[[#This Row],[stop_lat]])))^2)*111.32)</f>
        <v>0.23135373474039853</v>
      </c>
    </row>
    <row r="6322" spans="1:7" hidden="1" x14ac:dyDescent="0.2">
      <c r="A6322" t="s">
        <v>197</v>
      </c>
      <c r="B6322">
        <v>0</v>
      </c>
      <c r="C6322">
        <v>38</v>
      </c>
      <c r="D6322" t="s">
        <v>4831</v>
      </c>
      <c r="E6322">
        <v>49.315353999999999</v>
      </c>
      <c r="F6322">
        <v>-123.056611</v>
      </c>
      <c r="G6322">
        <f>IF(route_map__2[[#This Row],[route_label]]&lt;&gt;A6323,0,SQRT((E6323-route_map__2[[#This Row],[stop_lat]])^2 + ((F6323-route_map__2[[#This Row],[stop_lon]])*COS(RADIANS(route_map__2[[#This Row],[stop_lat]])))^2)*111.32)</f>
        <v>0.21746237418271974</v>
      </c>
    </row>
    <row r="6323" spans="1:7" hidden="1" x14ac:dyDescent="0.2">
      <c r="A6323" t="s">
        <v>197</v>
      </c>
      <c r="B6323">
        <v>0</v>
      </c>
      <c r="C6323">
        <v>39</v>
      </c>
      <c r="D6323" t="s">
        <v>4939</v>
      </c>
      <c r="E6323">
        <v>49.313425000000002</v>
      </c>
      <c r="F6323">
        <v>-123.056138</v>
      </c>
      <c r="G6323">
        <f>IF(route_map__2[[#This Row],[route_label]]&lt;&gt;A6324,0,SQRT((E6324-route_map__2[[#This Row],[stop_lat]])^2 + ((F6324-route_map__2[[#This Row],[stop_lon]])*COS(RADIANS(route_map__2[[#This Row],[stop_lat]])))^2)*111.32)</f>
        <v>0.15556478545348043</v>
      </c>
    </row>
    <row r="6324" spans="1:7" hidden="1" x14ac:dyDescent="0.2">
      <c r="A6324" t="s">
        <v>197</v>
      </c>
      <c r="B6324">
        <v>0</v>
      </c>
      <c r="C6324">
        <v>40</v>
      </c>
      <c r="D6324" t="s">
        <v>4940</v>
      </c>
      <c r="E6324">
        <v>49.313392</v>
      </c>
      <c r="F6324">
        <v>-123.053995</v>
      </c>
      <c r="G6324">
        <f>IF(route_map__2[[#This Row],[route_label]]&lt;&gt;A6325,0,SQRT((E6325-route_map__2[[#This Row],[stop_lat]])^2 + ((F6325-route_map__2[[#This Row],[stop_lon]])*COS(RADIANS(route_map__2[[#This Row],[stop_lat]])))^2)*111.32)</f>
        <v>0.17716191554320584</v>
      </c>
    </row>
    <row r="6325" spans="1:7" hidden="1" x14ac:dyDescent="0.2">
      <c r="A6325" t="s">
        <v>197</v>
      </c>
      <c r="B6325">
        <v>0</v>
      </c>
      <c r="C6325">
        <v>41</v>
      </c>
      <c r="D6325" t="s">
        <v>4941</v>
      </c>
      <c r="E6325">
        <v>49.313372000000001</v>
      </c>
      <c r="F6325">
        <v>-123.051554</v>
      </c>
      <c r="G6325">
        <f>IF(route_map__2[[#This Row],[route_label]]&lt;&gt;A6326,0,SQRT((E6326-route_map__2[[#This Row],[stop_lat]])^2 + ((F6326-route_map__2[[#This Row],[stop_lon]])*COS(RADIANS(route_map__2[[#This Row],[stop_lat]])))^2)*111.32)</f>
        <v>0.21780175981985372</v>
      </c>
    </row>
    <row r="6326" spans="1:7" hidden="1" x14ac:dyDescent="0.2">
      <c r="A6326" t="s">
        <v>197</v>
      </c>
      <c r="B6326">
        <v>0</v>
      </c>
      <c r="C6326">
        <v>42</v>
      </c>
      <c r="D6326" t="s">
        <v>4942</v>
      </c>
      <c r="E6326">
        <v>49.313316999999998</v>
      </c>
      <c r="F6326">
        <v>-123.048554</v>
      </c>
      <c r="G6326">
        <f>IF(route_map__2[[#This Row],[route_label]]&lt;&gt;A6327,0,SQRT((E6327-route_map__2[[#This Row],[stop_lat]])^2 + ((F6327-route_map__2[[#This Row],[stop_lon]])*COS(RADIANS(route_map__2[[#This Row],[stop_lat]])))^2)*111.32)</f>
        <v>0.19847223311790207</v>
      </c>
    </row>
    <row r="6327" spans="1:7" hidden="1" x14ac:dyDescent="0.2">
      <c r="A6327" t="s">
        <v>197</v>
      </c>
      <c r="B6327">
        <v>0</v>
      </c>
      <c r="C6327">
        <v>43</v>
      </c>
      <c r="D6327" t="s">
        <v>4943</v>
      </c>
      <c r="E6327">
        <v>49.313273000000002</v>
      </c>
      <c r="F6327">
        <v>-123.04582000000001</v>
      </c>
      <c r="G6327">
        <f>IF(route_map__2[[#This Row],[route_label]]&lt;&gt;A6328,0,SQRT((E6328-route_map__2[[#This Row],[stop_lat]])^2 + ((F6328-route_map__2[[#This Row],[stop_lon]])*COS(RADIANS(route_map__2[[#This Row],[stop_lat]])))^2)*111.32)</f>
        <v>0.60755792773685446</v>
      </c>
    </row>
    <row r="6328" spans="1:7" hidden="1" x14ac:dyDescent="0.2">
      <c r="A6328" t="s">
        <v>197</v>
      </c>
      <c r="B6328">
        <v>0</v>
      </c>
      <c r="C6328">
        <v>44</v>
      </c>
      <c r="D6328" t="s">
        <v>4633</v>
      </c>
      <c r="E6328">
        <v>49.313198</v>
      </c>
      <c r="F6328">
        <v>-123.037449</v>
      </c>
      <c r="G6328">
        <f>IF(route_map__2[[#This Row],[route_label]]&lt;&gt;A6329,0,SQRT((E6329-route_map__2[[#This Row],[stop_lat]])^2 + ((F6329-route_map__2[[#This Row],[stop_lon]])*COS(RADIANS(route_map__2[[#This Row],[stop_lat]])))^2)*111.32)</f>
        <v>0.92624822798878181</v>
      </c>
    </row>
    <row r="6329" spans="1:7" hidden="1" x14ac:dyDescent="0.2">
      <c r="A6329" t="s">
        <v>197</v>
      </c>
      <c r="B6329">
        <v>0</v>
      </c>
      <c r="C6329">
        <v>45</v>
      </c>
      <c r="D6329" t="s">
        <v>5071</v>
      </c>
      <c r="E6329">
        <v>49.313087000000003</v>
      </c>
      <c r="F6329">
        <v>-123.024687</v>
      </c>
      <c r="G6329">
        <f>IF(route_map__2[[#This Row],[route_label]]&lt;&gt;A6330,0,SQRT((E6330-route_map__2[[#This Row],[stop_lat]])^2 + ((F6330-route_map__2[[#This Row],[stop_lon]])*COS(RADIANS(route_map__2[[#This Row],[stop_lat]])))^2)*111.32)</f>
        <v>0.30493107614775272</v>
      </c>
    </row>
    <row r="6330" spans="1:7" hidden="1" x14ac:dyDescent="0.2">
      <c r="A6330" t="s">
        <v>197</v>
      </c>
      <c r="B6330">
        <v>0</v>
      </c>
      <c r="C6330">
        <v>46</v>
      </c>
      <c r="D6330" t="s">
        <v>5072</v>
      </c>
      <c r="E6330">
        <v>49.315778000000002</v>
      </c>
      <c r="F6330">
        <v>-123.02390200000001</v>
      </c>
      <c r="G6330">
        <f>IF(route_map__2[[#This Row],[route_label]]&lt;&gt;A6331,0,SQRT((E6331-route_map__2[[#This Row],[stop_lat]])^2 + ((F6331-route_map__2[[#This Row],[stop_lon]])*COS(RADIANS(route_map__2[[#This Row],[stop_lat]])))^2)*111.32)</f>
        <v>0.23288280808676667</v>
      </c>
    </row>
    <row r="6331" spans="1:7" hidden="1" x14ac:dyDescent="0.2">
      <c r="A6331" t="s">
        <v>197</v>
      </c>
      <c r="B6331">
        <v>0</v>
      </c>
      <c r="C6331">
        <v>47</v>
      </c>
      <c r="D6331" t="s">
        <v>5075</v>
      </c>
      <c r="E6331">
        <v>49.317869999999999</v>
      </c>
      <c r="F6331">
        <v>-123.02389100000001</v>
      </c>
      <c r="G6331">
        <f>IF(route_map__2[[#This Row],[route_label]]&lt;&gt;A6332,0,SQRT((E6332-route_map__2[[#This Row],[stop_lat]])^2 + ((F6332-route_map__2[[#This Row],[stop_lon]])*COS(RADIANS(route_map__2[[#This Row],[stop_lat]])))^2)*111.32)</f>
        <v>0.41751717452154624</v>
      </c>
    </row>
    <row r="6332" spans="1:7" hidden="1" x14ac:dyDescent="0.2">
      <c r="A6332" t="s">
        <v>197</v>
      </c>
      <c r="B6332">
        <v>0</v>
      </c>
      <c r="C6332">
        <v>48</v>
      </c>
      <c r="D6332" t="s">
        <v>5382</v>
      </c>
      <c r="E6332">
        <v>49.319389999999999</v>
      </c>
      <c r="F6332">
        <v>-123.018631</v>
      </c>
      <c r="G6332">
        <f>IF(route_map__2[[#This Row],[route_label]]&lt;&gt;A6333,0,SQRT((E6333-route_map__2[[#This Row],[stop_lat]])^2 + ((F6333-route_map__2[[#This Row],[stop_lon]])*COS(RADIANS(route_map__2[[#This Row],[stop_lat]])))^2)*111.32)</f>
        <v>2.8091608744525676</v>
      </c>
    </row>
    <row r="6333" spans="1:7" hidden="1" x14ac:dyDescent="0.2">
      <c r="A6333" t="s">
        <v>197</v>
      </c>
      <c r="B6333">
        <v>1</v>
      </c>
      <c r="C6333">
        <v>1</v>
      </c>
      <c r="D6333" t="s">
        <v>5041</v>
      </c>
      <c r="E6333">
        <v>49.321967000000001</v>
      </c>
      <c r="F6333">
        <v>-123.057142</v>
      </c>
      <c r="G6333">
        <f>IF(route_map__2[[#This Row],[route_label]]&lt;&gt;A6334,0,SQRT((E6334-route_map__2[[#This Row],[stop_lat]])^2 + ((F6334-route_map__2[[#This Row],[stop_lon]])*COS(RADIANS(route_map__2[[#This Row],[stop_lat]])))^2)*111.32)</f>
        <v>0.23409990463662586</v>
      </c>
    </row>
    <row r="6334" spans="1:7" hidden="1" x14ac:dyDescent="0.2">
      <c r="A6334" t="s">
        <v>197</v>
      </c>
      <c r="B6334">
        <v>1</v>
      </c>
      <c r="C6334">
        <v>2</v>
      </c>
      <c r="D6334" t="s">
        <v>5042</v>
      </c>
      <c r="E6334">
        <v>49.321997000000003</v>
      </c>
      <c r="F6334">
        <v>-123.060368</v>
      </c>
      <c r="G6334">
        <f>IF(route_map__2[[#This Row],[route_label]]&lt;&gt;A6335,0,SQRT((E6335-route_map__2[[#This Row],[stop_lat]])^2 + ((F6335-route_map__2[[#This Row],[stop_lon]])*COS(RADIANS(route_map__2[[#This Row],[stop_lat]])))^2)*111.32)</f>
        <v>0.22256578424070239</v>
      </c>
    </row>
    <row r="6335" spans="1:7" hidden="1" x14ac:dyDescent="0.2">
      <c r="A6335" t="s">
        <v>197</v>
      </c>
      <c r="B6335">
        <v>1</v>
      </c>
      <c r="C6335">
        <v>3</v>
      </c>
      <c r="D6335" t="s">
        <v>5043</v>
      </c>
      <c r="E6335">
        <v>49.322028000000003</v>
      </c>
      <c r="F6335">
        <v>-123.063435</v>
      </c>
      <c r="G6335">
        <f>IF(route_map__2[[#This Row],[route_label]]&lt;&gt;A6336,0,SQRT((E6336-route_map__2[[#This Row],[stop_lat]])^2 + ((F6336-route_map__2[[#This Row],[stop_lon]])*COS(RADIANS(route_map__2[[#This Row],[stop_lat]])))^2)*111.32)</f>
        <v>0.22274287613667459</v>
      </c>
    </row>
    <row r="6336" spans="1:7" hidden="1" x14ac:dyDescent="0.2">
      <c r="A6336" t="s">
        <v>197</v>
      </c>
      <c r="B6336">
        <v>1</v>
      </c>
      <c r="C6336">
        <v>4</v>
      </c>
      <c r="D6336" t="s">
        <v>5044</v>
      </c>
      <c r="E6336">
        <v>49.322074000000001</v>
      </c>
      <c r="F6336">
        <v>-123.06650399999999</v>
      </c>
      <c r="G6336">
        <f>IF(route_map__2[[#This Row],[route_label]]&lt;&gt;A6337,0,SQRT((E6337-route_map__2[[#This Row],[stop_lat]])^2 + ((F6337-route_map__2[[#This Row],[stop_lon]])*COS(RADIANS(route_map__2[[#This Row],[stop_lat]])))^2)*111.32)</f>
        <v>0.43582386868459488</v>
      </c>
    </row>
    <row r="6337" spans="1:7" hidden="1" x14ac:dyDescent="0.2">
      <c r="A6337" t="s">
        <v>197</v>
      </c>
      <c r="B6337">
        <v>1</v>
      </c>
      <c r="C6337">
        <v>5</v>
      </c>
      <c r="D6337" t="s">
        <v>4876</v>
      </c>
      <c r="E6337">
        <v>49.3217</v>
      </c>
      <c r="F6337">
        <v>-123.07248300000001</v>
      </c>
      <c r="G6337">
        <f>IF(route_map__2[[#This Row],[route_label]]&lt;&gt;A6338,0,SQRT((E6338-route_map__2[[#This Row],[stop_lat]])^2 + ((F6338-route_map__2[[#This Row],[stop_lon]])*COS(RADIANS(route_map__2[[#This Row],[stop_lat]])))^2)*111.32)</f>
        <v>0.23346190063005762</v>
      </c>
    </row>
    <row r="6338" spans="1:7" hidden="1" x14ac:dyDescent="0.2">
      <c r="A6338" t="s">
        <v>197</v>
      </c>
      <c r="B6338">
        <v>1</v>
      </c>
      <c r="C6338">
        <v>6</v>
      </c>
      <c r="D6338" t="s">
        <v>4877</v>
      </c>
      <c r="E6338">
        <v>49.319603000000001</v>
      </c>
      <c r="F6338">
        <v>-123.072529</v>
      </c>
      <c r="G6338">
        <f>IF(route_map__2[[#This Row],[route_label]]&lt;&gt;A6339,0,SQRT((E6339-route_map__2[[#This Row],[stop_lat]])^2 + ((F6339-route_map__2[[#This Row],[stop_lon]])*COS(RADIANS(route_map__2[[#This Row],[stop_lat]])))^2)*111.32)</f>
        <v>0.31313334669468079</v>
      </c>
    </row>
    <row r="6339" spans="1:7" hidden="1" x14ac:dyDescent="0.2">
      <c r="A6339" t="s">
        <v>197</v>
      </c>
      <c r="B6339">
        <v>1</v>
      </c>
      <c r="C6339">
        <v>7</v>
      </c>
      <c r="D6339" t="s">
        <v>4878</v>
      </c>
      <c r="E6339">
        <v>49.316896</v>
      </c>
      <c r="F6339">
        <v>-123.073702</v>
      </c>
      <c r="G6339">
        <f>IF(route_map__2[[#This Row],[route_label]]&lt;&gt;A6340,0,SQRT((E6340-route_map__2[[#This Row],[stop_lat]])^2 + ((F6340-route_map__2[[#This Row],[stop_lon]])*COS(RADIANS(route_map__2[[#This Row],[stop_lat]])))^2)*111.32)</f>
        <v>0.27746227138275692</v>
      </c>
    </row>
    <row r="6340" spans="1:7" hidden="1" x14ac:dyDescent="0.2">
      <c r="A6340" t="s">
        <v>197</v>
      </c>
      <c r="B6340">
        <v>1</v>
      </c>
      <c r="C6340">
        <v>8</v>
      </c>
      <c r="D6340" t="s">
        <v>4879</v>
      </c>
      <c r="E6340">
        <v>49.314819999999997</v>
      </c>
      <c r="F6340">
        <v>-123.075818</v>
      </c>
      <c r="G6340">
        <f>IF(route_map__2[[#This Row],[route_label]]&lt;&gt;A6341,0,SQRT((E6341-route_map__2[[#This Row],[stop_lat]])^2 + ((F6341-route_map__2[[#This Row],[stop_lon]])*COS(RADIANS(route_map__2[[#This Row],[stop_lat]])))^2)*111.32)</f>
        <v>0.17309930100201643</v>
      </c>
    </row>
    <row r="6341" spans="1:7" hidden="1" x14ac:dyDescent="0.2">
      <c r="A6341" t="s">
        <v>197</v>
      </c>
      <c r="B6341">
        <v>1</v>
      </c>
      <c r="C6341">
        <v>9</v>
      </c>
      <c r="D6341" t="s">
        <v>5383</v>
      </c>
      <c r="E6341">
        <v>49.313704000000001</v>
      </c>
      <c r="F6341">
        <v>-123.077479</v>
      </c>
      <c r="G6341">
        <f>IF(route_map__2[[#This Row],[route_label]]&lt;&gt;A6342,0,SQRT((E6342-route_map__2[[#This Row],[stop_lat]])^2 + ((F6342-route_map__2[[#This Row],[stop_lon]])*COS(RADIANS(route_map__2[[#This Row],[stop_lat]])))^2)*111.32)</f>
        <v>0.28473792537048676</v>
      </c>
    </row>
    <row r="6342" spans="1:7" hidden="1" x14ac:dyDescent="0.2">
      <c r="A6342" t="s">
        <v>197</v>
      </c>
      <c r="B6342">
        <v>1</v>
      </c>
      <c r="C6342">
        <v>10</v>
      </c>
      <c r="D6342" t="s">
        <v>5135</v>
      </c>
      <c r="E6342">
        <v>49.315137</v>
      </c>
      <c r="F6342">
        <v>-123.08072900000001</v>
      </c>
      <c r="G6342">
        <f>IF(route_map__2[[#This Row],[route_label]]&lt;&gt;A6343,0,SQRT((E6343-route_map__2[[#This Row],[stop_lat]])^2 + ((F6343-route_map__2[[#This Row],[stop_lon]])*COS(RADIANS(route_map__2[[#This Row],[stop_lat]])))^2)*111.32)</f>
        <v>0.26719281748676244</v>
      </c>
    </row>
    <row r="6343" spans="1:7" hidden="1" x14ac:dyDescent="0.2">
      <c r="A6343" t="s">
        <v>197</v>
      </c>
      <c r="B6343">
        <v>1</v>
      </c>
      <c r="C6343">
        <v>11</v>
      </c>
      <c r="D6343" t="s">
        <v>5136</v>
      </c>
      <c r="E6343">
        <v>49.316465000000001</v>
      </c>
      <c r="F6343">
        <v>-123.08379600000001</v>
      </c>
      <c r="G6343">
        <f>IF(route_map__2[[#This Row],[route_label]]&lt;&gt;A6344,0,SQRT((E6344-route_map__2[[#This Row],[stop_lat]])^2 + ((F6344-route_map__2[[#This Row],[stop_lon]])*COS(RADIANS(route_map__2[[#This Row],[stop_lat]])))^2)*111.32)</f>
        <v>0.11339532057431582</v>
      </c>
    </row>
    <row r="6344" spans="1:7" hidden="1" x14ac:dyDescent="0.2">
      <c r="A6344" t="s">
        <v>197</v>
      </c>
      <c r="B6344">
        <v>1</v>
      </c>
      <c r="C6344">
        <v>12</v>
      </c>
      <c r="D6344" t="s">
        <v>5137</v>
      </c>
      <c r="E6344">
        <v>49.317036999999999</v>
      </c>
      <c r="F6344">
        <v>-123.085089</v>
      </c>
      <c r="G6344">
        <f>IF(route_map__2[[#This Row],[route_label]]&lt;&gt;A6345,0,SQRT((E6345-route_map__2[[#This Row],[stop_lat]])^2 + ((F6345-route_map__2[[#This Row],[stop_lon]])*COS(RADIANS(route_map__2[[#This Row],[stop_lat]])))^2)*111.32)</f>
        <v>0.26284682360641998</v>
      </c>
    </row>
    <row r="6345" spans="1:7" hidden="1" x14ac:dyDescent="0.2">
      <c r="A6345" t="s">
        <v>197</v>
      </c>
      <c r="B6345">
        <v>1</v>
      </c>
      <c r="C6345">
        <v>13</v>
      </c>
      <c r="D6345" t="s">
        <v>4986</v>
      </c>
      <c r="E6345">
        <v>49.318364000000003</v>
      </c>
      <c r="F6345">
        <v>-123.08808500000001</v>
      </c>
      <c r="G6345">
        <f>IF(route_map__2[[#This Row],[route_label]]&lt;&gt;A6346,0,SQRT((E6346-route_map__2[[#This Row],[stop_lat]])^2 + ((F6346-route_map__2[[#This Row],[stop_lon]])*COS(RADIANS(route_map__2[[#This Row],[stop_lat]])))^2)*111.32)</f>
        <v>0.41827307023936439</v>
      </c>
    </row>
    <row r="6346" spans="1:7" hidden="1" x14ac:dyDescent="0.2">
      <c r="A6346" t="s">
        <v>197</v>
      </c>
      <c r="B6346">
        <v>1</v>
      </c>
      <c r="C6346">
        <v>14</v>
      </c>
      <c r="D6346" t="s">
        <v>4987</v>
      </c>
      <c r="E6346">
        <v>49.320610000000002</v>
      </c>
      <c r="F6346">
        <v>-123.09270600000001</v>
      </c>
      <c r="G6346">
        <f>IF(route_map__2[[#This Row],[route_label]]&lt;&gt;A6347,0,SQRT((E6347-route_map__2[[#This Row],[stop_lat]])^2 + ((F6347-route_map__2[[#This Row],[stop_lon]])*COS(RADIANS(route_map__2[[#This Row],[stop_lat]])))^2)*111.32)</f>
        <v>0.21092489803118444</v>
      </c>
    </row>
    <row r="6347" spans="1:7" hidden="1" x14ac:dyDescent="0.2">
      <c r="A6347" t="s">
        <v>197</v>
      </c>
      <c r="B6347">
        <v>1</v>
      </c>
      <c r="C6347">
        <v>15</v>
      </c>
      <c r="D6347" t="s">
        <v>4988</v>
      </c>
      <c r="E6347">
        <v>49.321510000000004</v>
      </c>
      <c r="F6347">
        <v>-123.095264</v>
      </c>
      <c r="G6347">
        <f>IF(route_map__2[[#This Row],[route_label]]&lt;&gt;A6348,0,SQRT((E6348-route_map__2[[#This Row],[stop_lat]])^2 + ((F6348-route_map__2[[#This Row],[stop_lon]])*COS(RADIANS(route_map__2[[#This Row],[stop_lat]])))^2)*111.32)</f>
        <v>0.17820124955956124</v>
      </c>
    </row>
    <row r="6348" spans="1:7" hidden="1" x14ac:dyDescent="0.2">
      <c r="A6348" t="s">
        <v>197</v>
      </c>
      <c r="B6348">
        <v>1</v>
      </c>
      <c r="C6348">
        <v>16</v>
      </c>
      <c r="D6348" t="s">
        <v>4989</v>
      </c>
      <c r="E6348">
        <v>49.322273000000003</v>
      </c>
      <c r="F6348">
        <v>-123.09742300000001</v>
      </c>
      <c r="G6348">
        <f>IF(route_map__2[[#This Row],[route_label]]&lt;&gt;A6349,0,SQRT((E6349-route_map__2[[#This Row],[stop_lat]])^2 + ((F6349-route_map__2[[#This Row],[stop_lon]])*COS(RADIANS(route_map__2[[#This Row],[stop_lat]])))^2)*111.32)</f>
        <v>0.18149951501152281</v>
      </c>
    </row>
    <row r="6349" spans="1:7" hidden="1" x14ac:dyDescent="0.2">
      <c r="A6349" t="s">
        <v>197</v>
      </c>
      <c r="B6349">
        <v>1</v>
      </c>
      <c r="C6349">
        <v>17</v>
      </c>
      <c r="D6349" t="s">
        <v>4990</v>
      </c>
      <c r="E6349">
        <v>49.323076</v>
      </c>
      <c r="F6349">
        <v>-123.0996</v>
      </c>
      <c r="G6349">
        <f>IF(route_map__2[[#This Row],[route_label]]&lt;&gt;A6350,0,SQRT((E6350-route_map__2[[#This Row],[stop_lat]])^2 + ((F6350-route_map__2[[#This Row],[stop_lon]])*COS(RADIANS(route_map__2[[#This Row],[stop_lat]])))^2)*111.32)</f>
        <v>0.28437812002795865</v>
      </c>
    </row>
    <row r="6350" spans="1:7" hidden="1" x14ac:dyDescent="0.2">
      <c r="A6350" t="s">
        <v>197</v>
      </c>
      <c r="B6350">
        <v>1</v>
      </c>
      <c r="C6350">
        <v>18</v>
      </c>
      <c r="D6350" t="s">
        <v>5052</v>
      </c>
      <c r="E6350">
        <v>49.323912999999997</v>
      </c>
      <c r="F6350">
        <v>-123.103303</v>
      </c>
      <c r="G6350">
        <f>IF(route_map__2[[#This Row],[route_label]]&lt;&gt;A6351,0,SQRT((E6351-route_map__2[[#This Row],[stop_lat]])^2 + ((F6351-route_map__2[[#This Row],[stop_lon]])*COS(RADIANS(route_map__2[[#This Row],[stop_lat]])))^2)*111.32)</f>
        <v>0.16188565086516579</v>
      </c>
    </row>
    <row r="6351" spans="1:7" hidden="1" x14ac:dyDescent="0.2">
      <c r="A6351" t="s">
        <v>197</v>
      </c>
      <c r="B6351">
        <v>1</v>
      </c>
      <c r="C6351">
        <v>19</v>
      </c>
      <c r="D6351" t="s">
        <v>5053</v>
      </c>
      <c r="E6351">
        <v>49.323931000000002</v>
      </c>
      <c r="F6351">
        <v>-123.10553400000001</v>
      </c>
      <c r="G6351">
        <f>IF(route_map__2[[#This Row],[route_label]]&lt;&gt;A6352,0,SQRT((E6352-route_map__2[[#This Row],[stop_lat]])^2 + ((F6352-route_map__2[[#This Row],[stop_lon]])*COS(RADIANS(route_map__2[[#This Row],[stop_lat]])))^2)*111.32)</f>
        <v>0.21195533497195157</v>
      </c>
    </row>
    <row r="6352" spans="1:7" hidden="1" x14ac:dyDescent="0.2">
      <c r="A6352" t="s">
        <v>197</v>
      </c>
      <c r="B6352">
        <v>1</v>
      </c>
      <c r="C6352">
        <v>20</v>
      </c>
      <c r="D6352" t="s">
        <v>5054</v>
      </c>
      <c r="E6352">
        <v>49.323956000000003</v>
      </c>
      <c r="F6352">
        <v>-123.10845500000001</v>
      </c>
      <c r="G6352">
        <f>IF(route_map__2[[#This Row],[route_label]]&lt;&gt;A6353,0,SQRT((E6353-route_map__2[[#This Row],[stop_lat]])^2 + ((F6353-route_map__2[[#This Row],[stop_lon]])*COS(RADIANS(route_map__2[[#This Row],[stop_lat]])))^2)*111.32)</f>
        <v>0.19628149473452761</v>
      </c>
    </row>
    <row r="6353" spans="1:7" hidden="1" x14ac:dyDescent="0.2">
      <c r="A6353" t="s">
        <v>197</v>
      </c>
      <c r="B6353">
        <v>1</v>
      </c>
      <c r="C6353">
        <v>21</v>
      </c>
      <c r="D6353" t="s">
        <v>5055</v>
      </c>
      <c r="E6353">
        <v>49.323979000000001</v>
      </c>
      <c r="F6353">
        <v>-123.11116</v>
      </c>
      <c r="G6353">
        <f>IF(route_map__2[[#This Row],[route_label]]&lt;&gt;A6354,0,SQRT((E6354-route_map__2[[#This Row],[stop_lat]])^2 + ((F6354-route_map__2[[#This Row],[stop_lon]])*COS(RADIANS(route_map__2[[#This Row],[stop_lat]])))^2)*111.32)</f>
        <v>0.19809112190101044</v>
      </c>
    </row>
    <row r="6354" spans="1:7" hidden="1" x14ac:dyDescent="0.2">
      <c r="A6354" t="s">
        <v>197</v>
      </c>
      <c r="B6354">
        <v>1</v>
      </c>
      <c r="C6354">
        <v>22</v>
      </c>
      <c r="D6354" t="s">
        <v>5056</v>
      </c>
      <c r="E6354">
        <v>49.323999000000001</v>
      </c>
      <c r="F6354">
        <v>-123.11389</v>
      </c>
      <c r="G6354">
        <f>IF(route_map__2[[#This Row],[route_label]]&lt;&gt;A6355,0,SQRT((E6355-route_map__2[[#This Row],[stop_lat]])^2 + ((F6355-route_map__2[[#This Row],[stop_lon]])*COS(RADIANS(route_map__2[[#This Row],[stop_lat]])))^2)*111.32)</f>
        <v>0.19764933652921501</v>
      </c>
    </row>
    <row r="6355" spans="1:7" hidden="1" x14ac:dyDescent="0.2">
      <c r="A6355" t="s">
        <v>197</v>
      </c>
      <c r="B6355">
        <v>1</v>
      </c>
      <c r="C6355">
        <v>23</v>
      </c>
      <c r="D6355" t="s">
        <v>5057</v>
      </c>
      <c r="E6355">
        <v>49.324013000000001</v>
      </c>
      <c r="F6355">
        <v>-123.116614</v>
      </c>
      <c r="G6355">
        <f>IF(route_map__2[[#This Row],[route_label]]&lt;&gt;A6356,0,SQRT((E6356-route_map__2[[#This Row],[stop_lat]])^2 + ((F6356-route_map__2[[#This Row],[stop_lon]])*COS(RADIANS(route_map__2[[#This Row],[stop_lat]])))^2)*111.32)</f>
        <v>0.39043934245717238</v>
      </c>
    </row>
    <row r="6356" spans="1:7" hidden="1" x14ac:dyDescent="0.2">
      <c r="A6356" t="s">
        <v>197</v>
      </c>
      <c r="B6356">
        <v>1</v>
      </c>
      <c r="C6356">
        <v>24</v>
      </c>
      <c r="D6356" t="s">
        <v>5059</v>
      </c>
      <c r="E6356">
        <v>49.324309</v>
      </c>
      <c r="F6356">
        <v>-123.121976</v>
      </c>
      <c r="G6356">
        <f>IF(route_map__2[[#This Row],[route_label]]&lt;&gt;A6357,0,SQRT((E6357-route_map__2[[#This Row],[stop_lat]])^2 + ((F6357-route_map__2[[#This Row],[stop_lon]])*COS(RADIANS(route_map__2[[#This Row],[stop_lat]])))^2)*111.32)</f>
        <v>0.63338924812405117</v>
      </c>
    </row>
    <row r="6357" spans="1:7" hidden="1" x14ac:dyDescent="0.2">
      <c r="A6357" t="s">
        <v>197</v>
      </c>
      <c r="B6357">
        <v>1</v>
      </c>
      <c r="C6357">
        <v>25</v>
      </c>
      <c r="D6357" t="s">
        <v>5384</v>
      </c>
      <c r="E6357">
        <v>49.326543999999998</v>
      </c>
      <c r="F6357">
        <v>-123.130004</v>
      </c>
      <c r="G6357">
        <f>IF(route_map__2[[#This Row],[route_label]]&lt;&gt;A6358,0,SQRT((E6358-route_map__2[[#This Row],[stop_lat]])^2 + ((F6358-route_map__2[[#This Row],[stop_lon]])*COS(RADIANS(route_map__2[[#This Row],[stop_lat]])))^2)*111.32)</f>
        <v>0.64937637394392755</v>
      </c>
    </row>
    <row r="6358" spans="1:7" hidden="1" x14ac:dyDescent="0.2">
      <c r="A6358" t="s">
        <v>197</v>
      </c>
      <c r="B6358">
        <v>1</v>
      </c>
      <c r="C6358">
        <v>26</v>
      </c>
      <c r="D6358" t="s">
        <v>5197</v>
      </c>
      <c r="E6358">
        <v>49.327117999999999</v>
      </c>
      <c r="F6358">
        <v>-123.13891099999999</v>
      </c>
      <c r="G6358">
        <f>IF(route_map__2[[#This Row],[route_label]]&lt;&gt;A6359,0,SQRT((E6359-route_map__2[[#This Row],[stop_lat]])^2 + ((F6359-route_map__2[[#This Row],[stop_lon]])*COS(RADIANS(route_map__2[[#This Row],[stop_lat]])))^2)*111.32)</f>
        <v>0.34258716414749329</v>
      </c>
    </row>
    <row r="6359" spans="1:7" hidden="1" x14ac:dyDescent="0.2">
      <c r="A6359" t="s">
        <v>197</v>
      </c>
      <c r="B6359">
        <v>1</v>
      </c>
      <c r="C6359">
        <v>27</v>
      </c>
      <c r="D6359" t="s">
        <v>5198</v>
      </c>
      <c r="E6359">
        <v>49.326889999999999</v>
      </c>
      <c r="F6359">
        <v>-123.14362</v>
      </c>
      <c r="G6359">
        <f>IF(route_map__2[[#This Row],[route_label]]&lt;&gt;A6360,0,SQRT((E6360-route_map__2[[#This Row],[stop_lat]])^2 + ((F6360-route_map__2[[#This Row],[stop_lon]])*COS(RADIANS(route_map__2[[#This Row],[stop_lat]])))^2)*111.32)</f>
        <v>0.28019054398223026</v>
      </c>
    </row>
    <row r="6360" spans="1:7" hidden="1" x14ac:dyDescent="0.2">
      <c r="A6360" t="s">
        <v>197</v>
      </c>
      <c r="B6360">
        <v>1</v>
      </c>
      <c r="C6360">
        <v>28</v>
      </c>
      <c r="D6360" t="s">
        <v>5199</v>
      </c>
      <c r="E6360">
        <v>49.326988</v>
      </c>
      <c r="F6360">
        <v>-123.147479</v>
      </c>
      <c r="G6360">
        <f>IF(route_map__2[[#This Row],[route_label]]&lt;&gt;A6361,0,SQRT((E6361-route_map__2[[#This Row],[stop_lat]])^2 + ((F6361-route_map__2[[#This Row],[stop_lon]])*COS(RADIANS(route_map__2[[#This Row],[stop_lat]])))^2)*111.32)</f>
        <v>0.33722950691335746</v>
      </c>
    </row>
    <row r="6361" spans="1:7" hidden="1" x14ac:dyDescent="0.2">
      <c r="A6361" t="s">
        <v>197</v>
      </c>
      <c r="B6361">
        <v>1</v>
      </c>
      <c r="C6361">
        <v>29</v>
      </c>
      <c r="D6361" t="s">
        <v>5200</v>
      </c>
      <c r="E6361">
        <v>49.327720999999997</v>
      </c>
      <c r="F6361">
        <v>-123.151989</v>
      </c>
      <c r="G6361">
        <f>IF(route_map__2[[#This Row],[route_label]]&lt;&gt;A6362,0,SQRT((E6362-route_map__2[[#This Row],[stop_lat]])^2 + ((F6362-route_map__2[[#This Row],[stop_lon]])*COS(RADIANS(route_map__2[[#This Row],[stop_lat]])))^2)*111.32)</f>
        <v>0.20251181795249504</v>
      </c>
    </row>
    <row r="6362" spans="1:7" hidden="1" x14ac:dyDescent="0.2">
      <c r="A6362" t="s">
        <v>197</v>
      </c>
      <c r="B6362">
        <v>1</v>
      </c>
      <c r="C6362">
        <v>30</v>
      </c>
      <c r="D6362" t="s">
        <v>5201</v>
      </c>
      <c r="E6362">
        <v>49.328057999999999</v>
      </c>
      <c r="F6362">
        <v>-123.154732</v>
      </c>
      <c r="G6362">
        <f>IF(route_map__2[[#This Row],[route_label]]&lt;&gt;A6363,0,SQRT((E6363-route_map__2[[#This Row],[stop_lat]])^2 + ((F6363-route_map__2[[#This Row],[stop_lon]])*COS(RADIANS(route_map__2[[#This Row],[stop_lat]])))^2)*111.32)</f>
        <v>0.18008811349193579</v>
      </c>
    </row>
    <row r="6363" spans="1:7" hidden="1" x14ac:dyDescent="0.2">
      <c r="A6363" t="s">
        <v>197</v>
      </c>
      <c r="B6363">
        <v>1</v>
      </c>
      <c r="C6363">
        <v>31</v>
      </c>
      <c r="D6363" t="s">
        <v>5202</v>
      </c>
      <c r="E6363">
        <v>49.328460999999997</v>
      </c>
      <c r="F6363">
        <v>-123.15713599999999</v>
      </c>
      <c r="G6363">
        <f>IF(route_map__2[[#This Row],[route_label]]&lt;&gt;A6364,0,SQRT((E6364-route_map__2[[#This Row],[stop_lat]])^2 + ((F6364-route_map__2[[#This Row],[stop_lon]])*COS(RADIANS(route_map__2[[#This Row],[stop_lat]])))^2)*111.32)</f>
        <v>0.20043529771641205</v>
      </c>
    </row>
    <row r="6364" spans="1:7" hidden="1" x14ac:dyDescent="0.2">
      <c r="A6364" t="s">
        <v>197</v>
      </c>
      <c r="B6364">
        <v>1</v>
      </c>
      <c r="C6364">
        <v>32</v>
      </c>
      <c r="D6364" t="s">
        <v>5203</v>
      </c>
      <c r="E6364">
        <v>49.328719999999997</v>
      </c>
      <c r="F6364">
        <v>-123.15987</v>
      </c>
      <c r="G6364">
        <f>IF(route_map__2[[#This Row],[route_label]]&lt;&gt;A6365,0,SQRT((E6365-route_map__2[[#This Row],[stop_lat]])^2 + ((F6365-route_map__2[[#This Row],[stop_lon]])*COS(RADIANS(route_map__2[[#This Row],[stop_lat]])))^2)*111.32)</f>
        <v>0.20144602344156876</v>
      </c>
    </row>
    <row r="6365" spans="1:7" hidden="1" x14ac:dyDescent="0.2">
      <c r="A6365" t="s">
        <v>197</v>
      </c>
      <c r="B6365">
        <v>1</v>
      </c>
      <c r="C6365">
        <v>33</v>
      </c>
      <c r="D6365" t="s">
        <v>5204</v>
      </c>
      <c r="E6365">
        <v>49.328679999999999</v>
      </c>
      <c r="F6365">
        <v>-123.162646</v>
      </c>
      <c r="G6365">
        <f>IF(route_map__2[[#This Row],[route_label]]&lt;&gt;A6366,0,SQRT((E6366-route_map__2[[#This Row],[stop_lat]])^2 + ((F6366-route_map__2[[#This Row],[stop_lon]])*COS(RADIANS(route_map__2[[#This Row],[stop_lat]])))^2)*111.32)</f>
        <v>0.14781333038975922</v>
      </c>
    </row>
    <row r="6366" spans="1:7" hidden="1" x14ac:dyDescent="0.2">
      <c r="A6366" t="s">
        <v>197</v>
      </c>
      <c r="B6366">
        <v>1</v>
      </c>
      <c r="C6366">
        <v>34</v>
      </c>
      <c r="D6366" t="s">
        <v>5205</v>
      </c>
      <c r="E6366">
        <v>49.328901000000002</v>
      </c>
      <c r="F6366">
        <v>-123.164655</v>
      </c>
      <c r="G6366">
        <f>IF(route_map__2[[#This Row],[route_label]]&lt;&gt;A6367,0,SQRT((E6367-route_map__2[[#This Row],[stop_lat]])^2 + ((F6367-route_map__2[[#This Row],[stop_lon]])*COS(RADIANS(route_map__2[[#This Row],[stop_lat]])))^2)*111.32)</f>
        <v>0.16510565265102856</v>
      </c>
    </row>
    <row r="6367" spans="1:7" hidden="1" x14ac:dyDescent="0.2">
      <c r="A6367" t="s">
        <v>197</v>
      </c>
      <c r="B6367">
        <v>1</v>
      </c>
      <c r="C6367">
        <v>35</v>
      </c>
      <c r="D6367" t="s">
        <v>5206</v>
      </c>
      <c r="E6367">
        <v>49.329540999999999</v>
      </c>
      <c r="F6367">
        <v>-123.166708</v>
      </c>
      <c r="G6367">
        <f>IF(route_map__2[[#This Row],[route_label]]&lt;&gt;A6368,0,SQRT((E6368-route_map__2[[#This Row],[stop_lat]])^2 + ((F6368-route_map__2[[#This Row],[stop_lon]])*COS(RADIANS(route_map__2[[#This Row],[stop_lat]])))^2)*111.32)</f>
        <v>0.13510337888354959</v>
      </c>
    </row>
    <row r="6368" spans="1:7" hidden="1" x14ac:dyDescent="0.2">
      <c r="A6368" t="s">
        <v>197</v>
      </c>
      <c r="B6368">
        <v>1</v>
      </c>
      <c r="C6368">
        <v>36</v>
      </c>
      <c r="D6368" t="s">
        <v>5207</v>
      </c>
      <c r="E6368">
        <v>49.330055000000002</v>
      </c>
      <c r="F6368">
        <v>-123.168395</v>
      </c>
      <c r="G6368">
        <f>IF(route_map__2[[#This Row],[route_label]]&lt;&gt;A6369,0,SQRT((E6369-route_map__2[[#This Row],[stop_lat]])^2 + ((F6369-route_map__2[[#This Row],[stop_lon]])*COS(RADIANS(route_map__2[[#This Row],[stop_lat]])))^2)*111.32)</f>
        <v>0.19646592835982468</v>
      </c>
    </row>
    <row r="6369" spans="1:7" hidden="1" x14ac:dyDescent="0.2">
      <c r="A6369" t="s">
        <v>197</v>
      </c>
      <c r="B6369">
        <v>1</v>
      </c>
      <c r="C6369">
        <v>37</v>
      </c>
      <c r="D6369" t="s">
        <v>5208</v>
      </c>
      <c r="E6369">
        <v>49.330800000000004</v>
      </c>
      <c r="F6369">
        <v>-123.17085</v>
      </c>
      <c r="G6369">
        <f>IF(route_map__2[[#This Row],[route_label]]&lt;&gt;A6370,0,SQRT((E6370-route_map__2[[#This Row],[stop_lat]])^2 + ((F6370-route_map__2[[#This Row],[stop_lon]])*COS(RADIANS(route_map__2[[#This Row],[stop_lat]])))^2)*111.32)</f>
        <v>0.42226648815178808</v>
      </c>
    </row>
    <row r="6370" spans="1:7" hidden="1" x14ac:dyDescent="0.2">
      <c r="A6370" t="s">
        <v>197</v>
      </c>
      <c r="B6370">
        <v>1</v>
      </c>
      <c r="C6370">
        <v>38</v>
      </c>
      <c r="D6370" t="s">
        <v>5209</v>
      </c>
      <c r="E6370">
        <v>49.333278</v>
      </c>
      <c r="F6370">
        <v>-123.175257</v>
      </c>
      <c r="G6370">
        <f>IF(route_map__2[[#This Row],[route_label]]&lt;&gt;A6371,0,SQRT((E6371-route_map__2[[#This Row],[stop_lat]])^2 + ((F6371-route_map__2[[#This Row],[stop_lon]])*COS(RADIANS(route_map__2[[#This Row],[stop_lat]])))^2)*111.32)</f>
        <v>0.29038498265432044</v>
      </c>
    </row>
    <row r="6371" spans="1:7" hidden="1" x14ac:dyDescent="0.2">
      <c r="A6371" t="s">
        <v>197</v>
      </c>
      <c r="B6371">
        <v>1</v>
      </c>
      <c r="C6371">
        <v>39</v>
      </c>
      <c r="D6371" t="s">
        <v>5210</v>
      </c>
      <c r="E6371">
        <v>49.334201</v>
      </c>
      <c r="F6371">
        <v>-123.179001</v>
      </c>
      <c r="G6371">
        <f>IF(route_map__2[[#This Row],[route_label]]&lt;&gt;A6372,0,SQRT((E6372-route_map__2[[#This Row],[stop_lat]])^2 + ((F6372-route_map__2[[#This Row],[stop_lon]])*COS(RADIANS(route_map__2[[#This Row],[stop_lat]])))^2)*111.32)</f>
        <v>0.22809988074853133</v>
      </c>
    </row>
    <row r="6372" spans="1:7" hidden="1" x14ac:dyDescent="0.2">
      <c r="A6372" t="s">
        <v>197</v>
      </c>
      <c r="B6372">
        <v>1</v>
      </c>
      <c r="C6372">
        <v>40</v>
      </c>
      <c r="D6372" t="s">
        <v>5181</v>
      </c>
      <c r="E6372">
        <v>49.334732000000002</v>
      </c>
      <c r="F6372">
        <v>-123.18203800000001</v>
      </c>
      <c r="G6372">
        <f>IF(route_map__2[[#This Row],[route_label]]&lt;&gt;A6373,0,SQRT((E6373-route_map__2[[#This Row],[stop_lat]])^2 + ((F6373-route_map__2[[#This Row],[stop_lon]])*COS(RADIANS(route_map__2[[#This Row],[stop_lat]])))^2)*111.32)</f>
        <v>0</v>
      </c>
    </row>
    <row r="6373" spans="1:7" hidden="1" x14ac:dyDescent="0.2">
      <c r="A6373" t="s">
        <v>361</v>
      </c>
      <c r="B6373">
        <v>0</v>
      </c>
      <c r="C6373">
        <v>1</v>
      </c>
      <c r="D6373" t="s">
        <v>5344</v>
      </c>
      <c r="E6373">
        <v>49.326813000000001</v>
      </c>
      <c r="F6373">
        <v>-123.139026</v>
      </c>
      <c r="G6373">
        <f>IF(route_map__2[[#This Row],[route_label]]&lt;&gt;A6374,0,SQRT((E6374-route_map__2[[#This Row],[stop_lat]])^2 + ((F6374-route_map__2[[#This Row],[stop_lon]])*COS(RADIANS(route_map__2[[#This Row],[stop_lat]])))^2)*111.32)</f>
        <v>0.61488967383905357</v>
      </c>
    </row>
    <row r="6374" spans="1:7" hidden="1" x14ac:dyDescent="0.2">
      <c r="A6374" t="s">
        <v>361</v>
      </c>
      <c r="B6374">
        <v>0</v>
      </c>
      <c r="C6374">
        <v>2</v>
      </c>
      <c r="D6374" t="s">
        <v>5345</v>
      </c>
      <c r="E6374">
        <v>49.331578999999998</v>
      </c>
      <c r="F6374">
        <v>-123.134742</v>
      </c>
      <c r="G6374">
        <f>IF(route_map__2[[#This Row],[route_label]]&lt;&gt;A6375,0,SQRT((E6375-route_map__2[[#This Row],[stop_lat]])^2 + ((F6375-route_map__2[[#This Row],[stop_lon]])*COS(RADIANS(route_map__2[[#This Row],[stop_lat]])))^2)*111.32)</f>
        <v>0.32078532859341913</v>
      </c>
    </row>
    <row r="6375" spans="1:7" hidden="1" x14ac:dyDescent="0.2">
      <c r="A6375" t="s">
        <v>361</v>
      </c>
      <c r="B6375">
        <v>0</v>
      </c>
      <c r="C6375">
        <v>3</v>
      </c>
      <c r="D6375" t="s">
        <v>5385</v>
      </c>
      <c r="E6375">
        <v>49.334423999999999</v>
      </c>
      <c r="F6375">
        <v>-123.134039</v>
      </c>
      <c r="G6375">
        <f>IF(route_map__2[[#This Row],[route_label]]&lt;&gt;A6376,0,SQRT((E6376-route_map__2[[#This Row],[stop_lat]])^2 + ((F6376-route_map__2[[#This Row],[stop_lon]])*COS(RADIANS(route_map__2[[#This Row],[stop_lat]])))^2)*111.32)</f>
        <v>1.0103409998175714</v>
      </c>
    </row>
    <row r="6376" spans="1:7" hidden="1" x14ac:dyDescent="0.2">
      <c r="A6376" t="s">
        <v>361</v>
      </c>
      <c r="B6376">
        <v>0</v>
      </c>
      <c r="C6376">
        <v>4</v>
      </c>
      <c r="D6376" t="s">
        <v>5386</v>
      </c>
      <c r="E6376">
        <v>49.332349000000001</v>
      </c>
      <c r="F6376">
        <v>-123.12048</v>
      </c>
      <c r="G6376">
        <f>IF(route_map__2[[#This Row],[route_label]]&lt;&gt;A6377,0,SQRT((E6377-route_map__2[[#This Row],[stop_lat]])^2 + ((F6377-route_map__2[[#This Row],[stop_lon]])*COS(RADIANS(route_map__2[[#This Row],[stop_lat]])))^2)*111.32)</f>
        <v>1.4583595977205939</v>
      </c>
    </row>
    <row r="6377" spans="1:7" hidden="1" x14ac:dyDescent="0.2">
      <c r="A6377" t="s">
        <v>361</v>
      </c>
      <c r="B6377">
        <v>0</v>
      </c>
      <c r="C6377">
        <v>5</v>
      </c>
      <c r="D6377" t="s">
        <v>5197</v>
      </c>
      <c r="E6377">
        <v>49.327117999999999</v>
      </c>
      <c r="F6377">
        <v>-123.13891099999999</v>
      </c>
      <c r="G6377">
        <f>IF(route_map__2[[#This Row],[route_label]]&lt;&gt;A6378,0,SQRT((E6378-route_map__2[[#This Row],[stop_lat]])^2 + ((F6378-route_map__2[[#This Row],[stop_lon]])*COS(RADIANS(route_map__2[[#This Row],[stop_lat]])))^2)*111.32)</f>
        <v>0.34258716414749329</v>
      </c>
    </row>
    <row r="6378" spans="1:7" hidden="1" x14ac:dyDescent="0.2">
      <c r="A6378" t="s">
        <v>361</v>
      </c>
      <c r="B6378">
        <v>0</v>
      </c>
      <c r="C6378">
        <v>6</v>
      </c>
      <c r="D6378" t="s">
        <v>5198</v>
      </c>
      <c r="E6378">
        <v>49.326889999999999</v>
      </c>
      <c r="F6378">
        <v>-123.14362</v>
      </c>
      <c r="G6378">
        <f>IF(route_map__2[[#This Row],[route_label]]&lt;&gt;A6379,0,SQRT((E6379-route_map__2[[#This Row],[stop_lat]])^2 + ((F6379-route_map__2[[#This Row],[stop_lon]])*COS(RADIANS(route_map__2[[#This Row],[stop_lat]])))^2)*111.32)</f>
        <v>0.28019054398223026</v>
      </c>
    </row>
    <row r="6379" spans="1:7" hidden="1" x14ac:dyDescent="0.2">
      <c r="A6379" t="s">
        <v>361</v>
      </c>
      <c r="B6379">
        <v>0</v>
      </c>
      <c r="C6379">
        <v>7</v>
      </c>
      <c r="D6379" t="s">
        <v>5199</v>
      </c>
      <c r="E6379">
        <v>49.326988</v>
      </c>
      <c r="F6379">
        <v>-123.147479</v>
      </c>
      <c r="G6379">
        <f>IF(route_map__2[[#This Row],[route_label]]&lt;&gt;A6380,0,SQRT((E6380-route_map__2[[#This Row],[stop_lat]])^2 + ((F6380-route_map__2[[#This Row],[stop_lon]])*COS(RADIANS(route_map__2[[#This Row],[stop_lat]])))^2)*111.32)</f>
        <v>0.33722950691335746</v>
      </c>
    </row>
    <row r="6380" spans="1:7" hidden="1" x14ac:dyDescent="0.2">
      <c r="A6380" t="s">
        <v>361</v>
      </c>
      <c r="B6380">
        <v>0</v>
      </c>
      <c r="C6380">
        <v>8</v>
      </c>
      <c r="D6380" t="s">
        <v>5200</v>
      </c>
      <c r="E6380">
        <v>49.327720999999997</v>
      </c>
      <c r="F6380">
        <v>-123.151989</v>
      </c>
      <c r="G6380">
        <f>IF(route_map__2[[#This Row],[route_label]]&lt;&gt;A6381,0,SQRT((E6381-route_map__2[[#This Row],[stop_lat]])^2 + ((F6381-route_map__2[[#This Row],[stop_lon]])*COS(RADIANS(route_map__2[[#This Row],[stop_lat]])))^2)*111.32)</f>
        <v>0.20251181795249504</v>
      </c>
    </row>
    <row r="6381" spans="1:7" hidden="1" x14ac:dyDescent="0.2">
      <c r="A6381" t="s">
        <v>361</v>
      </c>
      <c r="B6381">
        <v>0</v>
      </c>
      <c r="C6381">
        <v>9</v>
      </c>
      <c r="D6381" t="s">
        <v>5201</v>
      </c>
      <c r="E6381">
        <v>49.328057999999999</v>
      </c>
      <c r="F6381">
        <v>-123.154732</v>
      </c>
      <c r="G6381">
        <f>IF(route_map__2[[#This Row],[route_label]]&lt;&gt;A6382,0,SQRT((E6382-route_map__2[[#This Row],[stop_lat]])^2 + ((F6382-route_map__2[[#This Row],[stop_lon]])*COS(RADIANS(route_map__2[[#This Row],[stop_lat]])))^2)*111.32)</f>
        <v>0.18008811349193579</v>
      </c>
    </row>
    <row r="6382" spans="1:7" hidden="1" x14ac:dyDescent="0.2">
      <c r="A6382" t="s">
        <v>361</v>
      </c>
      <c r="B6382">
        <v>0</v>
      </c>
      <c r="C6382">
        <v>10</v>
      </c>
      <c r="D6382" t="s">
        <v>5202</v>
      </c>
      <c r="E6382">
        <v>49.328460999999997</v>
      </c>
      <c r="F6382">
        <v>-123.15713599999999</v>
      </c>
      <c r="G6382">
        <f>IF(route_map__2[[#This Row],[route_label]]&lt;&gt;A6383,0,SQRT((E6383-route_map__2[[#This Row],[stop_lat]])^2 + ((F6383-route_map__2[[#This Row],[stop_lon]])*COS(RADIANS(route_map__2[[#This Row],[stop_lat]])))^2)*111.32)</f>
        <v>0.20043529771641205</v>
      </c>
    </row>
    <row r="6383" spans="1:7" hidden="1" x14ac:dyDescent="0.2">
      <c r="A6383" t="s">
        <v>361</v>
      </c>
      <c r="B6383">
        <v>0</v>
      </c>
      <c r="C6383">
        <v>11</v>
      </c>
      <c r="D6383" t="s">
        <v>5203</v>
      </c>
      <c r="E6383">
        <v>49.328719999999997</v>
      </c>
      <c r="F6383">
        <v>-123.15987</v>
      </c>
      <c r="G6383">
        <f>IF(route_map__2[[#This Row],[route_label]]&lt;&gt;A6384,0,SQRT((E6384-route_map__2[[#This Row],[stop_lat]])^2 + ((F6384-route_map__2[[#This Row],[stop_lon]])*COS(RADIANS(route_map__2[[#This Row],[stop_lat]])))^2)*111.32)</f>
        <v>0.20144602344156876</v>
      </c>
    </row>
    <row r="6384" spans="1:7" hidden="1" x14ac:dyDescent="0.2">
      <c r="A6384" t="s">
        <v>361</v>
      </c>
      <c r="B6384">
        <v>0</v>
      </c>
      <c r="C6384">
        <v>12</v>
      </c>
      <c r="D6384" t="s">
        <v>5204</v>
      </c>
      <c r="E6384">
        <v>49.328679999999999</v>
      </c>
      <c r="F6384">
        <v>-123.162646</v>
      </c>
      <c r="G6384">
        <f>IF(route_map__2[[#This Row],[route_label]]&lt;&gt;A6385,0,SQRT((E6385-route_map__2[[#This Row],[stop_lat]])^2 + ((F6385-route_map__2[[#This Row],[stop_lon]])*COS(RADIANS(route_map__2[[#This Row],[stop_lat]])))^2)*111.32)</f>
        <v>0.14781333038975922</v>
      </c>
    </row>
    <row r="6385" spans="1:7" hidden="1" x14ac:dyDescent="0.2">
      <c r="A6385" t="s">
        <v>361</v>
      </c>
      <c r="B6385">
        <v>0</v>
      </c>
      <c r="C6385">
        <v>13</v>
      </c>
      <c r="D6385" t="s">
        <v>5205</v>
      </c>
      <c r="E6385">
        <v>49.328901000000002</v>
      </c>
      <c r="F6385">
        <v>-123.164655</v>
      </c>
      <c r="G6385">
        <f>IF(route_map__2[[#This Row],[route_label]]&lt;&gt;A6386,0,SQRT((E6386-route_map__2[[#This Row],[stop_lat]])^2 + ((F6386-route_map__2[[#This Row],[stop_lon]])*COS(RADIANS(route_map__2[[#This Row],[stop_lat]])))^2)*111.32)</f>
        <v>0.16510565265102856</v>
      </c>
    </row>
    <row r="6386" spans="1:7" hidden="1" x14ac:dyDescent="0.2">
      <c r="A6386" t="s">
        <v>361</v>
      </c>
      <c r="B6386">
        <v>0</v>
      </c>
      <c r="C6386">
        <v>14</v>
      </c>
      <c r="D6386" t="s">
        <v>5206</v>
      </c>
      <c r="E6386">
        <v>49.329540999999999</v>
      </c>
      <c r="F6386">
        <v>-123.166708</v>
      </c>
      <c r="G6386">
        <f>IF(route_map__2[[#This Row],[route_label]]&lt;&gt;A6387,0,SQRT((E6387-route_map__2[[#This Row],[stop_lat]])^2 + ((F6387-route_map__2[[#This Row],[stop_lon]])*COS(RADIANS(route_map__2[[#This Row],[stop_lat]])))^2)*111.32)</f>
        <v>0.13510337888354959</v>
      </c>
    </row>
    <row r="6387" spans="1:7" hidden="1" x14ac:dyDescent="0.2">
      <c r="A6387" t="s">
        <v>361</v>
      </c>
      <c r="B6387">
        <v>0</v>
      </c>
      <c r="C6387">
        <v>15</v>
      </c>
      <c r="D6387" t="s">
        <v>5207</v>
      </c>
      <c r="E6387">
        <v>49.330055000000002</v>
      </c>
      <c r="F6387">
        <v>-123.168395</v>
      </c>
      <c r="G6387">
        <f>IF(route_map__2[[#This Row],[route_label]]&lt;&gt;A6388,0,SQRT((E6388-route_map__2[[#This Row],[stop_lat]])^2 + ((F6388-route_map__2[[#This Row],[stop_lon]])*COS(RADIANS(route_map__2[[#This Row],[stop_lat]])))^2)*111.32)</f>
        <v>0.19646592835982468</v>
      </c>
    </row>
    <row r="6388" spans="1:7" hidden="1" x14ac:dyDescent="0.2">
      <c r="A6388" t="s">
        <v>361</v>
      </c>
      <c r="B6388">
        <v>0</v>
      </c>
      <c r="C6388">
        <v>16</v>
      </c>
      <c r="D6388" t="s">
        <v>5208</v>
      </c>
      <c r="E6388">
        <v>49.330800000000004</v>
      </c>
      <c r="F6388">
        <v>-123.17085</v>
      </c>
      <c r="G6388">
        <f>IF(route_map__2[[#This Row],[route_label]]&lt;&gt;A6389,0,SQRT((E6389-route_map__2[[#This Row],[stop_lat]])^2 + ((F6389-route_map__2[[#This Row],[stop_lon]])*COS(RADIANS(route_map__2[[#This Row],[stop_lat]])))^2)*111.32)</f>
        <v>0.39877508452606419</v>
      </c>
    </row>
    <row r="6389" spans="1:7" hidden="1" x14ac:dyDescent="0.2">
      <c r="A6389" t="s">
        <v>361</v>
      </c>
      <c r="B6389">
        <v>0</v>
      </c>
      <c r="C6389">
        <v>17</v>
      </c>
      <c r="D6389" t="s">
        <v>5387</v>
      </c>
      <c r="E6389">
        <v>49.333854000000002</v>
      </c>
      <c r="F6389">
        <v>-123.16797699999999</v>
      </c>
      <c r="G6389">
        <f>IF(route_map__2[[#This Row],[route_label]]&lt;&gt;A6390,0,SQRT((E6390-route_map__2[[#This Row],[stop_lat]])^2 + ((F6390-route_map__2[[#This Row],[stop_lon]])*COS(RADIANS(route_map__2[[#This Row],[stop_lat]])))^2)*111.32)</f>
        <v>0.70287720894314809</v>
      </c>
    </row>
    <row r="6390" spans="1:7" hidden="1" x14ac:dyDescent="0.2">
      <c r="A6390" t="s">
        <v>361</v>
      </c>
      <c r="B6390">
        <v>0</v>
      </c>
      <c r="C6390">
        <v>18</v>
      </c>
      <c r="D6390" t="s">
        <v>5388</v>
      </c>
      <c r="E6390">
        <v>49.340167999999998</v>
      </c>
      <c r="F6390">
        <v>-123.16795</v>
      </c>
      <c r="G6390">
        <f>IF(route_map__2[[#This Row],[route_label]]&lt;&gt;A6391,0,SQRT((E6391-route_map__2[[#This Row],[stop_lat]])^2 + ((F6391-route_map__2[[#This Row],[stop_lon]])*COS(RADIANS(route_map__2[[#This Row],[stop_lat]])))^2)*111.32)</f>
        <v>0.55074246102622171</v>
      </c>
    </row>
    <row r="6391" spans="1:7" hidden="1" x14ac:dyDescent="0.2">
      <c r="A6391" t="s">
        <v>361</v>
      </c>
      <c r="B6391">
        <v>0</v>
      </c>
      <c r="C6391">
        <v>19</v>
      </c>
      <c r="D6391" t="s">
        <v>5389</v>
      </c>
      <c r="E6391">
        <v>49.344316999999997</v>
      </c>
      <c r="F6391">
        <v>-123.17208599999999</v>
      </c>
      <c r="G6391">
        <f>IF(route_map__2[[#This Row],[route_label]]&lt;&gt;A6392,0,SQRT((E6392-route_map__2[[#This Row],[stop_lat]])^2 + ((F6392-route_map__2[[#This Row],[stop_lon]])*COS(RADIANS(route_map__2[[#This Row],[stop_lat]])))^2)*111.32)</f>
        <v>0.6568313745076817</v>
      </c>
    </row>
    <row r="6392" spans="1:7" hidden="1" x14ac:dyDescent="0.2">
      <c r="A6392" t="s">
        <v>361</v>
      </c>
      <c r="B6392">
        <v>0</v>
      </c>
      <c r="C6392">
        <v>20</v>
      </c>
      <c r="D6392" t="s">
        <v>5390</v>
      </c>
      <c r="E6392">
        <v>49.349093000000003</v>
      </c>
      <c r="F6392">
        <v>-123.177404</v>
      </c>
      <c r="G6392">
        <f>IF(route_map__2[[#This Row],[route_label]]&lt;&gt;A6393,0,SQRT((E6393-route_map__2[[#This Row],[stop_lat]])^2 + ((F6393-route_map__2[[#This Row],[stop_lon]])*COS(RADIANS(route_map__2[[#This Row],[stop_lat]])))^2)*111.32)</f>
        <v>1.0322245316566967</v>
      </c>
    </row>
    <row r="6393" spans="1:7" hidden="1" x14ac:dyDescent="0.2">
      <c r="A6393" t="s">
        <v>361</v>
      </c>
      <c r="B6393">
        <v>0</v>
      </c>
      <c r="C6393">
        <v>21</v>
      </c>
      <c r="D6393" t="s">
        <v>5391</v>
      </c>
      <c r="E6393">
        <v>49.349418999999997</v>
      </c>
      <c r="F6393">
        <v>-123.163179</v>
      </c>
      <c r="G6393">
        <f>IF(route_map__2[[#This Row],[route_label]]&lt;&gt;A6394,0,SQRT((E6394-route_map__2[[#This Row],[stop_lat]])^2 + ((F6394-route_map__2[[#This Row],[stop_lon]])*COS(RADIANS(route_map__2[[#This Row],[stop_lat]])))^2)*111.32)</f>
        <v>0</v>
      </c>
    </row>
    <row r="6394" spans="1:7" hidden="1" x14ac:dyDescent="0.2">
      <c r="A6394" t="s">
        <v>361</v>
      </c>
      <c r="B6394">
        <v>1</v>
      </c>
      <c r="C6394">
        <v>1</v>
      </c>
      <c r="D6394" t="s">
        <v>5391</v>
      </c>
      <c r="E6394">
        <v>49.349418999999997</v>
      </c>
      <c r="F6394">
        <v>-123.163179</v>
      </c>
      <c r="G6394">
        <f>IF(route_map__2[[#This Row],[route_label]]&lt;&gt;A6395,0,SQRT((E6395-route_map__2[[#This Row],[stop_lat]])^2 + ((F6395-route_map__2[[#This Row],[stop_lon]])*COS(RADIANS(route_map__2[[#This Row],[stop_lat]])))^2)*111.32)</f>
        <v>0.6107430956736023</v>
      </c>
    </row>
    <row r="6395" spans="1:7" hidden="1" x14ac:dyDescent="0.2">
      <c r="A6395" t="s">
        <v>361</v>
      </c>
      <c r="B6395">
        <v>1</v>
      </c>
      <c r="C6395">
        <v>2</v>
      </c>
      <c r="D6395" t="s">
        <v>5392</v>
      </c>
      <c r="E6395">
        <v>49.344757000000001</v>
      </c>
      <c r="F6395">
        <v>-123.167619</v>
      </c>
      <c r="G6395">
        <f>IF(route_map__2[[#This Row],[route_label]]&lt;&gt;A6396,0,SQRT((E6396-route_map__2[[#This Row],[stop_lat]])^2 + ((F6396-route_map__2[[#This Row],[stop_lon]])*COS(RADIANS(route_map__2[[#This Row],[stop_lat]])))^2)*111.32)</f>
        <v>0.54976856831089294</v>
      </c>
    </row>
    <row r="6396" spans="1:7" hidden="1" x14ac:dyDescent="0.2">
      <c r="A6396" t="s">
        <v>361</v>
      </c>
      <c r="B6396">
        <v>1</v>
      </c>
      <c r="C6396">
        <v>3</v>
      </c>
      <c r="D6396" t="s">
        <v>5393</v>
      </c>
      <c r="E6396">
        <v>49.339827</v>
      </c>
      <c r="F6396">
        <v>-123.16806699999999</v>
      </c>
      <c r="G6396">
        <f>IF(route_map__2[[#This Row],[route_label]]&lt;&gt;A6397,0,SQRT((E6397-route_map__2[[#This Row],[stop_lat]])^2 + ((F6397-route_map__2[[#This Row],[stop_lon]])*COS(RADIANS(route_map__2[[#This Row],[stop_lat]])))^2)*111.32)</f>
        <v>0.7298310801531378</v>
      </c>
    </row>
    <row r="6397" spans="1:7" hidden="1" x14ac:dyDescent="0.2">
      <c r="A6397" t="s">
        <v>361</v>
      </c>
      <c r="B6397">
        <v>1</v>
      </c>
      <c r="C6397">
        <v>4</v>
      </c>
      <c r="D6397" t="s">
        <v>5394</v>
      </c>
      <c r="E6397">
        <v>49.333271000000003</v>
      </c>
      <c r="F6397">
        <v>-123.168136</v>
      </c>
      <c r="G6397">
        <f>IF(route_map__2[[#This Row],[route_label]]&lt;&gt;A6398,0,SQRT((E6398-route_map__2[[#This Row],[stop_lat]])^2 + ((F6398-route_map__2[[#This Row],[stop_lon]])*COS(RADIANS(route_map__2[[#This Row],[stop_lat]])))^2)*111.32)</f>
        <v>0.35300302530819677</v>
      </c>
    </row>
    <row r="6398" spans="1:7" hidden="1" x14ac:dyDescent="0.2">
      <c r="A6398" t="s">
        <v>361</v>
      </c>
      <c r="B6398">
        <v>1</v>
      </c>
      <c r="C6398">
        <v>5</v>
      </c>
      <c r="D6398" t="s">
        <v>5184</v>
      </c>
      <c r="E6398">
        <v>49.330567000000002</v>
      </c>
      <c r="F6398">
        <v>-123.170678</v>
      </c>
      <c r="G6398">
        <f>IF(route_map__2[[#This Row],[route_label]]&lt;&gt;A6399,0,SQRT((E6399-route_map__2[[#This Row],[stop_lat]])^2 + ((F6399-route_map__2[[#This Row],[stop_lon]])*COS(RADIANS(route_map__2[[#This Row],[stop_lat]])))^2)*111.32)</f>
        <v>0.23603796840224886</v>
      </c>
    </row>
    <row r="6399" spans="1:7" hidden="1" x14ac:dyDescent="0.2">
      <c r="A6399" t="s">
        <v>361</v>
      </c>
      <c r="B6399">
        <v>1</v>
      </c>
      <c r="C6399">
        <v>6</v>
      </c>
      <c r="D6399" t="s">
        <v>5185</v>
      </c>
      <c r="E6399">
        <v>49.329656</v>
      </c>
      <c r="F6399">
        <v>-123.16773999999999</v>
      </c>
      <c r="G6399">
        <f>IF(route_map__2[[#This Row],[route_label]]&lt;&gt;A6400,0,SQRT((E6400-route_map__2[[#This Row],[stop_lat]])^2 + ((F6400-route_map__2[[#This Row],[stop_lon]])*COS(RADIANS(route_map__2[[#This Row],[stop_lat]])))^2)*111.32)</f>
        <v>8.5859479378483192E-2</v>
      </c>
    </row>
    <row r="6400" spans="1:7" hidden="1" x14ac:dyDescent="0.2">
      <c r="A6400" t="s">
        <v>361</v>
      </c>
      <c r="B6400">
        <v>1</v>
      </c>
      <c r="C6400">
        <v>7</v>
      </c>
      <c r="D6400" t="s">
        <v>5186</v>
      </c>
      <c r="E6400">
        <v>49.329332000000001</v>
      </c>
      <c r="F6400">
        <v>-123.16666600000001</v>
      </c>
      <c r="G6400">
        <f>IF(route_map__2[[#This Row],[route_label]]&lt;&gt;A6401,0,SQRT((E6401-route_map__2[[#This Row],[stop_lat]])^2 + ((F6401-route_map__2[[#This Row],[stop_lon]])*COS(RADIANS(route_map__2[[#This Row],[stop_lat]])))^2)*111.32)</f>
        <v>0.21576669127011375</v>
      </c>
    </row>
    <row r="6401" spans="1:7" hidden="1" x14ac:dyDescent="0.2">
      <c r="A6401" t="s">
        <v>361</v>
      </c>
      <c r="B6401">
        <v>1</v>
      </c>
      <c r="C6401">
        <v>8</v>
      </c>
      <c r="D6401" t="s">
        <v>5187</v>
      </c>
      <c r="E6401">
        <v>49.328566000000002</v>
      </c>
      <c r="F6401">
        <v>-123.163934</v>
      </c>
      <c r="G6401">
        <f>IF(route_map__2[[#This Row],[route_label]]&lt;&gt;A6402,0,SQRT((E6402-route_map__2[[#This Row],[stop_lat]])^2 + ((F6402-route_map__2[[#This Row],[stop_lon]])*COS(RADIANS(route_map__2[[#This Row],[stop_lat]])))^2)*111.32)</f>
        <v>0.15364865721647131</v>
      </c>
    </row>
    <row r="6402" spans="1:7" hidden="1" x14ac:dyDescent="0.2">
      <c r="A6402" t="s">
        <v>361</v>
      </c>
      <c r="B6402">
        <v>1</v>
      </c>
      <c r="C6402">
        <v>9</v>
      </c>
      <c r="D6402" t="s">
        <v>5188</v>
      </c>
      <c r="E6402">
        <v>49.328527000000001</v>
      </c>
      <c r="F6402">
        <v>-123.161817</v>
      </c>
      <c r="G6402">
        <f>IF(route_map__2[[#This Row],[route_label]]&lt;&gt;A6403,0,SQRT((E6403-route_map__2[[#This Row],[stop_lat]])^2 + ((F6403-route_map__2[[#This Row],[stop_lon]])*COS(RADIANS(route_map__2[[#This Row],[stop_lat]])))^2)*111.32)</f>
        <v>0.14764042246811962</v>
      </c>
    </row>
    <row r="6403" spans="1:7" hidden="1" x14ac:dyDescent="0.2">
      <c r="A6403" t="s">
        <v>361</v>
      </c>
      <c r="B6403">
        <v>1</v>
      </c>
      <c r="C6403">
        <v>10</v>
      </c>
      <c r="D6403" t="s">
        <v>5189</v>
      </c>
      <c r="E6403">
        <v>49.328533999999998</v>
      </c>
      <c r="F6403">
        <v>-123.15978200000001</v>
      </c>
      <c r="G6403">
        <f>IF(route_map__2[[#This Row],[route_label]]&lt;&gt;A6404,0,SQRT((E6404-route_map__2[[#This Row],[stop_lat]])^2 + ((F6404-route_map__2[[#This Row],[stop_lon]])*COS(RADIANS(route_map__2[[#This Row],[stop_lat]])))^2)*111.32)</f>
        <v>0.25067444577446368</v>
      </c>
    </row>
    <row r="6404" spans="1:7" hidden="1" x14ac:dyDescent="0.2">
      <c r="A6404" t="s">
        <v>361</v>
      </c>
      <c r="B6404">
        <v>1</v>
      </c>
      <c r="C6404">
        <v>11</v>
      </c>
      <c r="D6404" t="s">
        <v>5190</v>
      </c>
      <c r="E6404">
        <v>49.328163000000004</v>
      </c>
      <c r="F6404">
        <v>-123.156374</v>
      </c>
      <c r="G6404">
        <f>IF(route_map__2[[#This Row],[route_label]]&lt;&gt;A6405,0,SQRT((E6405-route_map__2[[#This Row],[stop_lat]])^2 + ((F6405-route_map__2[[#This Row],[stop_lon]])*COS(RADIANS(route_map__2[[#This Row],[stop_lat]])))^2)*111.32)</f>
        <v>0.17984079079531604</v>
      </c>
    </row>
    <row r="6405" spans="1:7" hidden="1" x14ac:dyDescent="0.2">
      <c r="A6405" t="s">
        <v>361</v>
      </c>
      <c r="B6405">
        <v>1</v>
      </c>
      <c r="C6405">
        <v>12</v>
      </c>
      <c r="D6405" t="s">
        <v>5191</v>
      </c>
      <c r="E6405">
        <v>49.327769000000004</v>
      </c>
      <c r="F6405">
        <v>-123.15397</v>
      </c>
      <c r="G6405">
        <f>IF(route_map__2[[#This Row],[route_label]]&lt;&gt;A6406,0,SQRT((E6406-route_map__2[[#This Row],[stop_lat]])^2 + ((F6406-route_map__2[[#This Row],[stop_lon]])*COS(RADIANS(route_map__2[[#This Row],[stop_lat]])))^2)*111.32)</f>
        <v>0.54015266241965232</v>
      </c>
    </row>
    <row r="6406" spans="1:7" hidden="1" x14ac:dyDescent="0.2">
      <c r="A6406" t="s">
        <v>361</v>
      </c>
      <c r="B6406">
        <v>1</v>
      </c>
      <c r="C6406">
        <v>13</v>
      </c>
      <c r="D6406" t="s">
        <v>5192</v>
      </c>
      <c r="E6406">
        <v>49.326635000000003</v>
      </c>
      <c r="F6406">
        <v>-123.146731</v>
      </c>
      <c r="G6406">
        <f>IF(route_map__2[[#This Row],[route_label]]&lt;&gt;A6407,0,SQRT((E6407-route_map__2[[#This Row],[stop_lat]])^2 + ((F6407-route_map__2[[#This Row],[stop_lon]])*COS(RADIANS(route_map__2[[#This Row],[stop_lat]])))^2)*111.32)</f>
        <v>0.29695697131959559</v>
      </c>
    </row>
    <row r="6407" spans="1:7" hidden="1" x14ac:dyDescent="0.2">
      <c r="A6407" t="s">
        <v>361</v>
      </c>
      <c r="B6407">
        <v>1</v>
      </c>
      <c r="C6407">
        <v>14</v>
      </c>
      <c r="D6407" t="s">
        <v>5193</v>
      </c>
      <c r="E6407">
        <v>49.326631999999996</v>
      </c>
      <c r="F6407">
        <v>-123.14263800000001</v>
      </c>
      <c r="G6407">
        <f>IF(route_map__2[[#This Row],[route_label]]&lt;&gt;A6408,0,SQRT((E6408-route_map__2[[#This Row],[stop_lat]])^2 + ((F6408-route_map__2[[#This Row],[stop_lon]])*COS(RADIANS(route_map__2[[#This Row],[stop_lat]])))^2)*111.32)</f>
        <v>0.26283257025027856</v>
      </c>
    </row>
    <row r="6408" spans="1:7" hidden="1" x14ac:dyDescent="0.2">
      <c r="A6408" t="s">
        <v>361</v>
      </c>
      <c r="B6408">
        <v>1</v>
      </c>
      <c r="C6408">
        <v>15</v>
      </c>
      <c r="D6408" t="s">
        <v>5344</v>
      </c>
      <c r="E6408">
        <v>49.326813000000001</v>
      </c>
      <c r="F6408">
        <v>-123.139026</v>
      </c>
      <c r="G6408">
        <f>IF(route_map__2[[#This Row],[route_label]]&lt;&gt;A6409,0,SQRT((E6409-route_map__2[[#This Row],[stop_lat]])^2 + ((F6409-route_map__2[[#This Row],[stop_lon]])*COS(RADIANS(route_map__2[[#This Row],[stop_lat]])))^2)*111.32)</f>
        <v>0</v>
      </c>
    </row>
    <row r="6409" spans="1:7" hidden="1" x14ac:dyDescent="0.2">
      <c r="A6409" t="s">
        <v>207</v>
      </c>
      <c r="B6409">
        <v>0</v>
      </c>
      <c r="C6409">
        <v>1</v>
      </c>
      <c r="D6409" t="s">
        <v>5395</v>
      </c>
      <c r="E6409">
        <v>49.374133</v>
      </c>
      <c r="F6409">
        <v>-123.272848</v>
      </c>
      <c r="G6409">
        <f>IF(route_map__2[[#This Row],[route_label]]&lt;&gt;A6410,0,SQRT((E6410-route_map__2[[#This Row],[stop_lat]])^2 + ((F6410-route_map__2[[#This Row],[stop_lon]])*COS(RADIANS(route_map__2[[#This Row],[stop_lat]])))^2)*111.32)</f>
        <v>9.2092215889442848</v>
      </c>
    </row>
    <row r="6410" spans="1:7" hidden="1" x14ac:dyDescent="0.2">
      <c r="A6410" t="s">
        <v>207</v>
      </c>
      <c r="B6410">
        <v>0</v>
      </c>
      <c r="C6410">
        <v>2</v>
      </c>
      <c r="D6410" t="s">
        <v>5235</v>
      </c>
      <c r="E6410">
        <v>49.340162999999997</v>
      </c>
      <c r="F6410">
        <v>-123.156999</v>
      </c>
      <c r="G6410">
        <f>IF(route_map__2[[#This Row],[route_label]]&lt;&gt;A6411,0,SQRT((E6411-route_map__2[[#This Row],[stop_lat]])^2 + ((F6411-route_map__2[[#This Row],[stop_lon]])*COS(RADIANS(route_map__2[[#This Row],[stop_lat]])))^2)*111.32)</f>
        <v>1.397082926919345</v>
      </c>
    </row>
    <row r="6411" spans="1:7" hidden="1" x14ac:dyDescent="0.2">
      <c r="A6411" t="s">
        <v>207</v>
      </c>
      <c r="B6411">
        <v>0</v>
      </c>
      <c r="C6411">
        <v>3</v>
      </c>
      <c r="D6411" t="s">
        <v>5191</v>
      </c>
      <c r="E6411">
        <v>49.327769000000004</v>
      </c>
      <c r="F6411">
        <v>-123.15397</v>
      </c>
      <c r="G6411">
        <f>IF(route_map__2[[#This Row],[route_label]]&lt;&gt;A6412,0,SQRT((E6412-route_map__2[[#This Row],[stop_lat]])^2 + ((F6412-route_map__2[[#This Row],[stop_lon]])*COS(RADIANS(route_map__2[[#This Row],[stop_lat]])))^2)*111.32)</f>
        <v>1.1450858056298341</v>
      </c>
    </row>
    <row r="6412" spans="1:7" hidden="1" x14ac:dyDescent="0.2">
      <c r="A6412" t="s">
        <v>207</v>
      </c>
      <c r="B6412">
        <v>0</v>
      </c>
      <c r="C6412">
        <v>4</v>
      </c>
      <c r="D6412" t="s">
        <v>5194</v>
      </c>
      <c r="E6412">
        <v>49.326849000000003</v>
      </c>
      <c r="F6412">
        <v>-123.13825</v>
      </c>
      <c r="G6412">
        <f>IF(route_map__2[[#This Row],[route_label]]&lt;&gt;A6413,0,SQRT((E6413-route_map__2[[#This Row],[stop_lat]])^2 + ((F6413-route_map__2[[#This Row],[stop_lon]])*COS(RADIANS(route_map__2[[#This Row],[stop_lat]])))^2)*111.32)</f>
        <v>0.6423612269982476</v>
      </c>
    </row>
    <row r="6413" spans="1:7" hidden="1" x14ac:dyDescent="0.2">
      <c r="A6413" t="s">
        <v>207</v>
      </c>
      <c r="B6413">
        <v>0</v>
      </c>
      <c r="C6413">
        <v>5</v>
      </c>
      <c r="D6413" t="s">
        <v>5195</v>
      </c>
      <c r="E6413">
        <v>49.325823999999997</v>
      </c>
      <c r="F6413">
        <v>-123.129537</v>
      </c>
      <c r="G6413">
        <f>IF(route_map__2[[#This Row],[route_label]]&lt;&gt;A6414,0,SQRT((E6414-route_map__2[[#This Row],[stop_lat]])^2 + ((F6414-route_map__2[[#This Row],[stop_lon]])*COS(RADIANS(route_map__2[[#This Row],[stop_lat]])))^2)*111.32)</f>
        <v>3.7515989536493688</v>
      </c>
    </row>
    <row r="6414" spans="1:7" hidden="1" x14ac:dyDescent="0.2">
      <c r="A6414" t="s">
        <v>207</v>
      </c>
      <c r="B6414">
        <v>0</v>
      </c>
      <c r="C6414">
        <v>6</v>
      </c>
      <c r="D6414" t="s">
        <v>5062</v>
      </c>
      <c r="E6414">
        <v>49.292217000000001</v>
      </c>
      <c r="F6414">
        <v>-123.133397</v>
      </c>
      <c r="G6414">
        <f>IF(route_map__2[[#This Row],[route_label]]&lt;&gt;A6415,0,SQRT((E6415-route_map__2[[#This Row],[stop_lat]])^2 + ((F6415-route_map__2[[#This Row],[stop_lon]])*COS(RADIANS(route_map__2[[#This Row],[stop_lat]])))^2)*111.32)</f>
        <v>1.2988699024583821</v>
      </c>
    </row>
    <row r="6415" spans="1:7" hidden="1" x14ac:dyDescent="0.2">
      <c r="A6415" t="s">
        <v>207</v>
      </c>
      <c r="B6415">
        <v>0</v>
      </c>
      <c r="C6415">
        <v>7</v>
      </c>
      <c r="D6415" t="s">
        <v>5066</v>
      </c>
      <c r="E6415">
        <v>49.284014999999997</v>
      </c>
      <c r="F6415">
        <v>-123.120673</v>
      </c>
      <c r="G6415">
        <f>IF(route_map__2[[#This Row],[route_label]]&lt;&gt;A6416,0,SQRT((E6416-route_map__2[[#This Row],[stop_lat]])^2 + ((F6416-route_map__2[[#This Row],[stop_lon]])*COS(RADIANS(route_map__2[[#This Row],[stop_lat]])))^2)*111.32)</f>
        <v>0.21832840102450024</v>
      </c>
    </row>
    <row r="6416" spans="1:7" hidden="1" x14ac:dyDescent="0.2">
      <c r="A6416" t="s">
        <v>207</v>
      </c>
      <c r="B6416">
        <v>0</v>
      </c>
      <c r="C6416">
        <v>8</v>
      </c>
      <c r="D6416" t="s">
        <v>5067</v>
      </c>
      <c r="E6416">
        <v>49.282640000000001</v>
      </c>
      <c r="F6416">
        <v>-123.118529</v>
      </c>
      <c r="G6416">
        <f>IF(route_map__2[[#This Row],[route_label]]&lt;&gt;A6417,0,SQRT((E6417-route_map__2[[#This Row],[stop_lat]])^2 + ((F6417-route_map__2[[#This Row],[stop_lon]])*COS(RADIANS(route_map__2[[#This Row],[stop_lat]])))^2)*111.32)</f>
        <v>0.51458380890923305</v>
      </c>
    </row>
    <row r="6417" spans="1:7" hidden="1" x14ac:dyDescent="0.2">
      <c r="A6417" t="s">
        <v>207</v>
      </c>
      <c r="B6417">
        <v>0</v>
      </c>
      <c r="C6417">
        <v>9</v>
      </c>
      <c r="D6417" t="s">
        <v>5396</v>
      </c>
      <c r="E6417">
        <v>49.280836999999998</v>
      </c>
      <c r="F6417">
        <v>-123.112004</v>
      </c>
      <c r="G6417">
        <f>IF(route_map__2[[#This Row],[route_label]]&lt;&gt;A6418,0,SQRT((E6418-route_map__2[[#This Row],[stop_lat]])^2 + ((F6418-route_map__2[[#This Row],[stop_lon]])*COS(RADIANS(route_map__2[[#This Row],[stop_lat]])))^2)*111.32)</f>
        <v>0</v>
      </c>
    </row>
    <row r="6418" spans="1:7" hidden="1" x14ac:dyDescent="0.2">
      <c r="A6418" t="s">
        <v>207</v>
      </c>
      <c r="B6418">
        <v>1</v>
      </c>
      <c r="C6418">
        <v>1</v>
      </c>
      <c r="D6418" t="s">
        <v>5396</v>
      </c>
      <c r="E6418">
        <v>49.280836999999998</v>
      </c>
      <c r="F6418">
        <v>-123.112004</v>
      </c>
      <c r="G6418">
        <f>IF(route_map__2[[#This Row],[route_label]]&lt;&gt;A6419,0,SQRT((E6419-route_map__2[[#This Row],[stop_lat]])^2 + ((F6419-route_map__2[[#This Row],[stop_lon]])*COS(RADIANS(route_map__2[[#This Row],[stop_lat]])))^2)*111.32)</f>
        <v>0.41593461093569067</v>
      </c>
    </row>
    <row r="6419" spans="1:7" hidden="1" x14ac:dyDescent="0.2">
      <c r="A6419" t="s">
        <v>207</v>
      </c>
      <c r="B6419">
        <v>1</v>
      </c>
      <c r="C6419">
        <v>2</v>
      </c>
      <c r="D6419" t="s">
        <v>5397</v>
      </c>
      <c r="E6419">
        <v>49.282139999999998</v>
      </c>
      <c r="F6419">
        <v>-123.117372</v>
      </c>
      <c r="G6419">
        <f>IF(route_map__2[[#This Row],[route_label]]&lt;&gt;A6420,0,SQRT((E6420-route_map__2[[#This Row],[stop_lat]])^2 + ((F6420-route_map__2[[#This Row],[stop_lon]])*COS(RADIANS(route_map__2[[#This Row],[stop_lat]])))^2)*111.32)</f>
        <v>0.3429310317194898</v>
      </c>
    </row>
    <row r="6420" spans="1:7" hidden="1" x14ac:dyDescent="0.2">
      <c r="A6420" t="s">
        <v>207</v>
      </c>
      <c r="B6420">
        <v>1</v>
      </c>
      <c r="C6420">
        <v>3</v>
      </c>
      <c r="D6420" t="s">
        <v>5018</v>
      </c>
      <c r="E6420">
        <v>49.284306000000001</v>
      </c>
      <c r="F6420">
        <v>-123.12072999999999</v>
      </c>
      <c r="G6420">
        <f>IF(route_map__2[[#This Row],[route_label]]&lt;&gt;A6421,0,SQRT((E6421-route_map__2[[#This Row],[stop_lat]])^2 + ((F6421-route_map__2[[#This Row],[stop_lon]])*COS(RADIANS(route_map__2[[#This Row],[stop_lat]])))^2)*111.32)</f>
        <v>1.362783794318269</v>
      </c>
    </row>
    <row r="6421" spans="1:7" hidden="1" x14ac:dyDescent="0.2">
      <c r="A6421" t="s">
        <v>207</v>
      </c>
      <c r="B6421">
        <v>1</v>
      </c>
      <c r="C6421">
        <v>4</v>
      </c>
      <c r="D6421" t="s">
        <v>1752</v>
      </c>
      <c r="E6421">
        <v>49.292951000000002</v>
      </c>
      <c r="F6421">
        <v>-123.134018</v>
      </c>
      <c r="G6421">
        <f>IF(route_map__2[[#This Row],[route_label]]&lt;&gt;A6422,0,SQRT((E6422-route_map__2[[#This Row],[stop_lat]])^2 + ((F6422-route_map__2[[#This Row],[stop_lon]])*COS(RADIANS(route_map__2[[#This Row],[stop_lat]])))^2)*111.32)</f>
        <v>3.820024069520477</v>
      </c>
    </row>
    <row r="6422" spans="1:7" hidden="1" x14ac:dyDescent="0.2">
      <c r="A6422" t="s">
        <v>207</v>
      </c>
      <c r="B6422">
        <v>1</v>
      </c>
      <c r="C6422">
        <v>5</v>
      </c>
      <c r="D6422" t="s">
        <v>5197</v>
      </c>
      <c r="E6422">
        <v>49.327117999999999</v>
      </c>
      <c r="F6422">
        <v>-123.13891099999999</v>
      </c>
      <c r="G6422">
        <f>IF(route_map__2[[#This Row],[route_label]]&lt;&gt;A6423,0,SQRT((E6423-route_map__2[[#This Row],[stop_lat]])^2 + ((F6423-route_map__2[[#This Row],[stop_lon]])*COS(RADIANS(route_map__2[[#This Row],[stop_lat]])))^2)*111.32)</f>
        <v>1.1525993564587795</v>
      </c>
    </row>
    <row r="6423" spans="1:7" hidden="1" x14ac:dyDescent="0.2">
      <c r="A6423" t="s">
        <v>207</v>
      </c>
      <c r="B6423">
        <v>1</v>
      </c>
      <c r="C6423">
        <v>6</v>
      </c>
      <c r="D6423" t="s">
        <v>5201</v>
      </c>
      <c r="E6423">
        <v>49.328057999999999</v>
      </c>
      <c r="F6423">
        <v>-123.154732</v>
      </c>
      <c r="G6423">
        <f>IF(route_map__2[[#This Row],[route_label]]&lt;&gt;A6424,0,SQRT((E6424-route_map__2[[#This Row],[stop_lat]])^2 + ((F6424-route_map__2[[#This Row],[stop_lon]])*COS(RADIANS(route_map__2[[#This Row],[stop_lat]])))^2)*111.32)</f>
        <v>1.3665746351440675</v>
      </c>
    </row>
    <row r="6424" spans="1:7" hidden="1" x14ac:dyDescent="0.2">
      <c r="A6424" t="s">
        <v>207</v>
      </c>
      <c r="B6424">
        <v>1</v>
      </c>
      <c r="C6424">
        <v>7</v>
      </c>
      <c r="D6424" t="s">
        <v>5268</v>
      </c>
      <c r="E6424">
        <v>49.340257999999999</v>
      </c>
      <c r="F6424">
        <v>-123.156826</v>
      </c>
      <c r="G6424">
        <f>IF(route_map__2[[#This Row],[route_label]]&lt;&gt;A6425,0,SQRT((E6425-route_map__2[[#This Row],[stop_lat]])^2 + ((F6425-route_map__2[[#This Row],[stop_lon]])*COS(RADIANS(route_map__2[[#This Row],[stop_lat]])))^2)*111.32)</f>
        <v>9.2216116842642961</v>
      </c>
    </row>
    <row r="6425" spans="1:7" hidden="1" x14ac:dyDescent="0.2">
      <c r="A6425" t="s">
        <v>207</v>
      </c>
      <c r="B6425">
        <v>1</v>
      </c>
      <c r="C6425">
        <v>8</v>
      </c>
      <c r="D6425" t="s">
        <v>5395</v>
      </c>
      <c r="E6425">
        <v>49.374133</v>
      </c>
      <c r="F6425">
        <v>-123.272848</v>
      </c>
      <c r="G6425">
        <f>IF(route_map__2[[#This Row],[route_label]]&lt;&gt;A6426,0,SQRT((E6426-route_map__2[[#This Row],[stop_lat]])^2 + ((F6426-route_map__2[[#This Row],[stop_lon]])*COS(RADIANS(route_map__2[[#This Row],[stop_lat]])))^2)*111.32)</f>
        <v>0</v>
      </c>
    </row>
    <row r="6426" spans="1:7" hidden="1" x14ac:dyDescent="0.2">
      <c r="A6426" t="s">
        <v>379</v>
      </c>
      <c r="B6426">
        <v>0</v>
      </c>
      <c r="C6426">
        <v>1</v>
      </c>
      <c r="D6426" t="s">
        <v>5398</v>
      </c>
      <c r="E6426">
        <v>49.350855000000003</v>
      </c>
      <c r="F6426">
        <v>-123.252168</v>
      </c>
      <c r="G6426">
        <f>IF(route_map__2[[#This Row],[route_label]]&lt;&gt;A6427,0,SQRT((E6427-route_map__2[[#This Row],[stop_lat]])^2 + ((F6427-route_map__2[[#This Row],[stop_lon]])*COS(RADIANS(route_map__2[[#This Row],[stop_lat]])))^2)*111.32)</f>
        <v>2.9789079148530098</v>
      </c>
    </row>
    <row r="6427" spans="1:7" hidden="1" x14ac:dyDescent="0.2">
      <c r="A6427" t="s">
        <v>379</v>
      </c>
      <c r="B6427">
        <v>0</v>
      </c>
      <c r="C6427">
        <v>2</v>
      </c>
      <c r="D6427" t="s">
        <v>5395</v>
      </c>
      <c r="E6427">
        <v>49.373958000000002</v>
      </c>
      <c r="F6427">
        <v>-123.272897</v>
      </c>
      <c r="G6427">
        <f>IF(route_map__2[[#This Row],[route_label]]&lt;&gt;A6428,0,SQRT((E6428-route_map__2[[#This Row],[stop_lat]])^2 + ((F6428-route_map__2[[#This Row],[stop_lon]])*COS(RADIANS(route_map__2[[#This Row],[stop_lat]])))^2)*111.32)</f>
        <v>0.31839161982254638</v>
      </c>
    </row>
    <row r="6428" spans="1:7" hidden="1" x14ac:dyDescent="0.2">
      <c r="A6428" t="s">
        <v>379</v>
      </c>
      <c r="B6428">
        <v>0</v>
      </c>
      <c r="C6428">
        <v>3</v>
      </c>
      <c r="D6428" t="s">
        <v>5399</v>
      </c>
      <c r="E6428">
        <v>49.375149999999998</v>
      </c>
      <c r="F6428">
        <v>-123.27688999999999</v>
      </c>
      <c r="G6428">
        <f>IF(route_map__2[[#This Row],[route_label]]&lt;&gt;A6429,0,SQRT((E6429-route_map__2[[#This Row],[stop_lat]])^2 + ((F6429-route_map__2[[#This Row],[stop_lon]])*COS(RADIANS(route_map__2[[#This Row],[stop_lat]])))^2)*111.32)</f>
        <v>0.29079394609923509</v>
      </c>
    </row>
    <row r="6429" spans="1:7" hidden="1" x14ac:dyDescent="0.2">
      <c r="A6429" t="s">
        <v>379</v>
      </c>
      <c r="B6429">
        <v>0</v>
      </c>
      <c r="C6429">
        <v>4</v>
      </c>
      <c r="D6429" t="s">
        <v>5400</v>
      </c>
      <c r="E6429">
        <v>49.372605999999998</v>
      </c>
      <c r="F6429">
        <v>-123.277801</v>
      </c>
      <c r="G6429">
        <f>IF(route_map__2[[#This Row],[route_label]]&lt;&gt;A6430,0,SQRT((E6430-route_map__2[[#This Row],[stop_lat]])^2 + ((F6430-route_map__2[[#This Row],[stop_lon]])*COS(RADIANS(route_map__2[[#This Row],[stop_lat]])))^2)*111.32)</f>
        <v>0.28817994879343245</v>
      </c>
    </row>
    <row r="6430" spans="1:7" hidden="1" x14ac:dyDescent="0.2">
      <c r="A6430" t="s">
        <v>379</v>
      </c>
      <c r="B6430">
        <v>0</v>
      </c>
      <c r="C6430">
        <v>5</v>
      </c>
      <c r="D6430" t="s">
        <v>2573</v>
      </c>
      <c r="E6430">
        <v>49.37012</v>
      </c>
      <c r="F6430">
        <v>-123.27891</v>
      </c>
      <c r="G6430">
        <f>IF(route_map__2[[#This Row],[route_label]]&lt;&gt;A6431,0,SQRT((E6431-route_map__2[[#This Row],[stop_lat]])^2 + ((F6431-route_map__2[[#This Row],[stop_lon]])*COS(RADIANS(route_map__2[[#This Row],[stop_lat]])))^2)*111.32)</f>
        <v>2.3407138636733218</v>
      </c>
    </row>
    <row r="6431" spans="1:7" hidden="1" x14ac:dyDescent="0.2">
      <c r="A6431" t="s">
        <v>379</v>
      </c>
      <c r="B6431">
        <v>0</v>
      </c>
      <c r="C6431">
        <v>6</v>
      </c>
      <c r="D6431" t="s">
        <v>5401</v>
      </c>
      <c r="E6431">
        <v>49.38635</v>
      </c>
      <c r="F6431">
        <v>-123.25838</v>
      </c>
      <c r="G6431">
        <f>IF(route_map__2[[#This Row],[route_label]]&lt;&gt;A6432,0,SQRT((E6432-route_map__2[[#This Row],[stop_lat]])^2 + ((F6432-route_map__2[[#This Row],[stop_lon]])*COS(RADIANS(route_map__2[[#This Row],[stop_lat]])))^2)*111.32)</f>
        <v>1.5344483809782632</v>
      </c>
    </row>
    <row r="6432" spans="1:7" hidden="1" x14ac:dyDescent="0.2">
      <c r="A6432" t="s">
        <v>379</v>
      </c>
      <c r="B6432">
        <v>0</v>
      </c>
      <c r="C6432">
        <v>7</v>
      </c>
      <c r="D6432" t="s">
        <v>5402</v>
      </c>
      <c r="E6432">
        <v>49.398198000000001</v>
      </c>
      <c r="F6432">
        <v>-123.247558</v>
      </c>
      <c r="G6432">
        <f>IF(route_map__2[[#This Row],[route_label]]&lt;&gt;A6433,0,SQRT((E6433-route_map__2[[#This Row],[stop_lat]])^2 + ((F6433-route_map__2[[#This Row],[stop_lon]])*COS(RADIANS(route_map__2[[#This Row],[stop_lat]])))^2)*111.32)</f>
        <v>6.0842170657992787</v>
      </c>
    </row>
    <row r="6433" spans="1:7" hidden="1" x14ac:dyDescent="0.2">
      <c r="A6433" t="s">
        <v>379</v>
      </c>
      <c r="B6433">
        <v>0</v>
      </c>
      <c r="C6433">
        <v>8</v>
      </c>
      <c r="D6433" t="s">
        <v>5403</v>
      </c>
      <c r="E6433">
        <v>49.452387999999999</v>
      </c>
      <c r="F6433">
        <v>-123.23662400000001</v>
      </c>
      <c r="G6433">
        <f>IF(route_map__2[[#This Row],[route_label]]&lt;&gt;A6434,0,SQRT((E6434-route_map__2[[#This Row],[stop_lat]])^2 + ((F6434-route_map__2[[#This Row],[stop_lon]])*COS(RADIANS(route_map__2[[#This Row],[stop_lat]])))^2)*111.32)</f>
        <v>0.76368912903801522</v>
      </c>
    </row>
    <row r="6434" spans="1:7" hidden="1" x14ac:dyDescent="0.2">
      <c r="A6434" t="s">
        <v>379</v>
      </c>
      <c r="B6434">
        <v>0</v>
      </c>
      <c r="C6434">
        <v>9</v>
      </c>
      <c r="D6434" t="s">
        <v>5404</v>
      </c>
      <c r="E6434">
        <v>49.459217000000002</v>
      </c>
      <c r="F6434">
        <v>-123.235617</v>
      </c>
      <c r="G6434">
        <f>IF(route_map__2[[#This Row],[route_label]]&lt;&gt;A6435,0,SQRT((E6435-route_map__2[[#This Row],[stop_lat]])^2 + ((F6435-route_map__2[[#This Row],[stop_lon]])*COS(RADIANS(route_map__2[[#This Row],[stop_lat]])))^2)*111.32)</f>
        <v>1.7228253610661135</v>
      </c>
    </row>
    <row r="6435" spans="1:7" hidden="1" x14ac:dyDescent="0.2">
      <c r="A6435" t="s">
        <v>379</v>
      </c>
      <c r="B6435">
        <v>0</v>
      </c>
      <c r="C6435">
        <v>10</v>
      </c>
      <c r="D6435" t="s">
        <v>5405</v>
      </c>
      <c r="E6435">
        <v>49.474111000000001</v>
      </c>
      <c r="F6435">
        <v>-123.242087</v>
      </c>
      <c r="G6435">
        <f>IF(route_map__2[[#This Row],[route_label]]&lt;&gt;A6436,0,SQRT((E6436-route_map__2[[#This Row],[stop_lat]])^2 + ((F6436-route_map__2[[#This Row],[stop_lon]])*COS(RADIANS(route_map__2[[#This Row],[stop_lat]])))^2)*111.32)</f>
        <v>0</v>
      </c>
    </row>
    <row r="6436" spans="1:7" hidden="1" x14ac:dyDescent="0.2">
      <c r="A6436" t="s">
        <v>379</v>
      </c>
      <c r="B6436">
        <v>1</v>
      </c>
      <c r="C6436">
        <v>1</v>
      </c>
      <c r="D6436" t="s">
        <v>5405</v>
      </c>
      <c r="E6436">
        <v>49.474111000000001</v>
      </c>
      <c r="F6436">
        <v>-123.242087</v>
      </c>
      <c r="G6436">
        <f>IF(route_map__2[[#This Row],[route_label]]&lt;&gt;A6437,0,SQRT((E6437-route_map__2[[#This Row],[stop_lat]])^2 + ((F6437-route_map__2[[#This Row],[stop_lon]])*COS(RADIANS(route_map__2[[#This Row],[stop_lat]])))^2)*111.32)</f>
        <v>1.7749727245754205</v>
      </c>
    </row>
    <row r="6437" spans="1:7" hidden="1" x14ac:dyDescent="0.2">
      <c r="A6437" t="s">
        <v>379</v>
      </c>
      <c r="B6437">
        <v>1</v>
      </c>
      <c r="C6437">
        <v>2</v>
      </c>
      <c r="D6437" t="s">
        <v>5406</v>
      </c>
      <c r="E6437">
        <v>49.458537999999997</v>
      </c>
      <c r="F6437">
        <v>-123.236819</v>
      </c>
      <c r="G6437">
        <f>IF(route_map__2[[#This Row],[route_label]]&lt;&gt;A6438,0,SQRT((E6438-route_map__2[[#This Row],[stop_lat]])^2 + ((F6438-route_map__2[[#This Row],[stop_lon]])*COS(RADIANS(route_map__2[[#This Row],[stop_lat]])))^2)*111.32)</f>
        <v>0.68680781593285478</v>
      </c>
    </row>
    <row r="6438" spans="1:7" hidden="1" x14ac:dyDescent="0.2">
      <c r="A6438" t="s">
        <v>379</v>
      </c>
      <c r="B6438">
        <v>1</v>
      </c>
      <c r="C6438">
        <v>3</v>
      </c>
      <c r="D6438" t="s">
        <v>5407</v>
      </c>
      <c r="E6438">
        <v>49.452393000000001</v>
      </c>
      <c r="F6438">
        <v>-123.237667</v>
      </c>
      <c r="G6438">
        <f>IF(route_map__2[[#This Row],[route_label]]&lt;&gt;A6439,0,SQRT((E6439-route_map__2[[#This Row],[stop_lat]])^2 + ((F6439-route_map__2[[#This Row],[stop_lon]])*COS(RADIANS(route_map__2[[#This Row],[stop_lat]])))^2)*111.32)</f>
        <v>2.4581819101990976</v>
      </c>
    </row>
    <row r="6439" spans="1:7" hidden="1" x14ac:dyDescent="0.2">
      <c r="A6439" t="s">
        <v>379</v>
      </c>
      <c r="B6439">
        <v>1</v>
      </c>
      <c r="C6439">
        <v>4</v>
      </c>
      <c r="D6439" t="s">
        <v>5408</v>
      </c>
      <c r="E6439">
        <v>49.43045</v>
      </c>
      <c r="F6439">
        <v>-123.23386000000001</v>
      </c>
      <c r="G6439">
        <f>IF(route_map__2[[#This Row],[route_label]]&lt;&gt;A6440,0,SQRT((E6440-route_map__2[[#This Row],[stop_lat]])^2 + ((F6440-route_map__2[[#This Row],[stop_lon]])*COS(RADIANS(route_map__2[[#This Row],[stop_lat]])))^2)*111.32)</f>
        <v>1.1173450426116063</v>
      </c>
    </row>
    <row r="6440" spans="1:7" hidden="1" x14ac:dyDescent="0.2">
      <c r="A6440" t="s">
        <v>379</v>
      </c>
      <c r="B6440">
        <v>1</v>
      </c>
      <c r="C6440">
        <v>5</v>
      </c>
      <c r="D6440" t="s">
        <v>5409</v>
      </c>
      <c r="E6440">
        <v>49.420431999999998</v>
      </c>
      <c r="F6440">
        <v>-123.232905</v>
      </c>
      <c r="G6440">
        <f>IF(route_map__2[[#This Row],[route_label]]&lt;&gt;A6441,0,SQRT((E6441-route_map__2[[#This Row],[stop_lat]])^2 + ((F6441-route_map__2[[#This Row],[stop_lon]])*COS(RADIANS(route_map__2[[#This Row],[stop_lat]])))^2)*111.32)</f>
        <v>2.0587649401360828</v>
      </c>
    </row>
    <row r="6441" spans="1:7" hidden="1" x14ac:dyDescent="0.2">
      <c r="A6441" t="s">
        <v>379</v>
      </c>
      <c r="B6441">
        <v>1</v>
      </c>
      <c r="C6441">
        <v>6</v>
      </c>
      <c r="D6441" t="s">
        <v>5410</v>
      </c>
      <c r="E6441">
        <v>49.403084999999997</v>
      </c>
      <c r="F6441">
        <v>-123.242762</v>
      </c>
      <c r="G6441">
        <f>IF(route_map__2[[#This Row],[route_label]]&lt;&gt;A6442,0,SQRT((E6442-route_map__2[[#This Row],[stop_lat]])^2 + ((F6442-route_map__2[[#This Row],[stop_lon]])*COS(RADIANS(route_map__2[[#This Row],[stop_lat]])))^2)*111.32)</f>
        <v>0.6379284869670756</v>
      </c>
    </row>
    <row r="6442" spans="1:7" hidden="1" x14ac:dyDescent="0.2">
      <c r="A6442" t="s">
        <v>379</v>
      </c>
      <c r="B6442">
        <v>1</v>
      </c>
      <c r="C6442">
        <v>7</v>
      </c>
      <c r="D6442" t="s">
        <v>5411</v>
      </c>
      <c r="E6442">
        <v>49.398575999999998</v>
      </c>
      <c r="F6442">
        <v>-123.248197</v>
      </c>
      <c r="G6442">
        <f>IF(route_map__2[[#This Row],[route_label]]&lt;&gt;A6443,0,SQRT((E6443-route_map__2[[#This Row],[stop_lat]])^2 + ((F6443-route_map__2[[#This Row],[stop_lon]])*COS(RADIANS(route_map__2[[#This Row],[stop_lat]])))^2)*111.32)</f>
        <v>1.5995738148964658</v>
      </c>
    </row>
    <row r="6443" spans="1:7" hidden="1" x14ac:dyDescent="0.2">
      <c r="A6443" t="s">
        <v>379</v>
      </c>
      <c r="B6443">
        <v>1</v>
      </c>
      <c r="C6443">
        <v>8</v>
      </c>
      <c r="D6443" t="s">
        <v>5412</v>
      </c>
      <c r="E6443">
        <v>49.38599</v>
      </c>
      <c r="F6443">
        <v>-123.25885</v>
      </c>
      <c r="G6443">
        <f>IF(route_map__2[[#This Row],[route_label]]&lt;&gt;A6444,0,SQRT((E6444-route_map__2[[#This Row],[stop_lat]])^2 + ((F6444-route_map__2[[#This Row],[stop_lon]])*COS(RADIANS(route_map__2[[#This Row],[stop_lat]])))^2)*111.32)</f>
        <v>2.1937842789999085</v>
      </c>
    </row>
    <row r="6444" spans="1:7" hidden="1" x14ac:dyDescent="0.2">
      <c r="A6444" t="s">
        <v>379</v>
      </c>
      <c r="B6444">
        <v>1</v>
      </c>
      <c r="C6444">
        <v>9</v>
      </c>
      <c r="D6444" t="s">
        <v>5413</v>
      </c>
      <c r="E6444">
        <v>49.369565999999999</v>
      </c>
      <c r="F6444">
        <v>-123.275581</v>
      </c>
      <c r="G6444">
        <f>IF(route_map__2[[#This Row],[route_label]]&lt;&gt;A6445,0,SQRT((E6445-route_map__2[[#This Row],[stop_lat]])^2 + ((F6445-route_map__2[[#This Row],[stop_lon]])*COS(RADIANS(route_map__2[[#This Row],[stop_lat]])))^2)*111.32)</f>
        <v>0.28435313179725602</v>
      </c>
    </row>
    <row r="6445" spans="1:7" hidden="1" x14ac:dyDescent="0.2">
      <c r="A6445" t="s">
        <v>379</v>
      </c>
      <c r="B6445">
        <v>1</v>
      </c>
      <c r="C6445">
        <v>10</v>
      </c>
      <c r="D6445" t="s">
        <v>2596</v>
      </c>
      <c r="E6445">
        <v>49.370244</v>
      </c>
      <c r="F6445">
        <v>-123.279363</v>
      </c>
      <c r="G6445">
        <f>IF(route_map__2[[#This Row],[route_label]]&lt;&gt;A6446,0,SQRT((E6446-route_map__2[[#This Row],[stop_lat]])^2 + ((F6446-route_map__2[[#This Row],[stop_lon]])*COS(RADIANS(route_map__2[[#This Row],[stop_lat]])))^2)*111.32)</f>
        <v>0.18010510897488624</v>
      </c>
    </row>
    <row r="6446" spans="1:7" hidden="1" x14ac:dyDescent="0.2">
      <c r="A6446" t="s">
        <v>379</v>
      </c>
      <c r="B6446">
        <v>1</v>
      </c>
      <c r="C6446">
        <v>11</v>
      </c>
      <c r="D6446" t="s">
        <v>5414</v>
      </c>
      <c r="E6446">
        <v>49.371642999999999</v>
      </c>
      <c r="F6446">
        <v>-123.278115</v>
      </c>
      <c r="G6446">
        <f>IF(route_map__2[[#This Row],[route_label]]&lt;&gt;A6447,0,SQRT((E6447-route_map__2[[#This Row],[stop_lat]])^2 + ((F6447-route_map__2[[#This Row],[stop_lon]])*COS(RADIANS(route_map__2[[#This Row],[stop_lat]])))^2)*111.32)</f>
        <v>0.12773320841413771</v>
      </c>
    </row>
    <row r="6447" spans="1:7" hidden="1" x14ac:dyDescent="0.2">
      <c r="A6447" t="s">
        <v>379</v>
      </c>
      <c r="B6447">
        <v>1</v>
      </c>
      <c r="C6447">
        <v>12</v>
      </c>
      <c r="D6447" t="s">
        <v>5415</v>
      </c>
      <c r="E6447">
        <v>49.372014999999998</v>
      </c>
      <c r="F6447">
        <v>-123.276448</v>
      </c>
      <c r="G6447">
        <f>IF(route_map__2[[#This Row],[route_label]]&lt;&gt;A6448,0,SQRT((E6448-route_map__2[[#This Row],[stop_lat]])^2 + ((F6448-route_map__2[[#This Row],[stop_lon]])*COS(RADIANS(route_map__2[[#This Row],[stop_lat]])))^2)*111.32)</f>
        <v>0.21331828747179354</v>
      </c>
    </row>
    <row r="6448" spans="1:7" hidden="1" x14ac:dyDescent="0.2">
      <c r="A6448" t="s">
        <v>379</v>
      </c>
      <c r="B6448">
        <v>1</v>
      </c>
      <c r="C6448">
        <v>13</v>
      </c>
      <c r="D6448" t="s">
        <v>5416</v>
      </c>
      <c r="E6448">
        <v>49.3735</v>
      </c>
      <c r="F6448">
        <v>-123.27458799999999</v>
      </c>
      <c r="G6448">
        <f>IF(route_map__2[[#This Row],[route_label]]&lt;&gt;A6449,0,SQRT((E6449-route_map__2[[#This Row],[stop_lat]])^2 + ((F6449-route_map__2[[#This Row],[stop_lon]])*COS(RADIANS(route_map__2[[#This Row],[stop_lat]])))^2)*111.32)</f>
        <v>0.13275027965192557</v>
      </c>
    </row>
    <row r="6449" spans="1:7" hidden="1" x14ac:dyDescent="0.2">
      <c r="A6449" t="s">
        <v>379</v>
      </c>
      <c r="B6449">
        <v>1</v>
      </c>
      <c r="C6449">
        <v>14</v>
      </c>
      <c r="D6449" t="s">
        <v>5395</v>
      </c>
      <c r="E6449">
        <v>49.373958000000002</v>
      </c>
      <c r="F6449">
        <v>-123.272897</v>
      </c>
      <c r="G6449">
        <f>IF(route_map__2[[#This Row],[route_label]]&lt;&gt;A6450,0,SQRT((E6450-route_map__2[[#This Row],[stop_lat]])^2 + ((F6450-route_map__2[[#This Row],[stop_lon]])*COS(RADIANS(route_map__2[[#This Row],[stop_lat]])))^2)*111.32)</f>
        <v>0.31839161982254638</v>
      </c>
    </row>
    <row r="6450" spans="1:7" hidden="1" x14ac:dyDescent="0.2">
      <c r="A6450" t="s">
        <v>379</v>
      </c>
      <c r="B6450">
        <v>1</v>
      </c>
      <c r="C6450">
        <v>15</v>
      </c>
      <c r="D6450" t="s">
        <v>5399</v>
      </c>
      <c r="E6450">
        <v>49.375149999999998</v>
      </c>
      <c r="F6450">
        <v>-123.27688999999999</v>
      </c>
      <c r="G6450">
        <f>IF(route_map__2[[#This Row],[route_label]]&lt;&gt;A6451,0,SQRT((E6451-route_map__2[[#This Row],[stop_lat]])^2 + ((F6451-route_map__2[[#This Row],[stop_lon]])*COS(RADIANS(route_map__2[[#This Row],[stop_lat]])))^2)*111.32)</f>
        <v>0.29079394609923509</v>
      </c>
    </row>
    <row r="6451" spans="1:7" hidden="1" x14ac:dyDescent="0.2">
      <c r="A6451" t="s">
        <v>379</v>
      </c>
      <c r="B6451">
        <v>1</v>
      </c>
      <c r="C6451">
        <v>16</v>
      </c>
      <c r="D6451" t="s">
        <v>5400</v>
      </c>
      <c r="E6451">
        <v>49.372605999999998</v>
      </c>
      <c r="F6451">
        <v>-123.277801</v>
      </c>
      <c r="G6451">
        <f>IF(route_map__2[[#This Row],[route_label]]&lt;&gt;A6452,0,SQRT((E6452-route_map__2[[#This Row],[stop_lat]])^2 + ((F6452-route_map__2[[#This Row],[stop_lon]])*COS(RADIANS(route_map__2[[#This Row],[stop_lat]])))^2)*111.32)</f>
        <v>0.28817994879343245</v>
      </c>
    </row>
    <row r="6452" spans="1:7" hidden="1" x14ac:dyDescent="0.2">
      <c r="A6452" t="s">
        <v>379</v>
      </c>
      <c r="B6452">
        <v>1</v>
      </c>
      <c r="C6452">
        <v>17</v>
      </c>
      <c r="D6452" t="s">
        <v>2573</v>
      </c>
      <c r="E6452">
        <v>49.37012</v>
      </c>
      <c r="F6452">
        <v>-123.27891</v>
      </c>
      <c r="G6452">
        <f>IF(route_map__2[[#This Row],[route_label]]&lt;&gt;A6453,0,SQRT((E6453-route_map__2[[#This Row],[stop_lat]])^2 + ((F6453-route_map__2[[#This Row],[stop_lon]])*COS(RADIANS(route_map__2[[#This Row],[stop_lat]])))^2)*111.32)</f>
        <v>2.890835647488236</v>
      </c>
    </row>
    <row r="6453" spans="1:7" hidden="1" x14ac:dyDescent="0.2">
      <c r="A6453" t="s">
        <v>379</v>
      </c>
      <c r="B6453">
        <v>1</v>
      </c>
      <c r="C6453">
        <v>18</v>
      </c>
      <c r="D6453" t="s">
        <v>5398</v>
      </c>
      <c r="E6453">
        <v>49.350855000000003</v>
      </c>
      <c r="F6453">
        <v>-123.252168</v>
      </c>
      <c r="G6453">
        <f>IF(route_map__2[[#This Row],[route_label]]&lt;&gt;A6454,0,SQRT((E6454-route_map__2[[#This Row],[stop_lat]])^2 + ((F6454-route_map__2[[#This Row],[stop_lon]])*COS(RADIANS(route_map__2[[#This Row],[stop_lat]])))^2)*111.32)</f>
        <v>0</v>
      </c>
    </row>
    <row r="6454" spans="1:7" hidden="1" x14ac:dyDescent="0.2">
      <c r="A6454" t="s">
        <v>193</v>
      </c>
      <c r="B6454">
        <v>0</v>
      </c>
      <c r="C6454">
        <v>1</v>
      </c>
      <c r="D6454" t="s">
        <v>5417</v>
      </c>
      <c r="E6454">
        <v>49.168747000000003</v>
      </c>
      <c r="F6454">
        <v>-123.13554999999999</v>
      </c>
      <c r="G6454">
        <f>IF(route_map__2[[#This Row],[route_label]]&lt;&gt;A6455,0,SQRT((E6455-route_map__2[[#This Row],[stop_lat]])^2 + ((F6455-route_map__2[[#This Row],[stop_lon]])*COS(RADIANS(route_map__2[[#This Row],[stop_lat]])))^2)*111.32)</f>
        <v>0.83641023126497127</v>
      </c>
    </row>
    <row r="6455" spans="1:7" hidden="1" x14ac:dyDescent="0.2">
      <c r="A6455" t="s">
        <v>193</v>
      </c>
      <c r="B6455">
        <v>0</v>
      </c>
      <c r="C6455">
        <v>2</v>
      </c>
      <c r="D6455" t="s">
        <v>5418</v>
      </c>
      <c r="E6455">
        <v>49.170599000000003</v>
      </c>
      <c r="F6455">
        <v>-123.124413</v>
      </c>
      <c r="G6455">
        <f>IF(route_map__2[[#This Row],[route_label]]&lt;&gt;A6456,0,SQRT((E6456-route_map__2[[#This Row],[stop_lat]])^2 + ((F6456-route_map__2[[#This Row],[stop_lon]])*COS(RADIANS(route_map__2[[#This Row],[stop_lat]])))^2)*111.32)</f>
        <v>0.40365009952792191</v>
      </c>
    </row>
    <row r="6456" spans="1:7" hidden="1" x14ac:dyDescent="0.2">
      <c r="A6456" t="s">
        <v>193</v>
      </c>
      <c r="B6456">
        <v>0</v>
      </c>
      <c r="C6456">
        <v>3</v>
      </c>
      <c r="D6456" t="s">
        <v>5419</v>
      </c>
      <c r="E6456">
        <v>49.174225</v>
      </c>
      <c r="F6456">
        <v>-123.12438899999999</v>
      </c>
      <c r="G6456">
        <f>IF(route_map__2[[#This Row],[route_label]]&lt;&gt;A6457,0,SQRT((E6457-route_map__2[[#This Row],[stop_lat]])^2 + ((F6457-route_map__2[[#This Row],[stop_lon]])*COS(RADIANS(route_map__2[[#This Row],[stop_lat]])))^2)*111.32)</f>
        <v>0.51401335940055715</v>
      </c>
    </row>
    <row r="6457" spans="1:7" hidden="1" x14ac:dyDescent="0.2">
      <c r="A6457" t="s">
        <v>193</v>
      </c>
      <c r="B6457">
        <v>0</v>
      </c>
      <c r="C6457">
        <v>4</v>
      </c>
      <c r="D6457" t="s">
        <v>5420</v>
      </c>
      <c r="E6457">
        <v>49.177157999999999</v>
      </c>
      <c r="F6457">
        <v>-123.118934</v>
      </c>
      <c r="G6457">
        <f>IF(route_map__2[[#This Row],[route_label]]&lt;&gt;A6458,0,SQRT((E6458-route_map__2[[#This Row],[stop_lat]])^2 + ((F6458-route_map__2[[#This Row],[stop_lon]])*COS(RADIANS(route_map__2[[#This Row],[stop_lat]])))^2)*111.32)</f>
        <v>10.48348395625902</v>
      </c>
    </row>
    <row r="6458" spans="1:7" hidden="1" x14ac:dyDescent="0.2">
      <c r="A6458" t="s">
        <v>193</v>
      </c>
      <c r="B6458">
        <v>0</v>
      </c>
      <c r="C6458">
        <v>5</v>
      </c>
      <c r="D6458" t="s">
        <v>5421</v>
      </c>
      <c r="E6458">
        <v>49.168661</v>
      </c>
      <c r="F6458">
        <v>-122.975463</v>
      </c>
      <c r="G6458">
        <f>IF(route_map__2[[#This Row],[route_label]]&lt;&gt;A6459,0,SQRT((E6459-route_map__2[[#This Row],[stop_lat]])^2 + ((F6459-route_map__2[[#This Row],[stop_lon]])*COS(RADIANS(route_map__2[[#This Row],[stop_lat]])))^2)*111.32)</f>
        <v>1.5956670225954657</v>
      </c>
    </row>
    <row r="6459" spans="1:7" hidden="1" x14ac:dyDescent="0.2">
      <c r="A6459" t="s">
        <v>193</v>
      </c>
      <c r="B6459">
        <v>0</v>
      </c>
      <c r="C6459">
        <v>6</v>
      </c>
      <c r="D6459" t="s">
        <v>5422</v>
      </c>
      <c r="E6459">
        <v>49.170088999999997</v>
      </c>
      <c r="F6459">
        <v>-122.953649</v>
      </c>
      <c r="G6459">
        <f>IF(route_map__2[[#This Row],[route_label]]&lt;&gt;A6460,0,SQRT((E6460-route_map__2[[#This Row],[stop_lat]])^2 + ((F6460-route_map__2[[#This Row],[stop_lon]])*COS(RADIANS(route_map__2[[#This Row],[stop_lat]])))^2)*111.32)</f>
        <v>2.7406651672840265</v>
      </c>
    </row>
    <row r="6460" spans="1:7" hidden="1" x14ac:dyDescent="0.2">
      <c r="A6460" t="s">
        <v>193</v>
      </c>
      <c r="B6460">
        <v>0</v>
      </c>
      <c r="C6460">
        <v>7</v>
      </c>
      <c r="D6460" t="s">
        <v>5423</v>
      </c>
      <c r="E6460">
        <v>49.155985000000001</v>
      </c>
      <c r="F6460">
        <v>-122.922785</v>
      </c>
      <c r="G6460">
        <f>IF(route_map__2[[#This Row],[route_label]]&lt;&gt;A6461,0,SQRT((E6461-route_map__2[[#This Row],[stop_lat]])^2 + ((F6461-route_map__2[[#This Row],[stop_lon]])*COS(RADIANS(route_map__2[[#This Row],[stop_lat]])))^2)*111.32)</f>
        <v>0.81933420343949859</v>
      </c>
    </row>
    <row r="6461" spans="1:7" hidden="1" x14ac:dyDescent="0.2">
      <c r="A6461" t="s">
        <v>193</v>
      </c>
      <c r="B6461">
        <v>0</v>
      </c>
      <c r="C6461">
        <v>8</v>
      </c>
      <c r="D6461" t="s">
        <v>5424</v>
      </c>
      <c r="E6461">
        <v>49.155963</v>
      </c>
      <c r="F6461">
        <v>-122.911531</v>
      </c>
      <c r="G6461">
        <f>IF(route_map__2[[#This Row],[route_label]]&lt;&gt;A6462,0,SQRT((E6462-route_map__2[[#This Row],[stop_lat]])^2 + ((F6462-route_map__2[[#This Row],[stop_lon]])*COS(RADIANS(route_map__2[[#This Row],[stop_lat]])))^2)*111.32)</f>
        <v>0.75779205070217748</v>
      </c>
    </row>
    <row r="6462" spans="1:7" hidden="1" x14ac:dyDescent="0.2">
      <c r="A6462" t="s">
        <v>193</v>
      </c>
      <c r="B6462">
        <v>0</v>
      </c>
      <c r="C6462">
        <v>9</v>
      </c>
      <c r="D6462" t="s">
        <v>5425</v>
      </c>
      <c r="E6462">
        <v>49.155839</v>
      </c>
      <c r="F6462">
        <v>-122.901124</v>
      </c>
      <c r="G6462">
        <f>IF(route_map__2[[#This Row],[route_label]]&lt;&gt;A6463,0,SQRT((E6463-route_map__2[[#This Row],[stop_lat]])^2 + ((F6463-route_map__2[[#This Row],[stop_lon]])*COS(RADIANS(route_map__2[[#This Row],[stop_lat]])))^2)*111.32)</f>
        <v>0.76951530635444088</v>
      </c>
    </row>
    <row r="6463" spans="1:7" hidden="1" x14ac:dyDescent="0.2">
      <c r="A6463" t="s">
        <v>193</v>
      </c>
      <c r="B6463">
        <v>0</v>
      </c>
      <c r="C6463">
        <v>10</v>
      </c>
      <c r="D6463" t="s">
        <v>5426</v>
      </c>
      <c r="E6463">
        <v>49.155681999999999</v>
      </c>
      <c r="F6463">
        <v>-122.890557</v>
      </c>
      <c r="G6463">
        <f>IF(route_map__2[[#This Row],[route_label]]&lt;&gt;A6464,0,SQRT((E6464-route_map__2[[#This Row],[stop_lat]])^2 + ((F6464-route_map__2[[#This Row],[stop_lon]])*COS(RADIANS(route_map__2[[#This Row],[stop_lat]])))^2)*111.32)</f>
        <v>0.74896237540273203</v>
      </c>
    </row>
    <row r="6464" spans="1:7" hidden="1" x14ac:dyDescent="0.2">
      <c r="A6464" t="s">
        <v>193</v>
      </c>
      <c r="B6464">
        <v>0</v>
      </c>
      <c r="C6464">
        <v>11</v>
      </c>
      <c r="D6464" t="s">
        <v>5427</v>
      </c>
      <c r="E6464">
        <v>49.148954000000003</v>
      </c>
      <c r="F6464">
        <v>-122.89053699999999</v>
      </c>
      <c r="G6464">
        <f>IF(route_map__2[[#This Row],[route_label]]&lt;&gt;A6465,0,SQRT((E6465-route_map__2[[#This Row],[stop_lat]])^2 + ((F6465-route_map__2[[#This Row],[stop_lon]])*COS(RADIANS(route_map__2[[#This Row],[stop_lat]])))^2)*111.32)</f>
        <v>1.2630895616786875</v>
      </c>
    </row>
    <row r="6465" spans="1:7" hidden="1" x14ac:dyDescent="0.2">
      <c r="A6465" t="s">
        <v>193</v>
      </c>
      <c r="B6465">
        <v>0</v>
      </c>
      <c r="C6465">
        <v>12</v>
      </c>
      <c r="D6465" t="s">
        <v>5428</v>
      </c>
      <c r="E6465">
        <v>49.137771000000001</v>
      </c>
      <c r="F6465">
        <v>-122.887603</v>
      </c>
      <c r="G6465">
        <f>IF(route_map__2[[#This Row],[route_label]]&lt;&gt;A6466,0,SQRT((E6466-route_map__2[[#This Row],[stop_lat]])^2 + ((F6466-route_map__2[[#This Row],[stop_lon]])*COS(RADIANS(route_map__2[[#This Row],[stop_lat]])))^2)*111.32)</f>
        <v>0.49809797302671222</v>
      </c>
    </row>
    <row r="6466" spans="1:7" hidden="1" x14ac:dyDescent="0.2">
      <c r="A6466" t="s">
        <v>193</v>
      </c>
      <c r="B6466">
        <v>0</v>
      </c>
      <c r="C6466">
        <v>13</v>
      </c>
      <c r="D6466" t="s">
        <v>5429</v>
      </c>
      <c r="E6466">
        <v>49.133910999999998</v>
      </c>
      <c r="F6466">
        <v>-122.88414400000001</v>
      </c>
      <c r="G6466">
        <f>IF(route_map__2[[#This Row],[route_label]]&lt;&gt;A6467,0,SQRT((E6467-route_map__2[[#This Row],[stop_lat]])^2 + ((F6467-route_map__2[[#This Row],[stop_lon]])*COS(RADIANS(route_map__2[[#This Row],[stop_lat]])))^2)*111.32)</f>
        <v>0.40205279071981592</v>
      </c>
    </row>
    <row r="6467" spans="1:7" hidden="1" x14ac:dyDescent="0.2">
      <c r="A6467" t="s">
        <v>193</v>
      </c>
      <c r="B6467">
        <v>0</v>
      </c>
      <c r="C6467">
        <v>14</v>
      </c>
      <c r="D6467" t="s">
        <v>5430</v>
      </c>
      <c r="E6467">
        <v>49.133842999999999</v>
      </c>
      <c r="F6467">
        <v>-122.878625</v>
      </c>
      <c r="G6467">
        <f>IF(route_map__2[[#This Row],[route_label]]&lt;&gt;A6468,0,SQRT((E6468-route_map__2[[#This Row],[stop_lat]])^2 + ((F6468-route_map__2[[#This Row],[stop_lon]])*COS(RADIANS(route_map__2[[#This Row],[stop_lat]])))^2)*111.32)</f>
        <v>0.62387290501232051</v>
      </c>
    </row>
    <row r="6468" spans="1:7" hidden="1" x14ac:dyDescent="0.2">
      <c r="A6468" t="s">
        <v>193</v>
      </c>
      <c r="B6468">
        <v>0</v>
      </c>
      <c r="C6468">
        <v>15</v>
      </c>
      <c r="D6468" t="s">
        <v>5431</v>
      </c>
      <c r="E6468">
        <v>49.133786000000001</v>
      </c>
      <c r="F6468">
        <v>-122.87006</v>
      </c>
      <c r="G6468">
        <f>IF(route_map__2[[#This Row],[route_label]]&lt;&gt;A6469,0,SQRT((E6469-route_map__2[[#This Row],[stop_lat]])^2 + ((F6469-route_map__2[[#This Row],[stop_lon]])*COS(RADIANS(route_map__2[[#This Row],[stop_lat]])))^2)*111.32)</f>
        <v>1.0118748534702</v>
      </c>
    </row>
    <row r="6469" spans="1:7" hidden="1" x14ac:dyDescent="0.2">
      <c r="A6469" t="s">
        <v>193</v>
      </c>
      <c r="B6469">
        <v>0</v>
      </c>
      <c r="C6469">
        <v>16</v>
      </c>
      <c r="D6469" t="s">
        <v>5432</v>
      </c>
      <c r="E6469">
        <v>49.133614000000001</v>
      </c>
      <c r="F6469">
        <v>-122.85617000000001</v>
      </c>
      <c r="G6469">
        <f>IF(route_map__2[[#This Row],[route_label]]&lt;&gt;A6470,0,SQRT((E6470-route_map__2[[#This Row],[stop_lat]])^2 + ((F6470-route_map__2[[#This Row],[stop_lon]])*COS(RADIANS(route_map__2[[#This Row],[stop_lat]])))^2)*111.32)</f>
        <v>1.0084182374834996</v>
      </c>
    </row>
    <row r="6470" spans="1:7" hidden="1" x14ac:dyDescent="0.2">
      <c r="A6470" t="s">
        <v>193</v>
      </c>
      <c r="B6470">
        <v>0</v>
      </c>
      <c r="C6470">
        <v>17</v>
      </c>
      <c r="D6470" t="s">
        <v>5433</v>
      </c>
      <c r="E6470">
        <v>49.133426</v>
      </c>
      <c r="F6470">
        <v>-122.84232799999999</v>
      </c>
      <c r="G6470">
        <f>IF(route_map__2[[#This Row],[route_label]]&lt;&gt;A6471,0,SQRT((E6471-route_map__2[[#This Row],[stop_lat]])^2 + ((F6471-route_map__2[[#This Row],[stop_lon]])*COS(RADIANS(route_map__2[[#This Row],[stop_lat]])))^2)*111.32)</f>
        <v>0.10333192393813903</v>
      </c>
    </row>
    <row r="6471" spans="1:7" hidden="1" x14ac:dyDescent="0.2">
      <c r="A6471" t="s">
        <v>193</v>
      </c>
      <c r="B6471">
        <v>1</v>
      </c>
      <c r="C6471">
        <v>1</v>
      </c>
      <c r="D6471" t="s">
        <v>5434</v>
      </c>
      <c r="E6471">
        <v>49.132578000000002</v>
      </c>
      <c r="F6471">
        <v>-122.842905</v>
      </c>
      <c r="G6471">
        <f>IF(route_map__2[[#This Row],[route_label]]&lt;&gt;A6472,0,SQRT((E6472-route_map__2[[#This Row],[stop_lat]])^2 + ((F6472-route_map__2[[#This Row],[stop_lon]])*COS(RADIANS(route_map__2[[#This Row],[stop_lat]])))^2)*111.32)</f>
        <v>1.0528544219503049</v>
      </c>
    </row>
    <row r="6472" spans="1:7" hidden="1" x14ac:dyDescent="0.2">
      <c r="A6472" t="s">
        <v>193</v>
      </c>
      <c r="B6472">
        <v>1</v>
      </c>
      <c r="C6472">
        <v>2</v>
      </c>
      <c r="D6472" t="s">
        <v>5435</v>
      </c>
      <c r="E6472">
        <v>49.133813000000004</v>
      </c>
      <c r="F6472">
        <v>-122.857236</v>
      </c>
      <c r="G6472">
        <f>IF(route_map__2[[#This Row],[route_label]]&lt;&gt;A6473,0,SQRT((E6473-route_map__2[[#This Row],[stop_lat]])^2 + ((F6473-route_map__2[[#This Row],[stop_lon]])*COS(RADIANS(route_map__2[[#This Row],[stop_lat]])))^2)*111.32)</f>
        <v>0.8219728330925351</v>
      </c>
    </row>
    <row r="6473" spans="1:7" hidden="1" x14ac:dyDescent="0.2">
      <c r="A6473" t="s">
        <v>193</v>
      </c>
      <c r="B6473">
        <v>1</v>
      </c>
      <c r="C6473">
        <v>3</v>
      </c>
      <c r="D6473" t="s">
        <v>5436</v>
      </c>
      <c r="E6473">
        <v>49.133989999999997</v>
      </c>
      <c r="F6473">
        <v>-122.86851799999999</v>
      </c>
      <c r="G6473">
        <f>IF(route_map__2[[#This Row],[route_label]]&lt;&gt;A6474,0,SQRT((E6474-route_map__2[[#This Row],[stop_lat]])^2 + ((F6474-route_map__2[[#This Row],[stop_lon]])*COS(RADIANS(route_map__2[[#This Row],[stop_lat]])))^2)*111.32)</f>
        <v>0.38960795418558919</v>
      </c>
    </row>
    <row r="6474" spans="1:7" hidden="1" x14ac:dyDescent="0.2">
      <c r="A6474" t="s">
        <v>193</v>
      </c>
      <c r="B6474">
        <v>1</v>
      </c>
      <c r="C6474">
        <v>4</v>
      </c>
      <c r="D6474" t="s">
        <v>5437</v>
      </c>
      <c r="E6474">
        <v>49.134014000000001</v>
      </c>
      <c r="F6474">
        <v>-122.873867</v>
      </c>
      <c r="G6474">
        <f>IF(route_map__2[[#This Row],[route_label]]&lt;&gt;A6475,0,SQRT((E6475-route_map__2[[#This Row],[stop_lat]])^2 + ((F6475-route_map__2[[#This Row],[stop_lon]])*COS(RADIANS(route_map__2[[#This Row],[stop_lat]])))^2)*111.32)</f>
        <v>0.42879003665646553</v>
      </c>
    </row>
    <row r="6475" spans="1:7" hidden="1" x14ac:dyDescent="0.2">
      <c r="A6475" t="s">
        <v>193</v>
      </c>
      <c r="B6475">
        <v>1</v>
      </c>
      <c r="C6475">
        <v>5</v>
      </c>
      <c r="D6475" t="s">
        <v>5438</v>
      </c>
      <c r="E6475">
        <v>49.134034</v>
      </c>
      <c r="F6475">
        <v>-122.87975400000001</v>
      </c>
      <c r="G6475">
        <f>IF(route_map__2[[#This Row],[route_label]]&lt;&gt;A6476,0,SQRT((E6476-route_map__2[[#This Row],[stop_lat]])^2 + ((F6476-route_map__2[[#This Row],[stop_lon]])*COS(RADIANS(route_map__2[[#This Row],[stop_lat]])))^2)*111.32)</f>
        <v>0.30291988168607598</v>
      </c>
    </row>
    <row r="6476" spans="1:7" hidden="1" x14ac:dyDescent="0.2">
      <c r="A6476" t="s">
        <v>193</v>
      </c>
      <c r="B6476">
        <v>1</v>
      </c>
      <c r="C6476">
        <v>6</v>
      </c>
      <c r="D6476" t="s">
        <v>5439</v>
      </c>
      <c r="E6476">
        <v>49.134092000000003</v>
      </c>
      <c r="F6476">
        <v>-122.883912</v>
      </c>
      <c r="G6476">
        <f>IF(route_map__2[[#This Row],[route_label]]&lt;&gt;A6477,0,SQRT((E6477-route_map__2[[#This Row],[stop_lat]])^2 + ((F6477-route_map__2[[#This Row],[stop_lon]])*COS(RADIANS(route_map__2[[#This Row],[stop_lat]])))^2)*111.32)</f>
        <v>0.48900247578196882</v>
      </c>
    </row>
    <row r="6477" spans="1:7" hidden="1" x14ac:dyDescent="0.2">
      <c r="A6477" t="s">
        <v>193</v>
      </c>
      <c r="B6477">
        <v>1</v>
      </c>
      <c r="C6477">
        <v>7</v>
      </c>
      <c r="D6477" t="s">
        <v>5440</v>
      </c>
      <c r="E6477">
        <v>49.137442999999998</v>
      </c>
      <c r="F6477">
        <v>-122.88825300000001</v>
      </c>
      <c r="G6477">
        <f>IF(route_map__2[[#This Row],[route_label]]&lt;&gt;A6478,0,SQRT((E6478-route_map__2[[#This Row],[stop_lat]])^2 + ((F6478-route_map__2[[#This Row],[stop_lon]])*COS(RADIANS(route_map__2[[#This Row],[stop_lat]])))^2)*111.32)</f>
        <v>1.2887431487771828</v>
      </c>
    </row>
    <row r="6478" spans="1:7" hidden="1" x14ac:dyDescent="0.2">
      <c r="A6478" t="s">
        <v>193</v>
      </c>
      <c r="B6478">
        <v>1</v>
      </c>
      <c r="C6478">
        <v>8</v>
      </c>
      <c r="D6478" t="s">
        <v>5441</v>
      </c>
      <c r="E6478">
        <v>49.148950999999997</v>
      </c>
      <c r="F6478">
        <v>-122.890181</v>
      </c>
      <c r="G6478">
        <f>IF(route_map__2[[#This Row],[route_label]]&lt;&gt;A6479,0,SQRT((E6479-route_map__2[[#This Row],[stop_lat]])^2 + ((F6479-route_map__2[[#This Row],[stop_lon]])*COS(RADIANS(route_map__2[[#This Row],[stop_lat]])))^2)*111.32)</f>
        <v>0.79406162185766571</v>
      </c>
    </row>
    <row r="6479" spans="1:7" hidden="1" x14ac:dyDescent="0.2">
      <c r="A6479" t="s">
        <v>193</v>
      </c>
      <c r="B6479">
        <v>1</v>
      </c>
      <c r="C6479">
        <v>9</v>
      </c>
      <c r="D6479" t="s">
        <v>5442</v>
      </c>
      <c r="E6479">
        <v>49.156064000000001</v>
      </c>
      <c r="F6479">
        <v>-122.89100000000001</v>
      </c>
      <c r="G6479">
        <f>IF(route_map__2[[#This Row],[route_label]]&lt;&gt;A6480,0,SQRT((E6480-route_map__2[[#This Row],[stop_lat]])^2 + ((F6480-route_map__2[[#This Row],[stop_lon]])*COS(RADIANS(route_map__2[[#This Row],[stop_lat]])))^2)*111.32)</f>
        <v>0.80825662510700713</v>
      </c>
    </row>
    <row r="6480" spans="1:7" hidden="1" x14ac:dyDescent="0.2">
      <c r="A6480" t="s">
        <v>193</v>
      </c>
      <c r="B6480">
        <v>1</v>
      </c>
      <c r="C6480">
        <v>10</v>
      </c>
      <c r="D6480" t="s">
        <v>5443</v>
      </c>
      <c r="E6480">
        <v>49.155971000000001</v>
      </c>
      <c r="F6480">
        <v>-122.902101</v>
      </c>
      <c r="G6480">
        <f>IF(route_map__2[[#This Row],[route_label]]&lt;&gt;A6481,0,SQRT((E6481-route_map__2[[#This Row],[stop_lat]])^2 + ((F6481-route_map__2[[#This Row],[stop_lon]])*COS(RADIANS(route_map__2[[#This Row],[stop_lat]])))^2)*111.32)</f>
        <v>0.80492749671146679</v>
      </c>
    </row>
    <row r="6481" spans="1:7" hidden="1" x14ac:dyDescent="0.2">
      <c r="A6481" t="s">
        <v>193</v>
      </c>
      <c r="B6481">
        <v>1</v>
      </c>
      <c r="C6481">
        <v>11</v>
      </c>
      <c r="D6481" t="s">
        <v>5444</v>
      </c>
      <c r="E6481">
        <v>49.156114000000002</v>
      </c>
      <c r="F6481">
        <v>-122.913155</v>
      </c>
      <c r="G6481">
        <f>IF(route_map__2[[#This Row],[route_label]]&lt;&gt;A6482,0,SQRT((E6482-route_map__2[[#This Row],[stop_lat]])^2 + ((F6482-route_map__2[[#This Row],[stop_lon]])*COS(RADIANS(route_map__2[[#This Row],[stop_lat]])))^2)*111.32)</f>
        <v>0.80387247382174232</v>
      </c>
    </row>
    <row r="6482" spans="1:7" hidden="1" x14ac:dyDescent="0.2">
      <c r="A6482" t="s">
        <v>193</v>
      </c>
      <c r="B6482">
        <v>1</v>
      </c>
      <c r="C6482">
        <v>12</v>
      </c>
      <c r="D6482" t="s">
        <v>5445</v>
      </c>
      <c r="E6482">
        <v>49.156300999999999</v>
      </c>
      <c r="F6482">
        <v>-122.924193</v>
      </c>
      <c r="G6482">
        <f>IF(route_map__2[[#This Row],[route_label]]&lt;&gt;A6483,0,SQRT((E6483-route_map__2[[#This Row],[stop_lat]])^2 + ((F6483-route_map__2[[#This Row],[stop_lon]])*COS(RADIANS(route_map__2[[#This Row],[stop_lat]])))^2)*111.32)</f>
        <v>2.5073729457579788</v>
      </c>
    </row>
    <row r="6483" spans="1:7" hidden="1" x14ac:dyDescent="0.2">
      <c r="A6483" t="s">
        <v>193</v>
      </c>
      <c r="B6483">
        <v>1</v>
      </c>
      <c r="C6483">
        <v>13</v>
      </c>
      <c r="D6483" t="s">
        <v>5446</v>
      </c>
      <c r="E6483">
        <v>49.171733000000003</v>
      </c>
      <c r="F6483">
        <v>-122.94928</v>
      </c>
      <c r="G6483">
        <f>IF(route_map__2[[#This Row],[route_label]]&lt;&gt;A6484,0,SQRT((E6484-route_map__2[[#This Row],[stop_lat]])^2 + ((F6484-route_map__2[[#This Row],[stop_lon]])*COS(RADIANS(route_map__2[[#This Row],[stop_lat]])))^2)*111.32)</f>
        <v>1.799170116610997</v>
      </c>
    </row>
    <row r="6484" spans="1:7" hidden="1" x14ac:dyDescent="0.2">
      <c r="A6484" t="s">
        <v>193</v>
      </c>
      <c r="B6484">
        <v>1</v>
      </c>
      <c r="C6484">
        <v>14</v>
      </c>
      <c r="D6484" t="s">
        <v>5447</v>
      </c>
      <c r="E6484">
        <v>49.169794000000003</v>
      </c>
      <c r="F6484">
        <v>-122.973822</v>
      </c>
      <c r="G6484">
        <f>IF(route_map__2[[#This Row],[route_label]]&lt;&gt;A6485,0,SQRT((E6485-route_map__2[[#This Row],[stop_lat]])^2 + ((F6485-route_map__2[[#This Row],[stop_lon]])*COS(RADIANS(route_map__2[[#This Row],[stop_lat]])))^2)*111.32)</f>
        <v>10.604816628340673</v>
      </c>
    </row>
    <row r="6485" spans="1:7" hidden="1" x14ac:dyDescent="0.2">
      <c r="A6485" t="s">
        <v>193</v>
      </c>
      <c r="B6485">
        <v>1</v>
      </c>
      <c r="C6485">
        <v>15</v>
      </c>
      <c r="D6485" t="s">
        <v>5448</v>
      </c>
      <c r="E6485">
        <v>49.177384000000004</v>
      </c>
      <c r="F6485">
        <v>-123.119063</v>
      </c>
      <c r="G6485">
        <f>IF(route_map__2[[#This Row],[route_label]]&lt;&gt;A6486,0,SQRT((E6486-route_map__2[[#This Row],[stop_lat]])^2 + ((F6486-route_map__2[[#This Row],[stop_lon]])*COS(RADIANS(route_map__2[[#This Row],[stop_lat]])))^2)*111.32)</f>
        <v>0.61787846975945604</v>
      </c>
    </row>
    <row r="6486" spans="1:7" hidden="1" x14ac:dyDescent="0.2">
      <c r="A6486" t="s">
        <v>193</v>
      </c>
      <c r="B6486">
        <v>1</v>
      </c>
      <c r="C6486">
        <v>16</v>
      </c>
      <c r="D6486" t="s">
        <v>5449</v>
      </c>
      <c r="E6486">
        <v>49.173271999999997</v>
      </c>
      <c r="F6486">
        <v>-123.12476599999999</v>
      </c>
      <c r="G6486">
        <f>IF(route_map__2[[#This Row],[route_label]]&lt;&gt;A6487,0,SQRT((E6487-route_map__2[[#This Row],[stop_lat]])^2 + ((F6487-route_map__2[[#This Row],[stop_lon]])*COS(RADIANS(route_map__2[[#This Row],[stop_lat]])))^2)*111.32)</f>
        <v>0.34637392518935373</v>
      </c>
    </row>
    <row r="6487" spans="1:7" hidden="1" x14ac:dyDescent="0.2">
      <c r="A6487" t="s">
        <v>193</v>
      </c>
      <c r="B6487">
        <v>1</v>
      </c>
      <c r="C6487">
        <v>17</v>
      </c>
      <c r="D6487" t="s">
        <v>5450</v>
      </c>
      <c r="E6487">
        <v>49.170214999999999</v>
      </c>
      <c r="F6487">
        <v>-123.125653</v>
      </c>
      <c r="G6487">
        <f>IF(route_map__2[[#This Row],[route_label]]&lt;&gt;A6488,0,SQRT((E6488-route_map__2[[#This Row],[stop_lat]])^2 + ((F6488-route_map__2[[#This Row],[stop_lon]])*COS(RADIANS(route_map__2[[#This Row],[stop_lat]])))^2)*111.32)</f>
        <v>0.73863353027723344</v>
      </c>
    </row>
    <row r="6488" spans="1:7" hidden="1" x14ac:dyDescent="0.2">
      <c r="A6488" t="s">
        <v>193</v>
      </c>
      <c r="B6488">
        <v>1</v>
      </c>
      <c r="C6488">
        <v>18</v>
      </c>
      <c r="D6488" t="s">
        <v>5417</v>
      </c>
      <c r="E6488">
        <v>49.168747000000003</v>
      </c>
      <c r="F6488">
        <v>-123.13554999999999</v>
      </c>
      <c r="G6488">
        <f>IF(route_map__2[[#This Row],[route_label]]&lt;&gt;A6489,0,SQRT((E6489-route_map__2[[#This Row],[stop_lat]])^2 + ((F6489-route_map__2[[#This Row],[stop_lon]])*COS(RADIANS(route_map__2[[#This Row],[stop_lat]])))^2)*111.32)</f>
        <v>0</v>
      </c>
    </row>
    <row r="6489" spans="1:7" hidden="1" x14ac:dyDescent="0.2">
      <c r="A6489" t="s">
        <v>250</v>
      </c>
      <c r="B6489">
        <v>0</v>
      </c>
      <c r="C6489">
        <v>1</v>
      </c>
      <c r="D6489" t="s">
        <v>5451</v>
      </c>
      <c r="E6489">
        <v>49.088732999999998</v>
      </c>
      <c r="F6489">
        <v>-123.082465</v>
      </c>
      <c r="G6489">
        <f>IF(route_map__2[[#This Row],[route_label]]&lt;&gt;A6490,0,SQRT((E6490-route_map__2[[#This Row],[stop_lat]])^2 + ((F6490-route_map__2[[#This Row],[stop_lon]])*COS(RADIANS(route_map__2[[#This Row],[stop_lat]])))^2)*111.32)</f>
        <v>0.25118686026339315</v>
      </c>
    </row>
    <row r="6490" spans="1:7" hidden="1" x14ac:dyDescent="0.2">
      <c r="A6490" t="s">
        <v>250</v>
      </c>
      <c r="B6490">
        <v>0</v>
      </c>
      <c r="C6490">
        <v>2</v>
      </c>
      <c r="D6490" t="s">
        <v>5452</v>
      </c>
      <c r="E6490">
        <v>49.090142999999998</v>
      </c>
      <c r="F6490">
        <v>-123.079775</v>
      </c>
      <c r="G6490">
        <f>IF(route_map__2[[#This Row],[route_label]]&lt;&gt;A6491,0,SQRT((E6491-route_map__2[[#This Row],[stop_lat]])^2 + ((F6491-route_map__2[[#This Row],[stop_lon]])*COS(RADIANS(route_map__2[[#This Row],[stop_lat]])))^2)*111.32)</f>
        <v>0.31230653409551767</v>
      </c>
    </row>
    <row r="6491" spans="1:7" hidden="1" x14ac:dyDescent="0.2">
      <c r="A6491" t="s">
        <v>250</v>
      </c>
      <c r="B6491">
        <v>0</v>
      </c>
      <c r="C6491">
        <v>3</v>
      </c>
      <c r="D6491" t="s">
        <v>5453</v>
      </c>
      <c r="E6491">
        <v>49.090133000000002</v>
      </c>
      <c r="F6491">
        <v>-123.075491</v>
      </c>
      <c r="G6491">
        <f>IF(route_map__2[[#This Row],[route_label]]&lt;&gt;A6492,0,SQRT((E6492-route_map__2[[#This Row],[stop_lat]])^2 + ((F6492-route_map__2[[#This Row],[stop_lon]])*COS(RADIANS(route_map__2[[#This Row],[stop_lat]])))^2)*111.32)</f>
        <v>0.31332523610766072</v>
      </c>
    </row>
    <row r="6492" spans="1:7" hidden="1" x14ac:dyDescent="0.2">
      <c r="A6492" t="s">
        <v>250</v>
      </c>
      <c r="B6492">
        <v>0</v>
      </c>
      <c r="C6492">
        <v>4</v>
      </c>
      <c r="D6492" t="s">
        <v>5454</v>
      </c>
      <c r="E6492">
        <v>49.090131999999997</v>
      </c>
      <c r="F6492">
        <v>-123.07119299999999</v>
      </c>
      <c r="G6492">
        <f>IF(route_map__2[[#This Row],[route_label]]&lt;&gt;A6493,0,SQRT((E6493-route_map__2[[#This Row],[stop_lat]])^2 + ((F6493-route_map__2[[#This Row],[stop_lon]])*COS(RADIANS(route_map__2[[#This Row],[stop_lat]])))^2)*111.32)</f>
        <v>0.22096199520935994</v>
      </c>
    </row>
    <row r="6493" spans="1:7" hidden="1" x14ac:dyDescent="0.2">
      <c r="A6493" t="s">
        <v>250</v>
      </c>
      <c r="B6493">
        <v>0</v>
      </c>
      <c r="C6493">
        <v>5</v>
      </c>
      <c r="D6493" t="s">
        <v>5455</v>
      </c>
      <c r="E6493">
        <v>49.090125</v>
      </c>
      <c r="F6493">
        <v>-123.068162</v>
      </c>
      <c r="G6493">
        <f>IF(route_map__2[[#This Row],[route_label]]&lt;&gt;A6494,0,SQRT((E6494-route_map__2[[#This Row],[stop_lat]])^2 + ((F6494-route_map__2[[#This Row],[stop_lon]])*COS(RADIANS(route_map__2[[#This Row],[stop_lat]])))^2)*111.32)</f>
        <v>0.37802828032731228</v>
      </c>
    </row>
    <row r="6494" spans="1:7" hidden="1" x14ac:dyDescent="0.2">
      <c r="A6494" t="s">
        <v>250</v>
      </c>
      <c r="B6494">
        <v>0</v>
      </c>
      <c r="C6494">
        <v>6</v>
      </c>
      <c r="D6494" t="s">
        <v>5456</v>
      </c>
      <c r="E6494">
        <v>49.089309999999998</v>
      </c>
      <c r="F6494">
        <v>-123.06312800000001</v>
      </c>
      <c r="G6494">
        <f>IF(route_map__2[[#This Row],[route_label]]&lt;&gt;A6495,0,SQRT((E6495-route_map__2[[#This Row],[stop_lat]])^2 + ((F6495-route_map__2[[#This Row],[stop_lon]])*COS(RADIANS(route_map__2[[#This Row],[stop_lat]])))^2)*111.32)</f>
        <v>0.19100905069710328</v>
      </c>
    </row>
    <row r="6495" spans="1:7" hidden="1" x14ac:dyDescent="0.2">
      <c r="A6495" t="s">
        <v>250</v>
      </c>
      <c r="B6495">
        <v>0</v>
      </c>
      <c r="C6495">
        <v>7</v>
      </c>
      <c r="D6495" t="s">
        <v>5457</v>
      </c>
      <c r="E6495">
        <v>49.087654000000001</v>
      </c>
      <c r="F6495">
        <v>-123.062442</v>
      </c>
      <c r="G6495">
        <f>IF(route_map__2[[#This Row],[route_label]]&lt;&gt;A6496,0,SQRT((E6496-route_map__2[[#This Row],[stop_lat]])^2 + ((F6496-route_map__2[[#This Row],[stop_lon]])*COS(RADIANS(route_map__2[[#This Row],[stop_lat]])))^2)*111.32)</f>
        <v>0.23111116584354499</v>
      </c>
    </row>
    <row r="6496" spans="1:7" hidden="1" x14ac:dyDescent="0.2">
      <c r="A6496" t="s">
        <v>250</v>
      </c>
      <c r="B6496">
        <v>0</v>
      </c>
      <c r="C6496">
        <v>8</v>
      </c>
      <c r="D6496" t="s">
        <v>5458</v>
      </c>
      <c r="E6496">
        <v>49.089714000000001</v>
      </c>
      <c r="F6496">
        <v>-123.062836</v>
      </c>
      <c r="G6496">
        <f>IF(route_map__2[[#This Row],[route_label]]&lt;&gt;A6497,0,SQRT((E6497-route_map__2[[#This Row],[stop_lat]])^2 + ((F6497-route_map__2[[#This Row],[stop_lon]])*COS(RADIANS(route_map__2[[#This Row],[stop_lat]])))^2)*111.32)</f>
        <v>0.524644540784449</v>
      </c>
    </row>
    <row r="6497" spans="1:7" hidden="1" x14ac:dyDescent="0.2">
      <c r="A6497" t="s">
        <v>250</v>
      </c>
      <c r="B6497">
        <v>0</v>
      </c>
      <c r="C6497">
        <v>9</v>
      </c>
      <c r="D6497" t="s">
        <v>5459</v>
      </c>
      <c r="E6497">
        <v>49.090024999999997</v>
      </c>
      <c r="F6497">
        <v>-123.055655</v>
      </c>
      <c r="G6497">
        <f>IF(route_map__2[[#This Row],[route_label]]&lt;&gt;A6498,0,SQRT((E6498-route_map__2[[#This Row],[stop_lat]])^2 + ((F6498-route_map__2[[#This Row],[stop_lon]])*COS(RADIANS(route_map__2[[#This Row],[stop_lat]])))^2)*111.32)</f>
        <v>0.38550579148863001</v>
      </c>
    </row>
    <row r="6498" spans="1:7" hidden="1" x14ac:dyDescent="0.2">
      <c r="A6498" t="s">
        <v>250</v>
      </c>
      <c r="B6498">
        <v>0</v>
      </c>
      <c r="C6498">
        <v>10</v>
      </c>
      <c r="D6498" t="s">
        <v>5460</v>
      </c>
      <c r="E6498">
        <v>49.090048000000003</v>
      </c>
      <c r="F6498">
        <v>-123.05036699999999</v>
      </c>
      <c r="G6498">
        <f>IF(route_map__2[[#This Row],[route_label]]&lt;&gt;A6499,0,SQRT((E6499-route_map__2[[#This Row],[stop_lat]])^2 + ((F6499-route_map__2[[#This Row],[stop_lon]])*COS(RADIANS(route_map__2[[#This Row],[stop_lat]])))^2)*111.32)</f>
        <v>0.41889878829107496</v>
      </c>
    </row>
    <row r="6499" spans="1:7" hidden="1" x14ac:dyDescent="0.2">
      <c r="A6499" t="s">
        <v>250</v>
      </c>
      <c r="B6499">
        <v>0</v>
      </c>
      <c r="C6499">
        <v>11</v>
      </c>
      <c r="D6499" t="s">
        <v>5461</v>
      </c>
      <c r="E6499">
        <v>49.090018000000001</v>
      </c>
      <c r="F6499">
        <v>-123.04462100000001</v>
      </c>
      <c r="G6499">
        <f>IF(route_map__2[[#This Row],[route_label]]&lt;&gt;A6500,0,SQRT((E6500-route_map__2[[#This Row],[stop_lat]])^2 + ((F6500-route_map__2[[#This Row],[stop_lon]])*COS(RADIANS(route_map__2[[#This Row],[stop_lat]])))^2)*111.32)</f>
        <v>0.34073808496638036</v>
      </c>
    </row>
    <row r="6500" spans="1:7" hidden="1" x14ac:dyDescent="0.2">
      <c r="A6500" t="s">
        <v>250</v>
      </c>
      <c r="B6500">
        <v>0</v>
      </c>
      <c r="C6500">
        <v>12</v>
      </c>
      <c r="D6500" t="s">
        <v>5462</v>
      </c>
      <c r="E6500">
        <v>49.090082000000002</v>
      </c>
      <c r="F6500">
        <v>-123.039948</v>
      </c>
      <c r="G6500">
        <f>IF(route_map__2[[#This Row],[route_label]]&lt;&gt;A6501,0,SQRT((E6501-route_map__2[[#This Row],[stop_lat]])^2 + ((F6501-route_map__2[[#This Row],[stop_lon]])*COS(RADIANS(route_map__2[[#This Row],[stop_lat]])))^2)*111.32)</f>
        <v>0.24509390570892933</v>
      </c>
    </row>
    <row r="6501" spans="1:7" hidden="1" x14ac:dyDescent="0.2">
      <c r="A6501" t="s">
        <v>250</v>
      </c>
      <c r="B6501">
        <v>0</v>
      </c>
      <c r="C6501">
        <v>13</v>
      </c>
      <c r="D6501" t="s">
        <v>5463</v>
      </c>
      <c r="E6501">
        <v>49.090071000000002</v>
      </c>
      <c r="F6501">
        <v>-123.036586</v>
      </c>
      <c r="G6501">
        <f>IF(route_map__2[[#This Row],[route_label]]&lt;&gt;A6502,0,SQRT((E6502-route_map__2[[#This Row],[stop_lat]])^2 + ((F6502-route_map__2[[#This Row],[stop_lon]])*COS(RADIANS(route_map__2[[#This Row],[stop_lat]])))^2)*111.32)</f>
        <v>0.91042278387613806</v>
      </c>
    </row>
    <row r="6502" spans="1:7" hidden="1" x14ac:dyDescent="0.2">
      <c r="A6502" t="s">
        <v>250</v>
      </c>
      <c r="B6502">
        <v>0</v>
      </c>
      <c r="C6502">
        <v>14</v>
      </c>
      <c r="D6502" t="s">
        <v>5464</v>
      </c>
      <c r="E6502">
        <v>49.089637000000003</v>
      </c>
      <c r="F6502">
        <v>-123.02411499999999</v>
      </c>
      <c r="G6502">
        <f>IF(route_map__2[[#This Row],[route_label]]&lt;&gt;A6503,0,SQRT((E6503-route_map__2[[#This Row],[stop_lat]])^2 + ((F6503-route_map__2[[#This Row],[stop_lon]])*COS(RADIANS(route_map__2[[#This Row],[stop_lat]])))^2)*111.32)</f>
        <v>0.81526955413917845</v>
      </c>
    </row>
    <row r="6503" spans="1:7" hidden="1" x14ac:dyDescent="0.2">
      <c r="A6503" t="s">
        <v>250</v>
      </c>
      <c r="B6503">
        <v>0</v>
      </c>
      <c r="C6503">
        <v>15</v>
      </c>
      <c r="D6503" t="s">
        <v>5465</v>
      </c>
      <c r="E6503">
        <v>49.082335999999998</v>
      </c>
      <c r="F6503">
        <v>-123.023236</v>
      </c>
      <c r="G6503">
        <f>IF(route_map__2[[#This Row],[route_label]]&lt;&gt;A6504,0,SQRT((E6504-route_map__2[[#This Row],[stop_lat]])^2 + ((F6504-route_map__2[[#This Row],[stop_lon]])*COS(RADIANS(route_map__2[[#This Row],[stop_lat]])))^2)*111.32)</f>
        <v>0.60051797693039044</v>
      </c>
    </row>
    <row r="6504" spans="1:7" hidden="1" x14ac:dyDescent="0.2">
      <c r="A6504" t="s">
        <v>250</v>
      </c>
      <c r="B6504">
        <v>0</v>
      </c>
      <c r="C6504">
        <v>16</v>
      </c>
      <c r="D6504" t="s">
        <v>5466</v>
      </c>
      <c r="E6504">
        <v>49.082295000000002</v>
      </c>
      <c r="F6504">
        <v>-123.015</v>
      </c>
      <c r="G6504">
        <f>IF(route_map__2[[#This Row],[route_label]]&lt;&gt;A6505,0,SQRT((E6505-route_map__2[[#This Row],[stop_lat]])^2 + ((F6505-route_map__2[[#This Row],[stop_lon]])*COS(RADIANS(route_map__2[[#This Row],[stop_lat]])))^2)*111.32)</f>
        <v>0.40364825960934947</v>
      </c>
    </row>
    <row r="6505" spans="1:7" hidden="1" x14ac:dyDescent="0.2">
      <c r="A6505" t="s">
        <v>250</v>
      </c>
      <c r="B6505">
        <v>0</v>
      </c>
      <c r="C6505">
        <v>17</v>
      </c>
      <c r="D6505" t="s">
        <v>5467</v>
      </c>
      <c r="E6505">
        <v>49.082270999999999</v>
      </c>
      <c r="F6505">
        <v>-123.00946399999999</v>
      </c>
      <c r="G6505">
        <f>IF(route_map__2[[#This Row],[route_label]]&lt;&gt;A6506,0,SQRT((E6506-route_map__2[[#This Row],[stop_lat]])^2 + ((F6506-route_map__2[[#This Row],[stop_lon]])*COS(RADIANS(route_map__2[[#This Row],[stop_lat]])))^2)*111.32)</f>
        <v>0.58060324580197897</v>
      </c>
    </row>
    <row r="6506" spans="1:7" hidden="1" x14ac:dyDescent="0.2">
      <c r="A6506" t="s">
        <v>250</v>
      </c>
      <c r="B6506">
        <v>0</v>
      </c>
      <c r="C6506">
        <v>18</v>
      </c>
      <c r="D6506" t="s">
        <v>5468</v>
      </c>
      <c r="E6506">
        <v>49.081159</v>
      </c>
      <c r="F6506">
        <v>-123.001684</v>
      </c>
      <c r="G6506">
        <f>IF(route_map__2[[#This Row],[route_label]]&lt;&gt;A6507,0,SQRT((E6507-route_map__2[[#This Row],[stop_lat]])^2 + ((F6507-route_map__2[[#This Row],[stop_lon]])*COS(RADIANS(route_map__2[[#This Row],[stop_lat]])))^2)*111.32)</f>
        <v>0.49504017424066871</v>
      </c>
    </row>
    <row r="6507" spans="1:7" hidden="1" x14ac:dyDescent="0.2">
      <c r="A6507" t="s">
        <v>250</v>
      </c>
      <c r="B6507">
        <v>0</v>
      </c>
      <c r="C6507">
        <v>19</v>
      </c>
      <c r="D6507" t="s">
        <v>5469</v>
      </c>
      <c r="E6507">
        <v>49.085605999999999</v>
      </c>
      <c r="F6507">
        <v>-123.001679</v>
      </c>
      <c r="G6507">
        <f>IF(route_map__2[[#This Row],[route_label]]&lt;&gt;A6508,0,SQRT((E6508-route_map__2[[#This Row],[stop_lat]])^2 + ((F6508-route_map__2[[#This Row],[stop_lon]])*COS(RADIANS(route_map__2[[#This Row],[stop_lat]])))^2)*111.32)</f>
        <v>0.46600035433569414</v>
      </c>
    </row>
    <row r="6508" spans="1:7" hidden="1" x14ac:dyDescent="0.2">
      <c r="A6508" t="s">
        <v>250</v>
      </c>
      <c r="B6508">
        <v>0</v>
      </c>
      <c r="C6508">
        <v>20</v>
      </c>
      <c r="D6508" t="s">
        <v>5470</v>
      </c>
      <c r="E6508">
        <v>49.089792000000003</v>
      </c>
      <c r="F6508">
        <v>-123.00172999999999</v>
      </c>
      <c r="G6508">
        <f>IF(route_map__2[[#This Row],[route_label]]&lt;&gt;A6509,0,SQRT((E6509-route_map__2[[#This Row],[stop_lat]])^2 + ((F6509-route_map__2[[#This Row],[stop_lon]])*COS(RADIANS(route_map__2[[#This Row],[stop_lat]])))^2)*111.32)</f>
        <v>1.6724413339108117</v>
      </c>
    </row>
    <row r="6509" spans="1:7" hidden="1" x14ac:dyDescent="0.2">
      <c r="A6509" t="s">
        <v>250</v>
      </c>
      <c r="B6509">
        <v>0</v>
      </c>
      <c r="C6509">
        <v>21</v>
      </c>
      <c r="D6509" t="s">
        <v>5471</v>
      </c>
      <c r="E6509">
        <v>49.089874999999999</v>
      </c>
      <c r="F6509">
        <v>-122.97878900000001</v>
      </c>
      <c r="G6509">
        <f>IF(route_map__2[[#This Row],[route_label]]&lt;&gt;A6510,0,SQRT((E6510-route_map__2[[#This Row],[stop_lat]])^2 + ((F6510-route_map__2[[#This Row],[stop_lon]])*COS(RADIANS(route_map__2[[#This Row],[stop_lat]])))^2)*111.32)</f>
        <v>1.2124365168116626</v>
      </c>
    </row>
    <row r="6510" spans="1:7" hidden="1" x14ac:dyDescent="0.2">
      <c r="A6510" t="s">
        <v>250</v>
      </c>
      <c r="B6510">
        <v>0</v>
      </c>
      <c r="C6510">
        <v>22</v>
      </c>
      <c r="D6510" t="s">
        <v>5472</v>
      </c>
      <c r="E6510">
        <v>49.089391999999997</v>
      </c>
      <c r="F6510">
        <v>-122.962174</v>
      </c>
      <c r="G6510">
        <f>IF(route_map__2[[#This Row],[route_label]]&lt;&gt;A6511,0,SQRT((E6511-route_map__2[[#This Row],[stop_lat]])^2 + ((F6511-route_map__2[[#This Row],[stop_lon]])*COS(RADIANS(route_map__2[[#This Row],[stop_lat]])))^2)*111.32)</f>
        <v>0.28753984717022196</v>
      </c>
    </row>
    <row r="6511" spans="1:7" hidden="1" x14ac:dyDescent="0.2">
      <c r="A6511" t="s">
        <v>250</v>
      </c>
      <c r="B6511">
        <v>0</v>
      </c>
      <c r="C6511">
        <v>23</v>
      </c>
      <c r="D6511" t="s">
        <v>5473</v>
      </c>
      <c r="E6511">
        <v>49.091146999999999</v>
      </c>
      <c r="F6511">
        <v>-122.965068</v>
      </c>
      <c r="G6511">
        <f>IF(route_map__2[[#This Row],[route_label]]&lt;&gt;A6512,0,SQRT((E6512-route_map__2[[#This Row],[stop_lat]])^2 + ((F6512-route_map__2[[#This Row],[stop_lon]])*COS(RADIANS(route_map__2[[#This Row],[stop_lat]])))^2)*111.32)</f>
        <v>0.62877969687009516</v>
      </c>
    </row>
    <row r="6512" spans="1:7" hidden="1" x14ac:dyDescent="0.2">
      <c r="A6512" t="s">
        <v>250</v>
      </c>
      <c r="B6512">
        <v>0</v>
      </c>
      <c r="C6512">
        <v>24</v>
      </c>
      <c r="D6512" t="s">
        <v>5474</v>
      </c>
      <c r="E6512">
        <v>49.091636000000001</v>
      </c>
      <c r="F6512">
        <v>-122.956475</v>
      </c>
      <c r="G6512">
        <f>IF(route_map__2[[#This Row],[route_label]]&lt;&gt;A6513,0,SQRT((E6513-route_map__2[[#This Row],[stop_lat]])^2 + ((F6513-route_map__2[[#This Row],[stop_lon]])*COS(RADIANS(route_map__2[[#This Row],[stop_lat]])))^2)*111.32)</f>
        <v>1.6900780536493984</v>
      </c>
    </row>
    <row r="6513" spans="1:7" hidden="1" x14ac:dyDescent="0.2">
      <c r="A6513" t="s">
        <v>250</v>
      </c>
      <c r="B6513">
        <v>0</v>
      </c>
      <c r="C6513">
        <v>25</v>
      </c>
      <c r="D6513" t="s">
        <v>5475</v>
      </c>
      <c r="E6513">
        <v>49.095872999999997</v>
      </c>
      <c r="F6513">
        <v>-122.934212</v>
      </c>
      <c r="G6513">
        <f>IF(route_map__2[[#This Row],[route_label]]&lt;&gt;A6514,0,SQRT((E6514-route_map__2[[#This Row],[stop_lat]])^2 + ((F6514-route_map__2[[#This Row],[stop_lon]])*COS(RADIANS(route_map__2[[#This Row],[stop_lat]])))^2)*111.32)</f>
        <v>1.6231277599561962</v>
      </c>
    </row>
    <row r="6514" spans="1:7" hidden="1" x14ac:dyDescent="0.2">
      <c r="A6514" t="s">
        <v>250</v>
      </c>
      <c r="B6514">
        <v>0</v>
      </c>
      <c r="C6514">
        <v>26</v>
      </c>
      <c r="D6514" t="s">
        <v>5476</v>
      </c>
      <c r="E6514">
        <v>49.098213000000001</v>
      </c>
      <c r="F6514">
        <v>-122.912233</v>
      </c>
      <c r="G6514">
        <f>IF(route_map__2[[#This Row],[route_label]]&lt;&gt;A6515,0,SQRT((E6515-route_map__2[[#This Row],[stop_lat]])^2 + ((F6515-route_map__2[[#This Row],[stop_lon]])*COS(RADIANS(route_map__2[[#This Row],[stop_lat]])))^2)*111.32)</f>
        <v>2.0102163377816886</v>
      </c>
    </row>
    <row r="6515" spans="1:7" hidden="1" x14ac:dyDescent="0.2">
      <c r="A6515" t="s">
        <v>250</v>
      </c>
      <c r="B6515">
        <v>0</v>
      </c>
      <c r="C6515">
        <v>27</v>
      </c>
      <c r="D6515" t="s">
        <v>5477</v>
      </c>
      <c r="E6515">
        <v>49.109116</v>
      </c>
      <c r="F6515">
        <v>-122.890248</v>
      </c>
      <c r="G6515">
        <f>IF(route_map__2[[#This Row],[route_label]]&lt;&gt;A6516,0,SQRT((E6516-route_map__2[[#This Row],[stop_lat]])^2 + ((F6516-route_map__2[[#This Row],[stop_lon]])*COS(RADIANS(route_map__2[[#This Row],[stop_lat]])))^2)*111.32)</f>
        <v>0.47322137049756674</v>
      </c>
    </row>
    <row r="6516" spans="1:7" hidden="1" x14ac:dyDescent="0.2">
      <c r="A6516" t="s">
        <v>250</v>
      </c>
      <c r="B6516">
        <v>0</v>
      </c>
      <c r="C6516">
        <v>28</v>
      </c>
      <c r="D6516" t="s">
        <v>5478</v>
      </c>
      <c r="E6516">
        <v>49.113366999999997</v>
      </c>
      <c r="F6516">
        <v>-122.89024499999999</v>
      </c>
      <c r="G6516">
        <f>IF(route_map__2[[#This Row],[route_label]]&lt;&gt;A6517,0,SQRT((E6517-route_map__2[[#This Row],[stop_lat]])^2 + ((F6517-route_map__2[[#This Row],[stop_lon]])*COS(RADIANS(route_map__2[[#This Row],[stop_lat]])))^2)*111.32)</f>
        <v>0.27696693008727447</v>
      </c>
    </row>
    <row r="6517" spans="1:7" hidden="1" x14ac:dyDescent="0.2">
      <c r="A6517" t="s">
        <v>250</v>
      </c>
      <c r="B6517">
        <v>0</v>
      </c>
      <c r="C6517">
        <v>29</v>
      </c>
      <c r="D6517" t="s">
        <v>5479</v>
      </c>
      <c r="E6517">
        <v>49.115855000000003</v>
      </c>
      <c r="F6517">
        <v>-122.89022799999999</v>
      </c>
      <c r="G6517">
        <f>IF(route_map__2[[#This Row],[route_label]]&lt;&gt;A6518,0,SQRT((E6518-route_map__2[[#This Row],[stop_lat]])^2 + ((F6518-route_map__2[[#This Row],[stop_lon]])*COS(RADIANS(route_map__2[[#This Row],[stop_lat]])))^2)*111.32)</f>
        <v>0.4372693854584766</v>
      </c>
    </row>
    <row r="6518" spans="1:7" hidden="1" x14ac:dyDescent="0.2">
      <c r="A6518" t="s">
        <v>250</v>
      </c>
      <c r="B6518">
        <v>0</v>
      </c>
      <c r="C6518">
        <v>30</v>
      </c>
      <c r="D6518" t="s">
        <v>5480</v>
      </c>
      <c r="E6518">
        <v>49.119782999999998</v>
      </c>
      <c r="F6518">
        <v>-122.890201</v>
      </c>
      <c r="G6518">
        <f>IF(route_map__2[[#This Row],[route_label]]&lt;&gt;A6519,0,SQRT((E6519-route_map__2[[#This Row],[stop_lat]])^2 + ((F6519-route_map__2[[#This Row],[stop_lon]])*COS(RADIANS(route_map__2[[#This Row],[stop_lat]])))^2)*111.32)</f>
        <v>0.38694900589158765</v>
      </c>
    </row>
    <row r="6519" spans="1:7" hidden="1" x14ac:dyDescent="0.2">
      <c r="A6519" t="s">
        <v>250</v>
      </c>
      <c r="B6519">
        <v>0</v>
      </c>
      <c r="C6519">
        <v>31</v>
      </c>
      <c r="D6519" t="s">
        <v>5481</v>
      </c>
      <c r="E6519">
        <v>49.123258999999997</v>
      </c>
      <c r="F6519">
        <v>-122.890191</v>
      </c>
      <c r="G6519">
        <f>IF(route_map__2[[#This Row],[route_label]]&lt;&gt;A6520,0,SQRT((E6520-route_map__2[[#This Row],[stop_lat]])^2 + ((F6520-route_map__2[[#This Row],[stop_lon]])*COS(RADIANS(route_map__2[[#This Row],[stop_lat]])))^2)*111.32)</f>
        <v>0.41466710239289328</v>
      </c>
    </row>
    <row r="6520" spans="1:7" hidden="1" x14ac:dyDescent="0.2">
      <c r="A6520" t="s">
        <v>250</v>
      </c>
      <c r="B6520">
        <v>0</v>
      </c>
      <c r="C6520">
        <v>32</v>
      </c>
      <c r="D6520" t="s">
        <v>5482</v>
      </c>
      <c r="E6520">
        <v>49.126984</v>
      </c>
      <c r="F6520">
        <v>-122.890187</v>
      </c>
      <c r="G6520">
        <f>IF(route_map__2[[#This Row],[route_label]]&lt;&gt;A6521,0,SQRT((E6521-route_map__2[[#This Row],[stop_lat]])^2 + ((F6521-route_map__2[[#This Row],[stop_lon]])*COS(RADIANS(route_map__2[[#This Row],[stop_lat]])))^2)*111.32)</f>
        <v>0.45184835563641779</v>
      </c>
    </row>
    <row r="6521" spans="1:7" hidden="1" x14ac:dyDescent="0.2">
      <c r="A6521" t="s">
        <v>250</v>
      </c>
      <c r="B6521">
        <v>0</v>
      </c>
      <c r="C6521">
        <v>33</v>
      </c>
      <c r="D6521" t="s">
        <v>5483</v>
      </c>
      <c r="E6521">
        <v>49.131042999999998</v>
      </c>
      <c r="F6521">
        <v>-122.89017800000001</v>
      </c>
      <c r="G6521">
        <f>IF(route_map__2[[#This Row],[route_label]]&lt;&gt;A6522,0,SQRT((E6522-route_map__2[[#This Row],[stop_lat]])^2 + ((F6522-route_map__2[[#This Row],[stop_lon]])*COS(RADIANS(route_map__2[[#This Row],[stop_lat]])))^2)*111.32)</f>
        <v>0.53723081379997717</v>
      </c>
    </row>
    <row r="6522" spans="1:7" hidden="1" x14ac:dyDescent="0.2">
      <c r="A6522" t="s">
        <v>250</v>
      </c>
      <c r="B6522">
        <v>0</v>
      </c>
      <c r="C6522">
        <v>34</v>
      </c>
      <c r="D6522" t="s">
        <v>5484</v>
      </c>
      <c r="E6522">
        <v>49.135869</v>
      </c>
      <c r="F6522">
        <v>-122.890168</v>
      </c>
      <c r="G6522">
        <f>IF(route_map__2[[#This Row],[route_label]]&lt;&gt;A6523,0,SQRT((E6523-route_map__2[[#This Row],[stop_lat]])^2 + ((F6523-route_map__2[[#This Row],[stop_lon]])*COS(RADIANS(route_map__2[[#This Row],[stop_lat]])))^2)*111.32)</f>
        <v>0.2095118674318612</v>
      </c>
    </row>
    <row r="6523" spans="1:7" hidden="1" x14ac:dyDescent="0.2">
      <c r="A6523" t="s">
        <v>250</v>
      </c>
      <c r="B6523">
        <v>0</v>
      </c>
      <c r="C6523">
        <v>35</v>
      </c>
      <c r="D6523" t="s">
        <v>5485</v>
      </c>
      <c r="E6523">
        <v>49.137407000000003</v>
      </c>
      <c r="F6523">
        <v>-122.88851</v>
      </c>
      <c r="G6523">
        <f>IF(route_map__2[[#This Row],[route_label]]&lt;&gt;A6524,0,SQRT((E6524-route_map__2[[#This Row],[stop_lat]])^2 + ((F6524-route_map__2[[#This Row],[stop_lon]])*COS(RADIANS(route_map__2[[#This Row],[stop_lat]])))^2)*111.32)</f>
        <v>0</v>
      </c>
    </row>
    <row r="6524" spans="1:7" hidden="1" x14ac:dyDescent="0.2">
      <c r="A6524" t="s">
        <v>250</v>
      </c>
      <c r="B6524">
        <v>1</v>
      </c>
      <c r="C6524">
        <v>1</v>
      </c>
      <c r="D6524" t="s">
        <v>5485</v>
      </c>
      <c r="E6524">
        <v>49.137407000000003</v>
      </c>
      <c r="F6524">
        <v>-122.88851</v>
      </c>
      <c r="G6524">
        <f>IF(route_map__2[[#This Row],[route_label]]&lt;&gt;A6525,0,SQRT((E6525-route_map__2[[#This Row],[stop_lat]])^2 + ((F6525-route_map__2[[#This Row],[stop_lon]])*COS(RADIANS(route_map__2[[#This Row],[stop_lat]])))^2)*111.32)</f>
        <v>0.2394510001282536</v>
      </c>
    </row>
    <row r="6525" spans="1:7" hidden="1" x14ac:dyDescent="0.2">
      <c r="A6525" t="s">
        <v>250</v>
      </c>
      <c r="B6525">
        <v>1</v>
      </c>
      <c r="C6525">
        <v>2</v>
      </c>
      <c r="D6525" t="s">
        <v>5486</v>
      </c>
      <c r="E6525">
        <v>49.135716000000002</v>
      </c>
      <c r="F6525">
        <v>-122.890542</v>
      </c>
      <c r="G6525">
        <f>IF(route_map__2[[#This Row],[route_label]]&lt;&gt;A6526,0,SQRT((E6526-route_map__2[[#This Row],[stop_lat]])^2 + ((F6526-route_map__2[[#This Row],[stop_lon]])*COS(RADIANS(route_map__2[[#This Row],[stop_lat]])))^2)*111.32)</f>
        <v>0.29511328353339772</v>
      </c>
    </row>
    <row r="6526" spans="1:7" hidden="1" x14ac:dyDescent="0.2">
      <c r="A6526" t="s">
        <v>250</v>
      </c>
      <c r="B6526">
        <v>1</v>
      </c>
      <c r="C6526">
        <v>3</v>
      </c>
      <c r="D6526" t="s">
        <v>5487</v>
      </c>
      <c r="E6526">
        <v>49.133065000000002</v>
      </c>
      <c r="F6526">
        <v>-122.890563</v>
      </c>
      <c r="G6526">
        <f>IF(route_map__2[[#This Row],[route_label]]&lt;&gt;A6527,0,SQRT((E6527-route_map__2[[#This Row],[stop_lat]])^2 + ((F6527-route_map__2[[#This Row],[stop_lon]])*COS(RADIANS(route_map__2[[#This Row],[stop_lat]])))^2)*111.32)</f>
        <v>0.40064091835474486</v>
      </c>
    </row>
    <row r="6527" spans="1:7" hidden="1" x14ac:dyDescent="0.2">
      <c r="A6527" t="s">
        <v>250</v>
      </c>
      <c r="B6527">
        <v>1</v>
      </c>
      <c r="C6527">
        <v>4</v>
      </c>
      <c r="D6527" t="s">
        <v>5488</v>
      </c>
      <c r="E6527">
        <v>49.129466000000001</v>
      </c>
      <c r="F6527">
        <v>-122.890557</v>
      </c>
      <c r="G6527">
        <f>IF(route_map__2[[#This Row],[route_label]]&lt;&gt;A6528,0,SQRT((E6528-route_map__2[[#This Row],[stop_lat]])^2 + ((F6528-route_map__2[[#This Row],[stop_lon]])*COS(RADIANS(route_map__2[[#This Row],[stop_lat]])))^2)*111.32)</f>
        <v>0.62773348422657715</v>
      </c>
    </row>
    <row r="6528" spans="1:7" hidden="1" x14ac:dyDescent="0.2">
      <c r="A6528" t="s">
        <v>250</v>
      </c>
      <c r="B6528">
        <v>1</v>
      </c>
      <c r="C6528">
        <v>5</v>
      </c>
      <c r="D6528" t="s">
        <v>5489</v>
      </c>
      <c r="E6528">
        <v>49.123826999999999</v>
      </c>
      <c r="F6528">
        <v>-122.890556</v>
      </c>
      <c r="G6528">
        <f>IF(route_map__2[[#This Row],[route_label]]&lt;&gt;A6529,0,SQRT((E6529-route_map__2[[#This Row],[stop_lat]])^2 + ((F6529-route_map__2[[#This Row],[stop_lon]])*COS(RADIANS(route_map__2[[#This Row],[stop_lat]])))^2)*111.32)</f>
        <v>0.61616089000689989</v>
      </c>
    </row>
    <row r="6529" spans="1:7" hidden="1" x14ac:dyDescent="0.2">
      <c r="A6529" t="s">
        <v>250</v>
      </c>
      <c r="B6529">
        <v>1</v>
      </c>
      <c r="C6529">
        <v>6</v>
      </c>
      <c r="D6529" t="s">
        <v>5490</v>
      </c>
      <c r="E6529">
        <v>49.118291999999997</v>
      </c>
      <c r="F6529">
        <v>-122.89058900000001</v>
      </c>
      <c r="G6529">
        <f>IF(route_map__2[[#This Row],[route_label]]&lt;&gt;A6530,0,SQRT((E6530-route_map__2[[#This Row],[stop_lat]])^2 + ((F6530-route_map__2[[#This Row],[stop_lon]])*COS(RADIANS(route_map__2[[#This Row],[stop_lat]])))^2)*111.32)</f>
        <v>0.34397892345916198</v>
      </c>
    </row>
    <row r="6530" spans="1:7" hidden="1" x14ac:dyDescent="0.2">
      <c r="A6530" t="s">
        <v>250</v>
      </c>
      <c r="B6530">
        <v>1</v>
      </c>
      <c r="C6530">
        <v>7</v>
      </c>
      <c r="D6530" t="s">
        <v>5491</v>
      </c>
      <c r="E6530">
        <v>49.115201999999996</v>
      </c>
      <c r="F6530">
        <v>-122.890593</v>
      </c>
      <c r="G6530">
        <f>IF(route_map__2[[#This Row],[route_label]]&lt;&gt;A6531,0,SQRT((E6531-route_map__2[[#This Row],[stop_lat]])^2 + ((F6531-route_map__2[[#This Row],[stop_lon]])*COS(RADIANS(route_map__2[[#This Row],[stop_lat]])))^2)*111.32)</f>
        <v>0.29055639188179416</v>
      </c>
    </row>
    <row r="6531" spans="1:7" hidden="1" x14ac:dyDescent="0.2">
      <c r="A6531" t="s">
        <v>250</v>
      </c>
      <c r="B6531">
        <v>1</v>
      </c>
      <c r="C6531">
        <v>8</v>
      </c>
      <c r="D6531" t="s">
        <v>5492</v>
      </c>
      <c r="E6531">
        <v>49.112591999999999</v>
      </c>
      <c r="F6531">
        <v>-122.89062800000001</v>
      </c>
      <c r="G6531">
        <f>IF(route_map__2[[#This Row],[route_label]]&lt;&gt;A6532,0,SQRT((E6532-route_map__2[[#This Row],[stop_lat]])^2 + ((F6532-route_map__2[[#This Row],[stop_lon]])*COS(RADIANS(route_map__2[[#This Row],[stop_lat]])))^2)*111.32)</f>
        <v>0.40721022900265347</v>
      </c>
    </row>
    <row r="6532" spans="1:7" hidden="1" x14ac:dyDescent="0.2">
      <c r="A6532" t="s">
        <v>250</v>
      </c>
      <c r="B6532">
        <v>1</v>
      </c>
      <c r="C6532">
        <v>9</v>
      </c>
      <c r="D6532" t="s">
        <v>5493</v>
      </c>
      <c r="E6532">
        <v>49.108933999999998</v>
      </c>
      <c r="F6532">
        <v>-122.890612</v>
      </c>
      <c r="G6532">
        <f>IF(route_map__2[[#This Row],[route_label]]&lt;&gt;A6533,0,SQRT((E6533-route_map__2[[#This Row],[stop_lat]])^2 + ((F6533-route_map__2[[#This Row],[stop_lon]])*COS(RADIANS(route_map__2[[#This Row],[stop_lat]])))^2)*111.32)</f>
        <v>1.9805731548874435</v>
      </c>
    </row>
    <row r="6533" spans="1:7" hidden="1" x14ac:dyDescent="0.2">
      <c r="A6533" t="s">
        <v>250</v>
      </c>
      <c r="B6533">
        <v>1</v>
      </c>
      <c r="C6533">
        <v>10</v>
      </c>
      <c r="D6533" t="s">
        <v>5494</v>
      </c>
      <c r="E6533">
        <v>49.098339000000003</v>
      </c>
      <c r="F6533">
        <v>-122.912446</v>
      </c>
      <c r="G6533">
        <f>IF(route_map__2[[#This Row],[route_label]]&lt;&gt;A6534,0,SQRT((E6534-route_map__2[[#This Row],[stop_lat]])^2 + ((F6534-route_map__2[[#This Row],[stop_lon]])*COS(RADIANS(route_map__2[[#This Row],[stop_lat]])))^2)*111.32)</f>
        <v>1.7122543467586793</v>
      </c>
    </row>
    <row r="6534" spans="1:7" hidden="1" x14ac:dyDescent="0.2">
      <c r="A6534" t="s">
        <v>250</v>
      </c>
      <c r="B6534">
        <v>1</v>
      </c>
      <c r="C6534">
        <v>11</v>
      </c>
      <c r="D6534" t="s">
        <v>5495</v>
      </c>
      <c r="E6534">
        <v>49.095740999999997</v>
      </c>
      <c r="F6534">
        <v>-122.93559999999999</v>
      </c>
      <c r="G6534">
        <f>IF(route_map__2[[#This Row],[route_label]]&lt;&gt;A6535,0,SQRT((E6535-route_map__2[[#This Row],[stop_lat]])^2 + ((F6535-route_map__2[[#This Row],[stop_lon]])*COS(RADIANS(route_map__2[[#This Row],[stop_lat]])))^2)*111.32)</f>
        <v>2.2080214417249269</v>
      </c>
    </row>
    <row r="6535" spans="1:7" hidden="1" x14ac:dyDescent="0.2">
      <c r="A6535" t="s">
        <v>250</v>
      </c>
      <c r="B6535">
        <v>1</v>
      </c>
      <c r="C6535">
        <v>12</v>
      </c>
      <c r="D6535" t="s">
        <v>5473</v>
      </c>
      <c r="E6535">
        <v>49.091146999999999</v>
      </c>
      <c r="F6535">
        <v>-122.965068</v>
      </c>
      <c r="G6535">
        <f>IF(route_map__2[[#This Row],[route_label]]&lt;&gt;A6536,0,SQRT((E6536-route_map__2[[#This Row],[stop_lat]])^2 + ((F6536-route_map__2[[#This Row],[stop_lon]])*COS(RADIANS(route_map__2[[#This Row],[stop_lat]])))^2)*111.32)</f>
        <v>0.52363243496824297</v>
      </c>
    </row>
    <row r="6536" spans="1:7" hidden="1" x14ac:dyDescent="0.2">
      <c r="A6536" t="s">
        <v>250</v>
      </c>
      <c r="B6536">
        <v>1</v>
      </c>
      <c r="C6536">
        <v>13</v>
      </c>
      <c r="D6536" t="s">
        <v>5496</v>
      </c>
      <c r="E6536">
        <v>49.091562000000003</v>
      </c>
      <c r="F6536">
        <v>-122.957913</v>
      </c>
      <c r="G6536">
        <f>IF(route_map__2[[#This Row],[route_label]]&lt;&gt;A6537,0,SQRT((E6537-route_map__2[[#This Row],[stop_lat]])^2 + ((F6537-route_map__2[[#This Row],[stop_lon]])*COS(RADIANS(route_map__2[[#This Row],[stop_lat]])))^2)*111.32)</f>
        <v>0.47224753785838725</v>
      </c>
    </row>
    <row r="6537" spans="1:7" hidden="1" x14ac:dyDescent="0.2">
      <c r="A6537" t="s">
        <v>250</v>
      </c>
      <c r="B6537">
        <v>1</v>
      </c>
      <c r="C6537">
        <v>14</v>
      </c>
      <c r="D6537" t="s">
        <v>5497</v>
      </c>
      <c r="E6537">
        <v>49.089711000000001</v>
      </c>
      <c r="F6537">
        <v>-122.963742</v>
      </c>
      <c r="G6537">
        <f>IF(route_map__2[[#This Row],[route_label]]&lt;&gt;A6538,0,SQRT((E6538-route_map__2[[#This Row],[stop_lat]])^2 + ((F6538-route_map__2[[#This Row],[stop_lon]])*COS(RADIANS(route_map__2[[#This Row],[stop_lat]])))^2)*111.32)</f>
        <v>1.1690434784689305</v>
      </c>
    </row>
    <row r="6538" spans="1:7" hidden="1" x14ac:dyDescent="0.2">
      <c r="A6538" t="s">
        <v>250</v>
      </c>
      <c r="B6538">
        <v>1</v>
      </c>
      <c r="C6538">
        <v>15</v>
      </c>
      <c r="D6538" t="s">
        <v>5498</v>
      </c>
      <c r="E6538">
        <v>49.09</v>
      </c>
      <c r="F6538">
        <v>-122.979772</v>
      </c>
      <c r="G6538">
        <f>IF(route_map__2[[#This Row],[route_label]]&lt;&gt;A6539,0,SQRT((E6539-route_map__2[[#This Row],[stop_lat]])^2 + ((F6539-route_map__2[[#This Row],[stop_lon]])*COS(RADIANS(route_map__2[[#This Row],[stop_lat]])))^2)*111.32)</f>
        <v>1.6317353677250939</v>
      </c>
    </row>
    <row r="6539" spans="1:7" hidden="1" x14ac:dyDescent="0.2">
      <c r="A6539" t="s">
        <v>250</v>
      </c>
      <c r="B6539">
        <v>1</v>
      </c>
      <c r="C6539">
        <v>16</v>
      </c>
      <c r="D6539" t="s">
        <v>5499</v>
      </c>
      <c r="E6539">
        <v>49.087384999999998</v>
      </c>
      <c r="F6539">
        <v>-123.001796</v>
      </c>
      <c r="G6539">
        <f>IF(route_map__2[[#This Row],[route_label]]&lt;&gt;A6540,0,SQRT((E6540-route_map__2[[#This Row],[stop_lat]])^2 + ((F6540-route_map__2[[#This Row],[stop_lon]])*COS(RADIANS(route_map__2[[#This Row],[stop_lat]])))^2)*111.32)</f>
        <v>0.21385925285762089</v>
      </c>
    </row>
    <row r="6540" spans="1:7" hidden="1" x14ac:dyDescent="0.2">
      <c r="A6540" t="s">
        <v>250</v>
      </c>
      <c r="B6540">
        <v>1</v>
      </c>
      <c r="C6540">
        <v>17</v>
      </c>
      <c r="D6540" t="s">
        <v>5500</v>
      </c>
      <c r="E6540">
        <v>49.085464000000002</v>
      </c>
      <c r="F6540">
        <v>-123.001829</v>
      </c>
      <c r="G6540">
        <f>IF(route_map__2[[#This Row],[route_label]]&lt;&gt;A6541,0,SQRT((E6541-route_map__2[[#This Row],[stop_lat]])^2 + ((F6541-route_map__2[[#This Row],[stop_lon]])*COS(RADIANS(route_map__2[[#This Row],[stop_lat]])))^2)*111.32)</f>
        <v>0.50235549077295982</v>
      </c>
    </row>
    <row r="6541" spans="1:7" hidden="1" x14ac:dyDescent="0.2">
      <c r="A6541" t="s">
        <v>250</v>
      </c>
      <c r="B6541">
        <v>1</v>
      </c>
      <c r="C6541">
        <v>18</v>
      </c>
      <c r="D6541" t="s">
        <v>5501</v>
      </c>
      <c r="E6541">
        <v>49.080953999999998</v>
      </c>
      <c r="F6541">
        <v>-123.00206799999999</v>
      </c>
      <c r="G6541">
        <f>IF(route_map__2[[#This Row],[route_label]]&lt;&gt;A6542,0,SQRT((E6542-route_map__2[[#This Row],[stop_lat]])^2 + ((F6542-route_map__2[[#This Row],[stop_lon]])*COS(RADIANS(route_map__2[[#This Row],[stop_lat]])))^2)*111.32)</f>
        <v>0.21539670999805632</v>
      </c>
    </row>
    <row r="6542" spans="1:7" hidden="1" x14ac:dyDescent="0.2">
      <c r="A6542" t="s">
        <v>250</v>
      </c>
      <c r="B6542">
        <v>1</v>
      </c>
      <c r="C6542">
        <v>19</v>
      </c>
      <c r="D6542" t="s">
        <v>5502</v>
      </c>
      <c r="E6542">
        <v>49.082327999999997</v>
      </c>
      <c r="F6542">
        <v>-123.004148</v>
      </c>
      <c r="G6542">
        <f>IF(route_map__2[[#This Row],[route_label]]&lt;&gt;A6543,0,SQRT((E6543-route_map__2[[#This Row],[stop_lat]])^2 + ((F6543-route_map__2[[#This Row],[stop_lon]])*COS(RADIANS(route_map__2[[#This Row],[stop_lat]])))^2)*111.32)</f>
        <v>0.4676789898068916</v>
      </c>
    </row>
    <row r="6543" spans="1:7" hidden="1" x14ac:dyDescent="0.2">
      <c r="A6543" t="s">
        <v>250</v>
      </c>
      <c r="B6543">
        <v>1</v>
      </c>
      <c r="C6543">
        <v>20</v>
      </c>
      <c r="D6543" t="s">
        <v>5503</v>
      </c>
      <c r="E6543">
        <v>49.082369999999997</v>
      </c>
      <c r="F6543">
        <v>-123.01056199999999</v>
      </c>
      <c r="G6543">
        <f>IF(route_map__2[[#This Row],[route_label]]&lt;&gt;A6544,0,SQRT((E6544-route_map__2[[#This Row],[stop_lat]])^2 + ((F6544-route_map__2[[#This Row],[stop_lon]])*COS(RADIANS(route_map__2[[#This Row],[stop_lat]])))^2)*111.32)</f>
        <v>0.35239671655193711</v>
      </c>
    </row>
    <row r="6544" spans="1:7" hidden="1" x14ac:dyDescent="0.2">
      <c r="A6544" t="s">
        <v>250</v>
      </c>
      <c r="B6544">
        <v>1</v>
      </c>
      <c r="C6544">
        <v>21</v>
      </c>
      <c r="D6544" t="s">
        <v>5504</v>
      </c>
      <c r="E6544">
        <v>49.082399000000002</v>
      </c>
      <c r="F6544">
        <v>-123.015395</v>
      </c>
      <c r="G6544">
        <f>IF(route_map__2[[#This Row],[route_label]]&lt;&gt;A6545,0,SQRT((E6545-route_map__2[[#This Row],[stop_lat]])^2 + ((F6545-route_map__2[[#This Row],[stop_lon]])*COS(RADIANS(route_map__2[[#This Row],[stop_lat]])))^2)*111.32)</f>
        <v>0.58972110091820062</v>
      </c>
    </row>
    <row r="6545" spans="1:7" hidden="1" x14ac:dyDescent="0.2">
      <c r="A6545" t="s">
        <v>250</v>
      </c>
      <c r="B6545">
        <v>1</v>
      </c>
      <c r="C6545">
        <v>22</v>
      </c>
      <c r="D6545" t="s">
        <v>5505</v>
      </c>
      <c r="E6545">
        <v>49.082433000000002</v>
      </c>
      <c r="F6545">
        <v>-123.023483</v>
      </c>
      <c r="G6545">
        <f>IF(route_map__2[[#This Row],[route_label]]&lt;&gt;A6546,0,SQRT((E6546-route_map__2[[#This Row],[stop_lat]])^2 + ((F6546-route_map__2[[#This Row],[stop_lon]])*COS(RADIANS(route_map__2[[#This Row],[stop_lat]])))^2)*111.32)</f>
        <v>0.86340835269274407</v>
      </c>
    </row>
    <row r="6546" spans="1:7" hidden="1" x14ac:dyDescent="0.2">
      <c r="A6546" t="s">
        <v>250</v>
      </c>
      <c r="B6546">
        <v>1</v>
      </c>
      <c r="C6546">
        <v>23</v>
      </c>
      <c r="D6546" t="s">
        <v>5506</v>
      </c>
      <c r="E6546">
        <v>49.090130000000002</v>
      </c>
      <c r="F6546">
        <v>-123.024942</v>
      </c>
      <c r="G6546">
        <f>IF(route_map__2[[#This Row],[route_label]]&lt;&gt;A6547,0,SQRT((E6547-route_map__2[[#This Row],[stop_lat]])^2 + ((F6547-route_map__2[[#This Row],[stop_lon]])*COS(RADIANS(route_map__2[[#This Row],[stop_lat]])))^2)*111.32)</f>
        <v>0.91214988392481322</v>
      </c>
    </row>
    <row r="6547" spans="1:7" hidden="1" x14ac:dyDescent="0.2">
      <c r="A6547" t="s">
        <v>250</v>
      </c>
      <c r="B6547">
        <v>1</v>
      </c>
      <c r="C6547">
        <v>24</v>
      </c>
      <c r="D6547" t="s">
        <v>5507</v>
      </c>
      <c r="E6547">
        <v>49.090187</v>
      </c>
      <c r="F6547">
        <v>-123.037454</v>
      </c>
      <c r="G6547">
        <f>IF(route_map__2[[#This Row],[route_label]]&lt;&gt;A6548,0,SQRT((E6548-route_map__2[[#This Row],[stop_lat]])^2 + ((F6548-route_map__2[[#This Row],[stop_lon]])*COS(RADIANS(route_map__2[[#This Row],[stop_lat]])))^2)*111.32)</f>
        <v>0.25821705989866062</v>
      </c>
    </row>
    <row r="6548" spans="1:7" hidden="1" x14ac:dyDescent="0.2">
      <c r="A6548" t="s">
        <v>250</v>
      </c>
      <c r="B6548">
        <v>1</v>
      </c>
      <c r="C6548">
        <v>25</v>
      </c>
      <c r="D6548" t="s">
        <v>5508</v>
      </c>
      <c r="E6548">
        <v>49.090201</v>
      </c>
      <c r="F6548">
        <v>-123.04099600000001</v>
      </c>
      <c r="G6548">
        <f>IF(route_map__2[[#This Row],[route_label]]&lt;&gt;A6549,0,SQRT((E6549-route_map__2[[#This Row],[stop_lat]])^2 + ((F6549-route_map__2[[#This Row],[stop_lon]])*COS(RADIANS(route_map__2[[#This Row],[stop_lat]])))^2)*111.32)</f>
        <v>0.42247859928660492</v>
      </c>
    </row>
    <row r="6549" spans="1:7" hidden="1" x14ac:dyDescent="0.2">
      <c r="A6549" t="s">
        <v>250</v>
      </c>
      <c r="B6549">
        <v>1</v>
      </c>
      <c r="C6549">
        <v>26</v>
      </c>
      <c r="D6549" t="s">
        <v>5509</v>
      </c>
      <c r="E6549">
        <v>49.090240000000001</v>
      </c>
      <c r="F6549">
        <v>-123.046791</v>
      </c>
      <c r="G6549">
        <f>IF(route_map__2[[#This Row],[route_label]]&lt;&gt;A6550,0,SQRT((E6550-route_map__2[[#This Row],[stop_lat]])^2 + ((F6550-route_map__2[[#This Row],[stop_lon]])*COS(RADIANS(route_map__2[[#This Row],[stop_lat]])))^2)*111.32)</f>
        <v>0.34955843297732497</v>
      </c>
    </row>
    <row r="6550" spans="1:7" hidden="1" x14ac:dyDescent="0.2">
      <c r="A6550" t="s">
        <v>250</v>
      </c>
      <c r="B6550">
        <v>1</v>
      </c>
      <c r="C6550">
        <v>27</v>
      </c>
      <c r="D6550" t="s">
        <v>5510</v>
      </c>
      <c r="E6550">
        <v>49.090252</v>
      </c>
      <c r="F6550">
        <v>-123.051586</v>
      </c>
      <c r="G6550">
        <f>IF(route_map__2[[#This Row],[route_label]]&lt;&gt;A6551,0,SQRT((E6551-route_map__2[[#This Row],[stop_lat]])^2 + ((F6551-route_map__2[[#This Row],[stop_lon]])*COS(RADIANS(route_map__2[[#This Row],[stop_lat]])))^2)*111.32)</f>
        <v>0.509434498049113</v>
      </c>
    </row>
    <row r="6551" spans="1:7" hidden="1" x14ac:dyDescent="0.2">
      <c r="A6551" t="s">
        <v>250</v>
      </c>
      <c r="B6551">
        <v>1</v>
      </c>
      <c r="C6551">
        <v>28</v>
      </c>
      <c r="D6551" t="s">
        <v>5511</v>
      </c>
      <c r="E6551">
        <v>49.090279000000002</v>
      </c>
      <c r="F6551">
        <v>-123.05857399999999</v>
      </c>
      <c r="G6551">
        <f>IF(route_map__2[[#This Row],[route_label]]&lt;&gt;A6552,0,SQRT((E6552-route_map__2[[#This Row],[stop_lat]])^2 + ((F6552-route_map__2[[#This Row],[stop_lon]])*COS(RADIANS(route_map__2[[#This Row],[stop_lat]])))^2)*111.32)</f>
        <v>0.34907149381559305</v>
      </c>
    </row>
    <row r="6552" spans="1:7" hidden="1" x14ac:dyDescent="0.2">
      <c r="A6552" t="s">
        <v>250</v>
      </c>
      <c r="B6552">
        <v>1</v>
      </c>
      <c r="C6552">
        <v>29</v>
      </c>
      <c r="D6552" t="s">
        <v>5456</v>
      </c>
      <c r="E6552">
        <v>49.089309999999998</v>
      </c>
      <c r="F6552">
        <v>-123.06312800000001</v>
      </c>
      <c r="G6552">
        <f>IF(route_map__2[[#This Row],[route_label]]&lt;&gt;A6553,0,SQRT((E6553-route_map__2[[#This Row],[stop_lat]])^2 + ((F6553-route_map__2[[#This Row],[stop_lon]])*COS(RADIANS(route_map__2[[#This Row],[stop_lat]])))^2)*111.32)</f>
        <v>0.20002848259014855</v>
      </c>
    </row>
    <row r="6553" spans="1:7" hidden="1" x14ac:dyDescent="0.2">
      <c r="A6553" t="s">
        <v>250</v>
      </c>
      <c r="B6553">
        <v>1</v>
      </c>
      <c r="C6553">
        <v>30</v>
      </c>
      <c r="D6553" t="s">
        <v>5512</v>
      </c>
      <c r="E6553">
        <v>49.087654000000001</v>
      </c>
      <c r="F6553">
        <v>-123.06206299999999</v>
      </c>
      <c r="G6553">
        <f>IF(route_map__2[[#This Row],[route_label]]&lt;&gt;A6554,0,SQRT((E6554-route_map__2[[#This Row],[stop_lat]])^2 + ((F6554-route_map__2[[#This Row],[stop_lon]])*COS(RADIANS(route_map__2[[#This Row],[stop_lat]])))^2)*111.32)</f>
        <v>0.31711491097537031</v>
      </c>
    </row>
    <row r="6554" spans="1:7" hidden="1" x14ac:dyDescent="0.2">
      <c r="A6554" t="s">
        <v>250</v>
      </c>
      <c r="B6554">
        <v>1</v>
      </c>
      <c r="C6554">
        <v>31</v>
      </c>
      <c r="D6554" t="s">
        <v>5513</v>
      </c>
      <c r="E6554">
        <v>49.090282999999999</v>
      </c>
      <c r="F6554">
        <v>-123.063738</v>
      </c>
      <c r="G6554">
        <f>IF(route_map__2[[#This Row],[route_label]]&lt;&gt;A6555,0,SQRT((E6555-route_map__2[[#This Row],[stop_lat]])^2 + ((F6555-route_map__2[[#This Row],[stop_lon]])*COS(RADIANS(route_map__2[[#This Row],[stop_lat]])))^2)*111.32)</f>
        <v>0.15673566737881475</v>
      </c>
    </row>
    <row r="6555" spans="1:7" hidden="1" x14ac:dyDescent="0.2">
      <c r="A6555" t="s">
        <v>250</v>
      </c>
      <c r="B6555">
        <v>1</v>
      </c>
      <c r="C6555">
        <v>32</v>
      </c>
      <c r="D6555" t="s">
        <v>5514</v>
      </c>
      <c r="E6555">
        <v>49.090286999999996</v>
      </c>
      <c r="F6555">
        <v>-123.065888</v>
      </c>
      <c r="G6555">
        <f>IF(route_map__2[[#This Row],[route_label]]&lt;&gt;A6556,0,SQRT((E6556-route_map__2[[#This Row],[stop_lat]])^2 + ((F6556-route_map__2[[#This Row],[stop_lon]])*COS(RADIANS(route_map__2[[#This Row],[stop_lat]])))^2)*111.32)</f>
        <v>0.24720884768931284</v>
      </c>
    </row>
    <row r="6556" spans="1:7" hidden="1" x14ac:dyDescent="0.2">
      <c r="A6556" t="s">
        <v>250</v>
      </c>
      <c r="B6556">
        <v>1</v>
      </c>
      <c r="C6556">
        <v>33</v>
      </c>
      <c r="D6556" t="s">
        <v>5515</v>
      </c>
      <c r="E6556">
        <v>49.090273000000003</v>
      </c>
      <c r="F6556">
        <v>-123.06927899999999</v>
      </c>
      <c r="G6556">
        <f>IF(route_map__2[[#This Row],[route_label]]&lt;&gt;A6557,0,SQRT((E6557-route_map__2[[#This Row],[stop_lat]])^2 + ((F6557-route_map__2[[#This Row],[stop_lon]])*COS(RADIANS(route_map__2[[#This Row],[stop_lat]])))^2)*111.32)</f>
        <v>0.27447134787449129</v>
      </c>
    </row>
    <row r="6557" spans="1:7" hidden="1" x14ac:dyDescent="0.2">
      <c r="A6557" t="s">
        <v>250</v>
      </c>
      <c r="B6557">
        <v>1</v>
      </c>
      <c r="C6557">
        <v>34</v>
      </c>
      <c r="D6557" t="s">
        <v>5516</v>
      </c>
      <c r="E6557">
        <v>49.090283999999997</v>
      </c>
      <c r="F6557">
        <v>-123.073044</v>
      </c>
      <c r="G6557">
        <f>IF(route_map__2[[#This Row],[route_label]]&lt;&gt;A6558,0,SQRT((E6558-route_map__2[[#This Row],[stop_lat]])^2 + ((F6558-route_map__2[[#This Row],[stop_lon]])*COS(RADIANS(route_map__2[[#This Row],[stop_lat]])))^2)*111.32)</f>
        <v>0.23732529244923398</v>
      </c>
    </row>
    <row r="6558" spans="1:7" hidden="1" x14ac:dyDescent="0.2">
      <c r="A6558" t="s">
        <v>250</v>
      </c>
      <c r="B6558">
        <v>1</v>
      </c>
      <c r="C6558">
        <v>35</v>
      </c>
      <c r="D6558" t="s">
        <v>5517</v>
      </c>
      <c r="E6558">
        <v>49.090321000000003</v>
      </c>
      <c r="F6558">
        <v>-123.07629900000001</v>
      </c>
      <c r="G6558">
        <f>IF(route_map__2[[#This Row],[route_label]]&lt;&gt;A6559,0,SQRT((E6559-route_map__2[[#This Row],[stop_lat]])^2 + ((F6559-route_map__2[[#This Row],[stop_lon]])*COS(RADIANS(route_map__2[[#This Row],[stop_lat]])))^2)*111.32)</f>
        <v>0.21064611042559814</v>
      </c>
    </row>
    <row r="6559" spans="1:7" hidden="1" x14ac:dyDescent="0.2">
      <c r="A6559" t="s">
        <v>250</v>
      </c>
      <c r="B6559">
        <v>1</v>
      </c>
      <c r="C6559">
        <v>36</v>
      </c>
      <c r="D6559" t="s">
        <v>5518</v>
      </c>
      <c r="E6559">
        <v>49.090356999999997</v>
      </c>
      <c r="F6559">
        <v>-123.079188</v>
      </c>
      <c r="G6559">
        <f>IF(route_map__2[[#This Row],[route_label]]&lt;&gt;A6560,0,SQRT((E6560-route_map__2[[#This Row],[stop_lat]])^2 + ((F6560-route_map__2[[#This Row],[stop_lon]])*COS(RADIANS(route_map__2[[#This Row],[stop_lat]])))^2)*111.32)</f>
        <v>0.19133521721334426</v>
      </c>
    </row>
    <row r="6560" spans="1:7" hidden="1" x14ac:dyDescent="0.2">
      <c r="A6560" t="s">
        <v>250</v>
      </c>
      <c r="B6560">
        <v>1</v>
      </c>
      <c r="C6560">
        <v>37</v>
      </c>
      <c r="D6560" t="s">
        <v>5519</v>
      </c>
      <c r="E6560">
        <v>49.089160999999997</v>
      </c>
      <c r="F6560">
        <v>-123.081073</v>
      </c>
      <c r="G6560">
        <f>IF(route_map__2[[#This Row],[route_label]]&lt;&gt;A6561,0,SQRT((E6561-route_map__2[[#This Row],[stop_lat]])^2 + ((F6561-route_map__2[[#This Row],[stop_lon]])*COS(RADIANS(route_map__2[[#This Row],[stop_lat]])))^2)*111.32)</f>
        <v>0.15326654973631385</v>
      </c>
    </row>
    <row r="6561" spans="1:7" hidden="1" x14ac:dyDescent="0.2">
      <c r="A6561" t="s">
        <v>250</v>
      </c>
      <c r="B6561">
        <v>1</v>
      </c>
      <c r="C6561">
        <v>38</v>
      </c>
      <c r="D6561" t="s">
        <v>5520</v>
      </c>
      <c r="E6561">
        <v>49.088008000000002</v>
      </c>
      <c r="F6561">
        <v>-123.07992400000001</v>
      </c>
      <c r="G6561">
        <f>IF(route_map__2[[#This Row],[route_label]]&lt;&gt;A6562,0,SQRT((E6562-route_map__2[[#This Row],[stop_lat]])^2 + ((F6562-route_map__2[[#This Row],[stop_lon]])*COS(RADIANS(route_map__2[[#This Row],[stop_lat]])))^2)*111.32)</f>
        <v>0.31482785020798709</v>
      </c>
    </row>
    <row r="6562" spans="1:7" hidden="1" x14ac:dyDescent="0.2">
      <c r="A6562" t="s">
        <v>250</v>
      </c>
      <c r="B6562">
        <v>1</v>
      </c>
      <c r="C6562">
        <v>39</v>
      </c>
      <c r="D6562" t="s">
        <v>5521</v>
      </c>
      <c r="E6562">
        <v>49.085180000000001</v>
      </c>
      <c r="F6562">
        <v>-123.079882</v>
      </c>
      <c r="G6562">
        <f>IF(route_map__2[[#This Row],[route_label]]&lt;&gt;A6563,0,SQRT((E6563-route_map__2[[#This Row],[stop_lat]])^2 + ((F6563-route_map__2[[#This Row],[stop_lon]])*COS(RADIANS(route_map__2[[#This Row],[stop_lat]])))^2)*111.32)</f>
        <v>0.43806448960448291</v>
      </c>
    </row>
    <row r="6563" spans="1:7" hidden="1" x14ac:dyDescent="0.2">
      <c r="A6563" t="s">
        <v>250</v>
      </c>
      <c r="B6563">
        <v>1</v>
      </c>
      <c r="C6563">
        <v>40</v>
      </c>
      <c r="D6563" t="s">
        <v>5451</v>
      </c>
      <c r="E6563">
        <v>49.088732999999998</v>
      </c>
      <c r="F6563">
        <v>-123.082465</v>
      </c>
      <c r="G6563">
        <f>IF(route_map__2[[#This Row],[route_label]]&lt;&gt;A6564,0,SQRT((E6564-route_map__2[[#This Row],[stop_lat]])^2 + ((F6564-route_map__2[[#This Row],[stop_lon]])*COS(RADIANS(route_map__2[[#This Row],[stop_lat]])))^2)*111.32)</f>
        <v>0</v>
      </c>
    </row>
    <row r="6564" spans="1:7" hidden="1" x14ac:dyDescent="0.2">
      <c r="A6564" t="s">
        <v>389</v>
      </c>
      <c r="B6564">
        <v>0</v>
      </c>
      <c r="C6564">
        <v>1</v>
      </c>
      <c r="D6564" t="s">
        <v>5440</v>
      </c>
      <c r="E6564">
        <v>49.137442999999998</v>
      </c>
      <c r="F6564">
        <v>-122.88825300000001</v>
      </c>
      <c r="G6564">
        <f>IF(route_map__2[[#This Row],[route_label]]&lt;&gt;A6565,0,SQRT((E6565-route_map__2[[#This Row],[stop_lat]])^2 + ((F6565-route_map__2[[#This Row],[stop_lon]])*COS(RADIANS(route_map__2[[#This Row],[stop_lat]])))^2)*111.32)</f>
        <v>0.25446415574771719</v>
      </c>
    </row>
    <row r="6565" spans="1:7" hidden="1" x14ac:dyDescent="0.2">
      <c r="A6565" t="s">
        <v>389</v>
      </c>
      <c r="B6565">
        <v>0</v>
      </c>
      <c r="C6565">
        <v>2</v>
      </c>
      <c r="D6565" t="s">
        <v>5486</v>
      </c>
      <c r="E6565">
        <v>49.135716000000002</v>
      </c>
      <c r="F6565">
        <v>-122.890542</v>
      </c>
      <c r="G6565">
        <f>IF(route_map__2[[#This Row],[route_label]]&lt;&gt;A6566,0,SQRT((E6566-route_map__2[[#This Row],[stop_lat]])^2 + ((F6566-route_map__2[[#This Row],[stop_lon]])*COS(RADIANS(route_map__2[[#This Row],[stop_lat]])))^2)*111.32)</f>
        <v>0.29511328353339772</v>
      </c>
    </row>
    <row r="6566" spans="1:7" hidden="1" x14ac:dyDescent="0.2">
      <c r="A6566" t="s">
        <v>389</v>
      </c>
      <c r="B6566">
        <v>0</v>
      </c>
      <c r="C6566">
        <v>3</v>
      </c>
      <c r="D6566" t="s">
        <v>5487</v>
      </c>
      <c r="E6566">
        <v>49.133065000000002</v>
      </c>
      <c r="F6566">
        <v>-122.890563</v>
      </c>
      <c r="G6566">
        <f>IF(route_map__2[[#This Row],[route_label]]&lt;&gt;A6567,0,SQRT((E6567-route_map__2[[#This Row],[stop_lat]])^2 + ((F6567-route_map__2[[#This Row],[stop_lon]])*COS(RADIANS(route_map__2[[#This Row],[stop_lat]])))^2)*111.32)</f>
        <v>0.40064091835474486</v>
      </c>
    </row>
    <row r="6567" spans="1:7" hidden="1" x14ac:dyDescent="0.2">
      <c r="A6567" t="s">
        <v>389</v>
      </c>
      <c r="B6567">
        <v>0</v>
      </c>
      <c r="C6567">
        <v>4</v>
      </c>
      <c r="D6567" t="s">
        <v>5488</v>
      </c>
      <c r="E6567">
        <v>49.129466000000001</v>
      </c>
      <c r="F6567">
        <v>-122.890557</v>
      </c>
      <c r="G6567">
        <f>IF(route_map__2[[#This Row],[route_label]]&lt;&gt;A6568,0,SQRT((E6568-route_map__2[[#This Row],[stop_lat]])^2 + ((F6568-route_map__2[[#This Row],[stop_lon]])*COS(RADIANS(route_map__2[[#This Row],[stop_lat]])))^2)*111.32)</f>
        <v>0.62773348422657715</v>
      </c>
    </row>
    <row r="6568" spans="1:7" hidden="1" x14ac:dyDescent="0.2">
      <c r="A6568" t="s">
        <v>389</v>
      </c>
      <c r="B6568">
        <v>0</v>
      </c>
      <c r="C6568">
        <v>5</v>
      </c>
      <c r="D6568" t="s">
        <v>5489</v>
      </c>
      <c r="E6568">
        <v>49.123826999999999</v>
      </c>
      <c r="F6568">
        <v>-122.890556</v>
      </c>
      <c r="G6568">
        <f>IF(route_map__2[[#This Row],[route_label]]&lt;&gt;A6569,0,SQRT((E6569-route_map__2[[#This Row],[stop_lat]])^2 + ((F6569-route_map__2[[#This Row],[stop_lon]])*COS(RADIANS(route_map__2[[#This Row],[stop_lat]])))^2)*111.32)</f>
        <v>0.61616089000689989</v>
      </c>
    </row>
    <row r="6569" spans="1:7" hidden="1" x14ac:dyDescent="0.2">
      <c r="A6569" t="s">
        <v>389</v>
      </c>
      <c r="B6569">
        <v>0</v>
      </c>
      <c r="C6569">
        <v>6</v>
      </c>
      <c r="D6569" t="s">
        <v>5490</v>
      </c>
      <c r="E6569">
        <v>49.118291999999997</v>
      </c>
      <c r="F6569">
        <v>-122.89058900000001</v>
      </c>
      <c r="G6569">
        <f>IF(route_map__2[[#This Row],[route_label]]&lt;&gt;A6570,0,SQRT((E6570-route_map__2[[#This Row],[stop_lat]])^2 + ((F6570-route_map__2[[#This Row],[stop_lon]])*COS(RADIANS(route_map__2[[#This Row],[stop_lat]])))^2)*111.32)</f>
        <v>0.34397892345916198</v>
      </c>
    </row>
    <row r="6570" spans="1:7" hidden="1" x14ac:dyDescent="0.2">
      <c r="A6570" t="s">
        <v>389</v>
      </c>
      <c r="B6570">
        <v>0</v>
      </c>
      <c r="C6570">
        <v>7</v>
      </c>
      <c r="D6570" t="s">
        <v>5491</v>
      </c>
      <c r="E6570">
        <v>49.115201999999996</v>
      </c>
      <c r="F6570">
        <v>-122.890593</v>
      </c>
      <c r="G6570">
        <f>IF(route_map__2[[#This Row],[route_label]]&lt;&gt;A6571,0,SQRT((E6571-route_map__2[[#This Row],[stop_lat]])^2 + ((F6571-route_map__2[[#This Row],[stop_lon]])*COS(RADIANS(route_map__2[[#This Row],[stop_lat]])))^2)*111.32)</f>
        <v>0.29055639188179416</v>
      </c>
    </row>
    <row r="6571" spans="1:7" hidden="1" x14ac:dyDescent="0.2">
      <c r="A6571" t="s">
        <v>389</v>
      </c>
      <c r="B6571">
        <v>0</v>
      </c>
      <c r="C6571">
        <v>8</v>
      </c>
      <c r="D6571" t="s">
        <v>5492</v>
      </c>
      <c r="E6571">
        <v>49.112591999999999</v>
      </c>
      <c r="F6571">
        <v>-122.89062800000001</v>
      </c>
      <c r="G6571">
        <f>IF(route_map__2[[#This Row],[route_label]]&lt;&gt;A6572,0,SQRT((E6572-route_map__2[[#This Row],[stop_lat]])^2 + ((F6572-route_map__2[[#This Row],[stop_lon]])*COS(RADIANS(route_map__2[[#This Row],[stop_lat]])))^2)*111.32)</f>
        <v>0.40721022900265347</v>
      </c>
    </row>
    <row r="6572" spans="1:7" hidden="1" x14ac:dyDescent="0.2">
      <c r="A6572" t="s">
        <v>389</v>
      </c>
      <c r="B6572">
        <v>0</v>
      </c>
      <c r="C6572">
        <v>9</v>
      </c>
      <c r="D6572" t="s">
        <v>5493</v>
      </c>
      <c r="E6572">
        <v>49.108933999999998</v>
      </c>
      <c r="F6572">
        <v>-122.890612</v>
      </c>
      <c r="G6572">
        <f>IF(route_map__2[[#This Row],[route_label]]&lt;&gt;A6573,0,SQRT((E6573-route_map__2[[#This Row],[stop_lat]])^2 + ((F6573-route_map__2[[#This Row],[stop_lon]])*COS(RADIANS(route_map__2[[#This Row],[stop_lat]])))^2)*111.32)</f>
        <v>1.9805731548874435</v>
      </c>
    </row>
    <row r="6573" spans="1:7" hidden="1" x14ac:dyDescent="0.2">
      <c r="A6573" t="s">
        <v>389</v>
      </c>
      <c r="B6573">
        <v>0</v>
      </c>
      <c r="C6573">
        <v>10</v>
      </c>
      <c r="D6573" t="s">
        <v>5494</v>
      </c>
      <c r="E6573">
        <v>49.098339000000003</v>
      </c>
      <c r="F6573">
        <v>-122.912446</v>
      </c>
      <c r="G6573">
        <f>IF(route_map__2[[#This Row],[route_label]]&lt;&gt;A6574,0,SQRT((E6574-route_map__2[[#This Row],[stop_lat]])^2 + ((F6574-route_map__2[[#This Row],[stop_lon]])*COS(RADIANS(route_map__2[[#This Row],[stop_lat]])))^2)*111.32)</f>
        <v>1.7122543467586793</v>
      </c>
    </row>
    <row r="6574" spans="1:7" hidden="1" x14ac:dyDescent="0.2">
      <c r="A6574" t="s">
        <v>389</v>
      </c>
      <c r="B6574">
        <v>0</v>
      </c>
      <c r="C6574">
        <v>11</v>
      </c>
      <c r="D6574" t="s">
        <v>5495</v>
      </c>
      <c r="E6574">
        <v>49.095740999999997</v>
      </c>
      <c r="F6574">
        <v>-122.93559999999999</v>
      </c>
      <c r="G6574">
        <f>IF(route_map__2[[#This Row],[route_label]]&lt;&gt;A6575,0,SQRT((E6575-route_map__2[[#This Row],[stop_lat]])^2 + ((F6575-route_map__2[[#This Row],[stop_lon]])*COS(RADIANS(route_map__2[[#This Row],[stop_lat]])))^2)*111.32)</f>
        <v>1.6916623382518496</v>
      </c>
    </row>
    <row r="6575" spans="1:7" hidden="1" x14ac:dyDescent="0.2">
      <c r="A6575" t="s">
        <v>389</v>
      </c>
      <c r="B6575">
        <v>0</v>
      </c>
      <c r="C6575">
        <v>12</v>
      </c>
      <c r="D6575" t="s">
        <v>5496</v>
      </c>
      <c r="E6575">
        <v>49.091562000000003</v>
      </c>
      <c r="F6575">
        <v>-122.957913</v>
      </c>
      <c r="G6575">
        <f>IF(route_map__2[[#This Row],[route_label]]&lt;&gt;A6576,0,SQRT((E6576-route_map__2[[#This Row],[stop_lat]])^2 + ((F6576-route_map__2[[#This Row],[stop_lon]])*COS(RADIANS(route_map__2[[#This Row],[stop_lat]])))^2)*111.32)</f>
        <v>10.30877669005856</v>
      </c>
    </row>
    <row r="6576" spans="1:7" hidden="1" x14ac:dyDescent="0.2">
      <c r="A6576" t="s">
        <v>389</v>
      </c>
      <c r="B6576">
        <v>0</v>
      </c>
      <c r="C6576">
        <v>13</v>
      </c>
      <c r="D6576" t="s">
        <v>5522</v>
      </c>
      <c r="E6576">
        <v>49.133056000000003</v>
      </c>
      <c r="F6576">
        <v>-123.08433599999999</v>
      </c>
      <c r="G6576">
        <f>IF(route_map__2[[#This Row],[route_label]]&lt;&gt;A6577,0,SQRT((E6577-route_map__2[[#This Row],[stop_lat]])^2 + ((F6577-route_map__2[[#This Row],[stop_lon]])*COS(RADIANS(route_map__2[[#This Row],[stop_lat]])))^2)*111.32)</f>
        <v>7.5837556803471102</v>
      </c>
    </row>
    <row r="6577" spans="1:7" hidden="1" x14ac:dyDescent="0.2">
      <c r="A6577" t="s">
        <v>389</v>
      </c>
      <c r="B6577">
        <v>0</v>
      </c>
      <c r="C6577">
        <v>14</v>
      </c>
      <c r="D6577" t="s">
        <v>5523</v>
      </c>
      <c r="E6577">
        <v>49.195515</v>
      </c>
      <c r="F6577">
        <v>-123.125911</v>
      </c>
      <c r="G6577">
        <f>IF(route_map__2[[#This Row],[route_label]]&lt;&gt;A6578,0,SQRT((E6578-route_map__2[[#This Row],[stop_lat]])^2 + ((F6578-route_map__2[[#This Row],[stop_lon]])*COS(RADIANS(route_map__2[[#This Row],[stop_lat]])))^2)*111.32)</f>
        <v>0.12456977205801247</v>
      </c>
    </row>
    <row r="6578" spans="1:7" hidden="1" x14ac:dyDescent="0.2">
      <c r="A6578" t="s">
        <v>389</v>
      </c>
      <c r="B6578">
        <v>1</v>
      </c>
      <c r="C6578">
        <v>1</v>
      </c>
      <c r="D6578" t="s">
        <v>5524</v>
      </c>
      <c r="E6578">
        <v>49.194879999999998</v>
      </c>
      <c r="F6578">
        <v>-123.12732099999999</v>
      </c>
      <c r="G6578">
        <f>IF(route_map__2[[#This Row],[route_label]]&lt;&gt;A6579,0,SQRT((E6579-route_map__2[[#This Row],[stop_lat]])^2 + ((F6579-route_map__2[[#This Row],[stop_lon]])*COS(RADIANS(route_map__2[[#This Row],[stop_lat]])))^2)*111.32)</f>
        <v>7.5009871754273565</v>
      </c>
    </row>
    <row r="6579" spans="1:7" hidden="1" x14ac:dyDescent="0.2">
      <c r="A6579" t="s">
        <v>389</v>
      </c>
      <c r="B6579">
        <v>1</v>
      </c>
      <c r="C6579">
        <v>2</v>
      </c>
      <c r="D6579" t="s">
        <v>5525</v>
      </c>
      <c r="E6579">
        <v>49.132829999999998</v>
      </c>
      <c r="F6579">
        <v>-123.08712</v>
      </c>
      <c r="G6579">
        <f>IF(route_map__2[[#This Row],[route_label]]&lt;&gt;A6580,0,SQRT((E6580-route_map__2[[#This Row],[stop_lat]])^2 + ((F6580-route_map__2[[#This Row],[stop_lon]])*COS(RADIANS(route_map__2[[#This Row],[stop_lat]])))^2)*111.32)</f>
        <v>10.305630331323018</v>
      </c>
    </row>
    <row r="6580" spans="1:7" hidden="1" x14ac:dyDescent="0.2">
      <c r="A6580" t="s">
        <v>389</v>
      </c>
      <c r="B6580">
        <v>1</v>
      </c>
      <c r="C6580">
        <v>3</v>
      </c>
      <c r="D6580" t="s">
        <v>5472</v>
      </c>
      <c r="E6580">
        <v>49.089391999999997</v>
      </c>
      <c r="F6580">
        <v>-122.962174</v>
      </c>
      <c r="G6580">
        <f>IF(route_map__2[[#This Row],[route_label]]&lt;&gt;A6581,0,SQRT((E6581-route_map__2[[#This Row],[stop_lat]])^2 + ((F6581-route_map__2[[#This Row],[stop_lon]])*COS(RADIANS(route_map__2[[#This Row],[stop_lat]])))^2)*111.32)</f>
        <v>0.48478031431073865</v>
      </c>
    </row>
    <row r="6581" spans="1:7" hidden="1" x14ac:dyDescent="0.2">
      <c r="A6581" t="s">
        <v>389</v>
      </c>
      <c r="B6581">
        <v>1</v>
      </c>
      <c r="C6581">
        <v>4</v>
      </c>
      <c r="D6581" t="s">
        <v>5474</v>
      </c>
      <c r="E6581">
        <v>49.091636000000001</v>
      </c>
      <c r="F6581">
        <v>-122.956475</v>
      </c>
      <c r="G6581">
        <f>IF(route_map__2[[#This Row],[route_label]]&lt;&gt;A6582,0,SQRT((E6582-route_map__2[[#This Row],[stop_lat]])^2 + ((F6582-route_map__2[[#This Row],[stop_lon]])*COS(RADIANS(route_map__2[[#This Row],[stop_lat]])))^2)*111.32)</f>
        <v>1.6900780536493984</v>
      </c>
    </row>
    <row r="6582" spans="1:7" hidden="1" x14ac:dyDescent="0.2">
      <c r="A6582" t="s">
        <v>389</v>
      </c>
      <c r="B6582">
        <v>1</v>
      </c>
      <c r="C6582">
        <v>5</v>
      </c>
      <c r="D6582" t="s">
        <v>5475</v>
      </c>
      <c r="E6582">
        <v>49.095872999999997</v>
      </c>
      <c r="F6582">
        <v>-122.934212</v>
      </c>
      <c r="G6582">
        <f>IF(route_map__2[[#This Row],[route_label]]&lt;&gt;A6583,0,SQRT((E6583-route_map__2[[#This Row],[stop_lat]])^2 + ((F6583-route_map__2[[#This Row],[stop_lon]])*COS(RADIANS(route_map__2[[#This Row],[stop_lat]])))^2)*111.32)</f>
        <v>1.6231277599561962</v>
      </c>
    </row>
    <row r="6583" spans="1:7" hidden="1" x14ac:dyDescent="0.2">
      <c r="A6583" t="s">
        <v>389</v>
      </c>
      <c r="B6583">
        <v>1</v>
      </c>
      <c r="C6583">
        <v>6</v>
      </c>
      <c r="D6583" t="s">
        <v>5476</v>
      </c>
      <c r="E6583">
        <v>49.098213000000001</v>
      </c>
      <c r="F6583">
        <v>-122.912233</v>
      </c>
      <c r="G6583">
        <f>IF(route_map__2[[#This Row],[route_label]]&lt;&gt;A6584,0,SQRT((E6584-route_map__2[[#This Row],[stop_lat]])^2 + ((F6584-route_map__2[[#This Row],[stop_lon]])*COS(RADIANS(route_map__2[[#This Row],[stop_lat]])))^2)*111.32)</f>
        <v>2.0102163377816886</v>
      </c>
    </row>
    <row r="6584" spans="1:7" hidden="1" x14ac:dyDescent="0.2">
      <c r="A6584" t="s">
        <v>389</v>
      </c>
      <c r="B6584">
        <v>1</v>
      </c>
      <c r="C6584">
        <v>7</v>
      </c>
      <c r="D6584" t="s">
        <v>5477</v>
      </c>
      <c r="E6584">
        <v>49.109116</v>
      </c>
      <c r="F6584">
        <v>-122.890248</v>
      </c>
      <c r="G6584">
        <f>IF(route_map__2[[#This Row],[route_label]]&lt;&gt;A6585,0,SQRT((E6585-route_map__2[[#This Row],[stop_lat]])^2 + ((F6585-route_map__2[[#This Row],[stop_lon]])*COS(RADIANS(route_map__2[[#This Row],[stop_lat]])))^2)*111.32)</f>
        <v>0.47322137049756674</v>
      </c>
    </row>
    <row r="6585" spans="1:7" hidden="1" x14ac:dyDescent="0.2">
      <c r="A6585" t="s">
        <v>389</v>
      </c>
      <c r="B6585">
        <v>1</v>
      </c>
      <c r="C6585">
        <v>8</v>
      </c>
      <c r="D6585" t="s">
        <v>5478</v>
      </c>
      <c r="E6585">
        <v>49.113366999999997</v>
      </c>
      <c r="F6585">
        <v>-122.89024499999999</v>
      </c>
      <c r="G6585">
        <f>IF(route_map__2[[#This Row],[route_label]]&lt;&gt;A6586,0,SQRT((E6586-route_map__2[[#This Row],[stop_lat]])^2 + ((F6586-route_map__2[[#This Row],[stop_lon]])*COS(RADIANS(route_map__2[[#This Row],[stop_lat]])))^2)*111.32)</f>
        <v>0.27696693008727447</v>
      </c>
    </row>
    <row r="6586" spans="1:7" hidden="1" x14ac:dyDescent="0.2">
      <c r="A6586" t="s">
        <v>389</v>
      </c>
      <c r="B6586">
        <v>1</v>
      </c>
      <c r="C6586">
        <v>9</v>
      </c>
      <c r="D6586" t="s">
        <v>5479</v>
      </c>
      <c r="E6586">
        <v>49.115855000000003</v>
      </c>
      <c r="F6586">
        <v>-122.89022799999999</v>
      </c>
      <c r="G6586">
        <f>IF(route_map__2[[#This Row],[route_label]]&lt;&gt;A6587,0,SQRT((E6587-route_map__2[[#This Row],[stop_lat]])^2 + ((F6587-route_map__2[[#This Row],[stop_lon]])*COS(RADIANS(route_map__2[[#This Row],[stop_lat]])))^2)*111.32)</f>
        <v>0.4372693854584766</v>
      </c>
    </row>
    <row r="6587" spans="1:7" hidden="1" x14ac:dyDescent="0.2">
      <c r="A6587" t="s">
        <v>389</v>
      </c>
      <c r="B6587">
        <v>1</v>
      </c>
      <c r="C6587">
        <v>10</v>
      </c>
      <c r="D6587" t="s">
        <v>5480</v>
      </c>
      <c r="E6587">
        <v>49.119782999999998</v>
      </c>
      <c r="F6587">
        <v>-122.890201</v>
      </c>
      <c r="G6587">
        <f>IF(route_map__2[[#This Row],[route_label]]&lt;&gt;A6588,0,SQRT((E6588-route_map__2[[#This Row],[stop_lat]])^2 + ((F6588-route_map__2[[#This Row],[stop_lon]])*COS(RADIANS(route_map__2[[#This Row],[stop_lat]])))^2)*111.32)</f>
        <v>0.38694900589158765</v>
      </c>
    </row>
    <row r="6588" spans="1:7" hidden="1" x14ac:dyDescent="0.2">
      <c r="A6588" t="s">
        <v>389</v>
      </c>
      <c r="B6588">
        <v>1</v>
      </c>
      <c r="C6588">
        <v>11</v>
      </c>
      <c r="D6588" t="s">
        <v>5481</v>
      </c>
      <c r="E6588">
        <v>49.123258999999997</v>
      </c>
      <c r="F6588">
        <v>-122.890191</v>
      </c>
      <c r="G6588">
        <f>IF(route_map__2[[#This Row],[route_label]]&lt;&gt;A6589,0,SQRT((E6589-route_map__2[[#This Row],[stop_lat]])^2 + ((F6589-route_map__2[[#This Row],[stop_lon]])*COS(RADIANS(route_map__2[[#This Row],[stop_lat]])))^2)*111.32)</f>
        <v>0.41466710239289328</v>
      </c>
    </row>
    <row r="6589" spans="1:7" hidden="1" x14ac:dyDescent="0.2">
      <c r="A6589" t="s">
        <v>389</v>
      </c>
      <c r="B6589">
        <v>1</v>
      </c>
      <c r="C6589">
        <v>12</v>
      </c>
      <c r="D6589" t="s">
        <v>5482</v>
      </c>
      <c r="E6589">
        <v>49.126984</v>
      </c>
      <c r="F6589">
        <v>-122.890187</v>
      </c>
      <c r="G6589">
        <f>IF(route_map__2[[#This Row],[route_label]]&lt;&gt;A6590,0,SQRT((E6590-route_map__2[[#This Row],[stop_lat]])^2 + ((F6590-route_map__2[[#This Row],[stop_lon]])*COS(RADIANS(route_map__2[[#This Row],[stop_lat]])))^2)*111.32)</f>
        <v>0.45184835563641779</v>
      </c>
    </row>
    <row r="6590" spans="1:7" hidden="1" x14ac:dyDescent="0.2">
      <c r="A6590" t="s">
        <v>389</v>
      </c>
      <c r="B6590">
        <v>1</v>
      </c>
      <c r="C6590">
        <v>13</v>
      </c>
      <c r="D6590" t="s">
        <v>5483</v>
      </c>
      <c r="E6590">
        <v>49.131042999999998</v>
      </c>
      <c r="F6590">
        <v>-122.89017800000001</v>
      </c>
      <c r="G6590">
        <f>IF(route_map__2[[#This Row],[route_label]]&lt;&gt;A6591,0,SQRT((E6591-route_map__2[[#This Row],[stop_lat]])^2 + ((F6591-route_map__2[[#This Row],[stop_lon]])*COS(RADIANS(route_map__2[[#This Row],[stop_lat]])))^2)*111.32)</f>
        <v>0.53723081379997717</v>
      </c>
    </row>
    <row r="6591" spans="1:7" hidden="1" x14ac:dyDescent="0.2">
      <c r="A6591" t="s">
        <v>389</v>
      </c>
      <c r="B6591">
        <v>1</v>
      </c>
      <c r="C6591">
        <v>14</v>
      </c>
      <c r="D6591" t="s">
        <v>5484</v>
      </c>
      <c r="E6591">
        <v>49.135869</v>
      </c>
      <c r="F6591">
        <v>-122.890168</v>
      </c>
      <c r="G6591">
        <f>IF(route_map__2[[#This Row],[route_label]]&lt;&gt;A6592,0,SQRT((E6592-route_map__2[[#This Row],[stop_lat]])^2 + ((F6592-route_map__2[[#This Row],[stop_lon]])*COS(RADIANS(route_map__2[[#This Row],[stop_lat]])))^2)*111.32)</f>
        <v>0.2095118674318612</v>
      </c>
    </row>
    <row r="6592" spans="1:7" hidden="1" x14ac:dyDescent="0.2">
      <c r="A6592" t="s">
        <v>389</v>
      </c>
      <c r="B6592">
        <v>1</v>
      </c>
      <c r="C6592">
        <v>15</v>
      </c>
      <c r="D6592" t="s">
        <v>5485</v>
      </c>
      <c r="E6592">
        <v>49.137407000000003</v>
      </c>
      <c r="F6592">
        <v>-122.88851</v>
      </c>
      <c r="G6592">
        <f>IF(route_map__2[[#This Row],[route_label]]&lt;&gt;A6593,0,SQRT((E6593-route_map__2[[#This Row],[stop_lat]])^2 + ((F6593-route_map__2[[#This Row],[stop_lon]])*COS(RADIANS(route_map__2[[#This Row],[stop_lat]])))^2)*111.32)</f>
        <v>0</v>
      </c>
    </row>
    <row r="6593" spans="1:7" hidden="1" x14ac:dyDescent="0.2">
      <c r="A6593" t="s">
        <v>204</v>
      </c>
      <c r="B6593">
        <v>0</v>
      </c>
      <c r="C6593">
        <v>1</v>
      </c>
      <c r="D6593" t="s">
        <v>5526</v>
      </c>
      <c r="E6593">
        <v>49.137661000000001</v>
      </c>
      <c r="F6593">
        <v>-122.887792</v>
      </c>
      <c r="G6593">
        <f>IF(route_map__2[[#This Row],[route_label]]&lt;&gt;A6594,0,SQRT((E6594-route_map__2[[#This Row],[stop_lat]])^2 + ((F6594-route_map__2[[#This Row],[stop_lon]])*COS(RADIANS(route_map__2[[#This Row],[stop_lat]])))^2)*111.32)</f>
        <v>0.29494632068689225</v>
      </c>
    </row>
    <row r="6594" spans="1:7" hidden="1" x14ac:dyDescent="0.2">
      <c r="A6594" t="s">
        <v>204</v>
      </c>
      <c r="B6594">
        <v>0</v>
      </c>
      <c r="C6594">
        <v>2</v>
      </c>
      <c r="D6594" t="s">
        <v>5486</v>
      </c>
      <c r="E6594">
        <v>49.135716000000002</v>
      </c>
      <c r="F6594">
        <v>-122.890542</v>
      </c>
      <c r="G6594">
        <f>IF(route_map__2[[#This Row],[route_label]]&lt;&gt;A6595,0,SQRT((E6595-route_map__2[[#This Row],[stop_lat]])^2 + ((F6595-route_map__2[[#This Row],[stop_lon]])*COS(RADIANS(route_map__2[[#This Row],[stop_lat]])))^2)*111.32)</f>
        <v>0.17635069126549846</v>
      </c>
    </row>
    <row r="6595" spans="1:7" hidden="1" x14ac:dyDescent="0.2">
      <c r="A6595" t="s">
        <v>204</v>
      </c>
      <c r="B6595">
        <v>0</v>
      </c>
      <c r="C6595">
        <v>3</v>
      </c>
      <c r="D6595" t="s">
        <v>5527</v>
      </c>
      <c r="E6595">
        <v>49.134174000000002</v>
      </c>
      <c r="F6595">
        <v>-122.891097</v>
      </c>
      <c r="G6595">
        <f>IF(route_map__2[[#This Row],[route_label]]&lt;&gt;A6596,0,SQRT((E6596-route_map__2[[#This Row],[stop_lat]])^2 + ((F6596-route_map__2[[#This Row],[stop_lon]])*COS(RADIANS(route_map__2[[#This Row],[stop_lat]])))^2)*111.32)</f>
        <v>0.38185394493681507</v>
      </c>
    </row>
    <row r="6596" spans="1:7" hidden="1" x14ac:dyDescent="0.2">
      <c r="A6596" t="s">
        <v>204</v>
      </c>
      <c r="B6596">
        <v>0</v>
      </c>
      <c r="C6596">
        <v>4</v>
      </c>
      <c r="D6596" t="s">
        <v>5528</v>
      </c>
      <c r="E6596">
        <v>49.134087000000001</v>
      </c>
      <c r="F6596">
        <v>-122.896338</v>
      </c>
      <c r="G6596">
        <f>IF(route_map__2[[#This Row],[route_label]]&lt;&gt;A6597,0,SQRT((E6597-route_map__2[[#This Row],[stop_lat]])^2 + ((F6597-route_map__2[[#This Row],[stop_lon]])*COS(RADIANS(route_map__2[[#This Row],[stop_lat]])))^2)*111.32)</f>
        <v>0.42345752730863817</v>
      </c>
    </row>
    <row r="6597" spans="1:7" hidden="1" x14ac:dyDescent="0.2">
      <c r="A6597" t="s">
        <v>204</v>
      </c>
      <c r="B6597">
        <v>0</v>
      </c>
      <c r="C6597">
        <v>5</v>
      </c>
      <c r="D6597" t="s">
        <v>5529</v>
      </c>
      <c r="E6597">
        <v>49.134020999999997</v>
      </c>
      <c r="F6597">
        <v>-122.902151</v>
      </c>
      <c r="G6597">
        <f>IF(route_map__2[[#This Row],[route_label]]&lt;&gt;A6598,0,SQRT((E6598-route_map__2[[#This Row],[stop_lat]])^2 + ((F6598-route_map__2[[#This Row],[stop_lon]])*COS(RADIANS(route_map__2[[#This Row],[stop_lat]])))^2)*111.32)</f>
        <v>0.19084144641105355</v>
      </c>
    </row>
    <row r="6598" spans="1:7" hidden="1" x14ac:dyDescent="0.2">
      <c r="A6598" t="s">
        <v>204</v>
      </c>
      <c r="B6598">
        <v>0</v>
      </c>
      <c r="C6598">
        <v>6</v>
      </c>
      <c r="D6598" t="s">
        <v>5530</v>
      </c>
      <c r="E6598">
        <v>49.134002000000002</v>
      </c>
      <c r="F6598">
        <v>-122.904771</v>
      </c>
      <c r="G6598">
        <f>IF(route_map__2[[#This Row],[route_label]]&lt;&gt;A6599,0,SQRT((E6599-route_map__2[[#This Row],[stop_lat]])^2 + ((F6599-route_map__2[[#This Row],[stop_lon]])*COS(RADIANS(route_map__2[[#This Row],[stop_lat]])))^2)*111.32)</f>
        <v>0.33950876614187819</v>
      </c>
    </row>
    <row r="6599" spans="1:7" hidden="1" x14ac:dyDescent="0.2">
      <c r="A6599" t="s">
        <v>204</v>
      </c>
      <c r="B6599">
        <v>0</v>
      </c>
      <c r="C6599">
        <v>7</v>
      </c>
      <c r="D6599" t="s">
        <v>5531</v>
      </c>
      <c r="E6599">
        <v>49.133968000000003</v>
      </c>
      <c r="F6599">
        <v>-122.909432</v>
      </c>
      <c r="G6599">
        <f>IF(route_map__2[[#This Row],[route_label]]&lt;&gt;A6600,0,SQRT((E6600-route_map__2[[#This Row],[stop_lat]])^2 + ((F6600-route_map__2[[#This Row],[stop_lon]])*COS(RADIANS(route_map__2[[#This Row],[stop_lat]])))^2)*111.32)</f>
        <v>0.23778678915826659</v>
      </c>
    </row>
    <row r="6600" spans="1:7" hidden="1" x14ac:dyDescent="0.2">
      <c r="A6600" t="s">
        <v>204</v>
      </c>
      <c r="B6600">
        <v>0</v>
      </c>
      <c r="C6600">
        <v>8</v>
      </c>
      <c r="D6600" t="s">
        <v>5532</v>
      </c>
      <c r="E6600">
        <v>49.134599000000001</v>
      </c>
      <c r="F6600">
        <v>-122.91255099999999</v>
      </c>
      <c r="G6600">
        <f>IF(route_map__2[[#This Row],[route_label]]&lt;&gt;A6601,0,SQRT((E6601-route_map__2[[#This Row],[stop_lat]])^2 + ((F6601-route_map__2[[#This Row],[stop_lon]])*COS(RADIANS(route_map__2[[#This Row],[stop_lat]])))^2)*111.32)</f>
        <v>0.32093622944647709</v>
      </c>
    </row>
    <row r="6601" spans="1:7" hidden="1" x14ac:dyDescent="0.2">
      <c r="A6601" t="s">
        <v>204</v>
      </c>
      <c r="B6601">
        <v>0</v>
      </c>
      <c r="C6601">
        <v>9</v>
      </c>
      <c r="D6601" t="s">
        <v>5533</v>
      </c>
      <c r="E6601">
        <v>49.137481999999999</v>
      </c>
      <c r="F6601">
        <v>-122.91256</v>
      </c>
      <c r="G6601">
        <f>IF(route_map__2[[#This Row],[route_label]]&lt;&gt;A6602,0,SQRT((E6602-route_map__2[[#This Row],[stop_lat]])^2 + ((F6602-route_map__2[[#This Row],[stop_lon]])*COS(RADIANS(route_map__2[[#This Row],[stop_lat]])))^2)*111.32)</f>
        <v>0.24935859747459563</v>
      </c>
    </row>
    <row r="6602" spans="1:7" hidden="1" x14ac:dyDescent="0.2">
      <c r="A6602" t="s">
        <v>204</v>
      </c>
      <c r="B6602">
        <v>0</v>
      </c>
      <c r="C6602">
        <v>10</v>
      </c>
      <c r="D6602" t="s">
        <v>5534</v>
      </c>
      <c r="E6602">
        <v>49.139721999999999</v>
      </c>
      <c r="F6602">
        <v>-122.912547</v>
      </c>
      <c r="G6602">
        <f>IF(route_map__2[[#This Row],[route_label]]&lt;&gt;A6603,0,SQRT((E6603-route_map__2[[#This Row],[stop_lat]])^2 + ((F6603-route_map__2[[#This Row],[stop_lon]])*COS(RADIANS(route_map__2[[#This Row],[stop_lat]])))^2)*111.32)</f>
        <v>0.3321834784027819</v>
      </c>
    </row>
    <row r="6603" spans="1:7" hidden="1" x14ac:dyDescent="0.2">
      <c r="A6603" t="s">
        <v>204</v>
      </c>
      <c r="B6603">
        <v>0</v>
      </c>
      <c r="C6603">
        <v>11</v>
      </c>
      <c r="D6603" t="s">
        <v>5535</v>
      </c>
      <c r="E6603">
        <v>49.142705999999997</v>
      </c>
      <c r="F6603">
        <v>-122.91252299999999</v>
      </c>
      <c r="G6603">
        <f>IF(route_map__2[[#This Row],[route_label]]&lt;&gt;A6604,0,SQRT((E6604-route_map__2[[#This Row],[stop_lat]])^2 + ((F6604-route_map__2[[#This Row],[stop_lon]])*COS(RADIANS(route_map__2[[#This Row],[stop_lat]])))^2)*111.32)</f>
        <v>0.32963139084894721</v>
      </c>
    </row>
    <row r="6604" spans="1:7" hidden="1" x14ac:dyDescent="0.2">
      <c r="A6604" t="s">
        <v>204</v>
      </c>
      <c r="B6604">
        <v>0</v>
      </c>
      <c r="C6604">
        <v>12</v>
      </c>
      <c r="D6604" t="s">
        <v>5536</v>
      </c>
      <c r="E6604">
        <v>49.145667000000003</v>
      </c>
      <c r="F6604">
        <v>-122.91248299999999</v>
      </c>
      <c r="G6604">
        <f>IF(route_map__2[[#This Row],[route_label]]&lt;&gt;A6605,0,SQRT((E6605-route_map__2[[#This Row],[stop_lat]])^2 + ((F6605-route_map__2[[#This Row],[stop_lon]])*COS(RADIANS(route_map__2[[#This Row],[stop_lat]])))^2)*111.32)</f>
        <v>0.38362210026351884</v>
      </c>
    </row>
    <row r="6605" spans="1:7" hidden="1" x14ac:dyDescent="0.2">
      <c r="A6605" t="s">
        <v>204</v>
      </c>
      <c r="B6605">
        <v>0</v>
      </c>
      <c r="C6605">
        <v>13</v>
      </c>
      <c r="D6605" t="s">
        <v>5537</v>
      </c>
      <c r="E6605">
        <v>49.149113</v>
      </c>
      <c r="F6605">
        <v>-122.91243900000001</v>
      </c>
      <c r="G6605">
        <f>IF(route_map__2[[#This Row],[route_label]]&lt;&gt;A6606,0,SQRT((E6606-route_map__2[[#This Row],[stop_lat]])^2 + ((F6606-route_map__2[[#This Row],[stop_lon]])*COS(RADIANS(route_map__2[[#This Row],[stop_lat]])))^2)*111.32)</f>
        <v>0.37796675724069473</v>
      </c>
    </row>
    <row r="6606" spans="1:7" hidden="1" x14ac:dyDescent="0.2">
      <c r="A6606" t="s">
        <v>204</v>
      </c>
      <c r="B6606">
        <v>0</v>
      </c>
      <c r="C6606">
        <v>14</v>
      </c>
      <c r="D6606" t="s">
        <v>5538</v>
      </c>
      <c r="E6606">
        <v>49.152507999999997</v>
      </c>
      <c r="F6606">
        <v>-122.912368</v>
      </c>
      <c r="G6606">
        <f>IF(route_map__2[[#This Row],[route_label]]&lt;&gt;A6607,0,SQRT((E6607-route_map__2[[#This Row],[stop_lat]])^2 + ((F6607-route_map__2[[#This Row],[stop_lon]])*COS(RADIANS(route_map__2[[#This Row],[stop_lat]])))^2)*111.32)</f>
        <v>0.31876783586412166</v>
      </c>
    </row>
    <row r="6607" spans="1:7" hidden="1" x14ac:dyDescent="0.2">
      <c r="A6607" t="s">
        <v>204</v>
      </c>
      <c r="B6607">
        <v>0</v>
      </c>
      <c r="C6607">
        <v>15</v>
      </c>
      <c r="D6607" t="s">
        <v>5539</v>
      </c>
      <c r="E6607">
        <v>49.155371000000002</v>
      </c>
      <c r="F6607">
        <v>-122.912284</v>
      </c>
      <c r="G6607">
        <f>IF(route_map__2[[#This Row],[route_label]]&lt;&gt;A6608,0,SQRT((E6608-route_map__2[[#This Row],[stop_lat]])^2 + ((F6608-route_map__2[[#This Row],[stop_lon]])*COS(RADIANS(route_map__2[[#This Row],[stop_lat]])))^2)*111.32)</f>
        <v>0.51040220519231294</v>
      </c>
    </row>
    <row r="6608" spans="1:7" hidden="1" x14ac:dyDescent="0.2">
      <c r="A6608" t="s">
        <v>204</v>
      </c>
      <c r="B6608">
        <v>0</v>
      </c>
      <c r="C6608">
        <v>16</v>
      </c>
      <c r="D6608" t="s">
        <v>5540</v>
      </c>
      <c r="E6608">
        <v>49.159956000000001</v>
      </c>
      <c r="F6608">
        <v>-122.912283</v>
      </c>
      <c r="G6608">
        <f>IF(route_map__2[[#This Row],[route_label]]&lt;&gt;A6609,0,SQRT((E6609-route_map__2[[#This Row],[stop_lat]])^2 + ((F6609-route_map__2[[#This Row],[stop_lon]])*COS(RADIANS(route_map__2[[#This Row],[stop_lat]])))^2)*111.32)</f>
        <v>0.42257074508232573</v>
      </c>
    </row>
    <row r="6609" spans="1:7" hidden="1" x14ac:dyDescent="0.2">
      <c r="A6609" t="s">
        <v>204</v>
      </c>
      <c r="B6609">
        <v>0</v>
      </c>
      <c r="C6609">
        <v>17</v>
      </c>
      <c r="D6609" t="s">
        <v>5541</v>
      </c>
      <c r="E6609">
        <v>49.163752000000002</v>
      </c>
      <c r="F6609">
        <v>-122.912285</v>
      </c>
      <c r="G6609">
        <f>IF(route_map__2[[#This Row],[route_label]]&lt;&gt;A6610,0,SQRT((E6610-route_map__2[[#This Row],[stop_lat]])^2 + ((F6610-route_map__2[[#This Row],[stop_lon]])*COS(RADIANS(route_map__2[[#This Row],[stop_lat]])))^2)*111.32)</f>
        <v>0.30412875756275654</v>
      </c>
    </row>
    <row r="6610" spans="1:7" hidden="1" x14ac:dyDescent="0.2">
      <c r="A6610" t="s">
        <v>204</v>
      </c>
      <c r="B6610">
        <v>0</v>
      </c>
      <c r="C6610">
        <v>18</v>
      </c>
      <c r="D6610" t="s">
        <v>5542</v>
      </c>
      <c r="E6610">
        <v>49.166483999999997</v>
      </c>
      <c r="F6610">
        <v>-122.912268</v>
      </c>
      <c r="G6610">
        <f>IF(route_map__2[[#This Row],[route_label]]&lt;&gt;A6611,0,SQRT((E6611-route_map__2[[#This Row],[stop_lat]])^2 + ((F6611-route_map__2[[#This Row],[stop_lon]])*COS(RADIANS(route_map__2[[#This Row],[stop_lat]])))^2)*111.32)</f>
        <v>0.28054408987073814</v>
      </c>
    </row>
    <row r="6611" spans="1:7" hidden="1" x14ac:dyDescent="0.2">
      <c r="A6611" t="s">
        <v>204</v>
      </c>
      <c r="B6611">
        <v>0</v>
      </c>
      <c r="C6611">
        <v>19</v>
      </c>
      <c r="D6611" t="s">
        <v>5543</v>
      </c>
      <c r="E6611">
        <v>49.168987000000001</v>
      </c>
      <c r="F6611">
        <v>-122.91181899999999</v>
      </c>
      <c r="G6611">
        <f>IF(route_map__2[[#This Row],[route_label]]&lt;&gt;A6612,0,SQRT((E6612-route_map__2[[#This Row],[stop_lat]])^2 + ((F6612-route_map__2[[#This Row],[stop_lon]])*COS(RADIANS(route_map__2[[#This Row],[stop_lat]])))^2)*111.32)</f>
        <v>0.29778256985919754</v>
      </c>
    </row>
    <row r="6612" spans="1:7" hidden="1" x14ac:dyDescent="0.2">
      <c r="A6612" t="s">
        <v>204</v>
      </c>
      <c r="B6612">
        <v>0</v>
      </c>
      <c r="C6612">
        <v>20</v>
      </c>
      <c r="D6612" t="s">
        <v>5544</v>
      </c>
      <c r="E6612">
        <v>49.171475999999998</v>
      </c>
      <c r="F6612">
        <v>-122.91032</v>
      </c>
      <c r="G6612">
        <f>IF(route_map__2[[#This Row],[route_label]]&lt;&gt;A6613,0,SQRT((E6613-route_map__2[[#This Row],[stop_lat]])^2 + ((F6613-route_map__2[[#This Row],[stop_lon]])*COS(RADIANS(route_map__2[[#This Row],[stop_lat]])))^2)*111.32)</f>
        <v>0.22770261213990939</v>
      </c>
    </row>
    <row r="6613" spans="1:7" hidden="1" x14ac:dyDescent="0.2">
      <c r="A6613" t="s">
        <v>204</v>
      </c>
      <c r="B6613">
        <v>0</v>
      </c>
      <c r="C6613">
        <v>21</v>
      </c>
      <c r="D6613" t="s">
        <v>5545</v>
      </c>
      <c r="E6613">
        <v>49.171751999999998</v>
      </c>
      <c r="F6613">
        <v>-122.90722</v>
      </c>
      <c r="G6613">
        <f>IF(route_map__2[[#This Row],[route_label]]&lt;&gt;A6614,0,SQRT((E6614-route_map__2[[#This Row],[stop_lat]])^2 + ((F6614-route_map__2[[#This Row],[stop_lon]])*COS(RADIANS(route_map__2[[#This Row],[stop_lat]])))^2)*111.32)</f>
        <v>0.26523352407127432</v>
      </c>
    </row>
    <row r="6614" spans="1:7" hidden="1" x14ac:dyDescent="0.2">
      <c r="A6614" t="s">
        <v>204</v>
      </c>
      <c r="B6614">
        <v>0</v>
      </c>
      <c r="C6614">
        <v>22</v>
      </c>
      <c r="D6614" t="s">
        <v>5546</v>
      </c>
      <c r="E6614">
        <v>49.174112000000001</v>
      </c>
      <c r="F6614">
        <v>-122.906719</v>
      </c>
      <c r="G6614">
        <f>IF(route_map__2[[#This Row],[route_label]]&lt;&gt;A6615,0,SQRT((E6615-route_map__2[[#This Row],[stop_lat]])^2 + ((F6615-route_map__2[[#This Row],[stop_lon]])*COS(RADIANS(route_map__2[[#This Row],[stop_lat]])))^2)*111.32)</f>
        <v>0.173770535240103</v>
      </c>
    </row>
    <row r="6615" spans="1:7" hidden="1" x14ac:dyDescent="0.2">
      <c r="A6615" t="s">
        <v>204</v>
      </c>
      <c r="B6615">
        <v>0</v>
      </c>
      <c r="C6615">
        <v>23</v>
      </c>
      <c r="D6615" t="s">
        <v>5547</v>
      </c>
      <c r="E6615">
        <v>49.175673000000003</v>
      </c>
      <c r="F6615">
        <v>-122.90672000000001</v>
      </c>
      <c r="G6615">
        <f>IF(route_map__2[[#This Row],[route_label]]&lt;&gt;A6616,0,SQRT((E6616-route_map__2[[#This Row],[stop_lat]])^2 + ((F6616-route_map__2[[#This Row],[stop_lon]])*COS(RADIANS(route_map__2[[#This Row],[stop_lat]])))^2)*111.32)</f>
        <v>0.1595874320601503</v>
      </c>
    </row>
    <row r="6616" spans="1:7" hidden="1" x14ac:dyDescent="0.2">
      <c r="A6616" t="s">
        <v>204</v>
      </c>
      <c r="B6616">
        <v>0</v>
      </c>
      <c r="C6616">
        <v>24</v>
      </c>
      <c r="D6616" t="s">
        <v>5548</v>
      </c>
      <c r="E6616">
        <v>49.177055000000003</v>
      </c>
      <c r="F6616">
        <v>-122.906137</v>
      </c>
      <c r="G6616">
        <f>IF(route_map__2[[#This Row],[route_label]]&lt;&gt;A6617,0,SQRT((E6617-route_map__2[[#This Row],[stop_lat]])^2 + ((F6617-route_map__2[[#This Row],[stop_lon]])*COS(RADIANS(route_map__2[[#This Row],[stop_lat]])))^2)*111.32)</f>
        <v>0.80879577658745028</v>
      </c>
    </row>
    <row r="6617" spans="1:7" hidden="1" x14ac:dyDescent="0.2">
      <c r="A6617" t="s">
        <v>204</v>
      </c>
      <c r="B6617">
        <v>0</v>
      </c>
      <c r="C6617">
        <v>25</v>
      </c>
      <c r="D6617" t="s">
        <v>5549</v>
      </c>
      <c r="E6617">
        <v>49.177070999999998</v>
      </c>
      <c r="F6617">
        <v>-122.89502299999999</v>
      </c>
      <c r="G6617">
        <f>IF(route_map__2[[#This Row],[route_label]]&lt;&gt;A6618,0,SQRT((E6618-route_map__2[[#This Row],[stop_lat]])^2 + ((F6618-route_map__2[[#This Row],[stop_lon]])*COS(RADIANS(route_map__2[[#This Row],[stop_lat]])))^2)*111.32)</f>
        <v>0.37767702933170455</v>
      </c>
    </row>
    <row r="6618" spans="1:7" hidden="1" x14ac:dyDescent="0.2">
      <c r="A6618" t="s">
        <v>204</v>
      </c>
      <c r="B6618">
        <v>0</v>
      </c>
      <c r="C6618">
        <v>26</v>
      </c>
      <c r="D6618" t="s">
        <v>5550</v>
      </c>
      <c r="E6618">
        <v>49.177855999999998</v>
      </c>
      <c r="F6618">
        <v>-122.889974</v>
      </c>
      <c r="G6618">
        <f>IF(route_map__2[[#This Row],[route_label]]&lt;&gt;A6619,0,SQRT((E6619-route_map__2[[#This Row],[stop_lat]])^2 + ((F6619-route_map__2[[#This Row],[stop_lon]])*COS(RADIANS(route_map__2[[#This Row],[stop_lat]])))^2)*111.32)</f>
        <v>0.3520306977729285</v>
      </c>
    </row>
    <row r="6619" spans="1:7" hidden="1" x14ac:dyDescent="0.2">
      <c r="A6619" t="s">
        <v>204</v>
      </c>
      <c r="B6619">
        <v>0</v>
      </c>
      <c r="C6619">
        <v>27</v>
      </c>
      <c r="D6619" t="s">
        <v>5551</v>
      </c>
      <c r="E6619">
        <v>49.181018000000002</v>
      </c>
      <c r="F6619">
        <v>-122.890044</v>
      </c>
      <c r="G6619">
        <f>IF(route_map__2[[#This Row],[route_label]]&lt;&gt;A6620,0,SQRT((E6620-route_map__2[[#This Row],[stop_lat]])^2 + ((F6620-route_map__2[[#This Row],[stop_lon]])*COS(RADIANS(route_map__2[[#This Row],[stop_lat]])))^2)*111.32)</f>
        <v>0.24013488070719716</v>
      </c>
    </row>
    <row r="6620" spans="1:7" hidden="1" x14ac:dyDescent="0.2">
      <c r="A6620" t="s">
        <v>204</v>
      </c>
      <c r="B6620">
        <v>0</v>
      </c>
      <c r="C6620">
        <v>28</v>
      </c>
      <c r="D6620" t="s">
        <v>5552</v>
      </c>
      <c r="E6620">
        <v>49.183174999999999</v>
      </c>
      <c r="F6620">
        <v>-122.890004</v>
      </c>
      <c r="G6620">
        <f>IF(route_map__2[[#This Row],[route_label]]&lt;&gt;A6621,0,SQRT((E6621-route_map__2[[#This Row],[stop_lat]])^2 + ((F6621-route_map__2[[#This Row],[stop_lon]])*COS(RADIANS(route_map__2[[#This Row],[stop_lat]])))^2)*111.32)</f>
        <v>0.90727397814156774</v>
      </c>
    </row>
    <row r="6621" spans="1:7" hidden="1" x14ac:dyDescent="0.2">
      <c r="A6621" t="s">
        <v>204</v>
      </c>
      <c r="B6621">
        <v>0</v>
      </c>
      <c r="C6621">
        <v>29</v>
      </c>
      <c r="D6621" t="s">
        <v>5553</v>
      </c>
      <c r="E6621">
        <v>49.191324999999999</v>
      </c>
      <c r="F6621">
        <v>-122.890078</v>
      </c>
      <c r="G6621">
        <f>IF(route_map__2[[#This Row],[route_label]]&lt;&gt;A6622,0,SQRT((E6622-route_map__2[[#This Row],[stop_lat]])^2 + ((F6622-route_map__2[[#This Row],[stop_lon]])*COS(RADIANS(route_map__2[[#This Row],[stop_lat]])))^2)*111.32)</f>
        <v>0.37550055685741934</v>
      </c>
    </row>
    <row r="6622" spans="1:7" hidden="1" x14ac:dyDescent="0.2">
      <c r="A6622" t="s">
        <v>204</v>
      </c>
      <c r="B6622">
        <v>0</v>
      </c>
      <c r="C6622">
        <v>30</v>
      </c>
      <c r="D6622" t="s">
        <v>5554</v>
      </c>
      <c r="E6622">
        <v>49.194372999999999</v>
      </c>
      <c r="F6622">
        <v>-122.887867</v>
      </c>
      <c r="G6622">
        <f>IF(route_map__2[[#This Row],[route_label]]&lt;&gt;A6623,0,SQRT((E6623-route_map__2[[#This Row],[stop_lat]])^2 + ((F6623-route_map__2[[#This Row],[stop_lon]])*COS(RADIANS(route_map__2[[#This Row],[stop_lat]])))^2)*111.32)</f>
        <v>0.55251710039543012</v>
      </c>
    </row>
    <row r="6623" spans="1:7" hidden="1" x14ac:dyDescent="0.2">
      <c r="A6623" t="s">
        <v>204</v>
      </c>
      <c r="B6623">
        <v>0</v>
      </c>
      <c r="C6623">
        <v>31</v>
      </c>
      <c r="D6623" t="s">
        <v>5555</v>
      </c>
      <c r="E6623">
        <v>49.198278000000002</v>
      </c>
      <c r="F6623">
        <v>-122.883179</v>
      </c>
      <c r="G6623">
        <f>IF(route_map__2[[#This Row],[route_label]]&lt;&gt;A6624,0,SQRT((E6624-route_map__2[[#This Row],[stop_lat]])^2 + ((F6624-route_map__2[[#This Row],[stop_lon]])*COS(RADIANS(route_map__2[[#This Row],[stop_lat]])))^2)*111.32)</f>
        <v>0.32835318406707747</v>
      </c>
    </row>
    <row r="6624" spans="1:7" hidden="1" x14ac:dyDescent="0.2">
      <c r="A6624" t="s">
        <v>204</v>
      </c>
      <c r="B6624">
        <v>0</v>
      </c>
      <c r="C6624">
        <v>32</v>
      </c>
      <c r="D6624" t="s">
        <v>5556</v>
      </c>
      <c r="E6624">
        <v>49.200710999999998</v>
      </c>
      <c r="F6624">
        <v>-122.880627</v>
      </c>
      <c r="G6624">
        <f>IF(route_map__2[[#This Row],[route_label]]&lt;&gt;A6625,0,SQRT((E6625-route_map__2[[#This Row],[stop_lat]])^2 + ((F6625-route_map__2[[#This Row],[stop_lon]])*COS(RADIANS(route_map__2[[#This Row],[stop_lat]])))^2)*111.32)</f>
        <v>0.54027313582787984</v>
      </c>
    </row>
    <row r="6625" spans="1:7" hidden="1" x14ac:dyDescent="0.2">
      <c r="A6625" t="s">
        <v>204</v>
      </c>
      <c r="B6625">
        <v>0</v>
      </c>
      <c r="C6625">
        <v>33</v>
      </c>
      <c r="D6625" t="s">
        <v>5557</v>
      </c>
      <c r="E6625">
        <v>49.204326000000002</v>
      </c>
      <c r="F6625">
        <v>-122.875671</v>
      </c>
      <c r="G6625">
        <f>IF(route_map__2[[#This Row],[route_label]]&lt;&gt;A6626,0,SQRT((E6626-route_map__2[[#This Row],[stop_lat]])^2 + ((F6626-route_map__2[[#This Row],[stop_lon]])*COS(RADIANS(route_map__2[[#This Row],[stop_lat]])))^2)*111.32)</f>
        <v>3.2147972717779867</v>
      </c>
    </row>
    <row r="6626" spans="1:7" hidden="1" x14ac:dyDescent="0.2">
      <c r="A6626" t="s">
        <v>204</v>
      </c>
      <c r="B6626">
        <v>1</v>
      </c>
      <c r="C6626">
        <v>1</v>
      </c>
      <c r="D6626" t="s">
        <v>5558</v>
      </c>
      <c r="E6626">
        <v>49.177230999999999</v>
      </c>
      <c r="F6626">
        <v>-122.89096499999999</v>
      </c>
      <c r="G6626">
        <f>IF(route_map__2[[#This Row],[route_label]]&lt;&gt;A6627,0,SQRT((E6627-route_map__2[[#This Row],[stop_lat]])^2 + ((F6627-route_map__2[[#This Row],[stop_lon]])*COS(RADIANS(route_map__2[[#This Row],[stop_lat]])))^2)*111.32)</f>
        <v>0.77926150175972098</v>
      </c>
    </row>
    <row r="6627" spans="1:7" hidden="1" x14ac:dyDescent="0.2">
      <c r="A6627" t="s">
        <v>204</v>
      </c>
      <c r="B6627">
        <v>1</v>
      </c>
      <c r="C6627">
        <v>2</v>
      </c>
      <c r="D6627" t="s">
        <v>5559</v>
      </c>
      <c r="E6627">
        <v>49.177185999999999</v>
      </c>
      <c r="F6627">
        <v>-122.901673</v>
      </c>
      <c r="G6627">
        <f>IF(route_map__2[[#This Row],[route_label]]&lt;&gt;A6628,0,SQRT((E6628-route_map__2[[#This Row],[stop_lat]])^2 + ((F6628-route_map__2[[#This Row],[stop_lon]])*COS(RADIANS(route_map__2[[#This Row],[stop_lat]])))^2)*111.32)</f>
        <v>0.38580557897880924</v>
      </c>
    </row>
    <row r="6628" spans="1:7" hidden="1" x14ac:dyDescent="0.2">
      <c r="A6628" t="s">
        <v>204</v>
      </c>
      <c r="B6628">
        <v>1</v>
      </c>
      <c r="C6628">
        <v>3</v>
      </c>
      <c r="D6628" t="s">
        <v>5560</v>
      </c>
      <c r="E6628">
        <v>49.176530999999997</v>
      </c>
      <c r="F6628">
        <v>-122.906879</v>
      </c>
      <c r="G6628">
        <f>IF(route_map__2[[#This Row],[route_label]]&lt;&gt;A6629,0,SQRT((E6629-route_map__2[[#This Row],[stop_lat]])^2 + ((F6629-route_map__2[[#This Row],[stop_lon]])*COS(RADIANS(route_map__2[[#This Row],[stop_lat]])))^2)*111.32)</f>
        <v>0.34576011146003494</v>
      </c>
    </row>
    <row r="6629" spans="1:7" hidden="1" x14ac:dyDescent="0.2">
      <c r="A6629" t="s">
        <v>204</v>
      </c>
      <c r="B6629">
        <v>1</v>
      </c>
      <c r="C6629">
        <v>4</v>
      </c>
      <c r="D6629" t="s">
        <v>5561</v>
      </c>
      <c r="E6629">
        <v>49.173425000000002</v>
      </c>
      <c r="F6629">
        <v>-122.906874</v>
      </c>
      <c r="G6629">
        <f>IF(route_map__2[[#This Row],[route_label]]&lt;&gt;A6630,0,SQRT((E6630-route_map__2[[#This Row],[stop_lat]])^2 + ((F6630-route_map__2[[#This Row],[stop_lon]])*COS(RADIANS(route_map__2[[#This Row],[stop_lat]])))^2)*111.32)</f>
        <v>0.2113286235179529</v>
      </c>
    </row>
    <row r="6630" spans="1:7" hidden="1" x14ac:dyDescent="0.2">
      <c r="A6630" t="s">
        <v>204</v>
      </c>
      <c r="B6630">
        <v>1</v>
      </c>
      <c r="C6630">
        <v>5</v>
      </c>
      <c r="D6630" t="s">
        <v>5562</v>
      </c>
      <c r="E6630">
        <v>49.171565000000001</v>
      </c>
      <c r="F6630">
        <v>-122.907455</v>
      </c>
      <c r="G6630">
        <f>IF(route_map__2[[#This Row],[route_label]]&lt;&gt;A6631,0,SQRT((E6631-route_map__2[[#This Row],[stop_lat]])^2 + ((F6631-route_map__2[[#This Row],[stop_lon]])*COS(RADIANS(route_map__2[[#This Row],[stop_lat]])))^2)*111.32)</f>
        <v>0.27111623503386728</v>
      </c>
    </row>
    <row r="6631" spans="1:7" hidden="1" x14ac:dyDescent="0.2">
      <c r="A6631" t="s">
        <v>204</v>
      </c>
      <c r="B6631">
        <v>1</v>
      </c>
      <c r="C6631">
        <v>6</v>
      </c>
      <c r="D6631" t="s">
        <v>5563</v>
      </c>
      <c r="E6631">
        <v>49.171300000000002</v>
      </c>
      <c r="F6631">
        <v>-122.911158</v>
      </c>
      <c r="G6631">
        <f>IF(route_map__2[[#This Row],[route_label]]&lt;&gt;A6632,0,SQRT((E6632-route_map__2[[#This Row],[stop_lat]])^2 + ((F6632-route_map__2[[#This Row],[stop_lon]])*COS(RADIANS(route_map__2[[#This Row],[stop_lat]])))^2)*111.32)</f>
        <v>0.24378614330882589</v>
      </c>
    </row>
    <row r="6632" spans="1:7" hidden="1" x14ac:dyDescent="0.2">
      <c r="A6632" t="s">
        <v>204</v>
      </c>
      <c r="B6632">
        <v>1</v>
      </c>
      <c r="C6632">
        <v>7</v>
      </c>
      <c r="D6632" t="s">
        <v>5564</v>
      </c>
      <c r="E6632">
        <v>49.169168999999997</v>
      </c>
      <c r="F6632">
        <v>-122.91193</v>
      </c>
      <c r="G6632">
        <f>IF(route_map__2[[#This Row],[route_label]]&lt;&gt;A6633,0,SQRT((E6633-route_map__2[[#This Row],[stop_lat]])^2 + ((F6633-route_map__2[[#This Row],[stop_lon]])*COS(RADIANS(route_map__2[[#This Row],[stop_lat]])))^2)*111.32)</f>
        <v>0.21337454068234951</v>
      </c>
    </row>
    <row r="6633" spans="1:7" hidden="1" x14ac:dyDescent="0.2">
      <c r="A6633" t="s">
        <v>204</v>
      </c>
      <c r="B6633">
        <v>1</v>
      </c>
      <c r="C6633">
        <v>8</v>
      </c>
      <c r="D6633" t="s">
        <v>5565</v>
      </c>
      <c r="E6633">
        <v>49.167281000000003</v>
      </c>
      <c r="F6633">
        <v>-122.912436</v>
      </c>
      <c r="G6633">
        <f>IF(route_map__2[[#This Row],[route_label]]&lt;&gt;A6634,0,SQRT((E6634-route_map__2[[#This Row],[stop_lat]])^2 + ((F6634-route_map__2[[#This Row],[stop_lon]])*COS(RADIANS(route_map__2[[#This Row],[stop_lat]])))^2)*111.32)</f>
        <v>0.32294228115171386</v>
      </c>
    </row>
    <row r="6634" spans="1:7" hidden="1" x14ac:dyDescent="0.2">
      <c r="A6634" t="s">
        <v>204</v>
      </c>
      <c r="B6634">
        <v>1</v>
      </c>
      <c r="C6634">
        <v>9</v>
      </c>
      <c r="D6634" t="s">
        <v>5566</v>
      </c>
      <c r="E6634">
        <v>49.164380000000001</v>
      </c>
      <c r="F6634">
        <v>-122.91245499999999</v>
      </c>
      <c r="G6634">
        <f>IF(route_map__2[[#This Row],[route_label]]&lt;&gt;A6635,0,SQRT((E6635-route_map__2[[#This Row],[stop_lat]])^2 + ((F6635-route_map__2[[#This Row],[stop_lon]])*COS(RADIANS(route_map__2[[#This Row],[stop_lat]])))^2)*111.32)</f>
        <v>0.31592646188713358</v>
      </c>
    </row>
    <row r="6635" spans="1:7" hidden="1" x14ac:dyDescent="0.2">
      <c r="A6635" t="s">
        <v>204</v>
      </c>
      <c r="B6635">
        <v>1</v>
      </c>
      <c r="C6635">
        <v>10</v>
      </c>
      <c r="D6635" t="s">
        <v>5567</v>
      </c>
      <c r="E6635">
        <v>49.161541999999997</v>
      </c>
      <c r="F6635">
        <v>-122.912449</v>
      </c>
      <c r="G6635">
        <f>IF(route_map__2[[#This Row],[route_label]]&lt;&gt;A6636,0,SQRT((E6636-route_map__2[[#This Row],[stop_lat]])^2 + ((F6636-route_map__2[[#This Row],[stop_lon]])*COS(RADIANS(route_map__2[[#This Row],[stop_lat]])))^2)*111.32)</f>
        <v>0.25303045424198128</v>
      </c>
    </row>
    <row r="6636" spans="1:7" hidden="1" x14ac:dyDescent="0.2">
      <c r="A6636" t="s">
        <v>204</v>
      </c>
      <c r="B6636">
        <v>1</v>
      </c>
      <c r="C6636">
        <v>11</v>
      </c>
      <c r="D6636" t="s">
        <v>5568</v>
      </c>
      <c r="E6636">
        <v>49.159269000000002</v>
      </c>
      <c r="F6636">
        <v>-122.912452</v>
      </c>
      <c r="G6636">
        <f>IF(route_map__2[[#This Row],[route_label]]&lt;&gt;A6637,0,SQRT((E6637-route_map__2[[#This Row],[stop_lat]])^2 + ((F6637-route_map__2[[#This Row],[stop_lon]])*COS(RADIANS(route_map__2[[#This Row],[stop_lat]])))^2)*111.32)</f>
        <v>0.46287771956620649</v>
      </c>
    </row>
    <row r="6637" spans="1:7" hidden="1" x14ac:dyDescent="0.2">
      <c r="A6637" t="s">
        <v>204</v>
      </c>
      <c r="B6637">
        <v>1</v>
      </c>
      <c r="C6637">
        <v>12</v>
      </c>
      <c r="D6637" t="s">
        <v>5569</v>
      </c>
      <c r="E6637">
        <v>49.155110999999998</v>
      </c>
      <c r="F6637">
        <v>-122.912492</v>
      </c>
      <c r="G6637">
        <f>IF(route_map__2[[#This Row],[route_label]]&lt;&gt;A6638,0,SQRT((E6638-route_map__2[[#This Row],[stop_lat]])^2 + ((F6638-route_map__2[[#This Row],[stop_lon]])*COS(RADIANS(route_map__2[[#This Row],[stop_lat]])))^2)*111.32)</f>
        <v>0.35033868590212608</v>
      </c>
    </row>
    <row r="6638" spans="1:7" hidden="1" x14ac:dyDescent="0.2">
      <c r="A6638" t="s">
        <v>204</v>
      </c>
      <c r="B6638">
        <v>1</v>
      </c>
      <c r="C6638">
        <v>13</v>
      </c>
      <c r="D6638" t="s">
        <v>5570</v>
      </c>
      <c r="E6638">
        <v>49.151964</v>
      </c>
      <c r="F6638">
        <v>-122.912536</v>
      </c>
      <c r="G6638">
        <f>IF(route_map__2[[#This Row],[route_label]]&lt;&gt;A6639,0,SQRT((E6639-route_map__2[[#This Row],[stop_lat]])^2 + ((F6639-route_map__2[[#This Row],[stop_lon]])*COS(RADIANS(route_map__2[[#This Row],[stop_lat]])))^2)*111.32)</f>
        <v>0.39879626395238427</v>
      </c>
    </row>
    <row r="6639" spans="1:7" hidden="1" x14ac:dyDescent="0.2">
      <c r="A6639" t="s">
        <v>204</v>
      </c>
      <c r="B6639">
        <v>1</v>
      </c>
      <c r="C6639">
        <v>14</v>
      </c>
      <c r="D6639" t="s">
        <v>5571</v>
      </c>
      <c r="E6639">
        <v>49.148381999999998</v>
      </c>
      <c r="F6639">
        <v>-122.912621</v>
      </c>
      <c r="G6639">
        <f>IF(route_map__2[[#This Row],[route_label]]&lt;&gt;A6640,0,SQRT((E6640-route_map__2[[#This Row],[stop_lat]])^2 + ((F6640-route_map__2[[#This Row],[stop_lon]])*COS(RADIANS(route_map__2[[#This Row],[stop_lat]])))^2)*111.32)</f>
        <v>0.37193096129053449</v>
      </c>
    </row>
    <row r="6640" spans="1:7" hidden="1" x14ac:dyDescent="0.2">
      <c r="A6640" t="s">
        <v>204</v>
      </c>
      <c r="B6640">
        <v>1</v>
      </c>
      <c r="C6640">
        <v>15</v>
      </c>
      <c r="D6640" t="s">
        <v>5572</v>
      </c>
      <c r="E6640">
        <v>49.145040999999999</v>
      </c>
      <c r="F6640">
        <v>-122.91266</v>
      </c>
      <c r="G6640">
        <f>IF(route_map__2[[#This Row],[route_label]]&lt;&gt;A6641,0,SQRT((E6641-route_map__2[[#This Row],[stop_lat]])^2 + ((F6641-route_map__2[[#This Row],[stop_lon]])*COS(RADIANS(route_map__2[[#This Row],[stop_lat]])))^2)*111.32)</f>
        <v>0.31994441999520373</v>
      </c>
    </row>
    <row r="6641" spans="1:7" hidden="1" x14ac:dyDescent="0.2">
      <c r="A6641" t="s">
        <v>204</v>
      </c>
      <c r="B6641">
        <v>1</v>
      </c>
      <c r="C6641">
        <v>16</v>
      </c>
      <c r="D6641" t="s">
        <v>5573</v>
      </c>
      <c r="E6641">
        <v>49.142167000000001</v>
      </c>
      <c r="F6641">
        <v>-122.912696</v>
      </c>
      <c r="G6641">
        <f>IF(route_map__2[[#This Row],[route_label]]&lt;&gt;A6642,0,SQRT((E6642-route_map__2[[#This Row],[stop_lat]])^2 + ((F6642-route_map__2[[#This Row],[stop_lon]])*COS(RADIANS(route_map__2[[#This Row],[stop_lat]])))^2)*111.32)</f>
        <v>0.46287185974233064</v>
      </c>
    </row>
    <row r="6642" spans="1:7" hidden="1" x14ac:dyDescent="0.2">
      <c r="A6642" t="s">
        <v>204</v>
      </c>
      <c r="B6642">
        <v>1</v>
      </c>
      <c r="C6642">
        <v>17</v>
      </c>
      <c r="D6642" t="s">
        <v>5574</v>
      </c>
      <c r="E6642">
        <v>49.138008999999997</v>
      </c>
      <c r="F6642">
        <v>-122.91271999999999</v>
      </c>
      <c r="G6642">
        <f>IF(route_map__2[[#This Row],[route_label]]&lt;&gt;A6643,0,SQRT((E6643-route_map__2[[#This Row],[stop_lat]])^2 + ((F6643-route_map__2[[#This Row],[stop_lon]])*COS(RADIANS(route_map__2[[#This Row],[stop_lat]])))^2)*111.32)</f>
        <v>0.47359678265004063</v>
      </c>
    </row>
    <row r="6643" spans="1:7" hidden="1" x14ac:dyDescent="0.2">
      <c r="A6643" t="s">
        <v>204</v>
      </c>
      <c r="B6643">
        <v>1</v>
      </c>
      <c r="C6643">
        <v>18</v>
      </c>
      <c r="D6643" t="s">
        <v>5575</v>
      </c>
      <c r="E6643">
        <v>49.133775999999997</v>
      </c>
      <c r="F6643">
        <v>-122.912069</v>
      </c>
      <c r="G6643">
        <f>IF(route_map__2[[#This Row],[route_label]]&lt;&gt;A6644,0,SQRT((E6644-route_map__2[[#This Row],[stop_lat]])^2 + ((F6644-route_map__2[[#This Row],[stop_lon]])*COS(RADIANS(route_map__2[[#This Row],[stop_lat]])))^2)*111.32)</f>
        <v>0.29629984400719694</v>
      </c>
    </row>
    <row r="6644" spans="1:7" hidden="1" x14ac:dyDescent="0.2">
      <c r="A6644" t="s">
        <v>204</v>
      </c>
      <c r="B6644">
        <v>1</v>
      </c>
      <c r="C6644">
        <v>19</v>
      </c>
      <c r="D6644" t="s">
        <v>5576</v>
      </c>
      <c r="E6644">
        <v>49.133836000000002</v>
      </c>
      <c r="F6644">
        <v>-122.908002</v>
      </c>
      <c r="G6644">
        <f>IF(route_map__2[[#This Row],[route_label]]&lt;&gt;A6645,0,SQRT((E6645-route_map__2[[#This Row],[stop_lat]])^2 + ((F6645-route_map__2[[#This Row],[stop_lon]])*COS(RADIANS(route_map__2[[#This Row],[stop_lat]])))^2)*111.32)</f>
        <v>0.22908907894588953</v>
      </c>
    </row>
    <row r="6645" spans="1:7" hidden="1" x14ac:dyDescent="0.2">
      <c r="A6645" t="s">
        <v>204</v>
      </c>
      <c r="B6645">
        <v>1</v>
      </c>
      <c r="C6645">
        <v>20</v>
      </c>
      <c r="D6645" t="s">
        <v>5577</v>
      </c>
      <c r="E6645">
        <v>49.133862999999998</v>
      </c>
      <c r="F6645">
        <v>-122.90485700000001</v>
      </c>
      <c r="G6645">
        <f>IF(route_map__2[[#This Row],[route_label]]&lt;&gt;A6646,0,SQRT((E6646-route_map__2[[#This Row],[stop_lat]])^2 + ((F6646-route_map__2[[#This Row],[stop_lon]])*COS(RADIANS(route_map__2[[#This Row],[stop_lat]])))^2)*111.32)</f>
        <v>0.32516891110868429</v>
      </c>
    </row>
    <row r="6646" spans="1:7" hidden="1" x14ac:dyDescent="0.2">
      <c r="A6646" t="s">
        <v>204</v>
      </c>
      <c r="B6646">
        <v>1</v>
      </c>
      <c r="C6646">
        <v>21</v>
      </c>
      <c r="D6646" t="s">
        <v>5578</v>
      </c>
      <c r="E6646">
        <v>49.133901999999999</v>
      </c>
      <c r="F6646">
        <v>-122.90039299999999</v>
      </c>
      <c r="G6646">
        <f>IF(route_map__2[[#This Row],[route_label]]&lt;&gt;A6647,0,SQRT((E6647-route_map__2[[#This Row],[stop_lat]])^2 + ((F6647-route_map__2[[#This Row],[stop_lon]])*COS(RADIANS(route_map__2[[#This Row],[stop_lat]])))^2)*111.32)</f>
        <v>0.3507708236728756</v>
      </c>
    </row>
    <row r="6647" spans="1:7" hidden="1" x14ac:dyDescent="0.2">
      <c r="A6647" t="s">
        <v>204</v>
      </c>
      <c r="B6647">
        <v>1</v>
      </c>
      <c r="C6647">
        <v>22</v>
      </c>
      <c r="D6647" t="s">
        <v>5579</v>
      </c>
      <c r="E6647">
        <v>49.133963000000001</v>
      </c>
      <c r="F6647">
        <v>-122.895578</v>
      </c>
      <c r="G6647">
        <f>IF(route_map__2[[#This Row],[route_label]]&lt;&gt;A6648,0,SQRT((E6648-route_map__2[[#This Row],[stop_lat]])^2 + ((F6648-route_map__2[[#This Row],[stop_lon]])*COS(RADIANS(route_map__2[[#This Row],[stop_lat]])))^2)*111.32)</f>
        <v>0.23504985568661133</v>
      </c>
    </row>
    <row r="6648" spans="1:7" hidden="1" x14ac:dyDescent="0.2">
      <c r="A6648" t="s">
        <v>204</v>
      </c>
      <c r="B6648">
        <v>1</v>
      </c>
      <c r="C6648">
        <v>23</v>
      </c>
      <c r="D6648" t="s">
        <v>5580</v>
      </c>
      <c r="E6648">
        <v>49.133944999999997</v>
      </c>
      <c r="F6648">
        <v>-122.89235100000001</v>
      </c>
      <c r="G6648">
        <f>IF(route_map__2[[#This Row],[route_label]]&lt;&gt;A6649,0,SQRT((E6649-route_map__2[[#This Row],[stop_lat]])^2 + ((F6649-route_map__2[[#This Row],[stop_lon]])*COS(RADIANS(route_map__2[[#This Row],[stop_lat]])))^2)*111.32)</f>
        <v>0.266747388908183</v>
      </c>
    </row>
    <row r="6649" spans="1:7" hidden="1" x14ac:dyDescent="0.2">
      <c r="A6649" t="s">
        <v>204</v>
      </c>
      <c r="B6649">
        <v>1</v>
      </c>
      <c r="C6649">
        <v>24</v>
      </c>
      <c r="D6649" t="s">
        <v>5484</v>
      </c>
      <c r="E6649">
        <v>49.135869</v>
      </c>
      <c r="F6649">
        <v>-122.890168</v>
      </c>
      <c r="G6649">
        <f>IF(route_map__2[[#This Row],[route_label]]&lt;&gt;A6650,0,SQRT((E6650-route_map__2[[#This Row],[stop_lat]])^2 + ((F6650-route_map__2[[#This Row],[stop_lon]])*COS(RADIANS(route_map__2[[#This Row],[stop_lat]])))^2)*111.32)</f>
        <v>0.2095118674318612</v>
      </c>
    </row>
    <row r="6650" spans="1:7" hidden="1" x14ac:dyDescent="0.2">
      <c r="A6650" t="s">
        <v>204</v>
      </c>
      <c r="B6650">
        <v>1</v>
      </c>
      <c r="C6650">
        <v>25</v>
      </c>
      <c r="D6650" t="s">
        <v>5485</v>
      </c>
      <c r="E6650">
        <v>49.137407000000003</v>
      </c>
      <c r="F6650">
        <v>-122.88851</v>
      </c>
      <c r="G6650">
        <f>IF(route_map__2[[#This Row],[route_label]]&lt;&gt;A6651,0,SQRT((E6651-route_map__2[[#This Row],[stop_lat]])^2 + ((F6651-route_map__2[[#This Row],[stop_lon]])*COS(RADIANS(route_map__2[[#This Row],[stop_lat]])))^2)*111.32)</f>
        <v>0</v>
      </c>
    </row>
    <row r="6651" spans="1:7" hidden="1" x14ac:dyDescent="0.2">
      <c r="A6651" t="s">
        <v>321</v>
      </c>
      <c r="B6651">
        <v>0</v>
      </c>
      <c r="C6651">
        <v>1</v>
      </c>
      <c r="D6651" t="s">
        <v>5581</v>
      </c>
      <c r="E6651">
        <v>49.177022999999998</v>
      </c>
      <c r="F6651">
        <v>-122.889399</v>
      </c>
      <c r="G6651">
        <f>IF(route_map__2[[#This Row],[route_label]]&lt;&gt;A6652,0,SQRT((E6652-route_map__2[[#This Row],[stop_lat]])^2 + ((F6652-route_map__2[[#This Row],[stop_lon]])*COS(RADIANS(route_map__2[[#This Row],[stop_lat]])))^2)*111.32)</f>
        <v>0.38023065594973415</v>
      </c>
    </row>
    <row r="6652" spans="1:7" hidden="1" x14ac:dyDescent="0.2">
      <c r="A6652" t="s">
        <v>321</v>
      </c>
      <c r="B6652">
        <v>0</v>
      </c>
      <c r="C6652">
        <v>2</v>
      </c>
      <c r="D6652" t="s">
        <v>5582</v>
      </c>
      <c r="E6652">
        <v>49.177087</v>
      </c>
      <c r="F6652">
        <v>-122.884175</v>
      </c>
      <c r="G6652">
        <f>IF(route_map__2[[#This Row],[route_label]]&lt;&gt;A6653,0,SQRT((E6653-route_map__2[[#This Row],[stop_lat]])^2 + ((F6653-route_map__2[[#This Row],[stop_lon]])*COS(RADIANS(route_map__2[[#This Row],[stop_lat]])))^2)*111.32)</f>
        <v>0.32951647670200773</v>
      </c>
    </row>
    <row r="6653" spans="1:7" hidden="1" x14ac:dyDescent="0.2">
      <c r="A6653" t="s">
        <v>321</v>
      </c>
      <c r="B6653">
        <v>0</v>
      </c>
      <c r="C6653">
        <v>3</v>
      </c>
      <c r="D6653" t="s">
        <v>5583</v>
      </c>
      <c r="E6653">
        <v>49.177098999999998</v>
      </c>
      <c r="F6653">
        <v>-122.87964700000001</v>
      </c>
      <c r="G6653">
        <f>IF(route_map__2[[#This Row],[route_label]]&lt;&gt;A6654,0,SQRT((E6654-route_map__2[[#This Row],[stop_lat]])^2 + ((F6654-route_map__2[[#This Row],[stop_lon]])*COS(RADIANS(route_map__2[[#This Row],[stop_lat]])))^2)*111.32)</f>
        <v>0.21737133156598618</v>
      </c>
    </row>
    <row r="6654" spans="1:7" hidden="1" x14ac:dyDescent="0.2">
      <c r="A6654" t="s">
        <v>321</v>
      </c>
      <c r="B6654">
        <v>0</v>
      </c>
      <c r="C6654">
        <v>4</v>
      </c>
      <c r="D6654" t="s">
        <v>5584</v>
      </c>
      <c r="E6654">
        <v>49.177098999999998</v>
      </c>
      <c r="F6654">
        <v>-122.87666</v>
      </c>
      <c r="G6654">
        <f>IF(route_map__2[[#This Row],[route_label]]&lt;&gt;A6655,0,SQRT((E6655-route_map__2[[#This Row],[stop_lat]])^2 + ((F6655-route_map__2[[#This Row],[stop_lon]])*COS(RADIANS(route_map__2[[#This Row],[stop_lat]])))^2)*111.32)</f>
        <v>0.26672230174095252</v>
      </c>
    </row>
    <row r="6655" spans="1:7" hidden="1" x14ac:dyDescent="0.2">
      <c r="A6655" t="s">
        <v>321</v>
      </c>
      <c r="B6655">
        <v>0</v>
      </c>
      <c r="C6655">
        <v>5</v>
      </c>
      <c r="D6655" t="s">
        <v>5585</v>
      </c>
      <c r="E6655">
        <v>49.177076999999997</v>
      </c>
      <c r="F6655">
        <v>-122.872995</v>
      </c>
      <c r="G6655">
        <f>IF(route_map__2[[#This Row],[route_label]]&lt;&gt;A6656,0,SQRT((E6656-route_map__2[[#This Row],[stop_lat]])^2 + ((F6656-route_map__2[[#This Row],[stop_lon]])*COS(RADIANS(route_map__2[[#This Row],[stop_lat]])))^2)*111.32)</f>
        <v>0.40476212120421928</v>
      </c>
    </row>
    <row r="6656" spans="1:7" hidden="1" x14ac:dyDescent="0.2">
      <c r="A6656" t="s">
        <v>321</v>
      </c>
      <c r="B6656">
        <v>0</v>
      </c>
      <c r="C6656">
        <v>6</v>
      </c>
      <c r="D6656" t="s">
        <v>5586</v>
      </c>
      <c r="E6656">
        <v>49.177067000000001</v>
      </c>
      <c r="F6656">
        <v>-122.86743300000001</v>
      </c>
      <c r="G6656">
        <f>IF(route_map__2[[#This Row],[route_label]]&lt;&gt;A6657,0,SQRT((E6657-route_map__2[[#This Row],[stop_lat]])^2 + ((F6657-route_map__2[[#This Row],[stop_lon]])*COS(RADIANS(route_map__2[[#This Row],[stop_lat]])))^2)*111.32)</f>
        <v>0.28134916308889724</v>
      </c>
    </row>
    <row r="6657" spans="1:7" hidden="1" x14ac:dyDescent="0.2">
      <c r="A6657" t="s">
        <v>321</v>
      </c>
      <c r="B6657">
        <v>0</v>
      </c>
      <c r="C6657">
        <v>7</v>
      </c>
      <c r="D6657" t="s">
        <v>5587</v>
      </c>
      <c r="E6657">
        <v>49.177045</v>
      </c>
      <c r="F6657">
        <v>-122.863567</v>
      </c>
      <c r="G6657">
        <f>IF(route_map__2[[#This Row],[route_label]]&lt;&gt;A6658,0,SQRT((E6658-route_map__2[[#This Row],[stop_lat]])^2 + ((F6658-route_map__2[[#This Row],[stop_lon]])*COS(RADIANS(route_map__2[[#This Row],[stop_lat]])))^2)*111.32)</f>
        <v>0.19336384136997775</v>
      </c>
    </row>
    <row r="6658" spans="1:7" hidden="1" x14ac:dyDescent="0.2">
      <c r="A6658" t="s">
        <v>321</v>
      </c>
      <c r="B6658">
        <v>0</v>
      </c>
      <c r="C6658">
        <v>8</v>
      </c>
      <c r="D6658" t="s">
        <v>5588</v>
      </c>
      <c r="E6658">
        <v>49.177030000000002</v>
      </c>
      <c r="F6658">
        <v>-122.86091</v>
      </c>
      <c r="G6658">
        <f>IF(route_map__2[[#This Row],[route_label]]&lt;&gt;A6659,0,SQRT((E6659-route_map__2[[#This Row],[stop_lat]])^2 + ((F6659-route_map__2[[#This Row],[stop_lon]])*COS(RADIANS(route_map__2[[#This Row],[stop_lat]])))^2)*111.32)</f>
        <v>0.35826140205108675</v>
      </c>
    </row>
    <row r="6659" spans="1:7" hidden="1" x14ac:dyDescent="0.2">
      <c r="A6659" t="s">
        <v>321</v>
      </c>
      <c r="B6659">
        <v>0</v>
      </c>
      <c r="C6659">
        <v>9</v>
      </c>
      <c r="D6659" t="s">
        <v>5589</v>
      </c>
      <c r="E6659">
        <v>49.177019000000001</v>
      </c>
      <c r="F6659">
        <v>-122.855987</v>
      </c>
      <c r="G6659">
        <f>IF(route_map__2[[#This Row],[route_label]]&lt;&gt;A6660,0,SQRT((E6660-route_map__2[[#This Row],[stop_lat]])^2 + ((F6660-route_map__2[[#This Row],[stop_lon]])*COS(RADIANS(route_map__2[[#This Row],[stop_lat]])))^2)*111.32)</f>
        <v>0.38410541308290008</v>
      </c>
    </row>
    <row r="6660" spans="1:7" hidden="1" x14ac:dyDescent="0.2">
      <c r="A6660" t="s">
        <v>321</v>
      </c>
      <c r="B6660">
        <v>0</v>
      </c>
      <c r="C6660">
        <v>10</v>
      </c>
      <c r="D6660" t="s">
        <v>5590</v>
      </c>
      <c r="E6660">
        <v>49.176991999999998</v>
      </c>
      <c r="F6660">
        <v>-122.85070899999999</v>
      </c>
      <c r="G6660">
        <f>IF(route_map__2[[#This Row],[route_label]]&lt;&gt;A6661,0,SQRT((E6661-route_map__2[[#This Row],[stop_lat]])^2 + ((F6661-route_map__2[[#This Row],[stop_lon]])*COS(RADIANS(route_map__2[[#This Row],[stop_lat]])))^2)*111.32)</f>
        <v>0.39106839719057168</v>
      </c>
    </row>
    <row r="6661" spans="1:7" hidden="1" x14ac:dyDescent="0.2">
      <c r="A6661" t="s">
        <v>321</v>
      </c>
      <c r="B6661">
        <v>0</v>
      </c>
      <c r="C6661">
        <v>11</v>
      </c>
      <c r="D6661" t="s">
        <v>5591</v>
      </c>
      <c r="E6661">
        <v>49.177621000000002</v>
      </c>
      <c r="F6661">
        <v>-122.845422</v>
      </c>
      <c r="G6661">
        <f>IF(route_map__2[[#This Row],[route_label]]&lt;&gt;A6662,0,SQRT((E6662-route_map__2[[#This Row],[stop_lat]])^2 + ((F6662-route_map__2[[#This Row],[stop_lon]])*COS(RADIANS(route_map__2[[#This Row],[stop_lat]])))^2)*111.32)</f>
        <v>0.38927176960511967</v>
      </c>
    </row>
    <row r="6662" spans="1:7" hidden="1" x14ac:dyDescent="0.2">
      <c r="A6662" t="s">
        <v>321</v>
      </c>
      <c r="B6662">
        <v>0</v>
      </c>
      <c r="C6662">
        <v>12</v>
      </c>
      <c r="D6662" t="s">
        <v>5592</v>
      </c>
      <c r="E6662">
        <v>49.181116000000003</v>
      </c>
      <c r="F6662">
        <v>-122.845247</v>
      </c>
      <c r="G6662">
        <f>IF(route_map__2[[#This Row],[route_label]]&lt;&gt;A6663,0,SQRT((E6663-route_map__2[[#This Row],[stop_lat]])^2 + ((F6663-route_map__2[[#This Row],[stop_lon]])*COS(RADIANS(route_map__2[[#This Row],[stop_lat]])))^2)*111.32)</f>
        <v>0.17387045156049938</v>
      </c>
    </row>
    <row r="6663" spans="1:7" hidden="1" x14ac:dyDescent="0.2">
      <c r="A6663" t="s">
        <v>321</v>
      </c>
      <c r="B6663">
        <v>0</v>
      </c>
      <c r="C6663">
        <v>13</v>
      </c>
      <c r="D6663" t="s">
        <v>5593</v>
      </c>
      <c r="E6663">
        <v>49.182676999999998</v>
      </c>
      <c r="F6663">
        <v>-122.84516600000001</v>
      </c>
      <c r="G6663">
        <f>IF(route_map__2[[#This Row],[route_label]]&lt;&gt;A6664,0,SQRT((E6664-route_map__2[[#This Row],[stop_lat]])^2 + ((F6664-route_map__2[[#This Row],[stop_lon]])*COS(RADIANS(route_map__2[[#This Row],[stop_lat]])))^2)*111.32)</f>
        <v>0.72204883882549908</v>
      </c>
    </row>
    <row r="6664" spans="1:7" hidden="1" x14ac:dyDescent="0.2">
      <c r="A6664" t="s">
        <v>321</v>
      </c>
      <c r="B6664">
        <v>0</v>
      </c>
      <c r="C6664">
        <v>14</v>
      </c>
      <c r="D6664" t="s">
        <v>5594</v>
      </c>
      <c r="E6664">
        <v>49.188851999999997</v>
      </c>
      <c r="F6664">
        <v>-122.848203</v>
      </c>
      <c r="G6664">
        <f>IF(route_map__2[[#This Row],[route_label]]&lt;&gt;A6665,0,SQRT((E6665-route_map__2[[#This Row],[stop_lat]])^2 + ((F6665-route_map__2[[#This Row],[stop_lon]])*COS(RADIANS(route_map__2[[#This Row],[stop_lat]])))^2)*111.32)</f>
        <v>5.4952848069217422E-2</v>
      </c>
    </row>
    <row r="6665" spans="1:7" hidden="1" x14ac:dyDescent="0.2">
      <c r="A6665" t="s">
        <v>321</v>
      </c>
      <c r="B6665">
        <v>1</v>
      </c>
      <c r="C6665">
        <v>1</v>
      </c>
      <c r="D6665" t="s">
        <v>5595</v>
      </c>
      <c r="E6665">
        <v>49.189132999999998</v>
      </c>
      <c r="F6665">
        <v>-122.847582</v>
      </c>
      <c r="G6665">
        <f>IF(route_map__2[[#This Row],[route_label]]&lt;&gt;A6666,0,SQRT((E6666-route_map__2[[#This Row],[stop_lat]])^2 + ((F6666-route_map__2[[#This Row],[stop_lon]])*COS(RADIANS(route_map__2[[#This Row],[stop_lat]])))^2)*111.32)</f>
        <v>0.76426513704818355</v>
      </c>
    </row>
    <row r="6666" spans="1:7" hidden="1" x14ac:dyDescent="0.2">
      <c r="A6666" t="s">
        <v>321</v>
      </c>
      <c r="B6666">
        <v>1</v>
      </c>
      <c r="C6666">
        <v>2</v>
      </c>
      <c r="D6666" t="s">
        <v>5596</v>
      </c>
      <c r="E6666">
        <v>49.182375999999998</v>
      </c>
      <c r="F6666">
        <v>-122.84572199999999</v>
      </c>
      <c r="G6666">
        <f>IF(route_map__2[[#This Row],[route_label]]&lt;&gt;A6667,0,SQRT((E6667-route_map__2[[#This Row],[stop_lat]])^2 + ((F6667-route_map__2[[#This Row],[stop_lon]])*COS(RADIANS(route_map__2[[#This Row],[stop_lat]])))^2)*111.32)</f>
        <v>0.30898552704258847</v>
      </c>
    </row>
    <row r="6667" spans="1:7" hidden="1" x14ac:dyDescent="0.2">
      <c r="A6667" t="s">
        <v>321</v>
      </c>
      <c r="B6667">
        <v>1</v>
      </c>
      <c r="C6667">
        <v>3</v>
      </c>
      <c r="D6667" t="s">
        <v>5597</v>
      </c>
      <c r="E6667">
        <v>49.179600999999998</v>
      </c>
      <c r="F6667">
        <v>-122.845814</v>
      </c>
      <c r="G6667">
        <f>IF(route_map__2[[#This Row],[route_label]]&lt;&gt;A6668,0,SQRT((E6668-route_map__2[[#This Row],[stop_lat]])^2 + ((F6668-route_map__2[[#This Row],[stop_lon]])*COS(RADIANS(route_map__2[[#This Row],[stop_lat]])))^2)*111.32)</f>
        <v>0.28780554937457531</v>
      </c>
    </row>
    <row r="6668" spans="1:7" hidden="1" x14ac:dyDescent="0.2">
      <c r="A6668" t="s">
        <v>321</v>
      </c>
      <c r="B6668">
        <v>1</v>
      </c>
      <c r="C6668">
        <v>4</v>
      </c>
      <c r="D6668" t="s">
        <v>5598</v>
      </c>
      <c r="E6668">
        <v>49.177135</v>
      </c>
      <c r="F6668">
        <v>-122.847002</v>
      </c>
      <c r="G6668">
        <f>IF(route_map__2[[#This Row],[route_label]]&lt;&gt;A6669,0,SQRT((E6669-route_map__2[[#This Row],[stop_lat]])^2 + ((F6669-route_map__2[[#This Row],[stop_lon]])*COS(RADIANS(route_map__2[[#This Row],[stop_lat]])))^2)*111.32)</f>
        <v>0.3487355984116261</v>
      </c>
    </row>
    <row r="6669" spans="1:7" hidden="1" x14ac:dyDescent="0.2">
      <c r="A6669" t="s">
        <v>321</v>
      </c>
      <c r="B6669">
        <v>1</v>
      </c>
      <c r="C6669">
        <v>5</v>
      </c>
      <c r="D6669" t="s">
        <v>5599</v>
      </c>
      <c r="E6669">
        <v>49.177159000000003</v>
      </c>
      <c r="F6669">
        <v>-122.851794</v>
      </c>
      <c r="G6669">
        <f>IF(route_map__2[[#This Row],[route_label]]&lt;&gt;A6670,0,SQRT((E6670-route_map__2[[#This Row],[stop_lat]])^2 + ((F6670-route_map__2[[#This Row],[stop_lon]])*COS(RADIANS(route_map__2[[#This Row],[stop_lat]])))^2)*111.32)</f>
        <v>0.40252620444180515</v>
      </c>
    </row>
    <row r="6670" spans="1:7" hidden="1" x14ac:dyDescent="0.2">
      <c r="A6670" t="s">
        <v>321</v>
      </c>
      <c r="B6670">
        <v>1</v>
      </c>
      <c r="C6670">
        <v>6</v>
      </c>
      <c r="D6670" t="s">
        <v>5600</v>
      </c>
      <c r="E6670">
        <v>49.177197</v>
      </c>
      <c r="F6670">
        <v>-122.857325</v>
      </c>
      <c r="G6670">
        <f>IF(route_map__2[[#This Row],[route_label]]&lt;&gt;A6671,0,SQRT((E6671-route_map__2[[#This Row],[stop_lat]])^2 + ((F6671-route_map__2[[#This Row],[stop_lon]])*COS(RADIANS(route_map__2[[#This Row],[stop_lat]])))^2)*111.32)</f>
        <v>0.33767500427103342</v>
      </c>
    </row>
    <row r="6671" spans="1:7" hidden="1" x14ac:dyDescent="0.2">
      <c r="A6671" t="s">
        <v>321</v>
      </c>
      <c r="B6671">
        <v>1</v>
      </c>
      <c r="C6671">
        <v>7</v>
      </c>
      <c r="D6671" t="s">
        <v>5601</v>
      </c>
      <c r="E6671">
        <v>49.177222</v>
      </c>
      <c r="F6671">
        <v>-122.861965</v>
      </c>
      <c r="G6671">
        <f>IF(route_map__2[[#This Row],[route_label]]&lt;&gt;A6672,0,SQRT((E6672-route_map__2[[#This Row],[stop_lat]])^2 + ((F6672-route_map__2[[#This Row],[stop_lon]])*COS(RADIANS(route_map__2[[#This Row],[stop_lat]])))^2)*111.32)</f>
        <v>0.19525515928463563</v>
      </c>
    </row>
    <row r="6672" spans="1:7" hidden="1" x14ac:dyDescent="0.2">
      <c r="A6672" t="s">
        <v>321</v>
      </c>
      <c r="B6672">
        <v>1</v>
      </c>
      <c r="C6672">
        <v>8</v>
      </c>
      <c r="D6672" t="s">
        <v>5602</v>
      </c>
      <c r="E6672">
        <v>49.177236999999998</v>
      </c>
      <c r="F6672">
        <v>-122.864648</v>
      </c>
      <c r="G6672">
        <f>IF(route_map__2[[#This Row],[route_label]]&lt;&gt;A6673,0,SQRT((E6673-route_map__2[[#This Row],[stop_lat]])^2 + ((F6673-route_map__2[[#This Row],[stop_lon]])*COS(RADIANS(route_map__2[[#This Row],[stop_lat]])))^2)*111.32)</f>
        <v>0.29947181585670263</v>
      </c>
    </row>
    <row r="6673" spans="1:7" hidden="1" x14ac:dyDescent="0.2">
      <c r="A6673" t="s">
        <v>321</v>
      </c>
      <c r="B6673">
        <v>1</v>
      </c>
      <c r="C6673">
        <v>9</v>
      </c>
      <c r="D6673" t="s">
        <v>5603</v>
      </c>
      <c r="E6673">
        <v>49.177263000000004</v>
      </c>
      <c r="F6673">
        <v>-122.868763</v>
      </c>
      <c r="G6673">
        <f>IF(route_map__2[[#This Row],[route_label]]&lt;&gt;A6674,0,SQRT((E6674-route_map__2[[#This Row],[stop_lat]])^2 + ((F6674-route_map__2[[#This Row],[stop_lon]])*COS(RADIANS(route_map__2[[#This Row],[stop_lat]])))^2)*111.32)</f>
        <v>0.39551701352028368</v>
      </c>
    </row>
    <row r="6674" spans="1:7" hidden="1" x14ac:dyDescent="0.2">
      <c r="A6674" t="s">
        <v>321</v>
      </c>
      <c r="B6674">
        <v>1</v>
      </c>
      <c r="C6674">
        <v>10</v>
      </c>
      <c r="D6674" t="s">
        <v>5604</v>
      </c>
      <c r="E6674">
        <v>49.177261999999999</v>
      </c>
      <c r="F6674">
        <v>-122.87419800000001</v>
      </c>
      <c r="G6674">
        <f>IF(route_map__2[[#This Row],[route_label]]&lt;&gt;A6675,0,SQRT((E6675-route_map__2[[#This Row],[stop_lat]])^2 + ((F6675-route_map__2[[#This Row],[stop_lon]])*COS(RADIANS(route_map__2[[#This Row],[stop_lat]])))^2)*111.32)</f>
        <v>0.37842638602703682</v>
      </c>
    </row>
    <row r="6675" spans="1:7" hidden="1" x14ac:dyDescent="0.2">
      <c r="A6675" t="s">
        <v>321</v>
      </c>
      <c r="B6675">
        <v>1</v>
      </c>
      <c r="C6675">
        <v>11</v>
      </c>
      <c r="D6675" t="s">
        <v>5605</v>
      </c>
      <c r="E6675">
        <v>49.176738</v>
      </c>
      <c r="F6675">
        <v>-122.879336</v>
      </c>
      <c r="G6675">
        <f>IF(route_map__2[[#This Row],[route_label]]&lt;&gt;A6676,0,SQRT((E6676-route_map__2[[#This Row],[stop_lat]])^2 + ((F6676-route_map__2[[#This Row],[stop_lon]])*COS(RADIANS(route_map__2[[#This Row],[stop_lat]])))^2)*111.32)</f>
        <v>0.1725494528978147</v>
      </c>
    </row>
    <row r="6676" spans="1:7" hidden="1" x14ac:dyDescent="0.2">
      <c r="A6676" t="s">
        <v>321</v>
      </c>
      <c r="B6676">
        <v>1</v>
      </c>
      <c r="C6676">
        <v>12</v>
      </c>
      <c r="D6676" t="s">
        <v>5606</v>
      </c>
      <c r="E6676">
        <v>49.175187999999999</v>
      </c>
      <c r="F6676">
        <v>-122.879321</v>
      </c>
      <c r="G6676">
        <f>IF(route_map__2[[#This Row],[route_label]]&lt;&gt;A6677,0,SQRT((E6677-route_map__2[[#This Row],[stop_lat]])^2 + ((F6677-route_map__2[[#This Row],[stop_lon]])*COS(RADIANS(route_map__2[[#This Row],[stop_lat]])))^2)*111.32)</f>
        <v>0.19236294235276999</v>
      </c>
    </row>
    <row r="6677" spans="1:7" hidden="1" x14ac:dyDescent="0.2">
      <c r="A6677" t="s">
        <v>321</v>
      </c>
      <c r="B6677">
        <v>1</v>
      </c>
      <c r="C6677">
        <v>13</v>
      </c>
      <c r="D6677" t="s">
        <v>5607</v>
      </c>
      <c r="E6677">
        <v>49.173459999999999</v>
      </c>
      <c r="F6677">
        <v>-122.879333</v>
      </c>
      <c r="G6677">
        <f>IF(route_map__2[[#This Row],[route_label]]&lt;&gt;A6678,0,SQRT((E6678-route_map__2[[#This Row],[stop_lat]])^2 + ((F6678-route_map__2[[#This Row],[stop_lon]])*COS(RADIANS(route_map__2[[#This Row],[stop_lat]])))^2)*111.32)</f>
        <v>0.21084220275216681</v>
      </c>
    </row>
    <row r="6678" spans="1:7" hidden="1" x14ac:dyDescent="0.2">
      <c r="A6678" t="s">
        <v>321</v>
      </c>
      <c r="B6678">
        <v>1</v>
      </c>
      <c r="C6678">
        <v>14</v>
      </c>
      <c r="D6678" t="s">
        <v>5608</v>
      </c>
      <c r="E6678">
        <v>49.171565999999999</v>
      </c>
      <c r="F6678">
        <v>-122.879346</v>
      </c>
      <c r="G6678">
        <f>IF(route_map__2[[#This Row],[route_label]]&lt;&gt;A6679,0,SQRT((E6679-route_map__2[[#This Row],[stop_lat]])^2 + ((F6679-route_map__2[[#This Row],[stop_lon]])*COS(RADIANS(route_map__2[[#This Row],[stop_lat]])))^2)*111.32)</f>
        <v>0.14693143042273091</v>
      </c>
    </row>
    <row r="6679" spans="1:7" hidden="1" x14ac:dyDescent="0.2">
      <c r="A6679" t="s">
        <v>321</v>
      </c>
      <c r="B6679">
        <v>1</v>
      </c>
      <c r="C6679">
        <v>15</v>
      </c>
      <c r="D6679" t="s">
        <v>5609</v>
      </c>
      <c r="E6679">
        <v>49.170307999999999</v>
      </c>
      <c r="F6679">
        <v>-122.879957</v>
      </c>
      <c r="G6679">
        <f>IF(route_map__2[[#This Row],[route_label]]&lt;&gt;A6680,0,SQRT((E6680-route_map__2[[#This Row],[stop_lat]])^2 + ((F6680-route_map__2[[#This Row],[stop_lon]])*COS(RADIANS(route_map__2[[#This Row],[stop_lat]])))^2)*111.32)</f>
        <v>0.38046444394497986</v>
      </c>
    </row>
    <row r="6680" spans="1:7" hidden="1" x14ac:dyDescent="0.2">
      <c r="A6680" t="s">
        <v>321</v>
      </c>
      <c r="B6680">
        <v>1</v>
      </c>
      <c r="C6680">
        <v>16</v>
      </c>
      <c r="D6680" t="s">
        <v>5610</v>
      </c>
      <c r="E6680">
        <v>49.170411999999999</v>
      </c>
      <c r="F6680">
        <v>-122.885182</v>
      </c>
      <c r="G6680">
        <f>IF(route_map__2[[#This Row],[route_label]]&lt;&gt;A6681,0,SQRT((E6681-route_map__2[[#This Row],[stop_lat]])^2 + ((F6681-route_map__2[[#This Row],[stop_lon]])*COS(RADIANS(route_map__2[[#This Row],[stop_lat]])))^2)*111.32)</f>
        <v>0.29402312145123144</v>
      </c>
    </row>
    <row r="6681" spans="1:7" hidden="1" x14ac:dyDescent="0.2">
      <c r="A6681" t="s">
        <v>321</v>
      </c>
      <c r="B6681">
        <v>1</v>
      </c>
      <c r="C6681">
        <v>17</v>
      </c>
      <c r="D6681" t="s">
        <v>5611</v>
      </c>
      <c r="E6681">
        <v>49.170490000000001</v>
      </c>
      <c r="F6681">
        <v>-122.88921999999999</v>
      </c>
      <c r="G6681">
        <f>IF(route_map__2[[#This Row],[route_label]]&lt;&gt;A6682,0,SQRT((E6682-route_map__2[[#This Row],[stop_lat]])^2 + ((F6682-route_map__2[[#This Row],[stop_lon]])*COS(RADIANS(route_map__2[[#This Row],[stop_lat]])))^2)*111.32)</f>
        <v>0.31275245949742642</v>
      </c>
    </row>
    <row r="6682" spans="1:7" hidden="1" x14ac:dyDescent="0.2">
      <c r="A6682" t="s">
        <v>321</v>
      </c>
      <c r="B6682">
        <v>1</v>
      </c>
      <c r="C6682">
        <v>18</v>
      </c>
      <c r="D6682" t="s">
        <v>5612</v>
      </c>
      <c r="E6682">
        <v>49.173248999999998</v>
      </c>
      <c r="F6682">
        <v>-122.89003099999999</v>
      </c>
      <c r="G6682">
        <f>IF(route_map__2[[#This Row],[route_label]]&lt;&gt;A6683,0,SQRT((E6683-route_map__2[[#This Row],[stop_lat]])^2 + ((F6683-route_map__2[[#This Row],[stop_lon]])*COS(RADIANS(route_map__2[[#This Row],[stop_lat]])))^2)*111.32)</f>
        <v>0.42263203490361495</v>
      </c>
    </row>
    <row r="6683" spans="1:7" hidden="1" x14ac:dyDescent="0.2">
      <c r="A6683" t="s">
        <v>321</v>
      </c>
      <c r="B6683">
        <v>1</v>
      </c>
      <c r="C6683">
        <v>19</v>
      </c>
      <c r="D6683" t="s">
        <v>5581</v>
      </c>
      <c r="E6683">
        <v>49.177022999999998</v>
      </c>
      <c r="F6683">
        <v>-122.889399</v>
      </c>
      <c r="G6683">
        <f>IF(route_map__2[[#This Row],[route_label]]&lt;&gt;A6684,0,SQRT((E6684-route_map__2[[#This Row],[stop_lat]])^2 + ((F6684-route_map__2[[#This Row],[stop_lon]])*COS(RADIANS(route_map__2[[#This Row],[stop_lat]])))^2)*111.32)</f>
        <v>0</v>
      </c>
    </row>
    <row r="6684" spans="1:7" hidden="1" x14ac:dyDescent="0.2">
      <c r="A6684" t="s">
        <v>285</v>
      </c>
      <c r="B6684">
        <v>0</v>
      </c>
      <c r="C6684">
        <v>1</v>
      </c>
      <c r="D6684" t="s">
        <v>5613</v>
      </c>
      <c r="E6684">
        <v>49.137504999999997</v>
      </c>
      <c r="F6684">
        <v>-122.888277</v>
      </c>
      <c r="G6684">
        <f>IF(route_map__2[[#This Row],[route_label]]&lt;&gt;A6685,0,SQRT((E6685-route_map__2[[#This Row],[stop_lat]])^2 + ((F6685-route_map__2[[#This Row],[stop_lon]])*COS(RADIANS(route_map__2[[#This Row],[stop_lat]])))^2)*111.32)</f>
        <v>0.25859927631857466</v>
      </c>
    </row>
    <row r="6685" spans="1:7" hidden="1" x14ac:dyDescent="0.2">
      <c r="A6685" t="s">
        <v>285</v>
      </c>
      <c r="B6685">
        <v>0</v>
      </c>
      <c r="C6685">
        <v>2</v>
      </c>
      <c r="D6685" t="s">
        <v>5486</v>
      </c>
      <c r="E6685">
        <v>49.135716000000002</v>
      </c>
      <c r="F6685">
        <v>-122.890542</v>
      </c>
      <c r="G6685">
        <f>IF(route_map__2[[#This Row],[route_label]]&lt;&gt;A6686,0,SQRT((E6686-route_map__2[[#This Row],[stop_lat]])^2 + ((F6686-route_map__2[[#This Row],[stop_lon]])*COS(RADIANS(route_map__2[[#This Row],[stop_lat]])))^2)*111.32)</f>
        <v>0.17635069126549846</v>
      </c>
    </row>
    <row r="6686" spans="1:7" hidden="1" x14ac:dyDescent="0.2">
      <c r="A6686" t="s">
        <v>285</v>
      </c>
      <c r="B6686">
        <v>0</v>
      </c>
      <c r="C6686">
        <v>3</v>
      </c>
      <c r="D6686" t="s">
        <v>5527</v>
      </c>
      <c r="E6686">
        <v>49.134174000000002</v>
      </c>
      <c r="F6686">
        <v>-122.891097</v>
      </c>
      <c r="G6686">
        <f>IF(route_map__2[[#This Row],[route_label]]&lt;&gt;A6687,0,SQRT((E6687-route_map__2[[#This Row],[stop_lat]])^2 + ((F6687-route_map__2[[#This Row],[stop_lon]])*COS(RADIANS(route_map__2[[#This Row],[stop_lat]])))^2)*111.32)</f>
        <v>0.38185394493681507</v>
      </c>
    </row>
    <row r="6687" spans="1:7" hidden="1" x14ac:dyDescent="0.2">
      <c r="A6687" t="s">
        <v>285</v>
      </c>
      <c r="B6687">
        <v>0</v>
      </c>
      <c r="C6687">
        <v>4</v>
      </c>
      <c r="D6687" t="s">
        <v>5528</v>
      </c>
      <c r="E6687">
        <v>49.134087000000001</v>
      </c>
      <c r="F6687">
        <v>-122.896338</v>
      </c>
      <c r="G6687">
        <f>IF(route_map__2[[#This Row],[route_label]]&lt;&gt;A6688,0,SQRT((E6688-route_map__2[[#This Row],[stop_lat]])^2 + ((F6688-route_map__2[[#This Row],[stop_lon]])*COS(RADIANS(route_map__2[[#This Row],[stop_lat]])))^2)*111.32)</f>
        <v>0.38371145913451538</v>
      </c>
    </row>
    <row r="6688" spans="1:7" hidden="1" x14ac:dyDescent="0.2">
      <c r="A6688" t="s">
        <v>285</v>
      </c>
      <c r="B6688">
        <v>0</v>
      </c>
      <c r="C6688">
        <v>5</v>
      </c>
      <c r="D6688" t="s">
        <v>5614</v>
      </c>
      <c r="E6688">
        <v>49.135117999999999</v>
      </c>
      <c r="F6688">
        <v>-122.901365</v>
      </c>
      <c r="G6688">
        <f>IF(route_map__2[[#This Row],[route_label]]&lt;&gt;A6689,0,SQRT((E6689-route_map__2[[#This Row],[stop_lat]])^2 + ((F6689-route_map__2[[#This Row],[stop_lon]])*COS(RADIANS(route_map__2[[#This Row],[stop_lat]])))^2)*111.32)</f>
        <v>0.18312210973565532</v>
      </c>
    </row>
    <row r="6689" spans="1:7" hidden="1" x14ac:dyDescent="0.2">
      <c r="A6689" t="s">
        <v>285</v>
      </c>
      <c r="B6689">
        <v>0</v>
      </c>
      <c r="C6689">
        <v>6</v>
      </c>
      <c r="D6689" t="s">
        <v>5615</v>
      </c>
      <c r="E6689">
        <v>49.136763000000002</v>
      </c>
      <c r="F6689">
        <v>-122.901358</v>
      </c>
      <c r="G6689">
        <f>IF(route_map__2[[#This Row],[route_label]]&lt;&gt;A6690,0,SQRT((E6690-route_map__2[[#This Row],[stop_lat]])^2 + ((F6690-route_map__2[[#This Row],[stop_lon]])*COS(RADIANS(route_map__2[[#This Row],[stop_lat]])))^2)*111.32)</f>
        <v>0.43036610277266268</v>
      </c>
    </row>
    <row r="6690" spans="1:7" hidden="1" x14ac:dyDescent="0.2">
      <c r="A6690" t="s">
        <v>285</v>
      </c>
      <c r="B6690">
        <v>0</v>
      </c>
      <c r="C6690">
        <v>7</v>
      </c>
      <c r="D6690" t="s">
        <v>5616</v>
      </c>
      <c r="E6690">
        <v>49.140628999999997</v>
      </c>
      <c r="F6690">
        <v>-122.901336</v>
      </c>
      <c r="G6690">
        <f>IF(route_map__2[[#This Row],[route_label]]&lt;&gt;A6691,0,SQRT((E6691-route_map__2[[#This Row],[stop_lat]])^2 + ((F6691-route_map__2[[#This Row],[stop_lon]])*COS(RADIANS(route_map__2[[#This Row],[stop_lat]])))^2)*111.32)</f>
        <v>0.19581193417069742</v>
      </c>
    </row>
    <row r="6691" spans="1:7" hidden="1" x14ac:dyDescent="0.2">
      <c r="A6691" t="s">
        <v>285</v>
      </c>
      <c r="B6691">
        <v>0</v>
      </c>
      <c r="C6691">
        <v>8</v>
      </c>
      <c r="D6691" t="s">
        <v>5617</v>
      </c>
      <c r="E6691">
        <v>49.142387999999997</v>
      </c>
      <c r="F6691">
        <v>-122.901338</v>
      </c>
      <c r="G6691">
        <f>IF(route_map__2[[#This Row],[route_label]]&lt;&gt;A6692,0,SQRT((E6692-route_map__2[[#This Row],[stop_lat]])^2 + ((F6692-route_map__2[[#This Row],[stop_lon]])*COS(RADIANS(route_map__2[[#This Row],[stop_lat]])))^2)*111.32)</f>
        <v>0.24601758801648216</v>
      </c>
    </row>
    <row r="6692" spans="1:7" hidden="1" x14ac:dyDescent="0.2">
      <c r="A6692" t="s">
        <v>285</v>
      </c>
      <c r="B6692">
        <v>0</v>
      </c>
      <c r="C6692">
        <v>9</v>
      </c>
      <c r="D6692" t="s">
        <v>5618</v>
      </c>
      <c r="E6692">
        <v>49.144598000000002</v>
      </c>
      <c r="F6692">
        <v>-122.90134399999999</v>
      </c>
      <c r="G6692">
        <f>IF(route_map__2[[#This Row],[route_label]]&lt;&gt;A6693,0,SQRT((E6693-route_map__2[[#This Row],[stop_lat]])^2 + ((F6693-route_map__2[[#This Row],[stop_lon]])*COS(RADIANS(route_map__2[[#This Row],[stop_lat]])))^2)*111.32)</f>
        <v>0.20828258422200976</v>
      </c>
    </row>
    <row r="6693" spans="1:7" hidden="1" x14ac:dyDescent="0.2">
      <c r="A6693" t="s">
        <v>285</v>
      </c>
      <c r="B6693">
        <v>0</v>
      </c>
      <c r="C6693">
        <v>10</v>
      </c>
      <c r="D6693" t="s">
        <v>5619</v>
      </c>
      <c r="E6693">
        <v>49.146469000000003</v>
      </c>
      <c r="F6693">
        <v>-122.901359</v>
      </c>
      <c r="G6693">
        <f>IF(route_map__2[[#This Row],[route_label]]&lt;&gt;A6694,0,SQRT((E6694-route_map__2[[#This Row],[stop_lat]])^2 + ((F6694-route_map__2[[#This Row],[stop_lon]])*COS(RADIANS(route_map__2[[#This Row],[stop_lat]])))^2)*111.32)</f>
        <v>0.28319811744572226</v>
      </c>
    </row>
    <row r="6694" spans="1:7" hidden="1" x14ac:dyDescent="0.2">
      <c r="A6694" t="s">
        <v>285</v>
      </c>
      <c r="B6694">
        <v>0</v>
      </c>
      <c r="C6694">
        <v>11</v>
      </c>
      <c r="D6694" t="s">
        <v>5620</v>
      </c>
      <c r="E6694">
        <v>49.149012999999997</v>
      </c>
      <c r="F6694">
        <v>-122.901357</v>
      </c>
      <c r="G6694">
        <f>IF(route_map__2[[#This Row],[route_label]]&lt;&gt;A6695,0,SQRT((E6695-route_map__2[[#This Row],[stop_lat]])^2 + ((F6695-route_map__2[[#This Row],[stop_lon]])*COS(RADIANS(route_map__2[[#This Row],[stop_lat]])))^2)*111.32)</f>
        <v>0.4284832083620046</v>
      </c>
    </row>
    <row r="6695" spans="1:7" hidden="1" x14ac:dyDescent="0.2">
      <c r="A6695" t="s">
        <v>285</v>
      </c>
      <c r="B6695">
        <v>0</v>
      </c>
      <c r="C6695">
        <v>12</v>
      </c>
      <c r="D6695" t="s">
        <v>5621</v>
      </c>
      <c r="E6695">
        <v>49.152861999999999</v>
      </c>
      <c r="F6695">
        <v>-122.901402</v>
      </c>
      <c r="G6695">
        <f>IF(route_map__2[[#This Row],[route_label]]&lt;&gt;A6696,0,SQRT((E6696-route_map__2[[#This Row],[stop_lat]])^2 + ((F6696-route_map__2[[#This Row],[stop_lon]])*COS(RADIANS(route_map__2[[#This Row],[stop_lat]])))^2)*111.32)</f>
        <v>0.36793853413540623</v>
      </c>
    </row>
    <row r="6696" spans="1:7" hidden="1" x14ac:dyDescent="0.2">
      <c r="A6696" t="s">
        <v>285</v>
      </c>
      <c r="B6696">
        <v>0</v>
      </c>
      <c r="C6696">
        <v>13</v>
      </c>
      <c r="D6696" t="s">
        <v>5622</v>
      </c>
      <c r="E6696">
        <v>49.156167000000003</v>
      </c>
      <c r="F6696">
        <v>-122.901462</v>
      </c>
      <c r="G6696">
        <f>IF(route_map__2[[#This Row],[route_label]]&lt;&gt;A6697,0,SQRT((E6697-route_map__2[[#This Row],[stop_lat]])^2 + ((F6697-route_map__2[[#This Row],[stop_lon]])*COS(RADIANS(route_map__2[[#This Row],[stop_lat]])))^2)*111.32)</f>
        <v>0.42722296226870632</v>
      </c>
    </row>
    <row r="6697" spans="1:7" hidden="1" x14ac:dyDescent="0.2">
      <c r="A6697" t="s">
        <v>285</v>
      </c>
      <c r="B6697">
        <v>0</v>
      </c>
      <c r="C6697">
        <v>14</v>
      </c>
      <c r="D6697" t="s">
        <v>5623</v>
      </c>
      <c r="E6697">
        <v>49.159986000000004</v>
      </c>
      <c r="F6697">
        <v>-122.90204199999999</v>
      </c>
      <c r="G6697">
        <f>IF(route_map__2[[#This Row],[route_label]]&lt;&gt;A6698,0,SQRT((E6698-route_map__2[[#This Row],[stop_lat]])^2 + ((F6698-route_map__2[[#This Row],[stop_lon]])*COS(RADIANS(route_map__2[[#This Row],[stop_lat]])))^2)*111.32)</f>
        <v>0.23433407292176317</v>
      </c>
    </row>
    <row r="6698" spans="1:7" hidden="1" x14ac:dyDescent="0.2">
      <c r="A6698" t="s">
        <v>285</v>
      </c>
      <c r="B6698">
        <v>0</v>
      </c>
      <c r="C6698">
        <v>15</v>
      </c>
      <c r="D6698" t="s">
        <v>5624</v>
      </c>
      <c r="E6698">
        <v>49.162090999999997</v>
      </c>
      <c r="F6698">
        <v>-122.90201999999999</v>
      </c>
      <c r="G6698">
        <f>IF(route_map__2[[#This Row],[route_label]]&lt;&gt;A6699,0,SQRT((E6699-route_map__2[[#This Row],[stop_lat]])^2 + ((F6699-route_map__2[[#This Row],[stop_lon]])*COS(RADIANS(route_map__2[[#This Row],[stop_lat]])))^2)*111.32)</f>
        <v>0.16654242012789949</v>
      </c>
    </row>
    <row r="6699" spans="1:7" hidden="1" x14ac:dyDescent="0.2">
      <c r="A6699" t="s">
        <v>285</v>
      </c>
      <c r="B6699">
        <v>0</v>
      </c>
      <c r="C6699">
        <v>16</v>
      </c>
      <c r="D6699" t="s">
        <v>5625</v>
      </c>
      <c r="E6699">
        <v>49.163587</v>
      </c>
      <c r="F6699">
        <v>-122.90204199999999</v>
      </c>
      <c r="G6699">
        <f>IF(route_map__2[[#This Row],[route_label]]&lt;&gt;A6700,0,SQRT((E6700-route_map__2[[#This Row],[stop_lat]])^2 + ((F6700-route_map__2[[#This Row],[stop_lon]])*COS(RADIANS(route_map__2[[#This Row],[stop_lat]])))^2)*111.32)</f>
        <v>0.41065556574167783</v>
      </c>
    </row>
    <row r="6700" spans="1:7" hidden="1" x14ac:dyDescent="0.2">
      <c r="A6700" t="s">
        <v>285</v>
      </c>
      <c r="B6700">
        <v>0</v>
      </c>
      <c r="C6700">
        <v>17</v>
      </c>
      <c r="D6700" t="s">
        <v>5626</v>
      </c>
      <c r="E6700">
        <v>49.167264000000003</v>
      </c>
      <c r="F6700">
        <v>-122.901588</v>
      </c>
      <c r="G6700">
        <f>IF(route_map__2[[#This Row],[route_label]]&lt;&gt;A6701,0,SQRT((E6701-route_map__2[[#This Row],[stop_lat]])^2 + ((F6701-route_map__2[[#This Row],[stop_lon]])*COS(RADIANS(route_map__2[[#This Row],[stop_lat]])))^2)*111.32)</f>
        <v>0.21925783288969347</v>
      </c>
    </row>
    <row r="6701" spans="1:7" hidden="1" x14ac:dyDescent="0.2">
      <c r="A6701" t="s">
        <v>285</v>
      </c>
      <c r="B6701">
        <v>0</v>
      </c>
      <c r="C6701">
        <v>18</v>
      </c>
      <c r="D6701" t="s">
        <v>5627</v>
      </c>
      <c r="E6701">
        <v>49.169215999999999</v>
      </c>
      <c r="F6701">
        <v>-122.901186</v>
      </c>
      <c r="G6701">
        <f>IF(route_map__2[[#This Row],[route_label]]&lt;&gt;A6702,0,SQRT((E6702-route_map__2[[#This Row],[stop_lat]])^2 + ((F6702-route_map__2[[#This Row],[stop_lon]])*COS(RADIANS(route_map__2[[#This Row],[stop_lat]])))^2)*111.32)</f>
        <v>0.18001516688910132</v>
      </c>
    </row>
    <row r="6702" spans="1:7" hidden="1" x14ac:dyDescent="0.2">
      <c r="A6702" t="s">
        <v>285</v>
      </c>
      <c r="B6702">
        <v>0</v>
      </c>
      <c r="C6702">
        <v>19</v>
      </c>
      <c r="D6702" t="s">
        <v>5628</v>
      </c>
      <c r="E6702">
        <v>49.170833000000002</v>
      </c>
      <c r="F6702">
        <v>-122.90115900000001</v>
      </c>
      <c r="G6702">
        <f>IF(route_map__2[[#This Row],[route_label]]&lt;&gt;A6703,0,SQRT((E6703-route_map__2[[#This Row],[stop_lat]])^2 + ((F6703-route_map__2[[#This Row],[stop_lon]])*COS(RADIANS(route_map__2[[#This Row],[stop_lat]])))^2)*111.32)</f>
        <v>0.35669093322866174</v>
      </c>
    </row>
    <row r="6703" spans="1:7" hidden="1" x14ac:dyDescent="0.2">
      <c r="A6703" t="s">
        <v>285</v>
      </c>
      <c r="B6703">
        <v>0</v>
      </c>
      <c r="C6703">
        <v>20</v>
      </c>
      <c r="D6703" t="s">
        <v>5629</v>
      </c>
      <c r="E6703">
        <v>49.174036999999998</v>
      </c>
      <c r="F6703">
        <v>-122.901105</v>
      </c>
      <c r="G6703">
        <f>IF(route_map__2[[#This Row],[route_label]]&lt;&gt;A6704,0,SQRT((E6704-route_map__2[[#This Row],[stop_lat]])^2 + ((F6704-route_map__2[[#This Row],[stop_lon]])*COS(RADIANS(route_map__2[[#This Row],[stop_lat]])))^2)*111.32)</f>
        <v>0.55676965661136602</v>
      </c>
    </row>
    <row r="6704" spans="1:7" hidden="1" x14ac:dyDescent="0.2">
      <c r="A6704" t="s">
        <v>285</v>
      </c>
      <c r="B6704">
        <v>0</v>
      </c>
      <c r="C6704">
        <v>21</v>
      </c>
      <c r="D6704" t="s">
        <v>5549</v>
      </c>
      <c r="E6704">
        <v>49.177070999999998</v>
      </c>
      <c r="F6704">
        <v>-122.89502299999999</v>
      </c>
      <c r="G6704">
        <f>IF(route_map__2[[#This Row],[route_label]]&lt;&gt;A6705,0,SQRT((E6705-route_map__2[[#This Row],[stop_lat]])^2 + ((F6705-route_map__2[[#This Row],[stop_lon]])*COS(RADIANS(route_map__2[[#This Row],[stop_lat]])))^2)*111.32)</f>
        <v>0.40930741371253149</v>
      </c>
    </row>
    <row r="6705" spans="1:7" hidden="1" x14ac:dyDescent="0.2">
      <c r="A6705" t="s">
        <v>285</v>
      </c>
      <c r="B6705">
        <v>0</v>
      </c>
      <c r="C6705">
        <v>22</v>
      </c>
      <c r="D6705" t="s">
        <v>5581</v>
      </c>
      <c r="E6705">
        <v>49.177022999999998</v>
      </c>
      <c r="F6705">
        <v>-122.889399</v>
      </c>
      <c r="G6705">
        <f>IF(route_map__2[[#This Row],[route_label]]&lt;&gt;A6706,0,SQRT((E6706-route_map__2[[#This Row],[stop_lat]])^2 + ((F6706-route_map__2[[#This Row],[stop_lon]])*COS(RADIANS(route_map__2[[#This Row],[stop_lat]])))^2)*111.32)</f>
        <v>0.38023065594973415</v>
      </c>
    </row>
    <row r="6706" spans="1:7" hidden="1" x14ac:dyDescent="0.2">
      <c r="A6706" t="s">
        <v>285</v>
      </c>
      <c r="B6706">
        <v>0</v>
      </c>
      <c r="C6706">
        <v>23</v>
      </c>
      <c r="D6706" t="s">
        <v>5582</v>
      </c>
      <c r="E6706">
        <v>49.177087</v>
      </c>
      <c r="F6706">
        <v>-122.884175</v>
      </c>
      <c r="G6706">
        <f>IF(route_map__2[[#This Row],[route_label]]&lt;&gt;A6707,0,SQRT((E6707-route_map__2[[#This Row],[stop_lat]])^2 + ((F6707-route_map__2[[#This Row],[stop_lon]])*COS(RADIANS(route_map__2[[#This Row],[stop_lat]])))^2)*111.32)</f>
        <v>0.2829445825078436</v>
      </c>
    </row>
    <row r="6707" spans="1:7" hidden="1" x14ac:dyDescent="0.2">
      <c r="A6707" t="s">
        <v>285</v>
      </c>
      <c r="B6707">
        <v>0</v>
      </c>
      <c r="C6707">
        <v>24</v>
      </c>
      <c r="D6707" t="s">
        <v>5630</v>
      </c>
      <c r="E6707">
        <v>49.177728999999999</v>
      </c>
      <c r="F6707">
        <v>-122.880413</v>
      </c>
      <c r="G6707">
        <f>IF(route_map__2[[#This Row],[route_label]]&lt;&gt;A6708,0,SQRT((E6708-route_map__2[[#This Row],[stop_lat]])^2 + ((F6708-route_map__2[[#This Row],[stop_lon]])*COS(RADIANS(route_map__2[[#This Row],[stop_lat]])))^2)*111.32)</f>
        <v>0.39885966621662589</v>
      </c>
    </row>
    <row r="6708" spans="1:7" hidden="1" x14ac:dyDescent="0.2">
      <c r="A6708" t="s">
        <v>285</v>
      </c>
      <c r="B6708">
        <v>0</v>
      </c>
      <c r="C6708">
        <v>25</v>
      </c>
      <c r="D6708" t="s">
        <v>5631</v>
      </c>
      <c r="E6708">
        <v>49.181311999999998</v>
      </c>
      <c r="F6708">
        <v>-122.880409</v>
      </c>
      <c r="G6708">
        <f>IF(route_map__2[[#This Row],[route_label]]&lt;&gt;A6709,0,SQRT((E6709-route_map__2[[#This Row],[stop_lat]])^2 + ((F6709-route_map__2[[#This Row],[stop_lon]])*COS(RADIANS(route_map__2[[#This Row],[stop_lat]])))^2)*111.32)</f>
        <v>0.19948591777245972</v>
      </c>
    </row>
    <row r="6709" spans="1:7" hidden="1" x14ac:dyDescent="0.2">
      <c r="A6709" t="s">
        <v>285</v>
      </c>
      <c r="B6709">
        <v>0</v>
      </c>
      <c r="C6709">
        <v>26</v>
      </c>
      <c r="D6709" t="s">
        <v>5632</v>
      </c>
      <c r="E6709">
        <v>49.183104</v>
      </c>
      <c r="F6709">
        <v>-122.880403</v>
      </c>
      <c r="G6709">
        <f>IF(route_map__2[[#This Row],[route_label]]&lt;&gt;A6710,0,SQRT((E6710-route_map__2[[#This Row],[stop_lat]])^2 + ((F6710-route_map__2[[#This Row],[stop_lon]])*COS(RADIANS(route_map__2[[#This Row],[stop_lat]])))^2)*111.32)</f>
        <v>0.14730028714112223</v>
      </c>
    </row>
    <row r="6710" spans="1:7" hidden="1" x14ac:dyDescent="0.2">
      <c r="A6710" t="s">
        <v>285</v>
      </c>
      <c r="B6710">
        <v>0</v>
      </c>
      <c r="C6710">
        <v>27</v>
      </c>
      <c r="D6710" t="s">
        <v>5633</v>
      </c>
      <c r="E6710">
        <v>49.184389000000003</v>
      </c>
      <c r="F6710">
        <v>-122.87992</v>
      </c>
      <c r="G6710">
        <f>IF(route_map__2[[#This Row],[route_label]]&lt;&gt;A6711,0,SQRT((E6711-route_map__2[[#This Row],[stop_lat]])^2 + ((F6711-route_map__2[[#This Row],[stop_lon]])*COS(RADIANS(route_map__2[[#This Row],[stop_lat]])))^2)*111.32)</f>
        <v>0.30227710899711402</v>
      </c>
    </row>
    <row r="6711" spans="1:7" hidden="1" x14ac:dyDescent="0.2">
      <c r="A6711" t="s">
        <v>285</v>
      </c>
      <c r="B6711">
        <v>0</v>
      </c>
      <c r="C6711">
        <v>28</v>
      </c>
      <c r="D6711" t="s">
        <v>5634</v>
      </c>
      <c r="E6711">
        <v>49.184457999999999</v>
      </c>
      <c r="F6711">
        <v>-122.875767</v>
      </c>
      <c r="G6711">
        <f>IF(route_map__2[[#This Row],[route_label]]&lt;&gt;A6712,0,SQRT((E6712-route_map__2[[#This Row],[stop_lat]])^2 + ((F6712-route_map__2[[#This Row],[stop_lon]])*COS(RADIANS(route_map__2[[#This Row],[stop_lat]])))^2)*111.32)</f>
        <v>0.22906340029485497</v>
      </c>
    </row>
    <row r="6712" spans="1:7" hidden="1" x14ac:dyDescent="0.2">
      <c r="A6712" t="s">
        <v>285</v>
      </c>
      <c r="B6712">
        <v>0</v>
      </c>
      <c r="C6712">
        <v>29</v>
      </c>
      <c r="D6712" t="s">
        <v>5635</v>
      </c>
      <c r="E6712">
        <v>49.184438999999998</v>
      </c>
      <c r="F6712">
        <v>-122.872619</v>
      </c>
      <c r="G6712">
        <f>IF(route_map__2[[#This Row],[route_label]]&lt;&gt;A6713,0,SQRT((E6713-route_map__2[[#This Row],[stop_lat]])^2 + ((F6713-route_map__2[[#This Row],[stop_lon]])*COS(RADIANS(route_map__2[[#This Row],[stop_lat]])))^2)*111.32)</f>
        <v>0.40314956461752127</v>
      </c>
    </row>
    <row r="6713" spans="1:7" hidden="1" x14ac:dyDescent="0.2">
      <c r="A6713" t="s">
        <v>285</v>
      </c>
      <c r="B6713">
        <v>0</v>
      </c>
      <c r="C6713">
        <v>30</v>
      </c>
      <c r="D6713" t="s">
        <v>5636</v>
      </c>
      <c r="E6713">
        <v>49.184381999999999</v>
      </c>
      <c r="F6713">
        <v>-122.867079</v>
      </c>
      <c r="G6713">
        <f>IF(route_map__2[[#This Row],[route_label]]&lt;&gt;A6714,0,SQRT((E6714-route_map__2[[#This Row],[stop_lat]])^2 + ((F6714-route_map__2[[#This Row],[stop_lon]])*COS(RADIANS(route_map__2[[#This Row],[stop_lat]])))^2)*111.32)</f>
        <v>0.39073465359294801</v>
      </c>
    </row>
    <row r="6714" spans="1:7" hidden="1" x14ac:dyDescent="0.2">
      <c r="A6714" t="s">
        <v>285</v>
      </c>
      <c r="B6714">
        <v>0</v>
      </c>
      <c r="C6714">
        <v>31</v>
      </c>
      <c r="D6714" t="s">
        <v>5637</v>
      </c>
      <c r="E6714">
        <v>49.184365999999997</v>
      </c>
      <c r="F6714">
        <v>-122.861709</v>
      </c>
      <c r="G6714">
        <f>IF(route_map__2[[#This Row],[route_label]]&lt;&gt;A6715,0,SQRT((E6715-route_map__2[[#This Row],[stop_lat]])^2 + ((F6715-route_map__2[[#This Row],[stop_lon]])*COS(RADIANS(route_map__2[[#This Row],[stop_lat]])))^2)*111.32)</f>
        <v>0.38897169431619888</v>
      </c>
    </row>
    <row r="6715" spans="1:7" hidden="1" x14ac:dyDescent="0.2">
      <c r="A6715" t="s">
        <v>285</v>
      </c>
      <c r="B6715">
        <v>0</v>
      </c>
      <c r="C6715">
        <v>32</v>
      </c>
      <c r="D6715" t="s">
        <v>5638</v>
      </c>
      <c r="E6715">
        <v>49.184856000000003</v>
      </c>
      <c r="F6715">
        <v>-122.856416</v>
      </c>
      <c r="G6715">
        <f>IF(route_map__2[[#This Row],[route_label]]&lt;&gt;A6716,0,SQRT((E6716-route_map__2[[#This Row],[stop_lat]])^2 + ((F6716-route_map__2[[#This Row],[stop_lon]])*COS(RADIANS(route_map__2[[#This Row],[stop_lat]])))^2)*111.32)</f>
        <v>0.29115975225206814</v>
      </c>
    </row>
    <row r="6716" spans="1:7" hidden="1" x14ac:dyDescent="0.2">
      <c r="A6716" t="s">
        <v>285</v>
      </c>
      <c r="B6716">
        <v>0</v>
      </c>
      <c r="C6716">
        <v>33</v>
      </c>
      <c r="D6716" t="s">
        <v>5639</v>
      </c>
      <c r="E6716">
        <v>49.187432000000001</v>
      </c>
      <c r="F6716">
        <v>-122.855723</v>
      </c>
      <c r="G6716">
        <f>IF(route_map__2[[#This Row],[route_label]]&lt;&gt;A6717,0,SQRT((E6717-route_map__2[[#This Row],[stop_lat]])^2 + ((F6717-route_map__2[[#This Row],[stop_lon]])*COS(RADIANS(route_map__2[[#This Row],[stop_lat]])))^2)*111.32)</f>
        <v>0.32080197747782141</v>
      </c>
    </row>
    <row r="6717" spans="1:7" hidden="1" x14ac:dyDescent="0.2">
      <c r="A6717" t="s">
        <v>285</v>
      </c>
      <c r="B6717">
        <v>0</v>
      </c>
      <c r="C6717">
        <v>34</v>
      </c>
      <c r="D6717" t="s">
        <v>5640</v>
      </c>
      <c r="E6717">
        <v>49.186512999999998</v>
      </c>
      <c r="F6717">
        <v>-122.851544</v>
      </c>
      <c r="G6717">
        <f>IF(route_map__2[[#This Row],[route_label]]&lt;&gt;A6718,0,SQRT((E6718-route_map__2[[#This Row],[stop_lat]])^2 + ((F6718-route_map__2[[#This Row],[stop_lon]])*COS(RADIANS(route_map__2[[#This Row],[stop_lat]])))^2)*111.32)</f>
        <v>0.3562127115194797</v>
      </c>
    </row>
    <row r="6718" spans="1:7" hidden="1" x14ac:dyDescent="0.2">
      <c r="A6718" t="s">
        <v>285</v>
      </c>
      <c r="B6718">
        <v>0</v>
      </c>
      <c r="C6718">
        <v>35</v>
      </c>
      <c r="D6718" t="s">
        <v>5594</v>
      </c>
      <c r="E6718">
        <v>49.188851999999997</v>
      </c>
      <c r="F6718">
        <v>-122.848203</v>
      </c>
      <c r="G6718">
        <f>IF(route_map__2[[#This Row],[route_label]]&lt;&gt;A6719,0,SQRT((E6719-route_map__2[[#This Row],[stop_lat]])^2 + ((F6719-route_map__2[[#This Row],[stop_lon]])*COS(RADIANS(route_map__2[[#This Row],[stop_lat]])))^2)*111.32)</f>
        <v>6.6495256362972849E-2</v>
      </c>
    </row>
    <row r="6719" spans="1:7" hidden="1" x14ac:dyDescent="0.2">
      <c r="A6719" t="s">
        <v>285</v>
      </c>
      <c r="B6719">
        <v>1</v>
      </c>
      <c r="C6719">
        <v>1</v>
      </c>
      <c r="D6719" t="s">
        <v>5641</v>
      </c>
      <c r="E6719">
        <v>49.188955999999997</v>
      </c>
      <c r="F6719">
        <v>-122.849103</v>
      </c>
      <c r="G6719">
        <f>IF(route_map__2[[#This Row],[route_label]]&lt;&gt;A6720,0,SQRT((E6720-route_map__2[[#This Row],[stop_lat]])^2 + ((F6720-route_map__2[[#This Row],[stop_lon]])*COS(RADIANS(route_map__2[[#This Row],[stop_lat]])))^2)*111.32)</f>
        <v>0.23636670140691493</v>
      </c>
    </row>
    <row r="6720" spans="1:7" hidden="1" x14ac:dyDescent="0.2">
      <c r="A6720" t="s">
        <v>285</v>
      </c>
      <c r="B6720">
        <v>1</v>
      </c>
      <c r="C6720">
        <v>2</v>
      </c>
      <c r="D6720" t="s">
        <v>5642</v>
      </c>
      <c r="E6720">
        <v>49.187503</v>
      </c>
      <c r="F6720">
        <v>-122.851472</v>
      </c>
      <c r="G6720">
        <f>IF(route_map__2[[#This Row],[route_label]]&lt;&gt;A6721,0,SQRT((E6721-route_map__2[[#This Row],[stop_lat]])^2 + ((F6721-route_map__2[[#This Row],[stop_lon]])*COS(RADIANS(route_map__2[[#This Row],[stop_lat]])))^2)*111.32)</f>
        <v>0.14261163985256659</v>
      </c>
    </row>
    <row r="6721" spans="1:7" hidden="1" x14ac:dyDescent="0.2">
      <c r="A6721" t="s">
        <v>285</v>
      </c>
      <c r="B6721">
        <v>1</v>
      </c>
      <c r="C6721">
        <v>3</v>
      </c>
      <c r="D6721" t="s">
        <v>5643</v>
      </c>
      <c r="E6721">
        <v>49.186348000000002</v>
      </c>
      <c r="F6721">
        <v>-122.85232000000001</v>
      </c>
      <c r="G6721">
        <f>IF(route_map__2[[#This Row],[route_label]]&lt;&gt;A6722,0,SQRT((E6722-route_map__2[[#This Row],[stop_lat]])^2 + ((F6722-route_map__2[[#This Row],[stop_lon]])*COS(RADIANS(route_map__2[[#This Row],[stop_lat]])))^2)*111.32)</f>
        <v>0.3298000957729732</v>
      </c>
    </row>
    <row r="6722" spans="1:7" hidden="1" x14ac:dyDescent="0.2">
      <c r="A6722" t="s">
        <v>285</v>
      </c>
      <c r="B6722">
        <v>1</v>
      </c>
      <c r="C6722">
        <v>4</v>
      </c>
      <c r="D6722" t="s">
        <v>5644</v>
      </c>
      <c r="E6722">
        <v>49.187331</v>
      </c>
      <c r="F6722">
        <v>-122.856596</v>
      </c>
      <c r="G6722">
        <f>IF(route_map__2[[#This Row],[route_label]]&lt;&gt;A6723,0,SQRT((E6723-route_map__2[[#This Row],[stop_lat]])^2 + ((F6723-route_map__2[[#This Row],[stop_lon]])*COS(RADIANS(route_map__2[[#This Row],[stop_lat]])))^2)*111.32)</f>
        <v>0.32453835696126487</v>
      </c>
    </row>
    <row r="6723" spans="1:7" hidden="1" x14ac:dyDescent="0.2">
      <c r="A6723" t="s">
        <v>285</v>
      </c>
      <c r="B6723">
        <v>1</v>
      </c>
      <c r="C6723">
        <v>5</v>
      </c>
      <c r="D6723" t="s">
        <v>5645</v>
      </c>
      <c r="E6723">
        <v>49.184475999999997</v>
      </c>
      <c r="F6723">
        <v>-122.857499</v>
      </c>
      <c r="G6723">
        <f>IF(route_map__2[[#This Row],[route_label]]&lt;&gt;A6724,0,SQRT((E6724-route_map__2[[#This Row],[stop_lat]])^2 + ((F6724-route_map__2[[#This Row],[stop_lon]])*COS(RADIANS(route_map__2[[#This Row],[stop_lat]])))^2)*111.32)</f>
        <v>0.3782159031716027</v>
      </c>
    </row>
    <row r="6724" spans="1:7" hidden="1" x14ac:dyDescent="0.2">
      <c r="A6724" t="s">
        <v>285</v>
      </c>
      <c r="B6724">
        <v>1</v>
      </c>
      <c r="C6724">
        <v>6</v>
      </c>
      <c r="D6724" t="s">
        <v>5646</v>
      </c>
      <c r="E6724">
        <v>49.184483999999998</v>
      </c>
      <c r="F6724">
        <v>-122.862697</v>
      </c>
      <c r="G6724">
        <f>IF(route_map__2[[#This Row],[route_label]]&lt;&gt;A6725,0,SQRT((E6725-route_map__2[[#This Row],[stop_lat]])^2 + ((F6725-route_map__2[[#This Row],[stop_lon]])*COS(RADIANS(route_map__2[[#This Row],[stop_lat]])))^2)*111.32)</f>
        <v>0.39801729733728608</v>
      </c>
    </row>
    <row r="6725" spans="1:7" hidden="1" x14ac:dyDescent="0.2">
      <c r="A6725" t="s">
        <v>285</v>
      </c>
      <c r="B6725">
        <v>1</v>
      </c>
      <c r="C6725">
        <v>7</v>
      </c>
      <c r="D6725" t="s">
        <v>5647</v>
      </c>
      <c r="E6725">
        <v>49.184511000000001</v>
      </c>
      <c r="F6725">
        <v>-122.868167</v>
      </c>
      <c r="G6725">
        <f>IF(route_map__2[[#This Row],[route_label]]&lt;&gt;A6726,0,SQRT((E6726-route_map__2[[#This Row],[stop_lat]])^2 + ((F6726-route_map__2[[#This Row],[stop_lon]])*COS(RADIANS(route_map__2[[#This Row],[stop_lat]])))^2)*111.32)</f>
        <v>0.35823283328430267</v>
      </c>
    </row>
    <row r="6726" spans="1:7" hidden="1" x14ac:dyDescent="0.2">
      <c r="A6726" t="s">
        <v>285</v>
      </c>
      <c r="B6726">
        <v>1</v>
      </c>
      <c r="C6726">
        <v>8</v>
      </c>
      <c r="D6726" t="s">
        <v>5648</v>
      </c>
      <c r="E6726">
        <v>49.184550999999999</v>
      </c>
      <c r="F6726">
        <v>-122.87309</v>
      </c>
      <c r="G6726">
        <f>IF(route_map__2[[#This Row],[route_label]]&lt;&gt;A6727,0,SQRT((E6727-route_map__2[[#This Row],[stop_lat]])^2 + ((F6727-route_map__2[[#This Row],[stop_lon]])*COS(RADIANS(route_map__2[[#This Row],[stop_lat]])))^2)*111.32)</f>
        <v>0.2791403099091046</v>
      </c>
    </row>
    <row r="6727" spans="1:7" hidden="1" x14ac:dyDescent="0.2">
      <c r="A6727" t="s">
        <v>285</v>
      </c>
      <c r="B6727">
        <v>1</v>
      </c>
      <c r="C6727">
        <v>9</v>
      </c>
      <c r="D6727" t="s">
        <v>5649</v>
      </c>
      <c r="E6727">
        <v>49.184586000000003</v>
      </c>
      <c r="F6727">
        <v>-122.876926</v>
      </c>
      <c r="G6727">
        <f>IF(route_map__2[[#This Row],[route_label]]&lt;&gt;A6728,0,SQRT((E6728-route_map__2[[#This Row],[stop_lat]])^2 + ((F6728-route_map__2[[#This Row],[stop_lon]])*COS(RADIANS(route_map__2[[#This Row],[stop_lat]])))^2)*111.32)</f>
        <v>0.27498128942874384</v>
      </c>
    </row>
    <row r="6728" spans="1:7" hidden="1" x14ac:dyDescent="0.2">
      <c r="A6728" t="s">
        <v>285</v>
      </c>
      <c r="B6728">
        <v>1</v>
      </c>
      <c r="C6728">
        <v>10</v>
      </c>
      <c r="D6728" t="s">
        <v>5650</v>
      </c>
      <c r="E6728">
        <v>49.183973000000002</v>
      </c>
      <c r="F6728">
        <v>-122.88058700000001</v>
      </c>
      <c r="G6728">
        <f>IF(route_map__2[[#This Row],[route_label]]&lt;&gt;A6729,0,SQRT((E6729-route_map__2[[#This Row],[stop_lat]])^2 + ((F6729-route_map__2[[#This Row],[stop_lon]])*COS(RADIANS(route_map__2[[#This Row],[stop_lat]])))^2)*111.32)</f>
        <v>0.18857845236127913</v>
      </c>
    </row>
    <row r="6729" spans="1:7" hidden="1" x14ac:dyDescent="0.2">
      <c r="A6729" t="s">
        <v>285</v>
      </c>
      <c r="B6729">
        <v>1</v>
      </c>
      <c r="C6729">
        <v>11</v>
      </c>
      <c r="D6729" t="s">
        <v>5651</v>
      </c>
      <c r="E6729">
        <v>49.182279000000001</v>
      </c>
      <c r="F6729">
        <v>-122.8806</v>
      </c>
      <c r="G6729">
        <f>IF(route_map__2[[#This Row],[route_label]]&lt;&gt;A6730,0,SQRT((E6730-route_map__2[[#This Row],[stop_lat]])^2 + ((F6730-route_map__2[[#This Row],[stop_lon]])*COS(RADIANS(route_map__2[[#This Row],[stop_lat]])))^2)*111.32)</f>
        <v>0.23544180000038067</v>
      </c>
    </row>
    <row r="6730" spans="1:7" hidden="1" x14ac:dyDescent="0.2">
      <c r="A6730" t="s">
        <v>285</v>
      </c>
      <c r="B6730">
        <v>1</v>
      </c>
      <c r="C6730">
        <v>12</v>
      </c>
      <c r="D6730" t="s">
        <v>5652</v>
      </c>
      <c r="E6730">
        <v>49.180163999999998</v>
      </c>
      <c r="F6730">
        <v>-122.8806</v>
      </c>
      <c r="G6730">
        <f>IF(route_map__2[[#This Row],[route_label]]&lt;&gt;A6731,0,SQRT((E6731-route_map__2[[#This Row],[stop_lat]])^2 + ((F6731-route_map__2[[#This Row],[stop_lon]])*COS(RADIANS(route_map__2[[#This Row],[stop_lat]])))^2)*111.32)</f>
        <v>0.28932076235902537</v>
      </c>
    </row>
    <row r="6731" spans="1:7" hidden="1" x14ac:dyDescent="0.2">
      <c r="A6731" t="s">
        <v>285</v>
      </c>
      <c r="B6731">
        <v>1</v>
      </c>
      <c r="C6731">
        <v>13</v>
      </c>
      <c r="D6731" t="s">
        <v>5653</v>
      </c>
      <c r="E6731">
        <v>49.177565000000001</v>
      </c>
      <c r="F6731">
        <v>-122.88059699999999</v>
      </c>
      <c r="G6731">
        <f>IF(route_map__2[[#This Row],[route_label]]&lt;&gt;A6732,0,SQRT((E6732-route_map__2[[#This Row],[stop_lat]])^2 + ((F6732-route_map__2[[#This Row],[stop_lon]])*COS(RADIANS(route_map__2[[#This Row],[stop_lat]])))^2)*111.32)</f>
        <v>0.34031660542293096</v>
      </c>
    </row>
    <row r="6732" spans="1:7" hidden="1" x14ac:dyDescent="0.2">
      <c r="A6732" t="s">
        <v>285</v>
      </c>
      <c r="B6732">
        <v>1</v>
      </c>
      <c r="C6732">
        <v>14</v>
      </c>
      <c r="D6732" t="s">
        <v>5654</v>
      </c>
      <c r="E6732">
        <v>49.177233999999999</v>
      </c>
      <c r="F6732">
        <v>-122.885246</v>
      </c>
      <c r="G6732">
        <f>IF(route_map__2[[#This Row],[route_label]]&lt;&gt;A6733,0,SQRT((E6733-route_map__2[[#This Row],[stop_lat]])^2 + ((F6733-route_map__2[[#This Row],[stop_lon]])*COS(RADIANS(route_map__2[[#This Row],[stop_lat]])))^2)*111.32)</f>
        <v>0.41618468523609548</v>
      </c>
    </row>
    <row r="6733" spans="1:7" hidden="1" x14ac:dyDescent="0.2">
      <c r="A6733" t="s">
        <v>285</v>
      </c>
      <c r="B6733">
        <v>1</v>
      </c>
      <c r="C6733">
        <v>15</v>
      </c>
      <c r="D6733" t="s">
        <v>5558</v>
      </c>
      <c r="E6733">
        <v>49.177230999999999</v>
      </c>
      <c r="F6733">
        <v>-122.89096499999999</v>
      </c>
      <c r="G6733">
        <f>IF(route_map__2[[#This Row],[route_label]]&lt;&gt;A6734,0,SQRT((E6734-route_map__2[[#This Row],[stop_lat]])^2 + ((F6734-route_map__2[[#This Row],[stop_lon]])*COS(RADIANS(route_map__2[[#This Row],[stop_lat]])))^2)*111.32)</f>
        <v>0.7515848619069404</v>
      </c>
    </row>
    <row r="6734" spans="1:7" hidden="1" x14ac:dyDescent="0.2">
      <c r="A6734" t="s">
        <v>285</v>
      </c>
      <c r="B6734">
        <v>1</v>
      </c>
      <c r="C6734">
        <v>16</v>
      </c>
      <c r="D6734" t="s">
        <v>5655</v>
      </c>
      <c r="E6734">
        <v>49.176743999999999</v>
      </c>
      <c r="F6734">
        <v>-122.90126600000001</v>
      </c>
      <c r="G6734">
        <f>IF(route_map__2[[#This Row],[route_label]]&lt;&gt;A6735,0,SQRT((E6735-route_map__2[[#This Row],[stop_lat]])^2 + ((F6735-route_map__2[[#This Row],[stop_lon]])*COS(RADIANS(route_map__2[[#This Row],[stop_lat]])))^2)*111.32)</f>
        <v>0.37694925288285597</v>
      </c>
    </row>
    <row r="6735" spans="1:7" hidden="1" x14ac:dyDescent="0.2">
      <c r="A6735" t="s">
        <v>285</v>
      </c>
      <c r="B6735">
        <v>1</v>
      </c>
      <c r="C6735">
        <v>17</v>
      </c>
      <c r="D6735" t="s">
        <v>5656</v>
      </c>
      <c r="E6735">
        <v>49.173358</v>
      </c>
      <c r="F6735">
        <v>-122.901319</v>
      </c>
      <c r="G6735">
        <f>IF(route_map__2[[#This Row],[route_label]]&lt;&gt;A6736,0,SQRT((E6736-route_map__2[[#This Row],[stop_lat]])^2 + ((F6736-route_map__2[[#This Row],[stop_lon]])*COS(RADIANS(route_map__2[[#This Row],[stop_lat]])))^2)*111.32)</f>
        <v>0.34567012153022769</v>
      </c>
    </row>
    <row r="6736" spans="1:7" hidden="1" x14ac:dyDescent="0.2">
      <c r="A6736" t="s">
        <v>285</v>
      </c>
      <c r="B6736">
        <v>1</v>
      </c>
      <c r="C6736">
        <v>18</v>
      </c>
      <c r="D6736" t="s">
        <v>5657</v>
      </c>
      <c r="E6736">
        <v>49.170253000000002</v>
      </c>
      <c r="F6736">
        <v>-122.90137199999999</v>
      </c>
      <c r="G6736">
        <f>IF(route_map__2[[#This Row],[route_label]]&lt;&gt;A6737,0,SQRT((E6737-route_map__2[[#This Row],[stop_lat]])^2 + ((F6737-route_map__2[[#This Row],[stop_lon]])*COS(RADIANS(route_map__2[[#This Row],[stop_lat]])))^2)*111.32)</f>
        <v>0.1252375590540627</v>
      </c>
    </row>
    <row r="6737" spans="1:7" hidden="1" x14ac:dyDescent="0.2">
      <c r="A6737" t="s">
        <v>285</v>
      </c>
      <c r="B6737">
        <v>1</v>
      </c>
      <c r="C6737">
        <v>19</v>
      </c>
      <c r="D6737" t="s">
        <v>5658</v>
      </c>
      <c r="E6737">
        <v>49.169128000000001</v>
      </c>
      <c r="F6737">
        <v>-122.901383</v>
      </c>
      <c r="G6737">
        <f>IF(route_map__2[[#This Row],[route_label]]&lt;&gt;A6738,0,SQRT((E6738-route_map__2[[#This Row],[stop_lat]])^2 + ((F6738-route_map__2[[#This Row],[stop_lon]])*COS(RADIANS(route_map__2[[#This Row],[stop_lat]])))^2)*111.32)</f>
        <v>0.3242867806171647</v>
      </c>
    </row>
    <row r="6738" spans="1:7" hidden="1" x14ac:dyDescent="0.2">
      <c r="A6738" t="s">
        <v>285</v>
      </c>
      <c r="B6738">
        <v>1</v>
      </c>
      <c r="C6738">
        <v>20</v>
      </c>
      <c r="D6738" t="s">
        <v>5659</v>
      </c>
      <c r="E6738">
        <v>49.166260000000001</v>
      </c>
      <c r="F6738">
        <v>-122.902164</v>
      </c>
      <c r="G6738">
        <f>IF(route_map__2[[#This Row],[route_label]]&lt;&gt;A6739,0,SQRT((E6739-route_map__2[[#This Row],[stop_lat]])^2 + ((F6739-route_map__2[[#This Row],[stop_lon]])*COS(RADIANS(route_map__2[[#This Row],[stop_lat]])))^2)*111.32)</f>
        <v>0.37475662747426369</v>
      </c>
    </row>
    <row r="6739" spans="1:7" hidden="1" x14ac:dyDescent="0.2">
      <c r="A6739" t="s">
        <v>285</v>
      </c>
      <c r="B6739">
        <v>1</v>
      </c>
      <c r="C6739">
        <v>21</v>
      </c>
      <c r="D6739" t="s">
        <v>5660</v>
      </c>
      <c r="E6739">
        <v>49.162894000000001</v>
      </c>
      <c r="F6739">
        <v>-122.90225100000001</v>
      </c>
      <c r="G6739">
        <f>IF(route_map__2[[#This Row],[route_label]]&lt;&gt;A6740,0,SQRT((E6740-route_map__2[[#This Row],[stop_lat]])^2 + ((F6740-route_map__2[[#This Row],[stop_lon]])*COS(RADIANS(route_map__2[[#This Row],[stop_lat]])))^2)*111.32)</f>
        <v>0.18290159919530344</v>
      </c>
    </row>
    <row r="6740" spans="1:7" hidden="1" x14ac:dyDescent="0.2">
      <c r="A6740" t="s">
        <v>285</v>
      </c>
      <c r="B6740">
        <v>1</v>
      </c>
      <c r="C6740">
        <v>22</v>
      </c>
      <c r="D6740" t="s">
        <v>5661</v>
      </c>
      <c r="E6740">
        <v>49.161251</v>
      </c>
      <c r="F6740">
        <v>-122.902265</v>
      </c>
      <c r="G6740">
        <f>IF(route_map__2[[#This Row],[route_label]]&lt;&gt;A6741,0,SQRT((E6741-route_map__2[[#This Row],[stop_lat]])^2 + ((F6741-route_map__2[[#This Row],[stop_lon]])*COS(RADIANS(route_map__2[[#This Row],[stop_lat]])))^2)*111.32)</f>
        <v>0.24101312097934352</v>
      </c>
    </row>
    <row r="6741" spans="1:7" hidden="1" x14ac:dyDescent="0.2">
      <c r="A6741" t="s">
        <v>285</v>
      </c>
      <c r="B6741">
        <v>1</v>
      </c>
      <c r="C6741">
        <v>23</v>
      </c>
      <c r="D6741" t="s">
        <v>5662</v>
      </c>
      <c r="E6741">
        <v>49.159086000000002</v>
      </c>
      <c r="F6741">
        <v>-122.902243</v>
      </c>
      <c r="G6741">
        <f>IF(route_map__2[[#This Row],[route_label]]&lt;&gt;A6742,0,SQRT((E6742-route_map__2[[#This Row],[stop_lat]])^2 + ((F6742-route_map__2[[#This Row],[stop_lon]])*COS(RADIANS(route_map__2[[#This Row],[stop_lat]])))^2)*111.32)</f>
        <v>0.39600409242788193</v>
      </c>
    </row>
    <row r="6742" spans="1:7" hidden="1" x14ac:dyDescent="0.2">
      <c r="A6742" t="s">
        <v>285</v>
      </c>
      <c r="B6742">
        <v>1</v>
      </c>
      <c r="C6742">
        <v>24</v>
      </c>
      <c r="D6742" t="s">
        <v>5663</v>
      </c>
      <c r="E6742">
        <v>49.155549000000001</v>
      </c>
      <c r="F6742">
        <v>-122.901662</v>
      </c>
      <c r="G6742">
        <f>IF(route_map__2[[#This Row],[route_label]]&lt;&gt;A6743,0,SQRT((E6743-route_map__2[[#This Row],[stop_lat]])^2 + ((F6743-route_map__2[[#This Row],[stop_lon]])*COS(RADIANS(route_map__2[[#This Row],[stop_lat]])))^2)*111.32)</f>
        <v>0.29790321810430687</v>
      </c>
    </row>
    <row r="6743" spans="1:7" hidden="1" x14ac:dyDescent="0.2">
      <c r="A6743" t="s">
        <v>285</v>
      </c>
      <c r="B6743">
        <v>1</v>
      </c>
      <c r="C6743">
        <v>25</v>
      </c>
      <c r="D6743" t="s">
        <v>5664</v>
      </c>
      <c r="E6743">
        <v>49.152873</v>
      </c>
      <c r="F6743">
        <v>-122.901627</v>
      </c>
      <c r="G6743">
        <f>IF(route_map__2[[#This Row],[route_label]]&lt;&gt;A6744,0,SQRT((E6744-route_map__2[[#This Row],[stop_lat]])^2 + ((F6744-route_map__2[[#This Row],[stop_lon]])*COS(RADIANS(route_map__2[[#This Row],[stop_lat]])))^2)*111.32)</f>
        <v>0.51031020692148255</v>
      </c>
    </row>
    <row r="6744" spans="1:7" hidden="1" x14ac:dyDescent="0.2">
      <c r="A6744" t="s">
        <v>285</v>
      </c>
      <c r="B6744">
        <v>1</v>
      </c>
      <c r="C6744">
        <v>26</v>
      </c>
      <c r="D6744" t="s">
        <v>5665</v>
      </c>
      <c r="E6744">
        <v>49.148288999999998</v>
      </c>
      <c r="F6744">
        <v>-122.901566</v>
      </c>
      <c r="G6744">
        <f>IF(route_map__2[[#This Row],[route_label]]&lt;&gt;A6745,0,SQRT((E6745-route_map__2[[#This Row],[stop_lat]])^2 + ((F6745-route_map__2[[#This Row],[stop_lon]])*COS(RADIANS(route_map__2[[#This Row],[stop_lat]])))^2)*111.32)</f>
        <v>0.28642817405759241</v>
      </c>
    </row>
    <row r="6745" spans="1:7" hidden="1" x14ac:dyDescent="0.2">
      <c r="A6745" t="s">
        <v>285</v>
      </c>
      <c r="B6745">
        <v>1</v>
      </c>
      <c r="C6745">
        <v>27</v>
      </c>
      <c r="D6745" t="s">
        <v>5666</v>
      </c>
      <c r="E6745">
        <v>49.145716</v>
      </c>
      <c r="F6745">
        <v>-122.901552</v>
      </c>
      <c r="G6745">
        <f>IF(route_map__2[[#This Row],[route_label]]&lt;&gt;A6746,0,SQRT((E6746-route_map__2[[#This Row],[stop_lat]])^2 + ((F6746-route_map__2[[#This Row],[stop_lon]])*COS(RADIANS(route_map__2[[#This Row],[stop_lat]])))^2)*111.32)</f>
        <v>0.23778063501074467</v>
      </c>
    </row>
    <row r="6746" spans="1:7" hidden="1" x14ac:dyDescent="0.2">
      <c r="A6746" t="s">
        <v>285</v>
      </c>
      <c r="B6746">
        <v>1</v>
      </c>
      <c r="C6746">
        <v>28</v>
      </c>
      <c r="D6746" t="s">
        <v>5667</v>
      </c>
      <c r="E6746">
        <v>49.14358</v>
      </c>
      <c r="F6746">
        <v>-122.90154200000001</v>
      </c>
      <c r="G6746">
        <f>IF(route_map__2[[#This Row],[route_label]]&lt;&gt;A6747,0,SQRT((E6747-route_map__2[[#This Row],[stop_lat]])^2 + ((F6747-route_map__2[[#This Row],[stop_lon]])*COS(RADIANS(route_map__2[[#This Row],[stop_lat]])))^2)*111.32)</f>
        <v>0.22241812296132799</v>
      </c>
    </row>
    <row r="6747" spans="1:7" hidden="1" x14ac:dyDescent="0.2">
      <c r="A6747" t="s">
        <v>285</v>
      </c>
      <c r="B6747">
        <v>1</v>
      </c>
      <c r="C6747">
        <v>29</v>
      </c>
      <c r="D6747" t="s">
        <v>5668</v>
      </c>
      <c r="E6747">
        <v>49.141582</v>
      </c>
      <c r="F6747">
        <v>-122.901534</v>
      </c>
      <c r="G6747">
        <f>IF(route_map__2[[#This Row],[route_label]]&lt;&gt;A6748,0,SQRT((E6748-route_map__2[[#This Row],[stop_lat]])^2 + ((F6748-route_map__2[[#This Row],[stop_lon]])*COS(RADIANS(route_map__2[[#This Row],[stop_lat]])))^2)*111.32)</f>
        <v>0.20249140738620408</v>
      </c>
    </row>
    <row r="6748" spans="1:7" hidden="1" x14ac:dyDescent="0.2">
      <c r="A6748" t="s">
        <v>285</v>
      </c>
      <c r="B6748">
        <v>1</v>
      </c>
      <c r="C6748">
        <v>30</v>
      </c>
      <c r="D6748" t="s">
        <v>5669</v>
      </c>
      <c r="E6748">
        <v>49.139763000000002</v>
      </c>
      <c r="F6748">
        <v>-122.901539</v>
      </c>
      <c r="G6748">
        <f>IF(route_map__2[[#This Row],[route_label]]&lt;&gt;A6749,0,SQRT((E6749-route_map__2[[#This Row],[stop_lat]])^2 + ((F6749-route_map__2[[#This Row],[stop_lon]])*COS(RADIANS(route_map__2[[#This Row],[stop_lat]])))^2)*111.32)</f>
        <v>0.43938922001147895</v>
      </c>
    </row>
    <row r="6749" spans="1:7" hidden="1" x14ac:dyDescent="0.2">
      <c r="A6749" t="s">
        <v>285</v>
      </c>
      <c r="B6749">
        <v>1</v>
      </c>
      <c r="C6749">
        <v>31</v>
      </c>
      <c r="D6749" t="s">
        <v>5670</v>
      </c>
      <c r="E6749">
        <v>49.135815999999998</v>
      </c>
      <c r="F6749">
        <v>-122.901578</v>
      </c>
      <c r="G6749">
        <f>IF(route_map__2[[#This Row],[route_label]]&lt;&gt;A6750,0,SQRT((E6750-route_map__2[[#This Row],[stop_lat]])^2 + ((F6750-route_map__2[[#This Row],[stop_lon]])*COS(RADIANS(route_map__2[[#This Row],[stop_lat]])))^2)*111.32)</f>
        <v>0.22988316383636231</v>
      </c>
    </row>
    <row r="6750" spans="1:7" hidden="1" x14ac:dyDescent="0.2">
      <c r="A6750" t="s">
        <v>285</v>
      </c>
      <c r="B6750">
        <v>1</v>
      </c>
      <c r="C6750">
        <v>32</v>
      </c>
      <c r="D6750" t="s">
        <v>5578</v>
      </c>
      <c r="E6750">
        <v>49.133901999999999</v>
      </c>
      <c r="F6750">
        <v>-122.90039299999999</v>
      </c>
      <c r="G6750">
        <f>IF(route_map__2[[#This Row],[route_label]]&lt;&gt;A6751,0,SQRT((E6751-route_map__2[[#This Row],[stop_lat]])^2 + ((F6751-route_map__2[[#This Row],[stop_lon]])*COS(RADIANS(route_map__2[[#This Row],[stop_lat]])))^2)*111.32)</f>
        <v>0.3507708236728756</v>
      </c>
    </row>
    <row r="6751" spans="1:7" hidden="1" x14ac:dyDescent="0.2">
      <c r="A6751" t="s">
        <v>285</v>
      </c>
      <c r="B6751">
        <v>1</v>
      </c>
      <c r="C6751">
        <v>33</v>
      </c>
      <c r="D6751" t="s">
        <v>5579</v>
      </c>
      <c r="E6751">
        <v>49.133963000000001</v>
      </c>
      <c r="F6751">
        <v>-122.895578</v>
      </c>
      <c r="G6751">
        <f>IF(route_map__2[[#This Row],[route_label]]&lt;&gt;A6752,0,SQRT((E6752-route_map__2[[#This Row],[stop_lat]])^2 + ((F6752-route_map__2[[#This Row],[stop_lon]])*COS(RADIANS(route_map__2[[#This Row],[stop_lat]])))^2)*111.32)</f>
        <v>0.23504985568661133</v>
      </c>
    </row>
    <row r="6752" spans="1:7" hidden="1" x14ac:dyDescent="0.2">
      <c r="A6752" t="s">
        <v>285</v>
      </c>
      <c r="B6752">
        <v>1</v>
      </c>
      <c r="C6752">
        <v>34</v>
      </c>
      <c r="D6752" t="s">
        <v>5580</v>
      </c>
      <c r="E6752">
        <v>49.133944999999997</v>
      </c>
      <c r="F6752">
        <v>-122.89235100000001</v>
      </c>
      <c r="G6752">
        <f>IF(route_map__2[[#This Row],[route_label]]&lt;&gt;A6753,0,SQRT((E6753-route_map__2[[#This Row],[stop_lat]])^2 + ((F6753-route_map__2[[#This Row],[stop_lon]])*COS(RADIANS(route_map__2[[#This Row],[stop_lat]])))^2)*111.32)</f>
        <v>0.266747388908183</v>
      </c>
    </row>
    <row r="6753" spans="1:7" hidden="1" x14ac:dyDescent="0.2">
      <c r="A6753" t="s">
        <v>285</v>
      </c>
      <c r="B6753">
        <v>1</v>
      </c>
      <c r="C6753">
        <v>35</v>
      </c>
      <c r="D6753" t="s">
        <v>5484</v>
      </c>
      <c r="E6753">
        <v>49.135869</v>
      </c>
      <c r="F6753">
        <v>-122.890168</v>
      </c>
      <c r="G6753">
        <f>IF(route_map__2[[#This Row],[route_label]]&lt;&gt;A6754,0,SQRT((E6754-route_map__2[[#This Row],[stop_lat]])^2 + ((F6754-route_map__2[[#This Row],[stop_lon]])*COS(RADIANS(route_map__2[[#This Row],[stop_lat]])))^2)*111.32)</f>
        <v>0.26408560894927008</v>
      </c>
    </row>
    <row r="6754" spans="1:7" hidden="1" x14ac:dyDescent="0.2">
      <c r="A6754" t="s">
        <v>285</v>
      </c>
      <c r="B6754">
        <v>1</v>
      </c>
      <c r="C6754">
        <v>36</v>
      </c>
      <c r="D6754" t="s">
        <v>5526</v>
      </c>
      <c r="E6754">
        <v>49.137661000000001</v>
      </c>
      <c r="F6754">
        <v>-122.887792</v>
      </c>
      <c r="G6754">
        <f>IF(route_map__2[[#This Row],[route_label]]&lt;&gt;A6755,0,SQRT((E6755-route_map__2[[#This Row],[stop_lat]])^2 + ((F6755-route_map__2[[#This Row],[stop_lon]])*COS(RADIANS(route_map__2[[#This Row],[stop_lat]])))^2)*111.32)</f>
        <v>0</v>
      </c>
    </row>
    <row r="6755" spans="1:7" hidden="1" x14ac:dyDescent="0.2">
      <c r="A6755" t="s">
        <v>50</v>
      </c>
      <c r="B6755">
        <v>0</v>
      </c>
      <c r="C6755">
        <v>1</v>
      </c>
      <c r="D6755" t="s">
        <v>5671</v>
      </c>
      <c r="E6755">
        <v>49.133305999999997</v>
      </c>
      <c r="F6755">
        <v>-122.841764</v>
      </c>
      <c r="G6755">
        <f>IF(route_map__2[[#This Row],[route_label]]&lt;&gt;A6756,0,SQRT((E6756-route_map__2[[#This Row],[stop_lat]])^2 + ((F6756-route_map__2[[#This Row],[stop_lon]])*COS(RADIANS(route_map__2[[#This Row],[stop_lat]])))^2)*111.32)</f>
        <v>0.38590045392838201</v>
      </c>
    </row>
    <row r="6756" spans="1:7" hidden="1" x14ac:dyDescent="0.2">
      <c r="A6756" t="s">
        <v>50</v>
      </c>
      <c r="B6756">
        <v>0</v>
      </c>
      <c r="C6756">
        <v>2</v>
      </c>
      <c r="D6756" t="s">
        <v>5672</v>
      </c>
      <c r="E6756">
        <v>49.133650000000003</v>
      </c>
      <c r="F6756">
        <v>-122.847036</v>
      </c>
      <c r="G6756">
        <f>IF(route_map__2[[#This Row],[route_label]]&lt;&gt;A6757,0,SQRT((E6757-route_map__2[[#This Row],[stop_lat]])^2 + ((F6757-route_map__2[[#This Row],[stop_lon]])*COS(RADIANS(route_map__2[[#This Row],[stop_lat]])))^2)*111.32)</f>
        <v>0.33588481692005318</v>
      </c>
    </row>
    <row r="6757" spans="1:7" hidden="1" x14ac:dyDescent="0.2">
      <c r="A6757" t="s">
        <v>50</v>
      </c>
      <c r="B6757">
        <v>0</v>
      </c>
      <c r="C6757">
        <v>3</v>
      </c>
      <c r="D6757" t="s">
        <v>5673</v>
      </c>
      <c r="E6757">
        <v>49.133727</v>
      </c>
      <c r="F6757">
        <v>-122.851646</v>
      </c>
      <c r="G6757">
        <f>IF(route_map__2[[#This Row],[route_label]]&lt;&gt;A6758,0,SQRT((E6758-route_map__2[[#This Row],[stop_lat]])^2 + ((F6758-route_map__2[[#This Row],[stop_lon]])*COS(RADIANS(route_map__2[[#This Row],[stop_lat]])))^2)*111.32)</f>
        <v>0.4072669228518237</v>
      </c>
    </row>
    <row r="6758" spans="1:7" hidden="1" x14ac:dyDescent="0.2">
      <c r="A6758" t="s">
        <v>50</v>
      </c>
      <c r="B6758">
        <v>0</v>
      </c>
      <c r="C6758">
        <v>4</v>
      </c>
      <c r="D6758" t="s">
        <v>5435</v>
      </c>
      <c r="E6758">
        <v>49.133813000000004</v>
      </c>
      <c r="F6758">
        <v>-122.857236</v>
      </c>
      <c r="G6758">
        <f>IF(route_map__2[[#This Row],[route_label]]&lt;&gt;A6759,0,SQRT((E6759-route_map__2[[#This Row],[stop_lat]])^2 + ((F6759-route_map__2[[#This Row],[stop_lon]])*COS(RADIANS(route_map__2[[#This Row],[stop_lat]])))^2)*111.32)</f>
        <v>0.40910842756518029</v>
      </c>
    </row>
    <row r="6759" spans="1:7" hidden="1" x14ac:dyDescent="0.2">
      <c r="A6759" t="s">
        <v>50</v>
      </c>
      <c r="B6759">
        <v>0</v>
      </c>
      <c r="C6759">
        <v>5</v>
      </c>
      <c r="D6759" t="s">
        <v>5674</v>
      </c>
      <c r="E6759">
        <v>49.133907000000001</v>
      </c>
      <c r="F6759">
        <v>-122.86285100000001</v>
      </c>
      <c r="G6759">
        <f>IF(route_map__2[[#This Row],[route_label]]&lt;&gt;A6760,0,SQRT((E6760-route_map__2[[#This Row],[stop_lat]])^2 + ((F6760-route_map__2[[#This Row],[stop_lon]])*COS(RADIANS(route_map__2[[#This Row],[stop_lat]])))^2)*111.32)</f>
        <v>0.41286467485982081</v>
      </c>
    </row>
    <row r="6760" spans="1:7" hidden="1" x14ac:dyDescent="0.2">
      <c r="A6760" t="s">
        <v>50</v>
      </c>
      <c r="B6760">
        <v>0</v>
      </c>
      <c r="C6760">
        <v>6</v>
      </c>
      <c r="D6760" t="s">
        <v>5436</v>
      </c>
      <c r="E6760">
        <v>49.133989999999997</v>
      </c>
      <c r="F6760">
        <v>-122.86851799999999</v>
      </c>
      <c r="G6760">
        <f>IF(route_map__2[[#This Row],[route_label]]&lt;&gt;A6761,0,SQRT((E6761-route_map__2[[#This Row],[stop_lat]])^2 + ((F6761-route_map__2[[#This Row],[stop_lon]])*COS(RADIANS(route_map__2[[#This Row],[stop_lat]])))^2)*111.32)</f>
        <v>0.38960795418558919</v>
      </c>
    </row>
    <row r="6761" spans="1:7" hidden="1" x14ac:dyDescent="0.2">
      <c r="A6761" t="s">
        <v>50</v>
      </c>
      <c r="B6761">
        <v>0</v>
      </c>
      <c r="C6761">
        <v>7</v>
      </c>
      <c r="D6761" t="s">
        <v>5437</v>
      </c>
      <c r="E6761">
        <v>49.134014000000001</v>
      </c>
      <c r="F6761">
        <v>-122.873867</v>
      </c>
      <c r="G6761">
        <f>IF(route_map__2[[#This Row],[route_label]]&lt;&gt;A6762,0,SQRT((E6762-route_map__2[[#This Row],[stop_lat]])^2 + ((F6762-route_map__2[[#This Row],[stop_lon]])*COS(RADIANS(route_map__2[[#This Row],[stop_lat]])))^2)*111.32)</f>
        <v>0.42879003665646553</v>
      </c>
    </row>
    <row r="6762" spans="1:7" hidden="1" x14ac:dyDescent="0.2">
      <c r="A6762" t="s">
        <v>50</v>
      </c>
      <c r="B6762">
        <v>0</v>
      </c>
      <c r="C6762">
        <v>8</v>
      </c>
      <c r="D6762" t="s">
        <v>5438</v>
      </c>
      <c r="E6762">
        <v>49.134034</v>
      </c>
      <c r="F6762">
        <v>-122.87975400000001</v>
      </c>
      <c r="G6762">
        <f>IF(route_map__2[[#This Row],[route_label]]&lt;&gt;A6763,0,SQRT((E6763-route_map__2[[#This Row],[stop_lat]])^2 + ((F6763-route_map__2[[#This Row],[stop_lon]])*COS(RADIANS(route_map__2[[#This Row],[stop_lat]])))^2)*111.32)</f>
        <v>0.30291988168607598</v>
      </c>
    </row>
    <row r="6763" spans="1:7" hidden="1" x14ac:dyDescent="0.2">
      <c r="A6763" t="s">
        <v>50</v>
      </c>
      <c r="B6763">
        <v>0</v>
      </c>
      <c r="C6763">
        <v>9</v>
      </c>
      <c r="D6763" t="s">
        <v>5439</v>
      </c>
      <c r="E6763">
        <v>49.134092000000003</v>
      </c>
      <c r="F6763">
        <v>-122.883912</v>
      </c>
      <c r="G6763">
        <f>IF(route_map__2[[#This Row],[route_label]]&lt;&gt;A6764,0,SQRT((E6764-route_map__2[[#This Row],[stop_lat]])^2 + ((F6764-route_map__2[[#This Row],[stop_lon]])*COS(RADIANS(route_map__2[[#This Row],[stop_lat]])))^2)*111.32)</f>
        <v>0.15866023349878475</v>
      </c>
    </row>
    <row r="6764" spans="1:7" hidden="1" x14ac:dyDescent="0.2">
      <c r="A6764" t="s">
        <v>50</v>
      </c>
      <c r="B6764">
        <v>0</v>
      </c>
      <c r="C6764">
        <v>10</v>
      </c>
      <c r="D6764" t="s">
        <v>5675</v>
      </c>
      <c r="E6764">
        <v>49.135460999999999</v>
      </c>
      <c r="F6764">
        <v>-122.884518</v>
      </c>
      <c r="G6764">
        <f>IF(route_map__2[[#This Row],[route_label]]&lt;&gt;A6765,0,SQRT((E6765-route_map__2[[#This Row],[stop_lat]])^2 + ((F6765-route_map__2[[#This Row],[stop_lon]])*COS(RADIANS(route_map__2[[#This Row],[stop_lat]])))^2)*111.32)</f>
        <v>0.3452892258225787</v>
      </c>
    </row>
    <row r="6765" spans="1:7" hidden="1" x14ac:dyDescent="0.2">
      <c r="A6765" t="s">
        <v>50</v>
      </c>
      <c r="B6765">
        <v>0</v>
      </c>
      <c r="C6765">
        <v>11</v>
      </c>
      <c r="D6765" t="s">
        <v>5676</v>
      </c>
      <c r="E6765">
        <v>49.137551000000002</v>
      </c>
      <c r="F6765">
        <v>-122.88802099999999</v>
      </c>
      <c r="G6765">
        <f>IF(route_map__2[[#This Row],[route_label]]&lt;&gt;A6766,0,SQRT((E6766-route_map__2[[#This Row],[stop_lat]])^2 + ((F6766-route_map__2[[#This Row],[stop_lon]])*COS(RADIANS(route_map__2[[#This Row],[stop_lat]])))^2)*111.32)</f>
        <v>0.15620039310199699</v>
      </c>
    </row>
    <row r="6766" spans="1:7" hidden="1" x14ac:dyDescent="0.2">
      <c r="A6766" t="s">
        <v>50</v>
      </c>
      <c r="B6766">
        <v>0</v>
      </c>
      <c r="C6766">
        <v>12</v>
      </c>
      <c r="D6766" t="s">
        <v>5677</v>
      </c>
      <c r="E6766">
        <v>49.137495000000001</v>
      </c>
      <c r="F6766">
        <v>-122.890164</v>
      </c>
      <c r="G6766">
        <f>IF(route_map__2[[#This Row],[route_label]]&lt;&gt;A6767,0,SQRT((E6767-route_map__2[[#This Row],[stop_lat]])^2 + ((F6767-route_map__2[[#This Row],[stop_lon]])*COS(RADIANS(route_map__2[[#This Row],[stop_lat]])))^2)*111.32)</f>
        <v>0.33106632888713594</v>
      </c>
    </row>
    <row r="6767" spans="1:7" hidden="1" x14ac:dyDescent="0.2">
      <c r="A6767" t="s">
        <v>50</v>
      </c>
      <c r="B6767">
        <v>0</v>
      </c>
      <c r="C6767">
        <v>13</v>
      </c>
      <c r="D6767" t="s">
        <v>5678</v>
      </c>
      <c r="E6767">
        <v>49.140469000000003</v>
      </c>
      <c r="F6767">
        <v>-122.890173</v>
      </c>
      <c r="G6767">
        <f>IF(route_map__2[[#This Row],[route_label]]&lt;&gt;A6768,0,SQRT((E6768-route_map__2[[#This Row],[stop_lat]])^2 + ((F6768-route_map__2[[#This Row],[stop_lon]])*COS(RADIANS(route_map__2[[#This Row],[stop_lat]])))^2)*111.32)</f>
        <v>0.26026762720184565</v>
      </c>
    </row>
    <row r="6768" spans="1:7" hidden="1" x14ac:dyDescent="0.2">
      <c r="A6768" t="s">
        <v>50</v>
      </c>
      <c r="B6768">
        <v>0</v>
      </c>
      <c r="C6768">
        <v>14</v>
      </c>
      <c r="D6768" t="s">
        <v>5679</v>
      </c>
      <c r="E6768">
        <v>49.142806999999998</v>
      </c>
      <c r="F6768">
        <v>-122.89016100000001</v>
      </c>
      <c r="G6768">
        <f>IF(route_map__2[[#This Row],[route_label]]&lt;&gt;A6769,0,SQRT((E6769-route_map__2[[#This Row],[stop_lat]])^2 + ((F6769-route_map__2[[#This Row],[stop_lon]])*COS(RADIANS(route_map__2[[#This Row],[stop_lat]])))^2)*111.32)</f>
        <v>0.38473779932661245</v>
      </c>
    </row>
    <row r="6769" spans="1:7" hidden="1" x14ac:dyDescent="0.2">
      <c r="A6769" t="s">
        <v>50</v>
      </c>
      <c r="B6769">
        <v>0</v>
      </c>
      <c r="C6769">
        <v>15</v>
      </c>
      <c r="D6769" t="s">
        <v>5680</v>
      </c>
      <c r="E6769">
        <v>49.146262999999998</v>
      </c>
      <c r="F6769">
        <v>-122.890209</v>
      </c>
      <c r="G6769">
        <f>IF(route_map__2[[#This Row],[route_label]]&lt;&gt;A6770,0,SQRT((E6770-route_map__2[[#This Row],[stop_lat]])^2 + ((F6770-route_map__2[[#This Row],[stop_lon]])*COS(RADIANS(route_map__2[[#This Row],[stop_lat]])))^2)*111.32)</f>
        <v>0.29923510629905792</v>
      </c>
    </row>
    <row r="6770" spans="1:7" hidden="1" x14ac:dyDescent="0.2">
      <c r="A6770" t="s">
        <v>50</v>
      </c>
      <c r="B6770">
        <v>0</v>
      </c>
      <c r="C6770">
        <v>16</v>
      </c>
      <c r="D6770" t="s">
        <v>5441</v>
      </c>
      <c r="E6770">
        <v>49.148950999999997</v>
      </c>
      <c r="F6770">
        <v>-122.890181</v>
      </c>
      <c r="G6770">
        <f>IF(route_map__2[[#This Row],[route_label]]&lt;&gt;A6771,0,SQRT((E6771-route_map__2[[#This Row],[stop_lat]])^2 + ((F6771-route_map__2[[#This Row],[stop_lon]])*COS(RADIANS(route_map__2[[#This Row],[stop_lat]])))^2)*111.32)</f>
        <v>0.40142015773999362</v>
      </c>
    </row>
    <row r="6771" spans="1:7" hidden="1" x14ac:dyDescent="0.2">
      <c r="A6771" t="s">
        <v>50</v>
      </c>
      <c r="B6771">
        <v>0</v>
      </c>
      <c r="C6771">
        <v>17</v>
      </c>
      <c r="D6771" t="s">
        <v>5681</v>
      </c>
      <c r="E6771">
        <v>49.152557000000002</v>
      </c>
      <c r="F6771">
        <v>-122.890187</v>
      </c>
      <c r="G6771">
        <f>IF(route_map__2[[#This Row],[route_label]]&lt;&gt;A6772,0,SQRT((E6772-route_map__2[[#This Row],[stop_lat]])^2 + ((F6772-route_map__2[[#This Row],[stop_lon]])*COS(RADIANS(route_map__2[[#This Row],[stop_lat]])))^2)*111.32)</f>
        <v>0.41177291172820568</v>
      </c>
    </row>
    <row r="6772" spans="1:7" hidden="1" x14ac:dyDescent="0.2">
      <c r="A6772" t="s">
        <v>50</v>
      </c>
      <c r="B6772">
        <v>0</v>
      </c>
      <c r="C6772">
        <v>18</v>
      </c>
      <c r="D6772" t="s">
        <v>5682</v>
      </c>
      <c r="E6772">
        <v>49.156255999999999</v>
      </c>
      <c r="F6772">
        <v>-122.890181</v>
      </c>
      <c r="G6772">
        <f>IF(route_map__2[[#This Row],[route_label]]&lt;&gt;A6773,0,SQRT((E6773-route_map__2[[#This Row],[stop_lat]])^2 + ((F6773-route_map__2[[#This Row],[stop_lon]])*COS(RADIANS(route_map__2[[#This Row],[stop_lat]])))^2)*111.32)</f>
        <v>0.40175388659693162</v>
      </c>
    </row>
    <row r="6773" spans="1:7" hidden="1" x14ac:dyDescent="0.2">
      <c r="A6773" t="s">
        <v>50</v>
      </c>
      <c r="B6773">
        <v>0</v>
      </c>
      <c r="C6773">
        <v>19</v>
      </c>
      <c r="D6773" t="s">
        <v>5683</v>
      </c>
      <c r="E6773">
        <v>49.159865000000003</v>
      </c>
      <c r="F6773">
        <v>-122.89018</v>
      </c>
      <c r="G6773">
        <f>IF(route_map__2[[#This Row],[route_label]]&lt;&gt;A6774,0,SQRT((E6774-route_map__2[[#This Row],[stop_lat]])^2 + ((F6774-route_map__2[[#This Row],[stop_lon]])*COS(RADIANS(route_map__2[[#This Row],[stop_lat]])))^2)*111.32)</f>
        <v>0.2885415869325732</v>
      </c>
    </row>
    <row r="6774" spans="1:7" hidden="1" x14ac:dyDescent="0.2">
      <c r="A6774" t="s">
        <v>50</v>
      </c>
      <c r="B6774">
        <v>0</v>
      </c>
      <c r="C6774">
        <v>20</v>
      </c>
      <c r="D6774" t="s">
        <v>5684</v>
      </c>
      <c r="E6774">
        <v>49.162457000000003</v>
      </c>
      <c r="F6774">
        <v>-122.890176</v>
      </c>
      <c r="G6774">
        <f>IF(route_map__2[[#This Row],[route_label]]&lt;&gt;A6775,0,SQRT((E6775-route_map__2[[#This Row],[stop_lat]])^2 + ((F6775-route_map__2[[#This Row],[stop_lon]])*COS(RADIANS(route_map__2[[#This Row],[stop_lat]])))^2)*111.32)</f>
        <v>0.54381515978879202</v>
      </c>
    </row>
    <row r="6775" spans="1:7" hidden="1" x14ac:dyDescent="0.2">
      <c r="A6775" t="s">
        <v>50</v>
      </c>
      <c r="B6775">
        <v>0</v>
      </c>
      <c r="C6775">
        <v>21</v>
      </c>
      <c r="D6775" t="s">
        <v>5685</v>
      </c>
      <c r="E6775">
        <v>49.167341999999998</v>
      </c>
      <c r="F6775">
        <v>-122.890117</v>
      </c>
      <c r="G6775">
        <f>IF(route_map__2[[#This Row],[route_label]]&lt;&gt;A6776,0,SQRT((E6776-route_map__2[[#This Row],[stop_lat]])^2 + ((F6776-route_map__2[[#This Row],[stop_lon]])*COS(RADIANS(route_map__2[[#This Row],[stop_lat]])))^2)*111.32)</f>
        <v>0.24858319720908034</v>
      </c>
    </row>
    <row r="6776" spans="1:7" hidden="1" x14ac:dyDescent="0.2">
      <c r="A6776" t="s">
        <v>50</v>
      </c>
      <c r="B6776">
        <v>0</v>
      </c>
      <c r="C6776">
        <v>22</v>
      </c>
      <c r="D6776" t="s">
        <v>5686</v>
      </c>
      <c r="E6776">
        <v>49.169575000000002</v>
      </c>
      <c r="F6776">
        <v>-122.890094</v>
      </c>
      <c r="G6776">
        <f>IF(route_map__2[[#This Row],[route_label]]&lt;&gt;A6777,0,SQRT((E6777-route_map__2[[#This Row],[stop_lat]])^2 + ((F6777-route_map__2[[#This Row],[stop_lon]])*COS(RADIANS(route_map__2[[#This Row],[stop_lat]])))^2)*111.32)</f>
        <v>0.40901538343728278</v>
      </c>
    </row>
    <row r="6777" spans="1:7" hidden="1" x14ac:dyDescent="0.2">
      <c r="A6777" t="s">
        <v>50</v>
      </c>
      <c r="B6777">
        <v>0</v>
      </c>
      <c r="C6777">
        <v>23</v>
      </c>
      <c r="D6777" t="s">
        <v>5612</v>
      </c>
      <c r="E6777">
        <v>49.173248999999998</v>
      </c>
      <c r="F6777">
        <v>-122.89003099999999</v>
      </c>
      <c r="G6777">
        <f>IF(route_map__2[[#This Row],[route_label]]&lt;&gt;A6778,0,SQRT((E6778-route_map__2[[#This Row],[stop_lat]])^2 + ((F6778-route_map__2[[#This Row],[stop_lon]])*COS(RADIANS(route_map__2[[#This Row],[stop_lat]])))^2)*111.32)</f>
        <v>0.51286801732995546</v>
      </c>
    </row>
    <row r="6778" spans="1:7" hidden="1" x14ac:dyDescent="0.2">
      <c r="A6778" t="s">
        <v>50</v>
      </c>
      <c r="B6778">
        <v>0</v>
      </c>
      <c r="C6778">
        <v>24</v>
      </c>
      <c r="D6778" t="s">
        <v>5550</v>
      </c>
      <c r="E6778">
        <v>49.177855999999998</v>
      </c>
      <c r="F6778">
        <v>-122.889974</v>
      </c>
      <c r="G6778">
        <f>IF(route_map__2[[#This Row],[route_label]]&lt;&gt;A6779,0,SQRT((E6779-route_map__2[[#This Row],[stop_lat]])^2 + ((F6779-route_map__2[[#This Row],[stop_lon]])*COS(RADIANS(route_map__2[[#This Row],[stop_lat]])))^2)*111.32)</f>
        <v>0.3520306977729285</v>
      </c>
    </row>
    <row r="6779" spans="1:7" hidden="1" x14ac:dyDescent="0.2">
      <c r="A6779" t="s">
        <v>50</v>
      </c>
      <c r="B6779">
        <v>0</v>
      </c>
      <c r="C6779">
        <v>25</v>
      </c>
      <c r="D6779" t="s">
        <v>5551</v>
      </c>
      <c r="E6779">
        <v>49.181018000000002</v>
      </c>
      <c r="F6779">
        <v>-122.890044</v>
      </c>
      <c r="G6779">
        <f>IF(route_map__2[[#This Row],[route_label]]&lt;&gt;A6780,0,SQRT((E6780-route_map__2[[#This Row],[stop_lat]])^2 + ((F6780-route_map__2[[#This Row],[stop_lon]])*COS(RADIANS(route_map__2[[#This Row],[stop_lat]])))^2)*111.32)</f>
        <v>0.24013488070719716</v>
      </c>
    </row>
    <row r="6780" spans="1:7" hidden="1" x14ac:dyDescent="0.2">
      <c r="A6780" t="s">
        <v>50</v>
      </c>
      <c r="B6780">
        <v>0</v>
      </c>
      <c r="C6780">
        <v>26</v>
      </c>
      <c r="D6780" t="s">
        <v>5552</v>
      </c>
      <c r="E6780">
        <v>49.183174999999999</v>
      </c>
      <c r="F6780">
        <v>-122.890004</v>
      </c>
      <c r="G6780">
        <f>IF(route_map__2[[#This Row],[route_label]]&lt;&gt;A6781,0,SQRT((E6781-route_map__2[[#This Row],[stop_lat]])^2 + ((F6781-route_map__2[[#This Row],[stop_lon]])*COS(RADIANS(route_map__2[[#This Row],[stop_lat]])))^2)*111.32)</f>
        <v>0.90727397814156774</v>
      </c>
    </row>
    <row r="6781" spans="1:7" hidden="1" x14ac:dyDescent="0.2">
      <c r="A6781" t="s">
        <v>50</v>
      </c>
      <c r="B6781">
        <v>0</v>
      </c>
      <c r="C6781">
        <v>27</v>
      </c>
      <c r="D6781" t="s">
        <v>5553</v>
      </c>
      <c r="E6781">
        <v>49.191324999999999</v>
      </c>
      <c r="F6781">
        <v>-122.890078</v>
      </c>
      <c r="G6781">
        <f>IF(route_map__2[[#This Row],[route_label]]&lt;&gt;A6782,0,SQRT((E6782-route_map__2[[#This Row],[stop_lat]])^2 + ((F6782-route_map__2[[#This Row],[stop_lon]])*COS(RADIANS(route_map__2[[#This Row],[stop_lat]])))^2)*111.32)</f>
        <v>0.37550055685741934</v>
      </c>
    </row>
    <row r="6782" spans="1:7" hidden="1" x14ac:dyDescent="0.2">
      <c r="A6782" t="s">
        <v>50</v>
      </c>
      <c r="B6782">
        <v>0</v>
      </c>
      <c r="C6782">
        <v>28</v>
      </c>
      <c r="D6782" t="s">
        <v>5554</v>
      </c>
      <c r="E6782">
        <v>49.194372999999999</v>
      </c>
      <c r="F6782">
        <v>-122.887867</v>
      </c>
      <c r="G6782">
        <f>IF(route_map__2[[#This Row],[route_label]]&lt;&gt;A6783,0,SQRT((E6783-route_map__2[[#This Row],[stop_lat]])^2 + ((F6783-route_map__2[[#This Row],[stop_lon]])*COS(RADIANS(route_map__2[[#This Row],[stop_lat]])))^2)*111.32)</f>
        <v>0.55251710039543012</v>
      </c>
    </row>
    <row r="6783" spans="1:7" hidden="1" x14ac:dyDescent="0.2">
      <c r="A6783" t="s">
        <v>50</v>
      </c>
      <c r="B6783">
        <v>0</v>
      </c>
      <c r="C6783">
        <v>29</v>
      </c>
      <c r="D6783" t="s">
        <v>5555</v>
      </c>
      <c r="E6783">
        <v>49.198278000000002</v>
      </c>
      <c r="F6783">
        <v>-122.883179</v>
      </c>
      <c r="G6783">
        <f>IF(route_map__2[[#This Row],[route_label]]&lt;&gt;A6784,0,SQRT((E6784-route_map__2[[#This Row],[stop_lat]])^2 + ((F6784-route_map__2[[#This Row],[stop_lon]])*COS(RADIANS(route_map__2[[#This Row],[stop_lat]])))^2)*111.32)</f>
        <v>0.86692237481438306</v>
      </c>
    </row>
    <row r="6784" spans="1:7" hidden="1" x14ac:dyDescent="0.2">
      <c r="A6784" t="s">
        <v>50</v>
      </c>
      <c r="B6784">
        <v>0</v>
      </c>
      <c r="C6784">
        <v>30</v>
      </c>
      <c r="D6784" t="s">
        <v>5557</v>
      </c>
      <c r="E6784">
        <v>49.204326000000002</v>
      </c>
      <c r="F6784">
        <v>-122.875671</v>
      </c>
      <c r="G6784">
        <f>IF(route_map__2[[#This Row],[route_label]]&lt;&gt;A6785,0,SQRT((E6785-route_map__2[[#This Row],[stop_lat]])^2 + ((F6785-route_map__2[[#This Row],[stop_lon]])*COS(RADIANS(route_map__2[[#This Row],[stop_lat]])))^2)*111.32)</f>
        <v>7.9818598910585056E-2</v>
      </c>
    </row>
    <row r="6785" spans="1:7" hidden="1" x14ac:dyDescent="0.2">
      <c r="A6785" t="s">
        <v>50</v>
      </c>
      <c r="B6785">
        <v>1</v>
      </c>
      <c r="C6785">
        <v>1</v>
      </c>
      <c r="D6785" t="s">
        <v>5687</v>
      </c>
      <c r="E6785">
        <v>49.204467000000001</v>
      </c>
      <c r="F6785">
        <v>-122.874595</v>
      </c>
      <c r="G6785">
        <f>IF(route_map__2[[#This Row],[route_label]]&lt;&gt;A6786,0,SQRT((E6786-route_map__2[[#This Row],[stop_lat]])^2 + ((F6786-route_map__2[[#This Row],[stop_lon]])*COS(RADIANS(route_map__2[[#This Row],[stop_lat]])))^2)*111.32)</f>
        <v>0.93250198614018009</v>
      </c>
    </row>
    <row r="6786" spans="1:7" hidden="1" x14ac:dyDescent="0.2">
      <c r="A6786" t="s">
        <v>50</v>
      </c>
      <c r="B6786">
        <v>1</v>
      </c>
      <c r="C6786">
        <v>2</v>
      </c>
      <c r="D6786" t="s">
        <v>5688</v>
      </c>
      <c r="E6786">
        <v>49.198469000000003</v>
      </c>
      <c r="F6786">
        <v>-122.883545</v>
      </c>
      <c r="G6786">
        <f>IF(route_map__2[[#This Row],[route_label]]&lt;&gt;A6787,0,SQRT((E6787-route_map__2[[#This Row],[stop_lat]])^2 + ((F6787-route_map__2[[#This Row],[stop_lon]])*COS(RADIANS(route_map__2[[#This Row],[stop_lat]])))^2)*111.32)</f>
        <v>0.70281158186491166</v>
      </c>
    </row>
    <row r="6787" spans="1:7" hidden="1" x14ac:dyDescent="0.2">
      <c r="A6787" t="s">
        <v>50</v>
      </c>
      <c r="B6787">
        <v>1</v>
      </c>
      <c r="C6787">
        <v>3</v>
      </c>
      <c r="D6787" t="s">
        <v>5689</v>
      </c>
      <c r="E6787">
        <v>49.193480000000001</v>
      </c>
      <c r="F6787">
        <v>-122.889466</v>
      </c>
      <c r="G6787">
        <f>IF(route_map__2[[#This Row],[route_label]]&lt;&gt;A6788,0,SQRT((E6788-route_map__2[[#This Row],[stop_lat]])^2 + ((F6788-route_map__2[[#This Row],[stop_lon]])*COS(RADIANS(route_map__2[[#This Row],[stop_lat]])))^2)*111.32)</f>
        <v>0.44878531649266734</v>
      </c>
    </row>
    <row r="6788" spans="1:7" hidden="1" x14ac:dyDescent="0.2">
      <c r="A6788" t="s">
        <v>50</v>
      </c>
      <c r="B6788">
        <v>1</v>
      </c>
      <c r="C6788">
        <v>4</v>
      </c>
      <c r="D6788" t="s">
        <v>5690</v>
      </c>
      <c r="E6788">
        <v>49.189503999999999</v>
      </c>
      <c r="F6788">
        <v>-122.890486</v>
      </c>
      <c r="G6788">
        <f>IF(route_map__2[[#This Row],[route_label]]&lt;&gt;A6789,0,SQRT((E6789-route_map__2[[#This Row],[stop_lat]])^2 + ((F6789-route_map__2[[#This Row],[stop_lon]])*COS(RADIANS(route_map__2[[#This Row],[stop_lat]])))^2)*111.32)</f>
        <v>0.86007801397802364</v>
      </c>
    </row>
    <row r="6789" spans="1:7" hidden="1" x14ac:dyDescent="0.2">
      <c r="A6789" t="s">
        <v>50</v>
      </c>
      <c r="B6789">
        <v>1</v>
      </c>
      <c r="C6789">
        <v>5</v>
      </c>
      <c r="D6789" t="s">
        <v>5691</v>
      </c>
      <c r="E6789">
        <v>49.181778000000001</v>
      </c>
      <c r="F6789">
        <v>-122.890406</v>
      </c>
      <c r="G6789">
        <f>IF(route_map__2[[#This Row],[route_label]]&lt;&gt;A6790,0,SQRT((E6790-route_map__2[[#This Row],[stop_lat]])^2 + ((F6790-route_map__2[[#This Row],[stop_lon]])*COS(RADIANS(route_map__2[[#This Row],[stop_lat]])))^2)*111.32)</f>
        <v>0.61295912609107595</v>
      </c>
    </row>
    <row r="6790" spans="1:7" hidden="1" x14ac:dyDescent="0.2">
      <c r="A6790" t="s">
        <v>50</v>
      </c>
      <c r="B6790">
        <v>1</v>
      </c>
      <c r="C6790">
        <v>6</v>
      </c>
      <c r="D6790" t="s">
        <v>5692</v>
      </c>
      <c r="E6790">
        <v>49.176271999999997</v>
      </c>
      <c r="F6790">
        <v>-122.890321</v>
      </c>
      <c r="G6790">
        <f>IF(route_map__2[[#This Row],[route_label]]&lt;&gt;A6791,0,SQRT((E6791-route_map__2[[#This Row],[stop_lat]])^2 + ((F6791-route_map__2[[#This Row],[stop_lon]])*COS(RADIANS(route_map__2[[#This Row],[stop_lat]])))^2)*111.32)</f>
        <v>0.44854797690230908</v>
      </c>
    </row>
    <row r="6791" spans="1:7" hidden="1" x14ac:dyDescent="0.2">
      <c r="A6791" t="s">
        <v>50</v>
      </c>
      <c r="B6791">
        <v>1</v>
      </c>
      <c r="C6791">
        <v>7</v>
      </c>
      <c r="D6791" t="s">
        <v>5693</v>
      </c>
      <c r="E6791">
        <v>49.172243000000002</v>
      </c>
      <c r="F6791">
        <v>-122.89040300000001</v>
      </c>
      <c r="G6791">
        <f>IF(route_map__2[[#This Row],[route_label]]&lt;&gt;A6792,0,SQRT((E6792-route_map__2[[#This Row],[stop_lat]])^2 + ((F6792-route_map__2[[#This Row],[stop_lon]])*COS(RADIANS(route_map__2[[#This Row],[stop_lat]])))^2)*111.32)</f>
        <v>0.23022305875122107</v>
      </c>
    </row>
    <row r="6792" spans="1:7" hidden="1" x14ac:dyDescent="0.2">
      <c r="A6792" t="s">
        <v>50</v>
      </c>
      <c r="B6792">
        <v>1</v>
      </c>
      <c r="C6792">
        <v>8</v>
      </c>
      <c r="D6792" t="s">
        <v>5694</v>
      </c>
      <c r="E6792">
        <v>49.170175</v>
      </c>
      <c r="F6792">
        <v>-122.89043700000001</v>
      </c>
      <c r="G6792">
        <f>IF(route_map__2[[#This Row],[route_label]]&lt;&gt;A6793,0,SQRT((E6793-route_map__2[[#This Row],[stop_lat]])^2 + ((F6793-route_map__2[[#This Row],[stop_lon]])*COS(RADIANS(route_map__2[[#This Row],[stop_lat]])))^2)*111.32)</f>
        <v>0.41401507402744342</v>
      </c>
    </row>
    <row r="6793" spans="1:7" hidden="1" x14ac:dyDescent="0.2">
      <c r="A6793" t="s">
        <v>50</v>
      </c>
      <c r="B6793">
        <v>1</v>
      </c>
      <c r="C6793">
        <v>9</v>
      </c>
      <c r="D6793" t="s">
        <v>5695</v>
      </c>
      <c r="E6793">
        <v>49.166455999999997</v>
      </c>
      <c r="F6793">
        <v>-122.89048699999999</v>
      </c>
      <c r="G6793">
        <f>IF(route_map__2[[#This Row],[route_label]]&lt;&gt;A6794,0,SQRT((E6794-route_map__2[[#This Row],[stop_lat]])^2 + ((F6794-route_map__2[[#This Row],[stop_lon]])*COS(RADIANS(route_map__2[[#This Row],[stop_lat]])))^2)*111.32)</f>
        <v>0.59802395708241607</v>
      </c>
    </row>
    <row r="6794" spans="1:7" hidden="1" x14ac:dyDescent="0.2">
      <c r="A6794" t="s">
        <v>50</v>
      </c>
      <c r="B6794">
        <v>1</v>
      </c>
      <c r="C6794">
        <v>10</v>
      </c>
      <c r="D6794" t="s">
        <v>5696</v>
      </c>
      <c r="E6794">
        <v>49.161084000000002</v>
      </c>
      <c r="F6794">
        <v>-122.890541</v>
      </c>
      <c r="G6794">
        <f>IF(route_map__2[[#This Row],[route_label]]&lt;&gt;A6795,0,SQRT((E6795-route_map__2[[#This Row],[stop_lat]])^2 + ((F6795-route_map__2[[#This Row],[stop_lon]])*COS(RADIANS(route_map__2[[#This Row],[stop_lat]])))^2)*111.32)</f>
        <v>0.20816871820756722</v>
      </c>
    </row>
    <row r="6795" spans="1:7" hidden="1" x14ac:dyDescent="0.2">
      <c r="A6795" t="s">
        <v>50</v>
      </c>
      <c r="B6795">
        <v>1</v>
      </c>
      <c r="C6795">
        <v>11</v>
      </c>
      <c r="D6795" t="s">
        <v>5697</v>
      </c>
      <c r="E6795">
        <v>49.159213999999999</v>
      </c>
      <c r="F6795">
        <v>-122.890546</v>
      </c>
      <c r="G6795">
        <f>IF(route_map__2[[#This Row],[route_label]]&lt;&gt;A6796,0,SQRT((E6796-route_map__2[[#This Row],[stop_lat]])^2 + ((F6796-route_map__2[[#This Row],[stop_lon]])*COS(RADIANS(route_map__2[[#This Row],[stop_lat]])))^2)*111.32)</f>
        <v>0.39318305547164928</v>
      </c>
    </row>
    <row r="6796" spans="1:7" hidden="1" x14ac:dyDescent="0.2">
      <c r="A6796" t="s">
        <v>50</v>
      </c>
      <c r="B6796">
        <v>1</v>
      </c>
      <c r="C6796">
        <v>12</v>
      </c>
      <c r="D6796" t="s">
        <v>5426</v>
      </c>
      <c r="E6796">
        <v>49.155681999999999</v>
      </c>
      <c r="F6796">
        <v>-122.890557</v>
      </c>
      <c r="G6796">
        <f>IF(route_map__2[[#This Row],[route_label]]&lt;&gt;A6797,0,SQRT((E6797-route_map__2[[#This Row],[stop_lat]])^2 + ((F6797-route_map__2[[#This Row],[stop_lon]])*COS(RADIANS(route_map__2[[#This Row],[stop_lat]])))^2)*111.32)</f>
        <v>0.41444599701509283</v>
      </c>
    </row>
    <row r="6797" spans="1:7" hidden="1" x14ac:dyDescent="0.2">
      <c r="A6797" t="s">
        <v>50</v>
      </c>
      <c r="B6797">
        <v>1</v>
      </c>
      <c r="C6797">
        <v>13</v>
      </c>
      <c r="D6797" t="s">
        <v>5698</v>
      </c>
      <c r="E6797">
        <v>49.151958999999998</v>
      </c>
      <c r="F6797">
        <v>-122.890541</v>
      </c>
      <c r="G6797">
        <f>IF(route_map__2[[#This Row],[route_label]]&lt;&gt;A6798,0,SQRT((E6798-route_map__2[[#This Row],[stop_lat]])^2 + ((F6798-route_map__2[[#This Row],[stop_lon]])*COS(RADIANS(route_map__2[[#This Row],[stop_lat]])))^2)*111.32)</f>
        <v>0.33451672677838978</v>
      </c>
    </row>
    <row r="6798" spans="1:7" hidden="1" x14ac:dyDescent="0.2">
      <c r="A6798" t="s">
        <v>50</v>
      </c>
      <c r="B6798">
        <v>1</v>
      </c>
      <c r="C6798">
        <v>14</v>
      </c>
      <c r="D6798" t="s">
        <v>5427</v>
      </c>
      <c r="E6798">
        <v>49.148954000000003</v>
      </c>
      <c r="F6798">
        <v>-122.89053699999999</v>
      </c>
      <c r="G6798">
        <f>IF(route_map__2[[#This Row],[route_label]]&lt;&gt;A6799,0,SQRT((E6799-route_map__2[[#This Row],[stop_lat]])^2 + ((F6799-route_map__2[[#This Row],[stop_lon]])*COS(RADIANS(route_map__2[[#This Row],[stop_lat]])))^2)*111.32)</f>
        <v>0.38193892000068785</v>
      </c>
    </row>
    <row r="6799" spans="1:7" hidden="1" x14ac:dyDescent="0.2">
      <c r="A6799" t="s">
        <v>50</v>
      </c>
      <c r="B6799">
        <v>1</v>
      </c>
      <c r="C6799">
        <v>15</v>
      </c>
      <c r="D6799" t="s">
        <v>5699</v>
      </c>
      <c r="E6799">
        <v>49.145522999999997</v>
      </c>
      <c r="F6799">
        <v>-122.89053699999999</v>
      </c>
      <c r="G6799">
        <f>IF(route_map__2[[#This Row],[route_label]]&lt;&gt;A6800,0,SQRT((E6800-route_map__2[[#This Row],[stop_lat]])^2 + ((F6800-route_map__2[[#This Row],[stop_lon]])*COS(RADIANS(route_map__2[[#This Row],[stop_lat]])))^2)*111.32)</f>
        <v>0.34141847106148027</v>
      </c>
    </row>
    <row r="6800" spans="1:7" hidden="1" x14ac:dyDescent="0.2">
      <c r="A6800" t="s">
        <v>50</v>
      </c>
      <c r="B6800">
        <v>1</v>
      </c>
      <c r="C6800">
        <v>16</v>
      </c>
      <c r="D6800" t="s">
        <v>5700</v>
      </c>
      <c r="E6800">
        <v>49.142456000000003</v>
      </c>
      <c r="F6800">
        <v>-122.890539</v>
      </c>
      <c r="G6800">
        <f>IF(route_map__2[[#This Row],[route_label]]&lt;&gt;A6801,0,SQRT((E6801-route_map__2[[#This Row],[stop_lat]])^2 + ((F6801-route_map__2[[#This Row],[stop_lon]])*COS(RADIANS(route_map__2[[#This Row],[stop_lat]])))^2)*111.32)</f>
        <v>0.28330940936000309</v>
      </c>
    </row>
    <row r="6801" spans="1:7" hidden="1" x14ac:dyDescent="0.2">
      <c r="A6801" t="s">
        <v>50</v>
      </c>
      <c r="B6801">
        <v>1</v>
      </c>
      <c r="C6801">
        <v>17</v>
      </c>
      <c r="D6801" t="s">
        <v>5701</v>
      </c>
      <c r="E6801">
        <v>49.139910999999998</v>
      </c>
      <c r="F6801">
        <v>-122.89053800000001</v>
      </c>
      <c r="G6801">
        <f>IF(route_map__2[[#This Row],[route_label]]&lt;&gt;A6802,0,SQRT((E6802-route_map__2[[#This Row],[stop_lat]])^2 + ((F6802-route_map__2[[#This Row],[stop_lon]])*COS(RADIANS(route_map__2[[#This Row],[stop_lat]])))^2)*111.32)</f>
        <v>0.313649754217461</v>
      </c>
    </row>
    <row r="6802" spans="1:7" hidden="1" x14ac:dyDescent="0.2">
      <c r="A6802" t="s">
        <v>50</v>
      </c>
      <c r="B6802">
        <v>1</v>
      </c>
      <c r="C6802">
        <v>18</v>
      </c>
      <c r="D6802" t="s">
        <v>5702</v>
      </c>
      <c r="E6802">
        <v>49.137718</v>
      </c>
      <c r="F6802">
        <v>-122.887834</v>
      </c>
      <c r="G6802">
        <f>IF(route_map__2[[#This Row],[route_label]]&lt;&gt;A6803,0,SQRT((E6803-route_map__2[[#This Row],[stop_lat]])^2 + ((F6803-route_map__2[[#This Row],[stop_lon]])*COS(RADIANS(route_map__2[[#This Row],[stop_lat]])))^2)*111.32)</f>
        <v>0.32067417948721755</v>
      </c>
    </row>
    <row r="6803" spans="1:7" hidden="1" x14ac:dyDescent="0.2">
      <c r="A6803" t="s">
        <v>50</v>
      </c>
      <c r="B6803">
        <v>1</v>
      </c>
      <c r="C6803">
        <v>19</v>
      </c>
      <c r="D6803" t="s">
        <v>5703</v>
      </c>
      <c r="E6803">
        <v>49.135689999999997</v>
      </c>
      <c r="F6803">
        <v>-122.88470700000001</v>
      </c>
      <c r="G6803">
        <f>IF(route_map__2[[#This Row],[route_label]]&lt;&gt;A6804,0,SQRT((E6804-route_map__2[[#This Row],[stop_lat]])^2 + ((F6804-route_map__2[[#This Row],[stop_lon]])*COS(RADIANS(route_map__2[[#This Row],[stop_lat]])))^2)*111.32)</f>
        <v>0.20223892666433763</v>
      </c>
    </row>
    <row r="6804" spans="1:7" hidden="1" x14ac:dyDescent="0.2">
      <c r="A6804" t="s">
        <v>50</v>
      </c>
      <c r="B6804">
        <v>1</v>
      </c>
      <c r="C6804">
        <v>20</v>
      </c>
      <c r="D6804" t="s">
        <v>5429</v>
      </c>
      <c r="E6804">
        <v>49.133910999999998</v>
      </c>
      <c r="F6804">
        <v>-122.88414400000001</v>
      </c>
      <c r="G6804">
        <f>IF(route_map__2[[#This Row],[route_label]]&lt;&gt;A6805,0,SQRT((E6805-route_map__2[[#This Row],[stop_lat]])^2 + ((F6805-route_map__2[[#This Row],[stop_lon]])*COS(RADIANS(route_map__2[[#This Row],[stop_lat]])))^2)*111.32)</f>
        <v>0.40205279071981592</v>
      </c>
    </row>
    <row r="6805" spans="1:7" hidden="1" x14ac:dyDescent="0.2">
      <c r="A6805" t="s">
        <v>50</v>
      </c>
      <c r="B6805">
        <v>1</v>
      </c>
      <c r="C6805">
        <v>21</v>
      </c>
      <c r="D6805" t="s">
        <v>5430</v>
      </c>
      <c r="E6805">
        <v>49.133842999999999</v>
      </c>
      <c r="F6805">
        <v>-122.878625</v>
      </c>
      <c r="G6805">
        <f>IF(route_map__2[[#This Row],[route_label]]&lt;&gt;A6806,0,SQRT((E6806-route_map__2[[#This Row],[stop_lat]])^2 + ((F6806-route_map__2[[#This Row],[stop_lon]])*COS(RADIANS(route_map__2[[#This Row],[stop_lat]])))^2)*111.32)</f>
        <v>0.44819468348430036</v>
      </c>
    </row>
    <row r="6806" spans="1:7" hidden="1" x14ac:dyDescent="0.2">
      <c r="A6806" t="s">
        <v>50</v>
      </c>
      <c r="B6806">
        <v>1</v>
      </c>
      <c r="C6806">
        <v>22</v>
      </c>
      <c r="D6806" t="s">
        <v>5704</v>
      </c>
      <c r="E6806">
        <v>49.133792999999997</v>
      </c>
      <c r="F6806">
        <v>-122.872472</v>
      </c>
      <c r="G6806">
        <f>IF(route_map__2[[#This Row],[route_label]]&lt;&gt;A6807,0,SQRT((E6807-route_map__2[[#This Row],[stop_lat]])^2 + ((F6807-route_map__2[[#This Row],[stop_lon]])*COS(RADIANS(route_map__2[[#This Row],[stop_lat]])))^2)*111.32)</f>
        <v>0.1756824208173397</v>
      </c>
    </row>
    <row r="6807" spans="1:7" hidden="1" x14ac:dyDescent="0.2">
      <c r="A6807" t="s">
        <v>50</v>
      </c>
      <c r="B6807">
        <v>1</v>
      </c>
      <c r="C6807">
        <v>23</v>
      </c>
      <c r="D6807" t="s">
        <v>5431</v>
      </c>
      <c r="E6807">
        <v>49.133786000000001</v>
      </c>
      <c r="F6807">
        <v>-122.87006</v>
      </c>
      <c r="G6807">
        <f>IF(route_map__2[[#This Row],[route_label]]&lt;&gt;A6808,0,SQRT((E6808-route_map__2[[#This Row],[stop_lat]])^2 + ((F6808-route_map__2[[#This Row],[stop_lon]])*COS(RADIANS(route_map__2[[#This Row],[stop_lat]])))^2)*111.32)</f>
        <v>0.59833569252441487</v>
      </c>
    </row>
    <row r="6808" spans="1:7" hidden="1" x14ac:dyDescent="0.2">
      <c r="A6808" t="s">
        <v>50</v>
      </c>
      <c r="B6808">
        <v>1</v>
      </c>
      <c r="C6808">
        <v>24</v>
      </c>
      <c r="D6808" t="s">
        <v>5705</v>
      </c>
      <c r="E6808">
        <v>49.133710000000001</v>
      </c>
      <c r="F6808">
        <v>-122.861846</v>
      </c>
      <c r="G6808">
        <f>IF(route_map__2[[#This Row],[route_label]]&lt;&gt;A6809,0,SQRT((E6809-route_map__2[[#This Row],[stop_lat]])^2 + ((F6809-route_map__2[[#This Row],[stop_lon]])*COS(RADIANS(route_map__2[[#This Row],[stop_lat]])))^2)*111.32)</f>
        <v>0.41355654245534851</v>
      </c>
    </row>
    <row r="6809" spans="1:7" hidden="1" x14ac:dyDescent="0.2">
      <c r="A6809" t="s">
        <v>50</v>
      </c>
      <c r="B6809">
        <v>1</v>
      </c>
      <c r="C6809">
        <v>25</v>
      </c>
      <c r="D6809" t="s">
        <v>5432</v>
      </c>
      <c r="E6809">
        <v>49.133614000000001</v>
      </c>
      <c r="F6809">
        <v>-122.85617000000001</v>
      </c>
      <c r="G6809">
        <f>IF(route_map__2[[#This Row],[route_label]]&lt;&gt;A6810,0,SQRT((E6810-route_map__2[[#This Row],[stop_lat]])^2 + ((F6810-route_map__2[[#This Row],[stop_lon]])*COS(RADIANS(route_map__2[[#This Row],[stop_lat]])))^2)*111.32)</f>
        <v>0.34789655817454757</v>
      </c>
    </row>
    <row r="6810" spans="1:7" hidden="1" x14ac:dyDescent="0.2">
      <c r="A6810" t="s">
        <v>50</v>
      </c>
      <c r="B6810">
        <v>1</v>
      </c>
      <c r="C6810">
        <v>26</v>
      </c>
      <c r="D6810" t="s">
        <v>5706</v>
      </c>
      <c r="E6810">
        <v>49.133538000000001</v>
      </c>
      <c r="F6810">
        <v>-122.851395</v>
      </c>
      <c r="G6810">
        <f>IF(route_map__2[[#This Row],[route_label]]&lt;&gt;A6811,0,SQRT((E6811-route_map__2[[#This Row],[stop_lat]])^2 + ((F6811-route_map__2[[#This Row],[stop_lon]])*COS(RADIANS(route_map__2[[#This Row],[stop_lat]])))^2)*111.32)</f>
        <v>0.5080157035170012</v>
      </c>
    </row>
    <row r="6811" spans="1:7" hidden="1" x14ac:dyDescent="0.2">
      <c r="A6811" t="s">
        <v>50</v>
      </c>
      <c r="B6811">
        <v>1</v>
      </c>
      <c r="C6811">
        <v>27</v>
      </c>
      <c r="D6811" t="s">
        <v>5707</v>
      </c>
      <c r="E6811">
        <v>49.133436000000003</v>
      </c>
      <c r="F6811">
        <v>-122.84442199999999</v>
      </c>
      <c r="G6811">
        <f>IF(route_map__2[[#This Row],[route_label]]&lt;&gt;A6812,0,SQRT((E6812-route_map__2[[#This Row],[stop_lat]])^2 + ((F6812-route_map__2[[#This Row],[stop_lon]])*COS(RADIANS(route_map__2[[#This Row],[stop_lat]])))^2)*111.32)</f>
        <v>0.15252397107912966</v>
      </c>
    </row>
    <row r="6812" spans="1:7" hidden="1" x14ac:dyDescent="0.2">
      <c r="A6812" t="s">
        <v>50</v>
      </c>
      <c r="B6812">
        <v>1</v>
      </c>
      <c r="C6812">
        <v>28</v>
      </c>
      <c r="D6812" t="s">
        <v>5433</v>
      </c>
      <c r="E6812">
        <v>49.133426</v>
      </c>
      <c r="F6812">
        <v>-122.84232799999999</v>
      </c>
      <c r="G6812">
        <f>IF(route_map__2[[#This Row],[route_label]]&lt;&gt;A6813,0,SQRT((E6813-route_map__2[[#This Row],[stop_lat]])^2 + ((F6813-route_map__2[[#This Row],[stop_lon]])*COS(RADIANS(route_map__2[[#This Row],[stop_lat]])))^2)*111.32)</f>
        <v>0</v>
      </c>
    </row>
    <row r="6813" spans="1:7" hidden="1" x14ac:dyDescent="0.2">
      <c r="A6813" t="s">
        <v>86</v>
      </c>
      <c r="B6813">
        <v>0</v>
      </c>
      <c r="C6813">
        <v>1</v>
      </c>
      <c r="D6813" t="s">
        <v>5708</v>
      </c>
      <c r="E6813">
        <v>49.188845000000001</v>
      </c>
      <c r="F6813">
        <v>-122.849625</v>
      </c>
      <c r="G6813">
        <f>IF(route_map__2[[#This Row],[route_label]]&lt;&gt;A6814,0,SQRT((E6814-route_map__2[[#This Row],[stop_lat]])^2 + ((F6814-route_map__2[[#This Row],[stop_lon]])*COS(RADIANS(route_map__2[[#This Row],[stop_lat]])))^2)*111.32)</f>
        <v>0.30472560354220168</v>
      </c>
    </row>
    <row r="6814" spans="1:7" hidden="1" x14ac:dyDescent="0.2">
      <c r="A6814" t="s">
        <v>86</v>
      </c>
      <c r="B6814">
        <v>0</v>
      </c>
      <c r="C6814">
        <v>2</v>
      </c>
      <c r="D6814" t="s">
        <v>5709</v>
      </c>
      <c r="E6814">
        <v>49.191533999999997</v>
      </c>
      <c r="F6814">
        <v>-122.84884099999999</v>
      </c>
      <c r="G6814">
        <f>IF(route_map__2[[#This Row],[route_label]]&lt;&gt;A6815,0,SQRT((E6815-route_map__2[[#This Row],[stop_lat]])^2 + ((F6815-route_map__2[[#This Row],[stop_lon]])*COS(RADIANS(route_map__2[[#This Row],[stop_lat]])))^2)*111.32)</f>
        <v>0.34040958707249203</v>
      </c>
    </row>
    <row r="6815" spans="1:7" hidden="1" x14ac:dyDescent="0.2">
      <c r="A6815" t="s">
        <v>86</v>
      </c>
      <c r="B6815">
        <v>0</v>
      </c>
      <c r="C6815">
        <v>3</v>
      </c>
      <c r="D6815" t="s">
        <v>5710</v>
      </c>
      <c r="E6815">
        <v>49.191515000000003</v>
      </c>
      <c r="F6815">
        <v>-122.844162</v>
      </c>
      <c r="G6815">
        <f>IF(route_map__2[[#This Row],[route_label]]&lt;&gt;A6816,0,SQRT((E6816-route_map__2[[#This Row],[stop_lat]])^2 + ((F6816-route_map__2[[#This Row],[stop_lon]])*COS(RADIANS(route_map__2[[#This Row],[stop_lat]])))^2)*111.32)</f>
        <v>0.22426359419914041</v>
      </c>
    </row>
    <row r="6816" spans="1:7" hidden="1" x14ac:dyDescent="0.2">
      <c r="A6816" t="s">
        <v>86</v>
      </c>
      <c r="B6816">
        <v>0</v>
      </c>
      <c r="C6816">
        <v>4</v>
      </c>
      <c r="D6816" t="s">
        <v>5711</v>
      </c>
      <c r="E6816">
        <v>49.191474999999997</v>
      </c>
      <c r="F6816">
        <v>-122.84108000000001</v>
      </c>
      <c r="G6816">
        <f>IF(route_map__2[[#This Row],[route_label]]&lt;&gt;A6817,0,SQRT((E6817-route_map__2[[#This Row],[stop_lat]])^2 + ((F6817-route_map__2[[#This Row],[stop_lon]])*COS(RADIANS(route_map__2[[#This Row],[stop_lat]])))^2)*111.32)</f>
        <v>0.28291409866408757</v>
      </c>
    </row>
    <row r="6817" spans="1:7" hidden="1" x14ac:dyDescent="0.2">
      <c r="A6817" t="s">
        <v>86</v>
      </c>
      <c r="B6817">
        <v>0</v>
      </c>
      <c r="C6817">
        <v>5</v>
      </c>
      <c r="D6817" t="s">
        <v>5712</v>
      </c>
      <c r="E6817">
        <v>49.191423999999998</v>
      </c>
      <c r="F6817">
        <v>-122.837192</v>
      </c>
      <c r="G6817">
        <f>IF(route_map__2[[#This Row],[route_label]]&lt;&gt;A6818,0,SQRT((E6818-route_map__2[[#This Row],[stop_lat]])^2 + ((F6818-route_map__2[[#This Row],[stop_lon]])*COS(RADIANS(route_map__2[[#This Row],[stop_lat]])))^2)*111.32)</f>
        <v>0.25968983651034977</v>
      </c>
    </row>
    <row r="6818" spans="1:7" hidden="1" x14ac:dyDescent="0.2">
      <c r="A6818" t="s">
        <v>86</v>
      </c>
      <c r="B6818">
        <v>0</v>
      </c>
      <c r="C6818">
        <v>6</v>
      </c>
      <c r="D6818" t="s">
        <v>5713</v>
      </c>
      <c r="E6818">
        <v>49.191383000000002</v>
      </c>
      <c r="F6818">
        <v>-122.833623</v>
      </c>
      <c r="G6818">
        <f>IF(route_map__2[[#This Row],[route_label]]&lt;&gt;A6819,0,SQRT((E6819-route_map__2[[#This Row],[stop_lat]])^2 + ((F6819-route_map__2[[#This Row],[stop_lon]])*COS(RADIANS(route_map__2[[#This Row],[stop_lat]])))^2)*111.32)</f>
        <v>0.39949512661709535</v>
      </c>
    </row>
    <row r="6819" spans="1:7" hidden="1" x14ac:dyDescent="0.2">
      <c r="A6819" t="s">
        <v>86</v>
      </c>
      <c r="B6819">
        <v>0</v>
      </c>
      <c r="C6819">
        <v>7</v>
      </c>
      <c r="D6819" t="s">
        <v>5714</v>
      </c>
      <c r="E6819">
        <v>49.191415999999997</v>
      </c>
      <c r="F6819">
        <v>-122.828132</v>
      </c>
      <c r="G6819">
        <f>IF(route_map__2[[#This Row],[route_label]]&lt;&gt;A6820,0,SQRT((E6820-route_map__2[[#This Row],[stop_lat]])^2 + ((F6820-route_map__2[[#This Row],[stop_lon]])*COS(RADIANS(route_map__2[[#This Row],[stop_lat]])))^2)*111.32)</f>
        <v>0.41825500246577973</v>
      </c>
    </row>
    <row r="6820" spans="1:7" hidden="1" x14ac:dyDescent="0.2">
      <c r="A6820" t="s">
        <v>86</v>
      </c>
      <c r="B6820">
        <v>0</v>
      </c>
      <c r="C6820">
        <v>8</v>
      </c>
      <c r="D6820" t="s">
        <v>5715</v>
      </c>
      <c r="E6820">
        <v>49.191437999999998</v>
      </c>
      <c r="F6820">
        <v>-122.822383</v>
      </c>
      <c r="G6820">
        <f>IF(route_map__2[[#This Row],[route_label]]&lt;&gt;A6821,0,SQRT((E6821-route_map__2[[#This Row],[stop_lat]])^2 + ((F6821-route_map__2[[#This Row],[stop_lon]])*COS(RADIANS(route_map__2[[#This Row],[stop_lat]])))^2)*111.32)</f>
        <v>0.40417068972702153</v>
      </c>
    </row>
    <row r="6821" spans="1:7" hidden="1" x14ac:dyDescent="0.2">
      <c r="A6821" t="s">
        <v>86</v>
      </c>
      <c r="B6821">
        <v>0</v>
      </c>
      <c r="C6821">
        <v>9</v>
      </c>
      <c r="D6821" t="s">
        <v>5716</v>
      </c>
      <c r="E6821">
        <v>49.191389000000001</v>
      </c>
      <c r="F6821">
        <v>-122.816828</v>
      </c>
      <c r="G6821">
        <f>IF(route_map__2[[#This Row],[route_label]]&lt;&gt;A6822,0,SQRT((E6822-route_map__2[[#This Row],[stop_lat]])^2 + ((F6822-route_map__2[[#This Row],[stop_lon]])*COS(RADIANS(route_map__2[[#This Row],[stop_lat]])))^2)*111.32)</f>
        <v>0.35997912712797353</v>
      </c>
    </row>
    <row r="6822" spans="1:7" hidden="1" x14ac:dyDescent="0.2">
      <c r="A6822" t="s">
        <v>86</v>
      </c>
      <c r="B6822">
        <v>0</v>
      </c>
      <c r="C6822">
        <v>10</v>
      </c>
      <c r="D6822" t="s">
        <v>5717</v>
      </c>
      <c r="E6822">
        <v>49.191406000000001</v>
      </c>
      <c r="F6822">
        <v>-122.81188</v>
      </c>
      <c r="G6822">
        <f>IF(route_map__2[[#This Row],[route_label]]&lt;&gt;A6823,0,SQRT((E6823-route_map__2[[#This Row],[stop_lat]])^2 + ((F6823-route_map__2[[#This Row],[stop_lon]])*COS(RADIANS(route_map__2[[#This Row],[stop_lat]])))^2)*111.32)</f>
        <v>0.22254684613484069</v>
      </c>
    </row>
    <row r="6823" spans="1:7" hidden="1" x14ac:dyDescent="0.2">
      <c r="A6823" t="s">
        <v>86</v>
      </c>
      <c r="B6823">
        <v>0</v>
      </c>
      <c r="C6823">
        <v>11</v>
      </c>
      <c r="D6823" t="s">
        <v>5718</v>
      </c>
      <c r="E6823">
        <v>49.191403000000001</v>
      </c>
      <c r="F6823">
        <v>-122.80882099999999</v>
      </c>
      <c r="G6823">
        <f>IF(route_map__2[[#This Row],[route_label]]&lt;&gt;A6824,0,SQRT((E6824-route_map__2[[#This Row],[stop_lat]])^2 + ((F6824-route_map__2[[#This Row],[stop_lon]])*COS(RADIANS(route_map__2[[#This Row],[stop_lat]])))^2)*111.32)</f>
        <v>0.21990936099709318</v>
      </c>
    </row>
    <row r="6824" spans="1:7" hidden="1" x14ac:dyDescent="0.2">
      <c r="A6824" t="s">
        <v>86</v>
      </c>
      <c r="B6824">
        <v>0</v>
      </c>
      <c r="C6824">
        <v>12</v>
      </c>
      <c r="D6824" t="s">
        <v>5719</v>
      </c>
      <c r="E6824">
        <v>49.191358999999999</v>
      </c>
      <c r="F6824">
        <v>-122.80579899999999</v>
      </c>
      <c r="G6824">
        <f>IF(route_map__2[[#This Row],[route_label]]&lt;&gt;A6825,0,SQRT((E6825-route_map__2[[#This Row],[stop_lat]])^2 + ((F6825-route_map__2[[#This Row],[stop_lon]])*COS(RADIANS(route_map__2[[#This Row],[stop_lat]])))^2)*111.32)</f>
        <v>0.17023979616021903</v>
      </c>
    </row>
    <row r="6825" spans="1:7" hidden="1" x14ac:dyDescent="0.2">
      <c r="A6825" t="s">
        <v>86</v>
      </c>
      <c r="B6825">
        <v>0</v>
      </c>
      <c r="C6825">
        <v>13</v>
      </c>
      <c r="D6825" t="s">
        <v>5720</v>
      </c>
      <c r="E6825">
        <v>49.191352999999999</v>
      </c>
      <c r="F6825">
        <v>-122.803459</v>
      </c>
      <c r="G6825">
        <f>IF(route_map__2[[#This Row],[route_label]]&lt;&gt;A6826,0,SQRT((E6826-route_map__2[[#This Row],[stop_lat]])^2 + ((F6826-route_map__2[[#This Row],[stop_lon]])*COS(RADIANS(route_map__2[[#This Row],[stop_lat]])))^2)*111.32)</f>
        <v>0.18419329290203526</v>
      </c>
    </row>
    <row r="6826" spans="1:7" hidden="1" x14ac:dyDescent="0.2">
      <c r="A6826" t="s">
        <v>86</v>
      </c>
      <c r="B6826">
        <v>0</v>
      </c>
      <c r="C6826">
        <v>14</v>
      </c>
      <c r="D6826" t="s">
        <v>5721</v>
      </c>
      <c r="E6826">
        <v>49.190921000000003</v>
      </c>
      <c r="F6826">
        <v>-122.80101500000001</v>
      </c>
      <c r="G6826">
        <f>IF(route_map__2[[#This Row],[route_label]]&lt;&gt;A6827,0,SQRT((E6827-route_map__2[[#This Row],[stop_lat]])^2 + ((F6827-route_map__2[[#This Row],[stop_lon]])*COS(RADIANS(route_map__2[[#This Row],[stop_lat]])))^2)*111.32)</f>
        <v>0.27789747234023654</v>
      </c>
    </row>
    <row r="6827" spans="1:7" hidden="1" x14ac:dyDescent="0.2">
      <c r="A6827" t="s">
        <v>86</v>
      </c>
      <c r="B6827">
        <v>0</v>
      </c>
      <c r="C6827">
        <v>15</v>
      </c>
      <c r="D6827" t="s">
        <v>5722</v>
      </c>
      <c r="E6827">
        <v>49.188425000000002</v>
      </c>
      <c r="F6827">
        <v>-122.80108199999999</v>
      </c>
      <c r="G6827">
        <f>IF(route_map__2[[#This Row],[route_label]]&lt;&gt;A6828,0,SQRT((E6828-route_map__2[[#This Row],[stop_lat]])^2 + ((F6828-route_map__2[[#This Row],[stop_lon]])*COS(RADIANS(route_map__2[[#This Row],[stop_lat]])))^2)*111.32)</f>
        <v>0.3102638881528616</v>
      </c>
    </row>
    <row r="6828" spans="1:7" hidden="1" x14ac:dyDescent="0.2">
      <c r="A6828" t="s">
        <v>86</v>
      </c>
      <c r="B6828">
        <v>0</v>
      </c>
      <c r="C6828">
        <v>16</v>
      </c>
      <c r="D6828" t="s">
        <v>5723</v>
      </c>
      <c r="E6828">
        <v>49.185637999999997</v>
      </c>
      <c r="F6828">
        <v>-122.80104</v>
      </c>
      <c r="G6828">
        <f>IF(route_map__2[[#This Row],[route_label]]&lt;&gt;A6829,0,SQRT((E6829-route_map__2[[#This Row],[stop_lat]])^2 + ((F6829-route_map__2[[#This Row],[stop_lon]])*COS(RADIANS(route_map__2[[#This Row],[stop_lat]])))^2)*111.32)</f>
        <v>0.23204678196367673</v>
      </c>
    </row>
    <row r="6829" spans="1:7" hidden="1" x14ac:dyDescent="0.2">
      <c r="A6829" t="s">
        <v>86</v>
      </c>
      <c r="B6829">
        <v>0</v>
      </c>
      <c r="C6829">
        <v>17</v>
      </c>
      <c r="D6829" t="s">
        <v>5724</v>
      </c>
      <c r="E6829">
        <v>49.183554000000001</v>
      </c>
      <c r="F6829">
        <v>-122.80110999999999</v>
      </c>
      <c r="G6829">
        <f>IF(route_map__2[[#This Row],[route_label]]&lt;&gt;A6830,0,SQRT((E6830-route_map__2[[#This Row],[stop_lat]])^2 + ((F6830-route_map__2[[#This Row],[stop_lon]])*COS(RADIANS(route_map__2[[#This Row],[stop_lat]])))^2)*111.32)</f>
        <v>0.38472192688086732</v>
      </c>
    </row>
    <row r="6830" spans="1:7" hidden="1" x14ac:dyDescent="0.2">
      <c r="A6830" t="s">
        <v>86</v>
      </c>
      <c r="B6830">
        <v>0</v>
      </c>
      <c r="C6830">
        <v>18</v>
      </c>
      <c r="D6830" t="s">
        <v>5725</v>
      </c>
      <c r="E6830">
        <v>49.180098000000001</v>
      </c>
      <c r="F6830">
        <v>-122.801109</v>
      </c>
      <c r="G6830">
        <f>IF(route_map__2[[#This Row],[route_label]]&lt;&gt;A6831,0,SQRT((E6831-route_map__2[[#This Row],[stop_lat]])^2 + ((F6831-route_map__2[[#This Row],[stop_lon]])*COS(RADIANS(route_map__2[[#This Row],[stop_lat]])))^2)*111.32)</f>
        <v>0.40946312692720183</v>
      </c>
    </row>
    <row r="6831" spans="1:7" hidden="1" x14ac:dyDescent="0.2">
      <c r="A6831" t="s">
        <v>86</v>
      </c>
      <c r="B6831">
        <v>0</v>
      </c>
      <c r="C6831">
        <v>19</v>
      </c>
      <c r="D6831" t="s">
        <v>5726</v>
      </c>
      <c r="E6831">
        <v>49.17642</v>
      </c>
      <c r="F6831">
        <v>-122.801175</v>
      </c>
      <c r="G6831">
        <f>IF(route_map__2[[#This Row],[route_label]]&lt;&gt;A6832,0,SQRT((E6832-route_map__2[[#This Row],[stop_lat]])^2 + ((F6832-route_map__2[[#This Row],[stop_lon]])*COS(RADIANS(route_map__2[[#This Row],[stop_lat]])))^2)*111.32)</f>
        <v>0.35965929565097832</v>
      </c>
    </row>
    <row r="6832" spans="1:7" hidden="1" x14ac:dyDescent="0.2">
      <c r="A6832" t="s">
        <v>86</v>
      </c>
      <c r="B6832">
        <v>0</v>
      </c>
      <c r="C6832">
        <v>20</v>
      </c>
      <c r="D6832" t="s">
        <v>5727</v>
      </c>
      <c r="E6832">
        <v>49.173189999999998</v>
      </c>
      <c r="F6832">
        <v>-122.801289</v>
      </c>
      <c r="G6832">
        <f>IF(route_map__2[[#This Row],[route_label]]&lt;&gt;A6833,0,SQRT((E6833-route_map__2[[#This Row],[stop_lat]])^2 + ((F6833-route_map__2[[#This Row],[stop_lon]])*COS(RADIANS(route_map__2[[#This Row],[stop_lat]])))^2)*111.32)</f>
        <v>0.17850117517392591</v>
      </c>
    </row>
    <row r="6833" spans="1:7" hidden="1" x14ac:dyDescent="0.2">
      <c r="A6833" t="s">
        <v>86</v>
      </c>
      <c r="B6833">
        <v>0</v>
      </c>
      <c r="C6833">
        <v>21</v>
      </c>
      <c r="D6833" t="s">
        <v>5728</v>
      </c>
      <c r="E6833">
        <v>49.171587000000002</v>
      </c>
      <c r="F6833">
        <v>-122.80135</v>
      </c>
      <c r="G6833">
        <f>IF(route_map__2[[#This Row],[route_label]]&lt;&gt;A6834,0,SQRT((E6834-route_map__2[[#This Row],[stop_lat]])^2 + ((F6834-route_map__2[[#This Row],[stop_lon]])*COS(RADIANS(route_map__2[[#This Row],[stop_lat]])))^2)*111.32)</f>
        <v>0.30731774727000194</v>
      </c>
    </row>
    <row r="6834" spans="1:7" hidden="1" x14ac:dyDescent="0.2">
      <c r="A6834" t="s">
        <v>86</v>
      </c>
      <c r="B6834">
        <v>0</v>
      </c>
      <c r="C6834">
        <v>22</v>
      </c>
      <c r="D6834" t="s">
        <v>5729</v>
      </c>
      <c r="E6834">
        <v>49.168827</v>
      </c>
      <c r="F6834">
        <v>-122.80144300000001</v>
      </c>
      <c r="G6834">
        <f>IF(route_map__2[[#This Row],[route_label]]&lt;&gt;A6835,0,SQRT((E6835-route_map__2[[#This Row],[stop_lat]])^2 + ((F6835-route_map__2[[#This Row],[stop_lon]])*COS(RADIANS(route_map__2[[#This Row],[stop_lat]])))^2)*111.32)</f>
        <v>0.36680286649558974</v>
      </c>
    </row>
    <row r="6835" spans="1:7" hidden="1" x14ac:dyDescent="0.2">
      <c r="A6835" t="s">
        <v>86</v>
      </c>
      <c r="B6835">
        <v>0</v>
      </c>
      <c r="C6835">
        <v>23</v>
      </c>
      <c r="D6835" t="s">
        <v>5730</v>
      </c>
      <c r="E6835">
        <v>49.165595000000003</v>
      </c>
      <c r="F6835">
        <v>-122.800462</v>
      </c>
      <c r="G6835">
        <f>IF(route_map__2[[#This Row],[route_label]]&lt;&gt;A6836,0,SQRT((E6836-route_map__2[[#This Row],[stop_lat]])^2 + ((F6836-route_map__2[[#This Row],[stop_lon]])*COS(RADIANS(route_map__2[[#This Row],[stop_lat]])))^2)*111.32)</f>
        <v>0.24911404145020863</v>
      </c>
    </row>
    <row r="6836" spans="1:7" hidden="1" x14ac:dyDescent="0.2">
      <c r="A6836" t="s">
        <v>86</v>
      </c>
      <c r="B6836">
        <v>0</v>
      </c>
      <c r="C6836">
        <v>24</v>
      </c>
      <c r="D6836" t="s">
        <v>5731</v>
      </c>
      <c r="E6836">
        <v>49.164444000000003</v>
      </c>
      <c r="F6836">
        <v>-122.797527</v>
      </c>
      <c r="G6836">
        <f>IF(route_map__2[[#This Row],[route_label]]&lt;&gt;A6837,0,SQRT((E6837-route_map__2[[#This Row],[stop_lat]])^2 + ((F6837-route_map__2[[#This Row],[stop_lon]])*COS(RADIANS(route_map__2[[#This Row],[stop_lat]])))^2)*111.32)</f>
        <v>0.68841647193158062</v>
      </c>
    </row>
    <row r="6837" spans="1:7" hidden="1" x14ac:dyDescent="0.2">
      <c r="A6837" t="s">
        <v>86</v>
      </c>
      <c r="B6837">
        <v>0</v>
      </c>
      <c r="C6837">
        <v>25</v>
      </c>
      <c r="D6837" t="s">
        <v>5732</v>
      </c>
      <c r="E6837">
        <v>49.161299999999997</v>
      </c>
      <c r="F6837">
        <v>-122.789383</v>
      </c>
      <c r="G6837">
        <f>IF(route_map__2[[#This Row],[route_label]]&lt;&gt;A6838,0,SQRT((E6838-route_map__2[[#This Row],[stop_lat]])^2 + ((F6838-route_map__2[[#This Row],[stop_lon]])*COS(RADIANS(route_map__2[[#This Row],[stop_lat]])))^2)*111.32)</f>
        <v>0.40127888142972773</v>
      </c>
    </row>
    <row r="6838" spans="1:7" hidden="1" x14ac:dyDescent="0.2">
      <c r="A6838" t="s">
        <v>86</v>
      </c>
      <c r="B6838">
        <v>0</v>
      </c>
      <c r="C6838">
        <v>26</v>
      </c>
      <c r="D6838" t="s">
        <v>5733</v>
      </c>
      <c r="E6838">
        <v>49.159461999999998</v>
      </c>
      <c r="F6838">
        <v>-122.78464099999999</v>
      </c>
      <c r="G6838">
        <f>IF(route_map__2[[#This Row],[route_label]]&lt;&gt;A6839,0,SQRT((E6839-route_map__2[[#This Row],[stop_lat]])^2 + ((F6839-route_map__2[[#This Row],[stop_lon]])*COS(RADIANS(route_map__2[[#This Row],[stop_lat]])))^2)*111.32)</f>
        <v>0.24968731295547314</v>
      </c>
    </row>
    <row r="6839" spans="1:7" hidden="1" x14ac:dyDescent="0.2">
      <c r="A6839" t="s">
        <v>86</v>
      </c>
      <c r="B6839">
        <v>0</v>
      </c>
      <c r="C6839">
        <v>27</v>
      </c>
      <c r="D6839" t="s">
        <v>5734</v>
      </c>
      <c r="E6839">
        <v>49.158320000000003</v>
      </c>
      <c r="F6839">
        <v>-122.781689</v>
      </c>
      <c r="G6839">
        <f>IF(route_map__2[[#This Row],[route_label]]&lt;&gt;A6840,0,SQRT((E6840-route_map__2[[#This Row],[stop_lat]])^2 + ((F6840-route_map__2[[#This Row],[stop_lon]])*COS(RADIANS(route_map__2[[#This Row],[stop_lat]])))^2)*111.32)</f>
        <v>0.34909094864951251</v>
      </c>
    </row>
    <row r="6840" spans="1:7" hidden="1" x14ac:dyDescent="0.2">
      <c r="A6840" t="s">
        <v>86</v>
      </c>
      <c r="B6840">
        <v>0</v>
      </c>
      <c r="C6840">
        <v>28</v>
      </c>
      <c r="D6840" t="s">
        <v>5735</v>
      </c>
      <c r="E6840">
        <v>49.156720999999997</v>
      </c>
      <c r="F6840">
        <v>-122.777564</v>
      </c>
      <c r="G6840">
        <f>IF(route_map__2[[#This Row],[route_label]]&lt;&gt;A6841,0,SQRT((E6841-route_map__2[[#This Row],[stop_lat]])^2 + ((F6841-route_map__2[[#This Row],[stop_lon]])*COS(RADIANS(route_map__2[[#This Row],[stop_lat]])))^2)*111.32)</f>
        <v>0.30284828045245277</v>
      </c>
    </row>
    <row r="6841" spans="1:7" hidden="1" x14ac:dyDescent="0.2">
      <c r="A6841" t="s">
        <v>86</v>
      </c>
      <c r="B6841">
        <v>0</v>
      </c>
      <c r="C6841">
        <v>29</v>
      </c>
      <c r="D6841" t="s">
        <v>5736</v>
      </c>
      <c r="E6841">
        <v>49.155329999999999</v>
      </c>
      <c r="F6841">
        <v>-122.773989</v>
      </c>
      <c r="G6841">
        <f>IF(route_map__2[[#This Row],[route_label]]&lt;&gt;A6842,0,SQRT((E6842-route_map__2[[#This Row],[stop_lat]])^2 + ((F6842-route_map__2[[#This Row],[stop_lon]])*COS(RADIANS(route_map__2[[#This Row],[stop_lat]])))^2)*111.32)</f>
        <v>0.60405723910021847</v>
      </c>
    </row>
    <row r="6842" spans="1:7" hidden="1" x14ac:dyDescent="0.2">
      <c r="A6842" t="s">
        <v>86</v>
      </c>
      <c r="B6842">
        <v>0</v>
      </c>
      <c r="C6842">
        <v>30</v>
      </c>
      <c r="D6842" t="s">
        <v>5737</v>
      </c>
      <c r="E6842">
        <v>49.152531000000003</v>
      </c>
      <c r="F6842">
        <v>-122.766881</v>
      </c>
      <c r="G6842">
        <f>IF(route_map__2[[#This Row],[route_label]]&lt;&gt;A6843,0,SQRT((E6843-route_map__2[[#This Row],[stop_lat]])^2 + ((F6843-route_map__2[[#This Row],[stop_lon]])*COS(RADIANS(route_map__2[[#This Row],[stop_lat]])))^2)*111.32)</f>
        <v>0.44792676858879166</v>
      </c>
    </row>
    <row r="6843" spans="1:7" hidden="1" x14ac:dyDescent="0.2">
      <c r="A6843" t="s">
        <v>86</v>
      </c>
      <c r="B6843">
        <v>0</v>
      </c>
      <c r="C6843">
        <v>31</v>
      </c>
      <c r="D6843" t="s">
        <v>5738</v>
      </c>
      <c r="E6843">
        <v>49.150455999999998</v>
      </c>
      <c r="F6843">
        <v>-122.76161</v>
      </c>
      <c r="G6843">
        <f>IF(route_map__2[[#This Row],[route_label]]&lt;&gt;A6844,0,SQRT((E6844-route_map__2[[#This Row],[stop_lat]])^2 + ((F6844-route_map__2[[#This Row],[stop_lon]])*COS(RADIANS(route_map__2[[#This Row],[stop_lat]])))^2)*111.32)</f>
        <v>0.58993494441097383</v>
      </c>
    </row>
    <row r="6844" spans="1:7" hidden="1" x14ac:dyDescent="0.2">
      <c r="A6844" t="s">
        <v>86</v>
      </c>
      <c r="B6844">
        <v>0</v>
      </c>
      <c r="C6844">
        <v>32</v>
      </c>
      <c r="D6844" t="s">
        <v>5739</v>
      </c>
      <c r="E6844">
        <v>49.146242000000001</v>
      </c>
      <c r="F6844">
        <v>-122.756697</v>
      </c>
      <c r="G6844">
        <f>IF(route_map__2[[#This Row],[route_label]]&lt;&gt;A6845,0,SQRT((E6845-route_map__2[[#This Row],[stop_lat]])^2 + ((F6845-route_map__2[[#This Row],[stop_lon]])*COS(RADIANS(route_map__2[[#This Row],[stop_lat]])))^2)*111.32)</f>
        <v>2.6702379870776003</v>
      </c>
    </row>
    <row r="6845" spans="1:7" hidden="1" x14ac:dyDescent="0.2">
      <c r="A6845" t="s">
        <v>86</v>
      </c>
      <c r="B6845">
        <v>0</v>
      </c>
      <c r="C6845">
        <v>33</v>
      </c>
      <c r="D6845" t="s">
        <v>5740</v>
      </c>
      <c r="E6845">
        <v>49.122255000000003</v>
      </c>
      <c r="F6845">
        <v>-122.756625</v>
      </c>
      <c r="G6845">
        <f>IF(route_map__2[[#This Row],[route_label]]&lt;&gt;A6846,0,SQRT((E6846-route_map__2[[#This Row],[stop_lat]])^2 + ((F6846-route_map__2[[#This Row],[stop_lon]])*COS(RADIANS(route_map__2[[#This Row],[stop_lat]])))^2)*111.32)</f>
        <v>0.43206839791630375</v>
      </c>
    </row>
    <row r="6846" spans="1:7" hidden="1" x14ac:dyDescent="0.2">
      <c r="A6846" t="s">
        <v>86</v>
      </c>
      <c r="B6846">
        <v>0</v>
      </c>
      <c r="C6846">
        <v>34</v>
      </c>
      <c r="D6846" t="s">
        <v>5741</v>
      </c>
      <c r="E6846">
        <v>49.118374000000003</v>
      </c>
      <c r="F6846">
        <v>-122.75670100000001</v>
      </c>
      <c r="G6846">
        <f>IF(route_map__2[[#This Row],[route_label]]&lt;&gt;A6847,0,SQRT((E6847-route_map__2[[#This Row],[stop_lat]])^2 + ((F6847-route_map__2[[#This Row],[stop_lon]])*COS(RADIANS(route_map__2[[#This Row],[stop_lat]])))^2)*111.32)</f>
        <v>0.24469464791899828</v>
      </c>
    </row>
    <row r="6847" spans="1:7" hidden="1" x14ac:dyDescent="0.2">
      <c r="A6847" t="s">
        <v>86</v>
      </c>
      <c r="B6847">
        <v>0</v>
      </c>
      <c r="C6847">
        <v>35</v>
      </c>
      <c r="D6847" t="s">
        <v>5742</v>
      </c>
      <c r="E6847">
        <v>49.116176000000003</v>
      </c>
      <c r="F6847">
        <v>-122.756736</v>
      </c>
      <c r="G6847">
        <f>IF(route_map__2[[#This Row],[route_label]]&lt;&gt;A6848,0,SQRT((E6848-route_map__2[[#This Row],[stop_lat]])^2 + ((F6848-route_map__2[[#This Row],[stop_lon]])*COS(RADIANS(route_map__2[[#This Row],[stop_lat]])))^2)*111.32)</f>
        <v>0.52691591026278106</v>
      </c>
    </row>
    <row r="6848" spans="1:7" hidden="1" x14ac:dyDescent="0.2">
      <c r="A6848" t="s">
        <v>86</v>
      </c>
      <c r="B6848">
        <v>0</v>
      </c>
      <c r="C6848">
        <v>36</v>
      </c>
      <c r="D6848" t="s">
        <v>5743</v>
      </c>
      <c r="E6848">
        <v>49.111463999999998</v>
      </c>
      <c r="F6848">
        <v>-122.75605</v>
      </c>
      <c r="G6848">
        <f>IF(route_map__2[[#This Row],[route_label]]&lt;&gt;A6849,0,SQRT((E6849-route_map__2[[#This Row],[stop_lat]])^2 + ((F6849-route_map__2[[#This Row],[stop_lon]])*COS(RADIANS(route_map__2[[#This Row],[stop_lat]])))^2)*111.32)</f>
        <v>0.37389119174005808</v>
      </c>
    </row>
    <row r="6849" spans="1:7" hidden="1" x14ac:dyDescent="0.2">
      <c r="A6849" t="s">
        <v>86</v>
      </c>
      <c r="B6849">
        <v>0</v>
      </c>
      <c r="C6849">
        <v>37</v>
      </c>
      <c r="D6849" t="s">
        <v>5744</v>
      </c>
      <c r="E6849">
        <v>49.111471000000002</v>
      </c>
      <c r="F6849">
        <v>-122.750919</v>
      </c>
      <c r="G6849">
        <f>IF(route_map__2[[#This Row],[route_label]]&lt;&gt;A6850,0,SQRT((E6850-route_map__2[[#This Row],[stop_lat]])^2 + ((F6850-route_map__2[[#This Row],[stop_lon]])*COS(RADIANS(route_map__2[[#This Row],[stop_lat]])))^2)*111.32)</f>
        <v>0.40814977706877847</v>
      </c>
    </row>
    <row r="6850" spans="1:7" hidden="1" x14ac:dyDescent="0.2">
      <c r="A6850" t="s">
        <v>86</v>
      </c>
      <c r="B6850">
        <v>0</v>
      </c>
      <c r="C6850">
        <v>38</v>
      </c>
      <c r="D6850" t="s">
        <v>5745</v>
      </c>
      <c r="E6850">
        <v>49.111443999999999</v>
      </c>
      <c r="F6850">
        <v>-122.745318</v>
      </c>
      <c r="G6850">
        <f>IF(route_map__2[[#This Row],[route_label]]&lt;&gt;A6851,0,SQRT((E6851-route_map__2[[#This Row],[stop_lat]])^2 + ((F6851-route_map__2[[#This Row],[stop_lon]])*COS(RADIANS(route_map__2[[#This Row],[stop_lat]])))^2)*111.32)</f>
        <v>0.38453134538095018</v>
      </c>
    </row>
    <row r="6851" spans="1:7" hidden="1" x14ac:dyDescent="0.2">
      <c r="A6851" t="s">
        <v>86</v>
      </c>
      <c r="B6851">
        <v>0</v>
      </c>
      <c r="C6851">
        <v>39</v>
      </c>
      <c r="D6851" t="s">
        <v>5746</v>
      </c>
      <c r="E6851">
        <v>49.111432999999998</v>
      </c>
      <c r="F6851">
        <v>-122.74004100000001</v>
      </c>
      <c r="G6851">
        <f>IF(route_map__2[[#This Row],[route_label]]&lt;&gt;A6852,0,SQRT((E6852-route_map__2[[#This Row],[stop_lat]])^2 + ((F6852-route_map__2[[#This Row],[stop_lon]])*COS(RADIANS(route_map__2[[#This Row],[stop_lat]])))^2)*111.32)</f>
        <v>0.25330327869661301</v>
      </c>
    </row>
    <row r="6852" spans="1:7" hidden="1" x14ac:dyDescent="0.2">
      <c r="A6852" t="s">
        <v>86</v>
      </c>
      <c r="B6852">
        <v>0</v>
      </c>
      <c r="C6852">
        <v>40</v>
      </c>
      <c r="D6852" t="s">
        <v>5747</v>
      </c>
      <c r="E6852">
        <v>49.111412000000001</v>
      </c>
      <c r="F6852">
        <v>-122.736565</v>
      </c>
      <c r="G6852">
        <f>IF(route_map__2[[#This Row],[route_label]]&lt;&gt;A6853,0,SQRT((E6853-route_map__2[[#This Row],[stop_lat]])^2 + ((F6853-route_map__2[[#This Row],[stop_lon]])*COS(RADIANS(route_map__2[[#This Row],[stop_lat]])))^2)*111.32)</f>
        <v>0.14917300612949508</v>
      </c>
    </row>
    <row r="6853" spans="1:7" hidden="1" x14ac:dyDescent="0.2">
      <c r="A6853" t="s">
        <v>86</v>
      </c>
      <c r="B6853">
        <v>0</v>
      </c>
      <c r="C6853">
        <v>41</v>
      </c>
      <c r="D6853" t="s">
        <v>5748</v>
      </c>
      <c r="E6853">
        <v>49.110491000000003</v>
      </c>
      <c r="F6853">
        <v>-122.735078</v>
      </c>
      <c r="G6853">
        <f>IF(route_map__2[[#This Row],[route_label]]&lt;&gt;A6854,0,SQRT((E6854-route_map__2[[#This Row],[stop_lat]])^2 + ((F6854-route_map__2[[#This Row],[stop_lon]])*COS(RADIANS(route_map__2[[#This Row],[stop_lat]])))^2)*111.32)</f>
        <v>0.31064187589922865</v>
      </c>
    </row>
    <row r="6854" spans="1:7" hidden="1" x14ac:dyDescent="0.2">
      <c r="A6854" t="s">
        <v>86</v>
      </c>
      <c r="B6854">
        <v>0</v>
      </c>
      <c r="C6854">
        <v>42</v>
      </c>
      <c r="D6854" t="s">
        <v>5749</v>
      </c>
      <c r="E6854">
        <v>49.107725000000002</v>
      </c>
      <c r="F6854">
        <v>-122.734514</v>
      </c>
      <c r="G6854">
        <f>IF(route_map__2[[#This Row],[route_label]]&lt;&gt;A6855,0,SQRT((E6855-route_map__2[[#This Row],[stop_lat]])^2 + ((F6855-route_map__2[[#This Row],[stop_lon]])*COS(RADIANS(route_map__2[[#This Row],[stop_lat]])))^2)*111.32)</f>
        <v>0.12607394444745698</v>
      </c>
    </row>
    <row r="6855" spans="1:7" hidden="1" x14ac:dyDescent="0.2">
      <c r="A6855" t="s">
        <v>86</v>
      </c>
      <c r="B6855">
        <v>0</v>
      </c>
      <c r="C6855">
        <v>43</v>
      </c>
      <c r="D6855" t="s">
        <v>5750</v>
      </c>
      <c r="E6855">
        <v>49.10772</v>
      </c>
      <c r="F6855">
        <v>-122.732784</v>
      </c>
      <c r="G6855">
        <f>IF(route_map__2[[#This Row],[route_label]]&lt;&gt;A6856,0,SQRT((E6856-route_map__2[[#This Row],[stop_lat]])^2 + ((F6856-route_map__2[[#This Row],[stop_lon]])*COS(RADIANS(route_map__2[[#This Row],[stop_lat]])))^2)*111.32)</f>
        <v>0.19761245950796966</v>
      </c>
    </row>
    <row r="6856" spans="1:7" hidden="1" x14ac:dyDescent="0.2">
      <c r="A6856" t="s">
        <v>86</v>
      </c>
      <c r="B6856">
        <v>0</v>
      </c>
      <c r="C6856">
        <v>44</v>
      </c>
      <c r="D6856" t="s">
        <v>5751</v>
      </c>
      <c r="E6856">
        <v>49.108221999999998</v>
      </c>
      <c r="F6856">
        <v>-122.730183</v>
      </c>
      <c r="G6856">
        <f>IF(route_map__2[[#This Row],[route_label]]&lt;&gt;A6857,0,SQRT((E6857-route_map__2[[#This Row],[stop_lat]])^2 + ((F6857-route_map__2[[#This Row],[stop_lon]])*COS(RADIANS(route_map__2[[#This Row],[stop_lat]])))^2)*111.32)</f>
        <v>0.29410920953889064</v>
      </c>
    </row>
    <row r="6857" spans="1:7" hidden="1" x14ac:dyDescent="0.2">
      <c r="A6857" t="s">
        <v>86</v>
      </c>
      <c r="B6857">
        <v>0</v>
      </c>
      <c r="C6857">
        <v>45</v>
      </c>
      <c r="D6857" t="s">
        <v>5752</v>
      </c>
      <c r="E6857">
        <v>49.110863999999999</v>
      </c>
      <c r="F6857">
        <v>-122.730197</v>
      </c>
      <c r="G6857">
        <f>IF(route_map__2[[#This Row],[route_label]]&lt;&gt;A6858,0,SQRT((E6858-route_map__2[[#This Row],[stop_lat]])^2 + ((F6858-route_map__2[[#This Row],[stop_lon]])*COS(RADIANS(route_map__2[[#This Row],[stop_lat]])))^2)*111.32)</f>
        <v>0.51326119868420617</v>
      </c>
    </row>
    <row r="6858" spans="1:7" hidden="1" x14ac:dyDescent="0.2">
      <c r="A6858" t="s">
        <v>86</v>
      </c>
      <c r="B6858">
        <v>0</v>
      </c>
      <c r="C6858">
        <v>46</v>
      </c>
      <c r="D6858" t="s">
        <v>5753</v>
      </c>
      <c r="E6858">
        <v>49.111364000000002</v>
      </c>
      <c r="F6858">
        <v>-122.723195</v>
      </c>
      <c r="G6858">
        <f>IF(route_map__2[[#This Row],[route_label]]&lt;&gt;A6859,0,SQRT((E6859-route_map__2[[#This Row],[stop_lat]])^2 + ((F6859-route_map__2[[#This Row],[stop_lon]])*COS(RADIANS(route_map__2[[#This Row],[stop_lat]])))^2)*111.32)</f>
        <v>0.38715355786783934</v>
      </c>
    </row>
    <row r="6859" spans="1:7" hidden="1" x14ac:dyDescent="0.2">
      <c r="A6859" t="s">
        <v>86</v>
      </c>
      <c r="B6859">
        <v>0</v>
      </c>
      <c r="C6859">
        <v>47</v>
      </c>
      <c r="D6859" t="s">
        <v>5754</v>
      </c>
      <c r="E6859">
        <v>49.111359999999998</v>
      </c>
      <c r="F6859">
        <v>-122.717882</v>
      </c>
      <c r="G6859">
        <f>IF(route_map__2[[#This Row],[route_label]]&lt;&gt;A6860,0,SQRT((E6860-route_map__2[[#This Row],[stop_lat]])^2 + ((F6860-route_map__2[[#This Row],[stop_lon]])*COS(RADIANS(route_map__2[[#This Row],[stop_lat]])))^2)*111.32)</f>
        <v>0.44741743317350491</v>
      </c>
    </row>
    <row r="6860" spans="1:7" hidden="1" x14ac:dyDescent="0.2">
      <c r="A6860" t="s">
        <v>86</v>
      </c>
      <c r="B6860">
        <v>0</v>
      </c>
      <c r="C6860">
        <v>48</v>
      </c>
      <c r="D6860" t="s">
        <v>5755</v>
      </c>
      <c r="E6860">
        <v>49.111350000000002</v>
      </c>
      <c r="F6860">
        <v>-122.711742</v>
      </c>
      <c r="G6860">
        <f>IF(route_map__2[[#This Row],[route_label]]&lt;&gt;A6861,0,SQRT((E6861-route_map__2[[#This Row],[stop_lat]])^2 + ((F6861-route_map__2[[#This Row],[stop_lon]])*COS(RADIANS(route_map__2[[#This Row],[stop_lat]])))^2)*111.32)</f>
        <v>0.28238487998995843</v>
      </c>
    </row>
    <row r="6861" spans="1:7" hidden="1" x14ac:dyDescent="0.2">
      <c r="A6861" t="s">
        <v>86</v>
      </c>
      <c r="B6861">
        <v>0</v>
      </c>
      <c r="C6861">
        <v>49</v>
      </c>
      <c r="D6861" t="s">
        <v>5756</v>
      </c>
      <c r="E6861">
        <v>49.111322000000001</v>
      </c>
      <c r="F6861">
        <v>-122.70786699999999</v>
      </c>
      <c r="G6861">
        <f>IF(route_map__2[[#This Row],[route_label]]&lt;&gt;A6862,0,SQRT((E6862-route_map__2[[#This Row],[stop_lat]])^2 + ((F6862-route_map__2[[#This Row],[stop_lon]])*COS(RADIANS(route_map__2[[#This Row],[stop_lat]])))^2)*111.32)</f>
        <v>0.489798892156249</v>
      </c>
    </row>
    <row r="6862" spans="1:7" hidden="1" x14ac:dyDescent="0.2">
      <c r="A6862" t="s">
        <v>86</v>
      </c>
      <c r="B6862">
        <v>0</v>
      </c>
      <c r="C6862">
        <v>50</v>
      </c>
      <c r="D6862" t="s">
        <v>5757</v>
      </c>
      <c r="E6862">
        <v>49.111262000000004</v>
      </c>
      <c r="F6862">
        <v>-122.70114599999999</v>
      </c>
      <c r="G6862">
        <f>IF(route_map__2[[#This Row],[route_label]]&lt;&gt;A6863,0,SQRT((E6863-route_map__2[[#This Row],[stop_lat]])^2 + ((F6863-route_map__2[[#This Row],[stop_lon]])*COS(RADIANS(route_map__2[[#This Row],[stop_lat]])))^2)*111.32)</f>
        <v>0.29920129604640339</v>
      </c>
    </row>
    <row r="6863" spans="1:7" hidden="1" x14ac:dyDescent="0.2">
      <c r="A6863" t="s">
        <v>86</v>
      </c>
      <c r="B6863">
        <v>0</v>
      </c>
      <c r="C6863">
        <v>51</v>
      </c>
      <c r="D6863" t="s">
        <v>5758</v>
      </c>
      <c r="E6863">
        <v>49.111257999999999</v>
      </c>
      <c r="F6863">
        <v>-122.69704</v>
      </c>
      <c r="G6863">
        <f>IF(route_map__2[[#This Row],[route_label]]&lt;&gt;A6864,0,SQRT((E6864-route_map__2[[#This Row],[stop_lat]])^2 + ((F6864-route_map__2[[#This Row],[stop_lon]])*COS(RADIANS(route_map__2[[#This Row],[stop_lat]])))^2)*111.32)</f>
        <v>0.56714590320598357</v>
      </c>
    </row>
    <row r="6864" spans="1:7" hidden="1" x14ac:dyDescent="0.2">
      <c r="A6864" t="s">
        <v>86</v>
      </c>
      <c r="B6864">
        <v>0</v>
      </c>
      <c r="C6864">
        <v>52</v>
      </c>
      <c r="D6864" t="s">
        <v>5759</v>
      </c>
      <c r="E6864">
        <v>49.111237000000003</v>
      </c>
      <c r="F6864">
        <v>-122.689257</v>
      </c>
      <c r="G6864">
        <f>IF(route_map__2[[#This Row],[route_label]]&lt;&gt;A6865,0,SQRT((E6865-route_map__2[[#This Row],[stop_lat]])^2 + ((F6865-route_map__2[[#This Row],[stop_lon]])*COS(RADIANS(route_map__2[[#This Row],[stop_lat]])))^2)*111.32)</f>
        <v>0.27749253388886319</v>
      </c>
    </row>
    <row r="6865" spans="1:7" hidden="1" x14ac:dyDescent="0.2">
      <c r="A6865" t="s">
        <v>86</v>
      </c>
      <c r="B6865">
        <v>0</v>
      </c>
      <c r="C6865">
        <v>53</v>
      </c>
      <c r="D6865" t="s">
        <v>5760</v>
      </c>
      <c r="E6865">
        <v>49.111220000000003</v>
      </c>
      <c r="F6865">
        <v>-122.68544900000001</v>
      </c>
      <c r="G6865">
        <f>IF(route_map__2[[#This Row],[route_label]]&lt;&gt;A6866,0,SQRT((E6866-route_map__2[[#This Row],[stop_lat]])^2 + ((F6866-route_map__2[[#This Row],[stop_lon]])*COS(RADIANS(route_map__2[[#This Row],[stop_lat]])))^2)*111.32)</f>
        <v>0.53793145257717501</v>
      </c>
    </row>
    <row r="6866" spans="1:7" hidden="1" x14ac:dyDescent="0.2">
      <c r="A6866" t="s">
        <v>86</v>
      </c>
      <c r="B6866">
        <v>0</v>
      </c>
      <c r="C6866">
        <v>54</v>
      </c>
      <c r="D6866" t="s">
        <v>5761</v>
      </c>
      <c r="E6866">
        <v>49.113332999999997</v>
      </c>
      <c r="F6866">
        <v>-122.67881</v>
      </c>
      <c r="G6866">
        <f>IF(route_map__2[[#This Row],[route_label]]&lt;&gt;A6867,0,SQRT((E6867-route_map__2[[#This Row],[stop_lat]])^2 + ((F6867-route_map__2[[#This Row],[stop_lon]])*COS(RADIANS(route_map__2[[#This Row],[stop_lat]])))^2)*111.32)</f>
        <v>0.39139155552867755</v>
      </c>
    </row>
    <row r="6867" spans="1:7" hidden="1" x14ac:dyDescent="0.2">
      <c r="A6867" t="s">
        <v>86</v>
      </c>
      <c r="B6867">
        <v>0</v>
      </c>
      <c r="C6867">
        <v>55</v>
      </c>
      <c r="D6867" t="s">
        <v>5762</v>
      </c>
      <c r="E6867">
        <v>49.111322000000001</v>
      </c>
      <c r="F6867">
        <v>-122.674404</v>
      </c>
      <c r="G6867">
        <f>IF(route_map__2[[#This Row],[route_label]]&lt;&gt;A6868,0,SQRT((E6868-route_map__2[[#This Row],[stop_lat]])^2 + ((F6868-route_map__2[[#This Row],[stop_lon]])*COS(RADIANS(route_map__2[[#This Row],[stop_lat]])))^2)*111.32)</f>
        <v>0.29393203268836482</v>
      </c>
    </row>
    <row r="6868" spans="1:7" hidden="1" x14ac:dyDescent="0.2">
      <c r="A6868" t="s">
        <v>86</v>
      </c>
      <c r="B6868">
        <v>0</v>
      </c>
      <c r="C6868">
        <v>56</v>
      </c>
      <c r="D6868" t="s">
        <v>5763</v>
      </c>
      <c r="E6868">
        <v>49.109830000000002</v>
      </c>
      <c r="F6868">
        <v>-122.671076</v>
      </c>
      <c r="G6868">
        <f>IF(route_map__2[[#This Row],[route_label]]&lt;&gt;A6869,0,SQRT((E6869-route_map__2[[#This Row],[stop_lat]])^2 + ((F6869-route_map__2[[#This Row],[stop_lon]])*COS(RADIANS(route_map__2[[#This Row],[stop_lat]])))^2)*111.32)</f>
        <v>0.21575645668976765</v>
      </c>
    </row>
    <row r="6869" spans="1:7" hidden="1" x14ac:dyDescent="0.2">
      <c r="A6869" t="s">
        <v>86</v>
      </c>
      <c r="B6869">
        <v>0</v>
      </c>
      <c r="C6869">
        <v>57</v>
      </c>
      <c r="D6869" t="s">
        <v>5764</v>
      </c>
      <c r="E6869">
        <v>49.108530000000002</v>
      </c>
      <c r="F6869">
        <v>-122.66888</v>
      </c>
      <c r="G6869">
        <f>IF(route_map__2[[#This Row],[route_label]]&lt;&gt;A6870,0,SQRT((E6870-route_map__2[[#This Row],[stop_lat]])^2 + ((F6870-route_map__2[[#This Row],[stop_lon]])*COS(RADIANS(route_map__2[[#This Row],[stop_lat]])))^2)*111.32)</f>
        <v>0.47904101244118247</v>
      </c>
    </row>
    <row r="6870" spans="1:7" hidden="1" x14ac:dyDescent="0.2">
      <c r="A6870" t="s">
        <v>86</v>
      </c>
      <c r="B6870">
        <v>0</v>
      </c>
      <c r="C6870">
        <v>58</v>
      </c>
      <c r="D6870" t="s">
        <v>5765</v>
      </c>
      <c r="E6870">
        <v>49.104253999999997</v>
      </c>
      <c r="F6870">
        <v>-122.66814100000001</v>
      </c>
      <c r="G6870">
        <f>IF(route_map__2[[#This Row],[route_label]]&lt;&gt;A6871,0,SQRT((E6871-route_map__2[[#This Row],[stop_lat]])^2 + ((F6871-route_map__2[[#This Row],[stop_lon]])*COS(RADIANS(route_map__2[[#This Row],[stop_lat]])))^2)*111.32)</f>
        <v>0.32732121892381411</v>
      </c>
    </row>
    <row r="6871" spans="1:7" hidden="1" x14ac:dyDescent="0.2">
      <c r="A6871" t="s">
        <v>86</v>
      </c>
      <c r="B6871">
        <v>0</v>
      </c>
      <c r="C6871">
        <v>59</v>
      </c>
      <c r="D6871" t="s">
        <v>5766</v>
      </c>
      <c r="E6871">
        <v>49.104222</v>
      </c>
      <c r="F6871">
        <v>-122.66365</v>
      </c>
      <c r="G6871">
        <f>IF(route_map__2[[#This Row],[route_label]]&lt;&gt;A6872,0,SQRT((E6872-route_map__2[[#This Row],[stop_lat]])^2 + ((F6872-route_map__2[[#This Row],[stop_lon]])*COS(RADIANS(route_map__2[[#This Row],[stop_lat]])))^2)*111.32)</f>
        <v>0.26178418636292705</v>
      </c>
    </row>
    <row r="6872" spans="1:7" hidden="1" x14ac:dyDescent="0.2">
      <c r="A6872" t="s">
        <v>86</v>
      </c>
      <c r="B6872">
        <v>0</v>
      </c>
      <c r="C6872">
        <v>60</v>
      </c>
      <c r="D6872" t="s">
        <v>5767</v>
      </c>
      <c r="E6872">
        <v>49.104588999999997</v>
      </c>
      <c r="F6872">
        <v>-122.66010199999999</v>
      </c>
      <c r="G6872">
        <f>IF(route_map__2[[#This Row],[route_label]]&lt;&gt;A6873,0,SQRT((E6873-route_map__2[[#This Row],[stop_lat]])^2 + ((F6873-route_map__2[[#This Row],[stop_lon]])*COS(RADIANS(route_map__2[[#This Row],[stop_lat]])))^2)*111.32)</f>
        <v>0.15355379478064066</v>
      </c>
    </row>
    <row r="6873" spans="1:7" hidden="1" x14ac:dyDescent="0.2">
      <c r="A6873" t="s">
        <v>86</v>
      </c>
      <c r="B6873">
        <v>0</v>
      </c>
      <c r="C6873">
        <v>61</v>
      </c>
      <c r="D6873" t="s">
        <v>5768</v>
      </c>
      <c r="E6873">
        <v>49.105966000000002</v>
      </c>
      <c r="F6873">
        <v>-122.659978</v>
      </c>
      <c r="G6873">
        <f>IF(route_map__2[[#This Row],[route_label]]&lt;&gt;A6874,0,SQRT((E6874-route_map__2[[#This Row],[stop_lat]])^2 + ((F6874-route_map__2[[#This Row],[stop_lon]])*COS(RADIANS(route_map__2[[#This Row],[stop_lat]])))^2)*111.32)</f>
        <v>0.2570852656170004</v>
      </c>
    </row>
    <row r="6874" spans="1:7" hidden="1" x14ac:dyDescent="0.2">
      <c r="A6874" t="s">
        <v>86</v>
      </c>
      <c r="B6874">
        <v>0</v>
      </c>
      <c r="C6874">
        <v>62</v>
      </c>
      <c r="D6874" t="s">
        <v>5769</v>
      </c>
      <c r="E6874">
        <v>49.107720999999998</v>
      </c>
      <c r="F6874">
        <v>-122.657685</v>
      </c>
      <c r="G6874">
        <f>IF(route_map__2[[#This Row],[route_label]]&lt;&gt;A6875,0,SQRT((E6875-route_map__2[[#This Row],[stop_lat]])^2 + ((F6875-route_map__2[[#This Row],[stop_lon]])*COS(RADIANS(route_map__2[[#This Row],[stop_lat]])))^2)*111.32)</f>
        <v>0.31760378547790219</v>
      </c>
    </row>
    <row r="6875" spans="1:7" hidden="1" x14ac:dyDescent="0.2">
      <c r="A6875" t="s">
        <v>86</v>
      </c>
      <c r="B6875">
        <v>0</v>
      </c>
      <c r="C6875">
        <v>63</v>
      </c>
      <c r="D6875" t="s">
        <v>5770</v>
      </c>
      <c r="E6875">
        <v>49.106169000000001</v>
      </c>
      <c r="F6875">
        <v>-122.654028</v>
      </c>
      <c r="G6875">
        <f>IF(route_map__2[[#This Row],[route_label]]&lt;&gt;A6876,0,SQRT((E6876-route_map__2[[#This Row],[stop_lat]])^2 + ((F6876-route_map__2[[#This Row],[stop_lon]])*COS(RADIANS(route_map__2[[#This Row],[stop_lat]])))^2)*111.32)</f>
        <v>0</v>
      </c>
    </row>
    <row r="6876" spans="1:7" hidden="1" x14ac:dyDescent="0.2">
      <c r="A6876" t="s">
        <v>86</v>
      </c>
      <c r="B6876">
        <v>1</v>
      </c>
      <c r="C6876">
        <v>1</v>
      </c>
      <c r="D6876" t="s">
        <v>5770</v>
      </c>
      <c r="E6876">
        <v>49.106169000000001</v>
      </c>
      <c r="F6876">
        <v>-122.654028</v>
      </c>
      <c r="G6876">
        <f>IF(route_map__2[[#This Row],[route_label]]&lt;&gt;A6877,0,SQRT((E6877-route_map__2[[#This Row],[stop_lat]])^2 + ((F6877-route_map__2[[#This Row],[stop_lon]])*COS(RADIANS(route_map__2[[#This Row],[stop_lat]])))^2)*111.32)</f>
        <v>0.39453596336119806</v>
      </c>
    </row>
    <row r="6877" spans="1:7" hidden="1" x14ac:dyDescent="0.2">
      <c r="A6877" t="s">
        <v>86</v>
      </c>
      <c r="B6877">
        <v>1</v>
      </c>
      <c r="C6877">
        <v>2</v>
      </c>
      <c r="D6877" t="s">
        <v>5771</v>
      </c>
      <c r="E6877">
        <v>49.103634999999997</v>
      </c>
      <c r="F6877">
        <v>-122.657813</v>
      </c>
      <c r="G6877">
        <f>IF(route_map__2[[#This Row],[route_label]]&lt;&gt;A6878,0,SQRT((E6878-route_map__2[[#This Row],[stop_lat]])^2 + ((F6878-route_map__2[[#This Row],[stop_lon]])*COS(RADIANS(route_map__2[[#This Row],[stop_lat]])))^2)*111.32)</f>
        <v>0.29396684797319617</v>
      </c>
    </row>
    <row r="6878" spans="1:7" hidden="1" x14ac:dyDescent="0.2">
      <c r="A6878" t="s">
        <v>86</v>
      </c>
      <c r="B6878">
        <v>1</v>
      </c>
      <c r="C6878">
        <v>3</v>
      </c>
      <c r="D6878" t="s">
        <v>5772</v>
      </c>
      <c r="E6878">
        <v>49.104385999999998</v>
      </c>
      <c r="F6878">
        <v>-122.66168</v>
      </c>
      <c r="G6878">
        <f>IF(route_map__2[[#This Row],[route_label]]&lt;&gt;A6879,0,SQRT((E6879-route_map__2[[#This Row],[stop_lat]])^2 + ((F6879-route_map__2[[#This Row],[stop_lon]])*COS(RADIANS(route_map__2[[#This Row],[stop_lat]])))^2)*111.32)</f>
        <v>0.22520101788385749</v>
      </c>
    </row>
    <row r="6879" spans="1:7" hidden="1" x14ac:dyDescent="0.2">
      <c r="A6879" t="s">
        <v>86</v>
      </c>
      <c r="B6879">
        <v>1</v>
      </c>
      <c r="C6879">
        <v>4</v>
      </c>
      <c r="D6879" t="s">
        <v>5773</v>
      </c>
      <c r="E6879">
        <v>49.104398000000003</v>
      </c>
      <c r="F6879">
        <v>-122.66477</v>
      </c>
      <c r="G6879">
        <f>IF(route_map__2[[#This Row],[route_label]]&lt;&gt;A6880,0,SQRT((E6880-route_map__2[[#This Row],[stop_lat]])^2 + ((F6880-route_map__2[[#This Row],[stop_lon]])*COS(RADIANS(route_map__2[[#This Row],[stop_lat]])))^2)*111.32)</f>
        <v>0.29285099088835426</v>
      </c>
    </row>
    <row r="6880" spans="1:7" hidden="1" x14ac:dyDescent="0.2">
      <c r="A6880" t="s">
        <v>86</v>
      </c>
      <c r="B6880">
        <v>1</v>
      </c>
      <c r="C6880">
        <v>5</v>
      </c>
      <c r="D6880" t="s">
        <v>5774</v>
      </c>
      <c r="E6880">
        <v>49.105065000000003</v>
      </c>
      <c r="F6880">
        <v>-122.668657</v>
      </c>
      <c r="G6880">
        <f>IF(route_map__2[[#This Row],[route_label]]&lt;&gt;A6881,0,SQRT((E6881-route_map__2[[#This Row],[stop_lat]])^2 + ((F6881-route_map__2[[#This Row],[stop_lon]])*COS(RADIANS(route_map__2[[#This Row],[stop_lat]])))^2)*111.32)</f>
        <v>0.57624469188259275</v>
      </c>
    </row>
    <row r="6881" spans="1:7" hidden="1" x14ac:dyDescent="0.2">
      <c r="A6881" t="s">
        <v>86</v>
      </c>
      <c r="B6881">
        <v>1</v>
      </c>
      <c r="C6881">
        <v>6</v>
      </c>
      <c r="D6881" t="s">
        <v>5775</v>
      </c>
      <c r="E6881">
        <v>49.110010000000003</v>
      </c>
      <c r="F6881">
        <v>-122.670995</v>
      </c>
      <c r="G6881">
        <f>IF(route_map__2[[#This Row],[route_label]]&lt;&gt;A6882,0,SQRT((E6882-route_map__2[[#This Row],[stop_lat]])^2 + ((F6882-route_map__2[[#This Row],[stop_lon]])*COS(RADIANS(route_map__2[[#This Row],[stop_lat]])))^2)*111.32)</f>
        <v>0.30554553025624798</v>
      </c>
    </row>
    <row r="6882" spans="1:7" hidden="1" x14ac:dyDescent="0.2">
      <c r="A6882" t="s">
        <v>86</v>
      </c>
      <c r="B6882">
        <v>1</v>
      </c>
      <c r="C6882">
        <v>7</v>
      </c>
      <c r="D6882" t="s">
        <v>5776</v>
      </c>
      <c r="E6882">
        <v>49.111567999999998</v>
      </c>
      <c r="F6882">
        <v>-122.674447</v>
      </c>
      <c r="G6882">
        <f>IF(route_map__2[[#This Row],[route_label]]&lt;&gt;A6883,0,SQRT((E6883-route_map__2[[#This Row],[stop_lat]])^2 + ((F6883-route_map__2[[#This Row],[stop_lon]])*COS(RADIANS(route_map__2[[#This Row],[stop_lat]])))^2)*111.32)</f>
        <v>0.45845436705934411</v>
      </c>
    </row>
    <row r="6883" spans="1:7" hidden="1" x14ac:dyDescent="0.2">
      <c r="A6883" t="s">
        <v>86</v>
      </c>
      <c r="B6883">
        <v>1</v>
      </c>
      <c r="C6883">
        <v>8</v>
      </c>
      <c r="D6883" t="s">
        <v>5777</v>
      </c>
      <c r="E6883">
        <v>49.113418000000003</v>
      </c>
      <c r="F6883">
        <v>-122.68006800000001</v>
      </c>
      <c r="G6883">
        <f>IF(route_map__2[[#This Row],[route_label]]&lt;&gt;A6884,0,SQRT((E6884-route_map__2[[#This Row],[stop_lat]])^2 + ((F6884-route_map__2[[#This Row],[stop_lon]])*COS(RADIANS(route_map__2[[#This Row],[stop_lat]])))^2)*111.32)</f>
        <v>0.24158137099568344</v>
      </c>
    </row>
    <row r="6884" spans="1:7" hidden="1" x14ac:dyDescent="0.2">
      <c r="A6884" t="s">
        <v>86</v>
      </c>
      <c r="B6884">
        <v>1</v>
      </c>
      <c r="C6884">
        <v>9</v>
      </c>
      <c r="D6884" t="s">
        <v>5778</v>
      </c>
      <c r="E6884">
        <v>49.111311000000001</v>
      </c>
      <c r="F6884">
        <v>-122.680862</v>
      </c>
      <c r="G6884">
        <f>IF(route_map__2[[#This Row],[route_label]]&lt;&gt;A6885,0,SQRT((E6885-route_map__2[[#This Row],[stop_lat]])^2 + ((F6885-route_map__2[[#This Row],[stop_lon]])*COS(RADIANS(route_map__2[[#This Row],[stop_lat]])))^2)*111.32)</f>
        <v>0.35729403568310364</v>
      </c>
    </row>
    <row r="6885" spans="1:7" hidden="1" x14ac:dyDescent="0.2">
      <c r="A6885" t="s">
        <v>86</v>
      </c>
      <c r="B6885">
        <v>1</v>
      </c>
      <c r="C6885">
        <v>10</v>
      </c>
      <c r="D6885" t="s">
        <v>5779</v>
      </c>
      <c r="E6885">
        <v>49.111342</v>
      </c>
      <c r="F6885">
        <v>-122.685765</v>
      </c>
      <c r="G6885">
        <f>IF(route_map__2[[#This Row],[route_label]]&lt;&gt;A6886,0,SQRT((E6886-route_map__2[[#This Row],[stop_lat]])^2 + ((F6886-route_map__2[[#This Row],[stop_lon]])*COS(RADIANS(route_map__2[[#This Row],[stop_lat]])))^2)*111.32)</f>
        <v>0.4643525838117688</v>
      </c>
    </row>
    <row r="6886" spans="1:7" hidden="1" x14ac:dyDescent="0.2">
      <c r="A6886" t="s">
        <v>86</v>
      </c>
      <c r="B6886">
        <v>1</v>
      </c>
      <c r="C6886">
        <v>11</v>
      </c>
      <c r="D6886" t="s">
        <v>5780</v>
      </c>
      <c r="E6886">
        <v>49.11139</v>
      </c>
      <c r="F6886">
        <v>-122.692137</v>
      </c>
      <c r="G6886">
        <f>IF(route_map__2[[#This Row],[route_label]]&lt;&gt;A6887,0,SQRT((E6887-route_map__2[[#This Row],[stop_lat]])^2 + ((F6887-route_map__2[[#This Row],[stop_lon]])*COS(RADIANS(route_map__2[[#This Row],[stop_lat]])))^2)*111.32)</f>
        <v>0.34459976734807463</v>
      </c>
    </row>
    <row r="6887" spans="1:7" hidden="1" x14ac:dyDescent="0.2">
      <c r="A6887" t="s">
        <v>86</v>
      </c>
      <c r="B6887">
        <v>1</v>
      </c>
      <c r="C6887">
        <v>12</v>
      </c>
      <c r="D6887" t="s">
        <v>5781</v>
      </c>
      <c r="E6887">
        <v>49.111378999999999</v>
      </c>
      <c r="F6887">
        <v>-122.696866</v>
      </c>
      <c r="G6887">
        <f>IF(route_map__2[[#This Row],[route_label]]&lt;&gt;A6888,0,SQRT((E6888-route_map__2[[#This Row],[stop_lat]])^2 + ((F6888-route_map__2[[#This Row],[stop_lon]])*COS(RADIANS(route_map__2[[#This Row],[stop_lat]])))^2)*111.32)</f>
        <v>0.40654512693740358</v>
      </c>
    </row>
    <row r="6888" spans="1:7" hidden="1" x14ac:dyDescent="0.2">
      <c r="A6888" t="s">
        <v>86</v>
      </c>
      <c r="B6888">
        <v>1</v>
      </c>
      <c r="C6888">
        <v>13</v>
      </c>
      <c r="D6888" t="s">
        <v>5782</v>
      </c>
      <c r="E6888">
        <v>49.111403000000003</v>
      </c>
      <c r="F6888">
        <v>-122.702445</v>
      </c>
      <c r="G6888">
        <f>IF(route_map__2[[#This Row],[route_label]]&lt;&gt;A6889,0,SQRT((E6889-route_map__2[[#This Row],[stop_lat]])^2 + ((F6889-route_map__2[[#This Row],[stop_lon]])*COS(RADIANS(route_map__2[[#This Row],[stop_lat]])))^2)*111.32)</f>
        <v>0.37195003074133631</v>
      </c>
    </row>
    <row r="6889" spans="1:7" hidden="1" x14ac:dyDescent="0.2">
      <c r="A6889" t="s">
        <v>86</v>
      </c>
      <c r="B6889">
        <v>1</v>
      </c>
      <c r="C6889">
        <v>14</v>
      </c>
      <c r="D6889" t="s">
        <v>5783</v>
      </c>
      <c r="E6889">
        <v>49.111443000000001</v>
      </c>
      <c r="F6889">
        <v>-122.707549</v>
      </c>
      <c r="G6889">
        <f>IF(route_map__2[[#This Row],[route_label]]&lt;&gt;A6890,0,SQRT((E6890-route_map__2[[#This Row],[stop_lat]])^2 + ((F6890-route_map__2[[#This Row],[stop_lon]])*COS(RADIANS(route_map__2[[#This Row],[stop_lat]])))^2)*111.32)</f>
        <v>0.40642376418395465</v>
      </c>
    </row>
    <row r="6890" spans="1:7" hidden="1" x14ac:dyDescent="0.2">
      <c r="A6890" t="s">
        <v>86</v>
      </c>
      <c r="B6890">
        <v>1</v>
      </c>
      <c r="C6890">
        <v>15</v>
      </c>
      <c r="D6890" t="s">
        <v>5784</v>
      </c>
      <c r="E6890">
        <v>49.111490000000003</v>
      </c>
      <c r="F6890">
        <v>-122.713126</v>
      </c>
      <c r="G6890">
        <f>IF(route_map__2[[#This Row],[route_label]]&lt;&gt;A6891,0,SQRT((E6891-route_map__2[[#This Row],[stop_lat]])^2 + ((F6891-route_map__2[[#This Row],[stop_lon]])*COS(RADIANS(route_map__2[[#This Row],[stop_lat]])))^2)*111.32)</f>
        <v>0.39976086536262118</v>
      </c>
    </row>
    <row r="6891" spans="1:7" hidden="1" x14ac:dyDescent="0.2">
      <c r="A6891" t="s">
        <v>86</v>
      </c>
      <c r="B6891">
        <v>1</v>
      </c>
      <c r="C6891">
        <v>16</v>
      </c>
      <c r="D6891" t="s">
        <v>5785</v>
      </c>
      <c r="E6891">
        <v>49.111477999999998</v>
      </c>
      <c r="F6891">
        <v>-122.71861199999999</v>
      </c>
      <c r="G6891">
        <f>IF(route_map__2[[#This Row],[route_label]]&lt;&gt;A6892,0,SQRT((E6892-route_map__2[[#This Row],[stop_lat]])^2 + ((F6892-route_map__2[[#This Row],[stop_lon]])*COS(RADIANS(route_map__2[[#This Row],[stop_lat]])))^2)*111.32)</f>
        <v>0.4139125998998171</v>
      </c>
    </row>
    <row r="6892" spans="1:7" hidden="1" x14ac:dyDescent="0.2">
      <c r="A6892" t="s">
        <v>86</v>
      </c>
      <c r="B6892">
        <v>1</v>
      </c>
      <c r="C6892">
        <v>17</v>
      </c>
      <c r="D6892" t="s">
        <v>5786</v>
      </c>
      <c r="E6892">
        <v>49.111511999999998</v>
      </c>
      <c r="F6892">
        <v>-122.72429200000001</v>
      </c>
      <c r="G6892">
        <f>IF(route_map__2[[#This Row],[route_label]]&lt;&gt;A6893,0,SQRT((E6893-route_map__2[[#This Row],[stop_lat]])^2 + ((F6893-route_map__2[[#This Row],[stop_lon]])*COS(RADIANS(route_map__2[[#This Row],[stop_lat]])))^2)*111.32)</f>
        <v>0.2227640491620638</v>
      </c>
    </row>
    <row r="6893" spans="1:7" hidden="1" x14ac:dyDescent="0.2">
      <c r="A6893" t="s">
        <v>86</v>
      </c>
      <c r="B6893">
        <v>1</v>
      </c>
      <c r="C6893">
        <v>18</v>
      </c>
      <c r="D6893" t="s">
        <v>5787</v>
      </c>
      <c r="E6893">
        <v>49.111524000000003</v>
      </c>
      <c r="F6893">
        <v>-122.727349</v>
      </c>
      <c r="G6893">
        <f>IF(route_map__2[[#This Row],[route_label]]&lt;&gt;A6894,0,SQRT((E6894-route_map__2[[#This Row],[stop_lat]])^2 + ((F6894-route_map__2[[#This Row],[stop_lon]])*COS(RADIANS(route_map__2[[#This Row],[stop_lat]])))^2)*111.32)</f>
        <v>0.24051050896228995</v>
      </c>
    </row>
    <row r="6894" spans="1:7" hidden="1" x14ac:dyDescent="0.2">
      <c r="A6894" t="s">
        <v>86</v>
      </c>
      <c r="B6894">
        <v>1</v>
      </c>
      <c r="C6894">
        <v>19</v>
      </c>
      <c r="D6894" t="s">
        <v>5788</v>
      </c>
      <c r="E6894">
        <v>49.110711000000002</v>
      </c>
      <c r="F6894">
        <v>-122.730407</v>
      </c>
      <c r="G6894">
        <f>IF(route_map__2[[#This Row],[route_label]]&lt;&gt;A6895,0,SQRT((E6895-route_map__2[[#This Row],[stop_lat]])^2 + ((F6895-route_map__2[[#This Row],[stop_lon]])*COS(RADIANS(route_map__2[[#This Row],[stop_lat]])))^2)*111.32)</f>
        <v>0.25392158918918428</v>
      </c>
    </row>
    <row r="6895" spans="1:7" hidden="1" x14ac:dyDescent="0.2">
      <c r="A6895" t="s">
        <v>86</v>
      </c>
      <c r="B6895">
        <v>1</v>
      </c>
      <c r="C6895">
        <v>20</v>
      </c>
      <c r="D6895" t="s">
        <v>5789</v>
      </c>
      <c r="E6895">
        <v>49.108429999999998</v>
      </c>
      <c r="F6895">
        <v>-122.73039900000001</v>
      </c>
      <c r="G6895">
        <f>IF(route_map__2[[#This Row],[route_label]]&lt;&gt;A6896,0,SQRT((E6896-route_map__2[[#This Row],[stop_lat]])^2 + ((F6896-route_map__2[[#This Row],[stop_lon]])*COS(RADIANS(route_map__2[[#This Row],[stop_lat]])))^2)*111.32)</f>
        <v>7.4608629590734388E-2</v>
      </c>
    </row>
    <row r="6896" spans="1:7" hidden="1" x14ac:dyDescent="0.2">
      <c r="A6896" t="s">
        <v>86</v>
      </c>
      <c r="B6896">
        <v>1</v>
      </c>
      <c r="C6896">
        <v>21</v>
      </c>
      <c r="D6896" t="s">
        <v>5790</v>
      </c>
      <c r="E6896">
        <v>49.107855000000001</v>
      </c>
      <c r="F6896">
        <v>-122.730925</v>
      </c>
      <c r="G6896">
        <f>IF(route_map__2[[#This Row],[route_label]]&lt;&gt;A6897,0,SQRT((E6897-route_map__2[[#This Row],[stop_lat]])^2 + ((F6897-route_map__2[[#This Row],[stop_lon]])*COS(RADIANS(route_map__2[[#This Row],[stop_lat]])))^2)*111.32)</f>
        <v>0.17154592940781083</v>
      </c>
    </row>
    <row r="6897" spans="1:7" hidden="1" x14ac:dyDescent="0.2">
      <c r="A6897" t="s">
        <v>86</v>
      </c>
      <c r="B6897">
        <v>1</v>
      </c>
      <c r="C6897">
        <v>22</v>
      </c>
      <c r="D6897" t="s">
        <v>5791</v>
      </c>
      <c r="E6897">
        <v>49.107855999999998</v>
      </c>
      <c r="F6897">
        <v>-122.733279</v>
      </c>
      <c r="G6897">
        <f>IF(route_map__2[[#This Row],[route_label]]&lt;&gt;A6898,0,SQRT((E6898-route_map__2[[#This Row],[stop_lat]])^2 + ((F6898-route_map__2[[#This Row],[stop_lon]])*COS(RADIANS(route_map__2[[#This Row],[stop_lat]])))^2)*111.32)</f>
        <v>0.20363227370874251</v>
      </c>
    </row>
    <row r="6898" spans="1:7" hidden="1" x14ac:dyDescent="0.2">
      <c r="A6898" t="s">
        <v>86</v>
      </c>
      <c r="B6898">
        <v>1</v>
      </c>
      <c r="C6898">
        <v>23</v>
      </c>
      <c r="D6898" t="s">
        <v>5792</v>
      </c>
      <c r="E6898">
        <v>49.108570999999998</v>
      </c>
      <c r="F6898">
        <v>-122.735851</v>
      </c>
      <c r="G6898">
        <f>IF(route_map__2[[#This Row],[route_label]]&lt;&gt;A6899,0,SQRT((E6899-route_map__2[[#This Row],[stop_lat]])^2 + ((F6899-route_map__2[[#This Row],[stop_lon]])*COS(RADIANS(route_map__2[[#This Row],[stop_lat]])))^2)*111.32)</f>
        <v>0.33306963930126399</v>
      </c>
    </row>
    <row r="6899" spans="1:7" hidden="1" x14ac:dyDescent="0.2">
      <c r="A6899" t="s">
        <v>86</v>
      </c>
      <c r="B6899">
        <v>1</v>
      </c>
      <c r="C6899">
        <v>24</v>
      </c>
      <c r="D6899" t="s">
        <v>5793</v>
      </c>
      <c r="E6899">
        <v>49.111562999999997</v>
      </c>
      <c r="F6899">
        <v>-122.735856</v>
      </c>
      <c r="G6899">
        <f>IF(route_map__2[[#This Row],[route_label]]&lt;&gt;A6900,0,SQRT((E6900-route_map__2[[#This Row],[stop_lat]])^2 + ((F6900-route_map__2[[#This Row],[stop_lon]])*COS(RADIANS(route_map__2[[#This Row],[stop_lat]])))^2)*111.32)</f>
        <v>0.25177142749675979</v>
      </c>
    </row>
    <row r="6900" spans="1:7" hidden="1" x14ac:dyDescent="0.2">
      <c r="A6900" t="s">
        <v>86</v>
      </c>
      <c r="B6900">
        <v>1</v>
      </c>
      <c r="C6900">
        <v>25</v>
      </c>
      <c r="D6900" t="s">
        <v>5794</v>
      </c>
      <c r="E6900">
        <v>49.111542999999998</v>
      </c>
      <c r="F6900">
        <v>-122.739311</v>
      </c>
      <c r="G6900">
        <f>IF(route_map__2[[#This Row],[route_label]]&lt;&gt;A6901,0,SQRT((E6901-route_map__2[[#This Row],[stop_lat]])^2 + ((F6901-route_map__2[[#This Row],[stop_lon]])*COS(RADIANS(route_map__2[[#This Row],[stop_lat]])))^2)*111.32)</f>
        <v>0.21044864091744991</v>
      </c>
    </row>
    <row r="6901" spans="1:7" hidden="1" x14ac:dyDescent="0.2">
      <c r="A6901" t="s">
        <v>86</v>
      </c>
      <c r="B6901">
        <v>1</v>
      </c>
      <c r="C6901">
        <v>26</v>
      </c>
      <c r="D6901" t="s">
        <v>5795</v>
      </c>
      <c r="E6901">
        <v>49.111553999999998</v>
      </c>
      <c r="F6901">
        <v>-122.742199</v>
      </c>
      <c r="G6901">
        <f>IF(route_map__2[[#This Row],[route_label]]&lt;&gt;A6902,0,SQRT((E6902-route_map__2[[#This Row],[stop_lat]])^2 + ((F6902-route_map__2[[#This Row],[stop_lon]])*COS(RADIANS(route_map__2[[#This Row],[stop_lat]])))^2)*111.32)</f>
        <v>0.22422190095519082</v>
      </c>
    </row>
    <row r="6902" spans="1:7" hidden="1" x14ac:dyDescent="0.2">
      <c r="A6902" t="s">
        <v>86</v>
      </c>
      <c r="B6902">
        <v>1</v>
      </c>
      <c r="C6902">
        <v>27</v>
      </c>
      <c r="D6902" t="s">
        <v>5796</v>
      </c>
      <c r="E6902">
        <v>49.111567000000001</v>
      </c>
      <c r="F6902">
        <v>-122.745276</v>
      </c>
      <c r="G6902">
        <f>IF(route_map__2[[#This Row],[route_label]]&lt;&gt;A6903,0,SQRT((E6903-route_map__2[[#This Row],[stop_lat]])^2 + ((F6903-route_map__2[[#This Row],[stop_lon]])*COS(RADIANS(route_map__2[[#This Row],[stop_lat]])))^2)*111.32)</f>
        <v>0.47379645174242208</v>
      </c>
    </row>
    <row r="6903" spans="1:7" hidden="1" x14ac:dyDescent="0.2">
      <c r="A6903" t="s">
        <v>86</v>
      </c>
      <c r="B6903">
        <v>1</v>
      </c>
      <c r="C6903">
        <v>28</v>
      </c>
      <c r="D6903" t="s">
        <v>5797</v>
      </c>
      <c r="E6903">
        <v>49.111584000000001</v>
      </c>
      <c r="F6903">
        <v>-122.751778</v>
      </c>
      <c r="G6903">
        <f>IF(route_map__2[[#This Row],[route_label]]&lt;&gt;A6904,0,SQRT((E6904-route_map__2[[#This Row],[stop_lat]])^2 + ((F6904-route_map__2[[#This Row],[stop_lon]])*COS(RADIANS(route_map__2[[#This Row],[stop_lat]])))^2)*111.32)</f>
        <v>0.34670633054492278</v>
      </c>
    </row>
    <row r="6904" spans="1:7" hidden="1" x14ac:dyDescent="0.2">
      <c r="A6904" t="s">
        <v>86</v>
      </c>
      <c r="B6904">
        <v>1</v>
      </c>
      <c r="C6904">
        <v>29</v>
      </c>
      <c r="D6904" t="s">
        <v>5798</v>
      </c>
      <c r="E6904">
        <v>49.111876000000002</v>
      </c>
      <c r="F6904">
        <v>-122.75651499999999</v>
      </c>
      <c r="G6904">
        <f>IF(route_map__2[[#This Row],[route_label]]&lt;&gt;A6905,0,SQRT((E6905-route_map__2[[#This Row],[stop_lat]])^2 + ((F6905-route_map__2[[#This Row],[stop_lon]])*COS(RADIANS(route_map__2[[#This Row],[stop_lat]])))^2)*111.32)</f>
        <v>0.58635069885350022</v>
      </c>
    </row>
    <row r="6905" spans="1:7" hidden="1" x14ac:dyDescent="0.2">
      <c r="A6905" t="s">
        <v>86</v>
      </c>
      <c r="B6905">
        <v>1</v>
      </c>
      <c r="C6905">
        <v>30</v>
      </c>
      <c r="D6905" t="s">
        <v>5799</v>
      </c>
      <c r="E6905">
        <v>49.117142999999999</v>
      </c>
      <c r="F6905">
        <v>-122.75643599999999</v>
      </c>
      <c r="G6905">
        <f>IF(route_map__2[[#This Row],[route_label]]&lt;&gt;A6906,0,SQRT((E6906-route_map__2[[#This Row],[stop_lat]])^2 + ((F6906-route_map__2[[#This Row],[stop_lon]])*COS(RADIANS(route_map__2[[#This Row],[stop_lat]])))^2)*111.32)</f>
        <v>0.23556016270972774</v>
      </c>
    </row>
    <row r="6906" spans="1:7" hidden="1" x14ac:dyDescent="0.2">
      <c r="A6906" t="s">
        <v>86</v>
      </c>
      <c r="B6906">
        <v>1</v>
      </c>
      <c r="C6906">
        <v>31</v>
      </c>
      <c r="D6906" t="s">
        <v>5800</v>
      </c>
      <c r="E6906">
        <v>49.119259</v>
      </c>
      <c r="F6906">
        <v>-122.756411</v>
      </c>
      <c r="G6906">
        <f>IF(route_map__2[[#This Row],[route_label]]&lt;&gt;A6907,0,SQRT((E6907-route_map__2[[#This Row],[stop_lat]])^2 + ((F6907-route_map__2[[#This Row],[stop_lon]])*COS(RADIANS(route_map__2[[#This Row],[stop_lat]])))^2)*111.32)</f>
        <v>2.9366251871616744</v>
      </c>
    </row>
    <row r="6907" spans="1:7" hidden="1" x14ac:dyDescent="0.2">
      <c r="A6907" t="s">
        <v>86</v>
      </c>
      <c r="B6907">
        <v>1</v>
      </c>
      <c r="C6907">
        <v>32</v>
      </c>
      <c r="D6907" t="s">
        <v>5801</v>
      </c>
      <c r="E6907">
        <v>49.145639000000003</v>
      </c>
      <c r="F6907">
        <v>-122.756474</v>
      </c>
      <c r="G6907">
        <f>IF(route_map__2[[#This Row],[route_label]]&lt;&gt;A6908,0,SQRT((E6908-route_map__2[[#This Row],[stop_lat]])^2 + ((F6908-route_map__2[[#This Row],[stop_lon]])*COS(RADIANS(route_map__2[[#This Row],[stop_lat]])))^2)*111.32)</f>
        <v>0.33081361652728852</v>
      </c>
    </row>
    <row r="6908" spans="1:7" hidden="1" x14ac:dyDescent="0.2">
      <c r="A6908" t="s">
        <v>86</v>
      </c>
      <c r="B6908">
        <v>1</v>
      </c>
      <c r="C6908">
        <v>33</v>
      </c>
      <c r="D6908" t="s">
        <v>5802</v>
      </c>
      <c r="E6908">
        <v>49.148563000000003</v>
      </c>
      <c r="F6908">
        <v>-122.757285</v>
      </c>
      <c r="G6908">
        <f>IF(route_map__2[[#This Row],[route_label]]&lt;&gt;A6909,0,SQRT((E6909-route_map__2[[#This Row],[stop_lat]])^2 + ((F6909-route_map__2[[#This Row],[stop_lon]])*COS(RADIANS(route_map__2[[#This Row],[stop_lat]])))^2)*111.32)</f>
        <v>0.37841020532700703</v>
      </c>
    </row>
    <row r="6909" spans="1:7" hidden="1" x14ac:dyDescent="0.2">
      <c r="A6909" t="s">
        <v>86</v>
      </c>
      <c r="B6909">
        <v>1</v>
      </c>
      <c r="C6909">
        <v>34</v>
      </c>
      <c r="D6909" t="s">
        <v>5803</v>
      </c>
      <c r="E6909">
        <v>49.15061</v>
      </c>
      <c r="F6909">
        <v>-122.76143399999999</v>
      </c>
      <c r="G6909">
        <f>IF(route_map__2[[#This Row],[route_label]]&lt;&gt;A6910,0,SQRT((E6910-route_map__2[[#This Row],[stop_lat]])^2 + ((F6910-route_map__2[[#This Row],[stop_lon]])*COS(RADIANS(route_map__2[[#This Row],[stop_lat]])))^2)*111.32)</f>
        <v>0.60410946459976234</v>
      </c>
    </row>
    <row r="6910" spans="1:7" hidden="1" x14ac:dyDescent="0.2">
      <c r="A6910" t="s">
        <v>86</v>
      </c>
      <c r="B6910">
        <v>1</v>
      </c>
      <c r="C6910">
        <v>35</v>
      </c>
      <c r="D6910" t="s">
        <v>5804</v>
      </c>
      <c r="E6910">
        <v>49.153407000000001</v>
      </c>
      <c r="F6910">
        <v>-122.76854400000001</v>
      </c>
      <c r="G6910">
        <f>IF(route_map__2[[#This Row],[route_label]]&lt;&gt;A6911,0,SQRT((E6911-route_map__2[[#This Row],[stop_lat]])^2 + ((F6911-route_map__2[[#This Row],[stop_lon]])*COS(RADIANS(route_map__2[[#This Row],[stop_lat]])))^2)*111.32)</f>
        <v>0.55288450727399852</v>
      </c>
    </row>
    <row r="6911" spans="1:7" hidden="1" x14ac:dyDescent="0.2">
      <c r="A6911" t="s">
        <v>86</v>
      </c>
      <c r="B6911">
        <v>1</v>
      </c>
      <c r="C6911">
        <v>36</v>
      </c>
      <c r="D6911" t="s">
        <v>5805</v>
      </c>
      <c r="E6911">
        <v>49.155963</v>
      </c>
      <c r="F6911">
        <v>-122.77505499999999</v>
      </c>
      <c r="G6911">
        <f>IF(route_map__2[[#This Row],[route_label]]&lt;&gt;A6912,0,SQRT((E6912-route_map__2[[#This Row],[stop_lat]])^2 + ((F6912-route_map__2[[#This Row],[stop_lon]])*COS(RADIANS(route_map__2[[#This Row],[stop_lat]])))^2)*111.32)</f>
        <v>0.57285795833049158</v>
      </c>
    </row>
    <row r="6912" spans="1:7" hidden="1" x14ac:dyDescent="0.2">
      <c r="A6912" t="s">
        <v>86</v>
      </c>
      <c r="B6912">
        <v>1</v>
      </c>
      <c r="C6912">
        <v>37</v>
      </c>
      <c r="D6912" t="s">
        <v>5806</v>
      </c>
      <c r="E6912">
        <v>49.158569</v>
      </c>
      <c r="F6912">
        <v>-122.78184</v>
      </c>
      <c r="G6912">
        <f>IF(route_map__2[[#This Row],[route_label]]&lt;&gt;A6913,0,SQRT((E6913-route_map__2[[#This Row],[stop_lat]])^2 + ((F6913-route_map__2[[#This Row],[stop_lon]])*COS(RADIANS(route_map__2[[#This Row],[stop_lat]])))^2)*111.32)</f>
        <v>0.32336248925487249</v>
      </c>
    </row>
    <row r="6913" spans="1:7" hidden="1" x14ac:dyDescent="0.2">
      <c r="A6913" t="s">
        <v>86</v>
      </c>
      <c r="B6913">
        <v>1</v>
      </c>
      <c r="C6913">
        <v>38</v>
      </c>
      <c r="D6913" t="s">
        <v>5807</v>
      </c>
      <c r="E6913">
        <v>49.160072</v>
      </c>
      <c r="F6913">
        <v>-122.785641</v>
      </c>
      <c r="G6913">
        <f>IF(route_map__2[[#This Row],[route_label]]&lt;&gt;A6914,0,SQRT((E6914-route_map__2[[#This Row],[stop_lat]])^2 + ((F6914-route_map__2[[#This Row],[stop_lon]])*COS(RADIANS(route_map__2[[#This Row],[stop_lat]])))^2)*111.32)</f>
        <v>0.51484641540743692</v>
      </c>
    </row>
    <row r="6914" spans="1:7" hidden="1" x14ac:dyDescent="0.2">
      <c r="A6914" t="s">
        <v>86</v>
      </c>
      <c r="B6914">
        <v>1</v>
      </c>
      <c r="C6914">
        <v>39</v>
      </c>
      <c r="D6914" t="s">
        <v>5808</v>
      </c>
      <c r="E6914">
        <v>49.162452000000002</v>
      </c>
      <c r="F6914">
        <v>-122.79170499999999</v>
      </c>
      <c r="G6914">
        <f>IF(route_map__2[[#This Row],[route_label]]&lt;&gt;A6915,0,SQRT((E6915-route_map__2[[#This Row],[stop_lat]])^2 + ((F6915-route_map__2[[#This Row],[stop_lon]])*COS(RADIANS(route_map__2[[#This Row],[stop_lat]])))^2)*111.32)</f>
        <v>0.57262287015096847</v>
      </c>
    </row>
    <row r="6915" spans="1:7" hidden="1" x14ac:dyDescent="0.2">
      <c r="A6915" t="s">
        <v>86</v>
      </c>
      <c r="B6915">
        <v>1</v>
      </c>
      <c r="C6915">
        <v>40</v>
      </c>
      <c r="D6915" t="s">
        <v>5809</v>
      </c>
      <c r="E6915">
        <v>49.165047000000001</v>
      </c>
      <c r="F6915">
        <v>-122.798497</v>
      </c>
      <c r="G6915">
        <f>IF(route_map__2[[#This Row],[route_label]]&lt;&gt;A6916,0,SQRT((E6916-route_map__2[[#This Row],[stop_lat]])^2 + ((F6916-route_map__2[[#This Row],[stop_lon]])*COS(RADIANS(route_map__2[[#This Row],[stop_lat]])))^2)*111.32)</f>
        <v>0.30819517982313555</v>
      </c>
    </row>
    <row r="6916" spans="1:7" hidden="1" x14ac:dyDescent="0.2">
      <c r="A6916" t="s">
        <v>86</v>
      </c>
      <c r="B6916">
        <v>1</v>
      </c>
      <c r="C6916">
        <v>41</v>
      </c>
      <c r="D6916" t="s">
        <v>5810</v>
      </c>
      <c r="E6916">
        <v>49.167155999999999</v>
      </c>
      <c r="F6916">
        <v>-122.80124000000001</v>
      </c>
      <c r="G6916">
        <f>IF(route_map__2[[#This Row],[route_label]]&lt;&gt;A6917,0,SQRT((E6917-route_map__2[[#This Row],[stop_lat]])^2 + ((F6917-route_map__2[[#This Row],[stop_lon]])*COS(RADIANS(route_map__2[[#This Row],[stop_lat]])))^2)*111.32)</f>
        <v>0.15845357110965444</v>
      </c>
    </row>
    <row r="6917" spans="1:7" hidden="1" x14ac:dyDescent="0.2">
      <c r="A6917" t="s">
        <v>86</v>
      </c>
      <c r="B6917">
        <v>1</v>
      </c>
      <c r="C6917">
        <v>42</v>
      </c>
      <c r="D6917" t="s">
        <v>5811</v>
      </c>
      <c r="E6917">
        <v>49.168579000000001</v>
      </c>
      <c r="F6917">
        <v>-122.801188</v>
      </c>
      <c r="G6917">
        <f>IF(route_map__2[[#This Row],[route_label]]&lt;&gt;A6918,0,SQRT((E6918-route_map__2[[#This Row],[stop_lat]])^2 + ((F6918-route_map__2[[#This Row],[stop_lon]])*COS(RADIANS(route_map__2[[#This Row],[stop_lat]])))^2)*111.32)</f>
        <v>0.20576118962509532</v>
      </c>
    </row>
    <row r="6918" spans="1:7" hidden="1" x14ac:dyDescent="0.2">
      <c r="A6918" t="s">
        <v>86</v>
      </c>
      <c r="B6918">
        <v>1</v>
      </c>
      <c r="C6918">
        <v>43</v>
      </c>
      <c r="D6918" t="s">
        <v>5812</v>
      </c>
      <c r="E6918">
        <v>49.170426999999997</v>
      </c>
      <c r="F6918">
        <v>-122.801131</v>
      </c>
      <c r="G6918">
        <f>IF(route_map__2[[#This Row],[route_label]]&lt;&gt;A6919,0,SQRT((E6919-route_map__2[[#This Row],[stop_lat]])^2 + ((F6919-route_map__2[[#This Row],[stop_lon]])*COS(RADIANS(route_map__2[[#This Row],[stop_lat]])))^2)*111.32)</f>
        <v>0.18596093879638348</v>
      </c>
    </row>
    <row r="6919" spans="1:7" hidden="1" x14ac:dyDescent="0.2">
      <c r="A6919" t="s">
        <v>86</v>
      </c>
      <c r="B6919">
        <v>1</v>
      </c>
      <c r="C6919">
        <v>44</v>
      </c>
      <c r="D6919" t="s">
        <v>5813</v>
      </c>
      <c r="E6919">
        <v>49.172097000000001</v>
      </c>
      <c r="F6919">
        <v>-122.801068</v>
      </c>
      <c r="G6919">
        <f>IF(route_map__2[[#This Row],[route_label]]&lt;&gt;A6920,0,SQRT((E6920-route_map__2[[#This Row],[stop_lat]])^2 + ((F6920-route_map__2[[#This Row],[stop_lon]])*COS(RADIANS(route_map__2[[#This Row],[stop_lat]])))^2)*111.32)</f>
        <v>0.18918825028039721</v>
      </c>
    </row>
    <row r="6920" spans="1:7" hidden="1" x14ac:dyDescent="0.2">
      <c r="A6920" t="s">
        <v>86</v>
      </c>
      <c r="B6920">
        <v>1</v>
      </c>
      <c r="C6920">
        <v>45</v>
      </c>
      <c r="D6920" t="s">
        <v>5814</v>
      </c>
      <c r="E6920">
        <v>49.173796000000003</v>
      </c>
      <c r="F6920">
        <v>-122.801005</v>
      </c>
      <c r="G6920">
        <f>IF(route_map__2[[#This Row],[route_label]]&lt;&gt;A6921,0,SQRT((E6921-route_map__2[[#This Row],[stop_lat]])^2 + ((F6921-route_map__2[[#This Row],[stop_lon]])*COS(RADIANS(route_map__2[[#This Row],[stop_lat]])))^2)*111.32)</f>
        <v>0.37946768409727233</v>
      </c>
    </row>
    <row r="6921" spans="1:7" hidden="1" x14ac:dyDescent="0.2">
      <c r="A6921" t="s">
        <v>86</v>
      </c>
      <c r="B6921">
        <v>1</v>
      </c>
      <c r="C6921">
        <v>46</v>
      </c>
      <c r="D6921" t="s">
        <v>5815</v>
      </c>
      <c r="E6921">
        <v>49.177204000000003</v>
      </c>
      <c r="F6921">
        <v>-122.800892</v>
      </c>
      <c r="G6921">
        <f>IF(route_map__2[[#This Row],[route_label]]&lt;&gt;A6922,0,SQRT((E6922-route_map__2[[#This Row],[stop_lat]])^2 + ((F6922-route_map__2[[#This Row],[stop_lon]])*COS(RADIANS(route_map__2[[#This Row],[stop_lat]])))^2)*111.32)</f>
        <v>0.34454769647437461</v>
      </c>
    </row>
    <row r="6922" spans="1:7" hidden="1" x14ac:dyDescent="0.2">
      <c r="A6922" t="s">
        <v>86</v>
      </c>
      <c r="B6922">
        <v>1</v>
      </c>
      <c r="C6922">
        <v>47</v>
      </c>
      <c r="D6922" t="s">
        <v>5816</v>
      </c>
      <c r="E6922">
        <v>49.180298999999998</v>
      </c>
      <c r="F6922">
        <v>-122.80085200000001</v>
      </c>
      <c r="G6922">
        <f>IF(route_map__2[[#This Row],[route_label]]&lt;&gt;A6923,0,SQRT((E6923-route_map__2[[#This Row],[stop_lat]])^2 + ((F6923-route_map__2[[#This Row],[stop_lon]])*COS(RADIANS(route_map__2[[#This Row],[stop_lat]])))^2)*111.32)</f>
        <v>0.4833176989709545</v>
      </c>
    </row>
    <row r="6923" spans="1:7" hidden="1" x14ac:dyDescent="0.2">
      <c r="A6923" t="s">
        <v>86</v>
      </c>
      <c r="B6923">
        <v>1</v>
      </c>
      <c r="C6923">
        <v>48</v>
      </c>
      <c r="D6923" t="s">
        <v>5817</v>
      </c>
      <c r="E6923">
        <v>49.184640000000002</v>
      </c>
      <c r="F6923">
        <v>-122.80073299999999</v>
      </c>
      <c r="G6923">
        <f>IF(route_map__2[[#This Row],[route_label]]&lt;&gt;A6924,0,SQRT((E6924-route_map__2[[#This Row],[stop_lat]])^2 + ((F6924-route_map__2[[#This Row],[stop_lon]])*COS(RADIANS(route_map__2[[#This Row],[stop_lat]])))^2)*111.32)</f>
        <v>0.25971057925524871</v>
      </c>
    </row>
    <row r="6924" spans="1:7" hidden="1" x14ac:dyDescent="0.2">
      <c r="A6924" t="s">
        <v>86</v>
      </c>
      <c r="B6924">
        <v>1</v>
      </c>
      <c r="C6924">
        <v>49</v>
      </c>
      <c r="D6924" t="s">
        <v>5818</v>
      </c>
      <c r="E6924">
        <v>49.186973000000002</v>
      </c>
      <c r="F6924">
        <v>-122.800723</v>
      </c>
      <c r="G6924">
        <f>IF(route_map__2[[#This Row],[route_label]]&lt;&gt;A6925,0,SQRT((E6925-route_map__2[[#This Row],[stop_lat]])^2 + ((F6925-route_map__2[[#This Row],[stop_lon]])*COS(RADIANS(route_map__2[[#This Row],[stop_lat]])))^2)*111.32)</f>
        <v>0.2263270796379768</v>
      </c>
    </row>
    <row r="6925" spans="1:7" hidden="1" x14ac:dyDescent="0.2">
      <c r="A6925" t="s">
        <v>86</v>
      </c>
      <c r="B6925">
        <v>1</v>
      </c>
      <c r="C6925">
        <v>50</v>
      </c>
      <c r="D6925" t="s">
        <v>5819</v>
      </c>
      <c r="E6925">
        <v>49.189005999999999</v>
      </c>
      <c r="F6925">
        <v>-122.800757</v>
      </c>
      <c r="G6925">
        <f>IF(route_map__2[[#This Row],[route_label]]&lt;&gt;A6926,0,SQRT((E6926-route_map__2[[#This Row],[stop_lat]])^2 + ((F6926-route_map__2[[#This Row],[stop_lon]])*COS(RADIANS(route_map__2[[#This Row],[stop_lat]])))^2)*111.32)</f>
        <v>0.29464951974859138</v>
      </c>
    </row>
    <row r="6926" spans="1:7" hidden="1" x14ac:dyDescent="0.2">
      <c r="A6926" t="s">
        <v>86</v>
      </c>
      <c r="B6926">
        <v>1</v>
      </c>
      <c r="C6926">
        <v>51</v>
      </c>
      <c r="D6926" t="s">
        <v>5820</v>
      </c>
      <c r="E6926">
        <v>49.191595999999997</v>
      </c>
      <c r="F6926">
        <v>-122.801592</v>
      </c>
      <c r="G6926">
        <f>IF(route_map__2[[#This Row],[route_label]]&lt;&gt;A6927,0,SQRT((E6927-route_map__2[[#This Row],[stop_lat]])^2 + ((F6927-route_map__2[[#This Row],[stop_lon]])*COS(RADIANS(route_map__2[[#This Row],[stop_lat]])))^2)*111.32)</f>
        <v>0.1761760986843785</v>
      </c>
    </row>
    <row r="6927" spans="1:7" hidden="1" x14ac:dyDescent="0.2">
      <c r="A6927" t="s">
        <v>86</v>
      </c>
      <c r="B6927">
        <v>1</v>
      </c>
      <c r="C6927">
        <v>52</v>
      </c>
      <c r="D6927" t="s">
        <v>5821</v>
      </c>
      <c r="E6927">
        <v>49.191631999999998</v>
      </c>
      <c r="F6927">
        <v>-122.804013</v>
      </c>
      <c r="G6927">
        <f>IF(route_map__2[[#This Row],[route_label]]&lt;&gt;A6928,0,SQRT((E6928-route_map__2[[#This Row],[stop_lat]])^2 + ((F6928-route_map__2[[#This Row],[stop_lon]])*COS(RADIANS(route_map__2[[#This Row],[stop_lat]])))^2)*111.32)</f>
        <v>0.2254487060895157</v>
      </c>
    </row>
    <row r="6928" spans="1:7" hidden="1" x14ac:dyDescent="0.2">
      <c r="A6928" t="s">
        <v>86</v>
      </c>
      <c r="B6928">
        <v>1</v>
      </c>
      <c r="C6928">
        <v>53</v>
      </c>
      <c r="D6928" t="s">
        <v>5822</v>
      </c>
      <c r="E6928">
        <v>49.191561</v>
      </c>
      <c r="F6928">
        <v>-122.80710999999999</v>
      </c>
      <c r="G6928">
        <f>IF(route_map__2[[#This Row],[route_label]]&lt;&gt;A6929,0,SQRT((E6929-route_map__2[[#This Row],[stop_lat]])^2 + ((F6929-route_map__2[[#This Row],[stop_lon]])*COS(RADIANS(route_map__2[[#This Row],[stop_lat]])))^2)*111.32)</f>
        <v>0.43324027426087652</v>
      </c>
    </row>
    <row r="6929" spans="1:7" hidden="1" x14ac:dyDescent="0.2">
      <c r="A6929" t="s">
        <v>86</v>
      </c>
      <c r="B6929">
        <v>1</v>
      </c>
      <c r="C6929">
        <v>54</v>
      </c>
      <c r="D6929" t="s">
        <v>5823</v>
      </c>
      <c r="E6929">
        <v>49.191583000000001</v>
      </c>
      <c r="F6929">
        <v>-122.81306499999999</v>
      </c>
      <c r="G6929">
        <f>IF(route_map__2[[#This Row],[route_label]]&lt;&gt;A6930,0,SQRT((E6930-route_map__2[[#This Row],[stop_lat]])^2 + ((F6930-route_map__2[[#This Row],[stop_lon]])*COS(RADIANS(route_map__2[[#This Row],[stop_lat]])))^2)*111.32)</f>
        <v>0.39278755272484051</v>
      </c>
    </row>
    <row r="6930" spans="1:7" hidden="1" x14ac:dyDescent="0.2">
      <c r="A6930" t="s">
        <v>86</v>
      </c>
      <c r="B6930">
        <v>1</v>
      </c>
      <c r="C6930">
        <v>55</v>
      </c>
      <c r="D6930" t="s">
        <v>5824</v>
      </c>
      <c r="E6930">
        <v>49.191598999999997</v>
      </c>
      <c r="F6930">
        <v>-122.81846400000001</v>
      </c>
      <c r="G6930">
        <f>IF(route_map__2[[#This Row],[route_label]]&lt;&gt;A6931,0,SQRT((E6931-route_map__2[[#This Row],[stop_lat]])^2 + ((F6931-route_map__2[[#This Row],[stop_lon]])*COS(RADIANS(route_map__2[[#This Row],[stop_lat]])))^2)*111.32)</f>
        <v>0.42784995663353603</v>
      </c>
    </row>
    <row r="6931" spans="1:7" hidden="1" x14ac:dyDescent="0.2">
      <c r="A6931" t="s">
        <v>86</v>
      </c>
      <c r="B6931">
        <v>1</v>
      </c>
      <c r="C6931">
        <v>56</v>
      </c>
      <c r="D6931" t="s">
        <v>5825</v>
      </c>
      <c r="E6931">
        <v>49.191605000000003</v>
      </c>
      <c r="F6931">
        <v>-122.82434499999999</v>
      </c>
      <c r="G6931">
        <f>IF(route_map__2[[#This Row],[route_label]]&lt;&gt;A6932,0,SQRT((E6932-route_map__2[[#This Row],[stop_lat]])^2 + ((F6932-route_map__2[[#This Row],[stop_lon]])*COS(RADIANS(route_map__2[[#This Row],[stop_lat]])))^2)*111.32)</f>
        <v>0.33778943019405766</v>
      </c>
    </row>
    <row r="6932" spans="1:7" hidden="1" x14ac:dyDescent="0.2">
      <c r="A6932" t="s">
        <v>86</v>
      </c>
      <c r="B6932">
        <v>1</v>
      </c>
      <c r="C6932">
        <v>57</v>
      </c>
      <c r="D6932" t="s">
        <v>5826</v>
      </c>
      <c r="E6932">
        <v>49.191586999999998</v>
      </c>
      <c r="F6932">
        <v>-122.828988</v>
      </c>
      <c r="G6932">
        <f>IF(route_map__2[[#This Row],[route_label]]&lt;&gt;A6933,0,SQRT((E6933-route_map__2[[#This Row],[stop_lat]])^2 + ((F6933-route_map__2[[#This Row],[stop_lon]])*COS(RADIANS(route_map__2[[#This Row],[stop_lat]])))^2)*111.32)</f>
        <v>0.40879542086169879</v>
      </c>
    </row>
    <row r="6933" spans="1:7" hidden="1" x14ac:dyDescent="0.2">
      <c r="A6933" t="s">
        <v>86</v>
      </c>
      <c r="B6933">
        <v>1</v>
      </c>
      <c r="C6933">
        <v>58</v>
      </c>
      <c r="D6933" t="s">
        <v>5827</v>
      </c>
      <c r="E6933">
        <v>49.191566000000002</v>
      </c>
      <c r="F6933">
        <v>-122.83460700000001</v>
      </c>
      <c r="G6933">
        <f>IF(route_map__2[[#This Row],[route_label]]&lt;&gt;A6934,0,SQRT((E6934-route_map__2[[#This Row],[stop_lat]])^2 + ((F6934-route_map__2[[#This Row],[stop_lon]])*COS(RADIANS(route_map__2[[#This Row],[stop_lat]])))^2)*111.32)</f>
        <v>0.26384335704404166</v>
      </c>
    </row>
    <row r="6934" spans="1:7" hidden="1" x14ac:dyDescent="0.2">
      <c r="A6934" t="s">
        <v>86</v>
      </c>
      <c r="B6934">
        <v>1</v>
      </c>
      <c r="C6934">
        <v>59</v>
      </c>
      <c r="D6934" t="s">
        <v>5828</v>
      </c>
      <c r="E6934">
        <v>49.191611000000002</v>
      </c>
      <c r="F6934">
        <v>-122.838233</v>
      </c>
      <c r="G6934">
        <f>IF(route_map__2[[#This Row],[route_label]]&lt;&gt;A6935,0,SQRT((E6935-route_map__2[[#This Row],[stop_lat]])^2 + ((F6935-route_map__2[[#This Row],[stop_lon]])*COS(RADIANS(route_map__2[[#This Row],[stop_lat]])))^2)*111.32)</f>
        <v>0.32636412997469572</v>
      </c>
    </row>
    <row r="6935" spans="1:7" hidden="1" x14ac:dyDescent="0.2">
      <c r="A6935" t="s">
        <v>86</v>
      </c>
      <c r="B6935">
        <v>1</v>
      </c>
      <c r="C6935">
        <v>60</v>
      </c>
      <c r="D6935" t="s">
        <v>5829</v>
      </c>
      <c r="E6935">
        <v>49.191673999999999</v>
      </c>
      <c r="F6935">
        <v>-122.842718</v>
      </c>
      <c r="G6935">
        <f>IF(route_map__2[[#This Row],[route_label]]&lt;&gt;A6936,0,SQRT((E6936-route_map__2[[#This Row],[stop_lat]])^2 + ((F6936-route_map__2[[#This Row],[stop_lon]])*COS(RADIANS(route_map__2[[#This Row],[stop_lat]])))^2)*111.32)</f>
        <v>0.42852702753608135</v>
      </c>
    </row>
    <row r="6936" spans="1:7" hidden="1" x14ac:dyDescent="0.2">
      <c r="A6936" t="s">
        <v>86</v>
      </c>
      <c r="B6936">
        <v>1</v>
      </c>
      <c r="C6936">
        <v>61</v>
      </c>
      <c r="D6936" t="s">
        <v>5830</v>
      </c>
      <c r="E6936">
        <v>49.189698999999997</v>
      </c>
      <c r="F6936">
        <v>-122.847774</v>
      </c>
      <c r="G6936">
        <f>IF(route_map__2[[#This Row],[route_label]]&lt;&gt;A6937,0,SQRT((E6937-route_map__2[[#This Row],[stop_lat]])^2 + ((F6937-route_map__2[[#This Row],[stop_lon]])*COS(RADIANS(route_map__2[[#This Row],[stop_lat]])))^2)*111.32)</f>
        <v>0</v>
      </c>
    </row>
    <row r="6937" spans="1:7" hidden="1" x14ac:dyDescent="0.2">
      <c r="A6937" t="s">
        <v>30</v>
      </c>
      <c r="B6937">
        <v>0</v>
      </c>
      <c r="C6937">
        <v>1</v>
      </c>
      <c r="D6937" t="s">
        <v>5831</v>
      </c>
      <c r="E6937">
        <v>49.027624000000003</v>
      </c>
      <c r="F6937">
        <v>-122.802635</v>
      </c>
      <c r="G6937">
        <f>IF(route_map__2[[#This Row],[route_label]]&lt;&gt;A6938,0,SQRT((E6938-route_map__2[[#This Row],[stop_lat]])^2 + ((F6938-route_map__2[[#This Row],[stop_lon]])*COS(RADIANS(route_map__2[[#This Row],[stop_lat]])))^2)*111.32)</f>
        <v>0.13002616149037202</v>
      </c>
    </row>
    <row r="6938" spans="1:7" hidden="1" x14ac:dyDescent="0.2">
      <c r="A6938" t="s">
        <v>30</v>
      </c>
      <c r="B6938">
        <v>0</v>
      </c>
      <c r="C6938">
        <v>2</v>
      </c>
      <c r="D6938" t="s">
        <v>5832</v>
      </c>
      <c r="E6938">
        <v>49.027647999999999</v>
      </c>
      <c r="F6938">
        <v>-122.804416</v>
      </c>
      <c r="G6938">
        <f>IF(route_map__2[[#This Row],[route_label]]&lt;&gt;A6939,0,SQRT((E6939-route_map__2[[#This Row],[stop_lat]])^2 + ((F6939-route_map__2[[#This Row],[stop_lon]])*COS(RADIANS(route_map__2[[#This Row],[stop_lat]])))^2)*111.32)</f>
        <v>0.20394057867257784</v>
      </c>
    </row>
    <row r="6939" spans="1:7" hidden="1" x14ac:dyDescent="0.2">
      <c r="A6939" t="s">
        <v>30</v>
      </c>
      <c r="B6939">
        <v>0</v>
      </c>
      <c r="C6939">
        <v>3</v>
      </c>
      <c r="D6939" t="s">
        <v>5833</v>
      </c>
      <c r="E6939">
        <v>49.027653999999998</v>
      </c>
      <c r="F6939">
        <v>-122.80721</v>
      </c>
      <c r="G6939">
        <f>IF(route_map__2[[#This Row],[route_label]]&lt;&gt;A6940,0,SQRT((E6940-route_map__2[[#This Row],[stop_lat]])^2 + ((F6940-route_map__2[[#This Row],[stop_lon]])*COS(RADIANS(route_map__2[[#This Row],[stop_lat]])))^2)*111.32)</f>
        <v>0.36796314771715222</v>
      </c>
    </row>
    <row r="6940" spans="1:7" hidden="1" x14ac:dyDescent="0.2">
      <c r="A6940" t="s">
        <v>30</v>
      </c>
      <c r="B6940">
        <v>0</v>
      </c>
      <c r="C6940">
        <v>4</v>
      </c>
      <c r="D6940" t="s">
        <v>5834</v>
      </c>
      <c r="E6940">
        <v>49.028478</v>
      </c>
      <c r="F6940">
        <v>-122.81209200000001</v>
      </c>
      <c r="G6940">
        <f>IF(route_map__2[[#This Row],[route_label]]&lt;&gt;A6941,0,SQRT((E6941-route_map__2[[#This Row],[stop_lat]])^2 + ((F6941-route_map__2[[#This Row],[stop_lon]])*COS(RADIANS(route_map__2[[#This Row],[stop_lat]])))^2)*111.32)</f>
        <v>0.14227686471188764</v>
      </c>
    </row>
    <row r="6941" spans="1:7" hidden="1" x14ac:dyDescent="0.2">
      <c r="A6941" t="s">
        <v>30</v>
      </c>
      <c r="B6941">
        <v>0</v>
      </c>
      <c r="C6941">
        <v>5</v>
      </c>
      <c r="D6941" t="s">
        <v>5835</v>
      </c>
      <c r="E6941">
        <v>49.029755999999999</v>
      </c>
      <c r="F6941">
        <v>-122.81211500000001</v>
      </c>
      <c r="G6941">
        <f>IF(route_map__2[[#This Row],[route_label]]&lt;&gt;A6942,0,SQRT((E6942-route_map__2[[#This Row],[stop_lat]])^2 + ((F6942-route_map__2[[#This Row],[stop_lon]])*COS(RADIANS(route_map__2[[#This Row],[stop_lat]])))^2)*111.32)</f>
        <v>0.14782863075021074</v>
      </c>
    </row>
    <row r="6942" spans="1:7" hidden="1" x14ac:dyDescent="0.2">
      <c r="A6942" t="s">
        <v>30</v>
      </c>
      <c r="B6942">
        <v>0</v>
      </c>
      <c r="C6942">
        <v>6</v>
      </c>
      <c r="D6942" t="s">
        <v>5836</v>
      </c>
      <c r="E6942">
        <v>49.031041000000002</v>
      </c>
      <c r="F6942">
        <v>-122.811604</v>
      </c>
      <c r="G6942">
        <f>IF(route_map__2[[#This Row],[route_label]]&lt;&gt;A6943,0,SQRT((E6943-route_map__2[[#This Row],[stop_lat]])^2 + ((F6943-route_map__2[[#This Row],[stop_lon]])*COS(RADIANS(route_map__2[[#This Row],[stop_lat]])))^2)*111.32)</f>
        <v>0.1838547019786067</v>
      </c>
    </row>
    <row r="6943" spans="1:7" hidden="1" x14ac:dyDescent="0.2">
      <c r="A6943" t="s">
        <v>30</v>
      </c>
      <c r="B6943">
        <v>0</v>
      </c>
      <c r="C6943">
        <v>7</v>
      </c>
      <c r="D6943" t="s">
        <v>5837</v>
      </c>
      <c r="E6943">
        <v>49.031036999999998</v>
      </c>
      <c r="F6943">
        <v>-122.809085</v>
      </c>
      <c r="G6943">
        <f>IF(route_map__2[[#This Row],[route_label]]&lt;&gt;A6944,0,SQRT((E6944-route_map__2[[#This Row],[stop_lat]])^2 + ((F6944-route_map__2[[#This Row],[stop_lon]])*COS(RADIANS(route_map__2[[#This Row],[stop_lat]])))^2)*111.32)</f>
        <v>0.21006148475206562</v>
      </c>
    </row>
    <row r="6944" spans="1:7" hidden="1" x14ac:dyDescent="0.2">
      <c r="A6944" t="s">
        <v>30</v>
      </c>
      <c r="B6944">
        <v>0</v>
      </c>
      <c r="C6944">
        <v>8</v>
      </c>
      <c r="D6944" t="s">
        <v>5838</v>
      </c>
      <c r="E6944">
        <v>49.031024000000002</v>
      </c>
      <c r="F6944">
        <v>-122.806207</v>
      </c>
      <c r="G6944">
        <f>IF(route_map__2[[#This Row],[route_label]]&lt;&gt;A6945,0,SQRT((E6945-route_map__2[[#This Row],[stop_lat]])^2 + ((F6945-route_map__2[[#This Row],[stop_lon]])*COS(RADIANS(route_map__2[[#This Row],[stop_lat]])))^2)*111.32)</f>
        <v>0.4071280232919004</v>
      </c>
    </row>
    <row r="6945" spans="1:7" hidden="1" x14ac:dyDescent="0.2">
      <c r="A6945" t="s">
        <v>30</v>
      </c>
      <c r="B6945">
        <v>0</v>
      </c>
      <c r="C6945">
        <v>9</v>
      </c>
      <c r="D6945" t="s">
        <v>5839</v>
      </c>
      <c r="E6945">
        <v>49.032418</v>
      </c>
      <c r="F6945">
        <v>-122.80105</v>
      </c>
      <c r="G6945">
        <f>IF(route_map__2[[#This Row],[route_label]]&lt;&gt;A6946,0,SQRT((E6946-route_map__2[[#This Row],[stop_lat]])^2 + ((F6946-route_map__2[[#This Row],[stop_lon]])*COS(RADIANS(route_map__2[[#This Row],[stop_lat]])))^2)*111.32)</f>
        <v>0.3040150601717721</v>
      </c>
    </row>
    <row r="6946" spans="1:7" hidden="1" x14ac:dyDescent="0.2">
      <c r="A6946" t="s">
        <v>30</v>
      </c>
      <c r="B6946">
        <v>0</v>
      </c>
      <c r="C6946">
        <v>10</v>
      </c>
      <c r="D6946" t="s">
        <v>5840</v>
      </c>
      <c r="E6946">
        <v>49.035148999999997</v>
      </c>
      <c r="F6946">
        <v>-122.80105399999999</v>
      </c>
      <c r="G6946">
        <f>IF(route_map__2[[#This Row],[route_label]]&lt;&gt;A6947,0,SQRT((E6947-route_map__2[[#This Row],[stop_lat]])^2 + ((F6947-route_map__2[[#This Row],[stop_lon]])*COS(RADIANS(route_map__2[[#This Row],[stop_lat]])))^2)*111.32)</f>
        <v>0.18690719189335805</v>
      </c>
    </row>
    <row r="6947" spans="1:7" hidden="1" x14ac:dyDescent="0.2">
      <c r="A6947" t="s">
        <v>30</v>
      </c>
      <c r="B6947">
        <v>0</v>
      </c>
      <c r="C6947">
        <v>11</v>
      </c>
      <c r="D6947" t="s">
        <v>5841</v>
      </c>
      <c r="E6947">
        <v>49.036828</v>
      </c>
      <c r="F6947">
        <v>-122.801046</v>
      </c>
      <c r="G6947">
        <f>IF(route_map__2[[#This Row],[route_label]]&lt;&gt;A6948,0,SQRT((E6948-route_map__2[[#This Row],[stop_lat]])^2 + ((F6948-route_map__2[[#This Row],[stop_lon]])*COS(RADIANS(route_map__2[[#This Row],[stop_lat]])))^2)*111.32)</f>
        <v>0.21418118440657127</v>
      </c>
    </row>
    <row r="6948" spans="1:7" hidden="1" x14ac:dyDescent="0.2">
      <c r="A6948" t="s">
        <v>30</v>
      </c>
      <c r="B6948">
        <v>0</v>
      </c>
      <c r="C6948">
        <v>12</v>
      </c>
      <c r="D6948" t="s">
        <v>5842</v>
      </c>
      <c r="E6948">
        <v>49.038752000000002</v>
      </c>
      <c r="F6948">
        <v>-122.801057</v>
      </c>
      <c r="G6948">
        <f>IF(route_map__2[[#This Row],[route_label]]&lt;&gt;A6949,0,SQRT((E6949-route_map__2[[#This Row],[stop_lat]])^2 + ((F6949-route_map__2[[#This Row],[stop_lon]])*COS(RADIANS(route_map__2[[#This Row],[stop_lat]])))^2)*111.32)</f>
        <v>0.34331367990856287</v>
      </c>
    </row>
    <row r="6949" spans="1:7" hidden="1" x14ac:dyDescent="0.2">
      <c r="A6949" t="s">
        <v>30</v>
      </c>
      <c r="B6949">
        <v>0</v>
      </c>
      <c r="C6949">
        <v>13</v>
      </c>
      <c r="D6949" t="s">
        <v>5843</v>
      </c>
      <c r="E6949">
        <v>49.041836000000004</v>
      </c>
      <c r="F6949">
        <v>-122.80107599999999</v>
      </c>
      <c r="G6949">
        <f>IF(route_map__2[[#This Row],[route_label]]&lt;&gt;A6950,0,SQRT((E6950-route_map__2[[#This Row],[stop_lat]])^2 + ((F6950-route_map__2[[#This Row],[stop_lon]])*COS(RADIANS(route_map__2[[#This Row],[stop_lat]])))^2)*111.32)</f>
        <v>0.47077264194316637</v>
      </c>
    </row>
    <row r="6950" spans="1:7" hidden="1" x14ac:dyDescent="0.2">
      <c r="A6950" t="s">
        <v>30</v>
      </c>
      <c r="B6950">
        <v>0</v>
      </c>
      <c r="C6950">
        <v>14</v>
      </c>
      <c r="D6950" t="s">
        <v>5844</v>
      </c>
      <c r="E6950">
        <v>49.046064999999999</v>
      </c>
      <c r="F6950">
        <v>-122.801068</v>
      </c>
      <c r="G6950">
        <f>IF(route_map__2[[#This Row],[route_label]]&lt;&gt;A6951,0,SQRT((E6951-route_map__2[[#This Row],[stop_lat]])^2 + ((F6951-route_map__2[[#This Row],[stop_lon]])*COS(RADIANS(route_map__2[[#This Row],[stop_lat]])))^2)*111.32)</f>
        <v>0.35945264287200912</v>
      </c>
    </row>
    <row r="6951" spans="1:7" hidden="1" x14ac:dyDescent="0.2">
      <c r="A6951" t="s">
        <v>30</v>
      </c>
      <c r="B6951">
        <v>0</v>
      </c>
      <c r="C6951">
        <v>15</v>
      </c>
      <c r="D6951" t="s">
        <v>5845</v>
      </c>
      <c r="E6951">
        <v>49.049294000000003</v>
      </c>
      <c r="F6951">
        <v>-122.801075</v>
      </c>
      <c r="G6951">
        <f>IF(route_map__2[[#This Row],[route_label]]&lt;&gt;A6952,0,SQRT((E6952-route_map__2[[#This Row],[stop_lat]])^2 + ((F6952-route_map__2[[#This Row],[stop_lon]])*COS(RADIANS(route_map__2[[#This Row],[stop_lat]])))^2)*111.32)</f>
        <v>0.41501540316761665</v>
      </c>
    </row>
    <row r="6952" spans="1:7" hidden="1" x14ac:dyDescent="0.2">
      <c r="A6952" t="s">
        <v>30</v>
      </c>
      <c r="B6952">
        <v>0</v>
      </c>
      <c r="C6952">
        <v>16</v>
      </c>
      <c r="D6952" t="s">
        <v>5846</v>
      </c>
      <c r="E6952">
        <v>49.052917999999998</v>
      </c>
      <c r="F6952">
        <v>-122.80240999999999</v>
      </c>
      <c r="G6952">
        <f>IF(route_map__2[[#This Row],[route_label]]&lt;&gt;A6953,0,SQRT((E6953-route_map__2[[#This Row],[stop_lat]])^2 + ((F6953-route_map__2[[#This Row],[stop_lon]])*COS(RADIANS(route_map__2[[#This Row],[stop_lat]])))^2)*111.32)</f>
        <v>0.4554397262089348</v>
      </c>
    </row>
    <row r="6953" spans="1:7" hidden="1" x14ac:dyDescent="0.2">
      <c r="A6953" t="s">
        <v>30</v>
      </c>
      <c r="B6953">
        <v>0</v>
      </c>
      <c r="C6953">
        <v>17</v>
      </c>
      <c r="D6953" t="s">
        <v>5847</v>
      </c>
      <c r="E6953">
        <v>49.056058</v>
      </c>
      <c r="F6953">
        <v>-122.80641199999999</v>
      </c>
      <c r="G6953">
        <f>IF(route_map__2[[#This Row],[route_label]]&lt;&gt;A6954,0,SQRT((E6954-route_map__2[[#This Row],[stop_lat]])^2 + ((F6954-route_map__2[[#This Row],[stop_lon]])*COS(RADIANS(route_map__2[[#This Row],[stop_lat]])))^2)*111.32)</f>
        <v>0.49546418993481722</v>
      </c>
    </row>
    <row r="6954" spans="1:7" hidden="1" x14ac:dyDescent="0.2">
      <c r="A6954" t="s">
        <v>30</v>
      </c>
      <c r="B6954">
        <v>0</v>
      </c>
      <c r="C6954">
        <v>18</v>
      </c>
      <c r="D6954" t="s">
        <v>5848</v>
      </c>
      <c r="E6954">
        <v>49.059547999999999</v>
      </c>
      <c r="F6954">
        <v>-122.810627</v>
      </c>
      <c r="G6954">
        <f>IF(route_map__2[[#This Row],[route_label]]&lt;&gt;A6955,0,SQRT((E6955-route_map__2[[#This Row],[stop_lat]])^2 + ((F6955-route_map__2[[#This Row],[stop_lon]])*COS(RADIANS(route_map__2[[#This Row],[stop_lat]])))^2)*111.32)</f>
        <v>0.29323138562335821</v>
      </c>
    </row>
    <row r="6955" spans="1:7" hidden="1" x14ac:dyDescent="0.2">
      <c r="A6955" t="s">
        <v>30</v>
      </c>
      <c r="B6955">
        <v>0</v>
      </c>
      <c r="C6955">
        <v>19</v>
      </c>
      <c r="D6955" t="s">
        <v>5849</v>
      </c>
      <c r="E6955">
        <v>49.061579999999999</v>
      </c>
      <c r="F6955">
        <v>-122.813185</v>
      </c>
      <c r="G6955">
        <f>IF(route_map__2[[#This Row],[route_label]]&lt;&gt;A6956,0,SQRT((E6956-route_map__2[[#This Row],[stop_lat]])^2 + ((F6956-route_map__2[[#This Row],[stop_lon]])*COS(RADIANS(route_map__2[[#This Row],[stop_lat]])))^2)*111.32)</f>
        <v>0.51614575532836948</v>
      </c>
    </row>
    <row r="6956" spans="1:7" hidden="1" x14ac:dyDescent="0.2">
      <c r="A6956" t="s">
        <v>30</v>
      </c>
      <c r="B6956">
        <v>0</v>
      </c>
      <c r="C6956">
        <v>20</v>
      </c>
      <c r="D6956" t="s">
        <v>5850</v>
      </c>
      <c r="E6956">
        <v>49.065176999999998</v>
      </c>
      <c r="F6956">
        <v>-122.81765</v>
      </c>
      <c r="G6956">
        <f>IF(route_map__2[[#This Row],[route_label]]&lt;&gt;A6957,0,SQRT((E6957-route_map__2[[#This Row],[stop_lat]])^2 + ((F6957-route_map__2[[#This Row],[stop_lon]])*COS(RADIANS(route_map__2[[#This Row],[stop_lat]])))^2)*111.32)</f>
        <v>0.40096089006071184</v>
      </c>
    </row>
    <row r="6957" spans="1:7" hidden="1" x14ac:dyDescent="0.2">
      <c r="A6957" t="s">
        <v>30</v>
      </c>
      <c r="B6957">
        <v>0</v>
      </c>
      <c r="C6957">
        <v>21</v>
      </c>
      <c r="D6957" t="s">
        <v>5851</v>
      </c>
      <c r="E6957">
        <v>49.067996999999998</v>
      </c>
      <c r="F6957">
        <v>-122.82107000000001</v>
      </c>
      <c r="G6957">
        <f>IF(route_map__2[[#This Row],[route_label]]&lt;&gt;A6958,0,SQRT((E6958-route_map__2[[#This Row],[stop_lat]])^2 + ((F6958-route_map__2[[#This Row],[stop_lon]])*COS(RADIANS(route_map__2[[#This Row],[stop_lat]])))^2)*111.32)</f>
        <v>0.47160669588279458</v>
      </c>
    </row>
    <row r="6958" spans="1:7" hidden="1" x14ac:dyDescent="0.2">
      <c r="A6958" t="s">
        <v>30</v>
      </c>
      <c r="B6958">
        <v>0</v>
      </c>
      <c r="C6958">
        <v>22</v>
      </c>
      <c r="D6958" t="s">
        <v>5852</v>
      </c>
      <c r="E6958">
        <v>49.072139999999997</v>
      </c>
      <c r="F6958">
        <v>-122.82242100000001</v>
      </c>
      <c r="G6958">
        <f>IF(route_map__2[[#This Row],[route_label]]&lt;&gt;A6959,0,SQRT((E6959-route_map__2[[#This Row],[stop_lat]])^2 + ((F6959-route_map__2[[#This Row],[stop_lon]])*COS(RADIANS(route_map__2[[#This Row],[stop_lat]])))^2)*111.32)</f>
        <v>0.72044766829048135</v>
      </c>
    </row>
    <row r="6959" spans="1:7" hidden="1" x14ac:dyDescent="0.2">
      <c r="A6959" t="s">
        <v>30</v>
      </c>
      <c r="B6959">
        <v>0</v>
      </c>
      <c r="C6959">
        <v>23</v>
      </c>
      <c r="D6959" t="s">
        <v>5853</v>
      </c>
      <c r="E6959">
        <v>49.078572999999999</v>
      </c>
      <c r="F6959">
        <v>-122.82134000000001</v>
      </c>
      <c r="G6959">
        <f>IF(route_map__2[[#This Row],[route_label]]&lt;&gt;A6960,0,SQRT((E6960-route_map__2[[#This Row],[stop_lat]])^2 + ((F6960-route_map__2[[#This Row],[stop_lon]])*COS(RADIANS(route_map__2[[#This Row],[stop_lat]])))^2)*111.32)</f>
        <v>0.42820174224374591</v>
      </c>
    </row>
    <row r="6960" spans="1:7" hidden="1" x14ac:dyDescent="0.2">
      <c r="A6960" t="s">
        <v>30</v>
      </c>
      <c r="B6960">
        <v>0</v>
      </c>
      <c r="C6960">
        <v>24</v>
      </c>
      <c r="D6960" t="s">
        <v>5854</v>
      </c>
      <c r="E6960">
        <v>49.082360999999999</v>
      </c>
      <c r="F6960">
        <v>-122.820319</v>
      </c>
      <c r="G6960">
        <f>IF(route_map__2[[#This Row],[route_label]]&lt;&gt;A6961,0,SQRT((E6961-route_map__2[[#This Row],[stop_lat]])^2 + ((F6961-route_map__2[[#This Row],[stop_lon]])*COS(RADIANS(route_map__2[[#This Row],[stop_lat]])))^2)*111.32)</f>
        <v>1.3702077758228903</v>
      </c>
    </row>
    <row r="6961" spans="1:7" hidden="1" x14ac:dyDescent="0.2">
      <c r="A6961" t="s">
        <v>30</v>
      </c>
      <c r="B6961">
        <v>0</v>
      </c>
      <c r="C6961">
        <v>25</v>
      </c>
      <c r="D6961" t="s">
        <v>5855</v>
      </c>
      <c r="E6961">
        <v>49.094552999999998</v>
      </c>
      <c r="F6961">
        <v>-122.81773699999999</v>
      </c>
      <c r="G6961">
        <f>IF(route_map__2[[#This Row],[route_label]]&lt;&gt;A6962,0,SQRT((E6962-route_map__2[[#This Row],[stop_lat]])^2 + ((F6962-route_map__2[[#This Row],[stop_lon]])*COS(RADIANS(route_map__2[[#This Row],[stop_lat]])))^2)*111.32)</f>
        <v>1.6242123970480982</v>
      </c>
    </row>
    <row r="6962" spans="1:7" hidden="1" x14ac:dyDescent="0.2">
      <c r="A6962" t="s">
        <v>30</v>
      </c>
      <c r="B6962">
        <v>0</v>
      </c>
      <c r="C6962">
        <v>26</v>
      </c>
      <c r="D6962" t="s">
        <v>5856</v>
      </c>
      <c r="E6962">
        <v>49.105587999999997</v>
      </c>
      <c r="F6962">
        <v>-122.832314</v>
      </c>
      <c r="G6962">
        <f>IF(route_map__2[[#This Row],[route_label]]&lt;&gt;A6963,0,SQRT((E6963-route_map__2[[#This Row],[stop_lat]])^2 + ((F6963-route_map__2[[#This Row],[stop_lon]])*COS(RADIANS(route_map__2[[#This Row],[stop_lat]])))^2)*111.32)</f>
        <v>0.4628814819922536</v>
      </c>
    </row>
    <row r="6963" spans="1:7" hidden="1" x14ac:dyDescent="0.2">
      <c r="A6963" t="s">
        <v>30</v>
      </c>
      <c r="B6963">
        <v>0</v>
      </c>
      <c r="C6963">
        <v>27</v>
      </c>
      <c r="D6963" t="s">
        <v>5857</v>
      </c>
      <c r="E6963">
        <v>49.108818999999997</v>
      </c>
      <c r="F6963">
        <v>-122.83631200000001</v>
      </c>
      <c r="G6963">
        <f>IF(route_map__2[[#This Row],[route_label]]&lt;&gt;A6964,0,SQRT((E6964-route_map__2[[#This Row],[stop_lat]])^2 + ((F6964-route_map__2[[#This Row],[stop_lon]])*COS(RADIANS(route_map__2[[#This Row],[stop_lat]])))^2)*111.32)</f>
        <v>0.50915180898813861</v>
      </c>
    </row>
    <row r="6964" spans="1:7" hidden="1" x14ac:dyDescent="0.2">
      <c r="A6964" t="s">
        <v>30</v>
      </c>
      <c r="B6964">
        <v>0</v>
      </c>
      <c r="C6964">
        <v>28</v>
      </c>
      <c r="D6964" t="s">
        <v>5858</v>
      </c>
      <c r="E6964">
        <v>49.112374000000003</v>
      </c>
      <c r="F6964">
        <v>-122.84070800000001</v>
      </c>
      <c r="G6964">
        <f>IF(route_map__2[[#This Row],[route_label]]&lt;&gt;A6965,0,SQRT((E6965-route_map__2[[#This Row],[stop_lat]])^2 + ((F6965-route_map__2[[#This Row],[stop_lon]])*COS(RADIANS(route_map__2[[#This Row],[stop_lat]])))^2)*111.32)</f>
        <v>0.47691511969275824</v>
      </c>
    </row>
    <row r="6965" spans="1:7" hidden="1" x14ac:dyDescent="0.2">
      <c r="A6965" t="s">
        <v>30</v>
      </c>
      <c r="B6965">
        <v>0</v>
      </c>
      <c r="C6965">
        <v>29</v>
      </c>
      <c r="D6965" t="s">
        <v>5859</v>
      </c>
      <c r="E6965">
        <v>49.115864000000002</v>
      </c>
      <c r="F6965">
        <v>-122.844504</v>
      </c>
      <c r="G6965">
        <f>IF(route_map__2[[#This Row],[route_label]]&lt;&gt;A6966,0,SQRT((E6966-route_map__2[[#This Row],[stop_lat]])^2 + ((F6966-route_map__2[[#This Row],[stop_lon]])*COS(RADIANS(route_map__2[[#This Row],[stop_lat]])))^2)*111.32)</f>
        <v>0.42408005100437901</v>
      </c>
    </row>
    <row r="6966" spans="1:7" hidden="1" x14ac:dyDescent="0.2">
      <c r="A6966" t="s">
        <v>30</v>
      </c>
      <c r="B6966">
        <v>0</v>
      </c>
      <c r="C6966">
        <v>30</v>
      </c>
      <c r="D6966" t="s">
        <v>5860</v>
      </c>
      <c r="E6966">
        <v>49.119635000000002</v>
      </c>
      <c r="F6966">
        <v>-122.84533</v>
      </c>
      <c r="G6966">
        <f>IF(route_map__2[[#This Row],[route_label]]&lt;&gt;A6967,0,SQRT((E6967-route_map__2[[#This Row],[stop_lat]])^2 + ((F6967-route_map__2[[#This Row],[stop_lon]])*COS(RADIANS(route_map__2[[#This Row],[stop_lat]])))^2)*111.32)</f>
        <v>0.45607832514602537</v>
      </c>
    </row>
    <row r="6967" spans="1:7" hidden="1" x14ac:dyDescent="0.2">
      <c r="A6967" t="s">
        <v>30</v>
      </c>
      <c r="B6967">
        <v>0</v>
      </c>
      <c r="C6967">
        <v>31</v>
      </c>
      <c r="D6967" t="s">
        <v>5861</v>
      </c>
      <c r="E6967">
        <v>49.123731999999997</v>
      </c>
      <c r="F6967">
        <v>-122.845337</v>
      </c>
      <c r="G6967">
        <f>IF(route_map__2[[#This Row],[route_label]]&lt;&gt;A6968,0,SQRT((E6968-route_map__2[[#This Row],[stop_lat]])^2 + ((F6968-route_map__2[[#This Row],[stop_lon]])*COS(RADIANS(route_map__2[[#This Row],[stop_lat]])))^2)*111.32)</f>
        <v>0.28255641257201136</v>
      </c>
    </row>
    <row r="6968" spans="1:7" hidden="1" x14ac:dyDescent="0.2">
      <c r="A6968" t="s">
        <v>30</v>
      </c>
      <c r="B6968">
        <v>0</v>
      </c>
      <c r="C6968">
        <v>32</v>
      </c>
      <c r="D6968" t="s">
        <v>5862</v>
      </c>
      <c r="E6968">
        <v>49.126139000000002</v>
      </c>
      <c r="F6968">
        <v>-122.844106</v>
      </c>
      <c r="G6968">
        <f>IF(route_map__2[[#This Row],[route_label]]&lt;&gt;A6969,0,SQRT((E6969-route_map__2[[#This Row],[stop_lat]])^2 + ((F6969-route_map__2[[#This Row],[stop_lon]])*COS(RADIANS(route_map__2[[#This Row],[stop_lat]])))^2)*111.32)</f>
        <v>0.22615208654591851</v>
      </c>
    </row>
    <row r="6969" spans="1:7" hidden="1" x14ac:dyDescent="0.2">
      <c r="A6969" t="s">
        <v>30</v>
      </c>
      <c r="B6969">
        <v>0</v>
      </c>
      <c r="C6969">
        <v>33</v>
      </c>
      <c r="D6969" t="s">
        <v>5863</v>
      </c>
      <c r="E6969">
        <v>49.12659</v>
      </c>
      <c r="F6969">
        <v>-122.84107899999999</v>
      </c>
      <c r="G6969">
        <f>IF(route_map__2[[#This Row],[route_label]]&lt;&gt;A6970,0,SQRT((E6970-route_map__2[[#This Row],[stop_lat]])^2 + ((F6970-route_map__2[[#This Row],[stop_lon]])*COS(RADIANS(route_map__2[[#This Row],[stop_lat]])))^2)*111.32)</f>
        <v>0.16996969960405053</v>
      </c>
    </row>
    <row r="6970" spans="1:7" hidden="1" x14ac:dyDescent="0.2">
      <c r="A6970" t="s">
        <v>30</v>
      </c>
      <c r="B6970">
        <v>0</v>
      </c>
      <c r="C6970">
        <v>34</v>
      </c>
      <c r="D6970" t="s">
        <v>5864</v>
      </c>
      <c r="E6970">
        <v>49.127726000000003</v>
      </c>
      <c r="F6970">
        <v>-122.83951999999999</v>
      </c>
      <c r="G6970">
        <f>IF(route_map__2[[#This Row],[route_label]]&lt;&gt;A6971,0,SQRT((E6971-route_map__2[[#This Row],[stop_lat]])^2 + ((F6971-route_map__2[[#This Row],[stop_lon]])*COS(RADIANS(route_map__2[[#This Row],[stop_lat]])))^2)*111.32)</f>
        <v>0.29241210157657066</v>
      </c>
    </row>
    <row r="6971" spans="1:7" hidden="1" x14ac:dyDescent="0.2">
      <c r="A6971" t="s">
        <v>30</v>
      </c>
      <c r="B6971">
        <v>0</v>
      </c>
      <c r="C6971">
        <v>35</v>
      </c>
      <c r="D6971" t="s">
        <v>5865</v>
      </c>
      <c r="E6971">
        <v>49.130265000000001</v>
      </c>
      <c r="F6971">
        <v>-122.838491</v>
      </c>
      <c r="G6971">
        <f>IF(route_map__2[[#This Row],[route_label]]&lt;&gt;A6972,0,SQRT((E6972-route_map__2[[#This Row],[stop_lat]])^2 + ((F6972-route_map__2[[#This Row],[stop_lon]])*COS(RADIANS(route_map__2[[#This Row],[stop_lat]])))^2)*111.32)</f>
        <v>0.20104456659131287</v>
      </c>
    </row>
    <row r="6972" spans="1:7" hidden="1" x14ac:dyDescent="0.2">
      <c r="A6972" t="s">
        <v>30</v>
      </c>
      <c r="B6972">
        <v>0</v>
      </c>
      <c r="C6972">
        <v>36</v>
      </c>
      <c r="D6972" t="s">
        <v>5866</v>
      </c>
      <c r="E6972">
        <v>49.132071000000003</v>
      </c>
      <c r="F6972">
        <v>-122.838498</v>
      </c>
      <c r="G6972">
        <f>IF(route_map__2[[#This Row],[route_label]]&lt;&gt;A6973,0,SQRT((E6973-route_map__2[[#This Row],[stop_lat]])^2 + ((F6973-route_map__2[[#This Row],[stop_lon]])*COS(RADIANS(route_map__2[[#This Row],[stop_lat]])))^2)*111.32)</f>
        <v>0.18622692610188324</v>
      </c>
    </row>
    <row r="6973" spans="1:7" hidden="1" x14ac:dyDescent="0.2">
      <c r="A6973" t="s">
        <v>30</v>
      </c>
      <c r="B6973">
        <v>0</v>
      </c>
      <c r="C6973">
        <v>37</v>
      </c>
      <c r="D6973" t="s">
        <v>5867</v>
      </c>
      <c r="E6973">
        <v>49.133676000000001</v>
      </c>
      <c r="F6973">
        <v>-122.839219</v>
      </c>
      <c r="G6973">
        <f>IF(route_map__2[[#This Row],[route_label]]&lt;&gt;A6974,0,SQRT((E6974-route_map__2[[#This Row],[stop_lat]])^2 + ((F6974-route_map__2[[#This Row],[stop_lon]])*COS(RADIANS(route_map__2[[#This Row],[stop_lat]])))^2)*111.32)</f>
        <v>0.20949923098926454</v>
      </c>
    </row>
    <row r="6974" spans="1:7" hidden="1" x14ac:dyDescent="0.2">
      <c r="A6974" t="s">
        <v>30</v>
      </c>
      <c r="B6974">
        <v>0</v>
      </c>
      <c r="C6974">
        <v>38</v>
      </c>
      <c r="D6974" t="s">
        <v>5868</v>
      </c>
      <c r="E6974">
        <v>49.133299000000001</v>
      </c>
      <c r="F6974">
        <v>-122.842037</v>
      </c>
      <c r="G6974">
        <f>IF(route_map__2[[#This Row],[route_label]]&lt;&gt;A6975,0,SQRT((E6975-route_map__2[[#This Row],[stop_lat]])^2 + ((F6975-route_map__2[[#This Row],[stop_lon]])*COS(RADIANS(route_map__2[[#This Row],[stop_lat]])))^2)*111.32)</f>
        <v>0.27202294900518409</v>
      </c>
    </row>
    <row r="6975" spans="1:7" hidden="1" x14ac:dyDescent="0.2">
      <c r="A6975" t="s">
        <v>30</v>
      </c>
      <c r="B6975">
        <v>0</v>
      </c>
      <c r="C6975">
        <v>39</v>
      </c>
      <c r="D6975" t="s">
        <v>5869</v>
      </c>
      <c r="E6975">
        <v>49.134337000000002</v>
      </c>
      <c r="F6975">
        <v>-122.845418</v>
      </c>
      <c r="G6975">
        <f>IF(route_map__2[[#This Row],[route_label]]&lt;&gt;A6976,0,SQRT((E6976-route_map__2[[#This Row],[stop_lat]])^2 + ((F6976-route_map__2[[#This Row],[stop_lon]])*COS(RADIANS(route_map__2[[#This Row],[stop_lat]])))^2)*111.32)</f>
        <v>0.52376546678871894</v>
      </c>
    </row>
    <row r="6976" spans="1:7" hidden="1" x14ac:dyDescent="0.2">
      <c r="A6976" t="s">
        <v>30</v>
      </c>
      <c r="B6976">
        <v>0</v>
      </c>
      <c r="C6976">
        <v>40</v>
      </c>
      <c r="D6976" t="s">
        <v>5870</v>
      </c>
      <c r="E6976">
        <v>49.139042000000003</v>
      </c>
      <c r="F6976">
        <v>-122.845387</v>
      </c>
      <c r="G6976">
        <f>IF(route_map__2[[#This Row],[route_label]]&lt;&gt;A6977,0,SQRT((E6977-route_map__2[[#This Row],[stop_lat]])^2 + ((F6977-route_map__2[[#This Row],[stop_lon]])*COS(RADIANS(route_map__2[[#This Row],[stop_lat]])))^2)*111.32)</f>
        <v>0.27145760375470596</v>
      </c>
    </row>
    <row r="6977" spans="1:7" hidden="1" x14ac:dyDescent="0.2">
      <c r="A6977" t="s">
        <v>30</v>
      </c>
      <c r="B6977">
        <v>0</v>
      </c>
      <c r="C6977">
        <v>41</v>
      </c>
      <c r="D6977" t="s">
        <v>5871</v>
      </c>
      <c r="E6977">
        <v>49.141480000000001</v>
      </c>
      <c r="F6977">
        <v>-122.845465</v>
      </c>
      <c r="G6977">
        <f>IF(route_map__2[[#This Row],[route_label]]&lt;&gt;A6978,0,SQRT((E6978-route_map__2[[#This Row],[stop_lat]])^2 + ((F6978-route_map__2[[#This Row],[stop_lon]])*COS(RADIANS(route_map__2[[#This Row],[stop_lat]])))^2)*111.32)</f>
        <v>0.25860276886265765</v>
      </c>
    </row>
    <row r="6978" spans="1:7" hidden="1" x14ac:dyDescent="0.2">
      <c r="A6978" t="s">
        <v>30</v>
      </c>
      <c r="B6978">
        <v>0</v>
      </c>
      <c r="C6978">
        <v>42</v>
      </c>
      <c r="D6978" t="s">
        <v>5872</v>
      </c>
      <c r="E6978">
        <v>49.143802999999998</v>
      </c>
      <c r="F6978">
        <v>-122.84549</v>
      </c>
      <c r="G6978">
        <f>IF(route_map__2[[#This Row],[route_label]]&lt;&gt;A6979,0,SQRT((E6979-route_map__2[[#This Row],[stop_lat]])^2 + ((F6979-route_map__2[[#This Row],[stop_lon]])*COS(RADIANS(route_map__2[[#This Row],[stop_lat]])))^2)*111.32)</f>
        <v>0.41967645686152083</v>
      </c>
    </row>
    <row r="6979" spans="1:7" hidden="1" x14ac:dyDescent="0.2">
      <c r="A6979" t="s">
        <v>30</v>
      </c>
      <c r="B6979">
        <v>0</v>
      </c>
      <c r="C6979">
        <v>43</v>
      </c>
      <c r="D6979" t="s">
        <v>5873</v>
      </c>
      <c r="E6979">
        <v>49.147573000000001</v>
      </c>
      <c r="F6979">
        <v>-122.84548700000001</v>
      </c>
      <c r="G6979">
        <f>IF(route_map__2[[#This Row],[route_label]]&lt;&gt;A6980,0,SQRT((E6980-route_map__2[[#This Row],[stop_lat]])^2 + ((F6980-route_map__2[[#This Row],[stop_lon]])*COS(RADIANS(route_map__2[[#This Row],[stop_lat]])))^2)*111.32)</f>
        <v>0.30903153473206257</v>
      </c>
    </row>
    <row r="6980" spans="1:7" hidden="1" x14ac:dyDescent="0.2">
      <c r="A6980" t="s">
        <v>30</v>
      </c>
      <c r="B6980">
        <v>0</v>
      </c>
      <c r="C6980">
        <v>44</v>
      </c>
      <c r="D6980" t="s">
        <v>5874</v>
      </c>
      <c r="E6980">
        <v>49.150348999999999</v>
      </c>
      <c r="F6980">
        <v>-122.845516</v>
      </c>
      <c r="G6980">
        <f>IF(route_map__2[[#This Row],[route_label]]&lt;&gt;A6981,0,SQRT((E6981-route_map__2[[#This Row],[stop_lat]])^2 + ((F6981-route_map__2[[#This Row],[stop_lon]])*COS(RADIANS(route_map__2[[#This Row],[stop_lat]])))^2)*111.32)</f>
        <v>0.34654394077149064</v>
      </c>
    </row>
    <row r="6981" spans="1:7" hidden="1" x14ac:dyDescent="0.2">
      <c r="A6981" t="s">
        <v>30</v>
      </c>
      <c r="B6981">
        <v>0</v>
      </c>
      <c r="C6981">
        <v>45</v>
      </c>
      <c r="D6981" t="s">
        <v>5875</v>
      </c>
      <c r="E6981">
        <v>49.153461999999998</v>
      </c>
      <c r="F6981">
        <v>-122.845541</v>
      </c>
      <c r="G6981">
        <f>IF(route_map__2[[#This Row],[route_label]]&lt;&gt;A6982,0,SQRT((E6982-route_map__2[[#This Row],[stop_lat]])^2 + ((F6982-route_map__2[[#This Row],[stop_lon]])*COS(RADIANS(route_map__2[[#This Row],[stop_lat]])))^2)*111.32)</f>
        <v>0.32906966032852814</v>
      </c>
    </row>
    <row r="6982" spans="1:7" hidden="1" x14ac:dyDescent="0.2">
      <c r="A6982" t="s">
        <v>30</v>
      </c>
      <c r="B6982">
        <v>0</v>
      </c>
      <c r="C6982">
        <v>46</v>
      </c>
      <c r="D6982" t="s">
        <v>5876</v>
      </c>
      <c r="E6982">
        <v>49.156418000000002</v>
      </c>
      <c r="F6982">
        <v>-122.845572</v>
      </c>
      <c r="G6982">
        <f>IF(route_map__2[[#This Row],[route_label]]&lt;&gt;A6983,0,SQRT((E6983-route_map__2[[#This Row],[stop_lat]])^2 + ((F6983-route_map__2[[#This Row],[stop_lon]])*COS(RADIANS(route_map__2[[#This Row],[stop_lat]])))^2)*111.32)</f>
        <v>0.36501970300838971</v>
      </c>
    </row>
    <row r="6983" spans="1:7" hidden="1" x14ac:dyDescent="0.2">
      <c r="A6983" t="s">
        <v>30</v>
      </c>
      <c r="B6983">
        <v>0</v>
      </c>
      <c r="C6983">
        <v>47</v>
      </c>
      <c r="D6983" t="s">
        <v>5877</v>
      </c>
      <c r="E6983">
        <v>49.159697000000001</v>
      </c>
      <c r="F6983">
        <v>-122.845586</v>
      </c>
      <c r="G6983">
        <f>IF(route_map__2[[#This Row],[route_label]]&lt;&gt;A6984,0,SQRT((E6984-route_map__2[[#This Row],[stop_lat]])^2 + ((F6984-route_map__2[[#This Row],[stop_lon]])*COS(RADIANS(route_map__2[[#This Row],[stop_lat]])))^2)*111.32)</f>
        <v>0.41467038036614129</v>
      </c>
    </row>
    <row r="6984" spans="1:7" hidden="1" x14ac:dyDescent="0.2">
      <c r="A6984" t="s">
        <v>30</v>
      </c>
      <c r="B6984">
        <v>0</v>
      </c>
      <c r="C6984">
        <v>48</v>
      </c>
      <c r="D6984" t="s">
        <v>5878</v>
      </c>
      <c r="E6984">
        <v>49.163421999999997</v>
      </c>
      <c r="F6984">
        <v>-122.845609</v>
      </c>
      <c r="G6984">
        <f>IF(route_map__2[[#This Row],[route_label]]&lt;&gt;A6985,0,SQRT((E6985-route_map__2[[#This Row],[stop_lat]])^2 + ((F6985-route_map__2[[#This Row],[stop_lon]])*COS(RADIANS(route_map__2[[#This Row],[stop_lat]])))^2)*111.32)</f>
        <v>0.41545022572323598</v>
      </c>
    </row>
    <row r="6985" spans="1:7" hidden="1" x14ac:dyDescent="0.2">
      <c r="A6985" t="s">
        <v>30</v>
      </c>
      <c r="B6985">
        <v>0</v>
      </c>
      <c r="C6985">
        <v>49</v>
      </c>
      <c r="D6985" t="s">
        <v>5879</v>
      </c>
      <c r="E6985">
        <v>49.167153999999996</v>
      </c>
      <c r="F6985">
        <v>-122.845634</v>
      </c>
      <c r="G6985">
        <f>IF(route_map__2[[#This Row],[route_label]]&lt;&gt;A6986,0,SQRT((E6986-route_map__2[[#This Row],[stop_lat]])^2 + ((F6986-route_map__2[[#This Row],[stop_lon]])*COS(RADIANS(route_map__2[[#This Row],[stop_lat]])))^2)*111.32)</f>
        <v>0.42079353451897938</v>
      </c>
    </row>
    <row r="6986" spans="1:7" hidden="1" x14ac:dyDescent="0.2">
      <c r="A6986" t="s">
        <v>30</v>
      </c>
      <c r="B6986">
        <v>0</v>
      </c>
      <c r="C6986">
        <v>50</v>
      </c>
      <c r="D6986" t="s">
        <v>5880</v>
      </c>
      <c r="E6986">
        <v>49.170934000000003</v>
      </c>
      <c r="F6986">
        <v>-122.845659</v>
      </c>
      <c r="G6986">
        <f>IF(route_map__2[[#This Row],[route_label]]&lt;&gt;A6987,0,SQRT((E6987-route_map__2[[#This Row],[stop_lat]])^2 + ((F6987-route_map__2[[#This Row],[stop_lon]])*COS(RADIANS(route_map__2[[#This Row],[stop_lat]])))^2)*111.32)</f>
        <v>0.19726339026307532</v>
      </c>
    </row>
    <row r="6987" spans="1:7" hidden="1" x14ac:dyDescent="0.2">
      <c r="A6987" t="s">
        <v>30</v>
      </c>
      <c r="B6987">
        <v>0</v>
      </c>
      <c r="C6987">
        <v>51</v>
      </c>
      <c r="D6987" t="s">
        <v>5881</v>
      </c>
      <c r="E6987">
        <v>49.172705999999998</v>
      </c>
      <c r="F6987">
        <v>-122.84567699999999</v>
      </c>
      <c r="G6987">
        <f>IF(route_map__2[[#This Row],[route_label]]&lt;&gt;A6988,0,SQRT((E6988-route_map__2[[#This Row],[stop_lat]])^2 + ((F6988-route_map__2[[#This Row],[stop_lon]])*COS(RADIANS(route_map__2[[#This Row],[stop_lat]])))^2)*111.32)</f>
        <v>0.28111805735778034</v>
      </c>
    </row>
    <row r="6988" spans="1:7" hidden="1" x14ac:dyDescent="0.2">
      <c r="A6988" t="s">
        <v>30</v>
      </c>
      <c r="B6988">
        <v>0</v>
      </c>
      <c r="C6988">
        <v>52</v>
      </c>
      <c r="D6988" t="s">
        <v>5882</v>
      </c>
      <c r="E6988">
        <v>49.175230999999997</v>
      </c>
      <c r="F6988">
        <v>-122.84561600000001</v>
      </c>
      <c r="G6988">
        <f>IF(route_map__2[[#This Row],[route_label]]&lt;&gt;A6989,0,SQRT((E6989-route_map__2[[#This Row],[stop_lat]])^2 + ((F6989-route_map__2[[#This Row],[stop_lon]])*COS(RADIANS(route_map__2[[#This Row],[stop_lat]])))^2)*111.32)</f>
        <v>0.26642913791275047</v>
      </c>
    </row>
    <row r="6989" spans="1:7" hidden="1" x14ac:dyDescent="0.2">
      <c r="A6989" t="s">
        <v>30</v>
      </c>
      <c r="B6989">
        <v>0</v>
      </c>
      <c r="C6989">
        <v>53</v>
      </c>
      <c r="D6989" t="s">
        <v>5591</v>
      </c>
      <c r="E6989">
        <v>49.177621000000002</v>
      </c>
      <c r="F6989">
        <v>-122.845422</v>
      </c>
      <c r="G6989">
        <f>IF(route_map__2[[#This Row],[route_label]]&lt;&gt;A6990,0,SQRT((E6990-route_map__2[[#This Row],[stop_lat]])^2 + ((F6990-route_map__2[[#This Row],[stop_lon]])*COS(RADIANS(route_map__2[[#This Row],[stop_lat]])))^2)*111.32)</f>
        <v>0.38927176960511967</v>
      </c>
    </row>
    <row r="6990" spans="1:7" hidden="1" x14ac:dyDescent="0.2">
      <c r="A6990" t="s">
        <v>30</v>
      </c>
      <c r="B6990">
        <v>0</v>
      </c>
      <c r="C6990">
        <v>54</v>
      </c>
      <c r="D6990" t="s">
        <v>5592</v>
      </c>
      <c r="E6990">
        <v>49.181116000000003</v>
      </c>
      <c r="F6990">
        <v>-122.845247</v>
      </c>
      <c r="G6990">
        <f>IF(route_map__2[[#This Row],[route_label]]&lt;&gt;A6991,0,SQRT((E6991-route_map__2[[#This Row],[stop_lat]])^2 + ((F6991-route_map__2[[#This Row],[stop_lon]])*COS(RADIANS(route_map__2[[#This Row],[stop_lat]])))^2)*111.32)</f>
        <v>0.17387045156049938</v>
      </c>
    </row>
    <row r="6991" spans="1:7" hidden="1" x14ac:dyDescent="0.2">
      <c r="A6991" t="s">
        <v>30</v>
      </c>
      <c r="B6991">
        <v>0</v>
      </c>
      <c r="C6991">
        <v>55</v>
      </c>
      <c r="D6991" t="s">
        <v>5593</v>
      </c>
      <c r="E6991">
        <v>49.182676999999998</v>
      </c>
      <c r="F6991">
        <v>-122.84516600000001</v>
      </c>
      <c r="G6991">
        <f>IF(route_map__2[[#This Row],[route_label]]&lt;&gt;A6992,0,SQRT((E6992-route_map__2[[#This Row],[stop_lat]])^2 + ((F6992-route_map__2[[#This Row],[stop_lon]])*COS(RADIANS(route_map__2[[#This Row],[stop_lat]])))^2)*111.32)</f>
        <v>0.21623359258773828</v>
      </c>
    </row>
    <row r="6992" spans="1:7" hidden="1" x14ac:dyDescent="0.2">
      <c r="A6992" t="s">
        <v>30</v>
      </c>
      <c r="B6992">
        <v>0</v>
      </c>
      <c r="C6992">
        <v>56</v>
      </c>
      <c r="D6992" t="s">
        <v>5883</v>
      </c>
      <c r="E6992">
        <v>49.184618999999998</v>
      </c>
      <c r="F6992">
        <v>-122.84523</v>
      </c>
      <c r="G6992">
        <f>IF(route_map__2[[#This Row],[route_label]]&lt;&gt;A6993,0,SQRT((E6993-route_map__2[[#This Row],[stop_lat]])^2 + ((F6993-route_map__2[[#This Row],[stop_lon]])*COS(RADIANS(route_map__2[[#This Row],[stop_lat]])))^2)*111.32)</f>
        <v>0.40086623214406525</v>
      </c>
    </row>
    <row r="6993" spans="1:7" hidden="1" x14ac:dyDescent="0.2">
      <c r="A6993" t="s">
        <v>30</v>
      </c>
      <c r="B6993">
        <v>0</v>
      </c>
      <c r="C6993">
        <v>57</v>
      </c>
      <c r="D6993" t="s">
        <v>5884</v>
      </c>
      <c r="E6993">
        <v>49.188220000000001</v>
      </c>
      <c r="F6993">
        <v>-122.845209</v>
      </c>
      <c r="G6993">
        <f>IF(route_map__2[[#This Row],[route_label]]&lt;&gt;A6994,0,SQRT((E6994-route_map__2[[#This Row],[stop_lat]])^2 + ((F6994-route_map__2[[#This Row],[stop_lon]])*COS(RADIANS(route_map__2[[#This Row],[stop_lat]])))^2)*111.32)</f>
        <v>0.24886519441810037</v>
      </c>
    </row>
    <row r="6994" spans="1:7" hidden="1" x14ac:dyDescent="0.2">
      <c r="A6994" t="s">
        <v>30</v>
      </c>
      <c r="B6994">
        <v>0</v>
      </c>
      <c r="C6994">
        <v>58</v>
      </c>
      <c r="D6994" t="s">
        <v>5830</v>
      </c>
      <c r="E6994">
        <v>49.189698999999997</v>
      </c>
      <c r="F6994">
        <v>-122.847774</v>
      </c>
      <c r="G6994">
        <f>IF(route_map__2[[#This Row],[route_label]]&lt;&gt;A6995,0,SQRT((E6995-route_map__2[[#This Row],[stop_lat]])^2 + ((F6995-route_map__2[[#This Row],[stop_lon]])*COS(RADIANS(route_map__2[[#This Row],[stop_lat]])))^2)*111.32)</f>
        <v>0</v>
      </c>
    </row>
    <row r="6995" spans="1:7" hidden="1" x14ac:dyDescent="0.2">
      <c r="A6995" t="s">
        <v>30</v>
      </c>
      <c r="B6995">
        <v>1</v>
      </c>
      <c r="C6995">
        <v>1</v>
      </c>
      <c r="D6995" t="s">
        <v>5830</v>
      </c>
      <c r="E6995">
        <v>49.189698999999997</v>
      </c>
      <c r="F6995">
        <v>-122.847774</v>
      </c>
      <c r="G6995">
        <f>IF(route_map__2[[#This Row],[route_label]]&lt;&gt;A6996,0,SQRT((E6996-route_map__2[[#This Row],[stop_lat]])^2 + ((F6996-route_map__2[[#This Row],[stop_lon]])*COS(RADIANS(route_map__2[[#This Row],[stop_lat]])))^2)*111.32)</f>
        <v>0.36351720617853145</v>
      </c>
    </row>
    <row r="6996" spans="1:7" hidden="1" x14ac:dyDescent="0.2">
      <c r="A6996" t="s">
        <v>30</v>
      </c>
      <c r="B6996">
        <v>1</v>
      </c>
      <c r="C6996">
        <v>2</v>
      </c>
      <c r="D6996" t="s">
        <v>5642</v>
      </c>
      <c r="E6996">
        <v>49.187503</v>
      </c>
      <c r="F6996">
        <v>-122.851472</v>
      </c>
      <c r="G6996">
        <f>IF(route_map__2[[#This Row],[route_label]]&lt;&gt;A6997,0,SQRT((E6997-route_map__2[[#This Row],[stop_lat]])^2 + ((F6997-route_map__2[[#This Row],[stop_lon]])*COS(RADIANS(route_map__2[[#This Row],[stop_lat]])))^2)*111.32)</f>
        <v>0.2021957602989464</v>
      </c>
    </row>
    <row r="6997" spans="1:7" hidden="1" x14ac:dyDescent="0.2">
      <c r="A6997" t="s">
        <v>30</v>
      </c>
      <c r="B6997">
        <v>1</v>
      </c>
      <c r="C6997">
        <v>3</v>
      </c>
      <c r="D6997" t="s">
        <v>5885</v>
      </c>
      <c r="E6997">
        <v>49.185704999999999</v>
      </c>
      <c r="F6997">
        <v>-122.851078</v>
      </c>
      <c r="G6997">
        <f>IF(route_map__2[[#This Row],[route_label]]&lt;&gt;A6998,0,SQRT((E6998-route_map__2[[#This Row],[stop_lat]])^2 + ((F6998-route_map__2[[#This Row],[stop_lon]])*COS(RADIANS(route_map__2[[#This Row],[stop_lat]])))^2)*111.32)</f>
        <v>0.30254101036252423</v>
      </c>
    </row>
    <row r="6998" spans="1:7" hidden="1" x14ac:dyDescent="0.2">
      <c r="A6998" t="s">
        <v>30</v>
      </c>
      <c r="B6998">
        <v>1</v>
      </c>
      <c r="C6998">
        <v>4</v>
      </c>
      <c r="D6998" t="s">
        <v>5886</v>
      </c>
      <c r="E6998">
        <v>49.184316000000003</v>
      </c>
      <c r="F6998">
        <v>-122.847504</v>
      </c>
      <c r="G6998">
        <f>IF(route_map__2[[#This Row],[route_label]]&lt;&gt;A6999,0,SQRT((E6999-route_map__2[[#This Row],[stop_lat]])^2 + ((F6999-route_map__2[[#This Row],[stop_lon]])*COS(RADIANS(route_map__2[[#This Row],[stop_lat]])))^2)*111.32)</f>
        <v>0.25189521694823203</v>
      </c>
    </row>
    <row r="6999" spans="1:7" hidden="1" x14ac:dyDescent="0.2">
      <c r="A6999" t="s">
        <v>30</v>
      </c>
      <c r="B6999">
        <v>1</v>
      </c>
      <c r="C6999">
        <v>5</v>
      </c>
      <c r="D6999" t="s">
        <v>5596</v>
      </c>
      <c r="E6999">
        <v>49.182375999999998</v>
      </c>
      <c r="F6999">
        <v>-122.84572199999999</v>
      </c>
      <c r="G6999">
        <f>IF(route_map__2[[#This Row],[route_label]]&lt;&gt;A7000,0,SQRT((E7000-route_map__2[[#This Row],[stop_lat]])^2 + ((F7000-route_map__2[[#This Row],[stop_lon]])*COS(RADIANS(route_map__2[[#This Row],[stop_lat]])))^2)*111.32)</f>
        <v>0.30898552704258847</v>
      </c>
    </row>
    <row r="7000" spans="1:7" hidden="1" x14ac:dyDescent="0.2">
      <c r="A7000" t="s">
        <v>30</v>
      </c>
      <c r="B7000">
        <v>1</v>
      </c>
      <c r="C7000">
        <v>6</v>
      </c>
      <c r="D7000" t="s">
        <v>5597</v>
      </c>
      <c r="E7000">
        <v>49.179600999999998</v>
      </c>
      <c r="F7000">
        <v>-122.845814</v>
      </c>
      <c r="G7000">
        <f>IF(route_map__2[[#This Row],[route_label]]&lt;&gt;A7001,0,SQRT((E7001-route_map__2[[#This Row],[stop_lat]])^2 + ((F7001-route_map__2[[#This Row],[stop_lon]])*COS(RADIANS(route_map__2[[#This Row],[stop_lat]])))^2)*111.32)</f>
        <v>0.39901908241279332</v>
      </c>
    </row>
    <row r="7001" spans="1:7" hidden="1" x14ac:dyDescent="0.2">
      <c r="A7001" t="s">
        <v>30</v>
      </c>
      <c r="B7001">
        <v>1</v>
      </c>
      <c r="C7001">
        <v>7</v>
      </c>
      <c r="D7001" t="s">
        <v>5887</v>
      </c>
      <c r="E7001">
        <v>49.176018999999997</v>
      </c>
      <c r="F7001">
        <v>-122.84601600000001</v>
      </c>
      <c r="G7001">
        <f>IF(route_map__2[[#This Row],[route_label]]&lt;&gt;A7002,0,SQRT((E7002-route_map__2[[#This Row],[stop_lat]])^2 + ((F7002-route_map__2[[#This Row],[stop_lon]])*COS(RADIANS(route_map__2[[#This Row],[stop_lat]])))^2)*111.32)</f>
        <v>0.2614915002587776</v>
      </c>
    </row>
    <row r="7002" spans="1:7" hidden="1" x14ac:dyDescent="0.2">
      <c r="A7002" t="s">
        <v>30</v>
      </c>
      <c r="B7002">
        <v>1</v>
      </c>
      <c r="C7002">
        <v>8</v>
      </c>
      <c r="D7002" t="s">
        <v>5888</v>
      </c>
      <c r="E7002">
        <v>49.173670000000001</v>
      </c>
      <c r="F7002">
        <v>-122.846025</v>
      </c>
      <c r="G7002">
        <f>IF(route_map__2[[#This Row],[route_label]]&lt;&gt;A7003,0,SQRT((E7003-route_map__2[[#This Row],[stop_lat]])^2 + ((F7003-route_map__2[[#This Row],[stop_lon]])*COS(RADIANS(route_map__2[[#This Row],[stop_lat]])))^2)*111.32)</f>
        <v>0.53945711764230353</v>
      </c>
    </row>
    <row r="7003" spans="1:7" hidden="1" x14ac:dyDescent="0.2">
      <c r="A7003" t="s">
        <v>30</v>
      </c>
      <c r="B7003">
        <v>1</v>
      </c>
      <c r="C7003">
        <v>9</v>
      </c>
      <c r="D7003" t="s">
        <v>5889</v>
      </c>
      <c r="E7003">
        <v>49.168824000000001</v>
      </c>
      <c r="F7003">
        <v>-122.84601600000001</v>
      </c>
      <c r="G7003">
        <f>IF(route_map__2[[#This Row],[route_label]]&lt;&gt;A7004,0,SQRT((E7004-route_map__2[[#This Row],[stop_lat]])^2 + ((F7004-route_map__2[[#This Row],[stop_lon]])*COS(RADIANS(route_map__2[[#This Row],[stop_lat]])))^2)*111.32)</f>
        <v>0.33207142069661427</v>
      </c>
    </row>
    <row r="7004" spans="1:7" hidden="1" x14ac:dyDescent="0.2">
      <c r="A7004" t="s">
        <v>30</v>
      </c>
      <c r="B7004">
        <v>1</v>
      </c>
      <c r="C7004">
        <v>10</v>
      </c>
      <c r="D7004" t="s">
        <v>5890</v>
      </c>
      <c r="E7004">
        <v>49.165841</v>
      </c>
      <c r="F7004">
        <v>-122.845994</v>
      </c>
      <c r="G7004">
        <f>IF(route_map__2[[#This Row],[route_label]]&lt;&gt;A7005,0,SQRT((E7005-route_map__2[[#This Row],[stop_lat]])^2 + ((F7005-route_map__2[[#This Row],[stop_lon]])*COS(RADIANS(route_map__2[[#This Row],[stop_lat]])))^2)*111.32)</f>
        <v>0.45362909343742941</v>
      </c>
    </row>
    <row r="7005" spans="1:7" hidden="1" x14ac:dyDescent="0.2">
      <c r="A7005" t="s">
        <v>30</v>
      </c>
      <c r="B7005">
        <v>1</v>
      </c>
      <c r="C7005">
        <v>11</v>
      </c>
      <c r="D7005" t="s">
        <v>5891</v>
      </c>
      <c r="E7005">
        <v>49.161766</v>
      </c>
      <c r="F7005">
        <v>-122.84599</v>
      </c>
      <c r="G7005">
        <f>IF(route_map__2[[#This Row],[route_label]]&lt;&gt;A7006,0,SQRT((E7006-route_map__2[[#This Row],[stop_lat]])^2 + ((F7006-route_map__2[[#This Row],[stop_lon]])*COS(RADIANS(route_map__2[[#This Row],[stop_lat]])))^2)*111.32)</f>
        <v>0.26228859867430682</v>
      </c>
    </row>
    <row r="7006" spans="1:7" hidden="1" x14ac:dyDescent="0.2">
      <c r="A7006" t="s">
        <v>30</v>
      </c>
      <c r="B7006">
        <v>1</v>
      </c>
      <c r="C7006">
        <v>12</v>
      </c>
      <c r="D7006" t="s">
        <v>5892</v>
      </c>
      <c r="E7006">
        <v>49.159410000000001</v>
      </c>
      <c r="F7006">
        <v>-122.845947</v>
      </c>
      <c r="G7006">
        <f>IF(route_map__2[[#This Row],[route_label]]&lt;&gt;A7007,0,SQRT((E7007-route_map__2[[#This Row],[stop_lat]])^2 + ((F7007-route_map__2[[#This Row],[stop_lon]])*COS(RADIANS(route_map__2[[#This Row],[stop_lat]])))^2)*111.32)</f>
        <v>0.50327814647344282</v>
      </c>
    </row>
    <row r="7007" spans="1:7" hidden="1" x14ac:dyDescent="0.2">
      <c r="A7007" t="s">
        <v>30</v>
      </c>
      <c r="B7007">
        <v>1</v>
      </c>
      <c r="C7007">
        <v>13</v>
      </c>
      <c r="D7007" t="s">
        <v>5893</v>
      </c>
      <c r="E7007">
        <v>49.154888999999997</v>
      </c>
      <c r="F7007">
        <v>-122.845938</v>
      </c>
      <c r="G7007">
        <f>IF(route_map__2[[#This Row],[route_label]]&lt;&gt;A7008,0,SQRT((E7008-route_map__2[[#This Row],[stop_lat]])^2 + ((F7008-route_map__2[[#This Row],[stop_lon]])*COS(RADIANS(route_map__2[[#This Row],[stop_lat]])))^2)*111.32)</f>
        <v>0.19181598031897201</v>
      </c>
    </row>
    <row r="7008" spans="1:7" hidden="1" x14ac:dyDescent="0.2">
      <c r="A7008" t="s">
        <v>30</v>
      </c>
      <c r="B7008">
        <v>1</v>
      </c>
      <c r="C7008">
        <v>14</v>
      </c>
      <c r="D7008" t="s">
        <v>5894</v>
      </c>
      <c r="E7008">
        <v>49.153165999999999</v>
      </c>
      <c r="F7008">
        <v>-122.84590900000001</v>
      </c>
      <c r="G7008">
        <f>IF(route_map__2[[#This Row],[route_label]]&lt;&gt;A7009,0,SQRT((E7009-route_map__2[[#This Row],[stop_lat]])^2 + ((F7009-route_map__2[[#This Row],[stop_lon]])*COS(RADIANS(route_map__2[[#This Row],[stop_lat]])))^2)*111.32)</f>
        <v>0.22052727570007347</v>
      </c>
    </row>
    <row r="7009" spans="1:7" hidden="1" x14ac:dyDescent="0.2">
      <c r="A7009" t="s">
        <v>30</v>
      </c>
      <c r="B7009">
        <v>1</v>
      </c>
      <c r="C7009">
        <v>15</v>
      </c>
      <c r="D7009" t="s">
        <v>5895</v>
      </c>
      <c r="E7009">
        <v>49.151184999999998</v>
      </c>
      <c r="F7009">
        <v>-122.845895</v>
      </c>
      <c r="G7009">
        <f>IF(route_map__2[[#This Row],[route_label]]&lt;&gt;A7010,0,SQRT((E7010-route_map__2[[#This Row],[stop_lat]])^2 + ((F7010-route_map__2[[#This Row],[stop_lon]])*COS(RADIANS(route_map__2[[#This Row],[stop_lat]])))^2)*111.32)</f>
        <v>0.43926893723537791</v>
      </c>
    </row>
    <row r="7010" spans="1:7" hidden="1" x14ac:dyDescent="0.2">
      <c r="A7010" t="s">
        <v>30</v>
      </c>
      <c r="B7010">
        <v>1</v>
      </c>
      <c r="C7010">
        <v>16</v>
      </c>
      <c r="D7010" t="s">
        <v>5896</v>
      </c>
      <c r="E7010">
        <v>49.147238999999999</v>
      </c>
      <c r="F7010">
        <v>-122.845901</v>
      </c>
      <c r="G7010">
        <f>IF(route_map__2[[#This Row],[route_label]]&lt;&gt;A7011,0,SQRT((E7011-route_map__2[[#This Row],[stop_lat]])^2 + ((F7011-route_map__2[[#This Row],[stop_lon]])*COS(RADIANS(route_map__2[[#This Row],[stop_lat]])))^2)*111.32)</f>
        <v>0.4485255160010358</v>
      </c>
    </row>
    <row r="7011" spans="1:7" hidden="1" x14ac:dyDescent="0.2">
      <c r="A7011" t="s">
        <v>30</v>
      </c>
      <c r="B7011">
        <v>1</v>
      </c>
      <c r="C7011">
        <v>17</v>
      </c>
      <c r="D7011" t="s">
        <v>5897</v>
      </c>
      <c r="E7011">
        <v>49.143210000000003</v>
      </c>
      <c r="F7011">
        <v>-122.84584700000001</v>
      </c>
      <c r="G7011">
        <f>IF(route_map__2[[#This Row],[route_label]]&lt;&gt;A7012,0,SQRT((E7012-route_map__2[[#This Row],[stop_lat]])^2 + ((F7012-route_map__2[[#This Row],[stop_lon]])*COS(RADIANS(route_map__2[[#This Row],[stop_lat]])))^2)*111.32)</f>
        <v>0.34854976668646076</v>
      </c>
    </row>
    <row r="7012" spans="1:7" hidden="1" x14ac:dyDescent="0.2">
      <c r="A7012" t="s">
        <v>30</v>
      </c>
      <c r="B7012">
        <v>1</v>
      </c>
      <c r="C7012">
        <v>18</v>
      </c>
      <c r="D7012" t="s">
        <v>5898</v>
      </c>
      <c r="E7012">
        <v>49.140079</v>
      </c>
      <c r="F7012">
        <v>-122.845817</v>
      </c>
      <c r="G7012">
        <f>IF(route_map__2[[#This Row],[route_label]]&lt;&gt;A7013,0,SQRT((E7013-route_map__2[[#This Row],[stop_lat]])^2 + ((F7013-route_map__2[[#This Row],[stop_lon]])*COS(RADIANS(route_map__2[[#This Row],[stop_lat]])))^2)*111.32)</f>
        <v>0.36546646246875869</v>
      </c>
    </row>
    <row r="7013" spans="1:7" hidden="1" x14ac:dyDescent="0.2">
      <c r="A7013" t="s">
        <v>30</v>
      </c>
      <c r="B7013">
        <v>1</v>
      </c>
      <c r="C7013">
        <v>19</v>
      </c>
      <c r="D7013" t="s">
        <v>5899</v>
      </c>
      <c r="E7013">
        <v>49.136795999999997</v>
      </c>
      <c r="F7013">
        <v>-122.845797</v>
      </c>
      <c r="G7013">
        <f>IF(route_map__2[[#This Row],[route_label]]&lt;&gt;A7014,0,SQRT((E7014-route_map__2[[#This Row],[stop_lat]])^2 + ((F7014-route_map__2[[#This Row],[stop_lon]])*COS(RADIANS(route_map__2[[#This Row],[stop_lat]])))^2)*111.32)</f>
        <v>0.38720933325649909</v>
      </c>
    </row>
    <row r="7014" spans="1:7" hidden="1" x14ac:dyDescent="0.2">
      <c r="A7014" t="s">
        <v>30</v>
      </c>
      <c r="B7014">
        <v>1</v>
      </c>
      <c r="C7014">
        <v>20</v>
      </c>
      <c r="D7014" t="s">
        <v>5707</v>
      </c>
      <c r="E7014">
        <v>49.133436000000003</v>
      </c>
      <c r="F7014">
        <v>-122.84442199999999</v>
      </c>
      <c r="G7014">
        <f>IF(route_map__2[[#This Row],[route_label]]&lt;&gt;A7015,0,SQRT((E7015-route_map__2[[#This Row],[stop_lat]])^2 + ((F7015-route_map__2[[#This Row],[stop_lon]])*COS(RADIANS(route_map__2[[#This Row],[stop_lat]])))^2)*111.32)</f>
        <v>0.17211472682712331</v>
      </c>
    </row>
    <row r="7015" spans="1:7" hidden="1" x14ac:dyDescent="0.2">
      <c r="A7015" t="s">
        <v>30</v>
      </c>
      <c r="B7015">
        <v>1</v>
      </c>
      <c r="C7015">
        <v>21</v>
      </c>
      <c r="D7015" t="s">
        <v>5900</v>
      </c>
      <c r="E7015">
        <v>49.133429</v>
      </c>
      <c r="F7015">
        <v>-122.84205900000001</v>
      </c>
      <c r="G7015">
        <f>IF(route_map__2[[#This Row],[route_label]]&lt;&gt;A7016,0,SQRT((E7016-route_map__2[[#This Row],[stop_lat]])^2 + ((F7016-route_map__2[[#This Row],[stop_lon]])*COS(RADIANS(route_map__2[[#This Row],[stop_lat]])))^2)*111.32)</f>
        <v>0.24213427102824048</v>
      </c>
    </row>
    <row r="7016" spans="1:7" hidden="1" x14ac:dyDescent="0.2">
      <c r="A7016" t="s">
        <v>30</v>
      </c>
      <c r="B7016">
        <v>1</v>
      </c>
      <c r="C7016">
        <v>22</v>
      </c>
      <c r="D7016" t="s">
        <v>5901</v>
      </c>
      <c r="E7016">
        <v>49.133130999999999</v>
      </c>
      <c r="F7016">
        <v>-122.83876600000001</v>
      </c>
      <c r="G7016">
        <f>IF(route_map__2[[#This Row],[route_label]]&lt;&gt;A7017,0,SQRT((E7017-route_map__2[[#This Row],[stop_lat]])^2 + ((F7017-route_map__2[[#This Row],[stop_lon]])*COS(RADIANS(route_map__2[[#This Row],[stop_lat]])))^2)*111.32)</f>
        <v>0.18122989675527132</v>
      </c>
    </row>
    <row r="7017" spans="1:7" hidden="1" x14ac:dyDescent="0.2">
      <c r="A7017" t="s">
        <v>30</v>
      </c>
      <c r="B7017">
        <v>1</v>
      </c>
      <c r="C7017">
        <v>23</v>
      </c>
      <c r="D7017" t="s">
        <v>5902</v>
      </c>
      <c r="E7017">
        <v>49.131503000000002</v>
      </c>
      <c r="F7017">
        <v>-122.838774</v>
      </c>
      <c r="G7017">
        <f>IF(route_map__2[[#This Row],[route_label]]&lt;&gt;A7018,0,SQRT((E7018-route_map__2[[#This Row],[stop_lat]])^2 + ((F7018-route_map__2[[#This Row],[stop_lon]])*COS(RADIANS(route_map__2[[#This Row],[stop_lat]])))^2)*111.32)</f>
        <v>0.20917029268273071</v>
      </c>
    </row>
    <row r="7018" spans="1:7" hidden="1" x14ac:dyDescent="0.2">
      <c r="A7018" t="s">
        <v>30</v>
      </c>
      <c r="B7018">
        <v>1</v>
      </c>
      <c r="C7018">
        <v>24</v>
      </c>
      <c r="D7018" t="s">
        <v>5903</v>
      </c>
      <c r="E7018">
        <v>49.129624</v>
      </c>
      <c r="F7018">
        <v>-122.838773</v>
      </c>
      <c r="G7018">
        <f>IF(route_map__2[[#This Row],[route_label]]&lt;&gt;A7019,0,SQRT((E7019-route_map__2[[#This Row],[stop_lat]])^2 + ((F7019-route_map__2[[#This Row],[stop_lon]])*COS(RADIANS(route_map__2[[#This Row],[stop_lat]])))^2)*111.32)</f>
        <v>0.33531697571389346</v>
      </c>
    </row>
    <row r="7019" spans="1:7" hidden="1" x14ac:dyDescent="0.2">
      <c r="A7019" t="s">
        <v>30</v>
      </c>
      <c r="B7019">
        <v>1</v>
      </c>
      <c r="C7019">
        <v>25</v>
      </c>
      <c r="D7019" t="s">
        <v>5904</v>
      </c>
      <c r="E7019">
        <v>49.126964000000001</v>
      </c>
      <c r="F7019">
        <v>-122.84093300000001</v>
      </c>
      <c r="G7019">
        <f>IF(route_map__2[[#This Row],[route_label]]&lt;&gt;A7020,0,SQRT((E7020-route_map__2[[#This Row],[stop_lat]])^2 + ((F7020-route_map__2[[#This Row],[stop_lon]])*COS(RADIANS(route_map__2[[#This Row],[stop_lat]])))^2)*111.32)</f>
        <v>0.39360102905368405</v>
      </c>
    </row>
    <row r="7020" spans="1:7" hidden="1" x14ac:dyDescent="0.2">
      <c r="A7020" t="s">
        <v>30</v>
      </c>
      <c r="B7020">
        <v>1</v>
      </c>
      <c r="C7020">
        <v>26</v>
      </c>
      <c r="D7020" t="s">
        <v>5905</v>
      </c>
      <c r="E7020">
        <v>49.125328000000003</v>
      </c>
      <c r="F7020">
        <v>-122.84572300000001</v>
      </c>
      <c r="G7020">
        <f>IF(route_map__2[[#This Row],[route_label]]&lt;&gt;A7021,0,SQRT((E7021-route_map__2[[#This Row],[stop_lat]])^2 + ((F7021-route_map__2[[#This Row],[stop_lon]])*COS(RADIANS(route_map__2[[#This Row],[stop_lat]])))^2)*111.32)</f>
        <v>0.28732099273499312</v>
      </c>
    </row>
    <row r="7021" spans="1:7" hidden="1" x14ac:dyDescent="0.2">
      <c r="A7021" t="s">
        <v>30</v>
      </c>
      <c r="B7021">
        <v>1</v>
      </c>
      <c r="C7021">
        <v>27</v>
      </c>
      <c r="D7021" t="s">
        <v>5906</v>
      </c>
      <c r="E7021">
        <v>49.122746999999997</v>
      </c>
      <c r="F7021">
        <v>-122.845702</v>
      </c>
      <c r="G7021">
        <f>IF(route_map__2[[#This Row],[route_label]]&lt;&gt;A7022,0,SQRT((E7022-route_map__2[[#This Row],[stop_lat]])^2 + ((F7022-route_map__2[[#This Row],[stop_lon]])*COS(RADIANS(route_map__2[[#This Row],[stop_lat]])))^2)*111.32)</f>
        <v>0.54470934387134284</v>
      </c>
    </row>
    <row r="7022" spans="1:7" hidden="1" x14ac:dyDescent="0.2">
      <c r="A7022" t="s">
        <v>30</v>
      </c>
      <c r="B7022">
        <v>1</v>
      </c>
      <c r="C7022">
        <v>28</v>
      </c>
      <c r="D7022" t="s">
        <v>5907</v>
      </c>
      <c r="E7022">
        <v>49.117854000000001</v>
      </c>
      <c r="F7022">
        <v>-122.845637</v>
      </c>
      <c r="G7022">
        <f>IF(route_map__2[[#This Row],[route_label]]&lt;&gt;A7023,0,SQRT((E7023-route_map__2[[#This Row],[stop_lat]])^2 + ((F7023-route_map__2[[#This Row],[stop_lon]])*COS(RADIANS(route_map__2[[#This Row],[stop_lat]])))^2)*111.32)</f>
        <v>0.37420831754148975</v>
      </c>
    </row>
    <row r="7023" spans="1:7" hidden="1" x14ac:dyDescent="0.2">
      <c r="A7023" t="s">
        <v>30</v>
      </c>
      <c r="B7023">
        <v>1</v>
      </c>
      <c r="C7023">
        <v>29</v>
      </c>
      <c r="D7023" t="s">
        <v>5908</v>
      </c>
      <c r="E7023">
        <v>49.114683999999997</v>
      </c>
      <c r="F7023">
        <v>-122.84392800000001</v>
      </c>
      <c r="G7023">
        <f>IF(route_map__2[[#This Row],[route_label]]&lt;&gt;A7024,0,SQRT((E7024-route_map__2[[#This Row],[stop_lat]])^2 + ((F7024-route_map__2[[#This Row],[stop_lon]])*COS(RADIANS(route_map__2[[#This Row],[stop_lat]])))^2)*111.32)</f>
        <v>0.456593489136291</v>
      </c>
    </row>
    <row r="7024" spans="1:7" hidden="1" x14ac:dyDescent="0.2">
      <c r="A7024" t="s">
        <v>30</v>
      </c>
      <c r="B7024">
        <v>1</v>
      </c>
      <c r="C7024">
        <v>30</v>
      </c>
      <c r="D7024" t="s">
        <v>5909</v>
      </c>
      <c r="E7024">
        <v>49.111471999999999</v>
      </c>
      <c r="F7024">
        <v>-122.840031</v>
      </c>
      <c r="G7024">
        <f>IF(route_map__2[[#This Row],[route_label]]&lt;&gt;A7025,0,SQRT((E7025-route_map__2[[#This Row],[stop_lat]])^2 + ((F7025-route_map__2[[#This Row],[stop_lon]])*COS(RADIANS(route_map__2[[#This Row],[stop_lat]])))^2)*111.32)</f>
        <v>0.50912503156408317</v>
      </c>
    </row>
    <row r="7025" spans="1:7" hidden="1" x14ac:dyDescent="0.2">
      <c r="A7025" t="s">
        <v>30</v>
      </c>
      <c r="B7025">
        <v>1</v>
      </c>
      <c r="C7025">
        <v>31</v>
      </c>
      <c r="D7025" t="s">
        <v>5910</v>
      </c>
      <c r="E7025">
        <v>49.107903999999998</v>
      </c>
      <c r="F7025">
        <v>-122.83566</v>
      </c>
      <c r="G7025">
        <f>IF(route_map__2[[#This Row],[route_label]]&lt;&gt;A7026,0,SQRT((E7026-route_map__2[[#This Row],[stop_lat]])^2 + ((F7026-route_map__2[[#This Row],[stop_lon]])*COS(RADIANS(route_map__2[[#This Row],[stop_lat]])))^2)*111.32)</f>
        <v>0.35652375513523865</v>
      </c>
    </row>
    <row r="7026" spans="1:7" hidden="1" x14ac:dyDescent="0.2">
      <c r="A7026" t="s">
        <v>30</v>
      </c>
      <c r="B7026">
        <v>1</v>
      </c>
      <c r="C7026">
        <v>32</v>
      </c>
      <c r="D7026" t="s">
        <v>5911</v>
      </c>
      <c r="E7026">
        <v>49.105362</v>
      </c>
      <c r="F7026">
        <v>-122.832684</v>
      </c>
      <c r="G7026">
        <f>IF(route_map__2[[#This Row],[route_label]]&lt;&gt;A7027,0,SQRT((E7027-route_map__2[[#This Row],[stop_lat]])^2 + ((F7027-route_map__2[[#This Row],[stop_lon]])*COS(RADIANS(route_map__2[[#This Row],[stop_lat]])))^2)*111.32)</f>
        <v>1.7693480643350692</v>
      </c>
    </row>
    <row r="7027" spans="1:7" hidden="1" x14ac:dyDescent="0.2">
      <c r="A7027" t="s">
        <v>30</v>
      </c>
      <c r="B7027">
        <v>1</v>
      </c>
      <c r="C7027">
        <v>33</v>
      </c>
      <c r="D7027" t="s">
        <v>5912</v>
      </c>
      <c r="E7027">
        <v>49.092767000000002</v>
      </c>
      <c r="F7027">
        <v>-122.817875</v>
      </c>
      <c r="G7027">
        <f>IF(route_map__2[[#This Row],[route_label]]&lt;&gt;A7028,0,SQRT((E7028-route_map__2[[#This Row],[stop_lat]])^2 + ((F7028-route_map__2[[#This Row],[stop_lon]])*COS(RADIANS(route_map__2[[#This Row],[stop_lat]])))^2)*111.32)</f>
        <v>1.2742249315237613</v>
      </c>
    </row>
    <row r="7028" spans="1:7" hidden="1" x14ac:dyDescent="0.2">
      <c r="A7028" t="s">
        <v>30</v>
      </c>
      <c r="B7028">
        <v>1</v>
      </c>
      <c r="C7028">
        <v>34</v>
      </c>
      <c r="D7028" t="s">
        <v>5913</v>
      </c>
      <c r="E7028">
        <v>49.081482000000001</v>
      </c>
      <c r="F7028">
        <v>-122.820801</v>
      </c>
      <c r="G7028">
        <f>IF(route_map__2[[#This Row],[route_label]]&lt;&gt;A7029,0,SQRT((E7029-route_map__2[[#This Row],[stop_lat]])^2 + ((F7029-route_map__2[[#This Row],[stop_lon]])*COS(RADIANS(route_map__2[[#This Row],[stop_lat]])))^2)*111.32)</f>
        <v>0.34762498254905688</v>
      </c>
    </row>
    <row r="7029" spans="1:7" hidden="1" x14ac:dyDescent="0.2">
      <c r="A7029" t="s">
        <v>30</v>
      </c>
      <c r="B7029">
        <v>1</v>
      </c>
      <c r="C7029">
        <v>35</v>
      </c>
      <c r="D7029" t="s">
        <v>5914</v>
      </c>
      <c r="E7029">
        <v>49.078422000000003</v>
      </c>
      <c r="F7029">
        <v>-122.821752</v>
      </c>
      <c r="G7029">
        <f>IF(route_map__2[[#This Row],[route_label]]&lt;&gt;A7030,0,SQRT((E7030-route_map__2[[#This Row],[stop_lat]])^2 + ((F7030-route_map__2[[#This Row],[stop_lon]])*COS(RADIANS(route_map__2[[#This Row],[stop_lat]])))^2)*111.32)</f>
        <v>0.74405503034818465</v>
      </c>
    </row>
    <row r="7030" spans="1:7" hidden="1" x14ac:dyDescent="0.2">
      <c r="A7030" t="s">
        <v>30</v>
      </c>
      <c r="B7030">
        <v>1</v>
      </c>
      <c r="C7030">
        <v>36</v>
      </c>
      <c r="D7030" t="s">
        <v>5915</v>
      </c>
      <c r="E7030">
        <v>49.071747999999999</v>
      </c>
      <c r="F7030">
        <v>-122.82230800000001</v>
      </c>
      <c r="G7030">
        <f>IF(route_map__2[[#This Row],[route_label]]&lt;&gt;A7031,0,SQRT((E7031-route_map__2[[#This Row],[stop_lat]])^2 + ((F7031-route_map__2[[#This Row],[stop_lon]])*COS(RADIANS(route_map__2[[#This Row],[stop_lat]])))^2)*111.32)</f>
        <v>0.56250606727332819</v>
      </c>
    </row>
    <row r="7031" spans="1:7" hidden="1" x14ac:dyDescent="0.2">
      <c r="A7031" t="s">
        <v>30</v>
      </c>
      <c r="B7031">
        <v>1</v>
      </c>
      <c r="C7031">
        <v>37</v>
      </c>
      <c r="D7031" t="s">
        <v>5916</v>
      </c>
      <c r="E7031">
        <v>49.066899999999997</v>
      </c>
      <c r="F7031">
        <v>-122.820133</v>
      </c>
      <c r="G7031">
        <f>IF(route_map__2[[#This Row],[route_label]]&lt;&gt;A7032,0,SQRT((E7032-route_map__2[[#This Row],[stop_lat]])^2 + ((F7032-route_map__2[[#This Row],[stop_lon]])*COS(RADIANS(route_map__2[[#This Row],[stop_lat]])))^2)*111.32)</f>
        <v>0.3670442769051836</v>
      </c>
    </row>
    <row r="7032" spans="1:7" hidden="1" x14ac:dyDescent="0.2">
      <c r="A7032" t="s">
        <v>30</v>
      </c>
      <c r="B7032">
        <v>1</v>
      </c>
      <c r="C7032">
        <v>38</v>
      </c>
      <c r="D7032" t="s">
        <v>5917</v>
      </c>
      <c r="E7032">
        <v>49.064326999999999</v>
      </c>
      <c r="F7032">
        <v>-122.816986</v>
      </c>
      <c r="G7032">
        <f>IF(route_map__2[[#This Row],[route_label]]&lt;&gt;A7033,0,SQRT((E7033-route_map__2[[#This Row],[stop_lat]])^2 + ((F7033-route_map__2[[#This Row],[stop_lon]])*COS(RADIANS(route_map__2[[#This Row],[stop_lat]])))^2)*111.32)</f>
        <v>0.47932760171530353</v>
      </c>
    </row>
    <row r="7033" spans="1:7" hidden="1" x14ac:dyDescent="0.2">
      <c r="A7033" t="s">
        <v>30</v>
      </c>
      <c r="B7033">
        <v>1</v>
      </c>
      <c r="C7033">
        <v>39</v>
      </c>
      <c r="D7033" t="s">
        <v>5918</v>
      </c>
      <c r="E7033">
        <v>49.060991000000001</v>
      </c>
      <c r="F7033">
        <v>-122.812831</v>
      </c>
      <c r="G7033">
        <f>IF(route_map__2[[#This Row],[route_label]]&lt;&gt;A7034,0,SQRT((E7034-route_map__2[[#This Row],[stop_lat]])^2 + ((F7034-route_map__2[[#This Row],[stop_lon]])*COS(RADIANS(route_map__2[[#This Row],[stop_lat]])))^2)*111.32)</f>
        <v>0.40666557191476488</v>
      </c>
    </row>
    <row r="7034" spans="1:7" hidden="1" x14ac:dyDescent="0.2">
      <c r="A7034" t="s">
        <v>30</v>
      </c>
      <c r="B7034">
        <v>1</v>
      </c>
      <c r="C7034">
        <v>40</v>
      </c>
      <c r="D7034" t="s">
        <v>5919</v>
      </c>
      <c r="E7034">
        <v>49.058138</v>
      </c>
      <c r="F7034">
        <v>-122.809349</v>
      </c>
      <c r="G7034">
        <f>IF(route_map__2[[#This Row],[route_label]]&lt;&gt;A7035,0,SQRT((E7035-route_map__2[[#This Row],[stop_lat]])^2 + ((F7035-route_map__2[[#This Row],[stop_lon]])*COS(RADIANS(route_map__2[[#This Row],[stop_lat]])))^2)*111.32)</f>
        <v>0.33386311550447662</v>
      </c>
    </row>
    <row r="7035" spans="1:7" hidden="1" x14ac:dyDescent="0.2">
      <c r="A7035" t="s">
        <v>30</v>
      </c>
      <c r="B7035">
        <v>1</v>
      </c>
      <c r="C7035">
        <v>41</v>
      </c>
      <c r="D7035" t="s">
        <v>5920</v>
      </c>
      <c r="E7035">
        <v>49.055844999999998</v>
      </c>
      <c r="F7035">
        <v>-122.806399</v>
      </c>
      <c r="G7035">
        <f>IF(route_map__2[[#This Row],[route_label]]&lt;&gt;A7036,0,SQRT((E7036-route_map__2[[#This Row],[stop_lat]])^2 + ((F7036-route_map__2[[#This Row],[stop_lon]])*COS(RADIANS(route_map__2[[#This Row],[stop_lat]])))^2)*111.32)</f>
        <v>0.35553757494029881</v>
      </c>
    </row>
    <row r="7036" spans="1:7" hidden="1" x14ac:dyDescent="0.2">
      <c r="A7036" t="s">
        <v>30</v>
      </c>
      <c r="B7036">
        <v>1</v>
      </c>
      <c r="C7036">
        <v>42</v>
      </c>
      <c r="D7036" t="s">
        <v>5921</v>
      </c>
      <c r="E7036">
        <v>49.053330000000003</v>
      </c>
      <c r="F7036">
        <v>-122.80339499999999</v>
      </c>
      <c r="G7036">
        <f>IF(route_map__2[[#This Row],[route_label]]&lt;&gt;A7037,0,SQRT((E7037-route_map__2[[#This Row],[stop_lat]])^2 + ((F7037-route_map__2[[#This Row],[stop_lon]])*COS(RADIANS(route_map__2[[#This Row],[stop_lat]])))^2)*111.32)</f>
        <v>0.2687730597345388</v>
      </c>
    </row>
    <row r="7037" spans="1:7" hidden="1" x14ac:dyDescent="0.2">
      <c r="A7037" t="s">
        <v>30</v>
      </c>
      <c r="B7037">
        <v>1</v>
      </c>
      <c r="C7037">
        <v>43</v>
      </c>
      <c r="D7037" t="s">
        <v>5922</v>
      </c>
      <c r="E7037">
        <v>49.051290999999999</v>
      </c>
      <c r="F7037">
        <v>-122.801422</v>
      </c>
      <c r="G7037">
        <f>IF(route_map__2[[#This Row],[route_label]]&lt;&gt;A7038,0,SQRT((E7038-route_map__2[[#This Row],[stop_lat]])^2 + ((F7038-route_map__2[[#This Row],[stop_lon]])*COS(RADIANS(route_map__2[[#This Row],[stop_lat]])))^2)*111.32)</f>
        <v>0.28691972924129955</v>
      </c>
    </row>
    <row r="7038" spans="1:7" hidden="1" x14ac:dyDescent="0.2">
      <c r="A7038" t="s">
        <v>30</v>
      </c>
      <c r="B7038">
        <v>1</v>
      </c>
      <c r="C7038">
        <v>44</v>
      </c>
      <c r="D7038" t="s">
        <v>5923</v>
      </c>
      <c r="E7038">
        <v>49.048713999999997</v>
      </c>
      <c r="F7038">
        <v>-122.80135</v>
      </c>
      <c r="G7038">
        <f>IF(route_map__2[[#This Row],[route_label]]&lt;&gt;A7039,0,SQRT((E7039-route_map__2[[#This Row],[stop_lat]])^2 + ((F7039-route_map__2[[#This Row],[stop_lon]])*COS(RADIANS(route_map__2[[#This Row],[stop_lat]])))^2)*111.32)</f>
        <v>0.39941669977215455</v>
      </c>
    </row>
    <row r="7039" spans="1:7" hidden="1" x14ac:dyDescent="0.2">
      <c r="A7039" t="s">
        <v>30</v>
      </c>
      <c r="B7039">
        <v>1</v>
      </c>
      <c r="C7039">
        <v>45</v>
      </c>
      <c r="D7039" t="s">
        <v>5924</v>
      </c>
      <c r="E7039">
        <v>49.045126000000003</v>
      </c>
      <c r="F7039">
        <v>-122.80134099999999</v>
      </c>
      <c r="G7039">
        <f>IF(route_map__2[[#This Row],[route_label]]&lt;&gt;A7040,0,SQRT((E7040-route_map__2[[#This Row],[stop_lat]])^2 + ((F7040-route_map__2[[#This Row],[stop_lon]])*COS(RADIANS(route_map__2[[#This Row],[stop_lat]])))^2)*111.32)</f>
        <v>0.37960257449268481</v>
      </c>
    </row>
    <row r="7040" spans="1:7" hidden="1" x14ac:dyDescent="0.2">
      <c r="A7040" t="s">
        <v>30</v>
      </c>
      <c r="B7040">
        <v>1</v>
      </c>
      <c r="C7040">
        <v>46</v>
      </c>
      <c r="D7040" t="s">
        <v>5925</v>
      </c>
      <c r="E7040">
        <v>49.041716000000001</v>
      </c>
      <c r="F7040">
        <v>-122.801327</v>
      </c>
      <c r="G7040">
        <f>IF(route_map__2[[#This Row],[route_label]]&lt;&gt;A7041,0,SQRT((E7041-route_map__2[[#This Row],[stop_lat]])^2 + ((F7041-route_map__2[[#This Row],[stop_lon]])*COS(RADIANS(route_map__2[[#This Row],[stop_lat]])))^2)*111.32)</f>
        <v>0.40487494994005624</v>
      </c>
    </row>
    <row r="7041" spans="1:7" hidden="1" x14ac:dyDescent="0.2">
      <c r="A7041" t="s">
        <v>30</v>
      </c>
      <c r="B7041">
        <v>1</v>
      </c>
      <c r="C7041">
        <v>47</v>
      </c>
      <c r="D7041" t="s">
        <v>5926</v>
      </c>
      <c r="E7041">
        <v>49.038079000000003</v>
      </c>
      <c r="F7041">
        <v>-122.80135199999999</v>
      </c>
      <c r="G7041">
        <f>IF(route_map__2[[#This Row],[route_label]]&lt;&gt;A7042,0,SQRT((E7042-route_map__2[[#This Row],[stop_lat]])^2 + ((F7042-route_map__2[[#This Row],[stop_lon]])*COS(RADIANS(route_map__2[[#This Row],[stop_lat]])))^2)*111.32)</f>
        <v>0.20261345292670774</v>
      </c>
    </row>
    <row r="7042" spans="1:7" hidden="1" x14ac:dyDescent="0.2">
      <c r="A7042" t="s">
        <v>30</v>
      </c>
      <c r="B7042">
        <v>1</v>
      </c>
      <c r="C7042">
        <v>48</v>
      </c>
      <c r="D7042" t="s">
        <v>5927</v>
      </c>
      <c r="E7042">
        <v>49.036259000000001</v>
      </c>
      <c r="F7042">
        <v>-122.801323</v>
      </c>
      <c r="G7042">
        <f>IF(route_map__2[[#This Row],[route_label]]&lt;&gt;A7043,0,SQRT((E7043-route_map__2[[#This Row],[stop_lat]])^2 + ((F7043-route_map__2[[#This Row],[stop_lon]])*COS(RADIANS(route_map__2[[#This Row],[stop_lat]])))^2)*111.32)</f>
        <v>0.20994997662168105</v>
      </c>
    </row>
    <row r="7043" spans="1:7" hidden="1" x14ac:dyDescent="0.2">
      <c r="A7043" t="s">
        <v>30</v>
      </c>
      <c r="B7043">
        <v>1</v>
      </c>
      <c r="C7043">
        <v>49</v>
      </c>
      <c r="D7043" t="s">
        <v>5928</v>
      </c>
      <c r="E7043">
        <v>49.034373000000002</v>
      </c>
      <c r="F7043">
        <v>-122.801329</v>
      </c>
      <c r="G7043">
        <f>IF(route_map__2[[#This Row],[route_label]]&lt;&gt;A7044,0,SQRT((E7044-route_map__2[[#This Row],[stop_lat]])^2 + ((F7044-route_map__2[[#This Row],[stop_lon]])*COS(RADIANS(route_map__2[[#This Row],[stop_lat]])))^2)*111.32)</f>
        <v>0.20104456909312815</v>
      </c>
    </row>
    <row r="7044" spans="1:7" hidden="1" x14ac:dyDescent="0.2">
      <c r="A7044" t="s">
        <v>30</v>
      </c>
      <c r="B7044">
        <v>1</v>
      </c>
      <c r="C7044">
        <v>50</v>
      </c>
      <c r="D7044" t="s">
        <v>5929</v>
      </c>
      <c r="E7044">
        <v>49.032567</v>
      </c>
      <c r="F7044">
        <v>-122.801322</v>
      </c>
      <c r="G7044">
        <f>IF(route_map__2[[#This Row],[route_label]]&lt;&gt;A7045,0,SQRT((E7045-route_map__2[[#This Row],[stop_lat]])^2 + ((F7045-route_map__2[[#This Row],[stop_lon]])*COS(RADIANS(route_map__2[[#This Row],[stop_lat]])))^2)*111.32)</f>
        <v>0.20583942704420746</v>
      </c>
    </row>
    <row r="7045" spans="1:7" hidden="1" x14ac:dyDescent="0.2">
      <c r="A7045" t="s">
        <v>30</v>
      </c>
      <c r="B7045">
        <v>1</v>
      </c>
      <c r="C7045">
        <v>51</v>
      </c>
      <c r="D7045" t="s">
        <v>5930</v>
      </c>
      <c r="E7045">
        <v>49.030718</v>
      </c>
      <c r="F7045">
        <v>-122.80129599999999</v>
      </c>
      <c r="G7045">
        <f>IF(route_map__2[[#This Row],[route_label]]&lt;&gt;A7046,0,SQRT((E7046-route_map__2[[#This Row],[stop_lat]])^2 + ((F7046-route_map__2[[#This Row],[stop_lon]])*COS(RADIANS(route_map__2[[#This Row],[stop_lat]])))^2)*111.32)</f>
        <v>0.35802113746410619</v>
      </c>
    </row>
    <row r="7046" spans="1:7" hidden="1" x14ac:dyDescent="0.2">
      <c r="A7046" t="s">
        <v>30</v>
      </c>
      <c r="B7046">
        <v>1</v>
      </c>
      <c r="C7046">
        <v>52</v>
      </c>
      <c r="D7046" t="s">
        <v>5831</v>
      </c>
      <c r="E7046">
        <v>49.027624000000003</v>
      </c>
      <c r="F7046">
        <v>-122.802635</v>
      </c>
      <c r="G7046">
        <f>IF(route_map__2[[#This Row],[route_label]]&lt;&gt;A7047,0,SQRT((E7047-route_map__2[[#This Row],[stop_lat]])^2 + ((F7047-route_map__2[[#This Row],[stop_lon]])*COS(RADIANS(route_map__2[[#This Row],[stop_lat]])))^2)*111.32)</f>
        <v>0</v>
      </c>
    </row>
    <row r="7047" spans="1:7" hidden="1" x14ac:dyDescent="0.2">
      <c r="A7047" t="s">
        <v>88</v>
      </c>
      <c r="B7047">
        <v>0</v>
      </c>
      <c r="C7047">
        <v>1</v>
      </c>
      <c r="D7047" t="s">
        <v>5485</v>
      </c>
      <c r="E7047">
        <v>49.137407000000003</v>
      </c>
      <c r="F7047">
        <v>-122.88851</v>
      </c>
      <c r="G7047">
        <f>IF(route_map__2[[#This Row],[route_label]]&lt;&gt;A7048,0,SQRT((E7048-route_map__2[[#This Row],[stop_lat]])^2 + ((F7048-route_map__2[[#This Row],[stop_lon]])*COS(RADIANS(route_map__2[[#This Row],[stop_lat]])))^2)*111.32)</f>
        <v>0.33652426326528351</v>
      </c>
    </row>
    <row r="7048" spans="1:7" hidden="1" x14ac:dyDescent="0.2">
      <c r="A7048" t="s">
        <v>88</v>
      </c>
      <c r="B7048">
        <v>0</v>
      </c>
      <c r="C7048">
        <v>2</v>
      </c>
      <c r="D7048" t="s">
        <v>5703</v>
      </c>
      <c r="E7048">
        <v>49.135689999999997</v>
      </c>
      <c r="F7048">
        <v>-122.88470700000001</v>
      </c>
      <c r="G7048">
        <f>IF(route_map__2[[#This Row],[route_label]]&lt;&gt;A7049,0,SQRT((E7049-route_map__2[[#This Row],[stop_lat]])^2 + ((F7049-route_map__2[[#This Row],[stop_lon]])*COS(RADIANS(route_map__2[[#This Row],[stop_lat]])))^2)*111.32)</f>
        <v>0.20223892666433763</v>
      </c>
    </row>
    <row r="7049" spans="1:7" hidden="1" x14ac:dyDescent="0.2">
      <c r="A7049" t="s">
        <v>88</v>
      </c>
      <c r="B7049">
        <v>0</v>
      </c>
      <c r="C7049">
        <v>3</v>
      </c>
      <c r="D7049" t="s">
        <v>5429</v>
      </c>
      <c r="E7049">
        <v>49.133910999999998</v>
      </c>
      <c r="F7049">
        <v>-122.88414400000001</v>
      </c>
      <c r="G7049">
        <f>IF(route_map__2[[#This Row],[route_label]]&lt;&gt;A7050,0,SQRT((E7050-route_map__2[[#This Row],[stop_lat]])^2 + ((F7050-route_map__2[[#This Row],[stop_lon]])*COS(RADIANS(route_map__2[[#This Row],[stop_lat]])))^2)*111.32)</f>
        <v>0.40205279071981592</v>
      </c>
    </row>
    <row r="7050" spans="1:7" hidden="1" x14ac:dyDescent="0.2">
      <c r="A7050" t="s">
        <v>88</v>
      </c>
      <c r="B7050">
        <v>0</v>
      </c>
      <c r="C7050">
        <v>4</v>
      </c>
      <c r="D7050" t="s">
        <v>5430</v>
      </c>
      <c r="E7050">
        <v>49.133842999999999</v>
      </c>
      <c r="F7050">
        <v>-122.878625</v>
      </c>
      <c r="G7050">
        <f>IF(route_map__2[[#This Row],[route_label]]&lt;&gt;A7051,0,SQRT((E7051-route_map__2[[#This Row],[stop_lat]])^2 + ((F7051-route_map__2[[#This Row],[stop_lon]])*COS(RADIANS(route_map__2[[#This Row],[stop_lat]])))^2)*111.32)</f>
        <v>0.44819468348430036</v>
      </c>
    </row>
    <row r="7051" spans="1:7" hidden="1" x14ac:dyDescent="0.2">
      <c r="A7051" t="s">
        <v>88</v>
      </c>
      <c r="B7051">
        <v>0</v>
      </c>
      <c r="C7051">
        <v>5</v>
      </c>
      <c r="D7051" t="s">
        <v>5704</v>
      </c>
      <c r="E7051">
        <v>49.133792999999997</v>
      </c>
      <c r="F7051">
        <v>-122.872472</v>
      </c>
      <c r="G7051">
        <f>IF(route_map__2[[#This Row],[route_label]]&lt;&gt;A7052,0,SQRT((E7052-route_map__2[[#This Row],[stop_lat]])^2 + ((F7052-route_map__2[[#This Row],[stop_lon]])*COS(RADIANS(route_map__2[[#This Row],[stop_lat]])))^2)*111.32)</f>
        <v>0.33035531168980448</v>
      </c>
    </row>
    <row r="7052" spans="1:7" hidden="1" x14ac:dyDescent="0.2">
      <c r="A7052" t="s">
        <v>88</v>
      </c>
      <c r="B7052">
        <v>0</v>
      </c>
      <c r="C7052">
        <v>6</v>
      </c>
      <c r="D7052" t="s">
        <v>5931</v>
      </c>
      <c r="E7052">
        <v>49.133392000000001</v>
      </c>
      <c r="F7052">
        <v>-122.86797799999999</v>
      </c>
      <c r="G7052">
        <f>IF(route_map__2[[#This Row],[route_label]]&lt;&gt;A7053,0,SQRT((E7053-route_map__2[[#This Row],[stop_lat]])^2 + ((F7053-route_map__2[[#This Row],[stop_lon]])*COS(RADIANS(route_map__2[[#This Row],[stop_lat]])))^2)*111.32)</f>
        <v>0.25191893949958788</v>
      </c>
    </row>
    <row r="7053" spans="1:7" hidden="1" x14ac:dyDescent="0.2">
      <c r="A7053" t="s">
        <v>88</v>
      </c>
      <c r="B7053">
        <v>0</v>
      </c>
      <c r="C7053">
        <v>7</v>
      </c>
      <c r="D7053" t="s">
        <v>5932</v>
      </c>
      <c r="E7053">
        <v>49.131129000000001</v>
      </c>
      <c r="F7053">
        <v>-122.867965</v>
      </c>
      <c r="G7053">
        <f>IF(route_map__2[[#This Row],[route_label]]&lt;&gt;A7054,0,SQRT((E7054-route_map__2[[#This Row],[stop_lat]])^2 + ((F7054-route_map__2[[#This Row],[stop_lon]])*COS(RADIANS(route_map__2[[#This Row],[stop_lat]])))^2)*111.32)</f>
        <v>0.21485116840298191</v>
      </c>
    </row>
    <row r="7054" spans="1:7" hidden="1" x14ac:dyDescent="0.2">
      <c r="A7054" t="s">
        <v>88</v>
      </c>
      <c r="B7054">
        <v>0</v>
      </c>
      <c r="C7054">
        <v>8</v>
      </c>
      <c r="D7054" t="s">
        <v>5933</v>
      </c>
      <c r="E7054">
        <v>49.129199</v>
      </c>
      <c r="F7054">
        <v>-122.867948</v>
      </c>
      <c r="G7054">
        <f>IF(route_map__2[[#This Row],[route_label]]&lt;&gt;A7055,0,SQRT((E7055-route_map__2[[#This Row],[stop_lat]])^2 + ((F7055-route_map__2[[#This Row],[stop_lon]])*COS(RADIANS(route_map__2[[#This Row],[stop_lat]])))^2)*111.32)</f>
        <v>0.32594759719890554</v>
      </c>
    </row>
    <row r="7055" spans="1:7" hidden="1" x14ac:dyDescent="0.2">
      <c r="A7055" t="s">
        <v>88</v>
      </c>
      <c r="B7055">
        <v>0</v>
      </c>
      <c r="C7055">
        <v>9</v>
      </c>
      <c r="D7055" t="s">
        <v>5934</v>
      </c>
      <c r="E7055">
        <v>49.126271000000003</v>
      </c>
      <c r="F7055">
        <v>-122.86793</v>
      </c>
      <c r="G7055">
        <f>IF(route_map__2[[#This Row],[route_label]]&lt;&gt;A7056,0,SQRT((E7056-route_map__2[[#This Row],[stop_lat]])^2 + ((F7056-route_map__2[[#This Row],[stop_lon]])*COS(RADIANS(route_map__2[[#This Row],[stop_lat]])))^2)*111.32)</f>
        <v>0.43492724610126565</v>
      </c>
    </row>
    <row r="7056" spans="1:7" hidden="1" x14ac:dyDescent="0.2">
      <c r="A7056" t="s">
        <v>88</v>
      </c>
      <c r="B7056">
        <v>0</v>
      </c>
      <c r="C7056">
        <v>10</v>
      </c>
      <c r="D7056" t="s">
        <v>5935</v>
      </c>
      <c r="E7056">
        <v>49.122363999999997</v>
      </c>
      <c r="F7056">
        <v>-122.867929</v>
      </c>
      <c r="G7056">
        <f>IF(route_map__2[[#This Row],[route_label]]&lt;&gt;A7057,0,SQRT((E7057-route_map__2[[#This Row],[stop_lat]])^2 + ((F7057-route_map__2[[#This Row],[stop_lon]])*COS(RADIANS(route_map__2[[#This Row],[stop_lat]])))^2)*111.32)</f>
        <v>0.42593664441965845</v>
      </c>
    </row>
    <row r="7057" spans="1:7" hidden="1" x14ac:dyDescent="0.2">
      <c r="A7057" t="s">
        <v>88</v>
      </c>
      <c r="B7057">
        <v>0</v>
      </c>
      <c r="C7057">
        <v>11</v>
      </c>
      <c r="D7057" t="s">
        <v>5936</v>
      </c>
      <c r="E7057">
        <v>49.118538000000001</v>
      </c>
      <c r="F7057">
        <v>-122.867994</v>
      </c>
      <c r="G7057">
        <f>IF(route_map__2[[#This Row],[route_label]]&lt;&gt;A7058,0,SQRT((E7058-route_map__2[[#This Row],[stop_lat]])^2 + ((F7058-route_map__2[[#This Row],[stop_lon]])*COS(RADIANS(route_map__2[[#This Row],[stop_lat]])))^2)*111.32)</f>
        <v>0.37748713249209243</v>
      </c>
    </row>
    <row r="7058" spans="1:7" hidden="1" x14ac:dyDescent="0.2">
      <c r="A7058" t="s">
        <v>88</v>
      </c>
      <c r="B7058">
        <v>0</v>
      </c>
      <c r="C7058">
        <v>12</v>
      </c>
      <c r="D7058" t="s">
        <v>5937</v>
      </c>
      <c r="E7058">
        <v>49.115147</v>
      </c>
      <c r="F7058">
        <v>-122.867982</v>
      </c>
      <c r="G7058">
        <f>IF(route_map__2[[#This Row],[route_label]]&lt;&gt;A7059,0,SQRT((E7059-route_map__2[[#This Row],[stop_lat]])^2 + ((F7059-route_map__2[[#This Row],[stop_lon]])*COS(RADIANS(route_map__2[[#This Row],[stop_lat]])))^2)*111.32)</f>
        <v>0.31247524849489561</v>
      </c>
    </row>
    <row r="7059" spans="1:7" hidden="1" x14ac:dyDescent="0.2">
      <c r="A7059" t="s">
        <v>88</v>
      </c>
      <c r="B7059">
        <v>0</v>
      </c>
      <c r="C7059">
        <v>13</v>
      </c>
      <c r="D7059" t="s">
        <v>5938</v>
      </c>
      <c r="E7059">
        <v>49.112340000000003</v>
      </c>
      <c r="F7059">
        <v>-122.867983</v>
      </c>
      <c r="G7059">
        <f>IF(route_map__2[[#This Row],[route_label]]&lt;&gt;A7060,0,SQRT((E7060-route_map__2[[#This Row],[stop_lat]])^2 + ((F7060-route_map__2[[#This Row],[stop_lon]])*COS(RADIANS(route_map__2[[#This Row],[stop_lat]])))^2)*111.32)</f>
        <v>0.43552033299133863</v>
      </c>
    </row>
    <row r="7060" spans="1:7" hidden="1" x14ac:dyDescent="0.2">
      <c r="A7060" t="s">
        <v>88</v>
      </c>
      <c r="B7060">
        <v>0</v>
      </c>
      <c r="C7060">
        <v>14</v>
      </c>
      <c r="D7060" t="s">
        <v>5939</v>
      </c>
      <c r="E7060">
        <v>49.111851000000001</v>
      </c>
      <c r="F7060">
        <v>-122.873913</v>
      </c>
      <c r="G7060">
        <f>IF(route_map__2[[#This Row],[route_label]]&lt;&gt;A7061,0,SQRT((E7061-route_map__2[[#This Row],[stop_lat]])^2 + ((F7061-route_map__2[[#This Row],[stop_lon]])*COS(RADIANS(route_map__2[[#This Row],[stop_lat]])))^2)*111.32)</f>
        <v>0.41024403859221664</v>
      </c>
    </row>
    <row r="7061" spans="1:7" hidden="1" x14ac:dyDescent="0.2">
      <c r="A7061" t="s">
        <v>88</v>
      </c>
      <c r="B7061">
        <v>0</v>
      </c>
      <c r="C7061">
        <v>15</v>
      </c>
      <c r="D7061" t="s">
        <v>5940</v>
      </c>
      <c r="E7061">
        <v>49.110571999999998</v>
      </c>
      <c r="F7061">
        <v>-122.879193</v>
      </c>
      <c r="G7061">
        <f>IF(route_map__2[[#This Row],[route_label]]&lt;&gt;A7062,0,SQRT((E7062-route_map__2[[#This Row],[stop_lat]])^2 + ((F7062-route_map__2[[#This Row],[stop_lon]])*COS(RADIANS(route_map__2[[#This Row],[stop_lat]])))^2)*111.32)</f>
        <v>0.22598694300602096</v>
      </c>
    </row>
    <row r="7062" spans="1:7" hidden="1" x14ac:dyDescent="0.2">
      <c r="A7062" t="s">
        <v>88</v>
      </c>
      <c r="B7062">
        <v>0</v>
      </c>
      <c r="C7062">
        <v>16</v>
      </c>
      <c r="D7062" t="s">
        <v>5941</v>
      </c>
      <c r="E7062">
        <v>49.108542</v>
      </c>
      <c r="F7062">
        <v>-122.87921799999999</v>
      </c>
      <c r="G7062">
        <f>IF(route_map__2[[#This Row],[route_label]]&lt;&gt;A7063,0,SQRT((E7063-route_map__2[[#This Row],[stop_lat]])^2 + ((F7063-route_map__2[[#This Row],[stop_lon]])*COS(RADIANS(route_map__2[[#This Row],[stop_lat]])))^2)*111.32)</f>
        <v>0.83396202505172723</v>
      </c>
    </row>
    <row r="7063" spans="1:7" hidden="1" x14ac:dyDescent="0.2">
      <c r="A7063" t="s">
        <v>88</v>
      </c>
      <c r="B7063">
        <v>0</v>
      </c>
      <c r="C7063">
        <v>17</v>
      </c>
      <c r="D7063" t="s">
        <v>5942</v>
      </c>
      <c r="E7063">
        <v>49.107340999999998</v>
      </c>
      <c r="F7063">
        <v>-122.890514</v>
      </c>
      <c r="G7063">
        <f>IF(route_map__2[[#This Row],[route_label]]&lt;&gt;A7064,0,SQRT((E7064-route_map__2[[#This Row],[stop_lat]])^2 + ((F7064-route_map__2[[#This Row],[stop_lon]])*COS(RADIANS(route_map__2[[#This Row],[stop_lat]])))^2)*111.32)</f>
        <v>0.36503795012437473</v>
      </c>
    </row>
    <row r="7064" spans="1:7" hidden="1" x14ac:dyDescent="0.2">
      <c r="A7064" t="s">
        <v>88</v>
      </c>
      <c r="B7064">
        <v>0</v>
      </c>
      <c r="C7064">
        <v>18</v>
      </c>
      <c r="D7064" t="s">
        <v>5943</v>
      </c>
      <c r="E7064">
        <v>49.104061999999999</v>
      </c>
      <c r="F7064">
        <v>-122.890462</v>
      </c>
      <c r="G7064">
        <f>IF(route_map__2[[#This Row],[route_label]]&lt;&gt;A7065,0,SQRT((E7065-route_map__2[[#This Row],[stop_lat]])^2 + ((F7065-route_map__2[[#This Row],[stop_lon]])*COS(RADIANS(route_map__2[[#This Row],[stop_lat]])))^2)*111.32)</f>
        <v>0.39711568319837953</v>
      </c>
    </row>
    <row r="7065" spans="1:7" hidden="1" x14ac:dyDescent="0.2">
      <c r="A7065" t="s">
        <v>88</v>
      </c>
      <c r="B7065">
        <v>0</v>
      </c>
      <c r="C7065">
        <v>19</v>
      </c>
      <c r="D7065" t="s">
        <v>5944</v>
      </c>
      <c r="E7065">
        <v>49.103028000000002</v>
      </c>
      <c r="F7065">
        <v>-122.88524700000001</v>
      </c>
      <c r="G7065">
        <f>IF(route_map__2[[#This Row],[route_label]]&lt;&gt;A7066,0,SQRT((E7066-route_map__2[[#This Row],[stop_lat]])^2 + ((F7066-route_map__2[[#This Row],[stop_lon]])*COS(RADIANS(route_map__2[[#This Row],[stop_lat]])))^2)*111.32)</f>
        <v>0.27276744871007069</v>
      </c>
    </row>
    <row r="7066" spans="1:7" hidden="1" x14ac:dyDescent="0.2">
      <c r="A7066" t="s">
        <v>88</v>
      </c>
      <c r="B7066">
        <v>0</v>
      </c>
      <c r="C7066">
        <v>20</v>
      </c>
      <c r="D7066" t="s">
        <v>5945</v>
      </c>
      <c r="E7066">
        <v>49.103459999999998</v>
      </c>
      <c r="F7066">
        <v>-122.881563</v>
      </c>
      <c r="G7066">
        <f>IF(route_map__2[[#This Row],[route_label]]&lt;&gt;A7067,0,SQRT((E7067-route_map__2[[#This Row],[stop_lat]])^2 + ((F7067-route_map__2[[#This Row],[stop_lon]])*COS(RADIANS(route_map__2[[#This Row],[stop_lat]])))^2)*111.32)</f>
        <v>0.21367144028390153</v>
      </c>
    </row>
    <row r="7067" spans="1:7" hidden="1" x14ac:dyDescent="0.2">
      <c r="A7067" t="s">
        <v>88</v>
      </c>
      <c r="B7067">
        <v>0</v>
      </c>
      <c r="C7067">
        <v>21</v>
      </c>
      <c r="D7067" t="s">
        <v>5946</v>
      </c>
      <c r="E7067">
        <v>49.103985000000002</v>
      </c>
      <c r="F7067">
        <v>-122.878743</v>
      </c>
      <c r="G7067">
        <f>IF(route_map__2[[#This Row],[route_label]]&lt;&gt;A7068,0,SQRT((E7068-route_map__2[[#This Row],[stop_lat]])^2 + ((F7068-route_map__2[[#This Row],[stop_lon]])*COS(RADIANS(route_map__2[[#This Row],[stop_lat]])))^2)*111.32)</f>
        <v>0.33893201844491505</v>
      </c>
    </row>
    <row r="7068" spans="1:7" hidden="1" x14ac:dyDescent="0.2">
      <c r="A7068" t="s">
        <v>88</v>
      </c>
      <c r="B7068">
        <v>0</v>
      </c>
      <c r="C7068">
        <v>22</v>
      </c>
      <c r="D7068" t="s">
        <v>5947</v>
      </c>
      <c r="E7068">
        <v>49.104365999999999</v>
      </c>
      <c r="F7068">
        <v>-122.874129</v>
      </c>
      <c r="G7068">
        <f>IF(route_map__2[[#This Row],[route_label]]&lt;&gt;A7069,0,SQRT((E7069-route_map__2[[#This Row],[stop_lat]])^2 + ((F7069-route_map__2[[#This Row],[stop_lon]])*COS(RADIANS(route_map__2[[#This Row],[stop_lat]])))^2)*111.32)</f>
        <v>0.44256639760138028</v>
      </c>
    </row>
    <row r="7069" spans="1:7" hidden="1" x14ac:dyDescent="0.2">
      <c r="A7069" t="s">
        <v>88</v>
      </c>
      <c r="B7069">
        <v>0</v>
      </c>
      <c r="C7069">
        <v>23</v>
      </c>
      <c r="D7069" t="s">
        <v>5948</v>
      </c>
      <c r="E7069">
        <v>49.104456999999996</v>
      </c>
      <c r="F7069">
        <v>-122.868058</v>
      </c>
      <c r="G7069">
        <f>IF(route_map__2[[#This Row],[route_label]]&lt;&gt;A7070,0,SQRT((E7070-route_map__2[[#This Row],[stop_lat]])^2 + ((F7070-route_map__2[[#This Row],[stop_lon]])*COS(RADIANS(route_map__2[[#This Row],[stop_lat]])))^2)*111.32)</f>
        <v>0.40098566393716789</v>
      </c>
    </row>
    <row r="7070" spans="1:7" hidden="1" x14ac:dyDescent="0.2">
      <c r="A7070" t="s">
        <v>88</v>
      </c>
      <c r="B7070">
        <v>0</v>
      </c>
      <c r="C7070">
        <v>24</v>
      </c>
      <c r="D7070" t="s">
        <v>5949</v>
      </c>
      <c r="E7070">
        <v>49.104626000000003</v>
      </c>
      <c r="F7070">
        <v>-122.862562</v>
      </c>
      <c r="G7070">
        <f>IF(route_map__2[[#This Row],[route_label]]&lt;&gt;A7071,0,SQRT((E7071-route_map__2[[#This Row],[stop_lat]])^2 + ((F7071-route_map__2[[#This Row],[stop_lon]])*COS(RADIANS(route_map__2[[#This Row],[stop_lat]])))^2)*111.32)</f>
        <v>0.42838288759224669</v>
      </c>
    </row>
    <row r="7071" spans="1:7" hidden="1" x14ac:dyDescent="0.2">
      <c r="A7071" t="s">
        <v>88</v>
      </c>
      <c r="B7071">
        <v>0</v>
      </c>
      <c r="C7071">
        <v>25</v>
      </c>
      <c r="D7071" t="s">
        <v>5950</v>
      </c>
      <c r="E7071">
        <v>49.105096000000003</v>
      </c>
      <c r="F7071">
        <v>-122.856728</v>
      </c>
      <c r="G7071">
        <f>IF(route_map__2[[#This Row],[route_label]]&lt;&gt;A7072,0,SQRT((E7072-route_map__2[[#This Row],[stop_lat]])^2 + ((F7072-route_map__2[[#This Row],[stop_lon]])*COS(RADIANS(route_map__2[[#This Row],[stop_lat]])))^2)*111.32)</f>
        <v>0.40628867949619785</v>
      </c>
    </row>
    <row r="7072" spans="1:7" hidden="1" x14ac:dyDescent="0.2">
      <c r="A7072" t="s">
        <v>88</v>
      </c>
      <c r="B7072">
        <v>0</v>
      </c>
      <c r="C7072">
        <v>26</v>
      </c>
      <c r="D7072" t="s">
        <v>5951</v>
      </c>
      <c r="E7072">
        <v>49.108744999999999</v>
      </c>
      <c r="F7072">
        <v>-122.856616</v>
      </c>
      <c r="G7072">
        <f>IF(route_map__2[[#This Row],[route_label]]&lt;&gt;A7073,0,SQRT((E7073-route_map__2[[#This Row],[stop_lat]])^2 + ((F7073-route_map__2[[#This Row],[stop_lon]])*COS(RADIANS(route_map__2[[#This Row],[stop_lat]])))^2)*111.32)</f>
        <v>0.39733382617617558</v>
      </c>
    </row>
    <row r="7073" spans="1:7" hidden="1" x14ac:dyDescent="0.2">
      <c r="A7073" t="s">
        <v>88</v>
      </c>
      <c r="B7073">
        <v>0</v>
      </c>
      <c r="C7073">
        <v>27</v>
      </c>
      <c r="D7073" t="s">
        <v>5952</v>
      </c>
      <c r="E7073">
        <v>49.112313999999998</v>
      </c>
      <c r="F7073">
        <v>-122.85654599999999</v>
      </c>
      <c r="G7073">
        <f>IF(route_map__2[[#This Row],[route_label]]&lt;&gt;A7074,0,SQRT((E7074-route_map__2[[#This Row],[stop_lat]])^2 + ((F7074-route_map__2[[#This Row],[stop_lon]])*COS(RADIANS(route_map__2[[#This Row],[stop_lat]])))^2)*111.32)</f>
        <v>0.38302931456401368</v>
      </c>
    </row>
    <row r="7074" spans="1:7" hidden="1" x14ac:dyDescent="0.2">
      <c r="A7074" t="s">
        <v>88</v>
      </c>
      <c r="B7074">
        <v>0</v>
      </c>
      <c r="C7074">
        <v>28</v>
      </c>
      <c r="D7074" t="s">
        <v>5953</v>
      </c>
      <c r="E7074">
        <v>49.115754000000003</v>
      </c>
      <c r="F7074">
        <v>-122.856433</v>
      </c>
      <c r="G7074">
        <f>IF(route_map__2[[#This Row],[route_label]]&lt;&gt;A7075,0,SQRT((E7075-route_map__2[[#This Row],[stop_lat]])^2 + ((F7075-route_map__2[[#This Row],[stop_lon]])*COS(RADIANS(route_map__2[[#This Row],[stop_lat]])))^2)*111.32)</f>
        <v>0.39564255847336594</v>
      </c>
    </row>
    <row r="7075" spans="1:7" hidden="1" x14ac:dyDescent="0.2">
      <c r="A7075" t="s">
        <v>88</v>
      </c>
      <c r="B7075">
        <v>0</v>
      </c>
      <c r="C7075">
        <v>29</v>
      </c>
      <c r="D7075" t="s">
        <v>5954</v>
      </c>
      <c r="E7075">
        <v>49.119307999999997</v>
      </c>
      <c r="F7075">
        <v>-122.856392</v>
      </c>
      <c r="G7075">
        <f>IF(route_map__2[[#This Row],[route_label]]&lt;&gt;A7076,0,SQRT((E7076-route_map__2[[#This Row],[stop_lat]])^2 + ((F7076-route_map__2[[#This Row],[stop_lon]])*COS(RADIANS(route_map__2[[#This Row],[stop_lat]])))^2)*111.32)</f>
        <v>0.45709274669255906</v>
      </c>
    </row>
    <row r="7076" spans="1:7" hidden="1" x14ac:dyDescent="0.2">
      <c r="A7076" t="s">
        <v>88</v>
      </c>
      <c r="B7076">
        <v>0</v>
      </c>
      <c r="C7076">
        <v>30</v>
      </c>
      <c r="D7076" t="s">
        <v>5955</v>
      </c>
      <c r="E7076">
        <v>49.123413999999997</v>
      </c>
      <c r="F7076">
        <v>-122.85643899999999</v>
      </c>
      <c r="G7076">
        <f>IF(route_map__2[[#This Row],[route_label]]&lt;&gt;A7077,0,SQRT((E7077-route_map__2[[#This Row],[stop_lat]])^2 + ((F7077-route_map__2[[#This Row],[stop_lon]])*COS(RADIANS(route_map__2[[#This Row],[stop_lat]])))^2)*111.32)</f>
        <v>0.38284680886423084</v>
      </c>
    </row>
    <row r="7077" spans="1:7" hidden="1" x14ac:dyDescent="0.2">
      <c r="A7077" t="s">
        <v>88</v>
      </c>
      <c r="B7077">
        <v>0</v>
      </c>
      <c r="C7077">
        <v>31</v>
      </c>
      <c r="D7077" t="s">
        <v>5956</v>
      </c>
      <c r="E7077">
        <v>49.126852999999997</v>
      </c>
      <c r="F7077">
        <v>-122.856489</v>
      </c>
      <c r="G7077">
        <f>IF(route_map__2[[#This Row],[route_label]]&lt;&gt;A7078,0,SQRT((E7078-route_map__2[[#This Row],[stop_lat]])^2 + ((F7078-route_map__2[[#This Row],[stop_lon]])*COS(RADIANS(route_map__2[[#This Row],[stop_lat]])))^2)*111.32)</f>
        <v>0.31449685240554665</v>
      </c>
    </row>
    <row r="7078" spans="1:7" hidden="1" x14ac:dyDescent="0.2">
      <c r="A7078" t="s">
        <v>88</v>
      </c>
      <c r="B7078">
        <v>0</v>
      </c>
      <c r="C7078">
        <v>32</v>
      </c>
      <c r="D7078" t="s">
        <v>5957</v>
      </c>
      <c r="E7078">
        <v>49.129677999999998</v>
      </c>
      <c r="F7078">
        <v>-122.85653499999999</v>
      </c>
      <c r="G7078">
        <f>IF(route_map__2[[#This Row],[route_label]]&lt;&gt;A7079,0,SQRT((E7079-route_map__2[[#This Row],[stop_lat]])^2 + ((F7079-route_map__2[[#This Row],[stop_lon]])*COS(RADIANS(route_map__2[[#This Row],[stop_lat]])))^2)*111.32)</f>
        <v>0.21140516350642694</v>
      </c>
    </row>
    <row r="7079" spans="1:7" hidden="1" x14ac:dyDescent="0.2">
      <c r="A7079" t="s">
        <v>88</v>
      </c>
      <c r="B7079">
        <v>0</v>
      </c>
      <c r="C7079">
        <v>33</v>
      </c>
      <c r="D7079" t="s">
        <v>5958</v>
      </c>
      <c r="E7079">
        <v>49.131577</v>
      </c>
      <c r="F7079">
        <v>-122.856561</v>
      </c>
      <c r="G7079">
        <f>IF(route_map__2[[#This Row],[route_label]]&lt;&gt;A7080,0,SQRT((E7080-route_map__2[[#This Row],[stop_lat]])^2 + ((F7080-route_map__2[[#This Row],[stop_lon]])*COS(RADIANS(route_map__2[[#This Row],[stop_lat]])))^2)*111.32)</f>
        <v>0.22854035270699624</v>
      </c>
    </row>
    <row r="7080" spans="1:7" hidden="1" x14ac:dyDescent="0.2">
      <c r="A7080" t="s">
        <v>88</v>
      </c>
      <c r="B7080">
        <v>0</v>
      </c>
      <c r="C7080">
        <v>34</v>
      </c>
      <c r="D7080" t="s">
        <v>5432</v>
      </c>
      <c r="E7080">
        <v>49.133614000000001</v>
      </c>
      <c r="F7080">
        <v>-122.85617000000001</v>
      </c>
      <c r="G7080">
        <f>IF(route_map__2[[#This Row],[route_label]]&lt;&gt;A7081,0,SQRT((E7081-route_map__2[[#This Row],[stop_lat]])^2 + ((F7081-route_map__2[[#This Row],[stop_lon]])*COS(RADIANS(route_map__2[[#This Row],[stop_lat]])))^2)*111.32)</f>
        <v>0.34789655817454757</v>
      </c>
    </row>
    <row r="7081" spans="1:7" hidden="1" x14ac:dyDescent="0.2">
      <c r="A7081" t="s">
        <v>88</v>
      </c>
      <c r="B7081">
        <v>0</v>
      </c>
      <c r="C7081">
        <v>35</v>
      </c>
      <c r="D7081" t="s">
        <v>5706</v>
      </c>
      <c r="E7081">
        <v>49.133538000000001</v>
      </c>
      <c r="F7081">
        <v>-122.851395</v>
      </c>
      <c r="G7081">
        <f>IF(route_map__2[[#This Row],[route_label]]&lt;&gt;A7082,0,SQRT((E7082-route_map__2[[#This Row],[stop_lat]])^2 + ((F7082-route_map__2[[#This Row],[stop_lon]])*COS(RADIANS(route_map__2[[#This Row],[stop_lat]])))^2)*111.32)</f>
        <v>0.5080157035170012</v>
      </c>
    </row>
    <row r="7082" spans="1:7" hidden="1" x14ac:dyDescent="0.2">
      <c r="A7082" t="s">
        <v>88</v>
      </c>
      <c r="B7082">
        <v>0</v>
      </c>
      <c r="C7082">
        <v>36</v>
      </c>
      <c r="D7082" t="s">
        <v>5707</v>
      </c>
      <c r="E7082">
        <v>49.133436000000003</v>
      </c>
      <c r="F7082">
        <v>-122.84442199999999</v>
      </c>
      <c r="G7082">
        <f>IF(route_map__2[[#This Row],[route_label]]&lt;&gt;A7083,0,SQRT((E7083-route_map__2[[#This Row],[stop_lat]])^2 + ((F7083-route_map__2[[#This Row],[stop_lon]])*COS(RADIANS(route_map__2[[#This Row],[stop_lat]])))^2)*111.32)</f>
        <v>0.13066782081507317</v>
      </c>
    </row>
    <row r="7083" spans="1:7" hidden="1" x14ac:dyDescent="0.2">
      <c r="A7083" t="s">
        <v>88</v>
      </c>
      <c r="B7083">
        <v>0</v>
      </c>
      <c r="C7083">
        <v>37</v>
      </c>
      <c r="D7083" t="s">
        <v>5959</v>
      </c>
      <c r="E7083">
        <v>49.133097999999997</v>
      </c>
      <c r="F7083">
        <v>-122.842704</v>
      </c>
      <c r="G7083">
        <f>IF(route_map__2[[#This Row],[route_label]]&lt;&gt;A7084,0,SQRT((E7084-route_map__2[[#This Row],[stop_lat]])^2 + ((F7084-route_map__2[[#This Row],[stop_lon]])*COS(RADIANS(route_map__2[[#This Row],[stop_lat]])))^2)*111.32)</f>
        <v>0</v>
      </c>
    </row>
    <row r="7084" spans="1:7" hidden="1" x14ac:dyDescent="0.2">
      <c r="A7084" t="s">
        <v>88</v>
      </c>
      <c r="B7084">
        <v>1</v>
      </c>
      <c r="C7084">
        <v>1</v>
      </c>
      <c r="D7084" t="s">
        <v>5959</v>
      </c>
      <c r="E7084">
        <v>49.133097999999997</v>
      </c>
      <c r="F7084">
        <v>-122.842704</v>
      </c>
      <c r="G7084">
        <f>IF(route_map__2[[#This Row],[route_label]]&lt;&gt;A7085,0,SQRT((E7085-route_map__2[[#This Row],[stop_lat]])^2 + ((F7085-route_map__2[[#This Row],[stop_lon]])*COS(RADIANS(route_map__2[[#This Row],[stop_lat]])))^2)*111.32)</f>
        <v>0.32145823416087349</v>
      </c>
    </row>
    <row r="7085" spans="1:7" hidden="1" x14ac:dyDescent="0.2">
      <c r="A7085" t="s">
        <v>88</v>
      </c>
      <c r="B7085">
        <v>1</v>
      </c>
      <c r="C7085">
        <v>2</v>
      </c>
      <c r="D7085" t="s">
        <v>5672</v>
      </c>
      <c r="E7085">
        <v>49.133650000000003</v>
      </c>
      <c r="F7085">
        <v>-122.847036</v>
      </c>
      <c r="G7085">
        <f>IF(route_map__2[[#This Row],[route_label]]&lt;&gt;A7086,0,SQRT((E7086-route_map__2[[#This Row],[stop_lat]])^2 + ((F7086-route_map__2[[#This Row],[stop_lon]])*COS(RADIANS(route_map__2[[#This Row],[stop_lat]])))^2)*111.32)</f>
        <v>0.33588481692005318</v>
      </c>
    </row>
    <row r="7086" spans="1:7" hidden="1" x14ac:dyDescent="0.2">
      <c r="A7086" t="s">
        <v>88</v>
      </c>
      <c r="B7086">
        <v>1</v>
      </c>
      <c r="C7086">
        <v>3</v>
      </c>
      <c r="D7086" t="s">
        <v>5673</v>
      </c>
      <c r="E7086">
        <v>49.133727</v>
      </c>
      <c r="F7086">
        <v>-122.851646</v>
      </c>
      <c r="G7086">
        <f>IF(route_map__2[[#This Row],[route_label]]&lt;&gt;A7087,0,SQRT((E7087-route_map__2[[#This Row],[stop_lat]])^2 + ((F7087-route_map__2[[#This Row],[stop_lon]])*COS(RADIANS(route_map__2[[#This Row],[stop_lat]])))^2)*111.32)</f>
        <v>0.37982517277775596</v>
      </c>
    </row>
    <row r="7087" spans="1:7" hidden="1" x14ac:dyDescent="0.2">
      <c r="A7087" t="s">
        <v>88</v>
      </c>
      <c r="B7087">
        <v>1</v>
      </c>
      <c r="C7087">
        <v>4</v>
      </c>
      <c r="D7087" t="s">
        <v>5960</v>
      </c>
      <c r="E7087">
        <v>49.133344999999998</v>
      </c>
      <c r="F7087">
        <v>-122.85682799999999</v>
      </c>
      <c r="G7087">
        <f>IF(route_map__2[[#This Row],[route_label]]&lt;&gt;A7088,0,SQRT((E7088-route_map__2[[#This Row],[stop_lat]])^2 + ((F7088-route_map__2[[#This Row],[stop_lon]])*COS(RADIANS(route_map__2[[#This Row],[stop_lat]])))^2)*111.32)</f>
        <v>0.27863856764500317</v>
      </c>
    </row>
    <row r="7088" spans="1:7" hidden="1" x14ac:dyDescent="0.2">
      <c r="A7088" t="s">
        <v>88</v>
      </c>
      <c r="B7088">
        <v>1</v>
      </c>
      <c r="C7088">
        <v>5</v>
      </c>
      <c r="D7088" t="s">
        <v>5961</v>
      </c>
      <c r="E7088">
        <v>49.130842000000001</v>
      </c>
      <c r="F7088">
        <v>-122.85680600000001</v>
      </c>
      <c r="G7088">
        <f>IF(route_map__2[[#This Row],[route_label]]&lt;&gt;A7089,0,SQRT((E7089-route_map__2[[#This Row],[stop_lat]])^2 + ((F7089-route_map__2[[#This Row],[stop_lon]])*COS(RADIANS(route_map__2[[#This Row],[stop_lat]])))^2)*111.32)</f>
        <v>0.21540864594165335</v>
      </c>
    </row>
    <row r="7089" spans="1:7" hidden="1" x14ac:dyDescent="0.2">
      <c r="A7089" t="s">
        <v>88</v>
      </c>
      <c r="B7089">
        <v>1</v>
      </c>
      <c r="C7089">
        <v>6</v>
      </c>
      <c r="D7089" t="s">
        <v>5962</v>
      </c>
      <c r="E7089">
        <v>49.128906999999998</v>
      </c>
      <c r="F7089">
        <v>-122.856787</v>
      </c>
      <c r="G7089">
        <f>IF(route_map__2[[#This Row],[route_label]]&lt;&gt;A7090,0,SQRT((E7090-route_map__2[[#This Row],[stop_lat]])^2 + ((F7090-route_map__2[[#This Row],[stop_lon]])*COS(RADIANS(route_map__2[[#This Row],[stop_lat]])))^2)*111.32)</f>
        <v>0.31442722271371581</v>
      </c>
    </row>
    <row r="7090" spans="1:7" hidden="1" x14ac:dyDescent="0.2">
      <c r="A7090" t="s">
        <v>88</v>
      </c>
      <c r="B7090">
        <v>1</v>
      </c>
      <c r="C7090">
        <v>7</v>
      </c>
      <c r="D7090" t="s">
        <v>5963</v>
      </c>
      <c r="E7090">
        <v>49.126083000000001</v>
      </c>
      <c r="F7090">
        <v>-122.856703</v>
      </c>
      <c r="G7090">
        <f>IF(route_map__2[[#This Row],[route_label]]&lt;&gt;A7091,0,SQRT((E7091-route_map__2[[#This Row],[stop_lat]])^2 + ((F7091-route_map__2[[#This Row],[stop_lon]])*COS(RADIANS(route_map__2[[#This Row],[stop_lat]])))^2)*111.32)</f>
        <v>0.46899591803549967</v>
      </c>
    </row>
    <row r="7091" spans="1:7" hidden="1" x14ac:dyDescent="0.2">
      <c r="A7091" t="s">
        <v>88</v>
      </c>
      <c r="B7091">
        <v>1</v>
      </c>
      <c r="C7091">
        <v>8</v>
      </c>
      <c r="D7091" t="s">
        <v>5964</v>
      </c>
      <c r="E7091">
        <v>49.121870000000001</v>
      </c>
      <c r="F7091">
        <v>-122.856674</v>
      </c>
      <c r="G7091">
        <f>IF(route_map__2[[#This Row],[route_label]]&lt;&gt;A7092,0,SQRT((E7092-route_map__2[[#This Row],[stop_lat]])^2 + ((F7092-route_map__2[[#This Row],[stop_lon]])*COS(RADIANS(route_map__2[[#This Row],[stop_lat]])))^2)*111.32)</f>
        <v>0.38928628541802351</v>
      </c>
    </row>
    <row r="7092" spans="1:7" hidden="1" x14ac:dyDescent="0.2">
      <c r="A7092" t="s">
        <v>88</v>
      </c>
      <c r="B7092">
        <v>1</v>
      </c>
      <c r="C7092">
        <v>9</v>
      </c>
      <c r="D7092" t="s">
        <v>5965</v>
      </c>
      <c r="E7092">
        <v>49.118372999999998</v>
      </c>
      <c r="F7092">
        <v>-122.856668</v>
      </c>
      <c r="G7092">
        <f>IF(route_map__2[[#This Row],[route_label]]&lt;&gt;A7093,0,SQRT((E7093-route_map__2[[#This Row],[stop_lat]])^2 + ((F7093-route_map__2[[#This Row],[stop_lon]])*COS(RADIANS(route_map__2[[#This Row],[stop_lat]])))^2)*111.32)</f>
        <v>0.36724468722715325</v>
      </c>
    </row>
    <row r="7093" spans="1:7" hidden="1" x14ac:dyDescent="0.2">
      <c r="A7093" t="s">
        <v>88</v>
      </c>
      <c r="B7093">
        <v>1</v>
      </c>
      <c r="C7093">
        <v>10</v>
      </c>
      <c r="D7093" t="s">
        <v>5966</v>
      </c>
      <c r="E7093">
        <v>49.115074</v>
      </c>
      <c r="F7093">
        <v>-122.856667</v>
      </c>
      <c r="G7093">
        <f>IF(route_map__2[[#This Row],[route_label]]&lt;&gt;A7094,0,SQRT((E7094-route_map__2[[#This Row],[stop_lat]])^2 + ((F7094-route_map__2[[#This Row],[stop_lon]])*COS(RADIANS(route_map__2[[#This Row],[stop_lat]])))^2)*111.32)</f>
        <v>0.38554305201635802</v>
      </c>
    </row>
    <row r="7094" spans="1:7" hidden="1" x14ac:dyDescent="0.2">
      <c r="A7094" t="s">
        <v>88</v>
      </c>
      <c r="B7094">
        <v>1</v>
      </c>
      <c r="C7094">
        <v>11</v>
      </c>
      <c r="D7094" t="s">
        <v>5967</v>
      </c>
      <c r="E7094">
        <v>49.111611000000003</v>
      </c>
      <c r="F7094">
        <v>-122.856745</v>
      </c>
      <c r="G7094">
        <f>IF(route_map__2[[#This Row],[route_label]]&lt;&gt;A7095,0,SQRT((E7095-route_map__2[[#This Row],[stop_lat]])^2 + ((F7095-route_map__2[[#This Row],[stop_lon]])*COS(RADIANS(route_map__2[[#This Row],[stop_lat]])))^2)*111.32)</f>
        <v>0.39920262062055339</v>
      </c>
    </row>
    <row r="7095" spans="1:7" hidden="1" x14ac:dyDescent="0.2">
      <c r="A7095" t="s">
        <v>88</v>
      </c>
      <c r="B7095">
        <v>1</v>
      </c>
      <c r="C7095">
        <v>12</v>
      </c>
      <c r="D7095" t="s">
        <v>5968</v>
      </c>
      <c r="E7095">
        <v>49.108083000000001</v>
      </c>
      <c r="F7095">
        <v>-122.855763</v>
      </c>
      <c r="G7095">
        <f>IF(route_map__2[[#This Row],[route_label]]&lt;&gt;A7096,0,SQRT((E7096-route_map__2[[#This Row],[stop_lat]])^2 + ((F7096-route_map__2[[#This Row],[stop_lon]])*COS(RADIANS(route_map__2[[#This Row],[stop_lat]])))^2)*111.32)</f>
        <v>0.3801180286848973</v>
      </c>
    </row>
    <row r="7096" spans="1:7" hidden="1" x14ac:dyDescent="0.2">
      <c r="A7096" t="s">
        <v>88</v>
      </c>
      <c r="B7096">
        <v>1</v>
      </c>
      <c r="C7096">
        <v>13</v>
      </c>
      <c r="D7096" t="s">
        <v>5969</v>
      </c>
      <c r="E7096">
        <v>49.108105000000002</v>
      </c>
      <c r="F7096">
        <v>-122.85054700000001</v>
      </c>
      <c r="G7096">
        <f>IF(route_map__2[[#This Row],[route_label]]&lt;&gt;A7097,0,SQRT((E7097-route_map__2[[#This Row],[stop_lat]])^2 + ((F7097-route_map__2[[#This Row],[stop_lon]])*COS(RADIANS(route_map__2[[#This Row],[stop_lat]])))^2)*111.32)</f>
        <v>0.37877751398242332</v>
      </c>
    </row>
    <row r="7097" spans="1:7" hidden="1" x14ac:dyDescent="0.2">
      <c r="A7097" t="s">
        <v>88</v>
      </c>
      <c r="B7097">
        <v>1</v>
      </c>
      <c r="C7097">
        <v>14</v>
      </c>
      <c r="D7097" t="s">
        <v>5970</v>
      </c>
      <c r="E7097">
        <v>49.106948000000003</v>
      </c>
      <c r="F7097">
        <v>-122.845659</v>
      </c>
      <c r="G7097">
        <f>IF(route_map__2[[#This Row],[route_label]]&lt;&gt;A7098,0,SQRT((E7098-route_map__2[[#This Row],[stop_lat]])^2 + ((F7098-route_map__2[[#This Row],[stop_lon]])*COS(RADIANS(route_map__2[[#This Row],[stop_lat]])))^2)*111.32)</f>
        <v>0.19718852230268963</v>
      </c>
    </row>
    <row r="7098" spans="1:7" hidden="1" x14ac:dyDescent="0.2">
      <c r="A7098" t="s">
        <v>88</v>
      </c>
      <c r="B7098">
        <v>1</v>
      </c>
      <c r="C7098">
        <v>15</v>
      </c>
      <c r="D7098" t="s">
        <v>5971</v>
      </c>
      <c r="E7098">
        <v>49.105198000000001</v>
      </c>
      <c r="F7098">
        <v>-122.84607800000001</v>
      </c>
      <c r="G7098">
        <f>IF(route_map__2[[#This Row],[route_label]]&lt;&gt;A7099,0,SQRT((E7099-route_map__2[[#This Row],[stop_lat]])^2 + ((F7099-route_map__2[[#This Row],[stop_lon]])*COS(RADIANS(route_map__2[[#This Row],[stop_lat]])))^2)*111.32)</f>
        <v>0.4902168558822193</v>
      </c>
    </row>
    <row r="7099" spans="1:7" hidden="1" x14ac:dyDescent="0.2">
      <c r="A7099" t="s">
        <v>88</v>
      </c>
      <c r="B7099">
        <v>1</v>
      </c>
      <c r="C7099">
        <v>16</v>
      </c>
      <c r="D7099" t="s">
        <v>5972</v>
      </c>
      <c r="E7099">
        <v>49.104571</v>
      </c>
      <c r="F7099">
        <v>-122.85273599999999</v>
      </c>
      <c r="G7099">
        <f>IF(route_map__2[[#This Row],[route_label]]&lt;&gt;A7100,0,SQRT((E7100-route_map__2[[#This Row],[stop_lat]])^2 + ((F7100-route_map__2[[#This Row],[stop_lon]])*COS(RADIANS(route_map__2[[#This Row],[stop_lat]])))^2)*111.32)</f>
        <v>0.36164557506367323</v>
      </c>
    </row>
    <row r="7100" spans="1:7" hidden="1" x14ac:dyDescent="0.2">
      <c r="A7100" t="s">
        <v>88</v>
      </c>
      <c r="B7100">
        <v>1</v>
      </c>
      <c r="C7100">
        <v>17</v>
      </c>
      <c r="D7100" t="s">
        <v>5973</v>
      </c>
      <c r="E7100">
        <v>49.104604999999999</v>
      </c>
      <c r="F7100">
        <v>-122.857698</v>
      </c>
      <c r="G7100">
        <f>IF(route_map__2[[#This Row],[route_label]]&lt;&gt;A7101,0,SQRT((E7101-route_map__2[[#This Row],[stop_lat]])^2 + ((F7101-route_map__2[[#This Row],[stop_lon]])*COS(RADIANS(route_map__2[[#This Row],[stop_lat]])))^2)*111.32)</f>
        <v>0.45168200773236106</v>
      </c>
    </row>
    <row r="7101" spans="1:7" hidden="1" x14ac:dyDescent="0.2">
      <c r="A7101" t="s">
        <v>88</v>
      </c>
      <c r="B7101">
        <v>1</v>
      </c>
      <c r="C7101">
        <v>18</v>
      </c>
      <c r="D7101" t="s">
        <v>5974</v>
      </c>
      <c r="E7101">
        <v>49.104509999999998</v>
      </c>
      <c r="F7101">
        <v>-122.863894</v>
      </c>
      <c r="G7101">
        <f>IF(route_map__2[[#This Row],[route_label]]&lt;&gt;A7102,0,SQRT((E7102-route_map__2[[#This Row],[stop_lat]])^2 + ((F7102-route_map__2[[#This Row],[stop_lon]])*COS(RADIANS(route_map__2[[#This Row],[stop_lat]])))^2)*111.32)</f>
        <v>0.26243810329792155</v>
      </c>
    </row>
    <row r="7102" spans="1:7" hidden="1" x14ac:dyDescent="0.2">
      <c r="A7102" t="s">
        <v>88</v>
      </c>
      <c r="B7102">
        <v>1</v>
      </c>
      <c r="C7102">
        <v>19</v>
      </c>
      <c r="D7102" t="s">
        <v>5975</v>
      </c>
      <c r="E7102">
        <v>49.104514000000002</v>
      </c>
      <c r="F7102">
        <v>-122.86749500000001</v>
      </c>
      <c r="G7102">
        <f>IF(route_map__2[[#This Row],[route_label]]&lt;&gt;A7103,0,SQRT((E7103-route_map__2[[#This Row],[stop_lat]])^2 + ((F7103-route_map__2[[#This Row],[stop_lon]])*COS(RADIANS(route_map__2[[#This Row],[stop_lat]])))^2)*111.32)</f>
        <v>0.59989814010852704</v>
      </c>
    </row>
    <row r="7103" spans="1:7" hidden="1" x14ac:dyDescent="0.2">
      <c r="A7103" t="s">
        <v>88</v>
      </c>
      <c r="B7103">
        <v>1</v>
      </c>
      <c r="C7103">
        <v>20</v>
      </c>
      <c r="D7103" t="s">
        <v>5976</v>
      </c>
      <c r="E7103">
        <v>49.104460000000003</v>
      </c>
      <c r="F7103">
        <v>-122.875726</v>
      </c>
      <c r="G7103">
        <f>IF(route_map__2[[#This Row],[route_label]]&lt;&gt;A7104,0,SQRT((E7104-route_map__2[[#This Row],[stop_lat]])^2 + ((F7104-route_map__2[[#This Row],[stop_lon]])*COS(RADIANS(route_map__2[[#This Row],[stop_lat]])))^2)*111.32)</f>
        <v>0.29581116860245943</v>
      </c>
    </row>
    <row r="7104" spans="1:7" hidden="1" x14ac:dyDescent="0.2">
      <c r="A7104" t="s">
        <v>88</v>
      </c>
      <c r="B7104">
        <v>1</v>
      </c>
      <c r="C7104">
        <v>21</v>
      </c>
      <c r="D7104" t="s">
        <v>5977</v>
      </c>
      <c r="E7104">
        <v>49.103873999999998</v>
      </c>
      <c r="F7104">
        <v>-122.87968499999999</v>
      </c>
      <c r="G7104">
        <f>IF(route_map__2[[#This Row],[route_label]]&lt;&gt;A7105,0,SQRT((E7105-route_map__2[[#This Row],[stop_lat]])^2 + ((F7105-route_map__2[[#This Row],[stop_lon]])*COS(RADIANS(route_map__2[[#This Row],[stop_lat]])))^2)*111.32)</f>
        <v>0.21233553676367559</v>
      </c>
    </row>
    <row r="7105" spans="1:7" hidden="1" x14ac:dyDescent="0.2">
      <c r="A7105" t="s">
        <v>88</v>
      </c>
      <c r="B7105">
        <v>1</v>
      </c>
      <c r="C7105">
        <v>22</v>
      </c>
      <c r="D7105" t="s">
        <v>5978</v>
      </c>
      <c r="E7105">
        <v>49.103437</v>
      </c>
      <c r="F7105">
        <v>-122.882521</v>
      </c>
      <c r="G7105">
        <f>IF(route_map__2[[#This Row],[route_label]]&lt;&gt;A7106,0,SQRT((E7106-route_map__2[[#This Row],[stop_lat]])^2 + ((F7106-route_map__2[[#This Row],[stop_lon]])*COS(RADIANS(route_map__2[[#This Row],[stop_lat]])))^2)*111.32)</f>
        <v>0.28845626065980406</v>
      </c>
    </row>
    <row r="7106" spans="1:7" hidden="1" x14ac:dyDescent="0.2">
      <c r="A7106" t="s">
        <v>88</v>
      </c>
      <c r="B7106">
        <v>1</v>
      </c>
      <c r="C7106">
        <v>23</v>
      </c>
      <c r="D7106" t="s">
        <v>5979</v>
      </c>
      <c r="E7106">
        <v>49.102958999999998</v>
      </c>
      <c r="F7106">
        <v>-122.886411</v>
      </c>
      <c r="G7106">
        <f>IF(route_map__2[[#This Row],[route_label]]&lt;&gt;A7107,0,SQRT((E7107-route_map__2[[#This Row],[stop_lat]])^2 + ((F7107-route_map__2[[#This Row],[stop_lon]])*COS(RADIANS(route_map__2[[#This Row],[stop_lat]])))^2)*111.32)</f>
        <v>0.36101528063282107</v>
      </c>
    </row>
    <row r="7107" spans="1:7" hidden="1" x14ac:dyDescent="0.2">
      <c r="A7107" t="s">
        <v>88</v>
      </c>
      <c r="B7107">
        <v>1</v>
      </c>
      <c r="C7107">
        <v>24</v>
      </c>
      <c r="D7107" t="s">
        <v>5980</v>
      </c>
      <c r="E7107">
        <v>49.104989000000003</v>
      </c>
      <c r="F7107">
        <v>-122.89027400000001</v>
      </c>
      <c r="G7107">
        <f>IF(route_map__2[[#This Row],[route_label]]&lt;&gt;A7108,0,SQRT((E7108-route_map__2[[#This Row],[stop_lat]])^2 + ((F7108-route_map__2[[#This Row],[stop_lon]])*COS(RADIANS(route_map__2[[#This Row],[stop_lat]])))^2)*111.32)</f>
        <v>0.28275655679978645</v>
      </c>
    </row>
    <row r="7108" spans="1:7" hidden="1" x14ac:dyDescent="0.2">
      <c r="A7108" t="s">
        <v>88</v>
      </c>
      <c r="B7108">
        <v>1</v>
      </c>
      <c r="C7108">
        <v>25</v>
      </c>
      <c r="D7108" t="s">
        <v>5981</v>
      </c>
      <c r="E7108">
        <v>49.107529</v>
      </c>
      <c r="F7108">
        <v>-122.890294</v>
      </c>
      <c r="G7108">
        <f>IF(route_map__2[[#This Row],[route_label]]&lt;&gt;A7109,0,SQRT((E7109-route_map__2[[#This Row],[stop_lat]])^2 + ((F7109-route_map__2[[#This Row],[stop_lon]])*COS(RADIANS(route_map__2[[#This Row],[stop_lat]])))^2)*111.32)</f>
        <v>0.83422155554444544</v>
      </c>
    </row>
    <row r="7109" spans="1:7" hidden="1" x14ac:dyDescent="0.2">
      <c r="A7109" t="s">
        <v>88</v>
      </c>
      <c r="B7109">
        <v>1</v>
      </c>
      <c r="C7109">
        <v>26</v>
      </c>
      <c r="D7109" t="s">
        <v>5982</v>
      </c>
      <c r="E7109">
        <v>49.108910999999999</v>
      </c>
      <c r="F7109">
        <v>-122.879043</v>
      </c>
      <c r="G7109">
        <f>IF(route_map__2[[#This Row],[route_label]]&lt;&gt;A7110,0,SQRT((E7110-route_map__2[[#This Row],[stop_lat]])^2 + ((F7110-route_map__2[[#This Row],[stop_lon]])*COS(RADIANS(route_map__2[[#This Row],[stop_lat]])))^2)*111.32)</f>
        <v>0.29133830248905168</v>
      </c>
    </row>
    <row r="7110" spans="1:7" hidden="1" x14ac:dyDescent="0.2">
      <c r="A7110" t="s">
        <v>88</v>
      </c>
      <c r="B7110">
        <v>1</v>
      </c>
      <c r="C7110">
        <v>27</v>
      </c>
      <c r="D7110" t="s">
        <v>5983</v>
      </c>
      <c r="E7110">
        <v>49.111528</v>
      </c>
      <c r="F7110">
        <v>-122.87900399999999</v>
      </c>
      <c r="G7110">
        <f>IF(route_map__2[[#This Row],[route_label]]&lt;&gt;A7111,0,SQRT((E7111-route_map__2[[#This Row],[stop_lat]])^2 + ((F7111-route_map__2[[#This Row],[stop_lon]])*COS(RADIANS(route_map__2[[#This Row],[stop_lat]])))^2)*111.32)</f>
        <v>0.46119101424121173</v>
      </c>
    </row>
    <row r="7111" spans="1:7" hidden="1" x14ac:dyDescent="0.2">
      <c r="A7111" t="s">
        <v>88</v>
      </c>
      <c r="B7111">
        <v>1</v>
      </c>
      <c r="C7111">
        <v>28</v>
      </c>
      <c r="D7111" t="s">
        <v>5984</v>
      </c>
      <c r="E7111">
        <v>49.111736999999998</v>
      </c>
      <c r="F7111">
        <v>-122.87268299999999</v>
      </c>
      <c r="G7111">
        <f>IF(route_map__2[[#This Row],[route_label]]&lt;&gt;A7112,0,SQRT((E7112-route_map__2[[#This Row],[stop_lat]])^2 + ((F7112-route_map__2[[#This Row],[stop_lon]])*COS(RADIANS(route_map__2[[#This Row],[stop_lat]])))^2)*111.32)</f>
        <v>0.36463385858801023</v>
      </c>
    </row>
    <row r="7112" spans="1:7" hidden="1" x14ac:dyDescent="0.2">
      <c r="A7112" t="s">
        <v>88</v>
      </c>
      <c r="B7112">
        <v>1</v>
      </c>
      <c r="C7112">
        <v>29</v>
      </c>
      <c r="D7112" t="s">
        <v>5985</v>
      </c>
      <c r="E7112">
        <v>49.112063999999997</v>
      </c>
      <c r="F7112">
        <v>-122.867704</v>
      </c>
      <c r="G7112">
        <f>IF(route_map__2[[#This Row],[route_label]]&lt;&gt;A7113,0,SQRT((E7113-route_map__2[[#This Row],[stop_lat]])^2 + ((F7113-route_map__2[[#This Row],[stop_lon]])*COS(RADIANS(route_map__2[[#This Row],[stop_lat]])))^2)*111.32)</f>
        <v>0.45897235999998626</v>
      </c>
    </row>
    <row r="7113" spans="1:7" hidden="1" x14ac:dyDescent="0.2">
      <c r="A7113" t="s">
        <v>88</v>
      </c>
      <c r="B7113">
        <v>1</v>
      </c>
      <c r="C7113">
        <v>30</v>
      </c>
      <c r="D7113" t="s">
        <v>5986</v>
      </c>
      <c r="E7113">
        <v>49.116186999999996</v>
      </c>
      <c r="F7113">
        <v>-122.867704</v>
      </c>
      <c r="G7113">
        <f>IF(route_map__2[[#This Row],[route_label]]&lt;&gt;A7114,0,SQRT((E7114-route_map__2[[#This Row],[stop_lat]])^2 + ((F7114-route_map__2[[#This Row],[stop_lon]])*COS(RADIANS(route_map__2[[#This Row],[stop_lat]])))^2)*111.32)</f>
        <v>0.36602018900914318</v>
      </c>
    </row>
    <row r="7114" spans="1:7" hidden="1" x14ac:dyDescent="0.2">
      <c r="A7114" t="s">
        <v>88</v>
      </c>
      <c r="B7114">
        <v>1</v>
      </c>
      <c r="C7114">
        <v>31</v>
      </c>
      <c r="D7114" t="s">
        <v>5987</v>
      </c>
      <c r="E7114">
        <v>49.119475000000001</v>
      </c>
      <c r="F7114">
        <v>-122.86770199999999</v>
      </c>
      <c r="G7114">
        <f>IF(route_map__2[[#This Row],[route_label]]&lt;&gt;A7115,0,SQRT((E7115-route_map__2[[#This Row],[stop_lat]])^2 + ((F7115-route_map__2[[#This Row],[stop_lon]])*COS(RADIANS(route_map__2[[#This Row],[stop_lat]])))^2)*111.32)</f>
        <v>0.40932769252100393</v>
      </c>
    </row>
    <row r="7115" spans="1:7" hidden="1" x14ac:dyDescent="0.2">
      <c r="A7115" t="s">
        <v>88</v>
      </c>
      <c r="B7115">
        <v>1</v>
      </c>
      <c r="C7115">
        <v>32</v>
      </c>
      <c r="D7115" t="s">
        <v>5988</v>
      </c>
      <c r="E7115">
        <v>49.123151999999997</v>
      </c>
      <c r="F7115">
        <v>-122.867677</v>
      </c>
      <c r="G7115">
        <f>IF(route_map__2[[#This Row],[route_label]]&lt;&gt;A7116,0,SQRT((E7116-route_map__2[[#This Row],[stop_lat]])^2 + ((F7116-route_map__2[[#This Row],[stop_lon]])*COS(RADIANS(route_map__2[[#This Row],[stop_lat]])))^2)*111.32)</f>
        <v>0.41467068613296815</v>
      </c>
    </row>
    <row r="7116" spans="1:7" hidden="1" x14ac:dyDescent="0.2">
      <c r="A7116" t="s">
        <v>88</v>
      </c>
      <c r="B7116">
        <v>1</v>
      </c>
      <c r="C7116">
        <v>33</v>
      </c>
      <c r="D7116" t="s">
        <v>5989</v>
      </c>
      <c r="E7116">
        <v>49.126877</v>
      </c>
      <c r="F7116">
        <v>-122.867653</v>
      </c>
      <c r="G7116">
        <f>IF(route_map__2[[#This Row],[route_label]]&lt;&gt;A7117,0,SQRT((E7117-route_map__2[[#This Row],[stop_lat]])^2 + ((F7117-route_map__2[[#This Row],[stop_lon]])*COS(RADIANS(route_map__2[[#This Row],[stop_lat]])))^2)*111.32)</f>
        <v>0.31660112811573321</v>
      </c>
    </row>
    <row r="7117" spans="1:7" hidden="1" x14ac:dyDescent="0.2">
      <c r="A7117" t="s">
        <v>88</v>
      </c>
      <c r="B7117">
        <v>1</v>
      </c>
      <c r="C7117">
        <v>34</v>
      </c>
      <c r="D7117" t="s">
        <v>5990</v>
      </c>
      <c r="E7117">
        <v>49.129721000000004</v>
      </c>
      <c r="F7117">
        <v>-122.867682</v>
      </c>
      <c r="G7117">
        <f>IF(route_map__2[[#This Row],[route_label]]&lt;&gt;A7118,0,SQRT((E7118-route_map__2[[#This Row],[stop_lat]])^2 + ((F7118-route_map__2[[#This Row],[stop_lon]])*COS(RADIANS(route_map__2[[#This Row],[stop_lat]])))^2)*111.32)</f>
        <v>0.47911084104813134</v>
      </c>
    </row>
    <row r="7118" spans="1:7" hidden="1" x14ac:dyDescent="0.2">
      <c r="A7118" t="s">
        <v>88</v>
      </c>
      <c r="B7118">
        <v>1</v>
      </c>
      <c r="C7118">
        <v>35</v>
      </c>
      <c r="D7118" t="s">
        <v>5436</v>
      </c>
      <c r="E7118">
        <v>49.133989999999997</v>
      </c>
      <c r="F7118">
        <v>-122.86851799999999</v>
      </c>
      <c r="G7118">
        <f>IF(route_map__2[[#This Row],[route_label]]&lt;&gt;A7119,0,SQRT((E7119-route_map__2[[#This Row],[stop_lat]])^2 + ((F7119-route_map__2[[#This Row],[stop_lon]])*COS(RADIANS(route_map__2[[#This Row],[stop_lat]])))^2)*111.32)</f>
        <v>0.38960795418558919</v>
      </c>
    </row>
    <row r="7119" spans="1:7" hidden="1" x14ac:dyDescent="0.2">
      <c r="A7119" t="s">
        <v>88</v>
      </c>
      <c r="B7119">
        <v>1</v>
      </c>
      <c r="C7119">
        <v>36</v>
      </c>
      <c r="D7119" t="s">
        <v>5437</v>
      </c>
      <c r="E7119">
        <v>49.134014000000001</v>
      </c>
      <c r="F7119">
        <v>-122.873867</v>
      </c>
      <c r="G7119">
        <f>IF(route_map__2[[#This Row],[route_label]]&lt;&gt;A7120,0,SQRT((E7120-route_map__2[[#This Row],[stop_lat]])^2 + ((F7120-route_map__2[[#This Row],[stop_lon]])*COS(RADIANS(route_map__2[[#This Row],[stop_lat]])))^2)*111.32)</f>
        <v>0.42879003665646553</v>
      </c>
    </row>
    <row r="7120" spans="1:7" hidden="1" x14ac:dyDescent="0.2">
      <c r="A7120" t="s">
        <v>88</v>
      </c>
      <c r="B7120">
        <v>1</v>
      </c>
      <c r="C7120">
        <v>37</v>
      </c>
      <c r="D7120" t="s">
        <v>5438</v>
      </c>
      <c r="E7120">
        <v>49.134034</v>
      </c>
      <c r="F7120">
        <v>-122.87975400000001</v>
      </c>
      <c r="G7120">
        <f>IF(route_map__2[[#This Row],[route_label]]&lt;&gt;A7121,0,SQRT((E7121-route_map__2[[#This Row],[stop_lat]])^2 + ((F7121-route_map__2[[#This Row],[stop_lon]])*COS(RADIANS(route_map__2[[#This Row],[stop_lat]])))^2)*111.32)</f>
        <v>0.30291988168607598</v>
      </c>
    </row>
    <row r="7121" spans="1:7" hidden="1" x14ac:dyDescent="0.2">
      <c r="A7121" t="s">
        <v>88</v>
      </c>
      <c r="B7121">
        <v>1</v>
      </c>
      <c r="C7121">
        <v>38</v>
      </c>
      <c r="D7121" t="s">
        <v>5439</v>
      </c>
      <c r="E7121">
        <v>49.134092000000003</v>
      </c>
      <c r="F7121">
        <v>-122.883912</v>
      </c>
      <c r="G7121">
        <f>IF(route_map__2[[#This Row],[route_label]]&lt;&gt;A7122,0,SQRT((E7122-route_map__2[[#This Row],[stop_lat]])^2 + ((F7122-route_map__2[[#This Row],[stop_lon]])*COS(RADIANS(route_map__2[[#This Row],[stop_lat]])))^2)*111.32)</f>
        <v>0.15866023349878475</v>
      </c>
    </row>
    <row r="7122" spans="1:7" hidden="1" x14ac:dyDescent="0.2">
      <c r="A7122" t="s">
        <v>88</v>
      </c>
      <c r="B7122">
        <v>1</v>
      </c>
      <c r="C7122">
        <v>39</v>
      </c>
      <c r="D7122" t="s">
        <v>5675</v>
      </c>
      <c r="E7122">
        <v>49.135460999999999</v>
      </c>
      <c r="F7122">
        <v>-122.884518</v>
      </c>
      <c r="G7122">
        <f>IF(route_map__2[[#This Row],[route_label]]&lt;&gt;A7123,0,SQRT((E7123-route_map__2[[#This Row],[stop_lat]])^2 + ((F7123-route_map__2[[#This Row],[stop_lon]])*COS(RADIANS(route_map__2[[#This Row],[stop_lat]])))^2)*111.32)</f>
        <v>0.34181851599949414</v>
      </c>
    </row>
    <row r="7123" spans="1:7" hidden="1" x14ac:dyDescent="0.2">
      <c r="A7123" t="s">
        <v>88</v>
      </c>
      <c r="B7123">
        <v>1</v>
      </c>
      <c r="C7123">
        <v>40</v>
      </c>
      <c r="D7123" t="s">
        <v>5526</v>
      </c>
      <c r="E7123">
        <v>49.137661000000001</v>
      </c>
      <c r="F7123">
        <v>-122.887792</v>
      </c>
      <c r="G7123">
        <f>IF(route_map__2[[#This Row],[route_label]]&lt;&gt;A7124,0,SQRT((E7124-route_map__2[[#This Row],[stop_lat]])^2 + ((F7124-route_map__2[[#This Row],[stop_lon]])*COS(RADIANS(route_map__2[[#This Row],[stop_lat]])))^2)*111.32)</f>
        <v>0</v>
      </c>
    </row>
    <row r="7124" spans="1:7" hidden="1" x14ac:dyDescent="0.2">
      <c r="A7124" t="s">
        <v>25</v>
      </c>
      <c r="B7124">
        <v>0</v>
      </c>
      <c r="C7124">
        <v>1</v>
      </c>
      <c r="D7124" t="s">
        <v>5991</v>
      </c>
      <c r="E7124">
        <v>49.133488999999997</v>
      </c>
      <c r="F7124">
        <v>-122.841019</v>
      </c>
      <c r="G7124">
        <f>IF(route_map__2[[#This Row],[route_label]]&lt;&gt;A7125,0,SQRT((E7125-route_map__2[[#This Row],[stop_lat]])^2 + ((F7125-route_map__2[[#This Row],[stop_lon]])*COS(RADIANS(route_map__2[[#This Row],[stop_lat]])))^2)*111.32)</f>
        <v>0.1903300971714898</v>
      </c>
    </row>
    <row r="7125" spans="1:7" hidden="1" x14ac:dyDescent="0.2">
      <c r="A7125" t="s">
        <v>25</v>
      </c>
      <c r="B7125">
        <v>0</v>
      </c>
      <c r="C7125">
        <v>2</v>
      </c>
      <c r="D7125" t="s">
        <v>5992</v>
      </c>
      <c r="E7125">
        <v>49.133992999999997</v>
      </c>
      <c r="F7125">
        <v>-122.838522</v>
      </c>
      <c r="G7125">
        <f>IF(route_map__2[[#This Row],[route_label]]&lt;&gt;A7126,0,SQRT((E7126-route_map__2[[#This Row],[stop_lat]])^2 + ((F7126-route_map__2[[#This Row],[stop_lon]])*COS(RADIANS(route_map__2[[#This Row],[stop_lat]])))^2)*111.32)</f>
        <v>0.39422826754556151</v>
      </c>
    </row>
    <row r="7126" spans="1:7" hidden="1" x14ac:dyDescent="0.2">
      <c r="A7126" t="s">
        <v>25</v>
      </c>
      <c r="B7126">
        <v>0</v>
      </c>
      <c r="C7126">
        <v>3</v>
      </c>
      <c r="D7126" t="s">
        <v>5993</v>
      </c>
      <c r="E7126">
        <v>49.137534000000002</v>
      </c>
      <c r="F7126">
        <v>-122.83860300000001</v>
      </c>
      <c r="G7126">
        <f>IF(route_map__2[[#This Row],[route_label]]&lt;&gt;A7127,0,SQRT((E7127-route_map__2[[#This Row],[stop_lat]])^2 + ((F7127-route_map__2[[#This Row],[stop_lon]])*COS(RADIANS(route_map__2[[#This Row],[stop_lat]])))^2)*111.32)</f>
        <v>0.31694523492000082</v>
      </c>
    </row>
    <row r="7127" spans="1:7" hidden="1" x14ac:dyDescent="0.2">
      <c r="A7127" t="s">
        <v>25</v>
      </c>
      <c r="B7127">
        <v>0</v>
      </c>
      <c r="C7127">
        <v>4</v>
      </c>
      <c r="D7127" t="s">
        <v>5994</v>
      </c>
      <c r="E7127">
        <v>49.140217999999997</v>
      </c>
      <c r="F7127">
        <v>-122.84005500000001</v>
      </c>
      <c r="G7127">
        <f>IF(route_map__2[[#This Row],[route_label]]&lt;&gt;A7128,0,SQRT((E7128-route_map__2[[#This Row],[stop_lat]])^2 + ((F7128-route_map__2[[#This Row],[stop_lon]])*COS(RADIANS(route_map__2[[#This Row],[stop_lat]])))^2)*111.32)</f>
        <v>0.28257964582181644</v>
      </c>
    </row>
    <row r="7128" spans="1:7" hidden="1" x14ac:dyDescent="0.2">
      <c r="A7128" t="s">
        <v>25</v>
      </c>
      <c r="B7128">
        <v>0</v>
      </c>
      <c r="C7128">
        <v>5</v>
      </c>
      <c r="D7128" t="s">
        <v>5995</v>
      </c>
      <c r="E7128">
        <v>49.140942000000003</v>
      </c>
      <c r="F7128">
        <v>-122.843774</v>
      </c>
      <c r="G7128">
        <f>IF(route_map__2[[#This Row],[route_label]]&lt;&gt;A7129,0,SQRT((E7129-route_map__2[[#This Row],[stop_lat]])^2 + ((F7129-route_map__2[[#This Row],[stop_lon]])*COS(RADIANS(route_map__2[[#This Row],[stop_lat]])))^2)*111.32)</f>
        <v>0.21768213327233338</v>
      </c>
    </row>
    <row r="7129" spans="1:7" hidden="1" x14ac:dyDescent="0.2">
      <c r="A7129" t="s">
        <v>25</v>
      </c>
      <c r="B7129">
        <v>0</v>
      </c>
      <c r="C7129">
        <v>6</v>
      </c>
      <c r="D7129" t="s">
        <v>5995</v>
      </c>
      <c r="E7129">
        <v>49.140926999999998</v>
      </c>
      <c r="F7129">
        <v>-122.846763</v>
      </c>
      <c r="G7129">
        <f>IF(route_map__2[[#This Row],[route_label]]&lt;&gt;A7130,0,SQRT((E7130-route_map__2[[#This Row],[stop_lat]])^2 + ((F7130-route_map__2[[#This Row],[stop_lon]])*COS(RADIANS(route_map__2[[#This Row],[stop_lat]])))^2)*111.32)</f>
        <v>0.27524228073163648</v>
      </c>
    </row>
    <row r="7130" spans="1:7" hidden="1" x14ac:dyDescent="0.2">
      <c r="A7130" t="s">
        <v>25</v>
      </c>
      <c r="B7130">
        <v>0</v>
      </c>
      <c r="C7130">
        <v>7</v>
      </c>
      <c r="D7130" t="s">
        <v>5996</v>
      </c>
      <c r="E7130">
        <v>49.140965999999999</v>
      </c>
      <c r="F7130">
        <v>-122.850542</v>
      </c>
      <c r="G7130">
        <f>IF(route_map__2[[#This Row],[route_label]]&lt;&gt;A7131,0,SQRT((E7131-route_map__2[[#This Row],[stop_lat]])^2 + ((F7131-route_map__2[[#This Row],[stop_lon]])*COS(RADIANS(route_map__2[[#This Row],[stop_lat]])))^2)*111.32)</f>
        <v>0.21580309046164139</v>
      </c>
    </row>
    <row r="7131" spans="1:7" hidden="1" x14ac:dyDescent="0.2">
      <c r="A7131" t="s">
        <v>25</v>
      </c>
      <c r="B7131">
        <v>0</v>
      </c>
      <c r="C7131">
        <v>8</v>
      </c>
      <c r="D7131" t="s">
        <v>5997</v>
      </c>
      <c r="E7131">
        <v>49.140993000000002</v>
      </c>
      <c r="F7131">
        <v>-122.853505</v>
      </c>
      <c r="G7131">
        <f>IF(route_map__2[[#This Row],[route_label]]&lt;&gt;A7132,0,SQRT((E7132-route_map__2[[#This Row],[stop_lat]])^2 + ((F7132-route_map__2[[#This Row],[stop_lon]])*COS(RADIANS(route_map__2[[#This Row],[stop_lat]])))^2)*111.32)</f>
        <v>0.29977238513675569</v>
      </c>
    </row>
    <row r="7132" spans="1:7" hidden="1" x14ac:dyDescent="0.2">
      <c r="A7132" t="s">
        <v>25</v>
      </c>
      <c r="B7132">
        <v>0</v>
      </c>
      <c r="C7132">
        <v>9</v>
      </c>
      <c r="D7132" t="s">
        <v>5998</v>
      </c>
      <c r="E7132">
        <v>49.141025999999997</v>
      </c>
      <c r="F7132">
        <v>-122.85762099999999</v>
      </c>
      <c r="G7132">
        <f>IF(route_map__2[[#This Row],[route_label]]&lt;&gt;A7133,0,SQRT((E7133-route_map__2[[#This Row],[stop_lat]])^2 + ((F7133-route_map__2[[#This Row],[stop_lon]])*COS(RADIANS(route_map__2[[#This Row],[stop_lat]])))^2)*111.32)</f>
        <v>0.22677857219579431</v>
      </c>
    </row>
    <row r="7133" spans="1:7" hidden="1" x14ac:dyDescent="0.2">
      <c r="A7133" t="s">
        <v>25</v>
      </c>
      <c r="B7133">
        <v>0</v>
      </c>
      <c r="C7133">
        <v>10</v>
      </c>
      <c r="D7133" t="s">
        <v>5999</v>
      </c>
      <c r="E7133">
        <v>49.141027000000001</v>
      </c>
      <c r="F7133">
        <v>-122.86073500000001</v>
      </c>
      <c r="G7133">
        <f>IF(route_map__2[[#This Row],[route_label]]&lt;&gt;A7134,0,SQRT((E7134-route_map__2[[#This Row],[stop_lat]])^2 + ((F7134-route_map__2[[#This Row],[stop_lon]])*COS(RADIANS(route_map__2[[#This Row],[stop_lat]])))^2)*111.32)</f>
        <v>0.24289297131123935</v>
      </c>
    </row>
    <row r="7134" spans="1:7" hidden="1" x14ac:dyDescent="0.2">
      <c r="A7134" t="s">
        <v>25</v>
      </c>
      <c r="B7134">
        <v>0</v>
      </c>
      <c r="C7134">
        <v>11</v>
      </c>
      <c r="D7134" t="s">
        <v>6000</v>
      </c>
      <c r="E7134">
        <v>49.141055000000001</v>
      </c>
      <c r="F7134">
        <v>-122.86407</v>
      </c>
      <c r="G7134">
        <f>IF(route_map__2[[#This Row],[route_label]]&lt;&gt;A7135,0,SQRT((E7135-route_map__2[[#This Row],[stop_lat]])^2 + ((F7135-route_map__2[[#This Row],[stop_lon]])*COS(RADIANS(route_map__2[[#This Row],[stop_lat]])))^2)*111.32)</f>
        <v>0.27142982698912926</v>
      </c>
    </row>
    <row r="7135" spans="1:7" hidden="1" x14ac:dyDescent="0.2">
      <c r="A7135" t="s">
        <v>25</v>
      </c>
      <c r="B7135">
        <v>0</v>
      </c>
      <c r="C7135">
        <v>12</v>
      </c>
      <c r="D7135" t="s">
        <v>6001</v>
      </c>
      <c r="E7135">
        <v>49.141354</v>
      </c>
      <c r="F7135">
        <v>-122.867769</v>
      </c>
      <c r="G7135">
        <f>IF(route_map__2[[#This Row],[route_label]]&lt;&gt;A7136,0,SQRT((E7136-route_map__2[[#This Row],[stop_lat]])^2 + ((F7136-route_map__2[[#This Row],[stop_lon]])*COS(RADIANS(route_map__2[[#This Row],[stop_lat]])))^2)*111.32)</f>
        <v>0.41300462228762308</v>
      </c>
    </row>
    <row r="7136" spans="1:7" hidden="1" x14ac:dyDescent="0.2">
      <c r="A7136" t="s">
        <v>25</v>
      </c>
      <c r="B7136">
        <v>0</v>
      </c>
      <c r="C7136">
        <v>13</v>
      </c>
      <c r="D7136" t="s">
        <v>6002</v>
      </c>
      <c r="E7136">
        <v>49.145063999999998</v>
      </c>
      <c r="F7136">
        <v>-122.86780299999999</v>
      </c>
      <c r="G7136">
        <f>IF(route_map__2[[#This Row],[route_label]]&lt;&gt;A7137,0,SQRT((E7137-route_map__2[[#This Row],[stop_lat]])^2 + ((F7137-route_map__2[[#This Row],[stop_lon]])*COS(RADIANS(route_map__2[[#This Row],[stop_lat]])))^2)*111.32)</f>
        <v>0.38807138568044541</v>
      </c>
    </row>
    <row r="7137" spans="1:7" hidden="1" x14ac:dyDescent="0.2">
      <c r="A7137" t="s">
        <v>25</v>
      </c>
      <c r="B7137">
        <v>0</v>
      </c>
      <c r="C7137">
        <v>14</v>
      </c>
      <c r="D7137" t="s">
        <v>6003</v>
      </c>
      <c r="E7137">
        <v>49.14855</v>
      </c>
      <c r="F7137">
        <v>-122.867841</v>
      </c>
      <c r="G7137">
        <f>IF(route_map__2[[#This Row],[route_label]]&lt;&gt;A7138,0,SQRT((E7138-route_map__2[[#This Row],[stop_lat]])^2 + ((F7138-route_map__2[[#This Row],[stop_lon]])*COS(RADIANS(route_map__2[[#This Row],[stop_lat]])))^2)*111.32)</f>
        <v>0.28086051101953541</v>
      </c>
    </row>
    <row r="7138" spans="1:7" hidden="1" x14ac:dyDescent="0.2">
      <c r="A7138" t="s">
        <v>25</v>
      </c>
      <c r="B7138">
        <v>0</v>
      </c>
      <c r="C7138">
        <v>15</v>
      </c>
      <c r="D7138" t="s">
        <v>6004</v>
      </c>
      <c r="E7138">
        <v>49.151072999999997</v>
      </c>
      <c r="F7138">
        <v>-122.867845</v>
      </c>
      <c r="G7138">
        <f>IF(route_map__2[[#This Row],[route_label]]&lt;&gt;A7139,0,SQRT((E7139-route_map__2[[#This Row],[stop_lat]])^2 + ((F7139-route_map__2[[#This Row],[stop_lon]])*COS(RADIANS(route_map__2[[#This Row],[stop_lat]])))^2)*111.32)</f>
        <v>0.17733397075266716</v>
      </c>
    </row>
    <row r="7139" spans="1:7" hidden="1" x14ac:dyDescent="0.2">
      <c r="A7139" t="s">
        <v>25</v>
      </c>
      <c r="B7139">
        <v>0</v>
      </c>
      <c r="C7139">
        <v>16</v>
      </c>
      <c r="D7139" t="s">
        <v>6005</v>
      </c>
      <c r="E7139">
        <v>49.152666000000004</v>
      </c>
      <c r="F7139">
        <v>-122.86785399999999</v>
      </c>
      <c r="G7139">
        <f>IF(route_map__2[[#This Row],[route_label]]&lt;&gt;A7140,0,SQRT((E7140-route_map__2[[#This Row],[stop_lat]])^2 + ((F7140-route_map__2[[#This Row],[stop_lon]])*COS(RADIANS(route_map__2[[#This Row],[stop_lat]])))^2)*111.32)</f>
        <v>0.33741092785549537</v>
      </c>
    </row>
    <row r="7140" spans="1:7" hidden="1" x14ac:dyDescent="0.2">
      <c r="A7140" t="s">
        <v>25</v>
      </c>
      <c r="B7140">
        <v>0</v>
      </c>
      <c r="C7140">
        <v>17</v>
      </c>
      <c r="D7140" t="s">
        <v>6006</v>
      </c>
      <c r="E7140">
        <v>49.155697000000004</v>
      </c>
      <c r="F7140">
        <v>-122.86785500000001</v>
      </c>
      <c r="G7140">
        <f>IF(route_map__2[[#This Row],[route_label]]&lt;&gt;A7141,0,SQRT((E7141-route_map__2[[#This Row],[stop_lat]])^2 + ((F7141-route_map__2[[#This Row],[stop_lon]])*COS(RADIANS(route_map__2[[#This Row],[stop_lat]])))^2)*111.32)</f>
        <v>0.39340490694576169</v>
      </c>
    </row>
    <row r="7141" spans="1:7" hidden="1" x14ac:dyDescent="0.2">
      <c r="A7141" t="s">
        <v>25</v>
      </c>
      <c r="B7141">
        <v>0</v>
      </c>
      <c r="C7141">
        <v>18</v>
      </c>
      <c r="D7141" t="s">
        <v>6007</v>
      </c>
      <c r="E7141">
        <v>49.159230999999998</v>
      </c>
      <c r="F7141">
        <v>-122.867853</v>
      </c>
      <c r="G7141">
        <f>IF(route_map__2[[#This Row],[route_label]]&lt;&gt;A7142,0,SQRT((E7142-route_map__2[[#This Row],[stop_lat]])^2 + ((F7142-route_map__2[[#This Row],[stop_lon]])*COS(RADIANS(route_map__2[[#This Row],[stop_lat]])))^2)*111.32)</f>
        <v>0.41155705163174211</v>
      </c>
    </row>
    <row r="7142" spans="1:7" hidden="1" x14ac:dyDescent="0.2">
      <c r="A7142" t="s">
        <v>25</v>
      </c>
      <c r="B7142">
        <v>0</v>
      </c>
      <c r="C7142">
        <v>19</v>
      </c>
      <c r="D7142" t="s">
        <v>6008</v>
      </c>
      <c r="E7142">
        <v>49.162928000000001</v>
      </c>
      <c r="F7142">
        <v>-122.867886</v>
      </c>
      <c r="G7142">
        <f>IF(route_map__2[[#This Row],[route_label]]&lt;&gt;A7143,0,SQRT((E7143-route_map__2[[#This Row],[stop_lat]])^2 + ((F7143-route_map__2[[#This Row],[stop_lon]])*COS(RADIANS(route_map__2[[#This Row],[stop_lat]])))^2)*111.32)</f>
        <v>0.44539598363736604</v>
      </c>
    </row>
    <row r="7143" spans="1:7" hidden="1" x14ac:dyDescent="0.2">
      <c r="A7143" t="s">
        <v>25</v>
      </c>
      <c r="B7143">
        <v>0</v>
      </c>
      <c r="C7143">
        <v>20</v>
      </c>
      <c r="D7143" t="s">
        <v>6009</v>
      </c>
      <c r="E7143">
        <v>49.166929000000003</v>
      </c>
      <c r="F7143">
        <v>-122.867914</v>
      </c>
      <c r="G7143">
        <f>IF(route_map__2[[#This Row],[route_label]]&lt;&gt;A7144,0,SQRT((E7144-route_map__2[[#This Row],[stop_lat]])^2 + ((F7144-route_map__2[[#This Row],[stop_lon]])*COS(RADIANS(route_map__2[[#This Row],[stop_lat]])))^2)*111.32)</f>
        <v>0.34999035247642535</v>
      </c>
    </row>
    <row r="7144" spans="1:7" hidden="1" x14ac:dyDescent="0.2">
      <c r="A7144" t="s">
        <v>25</v>
      </c>
      <c r="B7144">
        <v>0</v>
      </c>
      <c r="C7144">
        <v>21</v>
      </c>
      <c r="D7144" t="s">
        <v>6010</v>
      </c>
      <c r="E7144">
        <v>49.170073000000002</v>
      </c>
      <c r="F7144">
        <v>-122.867908</v>
      </c>
      <c r="G7144">
        <f>IF(route_map__2[[#This Row],[route_label]]&lt;&gt;A7145,0,SQRT((E7145-route_map__2[[#This Row],[stop_lat]])^2 + ((F7145-route_map__2[[#This Row],[stop_lon]])*COS(RADIANS(route_map__2[[#This Row],[stop_lat]])))^2)*111.32)</f>
        <v>0.21351255393420349</v>
      </c>
    </row>
    <row r="7145" spans="1:7" hidden="1" x14ac:dyDescent="0.2">
      <c r="A7145" t="s">
        <v>25</v>
      </c>
      <c r="B7145">
        <v>0</v>
      </c>
      <c r="C7145">
        <v>22</v>
      </c>
      <c r="D7145" t="s">
        <v>6011</v>
      </c>
      <c r="E7145">
        <v>49.171990999999998</v>
      </c>
      <c r="F7145">
        <v>-122.86791599999999</v>
      </c>
      <c r="G7145">
        <f>IF(route_map__2[[#This Row],[route_label]]&lt;&gt;A7146,0,SQRT((E7146-route_map__2[[#This Row],[stop_lat]])^2 + ((F7146-route_map__2[[#This Row],[stop_lon]])*COS(RADIANS(route_map__2[[#This Row],[stop_lat]])))^2)*111.32)</f>
        <v>0.31603755542209733</v>
      </c>
    </row>
    <row r="7146" spans="1:7" hidden="1" x14ac:dyDescent="0.2">
      <c r="A7146" t="s">
        <v>25</v>
      </c>
      <c r="B7146">
        <v>0</v>
      </c>
      <c r="C7146">
        <v>23</v>
      </c>
      <c r="D7146" t="s">
        <v>6012</v>
      </c>
      <c r="E7146">
        <v>49.17483</v>
      </c>
      <c r="F7146">
        <v>-122.867913</v>
      </c>
      <c r="G7146">
        <f>IF(route_map__2[[#This Row],[route_label]]&lt;&gt;A7147,0,SQRT((E7147-route_map__2[[#This Row],[stop_lat]])^2 + ((F7147-route_map__2[[#This Row],[stop_lon]])*COS(RADIANS(route_map__2[[#This Row],[stop_lat]])))^2)*111.32)</f>
        <v>0.29406273162234736</v>
      </c>
    </row>
    <row r="7147" spans="1:7" hidden="1" x14ac:dyDescent="0.2">
      <c r="A7147" t="s">
        <v>25</v>
      </c>
      <c r="B7147">
        <v>0</v>
      </c>
      <c r="C7147">
        <v>24</v>
      </c>
      <c r="D7147" t="s">
        <v>6013</v>
      </c>
      <c r="E7147">
        <v>49.177470999999997</v>
      </c>
      <c r="F7147">
        <v>-122.86782700000001</v>
      </c>
      <c r="G7147">
        <f>IF(route_map__2[[#This Row],[route_label]]&lt;&gt;A7148,0,SQRT((E7148-route_map__2[[#This Row],[stop_lat]])^2 + ((F7148-route_map__2[[#This Row],[stop_lon]])*COS(RADIANS(route_map__2[[#This Row],[stop_lat]])))^2)*111.32)</f>
        <v>0.30059035085779423</v>
      </c>
    </row>
    <row r="7148" spans="1:7" hidden="1" x14ac:dyDescent="0.2">
      <c r="A7148" t="s">
        <v>25</v>
      </c>
      <c r="B7148">
        <v>0</v>
      </c>
      <c r="C7148">
        <v>25</v>
      </c>
      <c r="D7148" t="s">
        <v>6014</v>
      </c>
      <c r="E7148">
        <v>49.180169999999997</v>
      </c>
      <c r="F7148">
        <v>-122.86770199999999</v>
      </c>
      <c r="G7148">
        <f>IF(route_map__2[[#This Row],[route_label]]&lt;&gt;A7149,0,SQRT((E7149-route_map__2[[#This Row],[stop_lat]])^2 + ((F7149-route_map__2[[#This Row],[stop_lon]])*COS(RADIANS(route_map__2[[#This Row],[stop_lat]])))^2)*111.32)</f>
        <v>0.27303004685998433</v>
      </c>
    </row>
    <row r="7149" spans="1:7" hidden="1" x14ac:dyDescent="0.2">
      <c r="A7149" t="s">
        <v>25</v>
      </c>
      <c r="B7149">
        <v>0</v>
      </c>
      <c r="C7149">
        <v>26</v>
      </c>
      <c r="D7149" t="s">
        <v>6015</v>
      </c>
      <c r="E7149">
        <v>49.182622000000002</v>
      </c>
      <c r="F7149">
        <v>-122.867615</v>
      </c>
      <c r="G7149">
        <f>IF(route_map__2[[#This Row],[route_label]]&lt;&gt;A7150,0,SQRT((E7150-route_map__2[[#This Row],[stop_lat]])^2 + ((F7150-route_map__2[[#This Row],[stop_lon]])*COS(RADIANS(route_map__2[[#This Row],[stop_lat]])))^2)*111.32)</f>
        <v>0.23362009215658647</v>
      </c>
    </row>
    <row r="7150" spans="1:7" hidden="1" x14ac:dyDescent="0.2">
      <c r="A7150" t="s">
        <v>25</v>
      </c>
      <c r="B7150">
        <v>0</v>
      </c>
      <c r="C7150">
        <v>27</v>
      </c>
      <c r="D7150" t="s">
        <v>6016</v>
      </c>
      <c r="E7150">
        <v>49.184719999999999</v>
      </c>
      <c r="F7150">
        <v>-122.867536</v>
      </c>
      <c r="G7150">
        <f>IF(route_map__2[[#This Row],[route_label]]&lt;&gt;A7151,0,SQRT((E7151-route_map__2[[#This Row],[stop_lat]])^2 + ((F7151-route_map__2[[#This Row],[stop_lon]])*COS(RADIANS(route_map__2[[#This Row],[stop_lat]])))^2)*111.32)</f>
        <v>0.41068506327011362</v>
      </c>
    </row>
    <row r="7151" spans="1:7" hidden="1" x14ac:dyDescent="0.2">
      <c r="A7151" t="s">
        <v>25</v>
      </c>
      <c r="B7151">
        <v>0</v>
      </c>
      <c r="C7151">
        <v>28</v>
      </c>
      <c r="D7151" t="s">
        <v>6017</v>
      </c>
      <c r="E7151">
        <v>49.188409</v>
      </c>
      <c r="F7151">
        <v>-122.867599</v>
      </c>
      <c r="G7151">
        <f>IF(route_map__2[[#This Row],[route_label]]&lt;&gt;A7152,0,SQRT((E7152-route_map__2[[#This Row],[stop_lat]])^2 + ((F7152-route_map__2[[#This Row],[stop_lon]])*COS(RADIANS(route_map__2[[#This Row],[stop_lat]])))^2)*111.32)</f>
        <v>0.36591965685352806</v>
      </c>
    </row>
    <row r="7152" spans="1:7" hidden="1" x14ac:dyDescent="0.2">
      <c r="A7152" t="s">
        <v>25</v>
      </c>
      <c r="B7152">
        <v>0</v>
      </c>
      <c r="C7152">
        <v>29</v>
      </c>
      <c r="D7152" t="s">
        <v>6018</v>
      </c>
      <c r="E7152">
        <v>49.191628999999999</v>
      </c>
      <c r="F7152">
        <v>-122.86658799999999</v>
      </c>
      <c r="G7152">
        <f>IF(route_map__2[[#This Row],[route_label]]&lt;&gt;A7153,0,SQRT((E7153-route_map__2[[#This Row],[stop_lat]])^2 + ((F7153-route_map__2[[#This Row],[stop_lon]])*COS(RADIANS(route_map__2[[#This Row],[stop_lat]])))^2)*111.32)</f>
        <v>0.28707842314735726</v>
      </c>
    </row>
    <row r="7153" spans="1:7" hidden="1" x14ac:dyDescent="0.2">
      <c r="A7153" t="s">
        <v>25</v>
      </c>
      <c r="B7153">
        <v>0</v>
      </c>
      <c r="C7153">
        <v>30</v>
      </c>
      <c r="D7153" t="s">
        <v>6019</v>
      </c>
      <c r="E7153">
        <v>49.191617999999998</v>
      </c>
      <c r="F7153">
        <v>-122.86264199999999</v>
      </c>
      <c r="G7153">
        <f>IF(route_map__2[[#This Row],[route_label]]&lt;&gt;A7154,0,SQRT((E7154-route_map__2[[#This Row],[stop_lat]])^2 + ((F7154-route_map__2[[#This Row],[stop_lon]])*COS(RADIANS(route_map__2[[#This Row],[stop_lat]])))^2)*111.32)</f>
        <v>0.31538242216897666</v>
      </c>
    </row>
    <row r="7154" spans="1:7" hidden="1" x14ac:dyDescent="0.2">
      <c r="A7154" t="s">
        <v>25</v>
      </c>
      <c r="B7154">
        <v>0</v>
      </c>
      <c r="C7154">
        <v>31</v>
      </c>
      <c r="D7154" t="s">
        <v>6020</v>
      </c>
      <c r="E7154">
        <v>49.191600000000001</v>
      </c>
      <c r="F7154">
        <v>-122.858307</v>
      </c>
      <c r="G7154">
        <f>IF(route_map__2[[#This Row],[route_label]]&lt;&gt;A7155,0,SQRT((E7155-route_map__2[[#This Row],[stop_lat]])^2 + ((F7155-route_map__2[[#This Row],[stop_lon]])*COS(RADIANS(route_map__2[[#This Row],[stop_lat]])))^2)*111.32)</f>
        <v>0.18473958440559635</v>
      </c>
    </row>
    <row r="7155" spans="1:7" hidden="1" x14ac:dyDescent="0.2">
      <c r="A7155" t="s">
        <v>25</v>
      </c>
      <c r="B7155">
        <v>0</v>
      </c>
      <c r="C7155">
        <v>32</v>
      </c>
      <c r="D7155" t="s">
        <v>6021</v>
      </c>
      <c r="E7155">
        <v>49.191572999999998</v>
      </c>
      <c r="F7155">
        <v>-122.855768</v>
      </c>
      <c r="G7155">
        <f>IF(route_map__2[[#This Row],[route_label]]&lt;&gt;A7156,0,SQRT((E7156-route_map__2[[#This Row],[stop_lat]])^2 + ((F7156-route_map__2[[#This Row],[stop_lon]])*COS(RADIANS(route_map__2[[#This Row],[stop_lat]])))^2)*111.32)</f>
        <v>0.50396608965511192</v>
      </c>
    </row>
    <row r="7156" spans="1:7" hidden="1" x14ac:dyDescent="0.2">
      <c r="A7156" t="s">
        <v>25</v>
      </c>
      <c r="B7156">
        <v>0</v>
      </c>
      <c r="C7156">
        <v>33</v>
      </c>
      <c r="D7156" t="s">
        <v>5709</v>
      </c>
      <c r="E7156">
        <v>49.191533999999997</v>
      </c>
      <c r="F7156">
        <v>-122.84884099999999</v>
      </c>
      <c r="G7156">
        <f>IF(route_map__2[[#This Row],[route_label]]&lt;&gt;A7157,0,SQRT((E7157-route_map__2[[#This Row],[stop_lat]])^2 + ((F7157-route_map__2[[#This Row],[stop_lon]])*COS(RADIANS(route_map__2[[#This Row],[stop_lat]])))^2)*111.32)</f>
        <v>0.21852427787577533</v>
      </c>
    </row>
    <row r="7157" spans="1:7" hidden="1" x14ac:dyDescent="0.2">
      <c r="A7157" t="s">
        <v>25</v>
      </c>
      <c r="B7157">
        <v>0</v>
      </c>
      <c r="C7157">
        <v>34</v>
      </c>
      <c r="D7157" t="s">
        <v>5830</v>
      </c>
      <c r="E7157">
        <v>49.189698999999997</v>
      </c>
      <c r="F7157">
        <v>-122.847774</v>
      </c>
      <c r="G7157">
        <f>IF(route_map__2[[#This Row],[route_label]]&lt;&gt;A7158,0,SQRT((E7158-route_map__2[[#This Row],[stop_lat]])^2 + ((F7158-route_map__2[[#This Row],[stop_lon]])*COS(RADIANS(route_map__2[[#This Row],[stop_lat]])))^2)*111.32)</f>
        <v>0.14920922549464685</v>
      </c>
    </row>
    <row r="7158" spans="1:7" hidden="1" x14ac:dyDescent="0.2">
      <c r="A7158" t="s">
        <v>25</v>
      </c>
      <c r="B7158">
        <v>1</v>
      </c>
      <c r="C7158">
        <v>1</v>
      </c>
      <c r="D7158" t="s">
        <v>6022</v>
      </c>
      <c r="E7158">
        <v>49.188850000000002</v>
      </c>
      <c r="F7158">
        <v>-122.849361</v>
      </c>
      <c r="G7158">
        <f>IF(route_map__2[[#This Row],[route_label]]&lt;&gt;A7159,0,SQRT((E7159-route_map__2[[#This Row],[stop_lat]])^2 + ((F7159-route_map__2[[#This Row],[stop_lon]])*COS(RADIANS(route_map__2[[#This Row],[stop_lat]])))^2)*111.32)</f>
        <v>0.36462837496992639</v>
      </c>
    </row>
    <row r="7159" spans="1:7" hidden="1" x14ac:dyDescent="0.2">
      <c r="A7159" t="s">
        <v>25</v>
      </c>
      <c r="B7159">
        <v>1</v>
      </c>
      <c r="C7159">
        <v>2</v>
      </c>
      <c r="D7159" t="s">
        <v>6023</v>
      </c>
      <c r="E7159">
        <v>49.191741</v>
      </c>
      <c r="F7159">
        <v>-122.85171699999999</v>
      </c>
      <c r="G7159">
        <f>IF(route_map__2[[#This Row],[route_label]]&lt;&gt;A7160,0,SQRT((E7160-route_map__2[[#This Row],[stop_lat]])^2 + ((F7160-route_map__2[[#This Row],[stop_lon]])*COS(RADIANS(route_map__2[[#This Row],[stop_lat]])))^2)*111.32)</f>
        <v>0.20581538565734789</v>
      </c>
    </row>
    <row r="7160" spans="1:7" hidden="1" x14ac:dyDescent="0.2">
      <c r="A7160" t="s">
        <v>25</v>
      </c>
      <c r="B7160">
        <v>1</v>
      </c>
      <c r="C7160">
        <v>3</v>
      </c>
      <c r="D7160" t="s">
        <v>6024</v>
      </c>
      <c r="E7160">
        <v>49.191750999999996</v>
      </c>
      <c r="F7160">
        <v>-122.854546</v>
      </c>
      <c r="G7160">
        <f>IF(route_map__2[[#This Row],[route_label]]&lt;&gt;A7161,0,SQRT((E7161-route_map__2[[#This Row],[stop_lat]])^2 + ((F7161-route_map__2[[#This Row],[stop_lon]])*COS(RADIANS(route_map__2[[#This Row],[stop_lat]])))^2)*111.32)</f>
        <v>0.18995814698475855</v>
      </c>
    </row>
    <row r="7161" spans="1:7" hidden="1" x14ac:dyDescent="0.2">
      <c r="A7161" t="s">
        <v>25</v>
      </c>
      <c r="B7161">
        <v>1</v>
      </c>
      <c r="C7161">
        <v>4</v>
      </c>
      <c r="D7161" t="s">
        <v>6025</v>
      </c>
      <c r="E7161">
        <v>49.191763999999999</v>
      </c>
      <c r="F7161">
        <v>-122.857157</v>
      </c>
      <c r="G7161">
        <f>IF(route_map__2[[#This Row],[route_label]]&lt;&gt;A7162,0,SQRT((E7162-route_map__2[[#This Row],[stop_lat]])^2 + ((F7162-route_map__2[[#This Row],[stop_lon]])*COS(RADIANS(route_map__2[[#This Row],[stop_lat]])))^2)*111.32)</f>
        <v>0.31014283533908998</v>
      </c>
    </row>
    <row r="7162" spans="1:7" hidden="1" x14ac:dyDescent="0.2">
      <c r="A7162" t="s">
        <v>25</v>
      </c>
      <c r="B7162">
        <v>1</v>
      </c>
      <c r="C7162">
        <v>5</v>
      </c>
      <c r="D7162" t="s">
        <v>6026</v>
      </c>
      <c r="E7162">
        <v>49.191746999999999</v>
      </c>
      <c r="F7162">
        <v>-122.86142</v>
      </c>
      <c r="G7162">
        <f>IF(route_map__2[[#This Row],[route_label]]&lt;&gt;A7163,0,SQRT((E7163-route_map__2[[#This Row],[stop_lat]])^2 + ((F7163-route_map__2[[#This Row],[stop_lon]])*COS(RADIANS(route_map__2[[#This Row],[stop_lat]])))^2)*111.32)</f>
        <v>0.19475739192535305</v>
      </c>
    </row>
    <row r="7163" spans="1:7" hidden="1" x14ac:dyDescent="0.2">
      <c r="A7163" t="s">
        <v>25</v>
      </c>
      <c r="B7163">
        <v>1</v>
      </c>
      <c r="C7163">
        <v>6</v>
      </c>
      <c r="D7163" t="s">
        <v>6027</v>
      </c>
      <c r="E7163">
        <v>49.191757000000003</v>
      </c>
      <c r="F7163">
        <v>-122.864097</v>
      </c>
      <c r="G7163">
        <f>IF(route_map__2[[#This Row],[route_label]]&lt;&gt;A7164,0,SQRT((E7164-route_map__2[[#This Row],[stop_lat]])^2 + ((F7164-route_map__2[[#This Row],[stop_lon]])*COS(RADIANS(route_map__2[[#This Row],[stop_lat]])))^2)*111.32)</f>
        <v>0.28116008810993454</v>
      </c>
    </row>
    <row r="7164" spans="1:7" hidden="1" x14ac:dyDescent="0.2">
      <c r="A7164" t="s">
        <v>25</v>
      </c>
      <c r="B7164">
        <v>1</v>
      </c>
      <c r="C7164">
        <v>7</v>
      </c>
      <c r="D7164" t="s">
        <v>6028</v>
      </c>
      <c r="E7164">
        <v>49.191218999999997</v>
      </c>
      <c r="F7164">
        <v>-122.867873</v>
      </c>
      <c r="G7164">
        <f>IF(route_map__2[[#This Row],[route_label]]&lt;&gt;A7165,0,SQRT((E7165-route_map__2[[#This Row],[stop_lat]])^2 + ((F7165-route_map__2[[#This Row],[stop_lon]])*COS(RADIANS(route_map__2[[#This Row],[stop_lat]])))^2)*111.32)</f>
        <v>0.18806361452739295</v>
      </c>
    </row>
    <row r="7165" spans="1:7" hidden="1" x14ac:dyDescent="0.2">
      <c r="A7165" t="s">
        <v>25</v>
      </c>
      <c r="B7165">
        <v>1</v>
      </c>
      <c r="C7165">
        <v>8</v>
      </c>
      <c r="D7165" t="s">
        <v>6029</v>
      </c>
      <c r="E7165">
        <v>49.189529999999998</v>
      </c>
      <c r="F7165">
        <v>-122.867817</v>
      </c>
      <c r="G7165">
        <f>IF(route_map__2[[#This Row],[route_label]]&lt;&gt;A7166,0,SQRT((E7166-route_map__2[[#This Row],[stop_lat]])^2 + ((F7166-route_map__2[[#This Row],[stop_lon]])*COS(RADIANS(route_map__2[[#This Row],[stop_lat]])))^2)*111.32)</f>
        <v>0.19882583959433239</v>
      </c>
    </row>
    <row r="7166" spans="1:7" hidden="1" x14ac:dyDescent="0.2">
      <c r="A7166" t="s">
        <v>25</v>
      </c>
      <c r="B7166">
        <v>1</v>
      </c>
      <c r="C7166">
        <v>9</v>
      </c>
      <c r="D7166" t="s">
        <v>6030</v>
      </c>
      <c r="E7166">
        <v>49.187744000000002</v>
      </c>
      <c r="F7166">
        <v>-122.86779199999999</v>
      </c>
      <c r="G7166">
        <f>IF(route_map__2[[#This Row],[route_label]]&lt;&gt;A7167,0,SQRT((E7167-route_map__2[[#This Row],[stop_lat]])^2 + ((F7167-route_map__2[[#This Row],[stop_lon]])*COS(RADIANS(route_map__2[[#This Row],[stop_lat]])))^2)*111.32)</f>
        <v>0.39952753962347215</v>
      </c>
    </row>
    <row r="7167" spans="1:7" hidden="1" x14ac:dyDescent="0.2">
      <c r="A7167" t="s">
        <v>25</v>
      </c>
      <c r="B7167">
        <v>1</v>
      </c>
      <c r="C7167">
        <v>10</v>
      </c>
      <c r="D7167" t="s">
        <v>6031</v>
      </c>
      <c r="E7167">
        <v>49.184154999999997</v>
      </c>
      <c r="F7167">
        <v>-122.867789</v>
      </c>
      <c r="G7167">
        <f>IF(route_map__2[[#This Row],[route_label]]&lt;&gt;A7168,0,SQRT((E7168-route_map__2[[#This Row],[stop_lat]])^2 + ((F7168-route_map__2[[#This Row],[stop_lon]])*COS(RADIANS(route_map__2[[#This Row],[stop_lat]])))^2)*111.32)</f>
        <v>0.25050314147662522</v>
      </c>
    </row>
    <row r="7168" spans="1:7" hidden="1" x14ac:dyDescent="0.2">
      <c r="A7168" t="s">
        <v>25</v>
      </c>
      <c r="B7168">
        <v>1</v>
      </c>
      <c r="C7168">
        <v>11</v>
      </c>
      <c r="D7168" t="s">
        <v>6032</v>
      </c>
      <c r="E7168">
        <v>49.181905</v>
      </c>
      <c r="F7168">
        <v>-122.867845</v>
      </c>
      <c r="G7168">
        <f>IF(route_map__2[[#This Row],[route_label]]&lt;&gt;A7169,0,SQRT((E7169-route_map__2[[#This Row],[stop_lat]])^2 + ((F7169-route_map__2[[#This Row],[stop_lon]])*COS(RADIANS(route_map__2[[#This Row],[stop_lat]])))^2)*111.32)</f>
        <v>0.25924708980773831</v>
      </c>
    </row>
    <row r="7169" spans="1:7" hidden="1" x14ac:dyDescent="0.2">
      <c r="A7169" t="s">
        <v>25</v>
      </c>
      <c r="B7169">
        <v>1</v>
      </c>
      <c r="C7169">
        <v>12</v>
      </c>
      <c r="D7169" t="s">
        <v>6033</v>
      </c>
      <c r="E7169">
        <v>49.179577000000002</v>
      </c>
      <c r="F7169">
        <v>-122.867941</v>
      </c>
      <c r="G7169">
        <f>IF(route_map__2[[#This Row],[route_label]]&lt;&gt;A7170,0,SQRT((E7170-route_map__2[[#This Row],[stop_lat]])^2 + ((F7170-route_map__2[[#This Row],[stop_lon]])*COS(RADIANS(route_map__2[[#This Row],[stop_lat]])))^2)*111.32)</f>
        <v>0.31268276646156179</v>
      </c>
    </row>
    <row r="7170" spans="1:7" hidden="1" x14ac:dyDescent="0.2">
      <c r="A7170" t="s">
        <v>25</v>
      </c>
      <c r="B7170">
        <v>1</v>
      </c>
      <c r="C7170">
        <v>13</v>
      </c>
      <c r="D7170" t="s">
        <v>6034</v>
      </c>
      <c r="E7170">
        <v>49.176771000000002</v>
      </c>
      <c r="F7170">
        <v>-122.868135</v>
      </c>
      <c r="G7170">
        <f>IF(route_map__2[[#This Row],[route_label]]&lt;&gt;A7171,0,SQRT((E7171-route_map__2[[#This Row],[stop_lat]])^2 + ((F7171-route_map__2[[#This Row],[stop_lon]])*COS(RADIANS(route_map__2[[#This Row],[stop_lat]])))^2)*111.32)</f>
        <v>0.272622922822437</v>
      </c>
    </row>
    <row r="7171" spans="1:7" hidden="1" x14ac:dyDescent="0.2">
      <c r="A7171" t="s">
        <v>25</v>
      </c>
      <c r="B7171">
        <v>1</v>
      </c>
      <c r="C7171">
        <v>14</v>
      </c>
      <c r="D7171" t="s">
        <v>6035</v>
      </c>
      <c r="E7171">
        <v>49.174321999999997</v>
      </c>
      <c r="F7171">
        <v>-122.86812999999999</v>
      </c>
      <c r="G7171">
        <f>IF(route_map__2[[#This Row],[route_label]]&lt;&gt;A7172,0,SQRT((E7172-route_map__2[[#This Row],[stop_lat]])^2 + ((F7172-route_map__2[[#This Row],[stop_lon]])*COS(RADIANS(route_map__2[[#This Row],[stop_lat]])))^2)*111.32)</f>
        <v>0.32394280229187594</v>
      </c>
    </row>
    <row r="7172" spans="1:7" hidden="1" x14ac:dyDescent="0.2">
      <c r="A7172" t="s">
        <v>25</v>
      </c>
      <c r="B7172">
        <v>1</v>
      </c>
      <c r="C7172">
        <v>15</v>
      </c>
      <c r="D7172" t="s">
        <v>6036</v>
      </c>
      <c r="E7172">
        <v>49.171411999999997</v>
      </c>
      <c r="F7172">
        <v>-122.868144</v>
      </c>
      <c r="G7172">
        <f>IF(route_map__2[[#This Row],[route_label]]&lt;&gt;A7173,0,SQRT((E7173-route_map__2[[#This Row],[stop_lat]])^2 + ((F7173-route_map__2[[#This Row],[stop_lon]])*COS(RADIANS(route_map__2[[#This Row],[stop_lat]])))^2)*111.32)</f>
        <v>0.21740839856074134</v>
      </c>
    </row>
    <row r="7173" spans="1:7" hidden="1" x14ac:dyDescent="0.2">
      <c r="A7173" t="s">
        <v>25</v>
      </c>
      <c r="B7173">
        <v>1</v>
      </c>
      <c r="C7173">
        <v>16</v>
      </c>
      <c r="D7173" t="s">
        <v>6037</v>
      </c>
      <c r="E7173">
        <v>49.169459000000003</v>
      </c>
      <c r="F7173">
        <v>-122.868138</v>
      </c>
      <c r="G7173">
        <f>IF(route_map__2[[#This Row],[route_label]]&lt;&gt;A7174,0,SQRT((E7174-route_map__2[[#This Row],[stop_lat]])^2 + ((F7174-route_map__2[[#This Row],[stop_lon]])*COS(RADIANS(route_map__2[[#This Row],[stop_lat]])))^2)*111.32)</f>
        <v>0.34676180000012125</v>
      </c>
    </row>
    <row r="7174" spans="1:7" hidden="1" x14ac:dyDescent="0.2">
      <c r="A7174" t="s">
        <v>25</v>
      </c>
      <c r="B7174">
        <v>1</v>
      </c>
      <c r="C7174">
        <v>17</v>
      </c>
      <c r="D7174" t="s">
        <v>6038</v>
      </c>
      <c r="E7174">
        <v>49.166344000000002</v>
      </c>
      <c r="F7174">
        <v>-122.868138</v>
      </c>
      <c r="G7174">
        <f>IF(route_map__2[[#This Row],[route_label]]&lt;&gt;A7175,0,SQRT((E7175-route_map__2[[#This Row],[stop_lat]])^2 + ((F7175-route_map__2[[#This Row],[stop_lon]])*COS(RADIANS(route_map__2[[#This Row],[stop_lat]])))^2)*111.32)</f>
        <v>0.46242777124814388</v>
      </c>
    </row>
    <row r="7175" spans="1:7" hidden="1" x14ac:dyDescent="0.2">
      <c r="A7175" t="s">
        <v>25</v>
      </c>
      <c r="B7175">
        <v>1</v>
      </c>
      <c r="C7175">
        <v>18</v>
      </c>
      <c r="D7175" t="s">
        <v>6039</v>
      </c>
      <c r="E7175">
        <v>49.162190000000002</v>
      </c>
      <c r="F7175">
        <v>-122.868166</v>
      </c>
      <c r="G7175">
        <f>IF(route_map__2[[#This Row],[route_label]]&lt;&gt;A7176,0,SQRT((E7176-route_map__2[[#This Row],[stop_lat]])^2 + ((F7176-route_map__2[[#This Row],[stop_lon]])*COS(RADIANS(route_map__2[[#This Row],[stop_lat]])))^2)*111.32)</f>
        <v>0.41667167566084973</v>
      </c>
    </row>
    <row r="7176" spans="1:7" hidden="1" x14ac:dyDescent="0.2">
      <c r="A7176" t="s">
        <v>25</v>
      </c>
      <c r="B7176">
        <v>1</v>
      </c>
      <c r="C7176">
        <v>19</v>
      </c>
      <c r="D7176" t="s">
        <v>6040</v>
      </c>
      <c r="E7176">
        <v>49.158447000000002</v>
      </c>
      <c r="F7176">
        <v>-122.868154</v>
      </c>
      <c r="G7176">
        <f>IF(route_map__2[[#This Row],[route_label]]&lt;&gt;A7177,0,SQRT((E7177-route_map__2[[#This Row],[stop_lat]])^2 + ((F7177-route_map__2[[#This Row],[stop_lon]])*COS(RADIANS(route_map__2[[#This Row],[stop_lat]])))^2)*111.32)</f>
        <v>0.38839663303706856</v>
      </c>
    </row>
    <row r="7177" spans="1:7" hidden="1" x14ac:dyDescent="0.2">
      <c r="A7177" t="s">
        <v>25</v>
      </c>
      <c r="B7177">
        <v>1</v>
      </c>
      <c r="C7177">
        <v>20</v>
      </c>
      <c r="D7177" t="s">
        <v>6041</v>
      </c>
      <c r="E7177">
        <v>49.154958000000001</v>
      </c>
      <c r="F7177">
        <v>-122.86814099999999</v>
      </c>
      <c r="G7177">
        <f>IF(route_map__2[[#This Row],[route_label]]&lt;&gt;A7178,0,SQRT((E7178-route_map__2[[#This Row],[stop_lat]])^2 + ((F7178-route_map__2[[#This Row],[stop_lon]])*COS(RADIANS(route_map__2[[#This Row],[stop_lat]])))^2)*111.32)</f>
        <v>0.2970028397371256</v>
      </c>
    </row>
    <row r="7178" spans="1:7" hidden="1" x14ac:dyDescent="0.2">
      <c r="A7178" t="s">
        <v>25</v>
      </c>
      <c r="B7178">
        <v>1</v>
      </c>
      <c r="C7178">
        <v>21</v>
      </c>
      <c r="D7178" t="s">
        <v>6042</v>
      </c>
      <c r="E7178">
        <v>49.152290000000001</v>
      </c>
      <c r="F7178">
        <v>-122.86812999999999</v>
      </c>
      <c r="G7178">
        <f>IF(route_map__2[[#This Row],[route_label]]&lt;&gt;A7179,0,SQRT((E7179-route_map__2[[#This Row],[stop_lat]])^2 + ((F7179-route_map__2[[#This Row],[stop_lon]])*COS(RADIANS(route_map__2[[#This Row],[stop_lat]])))^2)*111.32)</f>
        <v>0.26962368558611016</v>
      </c>
    </row>
    <row r="7179" spans="1:7" hidden="1" x14ac:dyDescent="0.2">
      <c r="A7179" t="s">
        <v>25</v>
      </c>
      <c r="B7179">
        <v>1</v>
      </c>
      <c r="C7179">
        <v>22</v>
      </c>
      <c r="D7179" t="s">
        <v>6043</v>
      </c>
      <c r="E7179">
        <v>49.149867999999998</v>
      </c>
      <c r="F7179">
        <v>-122.868156</v>
      </c>
      <c r="G7179">
        <f>IF(route_map__2[[#This Row],[route_label]]&lt;&gt;A7180,0,SQRT((E7180-route_map__2[[#This Row],[stop_lat]])^2 + ((F7180-route_map__2[[#This Row],[stop_lon]])*COS(RADIANS(route_map__2[[#This Row],[stop_lat]])))^2)*111.32)</f>
        <v>0.25139245939226251</v>
      </c>
    </row>
    <row r="7180" spans="1:7" hidden="1" x14ac:dyDescent="0.2">
      <c r="A7180" t="s">
        <v>25</v>
      </c>
      <c r="B7180">
        <v>1</v>
      </c>
      <c r="C7180">
        <v>23</v>
      </c>
      <c r="D7180" t="s">
        <v>6044</v>
      </c>
      <c r="E7180">
        <v>49.14761</v>
      </c>
      <c r="F7180">
        <v>-122.868101</v>
      </c>
      <c r="G7180">
        <f>IF(route_map__2[[#This Row],[route_label]]&lt;&gt;A7181,0,SQRT((E7181-route_map__2[[#This Row],[stop_lat]])^2 + ((F7181-route_map__2[[#This Row],[stop_lon]])*COS(RADIANS(route_map__2[[#This Row],[stop_lat]])))^2)*111.32)</f>
        <v>0.3616848443979947</v>
      </c>
    </row>
    <row r="7181" spans="1:7" hidden="1" x14ac:dyDescent="0.2">
      <c r="A7181" t="s">
        <v>25</v>
      </c>
      <c r="B7181">
        <v>1</v>
      </c>
      <c r="C7181">
        <v>24</v>
      </c>
      <c r="D7181" t="s">
        <v>6045</v>
      </c>
      <c r="E7181">
        <v>49.144361000000004</v>
      </c>
      <c r="F7181">
        <v>-122.868072</v>
      </c>
      <c r="G7181">
        <f>IF(route_map__2[[#This Row],[route_label]]&lt;&gt;A7182,0,SQRT((E7182-route_map__2[[#This Row],[stop_lat]])^2 + ((F7182-route_map__2[[#This Row],[stop_lon]])*COS(RADIANS(route_map__2[[#This Row],[stop_lat]])))^2)*111.32)</f>
        <v>0.38888325670904189</v>
      </c>
    </row>
    <row r="7182" spans="1:7" hidden="1" x14ac:dyDescent="0.2">
      <c r="A7182" t="s">
        <v>25</v>
      </c>
      <c r="B7182">
        <v>1</v>
      </c>
      <c r="C7182">
        <v>25</v>
      </c>
      <c r="D7182" t="s">
        <v>6046</v>
      </c>
      <c r="E7182">
        <v>49.14096</v>
      </c>
      <c r="F7182">
        <v>-122.86685199999999</v>
      </c>
      <c r="G7182">
        <f>IF(route_map__2[[#This Row],[route_label]]&lt;&gt;A7183,0,SQRT((E7183-route_map__2[[#This Row],[stop_lat]])^2 + ((F7183-route_map__2[[#This Row],[stop_lon]])*COS(RADIANS(route_map__2[[#This Row],[stop_lat]])))^2)*111.32)</f>
        <v>0.31056018414800629</v>
      </c>
    </row>
    <row r="7183" spans="1:7" hidden="1" x14ac:dyDescent="0.2">
      <c r="A7183" t="s">
        <v>25</v>
      </c>
      <c r="B7183">
        <v>1</v>
      </c>
      <c r="C7183">
        <v>26</v>
      </c>
      <c r="D7183" t="s">
        <v>6047</v>
      </c>
      <c r="E7183">
        <v>49.140920000000001</v>
      </c>
      <c r="F7183">
        <v>-122.862588</v>
      </c>
      <c r="G7183">
        <f>IF(route_map__2[[#This Row],[route_label]]&lt;&gt;A7184,0,SQRT((E7184-route_map__2[[#This Row],[stop_lat]])^2 + ((F7184-route_map__2[[#This Row],[stop_lon]])*COS(RADIANS(route_map__2[[#This Row],[stop_lat]])))^2)*111.32)</f>
        <v>0.17136917054725362</v>
      </c>
    </row>
    <row r="7184" spans="1:7" hidden="1" x14ac:dyDescent="0.2">
      <c r="A7184" t="s">
        <v>25</v>
      </c>
      <c r="B7184">
        <v>1</v>
      </c>
      <c r="C7184">
        <v>27</v>
      </c>
      <c r="D7184" t="s">
        <v>6048</v>
      </c>
      <c r="E7184">
        <v>49.140903000000002</v>
      </c>
      <c r="F7184">
        <v>-122.860235</v>
      </c>
      <c r="G7184">
        <f>IF(route_map__2[[#This Row],[route_label]]&lt;&gt;A7185,0,SQRT((E7185-route_map__2[[#This Row],[stop_lat]])^2 + ((F7185-route_map__2[[#This Row],[stop_lon]])*COS(RADIANS(route_map__2[[#This Row],[stop_lat]])))^2)*111.32)</f>
        <v>0.33154195546676385</v>
      </c>
    </row>
    <row r="7185" spans="1:7" hidden="1" x14ac:dyDescent="0.2">
      <c r="A7185" t="s">
        <v>25</v>
      </c>
      <c r="B7185">
        <v>1</v>
      </c>
      <c r="C7185">
        <v>28</v>
      </c>
      <c r="D7185" t="s">
        <v>6049</v>
      </c>
      <c r="E7185">
        <v>49.140856999999997</v>
      </c>
      <c r="F7185">
        <v>-122.855683</v>
      </c>
      <c r="G7185">
        <f>IF(route_map__2[[#This Row],[route_label]]&lt;&gt;A7186,0,SQRT((E7186-route_map__2[[#This Row],[stop_lat]])^2 + ((F7186-route_map__2[[#This Row],[stop_lon]])*COS(RADIANS(route_map__2[[#This Row],[stop_lat]])))^2)*111.32)</f>
        <v>0.20748480045886972</v>
      </c>
    </row>
    <row r="7186" spans="1:7" hidden="1" x14ac:dyDescent="0.2">
      <c r="A7186" t="s">
        <v>25</v>
      </c>
      <c r="B7186">
        <v>1</v>
      </c>
      <c r="C7186">
        <v>29</v>
      </c>
      <c r="D7186" t="s">
        <v>6050</v>
      </c>
      <c r="E7186">
        <v>49.140844999999999</v>
      </c>
      <c r="F7186">
        <v>-122.852834</v>
      </c>
      <c r="G7186">
        <f>IF(route_map__2[[#This Row],[route_label]]&lt;&gt;A7187,0,SQRT((E7187-route_map__2[[#This Row],[stop_lat]])^2 + ((F7187-route_map__2[[#This Row],[stop_lon]])*COS(RADIANS(route_map__2[[#This Row],[stop_lat]])))^2)*111.32)</f>
        <v>0.2618343284075465</v>
      </c>
    </row>
    <row r="7187" spans="1:7" hidden="1" x14ac:dyDescent="0.2">
      <c r="A7187" t="s">
        <v>25</v>
      </c>
      <c r="B7187">
        <v>1</v>
      </c>
      <c r="C7187">
        <v>30</v>
      </c>
      <c r="D7187" t="s">
        <v>6051</v>
      </c>
      <c r="E7187">
        <v>49.140811999999997</v>
      </c>
      <c r="F7187">
        <v>-122.849239</v>
      </c>
      <c r="G7187">
        <f>IF(route_map__2[[#This Row],[route_label]]&lt;&gt;A7188,0,SQRT((E7188-route_map__2[[#This Row],[stop_lat]])^2 + ((F7188-route_map__2[[#This Row],[stop_lon]])*COS(RADIANS(route_map__2[[#This Row],[stop_lat]])))^2)*111.32)</f>
        <v>0.41523908295115536</v>
      </c>
    </row>
    <row r="7188" spans="1:7" hidden="1" x14ac:dyDescent="0.2">
      <c r="A7188" t="s">
        <v>25</v>
      </c>
      <c r="B7188">
        <v>1</v>
      </c>
      <c r="C7188">
        <v>31</v>
      </c>
      <c r="D7188" t="s">
        <v>6052</v>
      </c>
      <c r="E7188">
        <v>49.140749</v>
      </c>
      <c r="F7188">
        <v>-122.843538</v>
      </c>
      <c r="G7188">
        <f>IF(route_map__2[[#This Row],[route_label]]&lt;&gt;A7189,0,SQRT((E7189-route_map__2[[#This Row],[stop_lat]])^2 + ((F7189-route_map__2[[#This Row],[stop_lon]])*COS(RADIANS(route_map__2[[#This Row],[stop_lat]])))^2)*111.32)</f>
        <v>0.29726544469694233</v>
      </c>
    </row>
    <row r="7189" spans="1:7" hidden="1" x14ac:dyDescent="0.2">
      <c r="A7189" t="s">
        <v>25</v>
      </c>
      <c r="B7189">
        <v>1</v>
      </c>
      <c r="C7189">
        <v>32</v>
      </c>
      <c r="D7189" t="s">
        <v>6053</v>
      </c>
      <c r="E7189">
        <v>49.139248000000002</v>
      </c>
      <c r="F7189">
        <v>-122.84016200000001</v>
      </c>
      <c r="G7189">
        <f>IF(route_map__2[[#This Row],[route_label]]&lt;&gt;A7190,0,SQRT((E7190-route_map__2[[#This Row],[stop_lat]])^2 + ((F7190-route_map__2[[#This Row],[stop_lon]])*COS(RADIANS(route_map__2[[#This Row],[stop_lat]])))^2)*111.32)</f>
        <v>0.27621761709132181</v>
      </c>
    </row>
    <row r="7190" spans="1:7" hidden="1" x14ac:dyDescent="0.2">
      <c r="A7190" t="s">
        <v>25</v>
      </c>
      <c r="B7190">
        <v>1</v>
      </c>
      <c r="C7190">
        <v>33</v>
      </c>
      <c r="D7190" t="s">
        <v>6054</v>
      </c>
      <c r="E7190">
        <v>49.136935000000001</v>
      </c>
      <c r="F7190">
        <v>-122.83878900000001</v>
      </c>
      <c r="G7190">
        <f>IF(route_map__2[[#This Row],[route_label]]&lt;&gt;A7191,0,SQRT((E7191-route_map__2[[#This Row],[stop_lat]])^2 + ((F7191-route_map__2[[#This Row],[stop_lon]])*COS(RADIANS(route_map__2[[#This Row],[stop_lat]])))^2)*111.32)</f>
        <v>0.36414109434064601</v>
      </c>
    </row>
    <row r="7191" spans="1:7" hidden="1" x14ac:dyDescent="0.2">
      <c r="A7191" t="s">
        <v>25</v>
      </c>
      <c r="B7191">
        <v>1</v>
      </c>
      <c r="C7191">
        <v>34</v>
      </c>
      <c r="D7191" t="s">
        <v>5867</v>
      </c>
      <c r="E7191">
        <v>49.133676000000001</v>
      </c>
      <c r="F7191">
        <v>-122.839219</v>
      </c>
      <c r="G7191">
        <f>IF(route_map__2[[#This Row],[route_label]]&lt;&gt;A7192,0,SQRT((E7192-route_map__2[[#This Row],[stop_lat]])^2 + ((F7192-route_map__2[[#This Row],[stop_lon]])*COS(RADIANS(route_map__2[[#This Row],[stop_lat]])))^2)*111.32)</f>
        <v>0.18988918609975455</v>
      </c>
    </row>
    <row r="7192" spans="1:7" hidden="1" x14ac:dyDescent="0.2">
      <c r="A7192" t="s">
        <v>25</v>
      </c>
      <c r="B7192">
        <v>1</v>
      </c>
      <c r="C7192">
        <v>35</v>
      </c>
      <c r="D7192" t="s">
        <v>5671</v>
      </c>
      <c r="E7192">
        <v>49.133305999999997</v>
      </c>
      <c r="F7192">
        <v>-122.841764</v>
      </c>
      <c r="G7192">
        <f>IF(route_map__2[[#This Row],[route_label]]&lt;&gt;A7193,0,SQRT((E7193-route_map__2[[#This Row],[stop_lat]])^2 + ((F7193-route_map__2[[#This Row],[stop_lon]])*COS(RADIANS(route_map__2[[#This Row],[stop_lat]])))^2)*111.32)</f>
        <v>0</v>
      </c>
    </row>
    <row r="7193" spans="1:7" hidden="1" x14ac:dyDescent="0.2">
      <c r="A7193" t="s">
        <v>149</v>
      </c>
      <c r="B7193">
        <v>0</v>
      </c>
      <c r="C7193">
        <v>1</v>
      </c>
      <c r="D7193" t="s">
        <v>6055</v>
      </c>
      <c r="E7193">
        <v>49.133268999999999</v>
      </c>
      <c r="F7193">
        <v>-122.843474</v>
      </c>
      <c r="G7193">
        <f>IF(route_map__2[[#This Row],[route_label]]&lt;&gt;A7194,0,SQRT((E7194-route_map__2[[#This Row],[stop_lat]])^2 + ((F7194-route_map__2[[#This Row],[stop_lon]])*COS(RADIANS(route_map__2[[#This Row],[stop_lat]])))^2)*111.32)</f>
        <v>0.21331881970002087</v>
      </c>
    </row>
    <row r="7194" spans="1:7" hidden="1" x14ac:dyDescent="0.2">
      <c r="A7194" t="s">
        <v>149</v>
      </c>
      <c r="B7194">
        <v>0</v>
      </c>
      <c r="C7194">
        <v>2</v>
      </c>
      <c r="D7194" t="s">
        <v>6056</v>
      </c>
      <c r="E7194">
        <v>49.133490999999999</v>
      </c>
      <c r="F7194">
        <v>-122.840565</v>
      </c>
      <c r="G7194">
        <f>IF(route_map__2[[#This Row],[route_label]]&lt;&gt;A7195,0,SQRT((E7195-route_map__2[[#This Row],[stop_lat]])^2 + ((F7195-route_map__2[[#This Row],[stop_lon]])*COS(RADIANS(route_map__2[[#This Row],[stop_lat]])))^2)*111.32)</f>
        <v>0.13702429488425927</v>
      </c>
    </row>
    <row r="7195" spans="1:7" hidden="1" x14ac:dyDescent="0.2">
      <c r="A7195" t="s">
        <v>149</v>
      </c>
      <c r="B7195">
        <v>0</v>
      </c>
      <c r="C7195">
        <v>3</v>
      </c>
      <c r="D7195" t="s">
        <v>5901</v>
      </c>
      <c r="E7195">
        <v>49.133130999999999</v>
      </c>
      <c r="F7195">
        <v>-122.83876600000001</v>
      </c>
      <c r="G7195">
        <f>IF(route_map__2[[#This Row],[route_label]]&lt;&gt;A7196,0,SQRT((E7196-route_map__2[[#This Row],[stop_lat]])^2 + ((F7196-route_map__2[[#This Row],[stop_lon]])*COS(RADIANS(route_map__2[[#This Row],[stop_lat]])))^2)*111.32)</f>
        <v>0.18122989675527132</v>
      </c>
    </row>
    <row r="7196" spans="1:7" hidden="1" x14ac:dyDescent="0.2">
      <c r="A7196" t="s">
        <v>149</v>
      </c>
      <c r="B7196">
        <v>0</v>
      </c>
      <c r="C7196">
        <v>4</v>
      </c>
      <c r="D7196" t="s">
        <v>5902</v>
      </c>
      <c r="E7196">
        <v>49.131503000000002</v>
      </c>
      <c r="F7196">
        <v>-122.838774</v>
      </c>
      <c r="G7196">
        <f>IF(route_map__2[[#This Row],[route_label]]&lt;&gt;A7197,0,SQRT((E7197-route_map__2[[#This Row],[stop_lat]])^2 + ((F7197-route_map__2[[#This Row],[stop_lon]])*COS(RADIANS(route_map__2[[#This Row],[stop_lat]])))^2)*111.32)</f>
        <v>0.20917029268273071</v>
      </c>
    </row>
    <row r="7197" spans="1:7" hidden="1" x14ac:dyDescent="0.2">
      <c r="A7197" t="s">
        <v>149</v>
      </c>
      <c r="B7197">
        <v>0</v>
      </c>
      <c r="C7197">
        <v>5</v>
      </c>
      <c r="D7197" t="s">
        <v>5903</v>
      </c>
      <c r="E7197">
        <v>49.129624</v>
      </c>
      <c r="F7197">
        <v>-122.838773</v>
      </c>
      <c r="G7197">
        <f>IF(route_map__2[[#This Row],[route_label]]&lt;&gt;A7198,0,SQRT((E7198-route_map__2[[#This Row],[stop_lat]])^2 + ((F7198-route_map__2[[#This Row],[stop_lon]])*COS(RADIANS(route_map__2[[#This Row],[stop_lat]])))^2)*111.32)</f>
        <v>0.33531697571389346</v>
      </c>
    </row>
    <row r="7198" spans="1:7" hidden="1" x14ac:dyDescent="0.2">
      <c r="A7198" t="s">
        <v>149</v>
      </c>
      <c r="B7198">
        <v>0</v>
      </c>
      <c r="C7198">
        <v>6</v>
      </c>
      <c r="D7198" t="s">
        <v>5904</v>
      </c>
      <c r="E7198">
        <v>49.126964000000001</v>
      </c>
      <c r="F7198">
        <v>-122.84093300000001</v>
      </c>
      <c r="G7198">
        <f>IF(route_map__2[[#This Row],[route_label]]&lt;&gt;A7199,0,SQRT((E7199-route_map__2[[#This Row],[stop_lat]])^2 + ((F7199-route_map__2[[#This Row],[stop_lon]])*COS(RADIANS(route_map__2[[#This Row],[stop_lat]])))^2)*111.32)</f>
        <v>0.42720074881689774</v>
      </c>
    </row>
    <row r="7199" spans="1:7" hidden="1" x14ac:dyDescent="0.2">
      <c r="A7199" t="s">
        <v>149</v>
      </c>
      <c r="B7199">
        <v>0</v>
      </c>
      <c r="C7199">
        <v>7</v>
      </c>
      <c r="D7199" t="s">
        <v>6057</v>
      </c>
      <c r="E7199">
        <v>49.126319000000002</v>
      </c>
      <c r="F7199">
        <v>-122.84671400000001</v>
      </c>
      <c r="G7199">
        <f>IF(route_map__2[[#This Row],[route_label]]&lt;&gt;A7200,0,SQRT((E7200-route_map__2[[#This Row],[stop_lat]])^2 + ((F7200-route_map__2[[#This Row],[stop_lon]])*COS(RADIANS(route_map__2[[#This Row],[stop_lat]])))^2)*111.32)</f>
        <v>0.349534357175738</v>
      </c>
    </row>
    <row r="7200" spans="1:7" hidden="1" x14ac:dyDescent="0.2">
      <c r="A7200" t="s">
        <v>149</v>
      </c>
      <c r="B7200">
        <v>0</v>
      </c>
      <c r="C7200">
        <v>8</v>
      </c>
      <c r="D7200" t="s">
        <v>6058</v>
      </c>
      <c r="E7200">
        <v>49.126389000000003</v>
      </c>
      <c r="F7200">
        <v>-122.851511</v>
      </c>
      <c r="G7200">
        <f>IF(route_map__2[[#This Row],[route_label]]&lt;&gt;A7201,0,SQRT((E7201-route_map__2[[#This Row],[stop_lat]])^2 + ((F7201-route_map__2[[#This Row],[stop_lon]])*COS(RADIANS(route_map__2[[#This Row],[stop_lat]])))^2)*111.32)</f>
        <v>0.36629245353056578</v>
      </c>
    </row>
    <row r="7201" spans="1:7" hidden="1" x14ac:dyDescent="0.2">
      <c r="A7201" t="s">
        <v>149</v>
      </c>
      <c r="B7201">
        <v>0</v>
      </c>
      <c r="C7201">
        <v>9</v>
      </c>
      <c r="D7201" t="s">
        <v>5956</v>
      </c>
      <c r="E7201">
        <v>49.126852999999997</v>
      </c>
      <c r="F7201">
        <v>-122.856489</v>
      </c>
      <c r="G7201">
        <f>IF(route_map__2[[#This Row],[route_label]]&lt;&gt;A7202,0,SQRT((E7202-route_map__2[[#This Row],[stop_lat]])^2 + ((F7202-route_map__2[[#This Row],[stop_lon]])*COS(RADIANS(route_map__2[[#This Row],[stop_lat]])))^2)*111.32)</f>
        <v>0.31449685240554665</v>
      </c>
    </row>
    <row r="7202" spans="1:7" hidden="1" x14ac:dyDescent="0.2">
      <c r="A7202" t="s">
        <v>149</v>
      </c>
      <c r="B7202">
        <v>0</v>
      </c>
      <c r="C7202">
        <v>10</v>
      </c>
      <c r="D7202" t="s">
        <v>5957</v>
      </c>
      <c r="E7202">
        <v>49.129677999999998</v>
      </c>
      <c r="F7202">
        <v>-122.85653499999999</v>
      </c>
      <c r="G7202">
        <f>IF(route_map__2[[#This Row],[route_label]]&lt;&gt;A7203,0,SQRT((E7203-route_map__2[[#This Row],[stop_lat]])^2 + ((F7203-route_map__2[[#This Row],[stop_lon]])*COS(RADIANS(route_map__2[[#This Row],[stop_lat]])))^2)*111.32)</f>
        <v>0.21140516350642694</v>
      </c>
    </row>
    <row r="7203" spans="1:7" hidden="1" x14ac:dyDescent="0.2">
      <c r="A7203" t="s">
        <v>149</v>
      </c>
      <c r="B7203">
        <v>0</v>
      </c>
      <c r="C7203">
        <v>11</v>
      </c>
      <c r="D7203" t="s">
        <v>5958</v>
      </c>
      <c r="E7203">
        <v>49.131577</v>
      </c>
      <c r="F7203">
        <v>-122.856561</v>
      </c>
      <c r="G7203">
        <f>IF(route_map__2[[#This Row],[route_label]]&lt;&gt;A7204,0,SQRT((E7204-route_map__2[[#This Row],[stop_lat]])^2 + ((F7204-route_map__2[[#This Row],[stop_lon]])*COS(RADIANS(route_map__2[[#This Row],[stop_lat]])))^2)*111.32)</f>
        <v>0.28186563758249655</v>
      </c>
    </row>
    <row r="7204" spans="1:7" hidden="1" x14ac:dyDescent="0.2">
      <c r="A7204" t="s">
        <v>149</v>
      </c>
      <c r="B7204">
        <v>0</v>
      </c>
      <c r="C7204">
        <v>12</v>
      </c>
      <c r="D7204" t="s">
        <v>6059</v>
      </c>
      <c r="E7204">
        <v>49.134109000000002</v>
      </c>
      <c r="F7204">
        <v>-122.85657999999999</v>
      </c>
      <c r="G7204">
        <f>IF(route_map__2[[#This Row],[route_label]]&lt;&gt;A7205,0,SQRT((E7205-route_map__2[[#This Row],[stop_lat]])^2 + ((F7205-route_map__2[[#This Row],[stop_lon]])*COS(RADIANS(route_map__2[[#This Row],[stop_lat]])))^2)*111.32)</f>
        <v>0.33118327927788443</v>
      </c>
    </row>
    <row r="7205" spans="1:7" hidden="1" x14ac:dyDescent="0.2">
      <c r="A7205" t="s">
        <v>149</v>
      </c>
      <c r="B7205">
        <v>0</v>
      </c>
      <c r="C7205">
        <v>13</v>
      </c>
      <c r="D7205" t="s">
        <v>6060</v>
      </c>
      <c r="E7205">
        <v>49.137084000000002</v>
      </c>
      <c r="F7205">
        <v>-122.85660799999999</v>
      </c>
      <c r="G7205">
        <f>IF(route_map__2[[#This Row],[route_label]]&lt;&gt;A7206,0,SQRT((E7206-route_map__2[[#This Row],[stop_lat]])^2 + ((F7206-route_map__2[[#This Row],[stop_lon]])*COS(RADIANS(route_map__2[[#This Row],[stop_lat]])))^2)*111.32)</f>
        <v>0.47779263406931621</v>
      </c>
    </row>
    <row r="7206" spans="1:7" hidden="1" x14ac:dyDescent="0.2">
      <c r="A7206" t="s">
        <v>149</v>
      </c>
      <c r="B7206">
        <v>0</v>
      </c>
      <c r="C7206">
        <v>14</v>
      </c>
      <c r="D7206" t="s">
        <v>6061</v>
      </c>
      <c r="E7206">
        <v>49.141376000000001</v>
      </c>
      <c r="F7206">
        <v>-122.856644</v>
      </c>
      <c r="G7206">
        <f>IF(route_map__2[[#This Row],[route_label]]&lt;&gt;A7207,0,SQRT((E7207-route_map__2[[#This Row],[stop_lat]])^2 + ((F7207-route_map__2[[#This Row],[stop_lon]])*COS(RADIANS(route_map__2[[#This Row],[stop_lat]])))^2)*111.32)</f>
        <v>0.1874640257737723</v>
      </c>
    </row>
    <row r="7207" spans="1:7" hidden="1" x14ac:dyDescent="0.2">
      <c r="A7207" t="s">
        <v>149</v>
      </c>
      <c r="B7207">
        <v>0</v>
      </c>
      <c r="C7207">
        <v>15</v>
      </c>
      <c r="D7207" t="s">
        <v>6062</v>
      </c>
      <c r="E7207">
        <v>49.143059999999998</v>
      </c>
      <c r="F7207">
        <v>-122.85665299999999</v>
      </c>
      <c r="G7207">
        <f>IF(route_map__2[[#This Row],[route_label]]&lt;&gt;A7208,0,SQRT((E7208-route_map__2[[#This Row],[stop_lat]])^2 + ((F7208-route_map__2[[#This Row],[stop_lon]])*COS(RADIANS(route_map__2[[#This Row],[stop_lat]])))^2)*111.32)</f>
        <v>0.28164336586231842</v>
      </c>
    </row>
    <row r="7208" spans="1:7" hidden="1" x14ac:dyDescent="0.2">
      <c r="A7208" t="s">
        <v>149</v>
      </c>
      <c r="B7208">
        <v>0</v>
      </c>
      <c r="C7208">
        <v>16</v>
      </c>
      <c r="D7208" t="s">
        <v>6063</v>
      </c>
      <c r="E7208">
        <v>49.145589999999999</v>
      </c>
      <c r="F7208">
        <v>-122.856673</v>
      </c>
      <c r="G7208">
        <f>IF(route_map__2[[#This Row],[route_label]]&lt;&gt;A7209,0,SQRT((E7209-route_map__2[[#This Row],[stop_lat]])^2 + ((F7209-route_map__2[[#This Row],[stop_lon]])*COS(RADIANS(route_map__2[[#This Row],[stop_lat]])))^2)*111.32)</f>
        <v>0.32472828630627243</v>
      </c>
    </row>
    <row r="7209" spans="1:7" hidden="1" x14ac:dyDescent="0.2">
      <c r="A7209" t="s">
        <v>149</v>
      </c>
      <c r="B7209">
        <v>0</v>
      </c>
      <c r="C7209">
        <v>17</v>
      </c>
      <c r="D7209" t="s">
        <v>6064</v>
      </c>
      <c r="E7209">
        <v>49.148507000000002</v>
      </c>
      <c r="F7209">
        <v>-122.85670399999999</v>
      </c>
      <c r="G7209">
        <f>IF(route_map__2[[#This Row],[route_label]]&lt;&gt;A7210,0,SQRT((E7210-route_map__2[[#This Row],[stop_lat]])^2 + ((F7210-route_map__2[[#This Row],[stop_lon]])*COS(RADIANS(route_map__2[[#This Row],[stop_lat]])))^2)*111.32)</f>
        <v>0.8041772755102744</v>
      </c>
    </row>
    <row r="7210" spans="1:7" hidden="1" x14ac:dyDescent="0.2">
      <c r="A7210" t="s">
        <v>149</v>
      </c>
      <c r="B7210">
        <v>0</v>
      </c>
      <c r="C7210">
        <v>18</v>
      </c>
      <c r="D7210" t="s">
        <v>6065</v>
      </c>
      <c r="E7210">
        <v>49.155731000000003</v>
      </c>
      <c r="F7210">
        <v>-122.85672599999999</v>
      </c>
      <c r="G7210">
        <f>IF(route_map__2[[#This Row],[route_label]]&lt;&gt;A7211,0,SQRT((E7211-route_map__2[[#This Row],[stop_lat]])^2 + ((F7211-route_map__2[[#This Row],[stop_lon]])*COS(RADIANS(route_map__2[[#This Row],[stop_lat]])))^2)*111.32)</f>
        <v>0.55383480595689705</v>
      </c>
    </row>
    <row r="7211" spans="1:7" hidden="1" x14ac:dyDescent="0.2">
      <c r="A7211" t="s">
        <v>149</v>
      </c>
      <c r="B7211">
        <v>0</v>
      </c>
      <c r="C7211">
        <v>19</v>
      </c>
      <c r="D7211" t="s">
        <v>6066</v>
      </c>
      <c r="E7211">
        <v>49.160705999999998</v>
      </c>
      <c r="F7211">
        <v>-122.856787</v>
      </c>
      <c r="G7211">
        <f>IF(route_map__2[[#This Row],[route_label]]&lt;&gt;A7212,0,SQRT((E7212-route_map__2[[#This Row],[stop_lat]])^2 + ((F7212-route_map__2[[#This Row],[stop_lon]])*COS(RADIANS(route_map__2[[#This Row],[stop_lat]])))^2)*111.32)</f>
        <v>0.25637121057298529</v>
      </c>
    </row>
    <row r="7212" spans="1:7" hidden="1" x14ac:dyDescent="0.2">
      <c r="A7212" t="s">
        <v>149</v>
      </c>
      <c r="B7212">
        <v>0</v>
      </c>
      <c r="C7212">
        <v>20</v>
      </c>
      <c r="D7212" t="s">
        <v>6067</v>
      </c>
      <c r="E7212">
        <v>49.163009000000002</v>
      </c>
      <c r="F7212">
        <v>-122.856776</v>
      </c>
      <c r="G7212">
        <f>IF(route_map__2[[#This Row],[route_label]]&lt;&gt;A7213,0,SQRT((E7213-route_map__2[[#This Row],[stop_lat]])^2 + ((F7213-route_map__2[[#This Row],[stop_lon]])*COS(RADIANS(route_map__2[[#This Row],[stop_lat]])))^2)*111.32)</f>
        <v>0.39741245999973968</v>
      </c>
    </row>
    <row r="7213" spans="1:7" hidden="1" x14ac:dyDescent="0.2">
      <c r="A7213" t="s">
        <v>149</v>
      </c>
      <c r="B7213">
        <v>0</v>
      </c>
      <c r="C7213">
        <v>21</v>
      </c>
      <c r="D7213" t="s">
        <v>6068</v>
      </c>
      <c r="E7213">
        <v>49.166578999999999</v>
      </c>
      <c r="F7213">
        <v>-122.856773</v>
      </c>
      <c r="G7213">
        <f>IF(route_map__2[[#This Row],[route_label]]&lt;&gt;A7214,0,SQRT((E7214-route_map__2[[#This Row],[stop_lat]])^2 + ((F7214-route_map__2[[#This Row],[stop_lon]])*COS(RADIANS(route_map__2[[#This Row],[stop_lat]])))^2)*111.32)</f>
        <v>0.39975123991784911</v>
      </c>
    </row>
    <row r="7214" spans="1:7" hidden="1" x14ac:dyDescent="0.2">
      <c r="A7214" t="s">
        <v>149</v>
      </c>
      <c r="B7214">
        <v>0</v>
      </c>
      <c r="C7214">
        <v>22</v>
      </c>
      <c r="D7214" t="s">
        <v>6069</v>
      </c>
      <c r="E7214">
        <v>49.170169999999999</v>
      </c>
      <c r="F7214">
        <v>-122.85675999999999</v>
      </c>
      <c r="G7214">
        <f>IF(route_map__2[[#This Row],[route_label]]&lt;&gt;A7215,0,SQRT((E7215-route_map__2[[#This Row],[stop_lat]])^2 + ((F7215-route_map__2[[#This Row],[stop_lon]])*COS(RADIANS(route_map__2[[#This Row],[stop_lat]])))^2)*111.32)</f>
        <v>0.30201432597588829</v>
      </c>
    </row>
    <row r="7215" spans="1:7" hidden="1" x14ac:dyDescent="0.2">
      <c r="A7215" t="s">
        <v>149</v>
      </c>
      <c r="B7215">
        <v>0</v>
      </c>
      <c r="C7215">
        <v>23</v>
      </c>
      <c r="D7215" t="s">
        <v>6070</v>
      </c>
      <c r="E7215">
        <v>49.172882999999999</v>
      </c>
      <c r="F7215">
        <v>-122.856741</v>
      </c>
      <c r="G7215">
        <f>IF(route_map__2[[#This Row],[route_label]]&lt;&gt;A7216,0,SQRT((E7216-route_map__2[[#This Row],[stop_lat]])^2 + ((F7216-route_map__2[[#This Row],[stop_lon]])*COS(RADIANS(route_map__2[[#This Row],[stop_lat]])))^2)*111.32)</f>
        <v>0.53902052475788143</v>
      </c>
    </row>
    <row r="7216" spans="1:7" hidden="1" x14ac:dyDescent="0.2">
      <c r="A7216" t="s">
        <v>149</v>
      </c>
      <c r="B7216">
        <v>0</v>
      </c>
      <c r="C7216">
        <v>24</v>
      </c>
      <c r="D7216" t="s">
        <v>6071</v>
      </c>
      <c r="E7216">
        <v>49.177725000000002</v>
      </c>
      <c r="F7216">
        <v>-122.85669799999999</v>
      </c>
      <c r="G7216">
        <f>IF(route_map__2[[#This Row],[route_label]]&lt;&gt;A7217,0,SQRT((E7217-route_map__2[[#This Row],[stop_lat]])^2 + ((F7217-route_map__2[[#This Row],[stop_lon]])*COS(RADIANS(route_map__2[[#This Row],[stop_lat]])))^2)*111.32)</f>
        <v>0.37329586848875002</v>
      </c>
    </row>
    <row r="7217" spans="1:7" hidden="1" x14ac:dyDescent="0.2">
      <c r="A7217" t="s">
        <v>149</v>
      </c>
      <c r="B7217">
        <v>0</v>
      </c>
      <c r="C7217">
        <v>25</v>
      </c>
      <c r="D7217" t="s">
        <v>6072</v>
      </c>
      <c r="E7217">
        <v>49.181077000000002</v>
      </c>
      <c r="F7217">
        <v>-122.85655199999999</v>
      </c>
      <c r="G7217">
        <f>IF(route_map__2[[#This Row],[route_label]]&lt;&gt;A7218,0,SQRT((E7218-route_map__2[[#This Row],[stop_lat]])^2 + ((F7218-route_map__2[[#This Row],[stop_lon]])*COS(RADIANS(route_map__2[[#This Row],[stop_lat]])))^2)*111.32)</f>
        <v>0.42079466631902979</v>
      </c>
    </row>
    <row r="7218" spans="1:7" hidden="1" x14ac:dyDescent="0.2">
      <c r="A7218" t="s">
        <v>149</v>
      </c>
      <c r="B7218">
        <v>0</v>
      </c>
      <c r="C7218">
        <v>26</v>
      </c>
      <c r="D7218" t="s">
        <v>5638</v>
      </c>
      <c r="E7218">
        <v>49.184856000000003</v>
      </c>
      <c r="F7218">
        <v>-122.856416</v>
      </c>
      <c r="G7218">
        <f>IF(route_map__2[[#This Row],[route_label]]&lt;&gt;A7219,0,SQRT((E7219-route_map__2[[#This Row],[stop_lat]])^2 + ((F7219-route_map__2[[#This Row],[stop_lon]])*COS(RADIANS(route_map__2[[#This Row],[stop_lat]])))^2)*111.32)</f>
        <v>0.34321129121524468</v>
      </c>
    </row>
    <row r="7219" spans="1:7" hidden="1" x14ac:dyDescent="0.2">
      <c r="A7219" t="s">
        <v>149</v>
      </c>
      <c r="B7219">
        <v>0</v>
      </c>
      <c r="C7219">
        <v>27</v>
      </c>
      <c r="D7219" t="s">
        <v>6073</v>
      </c>
      <c r="E7219">
        <v>49.187939</v>
      </c>
      <c r="F7219">
        <v>-122.85637699999999</v>
      </c>
      <c r="G7219">
        <f>IF(route_map__2[[#This Row],[route_label]]&lt;&gt;A7220,0,SQRT((E7220-route_map__2[[#This Row],[stop_lat]])^2 + ((F7220-route_map__2[[#This Row],[stop_lon]])*COS(RADIANS(route_map__2[[#This Row],[stop_lat]])))^2)*111.32)</f>
        <v>0.40695620151403372</v>
      </c>
    </row>
    <row r="7220" spans="1:7" hidden="1" x14ac:dyDescent="0.2">
      <c r="A7220" t="s">
        <v>149</v>
      </c>
      <c r="B7220">
        <v>0</v>
      </c>
      <c r="C7220">
        <v>28</v>
      </c>
      <c r="D7220" t="s">
        <v>6021</v>
      </c>
      <c r="E7220">
        <v>49.191572999999998</v>
      </c>
      <c r="F7220">
        <v>-122.855768</v>
      </c>
      <c r="G7220">
        <f>IF(route_map__2[[#This Row],[route_label]]&lt;&gt;A7221,0,SQRT((E7221-route_map__2[[#This Row],[stop_lat]])^2 + ((F7221-route_map__2[[#This Row],[stop_lon]])*COS(RADIANS(route_map__2[[#This Row],[stop_lat]])))^2)*111.32)</f>
        <v>0.50396608965511192</v>
      </c>
    </row>
    <row r="7221" spans="1:7" hidden="1" x14ac:dyDescent="0.2">
      <c r="A7221" t="s">
        <v>149</v>
      </c>
      <c r="B7221">
        <v>0</v>
      </c>
      <c r="C7221">
        <v>29</v>
      </c>
      <c r="D7221" t="s">
        <v>5709</v>
      </c>
      <c r="E7221">
        <v>49.191533999999997</v>
      </c>
      <c r="F7221">
        <v>-122.84884099999999</v>
      </c>
      <c r="G7221">
        <f>IF(route_map__2[[#This Row],[route_label]]&lt;&gt;A7222,0,SQRT((E7222-route_map__2[[#This Row],[stop_lat]])^2 + ((F7222-route_map__2[[#This Row],[stop_lon]])*COS(RADIANS(route_map__2[[#This Row],[stop_lat]])))^2)*111.32)</f>
        <v>0.3021466460270158</v>
      </c>
    </row>
    <row r="7222" spans="1:7" hidden="1" x14ac:dyDescent="0.2">
      <c r="A7222" t="s">
        <v>149</v>
      </c>
      <c r="B7222">
        <v>0</v>
      </c>
      <c r="C7222">
        <v>30</v>
      </c>
      <c r="D7222" t="s">
        <v>5594</v>
      </c>
      <c r="E7222">
        <v>49.188851999999997</v>
      </c>
      <c r="F7222">
        <v>-122.848203</v>
      </c>
      <c r="G7222">
        <f>IF(route_map__2[[#This Row],[route_label]]&lt;&gt;A7223,0,SQRT((E7223-route_map__2[[#This Row],[stop_lat]])^2 + ((F7223-route_map__2[[#This Row],[stop_lon]])*COS(RADIANS(route_map__2[[#This Row],[stop_lat]])))^2)*111.32)</f>
        <v>4.1884209193832338E-2</v>
      </c>
    </row>
    <row r="7223" spans="1:7" hidden="1" x14ac:dyDescent="0.2">
      <c r="A7223" t="s">
        <v>149</v>
      </c>
      <c r="B7223">
        <v>1</v>
      </c>
      <c r="C7223">
        <v>1</v>
      </c>
      <c r="D7223" t="s">
        <v>6074</v>
      </c>
      <c r="E7223">
        <v>49.188960999999999</v>
      </c>
      <c r="F7223">
        <v>-122.848754</v>
      </c>
      <c r="G7223">
        <f>IF(route_map__2[[#This Row],[route_label]]&lt;&gt;A7224,0,SQRT((E7224-route_map__2[[#This Row],[stop_lat]])^2 + ((F7224-route_map__2[[#This Row],[stop_lon]])*COS(RADIANS(route_map__2[[#This Row],[stop_lat]])))^2)*111.32)</f>
        <v>0.37715142875303587</v>
      </c>
    </row>
    <row r="7224" spans="1:7" hidden="1" x14ac:dyDescent="0.2">
      <c r="A7224" t="s">
        <v>149</v>
      </c>
      <c r="B7224">
        <v>1</v>
      </c>
      <c r="C7224">
        <v>2</v>
      </c>
      <c r="D7224" t="s">
        <v>6023</v>
      </c>
      <c r="E7224">
        <v>49.191741</v>
      </c>
      <c r="F7224">
        <v>-122.85171699999999</v>
      </c>
      <c r="G7224">
        <f>IF(route_map__2[[#This Row],[route_label]]&lt;&gt;A7225,0,SQRT((E7225-route_map__2[[#This Row],[stop_lat]])^2 + ((F7225-route_map__2[[#This Row],[stop_lon]])*COS(RADIANS(route_map__2[[#This Row],[stop_lat]])))^2)*111.32)</f>
        <v>0.36303846328322154</v>
      </c>
    </row>
    <row r="7225" spans="1:7" hidden="1" x14ac:dyDescent="0.2">
      <c r="A7225" t="s">
        <v>149</v>
      </c>
      <c r="B7225">
        <v>1</v>
      </c>
      <c r="C7225">
        <v>3</v>
      </c>
      <c r="D7225" t="s">
        <v>6075</v>
      </c>
      <c r="E7225">
        <v>49.190928999999997</v>
      </c>
      <c r="F7225">
        <v>-122.85655</v>
      </c>
      <c r="G7225">
        <f>IF(route_map__2[[#This Row],[route_label]]&lt;&gt;A7226,0,SQRT((E7226-route_map__2[[#This Row],[stop_lat]])^2 + ((F7226-route_map__2[[#This Row],[stop_lon]])*COS(RADIANS(route_map__2[[#This Row],[stop_lat]])))^2)*111.32)</f>
        <v>0.40054334089746219</v>
      </c>
    </row>
    <row r="7226" spans="1:7" hidden="1" x14ac:dyDescent="0.2">
      <c r="A7226" t="s">
        <v>149</v>
      </c>
      <c r="B7226">
        <v>1</v>
      </c>
      <c r="C7226">
        <v>4</v>
      </c>
      <c r="D7226" t="s">
        <v>5644</v>
      </c>
      <c r="E7226">
        <v>49.187331</v>
      </c>
      <c r="F7226">
        <v>-122.856596</v>
      </c>
      <c r="G7226">
        <f>IF(route_map__2[[#This Row],[route_label]]&lt;&gt;A7227,0,SQRT((E7227-route_map__2[[#This Row],[stop_lat]])^2 + ((F7227-route_map__2[[#This Row],[stop_lon]])*COS(RADIANS(route_map__2[[#This Row],[stop_lat]])))^2)*111.32)</f>
        <v>0.36079816314399799</v>
      </c>
    </row>
    <row r="7227" spans="1:7" hidden="1" x14ac:dyDescent="0.2">
      <c r="A7227" t="s">
        <v>149</v>
      </c>
      <c r="B7227">
        <v>1</v>
      </c>
      <c r="C7227">
        <v>5</v>
      </c>
      <c r="D7227" t="s">
        <v>6076</v>
      </c>
      <c r="E7227">
        <v>49.184089999999998</v>
      </c>
      <c r="F7227">
        <v>-122.856633</v>
      </c>
      <c r="G7227">
        <f>IF(route_map__2[[#This Row],[route_label]]&lt;&gt;A7228,0,SQRT((E7228-route_map__2[[#This Row],[stop_lat]])^2 + ((F7228-route_map__2[[#This Row],[stop_lon]])*COS(RADIANS(route_map__2[[#This Row],[stop_lat]])))^2)*111.32)</f>
        <v>0.4108457311264016</v>
      </c>
    </row>
    <row r="7228" spans="1:7" hidden="1" x14ac:dyDescent="0.2">
      <c r="A7228" t="s">
        <v>149</v>
      </c>
      <c r="B7228">
        <v>1</v>
      </c>
      <c r="C7228">
        <v>6</v>
      </c>
      <c r="D7228" t="s">
        <v>6077</v>
      </c>
      <c r="E7228">
        <v>49.180401000000003</v>
      </c>
      <c r="F7228">
        <v>-122.856803</v>
      </c>
      <c r="G7228">
        <f>IF(route_map__2[[#This Row],[route_label]]&lt;&gt;A7229,0,SQRT((E7229-route_map__2[[#This Row],[stop_lat]])^2 + ((F7229-route_map__2[[#This Row],[stop_lon]])*COS(RADIANS(route_map__2[[#This Row],[stop_lat]])))^2)*111.32)</f>
        <v>0.40324344499129383</v>
      </c>
    </row>
    <row r="7229" spans="1:7" hidden="1" x14ac:dyDescent="0.2">
      <c r="A7229" t="s">
        <v>149</v>
      </c>
      <c r="B7229">
        <v>1</v>
      </c>
      <c r="C7229">
        <v>7</v>
      </c>
      <c r="D7229" t="s">
        <v>6078</v>
      </c>
      <c r="E7229">
        <v>49.176780000000001</v>
      </c>
      <c r="F7229">
        <v>-122.856956</v>
      </c>
      <c r="G7229">
        <f>IF(route_map__2[[#This Row],[route_label]]&lt;&gt;A7230,0,SQRT((E7230-route_map__2[[#This Row],[stop_lat]])^2 + ((F7230-route_map__2[[#This Row],[stop_lon]])*COS(RADIANS(route_map__2[[#This Row],[stop_lat]])))^2)*111.32)</f>
        <v>0.52676737102963844</v>
      </c>
    </row>
    <row r="7230" spans="1:7" hidden="1" x14ac:dyDescent="0.2">
      <c r="A7230" t="s">
        <v>149</v>
      </c>
      <c r="B7230">
        <v>1</v>
      </c>
      <c r="C7230">
        <v>8</v>
      </c>
      <c r="D7230" t="s">
        <v>6079</v>
      </c>
      <c r="E7230">
        <v>49.172047999999997</v>
      </c>
      <c r="F7230">
        <v>-122.856971</v>
      </c>
      <c r="G7230">
        <f>IF(route_map__2[[#This Row],[route_label]]&lt;&gt;A7231,0,SQRT((E7231-route_map__2[[#This Row],[stop_lat]])^2 + ((F7231-route_map__2[[#This Row],[stop_lon]])*COS(RADIANS(route_map__2[[#This Row],[stop_lat]])))^2)*111.32)</f>
        <v>0.28575956144539877</v>
      </c>
    </row>
    <row r="7231" spans="1:7" hidden="1" x14ac:dyDescent="0.2">
      <c r="A7231" t="s">
        <v>149</v>
      </c>
      <c r="B7231">
        <v>1</v>
      </c>
      <c r="C7231">
        <v>9</v>
      </c>
      <c r="D7231" t="s">
        <v>6080</v>
      </c>
      <c r="E7231">
        <v>49.169480999999998</v>
      </c>
      <c r="F7231">
        <v>-122.856982</v>
      </c>
      <c r="G7231">
        <f>IF(route_map__2[[#This Row],[route_label]]&lt;&gt;A7232,0,SQRT((E7232-route_map__2[[#This Row],[stop_lat]])^2 + ((F7232-route_map__2[[#This Row],[stop_lon]])*COS(RADIANS(route_map__2[[#This Row],[stop_lat]])))^2)*111.32)</f>
        <v>0.39073678600675371</v>
      </c>
    </row>
    <row r="7232" spans="1:7" hidden="1" x14ac:dyDescent="0.2">
      <c r="A7232" t="s">
        <v>149</v>
      </c>
      <c r="B7232">
        <v>1</v>
      </c>
      <c r="C7232">
        <v>10</v>
      </c>
      <c r="D7232" t="s">
        <v>6081</v>
      </c>
      <c r="E7232">
        <v>49.165970999999999</v>
      </c>
      <c r="F7232">
        <v>-122.857005</v>
      </c>
      <c r="G7232">
        <f>IF(route_map__2[[#This Row],[route_label]]&lt;&gt;A7233,0,SQRT((E7233-route_map__2[[#This Row],[stop_lat]])^2 + ((F7233-route_map__2[[#This Row],[stop_lon]])*COS(RADIANS(route_map__2[[#This Row],[stop_lat]])))^2)*111.32)</f>
        <v>0.44785456238771199</v>
      </c>
    </row>
    <row r="7233" spans="1:7" hidden="1" x14ac:dyDescent="0.2">
      <c r="A7233" t="s">
        <v>149</v>
      </c>
      <c r="B7233">
        <v>1</v>
      </c>
      <c r="C7233">
        <v>11</v>
      </c>
      <c r="D7233" t="s">
        <v>6082</v>
      </c>
      <c r="E7233">
        <v>49.161948000000002</v>
      </c>
      <c r="F7233">
        <v>-122.85705400000001</v>
      </c>
      <c r="G7233">
        <f>IF(route_map__2[[#This Row],[route_label]]&lt;&gt;A7234,0,SQRT((E7234-route_map__2[[#This Row],[stop_lat]])^2 + ((F7234-route_map__2[[#This Row],[stop_lon]])*COS(RADIANS(route_map__2[[#This Row],[stop_lat]])))^2)*111.32)</f>
        <v>0.21409019201706933</v>
      </c>
    </row>
    <row r="7234" spans="1:7" hidden="1" x14ac:dyDescent="0.2">
      <c r="A7234" t="s">
        <v>149</v>
      </c>
      <c r="B7234">
        <v>1</v>
      </c>
      <c r="C7234">
        <v>12</v>
      </c>
      <c r="D7234" t="s">
        <v>6083</v>
      </c>
      <c r="E7234">
        <v>49.160024999999997</v>
      </c>
      <c r="F7234">
        <v>-122.857012</v>
      </c>
      <c r="G7234">
        <f>IF(route_map__2[[#This Row],[route_label]]&lt;&gt;A7235,0,SQRT((E7235-route_map__2[[#This Row],[stop_lat]])^2 + ((F7235-route_map__2[[#This Row],[stop_lon]])*COS(RADIANS(route_map__2[[#This Row],[stop_lat]])))^2)*111.32)</f>
        <v>0.54268882798579388</v>
      </c>
    </row>
    <row r="7235" spans="1:7" hidden="1" x14ac:dyDescent="0.2">
      <c r="A7235" t="s">
        <v>149</v>
      </c>
      <c r="B7235">
        <v>1</v>
      </c>
      <c r="C7235">
        <v>13</v>
      </c>
      <c r="D7235" t="s">
        <v>6084</v>
      </c>
      <c r="E7235">
        <v>49.155149999999999</v>
      </c>
      <c r="F7235">
        <v>-122.856984</v>
      </c>
      <c r="G7235">
        <f>IF(route_map__2[[#This Row],[route_label]]&lt;&gt;A7236,0,SQRT((E7236-route_map__2[[#This Row],[stop_lat]])^2 + ((F7236-route_map__2[[#This Row],[stop_lon]])*COS(RADIANS(route_map__2[[#This Row],[stop_lat]])))^2)*111.32)</f>
        <v>0.33386335799719297</v>
      </c>
    </row>
    <row r="7236" spans="1:7" hidden="1" x14ac:dyDescent="0.2">
      <c r="A7236" t="s">
        <v>149</v>
      </c>
      <c r="B7236">
        <v>1</v>
      </c>
      <c r="C7236">
        <v>14</v>
      </c>
      <c r="D7236" t="s">
        <v>6085</v>
      </c>
      <c r="E7236">
        <v>49.152151000000003</v>
      </c>
      <c r="F7236">
        <v>-122.85694100000001</v>
      </c>
      <c r="G7236">
        <f>IF(route_map__2[[#This Row],[route_label]]&lt;&gt;A7237,0,SQRT((E7237-route_map__2[[#This Row],[stop_lat]])^2 + ((F7237-route_map__2[[#This Row],[stop_lon]])*COS(RADIANS(route_map__2[[#This Row],[stop_lat]])))^2)*111.32)</f>
        <v>0.26928406431023416</v>
      </c>
    </row>
    <row r="7237" spans="1:7" hidden="1" x14ac:dyDescent="0.2">
      <c r="A7237" t="s">
        <v>149</v>
      </c>
      <c r="B7237">
        <v>1</v>
      </c>
      <c r="C7237">
        <v>15</v>
      </c>
      <c r="D7237" t="s">
        <v>6086</v>
      </c>
      <c r="E7237">
        <v>49.149732</v>
      </c>
      <c r="F7237">
        <v>-122.856931</v>
      </c>
      <c r="G7237">
        <f>IF(route_map__2[[#This Row],[route_label]]&lt;&gt;A7238,0,SQRT((E7238-route_map__2[[#This Row],[stop_lat]])^2 + ((F7238-route_map__2[[#This Row],[stop_lon]])*COS(RADIANS(route_map__2[[#This Row],[stop_lat]])))^2)*111.32)</f>
        <v>0.2113968806347348</v>
      </c>
    </row>
    <row r="7238" spans="1:7" hidden="1" x14ac:dyDescent="0.2">
      <c r="A7238" t="s">
        <v>149</v>
      </c>
      <c r="B7238">
        <v>1</v>
      </c>
      <c r="C7238">
        <v>16</v>
      </c>
      <c r="D7238" t="s">
        <v>6087</v>
      </c>
      <c r="E7238">
        <v>49.147832999999999</v>
      </c>
      <c r="F7238">
        <v>-122.856927</v>
      </c>
      <c r="G7238">
        <f>IF(route_map__2[[#This Row],[route_label]]&lt;&gt;A7239,0,SQRT((E7239-route_map__2[[#This Row],[stop_lat]])^2 + ((F7239-route_map__2[[#This Row],[stop_lon]])*COS(RADIANS(route_map__2[[#This Row],[stop_lat]])))^2)*111.32)</f>
        <v>0.289657285042764</v>
      </c>
    </row>
    <row r="7239" spans="1:7" hidden="1" x14ac:dyDescent="0.2">
      <c r="A7239" t="s">
        <v>149</v>
      </c>
      <c r="B7239">
        <v>1</v>
      </c>
      <c r="C7239">
        <v>17</v>
      </c>
      <c r="D7239" t="s">
        <v>6088</v>
      </c>
      <c r="E7239">
        <v>49.145231000000003</v>
      </c>
      <c r="F7239">
        <v>-122.85691</v>
      </c>
      <c r="G7239">
        <f>IF(route_map__2[[#This Row],[route_label]]&lt;&gt;A7240,0,SQRT((E7240-route_map__2[[#This Row],[stop_lat]])^2 + ((F7240-route_map__2[[#This Row],[stop_lon]])*COS(RADIANS(route_map__2[[#This Row],[stop_lat]])))^2)*111.32)</f>
        <v>0.22820767300397635</v>
      </c>
    </row>
    <row r="7240" spans="1:7" hidden="1" x14ac:dyDescent="0.2">
      <c r="A7240" t="s">
        <v>149</v>
      </c>
      <c r="B7240">
        <v>1</v>
      </c>
      <c r="C7240">
        <v>18</v>
      </c>
      <c r="D7240" t="s">
        <v>6089</v>
      </c>
      <c r="E7240">
        <v>49.143180999999998</v>
      </c>
      <c r="F7240">
        <v>-122.856898</v>
      </c>
      <c r="G7240">
        <f>IF(route_map__2[[#This Row],[route_label]]&lt;&gt;A7241,0,SQRT((E7241-route_map__2[[#This Row],[stop_lat]])^2 + ((F7241-route_map__2[[#This Row],[stop_lon]])*COS(RADIANS(route_map__2[[#This Row],[stop_lat]])))^2)*111.32)</f>
        <v>0.30501902542762227</v>
      </c>
    </row>
    <row r="7241" spans="1:7" hidden="1" x14ac:dyDescent="0.2">
      <c r="A7241" t="s">
        <v>149</v>
      </c>
      <c r="B7241">
        <v>1</v>
      </c>
      <c r="C7241">
        <v>19</v>
      </c>
      <c r="D7241" t="s">
        <v>6090</v>
      </c>
      <c r="E7241">
        <v>49.140441000000003</v>
      </c>
      <c r="F7241">
        <v>-122.856882</v>
      </c>
      <c r="G7241">
        <f>IF(route_map__2[[#This Row],[route_label]]&lt;&gt;A7242,0,SQRT((E7242-route_map__2[[#This Row],[stop_lat]])^2 + ((F7242-route_map__2[[#This Row],[stop_lon]])*COS(RADIANS(route_map__2[[#This Row],[stop_lat]])))^2)*111.32)</f>
        <v>0.37348587071326705</v>
      </c>
    </row>
    <row r="7242" spans="1:7" hidden="1" x14ac:dyDescent="0.2">
      <c r="A7242" t="s">
        <v>149</v>
      </c>
      <c r="B7242">
        <v>1</v>
      </c>
      <c r="C7242">
        <v>20</v>
      </c>
      <c r="D7242" t="s">
        <v>6091</v>
      </c>
      <c r="E7242">
        <v>49.137085999999996</v>
      </c>
      <c r="F7242">
        <v>-122.85684999999999</v>
      </c>
      <c r="G7242">
        <f>IF(route_map__2[[#This Row],[route_label]]&lt;&gt;A7243,0,SQRT((E7243-route_map__2[[#This Row],[stop_lat]])^2 + ((F7243-route_map__2[[#This Row],[stop_lon]])*COS(RADIANS(route_map__2[[#This Row],[stop_lat]])))^2)*111.32)</f>
        <v>0.41645120239706279</v>
      </c>
    </row>
    <row r="7243" spans="1:7" hidden="1" x14ac:dyDescent="0.2">
      <c r="A7243" t="s">
        <v>149</v>
      </c>
      <c r="B7243">
        <v>1</v>
      </c>
      <c r="C7243">
        <v>21</v>
      </c>
      <c r="D7243" t="s">
        <v>5960</v>
      </c>
      <c r="E7243">
        <v>49.133344999999998</v>
      </c>
      <c r="F7243">
        <v>-122.85682799999999</v>
      </c>
      <c r="G7243">
        <f>IF(route_map__2[[#This Row],[route_label]]&lt;&gt;A7244,0,SQRT((E7244-route_map__2[[#This Row],[stop_lat]])^2 + ((F7244-route_map__2[[#This Row],[stop_lon]])*COS(RADIANS(route_map__2[[#This Row],[stop_lat]])))^2)*111.32)</f>
        <v>0.27863856764500317</v>
      </c>
    </row>
    <row r="7244" spans="1:7" hidden="1" x14ac:dyDescent="0.2">
      <c r="A7244" t="s">
        <v>149</v>
      </c>
      <c r="B7244">
        <v>1</v>
      </c>
      <c r="C7244">
        <v>22</v>
      </c>
      <c r="D7244" t="s">
        <v>5961</v>
      </c>
      <c r="E7244">
        <v>49.130842000000001</v>
      </c>
      <c r="F7244">
        <v>-122.85680600000001</v>
      </c>
      <c r="G7244">
        <f>IF(route_map__2[[#This Row],[route_label]]&lt;&gt;A7245,0,SQRT((E7245-route_map__2[[#This Row],[stop_lat]])^2 + ((F7245-route_map__2[[#This Row],[stop_lon]])*COS(RADIANS(route_map__2[[#This Row],[stop_lat]])))^2)*111.32)</f>
        <v>0.21540864594165335</v>
      </c>
    </row>
    <row r="7245" spans="1:7" hidden="1" x14ac:dyDescent="0.2">
      <c r="A7245" t="s">
        <v>149</v>
      </c>
      <c r="B7245">
        <v>1</v>
      </c>
      <c r="C7245">
        <v>23</v>
      </c>
      <c r="D7245" t="s">
        <v>5962</v>
      </c>
      <c r="E7245">
        <v>49.128906999999998</v>
      </c>
      <c r="F7245">
        <v>-122.856787</v>
      </c>
      <c r="G7245">
        <f>IF(route_map__2[[#This Row],[route_label]]&lt;&gt;A7246,0,SQRT((E7246-route_map__2[[#This Row],[stop_lat]])^2 + ((F7246-route_map__2[[#This Row],[stop_lon]])*COS(RADIANS(route_map__2[[#This Row],[stop_lat]])))^2)*111.32)</f>
        <v>0.3010662027325674</v>
      </c>
    </row>
    <row r="7246" spans="1:7" hidden="1" x14ac:dyDescent="0.2">
      <c r="A7246" t="s">
        <v>149</v>
      </c>
      <c r="B7246">
        <v>1</v>
      </c>
      <c r="C7246">
        <v>24</v>
      </c>
      <c r="D7246" t="s">
        <v>6092</v>
      </c>
      <c r="E7246">
        <v>49.126317999999998</v>
      </c>
      <c r="F7246">
        <v>-122.855592</v>
      </c>
      <c r="G7246">
        <f>IF(route_map__2[[#This Row],[route_label]]&lt;&gt;A7247,0,SQRT((E7247-route_map__2[[#This Row],[stop_lat]])^2 + ((F7247-route_map__2[[#This Row],[stop_lon]])*COS(RADIANS(route_map__2[[#This Row],[stop_lat]])))^2)*111.32)</f>
        <v>0.35513979301173276</v>
      </c>
    </row>
    <row r="7247" spans="1:7" hidden="1" x14ac:dyDescent="0.2">
      <c r="A7247" t="s">
        <v>149</v>
      </c>
      <c r="B7247">
        <v>1</v>
      </c>
      <c r="C7247">
        <v>25</v>
      </c>
      <c r="D7247" t="s">
        <v>6093</v>
      </c>
      <c r="E7247">
        <v>49.126249000000001</v>
      </c>
      <c r="F7247">
        <v>-122.850718</v>
      </c>
      <c r="G7247">
        <f>IF(route_map__2[[#This Row],[route_label]]&lt;&gt;A7248,0,SQRT((E7248-route_map__2[[#This Row],[stop_lat]])^2 + ((F7248-route_map__2[[#This Row],[stop_lon]])*COS(RADIANS(route_map__2[[#This Row],[stop_lat]])))^2)*111.32)</f>
        <v>0.48182125965252492</v>
      </c>
    </row>
    <row r="7248" spans="1:7" hidden="1" x14ac:dyDescent="0.2">
      <c r="A7248" t="s">
        <v>149</v>
      </c>
      <c r="B7248">
        <v>1</v>
      </c>
      <c r="C7248">
        <v>26</v>
      </c>
      <c r="D7248" t="s">
        <v>5862</v>
      </c>
      <c r="E7248">
        <v>49.126139000000002</v>
      </c>
      <c r="F7248">
        <v>-122.844106</v>
      </c>
      <c r="G7248">
        <f>IF(route_map__2[[#This Row],[route_label]]&lt;&gt;A7249,0,SQRT((E7249-route_map__2[[#This Row],[stop_lat]])^2 + ((F7249-route_map__2[[#This Row],[stop_lon]])*COS(RADIANS(route_map__2[[#This Row],[stop_lat]])))^2)*111.32)</f>
        <v>0.22615208654591851</v>
      </c>
    </row>
    <row r="7249" spans="1:7" hidden="1" x14ac:dyDescent="0.2">
      <c r="A7249" t="s">
        <v>149</v>
      </c>
      <c r="B7249">
        <v>1</v>
      </c>
      <c r="C7249">
        <v>27</v>
      </c>
      <c r="D7249" t="s">
        <v>5863</v>
      </c>
      <c r="E7249">
        <v>49.12659</v>
      </c>
      <c r="F7249">
        <v>-122.84107899999999</v>
      </c>
      <c r="G7249">
        <f>IF(route_map__2[[#This Row],[route_label]]&lt;&gt;A7250,0,SQRT((E7250-route_map__2[[#This Row],[stop_lat]])^2 + ((F7250-route_map__2[[#This Row],[stop_lon]])*COS(RADIANS(route_map__2[[#This Row],[stop_lat]])))^2)*111.32)</f>
        <v>0.16996969960405053</v>
      </c>
    </row>
    <row r="7250" spans="1:7" hidden="1" x14ac:dyDescent="0.2">
      <c r="A7250" t="s">
        <v>149</v>
      </c>
      <c r="B7250">
        <v>1</v>
      </c>
      <c r="C7250">
        <v>28</v>
      </c>
      <c r="D7250" t="s">
        <v>5864</v>
      </c>
      <c r="E7250">
        <v>49.127726000000003</v>
      </c>
      <c r="F7250">
        <v>-122.83951999999999</v>
      </c>
      <c r="G7250">
        <f>IF(route_map__2[[#This Row],[route_label]]&lt;&gt;A7251,0,SQRT((E7251-route_map__2[[#This Row],[stop_lat]])^2 + ((F7251-route_map__2[[#This Row],[stop_lon]])*COS(RADIANS(route_map__2[[#This Row],[stop_lat]])))^2)*111.32)</f>
        <v>0.29241210157657066</v>
      </c>
    </row>
    <row r="7251" spans="1:7" hidden="1" x14ac:dyDescent="0.2">
      <c r="A7251" t="s">
        <v>149</v>
      </c>
      <c r="B7251">
        <v>1</v>
      </c>
      <c r="C7251">
        <v>29</v>
      </c>
      <c r="D7251" t="s">
        <v>5865</v>
      </c>
      <c r="E7251">
        <v>49.130265000000001</v>
      </c>
      <c r="F7251">
        <v>-122.838491</v>
      </c>
      <c r="G7251">
        <f>IF(route_map__2[[#This Row],[route_label]]&lt;&gt;A7252,0,SQRT((E7252-route_map__2[[#This Row],[stop_lat]])^2 + ((F7252-route_map__2[[#This Row],[stop_lon]])*COS(RADIANS(route_map__2[[#This Row],[stop_lat]])))^2)*111.32)</f>
        <v>0.20104456659131287</v>
      </c>
    </row>
    <row r="7252" spans="1:7" hidden="1" x14ac:dyDescent="0.2">
      <c r="A7252" t="s">
        <v>149</v>
      </c>
      <c r="B7252">
        <v>1</v>
      </c>
      <c r="C7252">
        <v>30</v>
      </c>
      <c r="D7252" t="s">
        <v>5866</v>
      </c>
      <c r="E7252">
        <v>49.132071000000003</v>
      </c>
      <c r="F7252">
        <v>-122.838498</v>
      </c>
      <c r="G7252">
        <f>IF(route_map__2[[#This Row],[route_label]]&lt;&gt;A7253,0,SQRT((E7253-route_map__2[[#This Row],[stop_lat]])^2 + ((F7253-route_map__2[[#This Row],[stop_lon]])*COS(RADIANS(route_map__2[[#This Row],[stop_lat]])))^2)*111.32)</f>
        <v>0.18622692610188324</v>
      </c>
    </row>
    <row r="7253" spans="1:7" hidden="1" x14ac:dyDescent="0.2">
      <c r="A7253" t="s">
        <v>149</v>
      </c>
      <c r="B7253">
        <v>1</v>
      </c>
      <c r="C7253">
        <v>31</v>
      </c>
      <c r="D7253" t="s">
        <v>5867</v>
      </c>
      <c r="E7253">
        <v>49.133676000000001</v>
      </c>
      <c r="F7253">
        <v>-122.839219</v>
      </c>
      <c r="G7253">
        <f>IF(route_map__2[[#This Row],[route_label]]&lt;&gt;A7254,0,SQRT((E7254-route_map__2[[#This Row],[stop_lat]])^2 + ((F7254-route_map__2[[#This Row],[stop_lon]])*COS(RADIANS(route_map__2[[#This Row],[stop_lat]])))^2)*111.32)</f>
        <v>0.18988918609975455</v>
      </c>
    </row>
    <row r="7254" spans="1:7" hidden="1" x14ac:dyDescent="0.2">
      <c r="A7254" t="s">
        <v>149</v>
      </c>
      <c r="B7254">
        <v>1</v>
      </c>
      <c r="C7254">
        <v>32</v>
      </c>
      <c r="D7254" t="s">
        <v>5671</v>
      </c>
      <c r="E7254">
        <v>49.133305999999997</v>
      </c>
      <c r="F7254">
        <v>-122.841764</v>
      </c>
      <c r="G7254">
        <f>IF(route_map__2[[#This Row],[route_label]]&lt;&gt;A7255,0,SQRT((E7255-route_map__2[[#This Row],[stop_lat]])^2 + ((F7255-route_map__2[[#This Row],[stop_lon]])*COS(RADIANS(route_map__2[[#This Row],[stop_lat]])))^2)*111.32)</f>
        <v>0</v>
      </c>
    </row>
    <row r="7255" spans="1:7" hidden="1" x14ac:dyDescent="0.2">
      <c r="A7255" t="s">
        <v>199</v>
      </c>
      <c r="B7255">
        <v>0</v>
      </c>
      <c r="C7255">
        <v>1</v>
      </c>
      <c r="D7255" t="s">
        <v>6055</v>
      </c>
      <c r="E7255">
        <v>49.133268999999999</v>
      </c>
      <c r="F7255">
        <v>-122.843474</v>
      </c>
      <c r="G7255">
        <f>IF(route_map__2[[#This Row],[route_label]]&lt;&gt;A7256,0,SQRT((E7256-route_map__2[[#This Row],[stop_lat]])^2 + ((F7256-route_map__2[[#This Row],[stop_lon]])*COS(RADIANS(route_map__2[[#This Row],[stop_lat]])))^2)*111.32)</f>
        <v>0.21331881970002087</v>
      </c>
    </row>
    <row r="7256" spans="1:7" hidden="1" x14ac:dyDescent="0.2">
      <c r="A7256" t="s">
        <v>199</v>
      </c>
      <c r="B7256">
        <v>0</v>
      </c>
      <c r="C7256">
        <v>2</v>
      </c>
      <c r="D7256" t="s">
        <v>6056</v>
      </c>
      <c r="E7256">
        <v>49.133490999999999</v>
      </c>
      <c r="F7256">
        <v>-122.840565</v>
      </c>
      <c r="G7256">
        <f>IF(route_map__2[[#This Row],[route_label]]&lt;&gt;A7257,0,SQRT((E7257-route_map__2[[#This Row],[stop_lat]])^2 + ((F7257-route_map__2[[#This Row],[stop_lon]])*COS(RADIANS(route_map__2[[#This Row],[stop_lat]])))^2)*111.32)</f>
        <v>0.1848688548308243</v>
      </c>
    </row>
    <row r="7257" spans="1:7" hidden="1" x14ac:dyDescent="0.2">
      <c r="A7257" t="s">
        <v>199</v>
      </c>
      <c r="B7257">
        <v>0</v>
      </c>
      <c r="C7257">
        <v>3</v>
      </c>
      <c r="D7257" t="s">
        <v>6094</v>
      </c>
      <c r="E7257">
        <v>49.133507999999999</v>
      </c>
      <c r="F7257">
        <v>-122.838027</v>
      </c>
      <c r="G7257">
        <f>IF(route_map__2[[#This Row],[route_label]]&lt;&gt;A7258,0,SQRT((E7258-route_map__2[[#This Row],[stop_lat]])^2 + ((F7258-route_map__2[[#This Row],[stop_lon]])*COS(RADIANS(route_map__2[[#This Row],[stop_lat]])))^2)*111.32)</f>
        <v>0.28813635455093733</v>
      </c>
    </row>
    <row r="7258" spans="1:7" hidden="1" x14ac:dyDescent="0.2">
      <c r="A7258" t="s">
        <v>199</v>
      </c>
      <c r="B7258">
        <v>0</v>
      </c>
      <c r="C7258">
        <v>4</v>
      </c>
      <c r="D7258" t="s">
        <v>6095</v>
      </c>
      <c r="E7258">
        <v>49.134466000000003</v>
      </c>
      <c r="F7258">
        <v>-122.834352</v>
      </c>
      <c r="G7258">
        <f>IF(route_map__2[[#This Row],[route_label]]&lt;&gt;A7259,0,SQRT((E7259-route_map__2[[#This Row],[stop_lat]])^2 + ((F7259-route_map__2[[#This Row],[stop_lon]])*COS(RADIANS(route_map__2[[#This Row],[stop_lat]])))^2)*111.32)</f>
        <v>0.33908450609481494</v>
      </c>
    </row>
    <row r="7259" spans="1:7" hidden="1" x14ac:dyDescent="0.2">
      <c r="A7259" t="s">
        <v>199</v>
      </c>
      <c r="B7259">
        <v>0</v>
      </c>
      <c r="C7259">
        <v>5</v>
      </c>
      <c r="D7259" t="s">
        <v>6096</v>
      </c>
      <c r="E7259">
        <v>49.137512000000001</v>
      </c>
      <c r="F7259">
        <v>-122.834374</v>
      </c>
      <c r="G7259">
        <f>IF(route_map__2[[#This Row],[route_label]]&lt;&gt;A7260,0,SQRT((E7260-route_map__2[[#This Row],[stop_lat]])^2 + ((F7260-route_map__2[[#This Row],[stop_lon]])*COS(RADIANS(route_map__2[[#This Row],[stop_lat]])))^2)*111.32)</f>
        <v>0.24190191227995156</v>
      </c>
    </row>
    <row r="7260" spans="1:7" hidden="1" x14ac:dyDescent="0.2">
      <c r="A7260" t="s">
        <v>199</v>
      </c>
      <c r="B7260">
        <v>0</v>
      </c>
      <c r="C7260">
        <v>6</v>
      </c>
      <c r="D7260" t="s">
        <v>6097</v>
      </c>
      <c r="E7260">
        <v>49.139685</v>
      </c>
      <c r="F7260">
        <v>-122.83439199999999</v>
      </c>
      <c r="G7260">
        <f>IF(route_map__2[[#This Row],[route_label]]&lt;&gt;A7261,0,SQRT((E7261-route_map__2[[#This Row],[stop_lat]])^2 + ((F7261-route_map__2[[#This Row],[stop_lon]])*COS(RADIANS(route_map__2[[#This Row],[stop_lat]])))^2)*111.32)</f>
        <v>0.41099715660032604</v>
      </c>
    </row>
    <row r="7261" spans="1:7" hidden="1" x14ac:dyDescent="0.2">
      <c r="A7261" t="s">
        <v>199</v>
      </c>
      <c r="B7261">
        <v>0</v>
      </c>
      <c r="C7261">
        <v>7</v>
      </c>
      <c r="D7261" t="s">
        <v>6098</v>
      </c>
      <c r="E7261">
        <v>49.143377000000001</v>
      </c>
      <c r="F7261">
        <v>-122.834416</v>
      </c>
      <c r="G7261">
        <f>IF(route_map__2[[#This Row],[route_label]]&lt;&gt;A7262,0,SQRT((E7262-route_map__2[[#This Row],[stop_lat]])^2 + ((F7262-route_map__2[[#This Row],[stop_lon]])*COS(RADIANS(route_map__2[[#This Row],[stop_lat]])))^2)*111.32)</f>
        <v>0.17922592492253625</v>
      </c>
    </row>
    <row r="7262" spans="1:7" hidden="1" x14ac:dyDescent="0.2">
      <c r="A7262" t="s">
        <v>199</v>
      </c>
      <c r="B7262">
        <v>0</v>
      </c>
      <c r="C7262">
        <v>8</v>
      </c>
      <c r="D7262" t="s">
        <v>6099</v>
      </c>
      <c r="E7262">
        <v>49.144987</v>
      </c>
      <c r="F7262">
        <v>-122.834423</v>
      </c>
      <c r="G7262">
        <f>IF(route_map__2[[#This Row],[route_label]]&lt;&gt;A7263,0,SQRT((E7263-route_map__2[[#This Row],[stop_lat]])^2 + ((F7263-route_map__2[[#This Row],[stop_lon]])*COS(RADIANS(route_map__2[[#This Row],[stop_lat]])))^2)*111.32)</f>
        <v>0.38450590660965256</v>
      </c>
    </row>
    <row r="7263" spans="1:7" hidden="1" x14ac:dyDescent="0.2">
      <c r="A7263" t="s">
        <v>199</v>
      </c>
      <c r="B7263">
        <v>0</v>
      </c>
      <c r="C7263">
        <v>9</v>
      </c>
      <c r="D7263" t="s">
        <v>6100</v>
      </c>
      <c r="E7263">
        <v>49.148440999999998</v>
      </c>
      <c r="F7263">
        <v>-122.83445399999999</v>
      </c>
      <c r="G7263">
        <f>IF(route_map__2[[#This Row],[route_label]]&lt;&gt;A7264,0,SQRT((E7264-route_map__2[[#This Row],[stop_lat]])^2 + ((F7264-route_map__2[[#This Row],[stop_lon]])*COS(RADIANS(route_map__2[[#This Row],[stop_lat]])))^2)*111.32)</f>
        <v>0.31848735236782905</v>
      </c>
    </row>
    <row r="7264" spans="1:7" hidden="1" x14ac:dyDescent="0.2">
      <c r="A7264" t="s">
        <v>199</v>
      </c>
      <c r="B7264">
        <v>0</v>
      </c>
      <c r="C7264">
        <v>10</v>
      </c>
      <c r="D7264" t="s">
        <v>6101</v>
      </c>
      <c r="E7264">
        <v>49.151302000000001</v>
      </c>
      <c r="F7264">
        <v>-122.834444</v>
      </c>
      <c r="G7264">
        <f>IF(route_map__2[[#This Row],[route_label]]&lt;&gt;A7265,0,SQRT((E7265-route_map__2[[#This Row],[stop_lat]])^2 + ((F7265-route_map__2[[#This Row],[stop_lon]])*COS(RADIANS(route_map__2[[#This Row],[stop_lat]])))^2)*111.32)</f>
        <v>0.19559315656278045</v>
      </c>
    </row>
    <row r="7265" spans="1:7" hidden="1" x14ac:dyDescent="0.2">
      <c r="A7265" t="s">
        <v>199</v>
      </c>
      <c r="B7265">
        <v>0</v>
      </c>
      <c r="C7265">
        <v>11</v>
      </c>
      <c r="D7265" t="s">
        <v>6102</v>
      </c>
      <c r="E7265">
        <v>49.153058999999999</v>
      </c>
      <c r="F7265">
        <v>-122.834461</v>
      </c>
      <c r="G7265">
        <f>IF(route_map__2[[#This Row],[route_label]]&lt;&gt;A7266,0,SQRT((E7266-route_map__2[[#This Row],[stop_lat]])^2 + ((F7266-route_map__2[[#This Row],[stop_lon]])*COS(RADIANS(route_map__2[[#This Row],[stop_lat]])))^2)*111.32)</f>
        <v>0.31415074345922167</v>
      </c>
    </row>
    <row r="7266" spans="1:7" hidden="1" x14ac:dyDescent="0.2">
      <c r="A7266" t="s">
        <v>199</v>
      </c>
      <c r="B7266">
        <v>0</v>
      </c>
      <c r="C7266">
        <v>12</v>
      </c>
      <c r="D7266" t="s">
        <v>6103</v>
      </c>
      <c r="E7266">
        <v>49.155881000000001</v>
      </c>
      <c r="F7266">
        <v>-122.834487</v>
      </c>
      <c r="G7266">
        <f>IF(route_map__2[[#This Row],[route_label]]&lt;&gt;A7267,0,SQRT((E7267-route_map__2[[#This Row],[stop_lat]])^2 + ((F7267-route_map__2[[#This Row],[stop_lon]])*COS(RADIANS(route_map__2[[#This Row],[stop_lat]])))^2)*111.32)</f>
        <v>0.3250599114164317</v>
      </c>
    </row>
    <row r="7267" spans="1:7" hidden="1" x14ac:dyDescent="0.2">
      <c r="A7267" t="s">
        <v>199</v>
      </c>
      <c r="B7267">
        <v>0</v>
      </c>
      <c r="C7267">
        <v>13</v>
      </c>
      <c r="D7267" t="s">
        <v>6104</v>
      </c>
      <c r="E7267">
        <v>49.158800999999997</v>
      </c>
      <c r="F7267">
        <v>-122.834513</v>
      </c>
      <c r="G7267">
        <f>IF(route_map__2[[#This Row],[route_label]]&lt;&gt;A7268,0,SQRT((E7268-route_map__2[[#This Row],[stop_lat]])^2 + ((F7268-route_map__2[[#This Row],[stop_lon]])*COS(RADIANS(route_map__2[[#This Row],[stop_lat]])))^2)*111.32)</f>
        <v>0.21184201003554198</v>
      </c>
    </row>
    <row r="7268" spans="1:7" hidden="1" x14ac:dyDescent="0.2">
      <c r="A7268" t="s">
        <v>199</v>
      </c>
      <c r="B7268">
        <v>0</v>
      </c>
      <c r="C7268">
        <v>14</v>
      </c>
      <c r="D7268" t="s">
        <v>6105</v>
      </c>
      <c r="E7268">
        <v>49.160704000000003</v>
      </c>
      <c r="F7268">
        <v>-122.834515</v>
      </c>
      <c r="G7268">
        <f>IF(route_map__2[[#This Row],[route_label]]&lt;&gt;A7269,0,SQRT((E7269-route_map__2[[#This Row],[stop_lat]])^2 + ((F7269-route_map__2[[#This Row],[stop_lon]])*COS(RADIANS(route_map__2[[#This Row],[stop_lat]])))^2)*111.32)</f>
        <v>0.27963644642633739</v>
      </c>
    </row>
    <row r="7269" spans="1:7" hidden="1" x14ac:dyDescent="0.2">
      <c r="A7269" t="s">
        <v>199</v>
      </c>
      <c r="B7269">
        <v>0</v>
      </c>
      <c r="C7269">
        <v>15</v>
      </c>
      <c r="D7269" t="s">
        <v>6106</v>
      </c>
      <c r="E7269">
        <v>49.163215999999998</v>
      </c>
      <c r="F7269">
        <v>-122.834507</v>
      </c>
      <c r="G7269">
        <f>IF(route_map__2[[#This Row],[route_label]]&lt;&gt;A7270,0,SQRT((E7270-route_map__2[[#This Row],[stop_lat]])^2 + ((F7270-route_map__2[[#This Row],[stop_lon]])*COS(RADIANS(route_map__2[[#This Row],[stop_lat]])))^2)*111.32)</f>
        <v>0.39897536901183334</v>
      </c>
    </row>
    <row r="7270" spans="1:7" hidden="1" x14ac:dyDescent="0.2">
      <c r="A7270" t="s">
        <v>199</v>
      </c>
      <c r="B7270">
        <v>0</v>
      </c>
      <c r="C7270">
        <v>16</v>
      </c>
      <c r="D7270" t="s">
        <v>6107</v>
      </c>
      <c r="E7270">
        <v>49.166800000000002</v>
      </c>
      <c r="F7270">
        <v>-122.834481</v>
      </c>
      <c r="G7270">
        <f>IF(route_map__2[[#This Row],[route_label]]&lt;&gt;A7271,0,SQRT((E7271-route_map__2[[#This Row],[stop_lat]])^2 + ((F7271-route_map__2[[#This Row],[stop_lon]])*COS(RADIANS(route_map__2[[#This Row],[stop_lat]])))^2)*111.32)</f>
        <v>0.40164261935911311</v>
      </c>
    </row>
    <row r="7271" spans="1:7" hidden="1" x14ac:dyDescent="0.2">
      <c r="A7271" t="s">
        <v>199</v>
      </c>
      <c r="B7271">
        <v>0</v>
      </c>
      <c r="C7271">
        <v>17</v>
      </c>
      <c r="D7271" t="s">
        <v>6108</v>
      </c>
      <c r="E7271">
        <v>49.170408000000002</v>
      </c>
      <c r="F7271">
        <v>-122.834478</v>
      </c>
      <c r="G7271">
        <f>IF(route_map__2[[#This Row],[route_label]]&lt;&gt;A7272,0,SQRT((E7272-route_map__2[[#This Row],[stop_lat]])^2 + ((F7272-route_map__2[[#This Row],[stop_lon]])*COS(RADIANS(route_map__2[[#This Row],[stop_lat]])))^2)*111.32)</f>
        <v>0.26823467314669436</v>
      </c>
    </row>
    <row r="7272" spans="1:7" hidden="1" x14ac:dyDescent="0.2">
      <c r="A7272" t="s">
        <v>199</v>
      </c>
      <c r="B7272">
        <v>0</v>
      </c>
      <c r="C7272">
        <v>18</v>
      </c>
      <c r="D7272" t="s">
        <v>6109</v>
      </c>
      <c r="E7272">
        <v>49.172817000000002</v>
      </c>
      <c r="F7272">
        <v>-122.834397</v>
      </c>
      <c r="G7272">
        <f>IF(route_map__2[[#This Row],[route_label]]&lt;&gt;A7273,0,SQRT((E7273-route_map__2[[#This Row],[stop_lat]])^2 + ((F7273-route_map__2[[#This Row],[stop_lon]])*COS(RADIANS(route_map__2[[#This Row],[stop_lat]])))^2)*111.32)</f>
        <v>0.24234417547949938</v>
      </c>
    </row>
    <row r="7273" spans="1:7" hidden="1" x14ac:dyDescent="0.2">
      <c r="A7273" t="s">
        <v>199</v>
      </c>
      <c r="B7273">
        <v>0</v>
      </c>
      <c r="C7273">
        <v>19</v>
      </c>
      <c r="D7273" t="s">
        <v>6110</v>
      </c>
      <c r="E7273">
        <v>49.174993999999998</v>
      </c>
      <c r="F7273">
        <v>-122.83439</v>
      </c>
      <c r="G7273">
        <f>IF(route_map__2[[#This Row],[route_label]]&lt;&gt;A7274,0,SQRT((E7274-route_map__2[[#This Row],[stop_lat]])^2 + ((F7274-route_map__2[[#This Row],[stop_lon]])*COS(RADIANS(route_map__2[[#This Row],[stop_lat]])))^2)*111.32)</f>
        <v>0.26371733103997602</v>
      </c>
    </row>
    <row r="7274" spans="1:7" hidden="1" x14ac:dyDescent="0.2">
      <c r="A7274" t="s">
        <v>199</v>
      </c>
      <c r="B7274">
        <v>0</v>
      </c>
      <c r="C7274">
        <v>20</v>
      </c>
      <c r="D7274" t="s">
        <v>6111</v>
      </c>
      <c r="E7274">
        <v>49.177363</v>
      </c>
      <c r="F7274">
        <v>-122.834395</v>
      </c>
      <c r="G7274">
        <f>IF(route_map__2[[#This Row],[route_label]]&lt;&gt;A7275,0,SQRT((E7275-route_map__2[[#This Row],[stop_lat]])^2 + ((F7275-route_map__2[[#This Row],[stop_lon]])*COS(RADIANS(route_map__2[[#This Row],[stop_lat]])))^2)*111.32)</f>
        <v>0.34108101954981584</v>
      </c>
    </row>
    <row r="7275" spans="1:7" hidden="1" x14ac:dyDescent="0.2">
      <c r="A7275" t="s">
        <v>199</v>
      </c>
      <c r="B7275">
        <v>0</v>
      </c>
      <c r="C7275">
        <v>21</v>
      </c>
      <c r="D7275" t="s">
        <v>6112</v>
      </c>
      <c r="E7275">
        <v>49.180425</v>
      </c>
      <c r="F7275">
        <v>-122.834227</v>
      </c>
      <c r="G7275">
        <f>IF(route_map__2[[#This Row],[route_label]]&lt;&gt;A7276,0,SQRT((E7276-route_map__2[[#This Row],[stop_lat]])^2 + ((F7276-route_map__2[[#This Row],[stop_lon]])*COS(RADIANS(route_map__2[[#This Row],[stop_lat]])))^2)*111.32)</f>
        <v>0.4715190183523213</v>
      </c>
    </row>
    <row r="7276" spans="1:7" hidden="1" x14ac:dyDescent="0.2">
      <c r="A7276" t="s">
        <v>199</v>
      </c>
      <c r="B7276">
        <v>0</v>
      </c>
      <c r="C7276">
        <v>22</v>
      </c>
      <c r="D7276" t="s">
        <v>6113</v>
      </c>
      <c r="E7276">
        <v>49.184659000000003</v>
      </c>
      <c r="F7276">
        <v>-122.83404299999999</v>
      </c>
      <c r="G7276">
        <f>IF(route_map__2[[#This Row],[route_label]]&lt;&gt;A7277,0,SQRT((E7277-route_map__2[[#This Row],[stop_lat]])^2 + ((F7277-route_map__2[[#This Row],[stop_lon]])*COS(RADIANS(route_map__2[[#This Row],[stop_lat]])))^2)*111.32)</f>
        <v>0.35574669079906279</v>
      </c>
    </row>
    <row r="7277" spans="1:7" hidden="1" x14ac:dyDescent="0.2">
      <c r="A7277" t="s">
        <v>199</v>
      </c>
      <c r="B7277">
        <v>0</v>
      </c>
      <c r="C7277">
        <v>23</v>
      </c>
      <c r="D7277" t="s">
        <v>6114</v>
      </c>
      <c r="E7277">
        <v>49.187803000000002</v>
      </c>
      <c r="F7277">
        <v>-122.834919</v>
      </c>
      <c r="G7277">
        <f>IF(route_map__2[[#This Row],[route_label]]&lt;&gt;A7278,0,SQRT((E7278-route_map__2[[#This Row],[stop_lat]])^2 + ((F7278-route_map__2[[#This Row],[stop_lon]])*COS(RADIANS(route_map__2[[#This Row],[stop_lat]])))^2)*111.32)</f>
        <v>0.21502034021234587</v>
      </c>
    </row>
    <row r="7278" spans="1:7" hidden="1" x14ac:dyDescent="0.2">
      <c r="A7278" t="s">
        <v>199</v>
      </c>
      <c r="B7278">
        <v>0</v>
      </c>
      <c r="C7278">
        <v>24</v>
      </c>
      <c r="D7278" t="s">
        <v>6115</v>
      </c>
      <c r="E7278">
        <v>49.187832</v>
      </c>
      <c r="F7278">
        <v>-122.837874</v>
      </c>
      <c r="G7278">
        <f>IF(route_map__2[[#This Row],[route_label]]&lt;&gt;A7279,0,SQRT((E7279-route_map__2[[#This Row],[stop_lat]])^2 + ((F7279-route_map__2[[#This Row],[stop_lon]])*COS(RADIANS(route_map__2[[#This Row],[stop_lat]])))^2)*111.32)</f>
        <v>0.27890513319783572</v>
      </c>
    </row>
    <row r="7279" spans="1:7" hidden="1" x14ac:dyDescent="0.2">
      <c r="A7279" t="s">
        <v>199</v>
      </c>
      <c r="B7279">
        <v>0</v>
      </c>
      <c r="C7279">
        <v>25</v>
      </c>
      <c r="D7279" t="s">
        <v>6116</v>
      </c>
      <c r="E7279">
        <v>49.187868000000002</v>
      </c>
      <c r="F7279">
        <v>-122.841707</v>
      </c>
      <c r="G7279">
        <f>IF(route_map__2[[#This Row],[route_label]]&lt;&gt;A7280,0,SQRT((E7280-route_map__2[[#This Row],[stop_lat]])^2 + ((F7280-route_map__2[[#This Row],[stop_lon]])*COS(RADIANS(route_map__2[[#This Row],[stop_lat]])))^2)*111.32)</f>
        <v>0.16466814483430769</v>
      </c>
    </row>
    <row r="7280" spans="1:7" hidden="1" x14ac:dyDescent="0.2">
      <c r="A7280" t="s">
        <v>199</v>
      </c>
      <c r="B7280">
        <v>0</v>
      </c>
      <c r="C7280">
        <v>26</v>
      </c>
      <c r="D7280" t="s">
        <v>6117</v>
      </c>
      <c r="E7280">
        <v>49.187891</v>
      </c>
      <c r="F7280">
        <v>-122.84397</v>
      </c>
      <c r="G7280">
        <f>IF(route_map__2[[#This Row],[route_label]]&lt;&gt;A7281,0,SQRT((E7281-route_map__2[[#This Row],[stop_lat]])^2 + ((F7281-route_map__2[[#This Row],[stop_lon]])*COS(RADIANS(route_map__2[[#This Row],[stop_lat]])))^2)*111.32)</f>
        <v>0.32602952098011723</v>
      </c>
    </row>
    <row r="7281" spans="1:7" hidden="1" x14ac:dyDescent="0.2">
      <c r="A7281" t="s">
        <v>199</v>
      </c>
      <c r="B7281">
        <v>0</v>
      </c>
      <c r="C7281">
        <v>27</v>
      </c>
      <c r="D7281" t="s">
        <v>5594</v>
      </c>
      <c r="E7281">
        <v>49.188851999999997</v>
      </c>
      <c r="F7281">
        <v>-122.848203</v>
      </c>
      <c r="G7281">
        <f>IF(route_map__2[[#This Row],[route_label]]&lt;&gt;A7282,0,SQRT((E7282-route_map__2[[#This Row],[stop_lat]])^2 + ((F7282-route_map__2[[#This Row],[stop_lon]])*COS(RADIANS(route_map__2[[#This Row],[stop_lat]])))^2)*111.32)</f>
        <v>6.6495256362972849E-2</v>
      </c>
    </row>
    <row r="7282" spans="1:7" hidden="1" x14ac:dyDescent="0.2">
      <c r="A7282" t="s">
        <v>199</v>
      </c>
      <c r="B7282">
        <v>1</v>
      </c>
      <c r="C7282">
        <v>1</v>
      </c>
      <c r="D7282" t="s">
        <v>5641</v>
      </c>
      <c r="E7282">
        <v>49.188955999999997</v>
      </c>
      <c r="F7282">
        <v>-122.849103</v>
      </c>
      <c r="G7282">
        <f>IF(route_map__2[[#This Row],[route_label]]&lt;&gt;A7283,0,SQRT((E7283-route_map__2[[#This Row],[stop_lat]])^2 + ((F7283-route_map__2[[#This Row],[stop_lon]])*COS(RADIANS(route_map__2[[#This Row],[stop_lat]])))^2)*111.32)</f>
        <v>0.47537794994779264</v>
      </c>
    </row>
    <row r="7283" spans="1:7" hidden="1" x14ac:dyDescent="0.2">
      <c r="A7283" t="s">
        <v>199</v>
      </c>
      <c r="B7283">
        <v>1</v>
      </c>
      <c r="C7283">
        <v>2</v>
      </c>
      <c r="D7283" t="s">
        <v>6118</v>
      </c>
      <c r="E7283">
        <v>49.187739000000001</v>
      </c>
      <c r="F7283">
        <v>-122.84284</v>
      </c>
      <c r="G7283">
        <f>IF(route_map__2[[#This Row],[route_label]]&lt;&gt;A7284,0,SQRT((E7284-route_map__2[[#This Row],[stop_lat]])^2 + ((F7284-route_map__2[[#This Row],[stop_lon]])*COS(RADIANS(route_map__2[[#This Row],[stop_lat]])))^2)*111.32)</f>
        <v>0.15359870893446981</v>
      </c>
    </row>
    <row r="7284" spans="1:7" hidden="1" x14ac:dyDescent="0.2">
      <c r="A7284" t="s">
        <v>199</v>
      </c>
      <c r="B7284">
        <v>1</v>
      </c>
      <c r="C7284">
        <v>3</v>
      </c>
      <c r="D7284" t="s">
        <v>6119</v>
      </c>
      <c r="E7284">
        <v>49.187724000000003</v>
      </c>
      <c r="F7284">
        <v>-122.840729</v>
      </c>
      <c r="G7284">
        <f>IF(route_map__2[[#This Row],[route_label]]&lt;&gt;A7285,0,SQRT((E7285-route_map__2[[#This Row],[stop_lat]])^2 + ((F7285-route_map__2[[#This Row],[stop_lon]])*COS(RADIANS(route_map__2[[#This Row],[stop_lat]])))^2)*111.32)</f>
        <v>0.23641054643849144</v>
      </c>
    </row>
    <row r="7285" spans="1:7" hidden="1" x14ac:dyDescent="0.2">
      <c r="A7285" t="s">
        <v>199</v>
      </c>
      <c r="B7285">
        <v>1</v>
      </c>
      <c r="C7285">
        <v>4</v>
      </c>
      <c r="D7285" t="s">
        <v>6120</v>
      </c>
      <c r="E7285">
        <v>49.187694</v>
      </c>
      <c r="F7285">
        <v>-122.83748</v>
      </c>
      <c r="G7285">
        <f>IF(route_map__2[[#This Row],[route_label]]&lt;&gt;A7286,0,SQRT((E7286-route_map__2[[#This Row],[stop_lat]])^2 + ((F7286-route_map__2[[#This Row],[stop_lon]])*COS(RADIANS(route_map__2[[#This Row],[stop_lat]])))^2)*111.32)</f>
        <v>0.31857001366997345</v>
      </c>
    </row>
    <row r="7286" spans="1:7" hidden="1" x14ac:dyDescent="0.2">
      <c r="A7286" t="s">
        <v>199</v>
      </c>
      <c r="B7286">
        <v>1</v>
      </c>
      <c r="C7286">
        <v>5</v>
      </c>
      <c r="D7286" t="s">
        <v>6121</v>
      </c>
      <c r="E7286">
        <v>49.185740000000003</v>
      </c>
      <c r="F7286">
        <v>-122.834281</v>
      </c>
      <c r="G7286">
        <f>IF(route_map__2[[#This Row],[route_label]]&lt;&gt;A7287,0,SQRT((E7287-route_map__2[[#This Row],[stop_lat]])^2 + ((F7287-route_map__2[[#This Row],[stop_lon]])*COS(RADIANS(route_map__2[[#This Row],[stop_lat]])))^2)*111.32)</f>
        <v>0.21110490455682712</v>
      </c>
    </row>
    <row r="7287" spans="1:7" hidden="1" x14ac:dyDescent="0.2">
      <c r="A7287" t="s">
        <v>199</v>
      </c>
      <c r="B7287">
        <v>1</v>
      </c>
      <c r="C7287">
        <v>6</v>
      </c>
      <c r="D7287" t="s">
        <v>6122</v>
      </c>
      <c r="E7287">
        <v>49.183844000000001</v>
      </c>
      <c r="F7287">
        <v>-122.834339</v>
      </c>
      <c r="G7287">
        <f>IF(route_map__2[[#This Row],[route_label]]&lt;&gt;A7288,0,SQRT((E7288-route_map__2[[#This Row],[stop_lat]])^2 + ((F7288-route_map__2[[#This Row],[stop_lon]])*COS(RADIANS(route_map__2[[#This Row],[stop_lat]])))^2)*111.32)</f>
        <v>0.28540507668654502</v>
      </c>
    </row>
    <row r="7288" spans="1:7" hidden="1" x14ac:dyDescent="0.2">
      <c r="A7288" t="s">
        <v>199</v>
      </c>
      <c r="B7288">
        <v>1</v>
      </c>
      <c r="C7288">
        <v>7</v>
      </c>
      <c r="D7288" t="s">
        <v>6123</v>
      </c>
      <c r="E7288">
        <v>49.181282000000003</v>
      </c>
      <c r="F7288">
        <v>-122.834487</v>
      </c>
      <c r="G7288">
        <f>IF(route_map__2[[#This Row],[route_label]]&lt;&gt;A7289,0,SQRT((E7289-route_map__2[[#This Row],[stop_lat]])^2 + ((F7289-route_map__2[[#This Row],[stop_lon]])*COS(RADIANS(route_map__2[[#This Row],[stop_lat]])))^2)*111.32)</f>
        <v>0.32255772351630713</v>
      </c>
    </row>
    <row r="7289" spans="1:7" hidden="1" x14ac:dyDescent="0.2">
      <c r="A7289" t="s">
        <v>199</v>
      </c>
      <c r="B7289">
        <v>1</v>
      </c>
      <c r="C7289">
        <v>8</v>
      </c>
      <c r="D7289" t="s">
        <v>6124</v>
      </c>
      <c r="E7289">
        <v>49.178386000000003</v>
      </c>
      <c r="F7289">
        <v>-122.834633</v>
      </c>
      <c r="G7289">
        <f>IF(route_map__2[[#This Row],[route_label]]&lt;&gt;A7290,0,SQRT((E7290-route_map__2[[#This Row],[stop_lat]])^2 + ((F7290-route_map__2[[#This Row],[stop_lon]])*COS(RADIANS(route_map__2[[#This Row],[stop_lat]])))^2)*111.32)</f>
        <v>0.20307648370785228</v>
      </c>
    </row>
    <row r="7290" spans="1:7" hidden="1" x14ac:dyDescent="0.2">
      <c r="A7290" t="s">
        <v>199</v>
      </c>
      <c r="B7290">
        <v>1</v>
      </c>
      <c r="C7290">
        <v>9</v>
      </c>
      <c r="D7290" t="s">
        <v>6125</v>
      </c>
      <c r="E7290">
        <v>49.176561999999997</v>
      </c>
      <c r="F7290">
        <v>-122.83468000000001</v>
      </c>
      <c r="G7290">
        <f>IF(route_map__2[[#This Row],[route_label]]&lt;&gt;A7291,0,SQRT((E7291-route_map__2[[#This Row],[stop_lat]])^2 + ((F7291-route_map__2[[#This Row],[stop_lon]])*COS(RADIANS(route_map__2[[#This Row],[stop_lat]])))^2)*111.32)</f>
        <v>0.23243634227612067</v>
      </c>
    </row>
    <row r="7291" spans="1:7" hidden="1" x14ac:dyDescent="0.2">
      <c r="A7291" t="s">
        <v>199</v>
      </c>
      <c r="B7291">
        <v>1</v>
      </c>
      <c r="C7291">
        <v>10</v>
      </c>
      <c r="D7291" t="s">
        <v>6126</v>
      </c>
      <c r="E7291">
        <v>49.174473999999996</v>
      </c>
      <c r="F7291">
        <v>-122.834676</v>
      </c>
      <c r="G7291">
        <f>IF(route_map__2[[#This Row],[route_label]]&lt;&gt;A7292,0,SQRT((E7292-route_map__2[[#This Row],[stop_lat]])^2 + ((F7292-route_map__2[[#This Row],[stop_lon]])*COS(RADIANS(route_map__2[[#This Row],[stop_lat]])))^2)*111.32)</f>
        <v>0.26405466048219378</v>
      </c>
    </row>
    <row r="7292" spans="1:7" hidden="1" x14ac:dyDescent="0.2">
      <c r="A7292" t="s">
        <v>199</v>
      </c>
      <c r="B7292">
        <v>1</v>
      </c>
      <c r="C7292">
        <v>11</v>
      </c>
      <c r="D7292" t="s">
        <v>6127</v>
      </c>
      <c r="E7292">
        <v>49.172102000000002</v>
      </c>
      <c r="F7292">
        <v>-122.834695</v>
      </c>
      <c r="G7292">
        <f>IF(route_map__2[[#This Row],[route_label]]&lt;&gt;A7293,0,SQRT((E7293-route_map__2[[#This Row],[stop_lat]])^2 + ((F7293-route_map__2[[#This Row],[stop_lon]])*COS(RADIANS(route_map__2[[#This Row],[stop_lat]])))^2)*111.32)</f>
        <v>0.25630096893457777</v>
      </c>
    </row>
    <row r="7293" spans="1:7" hidden="1" x14ac:dyDescent="0.2">
      <c r="A7293" t="s">
        <v>199</v>
      </c>
      <c r="B7293">
        <v>1</v>
      </c>
      <c r="C7293">
        <v>12</v>
      </c>
      <c r="D7293" t="s">
        <v>6128</v>
      </c>
      <c r="E7293">
        <v>49.169800000000002</v>
      </c>
      <c r="F7293">
        <v>-122.83475900000001</v>
      </c>
      <c r="G7293">
        <f>IF(route_map__2[[#This Row],[route_label]]&lt;&gt;A7294,0,SQRT((E7294-route_map__2[[#This Row],[stop_lat]])^2 + ((F7294-route_map__2[[#This Row],[stop_lon]])*COS(RADIANS(route_map__2[[#This Row],[stop_lat]])))^2)*111.32)</f>
        <v>0.41834198457109778</v>
      </c>
    </row>
    <row r="7294" spans="1:7" hidden="1" x14ac:dyDescent="0.2">
      <c r="A7294" t="s">
        <v>199</v>
      </c>
      <c r="B7294">
        <v>1</v>
      </c>
      <c r="C7294">
        <v>13</v>
      </c>
      <c r="D7294" t="s">
        <v>6129</v>
      </c>
      <c r="E7294">
        <v>49.166041999999997</v>
      </c>
      <c r="F7294">
        <v>-122.834774</v>
      </c>
      <c r="G7294">
        <f>IF(route_map__2[[#This Row],[route_label]]&lt;&gt;A7295,0,SQRT((E7295-route_map__2[[#This Row],[stop_lat]])^2 + ((F7295-route_map__2[[#This Row],[stop_lon]])*COS(RADIANS(route_map__2[[#This Row],[stop_lat]])))^2)*111.32)</f>
        <v>0.4017544140998956</v>
      </c>
    </row>
    <row r="7295" spans="1:7" hidden="1" x14ac:dyDescent="0.2">
      <c r="A7295" t="s">
        <v>199</v>
      </c>
      <c r="B7295">
        <v>1</v>
      </c>
      <c r="C7295">
        <v>14</v>
      </c>
      <c r="D7295" t="s">
        <v>6130</v>
      </c>
      <c r="E7295">
        <v>49.162433</v>
      </c>
      <c r="F7295">
        <v>-122.834765</v>
      </c>
      <c r="G7295">
        <f>IF(route_map__2[[#This Row],[route_label]]&lt;&gt;A7296,0,SQRT((E7296-route_map__2[[#This Row],[stop_lat]])^2 + ((F7296-route_map__2[[#This Row],[stop_lon]])*COS(RADIANS(route_map__2[[#This Row],[stop_lat]])))^2)*111.32)</f>
        <v>0.24958215762939148</v>
      </c>
    </row>
    <row r="7296" spans="1:7" hidden="1" x14ac:dyDescent="0.2">
      <c r="A7296" t="s">
        <v>199</v>
      </c>
      <c r="B7296">
        <v>1</v>
      </c>
      <c r="C7296">
        <v>15</v>
      </c>
      <c r="D7296" t="s">
        <v>6131</v>
      </c>
      <c r="E7296">
        <v>49.160190999999998</v>
      </c>
      <c r="F7296">
        <v>-122.83478100000001</v>
      </c>
      <c r="G7296">
        <f>IF(route_map__2[[#This Row],[route_label]]&lt;&gt;A7297,0,SQRT((E7297-route_map__2[[#This Row],[stop_lat]])^2 + ((F7297-route_map__2[[#This Row],[stop_lon]])*COS(RADIANS(route_map__2[[#This Row],[stop_lat]])))^2)*111.32)</f>
        <v>0.20984001834640448</v>
      </c>
    </row>
    <row r="7297" spans="1:7" hidden="1" x14ac:dyDescent="0.2">
      <c r="A7297" t="s">
        <v>199</v>
      </c>
      <c r="B7297">
        <v>1</v>
      </c>
      <c r="C7297">
        <v>16</v>
      </c>
      <c r="D7297" t="s">
        <v>6132</v>
      </c>
      <c r="E7297">
        <v>49.158306000000003</v>
      </c>
      <c r="F7297">
        <v>-122.83476899999999</v>
      </c>
      <c r="G7297">
        <f>IF(route_map__2[[#This Row],[route_label]]&lt;&gt;A7298,0,SQRT((E7298-route_map__2[[#This Row],[stop_lat]])^2 + ((F7298-route_map__2[[#This Row],[stop_lon]])*COS(RADIANS(route_map__2[[#This Row],[stop_lat]])))^2)*111.32)</f>
        <v>0.34466028281005873</v>
      </c>
    </row>
    <row r="7298" spans="1:7" hidden="1" x14ac:dyDescent="0.2">
      <c r="A7298" t="s">
        <v>199</v>
      </c>
      <c r="B7298">
        <v>1</v>
      </c>
      <c r="C7298">
        <v>17</v>
      </c>
      <c r="D7298" t="s">
        <v>6133</v>
      </c>
      <c r="E7298">
        <v>49.155209999999997</v>
      </c>
      <c r="F7298">
        <v>-122.834727</v>
      </c>
      <c r="G7298">
        <f>IF(route_map__2[[#This Row],[route_label]]&lt;&gt;A7299,0,SQRT((E7299-route_map__2[[#This Row],[stop_lat]])^2 + ((F7299-route_map__2[[#This Row],[stop_lon]])*COS(RADIANS(route_map__2[[#This Row],[stop_lat]])))^2)*111.32)</f>
        <v>0.19191569380902515</v>
      </c>
    </row>
    <row r="7299" spans="1:7" hidden="1" x14ac:dyDescent="0.2">
      <c r="A7299" t="s">
        <v>199</v>
      </c>
      <c r="B7299">
        <v>1</v>
      </c>
      <c r="C7299">
        <v>18</v>
      </c>
      <c r="D7299" t="s">
        <v>6134</v>
      </c>
      <c r="E7299">
        <v>49.153486000000001</v>
      </c>
      <c r="F7299">
        <v>-122.834726</v>
      </c>
      <c r="G7299">
        <f>IF(route_map__2[[#This Row],[route_label]]&lt;&gt;A7300,0,SQRT((E7300-route_map__2[[#This Row],[stop_lat]])^2 + ((F7300-route_map__2[[#This Row],[stop_lon]])*COS(RADIANS(route_map__2[[#This Row],[stop_lat]])))^2)*111.32)</f>
        <v>0.63631772009883159</v>
      </c>
    </row>
    <row r="7300" spans="1:7" hidden="1" x14ac:dyDescent="0.2">
      <c r="A7300" t="s">
        <v>199</v>
      </c>
      <c r="B7300">
        <v>1</v>
      </c>
      <c r="C7300">
        <v>19</v>
      </c>
      <c r="D7300" t="s">
        <v>6135</v>
      </c>
      <c r="E7300">
        <v>49.147770000000001</v>
      </c>
      <c r="F7300">
        <v>-122.834671</v>
      </c>
      <c r="G7300">
        <f>IF(route_map__2[[#This Row],[route_label]]&lt;&gt;A7301,0,SQRT((E7301-route_map__2[[#This Row],[stop_lat]])^2 + ((F7301-route_map__2[[#This Row],[stop_lon]])*COS(RADIANS(route_map__2[[#This Row],[stop_lat]])))^2)*111.32)</f>
        <v>0.31236965720470644</v>
      </c>
    </row>
    <row r="7301" spans="1:7" hidden="1" x14ac:dyDescent="0.2">
      <c r="A7301" t="s">
        <v>199</v>
      </c>
      <c r="B7301">
        <v>1</v>
      </c>
      <c r="C7301">
        <v>20</v>
      </c>
      <c r="D7301" t="s">
        <v>6136</v>
      </c>
      <c r="E7301">
        <v>49.144964000000002</v>
      </c>
      <c r="F7301">
        <v>-122.83464499999999</v>
      </c>
      <c r="G7301">
        <f>IF(route_map__2[[#This Row],[route_label]]&lt;&gt;A7302,0,SQRT((E7302-route_map__2[[#This Row],[stop_lat]])^2 + ((F7302-route_map__2[[#This Row],[stop_lon]])*COS(RADIANS(route_map__2[[#This Row],[stop_lat]])))^2)*111.32)</f>
        <v>0.28843034980921256</v>
      </c>
    </row>
    <row r="7302" spans="1:7" hidden="1" x14ac:dyDescent="0.2">
      <c r="A7302" t="s">
        <v>199</v>
      </c>
      <c r="B7302">
        <v>1</v>
      </c>
      <c r="C7302">
        <v>21</v>
      </c>
      <c r="D7302" t="s">
        <v>6137</v>
      </c>
      <c r="E7302">
        <v>49.142372999999999</v>
      </c>
      <c r="F7302">
        <v>-122.83465</v>
      </c>
      <c r="G7302">
        <f>IF(route_map__2[[#This Row],[route_label]]&lt;&gt;A7303,0,SQRT((E7303-route_map__2[[#This Row],[stop_lat]])^2 + ((F7303-route_map__2[[#This Row],[stop_lon]])*COS(RADIANS(route_map__2[[#This Row],[stop_lat]])))^2)*111.32)</f>
        <v>0.4166836466013969</v>
      </c>
    </row>
    <row r="7303" spans="1:7" hidden="1" x14ac:dyDescent="0.2">
      <c r="A7303" t="s">
        <v>199</v>
      </c>
      <c r="B7303">
        <v>1</v>
      </c>
      <c r="C7303">
        <v>22</v>
      </c>
      <c r="D7303" t="s">
        <v>6138</v>
      </c>
      <c r="E7303">
        <v>49.138629999999999</v>
      </c>
      <c r="F7303">
        <v>-122.834605</v>
      </c>
      <c r="G7303">
        <f>IF(route_map__2[[#This Row],[route_label]]&lt;&gt;A7304,0,SQRT((E7304-route_map__2[[#This Row],[stop_lat]])^2 + ((F7304-route_map__2[[#This Row],[stop_lon]])*COS(RADIANS(route_map__2[[#This Row],[stop_lat]])))^2)*111.32)</f>
        <v>0.19124788480255364</v>
      </c>
    </row>
    <row r="7304" spans="1:7" hidden="1" x14ac:dyDescent="0.2">
      <c r="A7304" t="s">
        <v>199</v>
      </c>
      <c r="B7304">
        <v>1</v>
      </c>
      <c r="C7304">
        <v>23</v>
      </c>
      <c r="D7304" t="s">
        <v>6139</v>
      </c>
      <c r="E7304">
        <v>49.136912000000002</v>
      </c>
      <c r="F7304">
        <v>-122.834608</v>
      </c>
      <c r="G7304">
        <f>IF(route_map__2[[#This Row],[route_label]]&lt;&gt;A7305,0,SQRT((E7305-route_map__2[[#This Row],[stop_lat]])^2 + ((F7305-route_map__2[[#This Row],[stop_lon]])*COS(RADIANS(route_map__2[[#This Row],[stop_lat]])))^2)*111.32)</f>
        <v>0.35834762563252137</v>
      </c>
    </row>
    <row r="7305" spans="1:7" hidden="1" x14ac:dyDescent="0.2">
      <c r="A7305" t="s">
        <v>199</v>
      </c>
      <c r="B7305">
        <v>1</v>
      </c>
      <c r="C7305">
        <v>24</v>
      </c>
      <c r="D7305" t="s">
        <v>6140</v>
      </c>
      <c r="E7305">
        <v>49.133718999999999</v>
      </c>
      <c r="F7305">
        <v>-122.835233</v>
      </c>
      <c r="G7305">
        <f>IF(route_map__2[[#This Row],[route_label]]&lt;&gt;A7306,0,SQRT((E7306-route_map__2[[#This Row],[stop_lat]])^2 + ((F7306-route_map__2[[#This Row],[stop_lon]])*COS(RADIANS(route_map__2[[#This Row],[stop_lat]])))^2)*111.32)</f>
        <v>0.29036461849647949</v>
      </c>
    </row>
    <row r="7306" spans="1:7" hidden="1" x14ac:dyDescent="0.2">
      <c r="A7306" t="s">
        <v>199</v>
      </c>
      <c r="B7306">
        <v>1</v>
      </c>
      <c r="C7306">
        <v>25</v>
      </c>
      <c r="D7306" t="s">
        <v>5867</v>
      </c>
      <c r="E7306">
        <v>49.133676000000001</v>
      </c>
      <c r="F7306">
        <v>-122.839219</v>
      </c>
      <c r="G7306">
        <f>IF(route_map__2[[#This Row],[route_label]]&lt;&gt;A7307,0,SQRT((E7307-route_map__2[[#This Row],[stop_lat]])^2 + ((F7307-route_map__2[[#This Row],[stop_lon]])*COS(RADIANS(route_map__2[[#This Row],[stop_lat]])))^2)*111.32)</f>
        <v>0.18988918609975455</v>
      </c>
    </row>
    <row r="7307" spans="1:7" hidden="1" x14ac:dyDescent="0.2">
      <c r="A7307" t="s">
        <v>199</v>
      </c>
      <c r="B7307">
        <v>1</v>
      </c>
      <c r="C7307">
        <v>26</v>
      </c>
      <c r="D7307" t="s">
        <v>5671</v>
      </c>
      <c r="E7307">
        <v>49.133305999999997</v>
      </c>
      <c r="F7307">
        <v>-122.841764</v>
      </c>
      <c r="G7307">
        <f>IF(route_map__2[[#This Row],[route_label]]&lt;&gt;A7308,0,SQRT((E7308-route_map__2[[#This Row],[stop_lat]])^2 + ((F7308-route_map__2[[#This Row],[stop_lon]])*COS(RADIANS(route_map__2[[#This Row],[stop_lat]])))^2)*111.32)</f>
        <v>0</v>
      </c>
    </row>
    <row r="7308" spans="1:7" hidden="1" x14ac:dyDescent="0.2">
      <c r="A7308" t="s">
        <v>323</v>
      </c>
      <c r="B7308">
        <v>0</v>
      </c>
      <c r="C7308">
        <v>1</v>
      </c>
      <c r="D7308" t="s">
        <v>6074</v>
      </c>
      <c r="E7308">
        <v>49.188960999999999</v>
      </c>
      <c r="F7308">
        <v>-122.848754</v>
      </c>
      <c r="G7308">
        <f>IF(route_map__2[[#This Row],[route_label]]&lt;&gt;A7309,0,SQRT((E7309-route_map__2[[#This Row],[stop_lat]])^2 + ((F7309-route_map__2[[#This Row],[stop_lon]])*COS(RADIANS(route_map__2[[#This Row],[stop_lat]])))^2)*111.32)</f>
        <v>0.2558262976575405</v>
      </c>
    </row>
    <row r="7309" spans="1:7" hidden="1" x14ac:dyDescent="0.2">
      <c r="A7309" t="s">
        <v>323</v>
      </c>
      <c r="B7309">
        <v>0</v>
      </c>
      <c r="C7309">
        <v>2</v>
      </c>
      <c r="D7309" t="s">
        <v>5642</v>
      </c>
      <c r="E7309">
        <v>49.187503</v>
      </c>
      <c r="F7309">
        <v>-122.851472</v>
      </c>
      <c r="G7309">
        <f>IF(route_map__2[[#This Row],[route_label]]&lt;&gt;A7310,0,SQRT((E7310-route_map__2[[#This Row],[stop_lat]])^2 + ((F7310-route_map__2[[#This Row],[stop_lon]])*COS(RADIANS(route_map__2[[#This Row],[stop_lat]])))^2)*111.32)</f>
        <v>0.2021957602989464</v>
      </c>
    </row>
    <row r="7310" spans="1:7" hidden="1" x14ac:dyDescent="0.2">
      <c r="A7310" t="s">
        <v>323</v>
      </c>
      <c r="B7310">
        <v>0</v>
      </c>
      <c r="C7310">
        <v>3</v>
      </c>
      <c r="D7310" t="s">
        <v>5885</v>
      </c>
      <c r="E7310">
        <v>49.185704999999999</v>
      </c>
      <c r="F7310">
        <v>-122.851078</v>
      </c>
      <c r="G7310">
        <f>IF(route_map__2[[#This Row],[route_label]]&lt;&gt;A7311,0,SQRT((E7311-route_map__2[[#This Row],[stop_lat]])^2 + ((F7311-route_map__2[[#This Row],[stop_lon]])*COS(RADIANS(route_map__2[[#This Row],[stop_lat]])))^2)*111.32)</f>
        <v>0.30254101036252423</v>
      </c>
    </row>
    <row r="7311" spans="1:7" hidden="1" x14ac:dyDescent="0.2">
      <c r="A7311" t="s">
        <v>323</v>
      </c>
      <c r="B7311">
        <v>0</v>
      </c>
      <c r="C7311">
        <v>4</v>
      </c>
      <c r="D7311" t="s">
        <v>5886</v>
      </c>
      <c r="E7311">
        <v>49.184316000000003</v>
      </c>
      <c r="F7311">
        <v>-122.847504</v>
      </c>
      <c r="G7311">
        <f>IF(route_map__2[[#This Row],[route_label]]&lt;&gt;A7312,0,SQRT((E7312-route_map__2[[#This Row],[stop_lat]])^2 + ((F7312-route_map__2[[#This Row],[stop_lon]])*COS(RADIANS(route_map__2[[#This Row],[stop_lat]])))^2)*111.32)</f>
        <v>0.25189521694823203</v>
      </c>
    </row>
    <row r="7312" spans="1:7" hidden="1" x14ac:dyDescent="0.2">
      <c r="A7312" t="s">
        <v>323</v>
      </c>
      <c r="B7312">
        <v>0</v>
      </c>
      <c r="C7312">
        <v>5</v>
      </c>
      <c r="D7312" t="s">
        <v>5596</v>
      </c>
      <c r="E7312">
        <v>49.182375999999998</v>
      </c>
      <c r="F7312">
        <v>-122.84572199999999</v>
      </c>
      <c r="G7312">
        <f>IF(route_map__2[[#This Row],[route_label]]&lt;&gt;A7313,0,SQRT((E7313-route_map__2[[#This Row],[stop_lat]])^2 + ((F7313-route_map__2[[#This Row],[stop_lon]])*COS(RADIANS(route_map__2[[#This Row],[stop_lat]])))^2)*111.32)</f>
        <v>0.6446628448980064</v>
      </c>
    </row>
    <row r="7313" spans="1:7" hidden="1" x14ac:dyDescent="0.2">
      <c r="A7313" t="s">
        <v>323</v>
      </c>
      <c r="B7313">
        <v>0</v>
      </c>
      <c r="C7313">
        <v>6</v>
      </c>
      <c r="D7313" t="s">
        <v>6141</v>
      </c>
      <c r="E7313">
        <v>49.176913999999996</v>
      </c>
      <c r="F7313">
        <v>-122.842778</v>
      </c>
      <c r="G7313">
        <f>IF(route_map__2[[#This Row],[route_label]]&lt;&gt;A7314,0,SQRT((E7314-route_map__2[[#This Row],[stop_lat]])^2 + ((F7314-route_map__2[[#This Row],[stop_lon]])*COS(RADIANS(route_map__2[[#This Row],[stop_lat]])))^2)*111.32)</f>
        <v>0.14940444648583029</v>
      </c>
    </row>
    <row r="7314" spans="1:7" hidden="1" x14ac:dyDescent="0.2">
      <c r="A7314" t="s">
        <v>323</v>
      </c>
      <c r="B7314">
        <v>0</v>
      </c>
      <c r="C7314">
        <v>7</v>
      </c>
      <c r="D7314" t="s">
        <v>6142</v>
      </c>
      <c r="E7314">
        <v>49.176907</v>
      </c>
      <c r="F7314">
        <v>-122.84072500000001</v>
      </c>
      <c r="G7314">
        <f>IF(route_map__2[[#This Row],[route_label]]&lt;&gt;A7315,0,SQRT((E7315-route_map__2[[#This Row],[stop_lat]])^2 + ((F7315-route_map__2[[#This Row],[stop_lon]])*COS(RADIANS(route_map__2[[#This Row],[stop_lat]])))^2)*111.32)</f>
        <v>0.25776719920126279</v>
      </c>
    </row>
    <row r="7315" spans="1:7" hidden="1" x14ac:dyDescent="0.2">
      <c r="A7315" t="s">
        <v>323</v>
      </c>
      <c r="B7315">
        <v>0</v>
      </c>
      <c r="C7315">
        <v>8</v>
      </c>
      <c r="D7315" t="s">
        <v>6143</v>
      </c>
      <c r="E7315">
        <v>49.176890999999998</v>
      </c>
      <c r="F7315">
        <v>-122.837183</v>
      </c>
      <c r="G7315">
        <f>IF(route_map__2[[#This Row],[route_label]]&lt;&gt;A7316,0,SQRT((E7316-route_map__2[[#This Row],[stop_lat]])^2 + ((F7316-route_map__2[[#This Row],[stop_lon]])*COS(RADIANS(route_map__2[[#This Row],[stop_lat]])))^2)*111.32)</f>
        <v>0.18579570295142078</v>
      </c>
    </row>
    <row r="7316" spans="1:7" hidden="1" x14ac:dyDescent="0.2">
      <c r="A7316" t="s">
        <v>323</v>
      </c>
      <c r="B7316">
        <v>0</v>
      </c>
      <c r="C7316">
        <v>9</v>
      </c>
      <c r="D7316" t="s">
        <v>6125</v>
      </c>
      <c r="E7316">
        <v>49.176561999999997</v>
      </c>
      <c r="F7316">
        <v>-122.83468000000001</v>
      </c>
      <c r="G7316">
        <f>IF(route_map__2[[#This Row],[route_label]]&lt;&gt;A7317,0,SQRT((E7317-route_map__2[[#This Row],[stop_lat]])^2 + ((F7317-route_map__2[[#This Row],[stop_lon]])*COS(RADIANS(route_map__2[[#This Row],[stop_lat]])))^2)*111.32)</f>
        <v>0.23243634227612067</v>
      </c>
    </row>
    <row r="7317" spans="1:7" hidden="1" x14ac:dyDescent="0.2">
      <c r="A7317" t="s">
        <v>323</v>
      </c>
      <c r="B7317">
        <v>0</v>
      </c>
      <c r="C7317">
        <v>10</v>
      </c>
      <c r="D7317" t="s">
        <v>6126</v>
      </c>
      <c r="E7317">
        <v>49.174473999999996</v>
      </c>
      <c r="F7317">
        <v>-122.834676</v>
      </c>
      <c r="G7317">
        <f>IF(route_map__2[[#This Row],[route_label]]&lt;&gt;A7318,0,SQRT((E7318-route_map__2[[#This Row],[stop_lat]])^2 + ((F7318-route_map__2[[#This Row],[stop_lon]])*COS(RADIANS(route_map__2[[#This Row],[stop_lat]])))^2)*111.32)</f>
        <v>0.26405466048219378</v>
      </c>
    </row>
    <row r="7318" spans="1:7" hidden="1" x14ac:dyDescent="0.2">
      <c r="A7318" t="s">
        <v>323</v>
      </c>
      <c r="B7318">
        <v>0</v>
      </c>
      <c r="C7318">
        <v>11</v>
      </c>
      <c r="D7318" t="s">
        <v>6127</v>
      </c>
      <c r="E7318">
        <v>49.172102000000002</v>
      </c>
      <c r="F7318">
        <v>-122.834695</v>
      </c>
      <c r="G7318">
        <f>IF(route_map__2[[#This Row],[route_label]]&lt;&gt;A7319,0,SQRT((E7319-route_map__2[[#This Row],[stop_lat]])^2 + ((F7319-route_map__2[[#This Row],[stop_lon]])*COS(RADIANS(route_map__2[[#This Row],[stop_lat]])))^2)*111.32)</f>
        <v>0.25630096893457777</v>
      </c>
    </row>
    <row r="7319" spans="1:7" hidden="1" x14ac:dyDescent="0.2">
      <c r="A7319" t="s">
        <v>323</v>
      </c>
      <c r="B7319">
        <v>0</v>
      </c>
      <c r="C7319">
        <v>12</v>
      </c>
      <c r="D7319" t="s">
        <v>6128</v>
      </c>
      <c r="E7319">
        <v>49.169800000000002</v>
      </c>
      <c r="F7319">
        <v>-122.83475900000001</v>
      </c>
      <c r="G7319">
        <f>IF(route_map__2[[#This Row],[route_label]]&lt;&gt;A7320,0,SQRT((E7320-route_map__2[[#This Row],[stop_lat]])^2 + ((F7320-route_map__2[[#This Row],[stop_lon]])*COS(RADIANS(route_map__2[[#This Row],[stop_lat]])))^2)*111.32)</f>
        <v>0.41834198457109778</v>
      </c>
    </row>
    <row r="7320" spans="1:7" hidden="1" x14ac:dyDescent="0.2">
      <c r="A7320" t="s">
        <v>323</v>
      </c>
      <c r="B7320">
        <v>0</v>
      </c>
      <c r="C7320">
        <v>13</v>
      </c>
      <c r="D7320" t="s">
        <v>6129</v>
      </c>
      <c r="E7320">
        <v>49.166041999999997</v>
      </c>
      <c r="F7320">
        <v>-122.834774</v>
      </c>
      <c r="G7320">
        <f>IF(route_map__2[[#This Row],[route_label]]&lt;&gt;A7321,0,SQRT((E7321-route_map__2[[#This Row],[stop_lat]])^2 + ((F7321-route_map__2[[#This Row],[stop_lon]])*COS(RADIANS(route_map__2[[#This Row],[stop_lat]])))^2)*111.32)</f>
        <v>0.37559933533020035</v>
      </c>
    </row>
    <row r="7321" spans="1:7" hidden="1" x14ac:dyDescent="0.2">
      <c r="A7321" t="s">
        <v>323</v>
      </c>
      <c r="B7321">
        <v>0</v>
      </c>
      <c r="C7321">
        <v>14</v>
      </c>
      <c r="D7321" t="s">
        <v>6144</v>
      </c>
      <c r="E7321">
        <v>49.162695999999997</v>
      </c>
      <c r="F7321">
        <v>-122.83411</v>
      </c>
      <c r="G7321">
        <f>IF(route_map__2[[#This Row],[route_label]]&lt;&gt;A7322,0,SQRT((E7322-route_map__2[[#This Row],[stop_lat]])^2 + ((F7322-route_map__2[[#This Row],[stop_lon]])*COS(RADIANS(route_map__2[[#This Row],[stop_lat]])))^2)*111.32)</f>
        <v>0.43241709902416459</v>
      </c>
    </row>
    <row r="7322" spans="1:7" hidden="1" x14ac:dyDescent="0.2">
      <c r="A7322" t="s">
        <v>323</v>
      </c>
      <c r="B7322">
        <v>0</v>
      </c>
      <c r="C7322">
        <v>15</v>
      </c>
      <c r="D7322" t="s">
        <v>6145</v>
      </c>
      <c r="E7322">
        <v>49.162736000000002</v>
      </c>
      <c r="F7322">
        <v>-122.82817</v>
      </c>
      <c r="G7322">
        <f>IF(route_map__2[[#This Row],[route_label]]&lt;&gt;A7323,0,SQRT((E7323-route_map__2[[#This Row],[stop_lat]])^2 + ((F7323-route_map__2[[#This Row],[stop_lon]])*COS(RADIANS(route_map__2[[#This Row],[stop_lat]])))^2)*111.32)</f>
        <v>0.37876171141144649</v>
      </c>
    </row>
    <row r="7323" spans="1:7" hidden="1" x14ac:dyDescent="0.2">
      <c r="A7323" t="s">
        <v>323</v>
      </c>
      <c r="B7323">
        <v>0</v>
      </c>
      <c r="C7323">
        <v>16</v>
      </c>
      <c r="D7323" t="s">
        <v>6146</v>
      </c>
      <c r="E7323">
        <v>49.162768</v>
      </c>
      <c r="F7323">
        <v>-122.82296700000001</v>
      </c>
      <c r="G7323">
        <f>IF(route_map__2[[#This Row],[route_label]]&lt;&gt;A7324,0,SQRT((E7324-route_map__2[[#This Row],[stop_lat]])^2 + ((F7324-route_map__2[[#This Row],[stop_lon]])*COS(RADIANS(route_map__2[[#This Row],[stop_lat]])))^2)*111.32)</f>
        <v>0.40401020301521995</v>
      </c>
    </row>
    <row r="7324" spans="1:7" hidden="1" x14ac:dyDescent="0.2">
      <c r="A7324" t="s">
        <v>323</v>
      </c>
      <c r="B7324">
        <v>0</v>
      </c>
      <c r="C7324">
        <v>17</v>
      </c>
      <c r="D7324" t="s">
        <v>6147</v>
      </c>
      <c r="E7324">
        <v>49.162748000000001</v>
      </c>
      <c r="F7324">
        <v>-122.81741700000001</v>
      </c>
      <c r="G7324">
        <f>IF(route_map__2[[#This Row],[route_label]]&lt;&gt;A7325,0,SQRT((E7325-route_map__2[[#This Row],[stop_lat]])^2 + ((F7325-route_map__2[[#This Row],[stop_lon]])*COS(RADIANS(route_map__2[[#This Row],[stop_lat]])))^2)*111.32)</f>
        <v>0.41070559863979272</v>
      </c>
    </row>
    <row r="7325" spans="1:7" hidden="1" x14ac:dyDescent="0.2">
      <c r="A7325" t="s">
        <v>323</v>
      </c>
      <c r="B7325">
        <v>0</v>
      </c>
      <c r="C7325">
        <v>18</v>
      </c>
      <c r="D7325" t="s">
        <v>6148</v>
      </c>
      <c r="E7325">
        <v>49.162731000000001</v>
      </c>
      <c r="F7325">
        <v>-122.811775</v>
      </c>
      <c r="G7325">
        <f>IF(route_map__2[[#This Row],[route_label]]&lt;&gt;A7326,0,SQRT((E7326-route_map__2[[#This Row],[stop_lat]])^2 + ((F7326-route_map__2[[#This Row],[stop_lon]])*COS(RADIANS(route_map__2[[#This Row],[stop_lat]])))^2)*111.32)</f>
        <v>0.38966562505019187</v>
      </c>
    </row>
    <row r="7326" spans="1:7" hidden="1" x14ac:dyDescent="0.2">
      <c r="A7326" t="s">
        <v>323</v>
      </c>
      <c r="B7326">
        <v>0</v>
      </c>
      <c r="C7326">
        <v>19</v>
      </c>
      <c r="D7326" t="s">
        <v>6149</v>
      </c>
      <c r="E7326">
        <v>49.162740999999997</v>
      </c>
      <c r="F7326">
        <v>-122.806422</v>
      </c>
      <c r="G7326">
        <f>IF(route_map__2[[#This Row],[route_label]]&lt;&gt;A7327,0,SQRT((E7327-route_map__2[[#This Row],[stop_lat]])^2 + ((F7327-route_map__2[[#This Row],[stop_lon]])*COS(RADIANS(route_map__2[[#This Row],[stop_lat]])))^2)*111.32)</f>
        <v>0.40749892719969627</v>
      </c>
    </row>
    <row r="7327" spans="1:7" hidden="1" x14ac:dyDescent="0.2">
      <c r="A7327" t="s">
        <v>323</v>
      </c>
      <c r="B7327">
        <v>0</v>
      </c>
      <c r="C7327">
        <v>20</v>
      </c>
      <c r="D7327" t="s">
        <v>6150</v>
      </c>
      <c r="E7327">
        <v>49.162747000000003</v>
      </c>
      <c r="F7327">
        <v>-122.80082400000001</v>
      </c>
      <c r="G7327">
        <f>IF(route_map__2[[#This Row],[route_label]]&lt;&gt;A7328,0,SQRT((E7328-route_map__2[[#This Row],[stop_lat]])^2 + ((F7328-route_map__2[[#This Row],[stop_lon]])*COS(RADIANS(route_map__2[[#This Row],[stop_lat]])))^2)*111.32)</f>
        <v>0.36695779012900592</v>
      </c>
    </row>
    <row r="7328" spans="1:7" hidden="1" x14ac:dyDescent="0.2">
      <c r="A7328" t="s">
        <v>323</v>
      </c>
      <c r="B7328">
        <v>0</v>
      </c>
      <c r="C7328">
        <v>21</v>
      </c>
      <c r="D7328" t="s">
        <v>6151</v>
      </c>
      <c r="E7328">
        <v>49.162728999999999</v>
      </c>
      <c r="F7328">
        <v>-122.795783</v>
      </c>
      <c r="G7328">
        <f>IF(route_map__2[[#This Row],[route_label]]&lt;&gt;A7329,0,SQRT((E7329-route_map__2[[#This Row],[stop_lat]])^2 + ((F7329-route_map__2[[#This Row],[stop_lon]])*COS(RADIANS(route_map__2[[#This Row],[stop_lat]])))^2)*111.32)</f>
        <v>0.41904361033428794</v>
      </c>
    </row>
    <row r="7329" spans="1:7" hidden="1" x14ac:dyDescent="0.2">
      <c r="A7329" t="s">
        <v>323</v>
      </c>
      <c r="B7329">
        <v>0</v>
      </c>
      <c r="C7329">
        <v>22</v>
      </c>
      <c r="D7329" t="s">
        <v>6152</v>
      </c>
      <c r="E7329">
        <v>49.163147000000002</v>
      </c>
      <c r="F7329">
        <v>-122.79006200000001</v>
      </c>
      <c r="G7329">
        <f>IF(route_map__2[[#This Row],[route_label]]&lt;&gt;A7330,0,SQRT((E7330-route_map__2[[#This Row],[stop_lat]])^2 + ((F7330-route_map__2[[#This Row],[stop_lon]])*COS(RADIANS(route_map__2[[#This Row],[stop_lat]])))^2)*111.32)</f>
        <v>0.41534273416167355</v>
      </c>
    </row>
    <row r="7330" spans="1:7" hidden="1" x14ac:dyDescent="0.2">
      <c r="A7330" t="s">
        <v>323</v>
      </c>
      <c r="B7330">
        <v>0</v>
      </c>
      <c r="C7330">
        <v>23</v>
      </c>
      <c r="D7330" t="s">
        <v>6153</v>
      </c>
      <c r="E7330">
        <v>49.166877999999997</v>
      </c>
      <c r="F7330">
        <v>-122.79002699999999</v>
      </c>
      <c r="G7330">
        <f>IF(route_map__2[[#This Row],[route_label]]&lt;&gt;A7331,0,SQRT((E7331-route_map__2[[#This Row],[stop_lat]])^2 + ((F7331-route_map__2[[#This Row],[stop_lon]])*COS(RADIANS(route_map__2[[#This Row],[stop_lat]])))^2)*111.32)</f>
        <v>0.4140278022589185</v>
      </c>
    </row>
    <row r="7331" spans="1:7" hidden="1" x14ac:dyDescent="0.2">
      <c r="A7331" t="s">
        <v>323</v>
      </c>
      <c r="B7331">
        <v>0</v>
      </c>
      <c r="C7331">
        <v>24</v>
      </c>
      <c r="D7331" t="s">
        <v>6154</v>
      </c>
      <c r="E7331">
        <v>49.170597000000001</v>
      </c>
      <c r="F7331">
        <v>-122.78995999999999</v>
      </c>
      <c r="G7331">
        <f>IF(route_map__2[[#This Row],[route_label]]&lt;&gt;A7332,0,SQRT((E7332-route_map__2[[#This Row],[stop_lat]])^2 + ((F7332-route_map__2[[#This Row],[stop_lon]])*COS(RADIANS(route_map__2[[#This Row],[stop_lat]])))^2)*111.32)</f>
        <v>0.37617562805619031</v>
      </c>
    </row>
    <row r="7332" spans="1:7" hidden="1" x14ac:dyDescent="0.2">
      <c r="A7332" t="s">
        <v>323</v>
      </c>
      <c r="B7332">
        <v>0</v>
      </c>
      <c r="C7332">
        <v>25</v>
      </c>
      <c r="D7332" t="s">
        <v>6155</v>
      </c>
      <c r="E7332">
        <v>49.173976000000003</v>
      </c>
      <c r="F7332">
        <v>-122.7899</v>
      </c>
      <c r="G7332">
        <f>IF(route_map__2[[#This Row],[route_label]]&lt;&gt;A7333,0,SQRT((E7333-route_map__2[[#This Row],[stop_lat]])^2 + ((F7333-route_map__2[[#This Row],[stop_lon]])*COS(RADIANS(route_map__2[[#This Row],[stop_lat]])))^2)*111.32)</f>
        <v>0.36050000958488115</v>
      </c>
    </row>
    <row r="7333" spans="1:7" hidden="1" x14ac:dyDescent="0.2">
      <c r="A7333" t="s">
        <v>323</v>
      </c>
      <c r="B7333">
        <v>0</v>
      </c>
      <c r="C7333">
        <v>26</v>
      </c>
      <c r="D7333" t="s">
        <v>6156</v>
      </c>
      <c r="E7333">
        <v>49.177213999999999</v>
      </c>
      <c r="F7333">
        <v>-122.789821</v>
      </c>
      <c r="G7333">
        <f>IF(route_map__2[[#This Row],[route_label]]&lt;&gt;A7334,0,SQRT((E7334-route_map__2[[#This Row],[stop_lat]])^2 + ((F7334-route_map__2[[#This Row],[stop_lon]])*COS(RADIANS(route_map__2[[#This Row],[stop_lat]])))^2)*111.32)</f>
        <v>0.42592524686039052</v>
      </c>
    </row>
    <row r="7334" spans="1:7" hidden="1" x14ac:dyDescent="0.2">
      <c r="A7334" t="s">
        <v>323</v>
      </c>
      <c r="B7334">
        <v>0</v>
      </c>
      <c r="C7334">
        <v>27</v>
      </c>
      <c r="D7334" t="s">
        <v>6157</v>
      </c>
      <c r="E7334">
        <v>49.181040000000003</v>
      </c>
      <c r="F7334">
        <v>-122.789772</v>
      </c>
      <c r="G7334">
        <f>IF(route_map__2[[#This Row],[route_label]]&lt;&gt;A7335,0,SQRT((E7335-route_map__2[[#This Row],[stop_lat]])^2 + ((F7335-route_map__2[[#This Row],[stop_lon]])*COS(RADIANS(route_map__2[[#This Row],[stop_lat]])))^2)*111.32)</f>
        <v>0.4123073779951163</v>
      </c>
    </row>
    <row r="7335" spans="1:7" hidden="1" x14ac:dyDescent="0.2">
      <c r="A7335" t="s">
        <v>323</v>
      </c>
      <c r="B7335">
        <v>0</v>
      </c>
      <c r="C7335">
        <v>28</v>
      </c>
      <c r="D7335" t="s">
        <v>6158</v>
      </c>
      <c r="E7335">
        <v>49.184742999999997</v>
      </c>
      <c r="F7335">
        <v>-122.789654</v>
      </c>
      <c r="G7335">
        <f>IF(route_map__2[[#This Row],[route_label]]&lt;&gt;A7336,0,SQRT((E7336-route_map__2[[#This Row],[stop_lat]])^2 + ((F7336-route_map__2[[#This Row],[stop_lon]])*COS(RADIANS(route_map__2[[#This Row],[stop_lat]])))^2)*111.32)</f>
        <v>0.39919835405295845</v>
      </c>
    </row>
    <row r="7336" spans="1:7" hidden="1" x14ac:dyDescent="0.2">
      <c r="A7336" t="s">
        <v>323</v>
      </c>
      <c r="B7336">
        <v>0</v>
      </c>
      <c r="C7336">
        <v>29</v>
      </c>
      <c r="D7336" t="s">
        <v>6159</v>
      </c>
      <c r="E7336">
        <v>49.188329000000003</v>
      </c>
      <c r="F7336">
        <v>-122.789681</v>
      </c>
      <c r="G7336">
        <f>IF(route_map__2[[#This Row],[route_label]]&lt;&gt;A7337,0,SQRT((E7337-route_map__2[[#This Row],[stop_lat]])^2 + ((F7337-route_map__2[[#This Row],[stop_lon]])*COS(RADIANS(route_map__2[[#This Row],[stop_lat]])))^2)*111.32)</f>
        <v>0.37452844576473515</v>
      </c>
    </row>
    <row r="7337" spans="1:7" hidden="1" x14ac:dyDescent="0.2">
      <c r="A7337" t="s">
        <v>323</v>
      </c>
      <c r="B7337">
        <v>0</v>
      </c>
      <c r="C7337">
        <v>30</v>
      </c>
      <c r="D7337" t="s">
        <v>6160</v>
      </c>
      <c r="E7337">
        <v>49.191662000000001</v>
      </c>
      <c r="F7337">
        <v>-122.79038300000001</v>
      </c>
      <c r="G7337">
        <f>IF(route_map__2[[#This Row],[route_label]]&lt;&gt;A7338,0,SQRT((E7338-route_map__2[[#This Row],[stop_lat]])^2 + ((F7338-route_map__2[[#This Row],[stop_lon]])*COS(RADIANS(route_map__2[[#This Row],[stop_lat]])))^2)*111.32)</f>
        <v>0.40317648823368557</v>
      </c>
    </row>
    <row r="7338" spans="1:7" hidden="1" x14ac:dyDescent="0.2">
      <c r="A7338" t="s">
        <v>323</v>
      </c>
      <c r="B7338">
        <v>0</v>
      </c>
      <c r="C7338">
        <v>31</v>
      </c>
      <c r="D7338" t="s">
        <v>6161</v>
      </c>
      <c r="E7338">
        <v>49.191597999999999</v>
      </c>
      <c r="F7338">
        <v>-122.795924</v>
      </c>
      <c r="G7338">
        <f>IF(route_map__2[[#This Row],[route_label]]&lt;&gt;A7339,0,SQRT((E7339-route_map__2[[#This Row],[stop_lat]])^2 + ((F7339-route_map__2[[#This Row],[stop_lon]])*COS(RADIANS(route_map__2[[#This Row],[stop_lat]])))^2)*111.32)</f>
        <v>0.41235351159625117</v>
      </c>
    </row>
    <row r="7339" spans="1:7" hidden="1" x14ac:dyDescent="0.2">
      <c r="A7339" t="s">
        <v>323</v>
      </c>
      <c r="B7339">
        <v>0</v>
      </c>
      <c r="C7339">
        <v>32</v>
      </c>
      <c r="D7339" t="s">
        <v>5820</v>
      </c>
      <c r="E7339">
        <v>49.191595999999997</v>
      </c>
      <c r="F7339">
        <v>-122.801592</v>
      </c>
      <c r="G7339">
        <f>IF(route_map__2[[#This Row],[route_label]]&lt;&gt;A7340,0,SQRT((E7340-route_map__2[[#This Row],[stop_lat]])^2 + ((F7340-route_map__2[[#This Row],[stop_lon]])*COS(RADIANS(route_map__2[[#This Row],[stop_lat]])))^2)*111.32)</f>
        <v>0.1761760986843785</v>
      </c>
    </row>
    <row r="7340" spans="1:7" hidden="1" x14ac:dyDescent="0.2">
      <c r="A7340" t="s">
        <v>323</v>
      </c>
      <c r="B7340">
        <v>0</v>
      </c>
      <c r="C7340">
        <v>33</v>
      </c>
      <c r="D7340" t="s">
        <v>5821</v>
      </c>
      <c r="E7340">
        <v>49.191631999999998</v>
      </c>
      <c r="F7340">
        <v>-122.804013</v>
      </c>
      <c r="G7340">
        <f>IF(route_map__2[[#This Row],[route_label]]&lt;&gt;A7341,0,SQRT((E7341-route_map__2[[#This Row],[stop_lat]])^2 + ((F7341-route_map__2[[#This Row],[stop_lon]])*COS(RADIANS(route_map__2[[#This Row],[stop_lat]])))^2)*111.32)</f>
        <v>0.18788899613111651</v>
      </c>
    </row>
    <row r="7341" spans="1:7" hidden="1" x14ac:dyDescent="0.2">
      <c r="A7341" t="s">
        <v>323</v>
      </c>
      <c r="B7341">
        <v>0</v>
      </c>
      <c r="C7341">
        <v>34</v>
      </c>
      <c r="D7341" t="s">
        <v>6162</v>
      </c>
      <c r="E7341">
        <v>49.192480000000003</v>
      </c>
      <c r="F7341">
        <v>-122.806246</v>
      </c>
      <c r="G7341">
        <f>IF(route_map__2[[#This Row],[route_label]]&lt;&gt;A7342,0,SQRT((E7342-route_map__2[[#This Row],[stop_lat]])^2 + ((F7342-route_map__2[[#This Row],[stop_lon]])*COS(RADIANS(route_map__2[[#This Row],[stop_lat]])))^2)*111.32)</f>
        <v>0.18326501665571976</v>
      </c>
    </row>
    <row r="7342" spans="1:7" hidden="1" x14ac:dyDescent="0.2">
      <c r="A7342" t="s">
        <v>323</v>
      </c>
      <c r="B7342">
        <v>0</v>
      </c>
      <c r="C7342">
        <v>35</v>
      </c>
      <c r="D7342" t="s">
        <v>6163</v>
      </c>
      <c r="E7342">
        <v>49.194097999999997</v>
      </c>
      <c r="F7342">
        <v>-122.805781</v>
      </c>
      <c r="G7342">
        <f>IF(route_map__2[[#This Row],[route_label]]&lt;&gt;A7343,0,SQRT((E7343-route_map__2[[#This Row],[stop_lat]])^2 + ((F7343-route_map__2[[#This Row],[stop_lon]])*COS(RADIANS(route_map__2[[#This Row],[stop_lat]])))^2)*111.32)</f>
        <v>0</v>
      </c>
    </row>
    <row r="7343" spans="1:7" hidden="1" x14ac:dyDescent="0.2">
      <c r="A7343" t="s">
        <v>323</v>
      </c>
      <c r="B7343">
        <v>1</v>
      </c>
      <c r="C7343">
        <v>1</v>
      </c>
      <c r="D7343" t="s">
        <v>6163</v>
      </c>
      <c r="E7343">
        <v>49.194097999999997</v>
      </c>
      <c r="F7343">
        <v>-122.805781</v>
      </c>
      <c r="G7343">
        <f>IF(route_map__2[[#This Row],[route_label]]&lt;&gt;A7344,0,SQRT((E7344-route_map__2[[#This Row],[stop_lat]])^2 + ((F7344-route_map__2[[#This Row],[stop_lon]])*COS(RADIANS(route_map__2[[#This Row],[stop_lat]])))^2)*111.32)</f>
        <v>0.16868634240227351</v>
      </c>
    </row>
    <row r="7344" spans="1:7" hidden="1" x14ac:dyDescent="0.2">
      <c r="A7344" t="s">
        <v>323</v>
      </c>
      <c r="B7344">
        <v>1</v>
      </c>
      <c r="C7344">
        <v>2</v>
      </c>
      <c r="D7344" t="s">
        <v>6164</v>
      </c>
      <c r="E7344">
        <v>49.192658000000002</v>
      </c>
      <c r="F7344">
        <v>-122.80650300000001</v>
      </c>
      <c r="G7344">
        <f>IF(route_map__2[[#This Row],[route_label]]&lt;&gt;A7345,0,SQRT((E7345-route_map__2[[#This Row],[stop_lat]])^2 + ((F7345-route_map__2[[#This Row],[stop_lon]])*COS(RADIANS(route_map__2[[#This Row],[stop_lat]])))^2)*111.32)</f>
        <v>0.2648473270926418</v>
      </c>
    </row>
    <row r="7345" spans="1:7" hidden="1" x14ac:dyDescent="0.2">
      <c r="A7345" t="s">
        <v>323</v>
      </c>
      <c r="B7345">
        <v>1</v>
      </c>
      <c r="C7345">
        <v>3</v>
      </c>
      <c r="D7345" t="s">
        <v>5720</v>
      </c>
      <c r="E7345">
        <v>49.191352999999999</v>
      </c>
      <c r="F7345">
        <v>-122.803459</v>
      </c>
      <c r="G7345">
        <f>IF(route_map__2[[#This Row],[route_label]]&lt;&gt;A7346,0,SQRT((E7346-route_map__2[[#This Row],[stop_lat]])^2 + ((F7346-route_map__2[[#This Row],[stop_lon]])*COS(RADIANS(route_map__2[[#This Row],[stop_lat]])))^2)*111.32)</f>
        <v>0.26244036711379931</v>
      </c>
    </row>
    <row r="7346" spans="1:7" hidden="1" x14ac:dyDescent="0.2">
      <c r="A7346" t="s">
        <v>323</v>
      </c>
      <c r="B7346">
        <v>1</v>
      </c>
      <c r="C7346">
        <v>4</v>
      </c>
      <c r="D7346" t="s">
        <v>6165</v>
      </c>
      <c r="E7346">
        <v>49.191386000000001</v>
      </c>
      <c r="F7346">
        <v>-122.799852</v>
      </c>
      <c r="G7346">
        <f>IF(route_map__2[[#This Row],[route_label]]&lt;&gt;A7347,0,SQRT((E7347-route_map__2[[#This Row],[stop_lat]])^2 + ((F7347-route_map__2[[#This Row],[stop_lon]])*COS(RADIANS(route_map__2[[#This Row],[stop_lat]])))^2)*111.32)</f>
        <v>0.38069615281627189</v>
      </c>
    </row>
    <row r="7347" spans="1:7" hidden="1" x14ac:dyDescent="0.2">
      <c r="A7347" t="s">
        <v>323</v>
      </c>
      <c r="B7347">
        <v>1</v>
      </c>
      <c r="C7347">
        <v>5</v>
      </c>
      <c r="D7347" t="s">
        <v>6166</v>
      </c>
      <c r="E7347">
        <v>49.191446999999997</v>
      </c>
      <c r="F7347">
        <v>-122.79461999999999</v>
      </c>
      <c r="G7347">
        <f>IF(route_map__2[[#This Row],[route_label]]&lt;&gt;A7348,0,SQRT((E7348-route_map__2[[#This Row],[stop_lat]])^2 + ((F7348-route_map__2[[#This Row],[stop_lon]])*COS(RADIANS(route_map__2[[#This Row],[stop_lat]])))^2)*111.32)</f>
        <v>0.34968641275644302</v>
      </c>
    </row>
    <row r="7348" spans="1:7" hidden="1" x14ac:dyDescent="0.2">
      <c r="A7348" t="s">
        <v>323</v>
      </c>
      <c r="B7348">
        <v>1</v>
      </c>
      <c r="C7348">
        <v>6</v>
      </c>
      <c r="D7348" t="s">
        <v>6167</v>
      </c>
      <c r="E7348">
        <v>49.190958000000002</v>
      </c>
      <c r="F7348">
        <v>-122.789872</v>
      </c>
      <c r="G7348">
        <f>IF(route_map__2[[#This Row],[route_label]]&lt;&gt;A7349,0,SQRT((E7349-route_map__2[[#This Row],[stop_lat]])^2 + ((F7349-route_map__2[[#This Row],[stop_lon]])*COS(RADIANS(route_map__2[[#This Row],[stop_lat]])))^2)*111.32)</f>
        <v>0.36245810253377247</v>
      </c>
    </row>
    <row r="7349" spans="1:7" hidden="1" x14ac:dyDescent="0.2">
      <c r="A7349" t="s">
        <v>323</v>
      </c>
      <c r="B7349">
        <v>1</v>
      </c>
      <c r="C7349">
        <v>7</v>
      </c>
      <c r="D7349" t="s">
        <v>6168</v>
      </c>
      <c r="E7349">
        <v>49.187702000000002</v>
      </c>
      <c r="F7349">
        <v>-122.789877</v>
      </c>
      <c r="G7349">
        <f>IF(route_map__2[[#This Row],[route_label]]&lt;&gt;A7350,0,SQRT((E7350-route_map__2[[#This Row],[stop_lat]])^2 + ((F7350-route_map__2[[#This Row],[stop_lon]])*COS(RADIANS(route_map__2[[#This Row],[stop_lat]])))^2)*111.32)</f>
        <v>0.41591598293362197</v>
      </c>
    </row>
    <row r="7350" spans="1:7" hidden="1" x14ac:dyDescent="0.2">
      <c r="A7350" t="s">
        <v>323</v>
      </c>
      <c r="B7350">
        <v>1</v>
      </c>
      <c r="C7350">
        <v>8</v>
      </c>
      <c r="D7350" t="s">
        <v>6169</v>
      </c>
      <c r="E7350">
        <v>49.183965999999998</v>
      </c>
      <c r="F7350">
        <v>-122.789939</v>
      </c>
      <c r="G7350">
        <f>IF(route_map__2[[#This Row],[route_label]]&lt;&gt;A7351,0,SQRT((E7351-route_map__2[[#This Row],[stop_lat]])^2 + ((F7351-route_map__2[[#This Row],[stop_lon]])*COS(RADIANS(route_map__2[[#This Row],[stop_lat]])))^2)*111.32)</f>
        <v>0.4001019707800248</v>
      </c>
    </row>
    <row r="7351" spans="1:7" hidden="1" x14ac:dyDescent="0.2">
      <c r="A7351" t="s">
        <v>323</v>
      </c>
      <c r="B7351">
        <v>1</v>
      </c>
      <c r="C7351">
        <v>9</v>
      </c>
      <c r="D7351" t="s">
        <v>6170</v>
      </c>
      <c r="E7351">
        <v>49.180371999999998</v>
      </c>
      <c r="F7351">
        <v>-122.789991</v>
      </c>
      <c r="G7351">
        <f>IF(route_map__2[[#This Row],[route_label]]&lt;&gt;A7352,0,SQRT((E7352-route_map__2[[#This Row],[stop_lat]])^2 + ((F7352-route_map__2[[#This Row],[stop_lon]])*COS(RADIANS(route_map__2[[#This Row],[stop_lat]])))^2)*111.32)</f>
        <v>0.42933579307272285</v>
      </c>
    </row>
    <row r="7352" spans="1:7" hidden="1" x14ac:dyDescent="0.2">
      <c r="A7352" t="s">
        <v>323</v>
      </c>
      <c r="B7352">
        <v>1</v>
      </c>
      <c r="C7352">
        <v>10</v>
      </c>
      <c r="D7352" t="s">
        <v>6171</v>
      </c>
      <c r="E7352">
        <v>49.176515999999999</v>
      </c>
      <c r="F7352">
        <v>-122.790109</v>
      </c>
      <c r="G7352">
        <f>IF(route_map__2[[#This Row],[route_label]]&lt;&gt;A7353,0,SQRT((E7353-route_map__2[[#This Row],[stop_lat]])^2 + ((F7353-route_map__2[[#This Row],[stop_lon]])*COS(RADIANS(route_map__2[[#This Row],[stop_lat]])))^2)*111.32)</f>
        <v>0.40231427117121615</v>
      </c>
    </row>
    <row r="7353" spans="1:7" hidden="1" x14ac:dyDescent="0.2">
      <c r="A7353" t="s">
        <v>323</v>
      </c>
      <c r="B7353">
        <v>1</v>
      </c>
      <c r="C7353">
        <v>11</v>
      </c>
      <c r="D7353" t="s">
        <v>6172</v>
      </c>
      <c r="E7353">
        <v>49.172902000000001</v>
      </c>
      <c r="F7353">
        <v>-122.790133</v>
      </c>
      <c r="G7353">
        <f>IF(route_map__2[[#This Row],[route_label]]&lt;&gt;A7354,0,SQRT((E7354-route_map__2[[#This Row],[stop_lat]])^2 + ((F7354-route_map__2[[#This Row],[stop_lon]])*COS(RADIANS(route_map__2[[#This Row],[stop_lat]])))^2)*111.32)</f>
        <v>0.36359734256703297</v>
      </c>
    </row>
    <row r="7354" spans="1:7" hidden="1" x14ac:dyDescent="0.2">
      <c r="A7354" t="s">
        <v>323</v>
      </c>
      <c r="B7354">
        <v>1</v>
      </c>
      <c r="C7354">
        <v>12</v>
      </c>
      <c r="D7354" t="s">
        <v>6173</v>
      </c>
      <c r="E7354">
        <v>49.169635999999997</v>
      </c>
      <c r="F7354">
        <v>-122.790193</v>
      </c>
      <c r="G7354">
        <f>IF(route_map__2[[#This Row],[route_label]]&lt;&gt;A7355,0,SQRT((E7355-route_map__2[[#This Row],[stop_lat]])^2 + ((F7355-route_map__2[[#This Row],[stop_lon]])*COS(RADIANS(route_map__2[[#This Row],[stop_lat]])))^2)*111.32)</f>
        <v>0.37437258435161402</v>
      </c>
    </row>
    <row r="7355" spans="1:7" hidden="1" x14ac:dyDescent="0.2">
      <c r="A7355" t="s">
        <v>323</v>
      </c>
      <c r="B7355">
        <v>1</v>
      </c>
      <c r="C7355">
        <v>13</v>
      </c>
      <c r="D7355" t="s">
        <v>6174</v>
      </c>
      <c r="E7355">
        <v>49.166272999999997</v>
      </c>
      <c r="F7355">
        <v>-122.790215</v>
      </c>
      <c r="G7355">
        <f>IF(route_map__2[[#This Row],[route_label]]&lt;&gt;A7356,0,SQRT((E7356-route_map__2[[#This Row],[stop_lat]])^2 + ((F7356-route_map__2[[#This Row],[stop_lon]])*COS(RADIANS(route_map__2[[#This Row],[stop_lat]])))^2)*111.32)</f>
        <v>0.37858645472540664</v>
      </c>
    </row>
    <row r="7356" spans="1:7" hidden="1" x14ac:dyDescent="0.2">
      <c r="A7356" t="s">
        <v>323</v>
      </c>
      <c r="B7356">
        <v>1</v>
      </c>
      <c r="C7356">
        <v>14</v>
      </c>
      <c r="D7356" t="s">
        <v>6175</v>
      </c>
      <c r="E7356">
        <v>49.162902000000003</v>
      </c>
      <c r="F7356">
        <v>-122.790903</v>
      </c>
      <c r="G7356">
        <f>IF(route_map__2[[#This Row],[route_label]]&lt;&gt;A7357,0,SQRT((E7357-route_map__2[[#This Row],[stop_lat]])^2 + ((F7357-route_map__2[[#This Row],[stop_lon]])*COS(RADIANS(route_map__2[[#This Row],[stop_lat]])))^2)*111.32)</f>
        <v>0.32582387181785621</v>
      </c>
    </row>
    <row r="7357" spans="1:7" hidden="1" x14ac:dyDescent="0.2">
      <c r="A7357" t="s">
        <v>323</v>
      </c>
      <c r="B7357">
        <v>1</v>
      </c>
      <c r="C7357">
        <v>15</v>
      </c>
      <c r="D7357" t="s">
        <v>6176</v>
      </c>
      <c r="E7357">
        <v>49.162908999999999</v>
      </c>
      <c r="F7357">
        <v>-122.795379</v>
      </c>
      <c r="G7357">
        <f>IF(route_map__2[[#This Row],[route_label]]&lt;&gt;A7358,0,SQRT((E7358-route_map__2[[#This Row],[stop_lat]])^2 + ((F7358-route_map__2[[#This Row],[stop_lon]])*COS(RADIANS(route_map__2[[#This Row],[stop_lat]])))^2)*111.32)</f>
        <v>0.51611692214361526</v>
      </c>
    </row>
    <row r="7358" spans="1:7" hidden="1" x14ac:dyDescent="0.2">
      <c r="A7358" t="s">
        <v>323</v>
      </c>
      <c r="B7358">
        <v>1</v>
      </c>
      <c r="C7358">
        <v>16</v>
      </c>
      <c r="D7358" t="s">
        <v>6177</v>
      </c>
      <c r="E7358">
        <v>49.162940999999996</v>
      </c>
      <c r="F7358">
        <v>-122.802469</v>
      </c>
      <c r="G7358">
        <f>IF(route_map__2[[#This Row],[route_label]]&lt;&gt;A7359,0,SQRT((E7359-route_map__2[[#This Row],[stop_lat]])^2 + ((F7359-route_map__2[[#This Row],[stop_lon]])*COS(RADIANS(route_map__2[[#This Row],[stop_lat]])))^2)*111.32)</f>
        <v>0.36317115951436718</v>
      </c>
    </row>
    <row r="7359" spans="1:7" hidden="1" x14ac:dyDescent="0.2">
      <c r="A7359" t="s">
        <v>323</v>
      </c>
      <c r="B7359">
        <v>1</v>
      </c>
      <c r="C7359">
        <v>17</v>
      </c>
      <c r="D7359" t="s">
        <v>6178</v>
      </c>
      <c r="E7359">
        <v>49.162922999999999</v>
      </c>
      <c r="F7359">
        <v>-122.807458</v>
      </c>
      <c r="G7359">
        <f>IF(route_map__2[[#This Row],[route_label]]&lt;&gt;A7360,0,SQRT((E7360-route_map__2[[#This Row],[stop_lat]])^2 + ((F7360-route_map__2[[#This Row],[stop_lon]])*COS(RADIANS(route_map__2[[#This Row],[stop_lat]])))^2)*111.32)</f>
        <v>0.39213789132689886</v>
      </c>
    </row>
    <row r="7360" spans="1:7" hidden="1" x14ac:dyDescent="0.2">
      <c r="A7360" t="s">
        <v>323</v>
      </c>
      <c r="B7360">
        <v>1</v>
      </c>
      <c r="C7360">
        <v>18</v>
      </c>
      <c r="D7360" t="s">
        <v>6179</v>
      </c>
      <c r="E7360">
        <v>49.162917999999998</v>
      </c>
      <c r="F7360">
        <v>-122.812845</v>
      </c>
      <c r="G7360">
        <f>IF(route_map__2[[#This Row],[route_label]]&lt;&gt;A7361,0,SQRT((E7361-route_map__2[[#This Row],[stop_lat]])^2 + ((F7361-route_map__2[[#This Row],[stop_lon]])*COS(RADIANS(route_map__2[[#This Row],[stop_lat]])))^2)*111.32)</f>
        <v>0.39716378416529419</v>
      </c>
    </row>
    <row r="7361" spans="1:7" hidden="1" x14ac:dyDescent="0.2">
      <c r="A7361" t="s">
        <v>323</v>
      </c>
      <c r="B7361">
        <v>1</v>
      </c>
      <c r="C7361">
        <v>19</v>
      </c>
      <c r="D7361" t="s">
        <v>6180</v>
      </c>
      <c r="E7361">
        <v>49.162933000000002</v>
      </c>
      <c r="F7361">
        <v>-122.81830100000001</v>
      </c>
      <c r="G7361">
        <f>IF(route_map__2[[#This Row],[route_label]]&lt;&gt;A7362,0,SQRT((E7362-route_map__2[[#This Row],[stop_lat]])^2 + ((F7362-route_map__2[[#This Row],[stop_lon]])*COS(RADIANS(route_map__2[[#This Row],[stop_lat]])))^2)*111.32)</f>
        <v>0.48094568653581432</v>
      </c>
    </row>
    <row r="7362" spans="1:7" hidden="1" x14ac:dyDescent="0.2">
      <c r="A7362" t="s">
        <v>323</v>
      </c>
      <c r="B7362">
        <v>1</v>
      </c>
      <c r="C7362">
        <v>20</v>
      </c>
      <c r="D7362" t="s">
        <v>6181</v>
      </c>
      <c r="E7362">
        <v>49.162939000000001</v>
      </c>
      <c r="F7362">
        <v>-122.82490799999999</v>
      </c>
      <c r="G7362">
        <f>IF(route_map__2[[#This Row],[route_label]]&lt;&gt;A7363,0,SQRT((E7363-route_map__2[[#This Row],[stop_lat]])^2 + ((F7363-route_map__2[[#This Row],[stop_lon]])*COS(RADIANS(route_map__2[[#This Row],[stop_lat]])))^2)*111.32)</f>
        <v>0.2402261627431983</v>
      </c>
    </row>
    <row r="7363" spans="1:7" hidden="1" x14ac:dyDescent="0.2">
      <c r="A7363" t="s">
        <v>323</v>
      </c>
      <c r="B7363">
        <v>1</v>
      </c>
      <c r="C7363">
        <v>21</v>
      </c>
      <c r="D7363" t="s">
        <v>6182</v>
      </c>
      <c r="E7363">
        <v>49.162920999999997</v>
      </c>
      <c r="F7363">
        <v>-122.828208</v>
      </c>
      <c r="G7363">
        <f>IF(route_map__2[[#This Row],[route_label]]&lt;&gt;A7364,0,SQRT((E7364-route_map__2[[#This Row],[stop_lat]])^2 + ((F7364-route_map__2[[#This Row],[stop_lon]])*COS(RADIANS(route_map__2[[#This Row],[stop_lat]])))^2)*111.32)</f>
        <v>0.45969947161281927</v>
      </c>
    </row>
    <row r="7364" spans="1:7" hidden="1" x14ac:dyDescent="0.2">
      <c r="A7364" t="s">
        <v>323</v>
      </c>
      <c r="B7364">
        <v>1</v>
      </c>
      <c r="C7364">
        <v>22</v>
      </c>
      <c r="D7364" t="s">
        <v>6106</v>
      </c>
      <c r="E7364">
        <v>49.163215999999998</v>
      </c>
      <c r="F7364">
        <v>-122.834507</v>
      </c>
      <c r="G7364">
        <f>IF(route_map__2[[#This Row],[route_label]]&lt;&gt;A7365,0,SQRT((E7365-route_map__2[[#This Row],[stop_lat]])^2 + ((F7365-route_map__2[[#This Row],[stop_lon]])*COS(RADIANS(route_map__2[[#This Row],[stop_lat]])))^2)*111.32)</f>
        <v>0.39897536901183334</v>
      </c>
    </row>
    <row r="7365" spans="1:7" hidden="1" x14ac:dyDescent="0.2">
      <c r="A7365" t="s">
        <v>323</v>
      </c>
      <c r="B7365">
        <v>1</v>
      </c>
      <c r="C7365">
        <v>23</v>
      </c>
      <c r="D7365" t="s">
        <v>6107</v>
      </c>
      <c r="E7365">
        <v>49.166800000000002</v>
      </c>
      <c r="F7365">
        <v>-122.834481</v>
      </c>
      <c r="G7365">
        <f>IF(route_map__2[[#This Row],[route_label]]&lt;&gt;A7366,0,SQRT((E7366-route_map__2[[#This Row],[stop_lat]])^2 + ((F7366-route_map__2[[#This Row],[stop_lon]])*COS(RADIANS(route_map__2[[#This Row],[stop_lat]])))^2)*111.32)</f>
        <v>0.40164261935911311</v>
      </c>
    </row>
    <row r="7366" spans="1:7" hidden="1" x14ac:dyDescent="0.2">
      <c r="A7366" t="s">
        <v>323</v>
      </c>
      <c r="B7366">
        <v>1</v>
      </c>
      <c r="C7366">
        <v>24</v>
      </c>
      <c r="D7366" t="s">
        <v>6108</v>
      </c>
      <c r="E7366">
        <v>49.170408000000002</v>
      </c>
      <c r="F7366">
        <v>-122.834478</v>
      </c>
      <c r="G7366">
        <f>IF(route_map__2[[#This Row],[route_label]]&lt;&gt;A7367,0,SQRT((E7367-route_map__2[[#This Row],[stop_lat]])^2 + ((F7367-route_map__2[[#This Row],[stop_lon]])*COS(RADIANS(route_map__2[[#This Row],[stop_lat]])))^2)*111.32)</f>
        <v>0.26823467314669436</v>
      </c>
    </row>
    <row r="7367" spans="1:7" hidden="1" x14ac:dyDescent="0.2">
      <c r="A7367" t="s">
        <v>323</v>
      </c>
      <c r="B7367">
        <v>1</v>
      </c>
      <c r="C7367">
        <v>25</v>
      </c>
      <c r="D7367" t="s">
        <v>6109</v>
      </c>
      <c r="E7367">
        <v>49.172817000000002</v>
      </c>
      <c r="F7367">
        <v>-122.834397</v>
      </c>
      <c r="G7367">
        <f>IF(route_map__2[[#This Row],[route_label]]&lt;&gt;A7368,0,SQRT((E7368-route_map__2[[#This Row],[stop_lat]])^2 + ((F7368-route_map__2[[#This Row],[stop_lon]])*COS(RADIANS(route_map__2[[#This Row],[stop_lat]])))^2)*111.32)</f>
        <v>0.24234417547949938</v>
      </c>
    </row>
    <row r="7368" spans="1:7" hidden="1" x14ac:dyDescent="0.2">
      <c r="A7368" t="s">
        <v>323</v>
      </c>
      <c r="B7368">
        <v>1</v>
      </c>
      <c r="C7368">
        <v>26</v>
      </c>
      <c r="D7368" t="s">
        <v>6110</v>
      </c>
      <c r="E7368">
        <v>49.174993999999998</v>
      </c>
      <c r="F7368">
        <v>-122.83439</v>
      </c>
      <c r="G7368">
        <f>IF(route_map__2[[#This Row],[route_label]]&lt;&gt;A7369,0,SQRT((E7369-route_map__2[[#This Row],[stop_lat]])^2 + ((F7369-route_map__2[[#This Row],[stop_lon]])*COS(RADIANS(route_map__2[[#This Row],[stop_lat]])))^2)*111.32)</f>
        <v>0.24000772934857889</v>
      </c>
    </row>
    <row r="7369" spans="1:7" hidden="1" x14ac:dyDescent="0.2">
      <c r="A7369" t="s">
        <v>323</v>
      </c>
      <c r="B7369">
        <v>1</v>
      </c>
      <c r="C7369">
        <v>27</v>
      </c>
      <c r="D7369" t="s">
        <v>6183</v>
      </c>
      <c r="E7369">
        <v>49.177073999999998</v>
      </c>
      <c r="F7369">
        <v>-122.835258</v>
      </c>
      <c r="G7369">
        <f>IF(route_map__2[[#This Row],[route_label]]&lt;&gt;A7370,0,SQRT((E7370-route_map__2[[#This Row],[stop_lat]])^2 + ((F7370-route_map__2[[#This Row],[stop_lon]])*COS(RADIANS(route_map__2[[#This Row],[stop_lat]])))^2)*111.32)</f>
        <v>0.204126847341461</v>
      </c>
    </row>
    <row r="7370" spans="1:7" hidden="1" x14ac:dyDescent="0.2">
      <c r="A7370" t="s">
        <v>323</v>
      </c>
      <c r="B7370">
        <v>1</v>
      </c>
      <c r="C7370">
        <v>28</v>
      </c>
      <c r="D7370" t="s">
        <v>6184</v>
      </c>
      <c r="E7370">
        <v>49.177073999999998</v>
      </c>
      <c r="F7370">
        <v>-122.83806300000001</v>
      </c>
      <c r="G7370">
        <f>IF(route_map__2[[#This Row],[route_label]]&lt;&gt;A7371,0,SQRT((E7371-route_map__2[[#This Row],[stop_lat]])^2 + ((F7371-route_map__2[[#This Row],[stop_lon]])*COS(RADIANS(route_map__2[[#This Row],[stop_lat]])))^2)*111.32)</f>
        <v>0.1734238574319133</v>
      </c>
    </row>
    <row r="7371" spans="1:7" hidden="1" x14ac:dyDescent="0.2">
      <c r="A7371" t="s">
        <v>323</v>
      </c>
      <c r="B7371">
        <v>1</v>
      </c>
      <c r="C7371">
        <v>29</v>
      </c>
      <c r="D7371" t="s">
        <v>6185</v>
      </c>
      <c r="E7371">
        <v>49.177087999999998</v>
      </c>
      <c r="F7371">
        <v>-122.840446</v>
      </c>
      <c r="G7371">
        <f>IF(route_map__2[[#This Row],[route_label]]&lt;&gt;A7372,0,SQRT((E7372-route_map__2[[#This Row],[stop_lat]])^2 + ((F7372-route_map__2[[#This Row],[stop_lon]])*COS(RADIANS(route_map__2[[#This Row],[stop_lat]])))^2)*111.32)</f>
        <v>0.36694460913625349</v>
      </c>
    </row>
    <row r="7372" spans="1:7" hidden="1" x14ac:dyDescent="0.2">
      <c r="A7372" t="s">
        <v>323</v>
      </c>
      <c r="B7372">
        <v>1</v>
      </c>
      <c r="C7372">
        <v>30</v>
      </c>
      <c r="D7372" t="s">
        <v>5591</v>
      </c>
      <c r="E7372">
        <v>49.177621000000002</v>
      </c>
      <c r="F7372">
        <v>-122.845422</v>
      </c>
      <c r="G7372">
        <f>IF(route_map__2[[#This Row],[route_label]]&lt;&gt;A7373,0,SQRT((E7373-route_map__2[[#This Row],[stop_lat]])^2 + ((F7373-route_map__2[[#This Row],[stop_lon]])*COS(RADIANS(route_map__2[[#This Row],[stop_lat]])))^2)*111.32)</f>
        <v>0.38927176960511967</v>
      </c>
    </row>
    <row r="7373" spans="1:7" hidden="1" x14ac:dyDescent="0.2">
      <c r="A7373" t="s">
        <v>323</v>
      </c>
      <c r="B7373">
        <v>1</v>
      </c>
      <c r="C7373">
        <v>31</v>
      </c>
      <c r="D7373" t="s">
        <v>5592</v>
      </c>
      <c r="E7373">
        <v>49.181116000000003</v>
      </c>
      <c r="F7373">
        <v>-122.845247</v>
      </c>
      <c r="G7373">
        <f>IF(route_map__2[[#This Row],[route_label]]&lt;&gt;A7374,0,SQRT((E7374-route_map__2[[#This Row],[stop_lat]])^2 + ((F7374-route_map__2[[#This Row],[stop_lon]])*COS(RADIANS(route_map__2[[#This Row],[stop_lat]])))^2)*111.32)</f>
        <v>0.17387045156049938</v>
      </c>
    </row>
    <row r="7374" spans="1:7" hidden="1" x14ac:dyDescent="0.2">
      <c r="A7374" t="s">
        <v>323</v>
      </c>
      <c r="B7374">
        <v>1</v>
      </c>
      <c r="C7374">
        <v>32</v>
      </c>
      <c r="D7374" t="s">
        <v>5593</v>
      </c>
      <c r="E7374">
        <v>49.182676999999998</v>
      </c>
      <c r="F7374">
        <v>-122.84516600000001</v>
      </c>
      <c r="G7374">
        <f>IF(route_map__2[[#This Row],[route_label]]&lt;&gt;A7375,0,SQRT((E7375-route_map__2[[#This Row],[stop_lat]])^2 + ((F7375-route_map__2[[#This Row],[stop_lon]])*COS(RADIANS(route_map__2[[#This Row],[stop_lat]])))^2)*111.32)</f>
        <v>0.72204883882549908</v>
      </c>
    </row>
    <row r="7375" spans="1:7" hidden="1" x14ac:dyDescent="0.2">
      <c r="A7375" t="s">
        <v>323</v>
      </c>
      <c r="B7375">
        <v>1</v>
      </c>
      <c r="C7375">
        <v>33</v>
      </c>
      <c r="D7375" t="s">
        <v>5594</v>
      </c>
      <c r="E7375">
        <v>49.188851999999997</v>
      </c>
      <c r="F7375">
        <v>-122.848203</v>
      </c>
      <c r="G7375">
        <f>IF(route_map__2[[#This Row],[route_label]]&lt;&gt;A7376,0,SQRT((E7376-route_map__2[[#This Row],[stop_lat]])^2 + ((F7376-route_map__2[[#This Row],[stop_lon]])*COS(RADIANS(route_map__2[[#This Row],[stop_lat]])))^2)*111.32)</f>
        <v>0</v>
      </c>
    </row>
    <row r="7376" spans="1:7" hidden="1" x14ac:dyDescent="0.2">
      <c r="A7376" t="s">
        <v>400</v>
      </c>
      <c r="B7376">
        <v>0</v>
      </c>
      <c r="C7376">
        <v>1</v>
      </c>
      <c r="D7376" t="s">
        <v>5613</v>
      </c>
      <c r="E7376">
        <v>49.137504999999997</v>
      </c>
      <c r="F7376">
        <v>-122.888277</v>
      </c>
      <c r="G7376">
        <f>IF(route_map__2[[#This Row],[route_label]]&lt;&gt;A7377,0,SQRT((E7377-route_map__2[[#This Row],[stop_lat]])^2 + ((F7377-route_map__2[[#This Row],[stop_lon]])*COS(RADIANS(route_map__2[[#This Row],[stop_lat]])))^2)*111.32)</f>
        <v>0.46447834076366401</v>
      </c>
    </row>
    <row r="7377" spans="1:7" hidden="1" x14ac:dyDescent="0.2">
      <c r="A7377" t="s">
        <v>400</v>
      </c>
      <c r="B7377">
        <v>0</v>
      </c>
      <c r="C7377">
        <v>2</v>
      </c>
      <c r="D7377" t="s">
        <v>6186</v>
      </c>
      <c r="E7377">
        <v>49.139291999999998</v>
      </c>
      <c r="F7377">
        <v>-122.882514</v>
      </c>
      <c r="G7377">
        <f>IF(route_map__2[[#This Row],[route_label]]&lt;&gt;A7378,0,SQRT((E7378-route_map__2[[#This Row],[stop_lat]])^2 + ((F7378-route_map__2[[#This Row],[stop_lon]])*COS(RADIANS(route_map__2[[#This Row],[stop_lat]])))^2)*111.32)</f>
        <v>0.26669194837564414</v>
      </c>
    </row>
    <row r="7378" spans="1:7" hidden="1" x14ac:dyDescent="0.2">
      <c r="A7378" t="s">
        <v>400</v>
      </c>
      <c r="B7378">
        <v>0</v>
      </c>
      <c r="C7378">
        <v>3</v>
      </c>
      <c r="D7378" t="s">
        <v>6187</v>
      </c>
      <c r="E7378">
        <v>49.139771000000003</v>
      </c>
      <c r="F7378">
        <v>-122.87892600000001</v>
      </c>
      <c r="G7378">
        <f>IF(route_map__2[[#This Row],[route_label]]&lt;&gt;A7379,0,SQRT((E7379-route_map__2[[#This Row],[stop_lat]])^2 + ((F7379-route_map__2[[#This Row],[stop_lon]])*COS(RADIANS(route_map__2[[#This Row],[stop_lat]])))^2)*111.32)</f>
        <v>0.17523729378793737</v>
      </c>
    </row>
    <row r="7379" spans="1:7" hidden="1" x14ac:dyDescent="0.2">
      <c r="A7379" t="s">
        <v>400</v>
      </c>
      <c r="B7379">
        <v>0</v>
      </c>
      <c r="C7379">
        <v>4</v>
      </c>
      <c r="D7379" t="s">
        <v>6188</v>
      </c>
      <c r="E7379">
        <v>49.141345000000001</v>
      </c>
      <c r="F7379">
        <v>-122.878962</v>
      </c>
      <c r="G7379">
        <f>IF(route_map__2[[#This Row],[route_label]]&lt;&gt;A7380,0,SQRT((E7380-route_map__2[[#This Row],[stop_lat]])^2 + ((F7380-route_map__2[[#This Row],[stop_lon]])*COS(RADIANS(route_map__2[[#This Row],[stop_lat]])))^2)*111.32)</f>
        <v>0.39943480863701619</v>
      </c>
    </row>
    <row r="7380" spans="1:7" hidden="1" x14ac:dyDescent="0.2">
      <c r="A7380" t="s">
        <v>400</v>
      </c>
      <c r="B7380">
        <v>0</v>
      </c>
      <c r="C7380">
        <v>5</v>
      </c>
      <c r="D7380" t="s">
        <v>6189</v>
      </c>
      <c r="E7380">
        <v>49.144933000000002</v>
      </c>
      <c r="F7380">
        <v>-122.879015</v>
      </c>
      <c r="G7380">
        <f>IF(route_map__2[[#This Row],[route_label]]&lt;&gt;A7381,0,SQRT((E7381-route_map__2[[#This Row],[stop_lat]])^2 + ((F7381-route_map__2[[#This Row],[stop_lon]])*COS(RADIANS(route_map__2[[#This Row],[stop_lat]])))^2)*111.32)</f>
        <v>0.41946713497218457</v>
      </c>
    </row>
    <row r="7381" spans="1:7" hidden="1" x14ac:dyDescent="0.2">
      <c r="A7381" t="s">
        <v>400</v>
      </c>
      <c r="B7381">
        <v>0</v>
      </c>
      <c r="C7381">
        <v>6</v>
      </c>
      <c r="D7381" t="s">
        <v>6190</v>
      </c>
      <c r="E7381">
        <v>49.148701000000003</v>
      </c>
      <c r="F7381">
        <v>-122.878969</v>
      </c>
      <c r="G7381">
        <f>IF(route_map__2[[#This Row],[route_label]]&lt;&gt;A7382,0,SQRT((E7382-route_map__2[[#This Row],[stop_lat]])^2 + ((F7382-route_map__2[[#This Row],[stop_lon]])*COS(RADIANS(route_map__2[[#This Row],[stop_lat]])))^2)*111.32)</f>
        <v>0.41344248641136072</v>
      </c>
    </row>
    <row r="7382" spans="1:7" hidden="1" x14ac:dyDescent="0.2">
      <c r="A7382" t="s">
        <v>400</v>
      </c>
      <c r="B7382">
        <v>0</v>
      </c>
      <c r="C7382">
        <v>7</v>
      </c>
      <c r="D7382" t="s">
        <v>6191</v>
      </c>
      <c r="E7382">
        <v>49.152414999999998</v>
      </c>
      <c r="F7382">
        <v>-122.87897</v>
      </c>
      <c r="G7382">
        <f>IF(route_map__2[[#This Row],[route_label]]&lt;&gt;A7383,0,SQRT((E7383-route_map__2[[#This Row],[stop_lat]])^2 + ((F7383-route_map__2[[#This Row],[stop_lon]])*COS(RADIANS(route_map__2[[#This Row],[stop_lat]])))^2)*111.32)</f>
        <v>0.38256098645518438</v>
      </c>
    </row>
    <row r="7383" spans="1:7" hidden="1" x14ac:dyDescent="0.2">
      <c r="A7383" t="s">
        <v>400</v>
      </c>
      <c r="B7383">
        <v>0</v>
      </c>
      <c r="C7383">
        <v>8</v>
      </c>
      <c r="D7383" t="s">
        <v>6192</v>
      </c>
      <c r="E7383">
        <v>49.155805999999998</v>
      </c>
      <c r="F7383">
        <v>-122.879823</v>
      </c>
      <c r="G7383">
        <f>IF(route_map__2[[#This Row],[route_label]]&lt;&gt;A7384,0,SQRT((E7384-route_map__2[[#This Row],[stop_lat]])^2 + ((F7384-route_map__2[[#This Row],[stop_lon]])*COS(RADIANS(route_map__2[[#This Row],[stop_lat]])))^2)*111.32)</f>
        <v>0.22993408827111042</v>
      </c>
    </row>
    <row r="7384" spans="1:7" hidden="1" x14ac:dyDescent="0.2">
      <c r="A7384" t="s">
        <v>400</v>
      </c>
      <c r="B7384">
        <v>0</v>
      </c>
      <c r="C7384">
        <v>9</v>
      </c>
      <c r="D7384" t="s">
        <v>6193</v>
      </c>
      <c r="E7384">
        <v>49.155900000000003</v>
      </c>
      <c r="F7384">
        <v>-122.88297799999999</v>
      </c>
      <c r="G7384">
        <f>IF(route_map__2[[#This Row],[route_label]]&lt;&gt;A7385,0,SQRT((E7385-route_map__2[[#This Row],[stop_lat]])^2 + ((F7385-route_map__2[[#This Row],[stop_lon]])*COS(RADIANS(route_map__2[[#This Row],[stop_lat]])))^2)*111.32)</f>
        <v>0.17779902299923048</v>
      </c>
    </row>
    <row r="7385" spans="1:7" hidden="1" x14ac:dyDescent="0.2">
      <c r="A7385" t="s">
        <v>400</v>
      </c>
      <c r="B7385">
        <v>0</v>
      </c>
      <c r="C7385">
        <v>10</v>
      </c>
      <c r="D7385" t="s">
        <v>6194</v>
      </c>
      <c r="E7385">
        <v>49.155918999999997</v>
      </c>
      <c r="F7385">
        <v>-122.88542</v>
      </c>
      <c r="G7385">
        <f>IF(route_map__2[[#This Row],[route_label]]&lt;&gt;A7386,0,SQRT((E7386-route_map__2[[#This Row],[stop_lat]])^2 + ((F7386-route_map__2[[#This Row],[stop_lon]])*COS(RADIANS(route_map__2[[#This Row],[stop_lat]])))^2)*111.32)</f>
        <v>0.3486421316750643</v>
      </c>
    </row>
    <row r="7386" spans="1:7" hidden="1" x14ac:dyDescent="0.2">
      <c r="A7386" t="s">
        <v>400</v>
      </c>
      <c r="B7386">
        <v>0</v>
      </c>
      <c r="C7386">
        <v>11</v>
      </c>
      <c r="D7386" t="s">
        <v>5682</v>
      </c>
      <c r="E7386">
        <v>49.156255999999999</v>
      </c>
      <c r="F7386">
        <v>-122.890181</v>
      </c>
      <c r="G7386">
        <f>IF(route_map__2[[#This Row],[route_label]]&lt;&gt;A7387,0,SQRT((E7387-route_map__2[[#This Row],[stop_lat]])^2 + ((F7387-route_map__2[[#This Row],[stop_lon]])*COS(RADIANS(route_map__2[[#This Row],[stop_lat]])))^2)*111.32)</f>
        <v>0.40175388659693162</v>
      </c>
    </row>
    <row r="7387" spans="1:7" hidden="1" x14ac:dyDescent="0.2">
      <c r="A7387" t="s">
        <v>400</v>
      </c>
      <c r="B7387">
        <v>0</v>
      </c>
      <c r="C7387">
        <v>12</v>
      </c>
      <c r="D7387" t="s">
        <v>5683</v>
      </c>
      <c r="E7387">
        <v>49.159865000000003</v>
      </c>
      <c r="F7387">
        <v>-122.89018</v>
      </c>
      <c r="G7387">
        <f>IF(route_map__2[[#This Row],[route_label]]&lt;&gt;A7388,0,SQRT((E7388-route_map__2[[#This Row],[stop_lat]])^2 + ((F7388-route_map__2[[#This Row],[stop_lon]])*COS(RADIANS(route_map__2[[#This Row],[stop_lat]])))^2)*111.32)</f>
        <v>0.2885415869325732</v>
      </c>
    </row>
    <row r="7388" spans="1:7" hidden="1" x14ac:dyDescent="0.2">
      <c r="A7388" t="s">
        <v>400</v>
      </c>
      <c r="B7388">
        <v>0</v>
      </c>
      <c r="C7388">
        <v>13</v>
      </c>
      <c r="D7388" t="s">
        <v>5684</v>
      </c>
      <c r="E7388">
        <v>49.162457000000003</v>
      </c>
      <c r="F7388">
        <v>-122.890176</v>
      </c>
      <c r="G7388">
        <f>IF(route_map__2[[#This Row],[route_label]]&lt;&gt;A7389,0,SQRT((E7389-route_map__2[[#This Row],[stop_lat]])^2 + ((F7389-route_map__2[[#This Row],[stop_lon]])*COS(RADIANS(route_map__2[[#This Row],[stop_lat]])))^2)*111.32)</f>
        <v>0.54381515978879202</v>
      </c>
    </row>
    <row r="7389" spans="1:7" hidden="1" x14ac:dyDescent="0.2">
      <c r="A7389" t="s">
        <v>400</v>
      </c>
      <c r="B7389">
        <v>0</v>
      </c>
      <c r="C7389">
        <v>14</v>
      </c>
      <c r="D7389" t="s">
        <v>5685</v>
      </c>
      <c r="E7389">
        <v>49.167341999999998</v>
      </c>
      <c r="F7389">
        <v>-122.890117</v>
      </c>
      <c r="G7389">
        <f>IF(route_map__2[[#This Row],[route_label]]&lt;&gt;A7390,0,SQRT((E7390-route_map__2[[#This Row],[stop_lat]])^2 + ((F7390-route_map__2[[#This Row],[stop_lon]])*COS(RADIANS(route_map__2[[#This Row],[stop_lat]])))^2)*111.32)</f>
        <v>0.24858319720908034</v>
      </c>
    </row>
    <row r="7390" spans="1:7" hidden="1" x14ac:dyDescent="0.2">
      <c r="A7390" t="s">
        <v>400</v>
      </c>
      <c r="B7390">
        <v>0</v>
      </c>
      <c r="C7390">
        <v>15</v>
      </c>
      <c r="D7390" t="s">
        <v>5686</v>
      </c>
      <c r="E7390">
        <v>49.169575000000002</v>
      </c>
      <c r="F7390">
        <v>-122.890094</v>
      </c>
      <c r="G7390">
        <f>IF(route_map__2[[#This Row],[route_label]]&lt;&gt;A7391,0,SQRT((E7391-route_map__2[[#This Row],[stop_lat]])^2 + ((F7391-route_map__2[[#This Row],[stop_lon]])*COS(RADIANS(route_map__2[[#This Row],[stop_lat]])))^2)*111.32)</f>
        <v>0.40901538343728278</v>
      </c>
    </row>
    <row r="7391" spans="1:7" hidden="1" x14ac:dyDescent="0.2">
      <c r="A7391" t="s">
        <v>400</v>
      </c>
      <c r="B7391">
        <v>0</v>
      </c>
      <c r="C7391">
        <v>16</v>
      </c>
      <c r="D7391" t="s">
        <v>5612</v>
      </c>
      <c r="E7391">
        <v>49.173248999999998</v>
      </c>
      <c r="F7391">
        <v>-122.89003099999999</v>
      </c>
      <c r="G7391">
        <f>IF(route_map__2[[#This Row],[route_label]]&lt;&gt;A7392,0,SQRT((E7392-route_map__2[[#This Row],[stop_lat]])^2 + ((F7392-route_map__2[[#This Row],[stop_lon]])*COS(RADIANS(route_map__2[[#This Row],[stop_lat]])))^2)*111.32)</f>
        <v>0.42263203490361495</v>
      </c>
    </row>
    <row r="7392" spans="1:7" hidden="1" x14ac:dyDescent="0.2">
      <c r="A7392" t="s">
        <v>400</v>
      </c>
      <c r="B7392">
        <v>0</v>
      </c>
      <c r="C7392">
        <v>17</v>
      </c>
      <c r="D7392" t="s">
        <v>5581</v>
      </c>
      <c r="E7392">
        <v>49.177022999999998</v>
      </c>
      <c r="F7392">
        <v>-122.889399</v>
      </c>
      <c r="G7392">
        <f>IF(route_map__2[[#This Row],[route_label]]&lt;&gt;A7393,0,SQRT((E7393-route_map__2[[#This Row],[stop_lat]])^2 + ((F7393-route_map__2[[#This Row],[stop_lon]])*COS(RADIANS(route_map__2[[#This Row],[stop_lat]])))^2)*111.32)</f>
        <v>0.38023065594973415</v>
      </c>
    </row>
    <row r="7393" spans="1:7" hidden="1" x14ac:dyDescent="0.2">
      <c r="A7393" t="s">
        <v>400</v>
      </c>
      <c r="B7393">
        <v>0</v>
      </c>
      <c r="C7393">
        <v>18</v>
      </c>
      <c r="D7393" t="s">
        <v>5582</v>
      </c>
      <c r="E7393">
        <v>49.177087</v>
      </c>
      <c r="F7393">
        <v>-122.884175</v>
      </c>
      <c r="G7393">
        <f>IF(route_map__2[[#This Row],[route_label]]&lt;&gt;A7394,0,SQRT((E7394-route_map__2[[#This Row],[stop_lat]])^2 + ((F7394-route_map__2[[#This Row],[stop_lon]])*COS(RADIANS(route_map__2[[#This Row],[stop_lat]])))^2)*111.32)</f>
        <v>0.32951647670200773</v>
      </c>
    </row>
    <row r="7394" spans="1:7" hidden="1" x14ac:dyDescent="0.2">
      <c r="A7394" t="s">
        <v>400</v>
      </c>
      <c r="B7394">
        <v>0</v>
      </c>
      <c r="C7394">
        <v>19</v>
      </c>
      <c r="D7394" t="s">
        <v>5583</v>
      </c>
      <c r="E7394">
        <v>49.177098999999998</v>
      </c>
      <c r="F7394">
        <v>-122.87964700000001</v>
      </c>
      <c r="G7394">
        <f>IF(route_map__2[[#This Row],[route_label]]&lt;&gt;A7395,0,SQRT((E7395-route_map__2[[#This Row],[stop_lat]])^2 + ((F7395-route_map__2[[#This Row],[stop_lon]])*COS(RADIANS(route_map__2[[#This Row],[stop_lat]])))^2)*111.32)</f>
        <v>0.21737133156598618</v>
      </c>
    </row>
    <row r="7395" spans="1:7" hidden="1" x14ac:dyDescent="0.2">
      <c r="A7395" t="s">
        <v>400</v>
      </c>
      <c r="B7395">
        <v>0</v>
      </c>
      <c r="C7395">
        <v>20</v>
      </c>
      <c r="D7395" t="s">
        <v>5584</v>
      </c>
      <c r="E7395">
        <v>49.177098999999998</v>
      </c>
      <c r="F7395">
        <v>-122.87666</v>
      </c>
      <c r="G7395">
        <f>IF(route_map__2[[#This Row],[route_label]]&lt;&gt;A7396,0,SQRT((E7396-route_map__2[[#This Row],[stop_lat]])^2 + ((F7396-route_map__2[[#This Row],[stop_lon]])*COS(RADIANS(route_map__2[[#This Row],[stop_lat]])))^2)*111.32)</f>
        <v>0.26672230174095252</v>
      </c>
    </row>
    <row r="7396" spans="1:7" hidden="1" x14ac:dyDescent="0.2">
      <c r="A7396" t="s">
        <v>400</v>
      </c>
      <c r="B7396">
        <v>0</v>
      </c>
      <c r="C7396">
        <v>21</v>
      </c>
      <c r="D7396" t="s">
        <v>5585</v>
      </c>
      <c r="E7396">
        <v>49.177076999999997</v>
      </c>
      <c r="F7396">
        <v>-122.872995</v>
      </c>
      <c r="G7396">
        <f>IF(route_map__2[[#This Row],[route_label]]&lt;&gt;A7397,0,SQRT((E7397-route_map__2[[#This Row],[stop_lat]])^2 + ((F7397-route_map__2[[#This Row],[stop_lon]])*COS(RADIANS(route_map__2[[#This Row],[stop_lat]])))^2)*111.32)</f>
        <v>0.40476212120421928</v>
      </c>
    </row>
    <row r="7397" spans="1:7" hidden="1" x14ac:dyDescent="0.2">
      <c r="A7397" t="s">
        <v>400</v>
      </c>
      <c r="B7397">
        <v>0</v>
      </c>
      <c r="C7397">
        <v>22</v>
      </c>
      <c r="D7397" t="s">
        <v>5586</v>
      </c>
      <c r="E7397">
        <v>49.177067000000001</v>
      </c>
      <c r="F7397">
        <v>-122.86743300000001</v>
      </c>
      <c r="G7397">
        <f>IF(route_map__2[[#This Row],[route_label]]&lt;&gt;A7398,0,SQRT((E7398-route_map__2[[#This Row],[stop_lat]])^2 + ((F7398-route_map__2[[#This Row],[stop_lon]])*COS(RADIANS(route_map__2[[#This Row],[stop_lat]])))^2)*111.32)</f>
        <v>0.28134916308889724</v>
      </c>
    </row>
    <row r="7398" spans="1:7" hidden="1" x14ac:dyDescent="0.2">
      <c r="A7398" t="s">
        <v>400</v>
      </c>
      <c r="B7398">
        <v>0</v>
      </c>
      <c r="C7398">
        <v>23</v>
      </c>
      <c r="D7398" t="s">
        <v>5587</v>
      </c>
      <c r="E7398">
        <v>49.177045</v>
      </c>
      <c r="F7398">
        <v>-122.863567</v>
      </c>
      <c r="G7398">
        <f>IF(route_map__2[[#This Row],[route_label]]&lt;&gt;A7399,0,SQRT((E7399-route_map__2[[#This Row],[stop_lat]])^2 + ((F7399-route_map__2[[#This Row],[stop_lon]])*COS(RADIANS(route_map__2[[#This Row],[stop_lat]])))^2)*111.32)</f>
        <v>0.19336384136997775</v>
      </c>
    </row>
    <row r="7399" spans="1:7" hidden="1" x14ac:dyDescent="0.2">
      <c r="A7399" t="s">
        <v>400</v>
      </c>
      <c r="B7399">
        <v>0</v>
      </c>
      <c r="C7399">
        <v>24</v>
      </c>
      <c r="D7399" t="s">
        <v>5588</v>
      </c>
      <c r="E7399">
        <v>49.177030000000002</v>
      </c>
      <c r="F7399">
        <v>-122.86091</v>
      </c>
      <c r="G7399">
        <f>IF(route_map__2[[#This Row],[route_label]]&lt;&gt;A7400,0,SQRT((E7400-route_map__2[[#This Row],[stop_lat]])^2 + ((F7400-route_map__2[[#This Row],[stop_lon]])*COS(RADIANS(route_map__2[[#This Row],[stop_lat]])))^2)*111.32)</f>
        <v>0.35826140205108675</v>
      </c>
    </row>
    <row r="7400" spans="1:7" hidden="1" x14ac:dyDescent="0.2">
      <c r="A7400" t="s">
        <v>400</v>
      </c>
      <c r="B7400">
        <v>0</v>
      </c>
      <c r="C7400">
        <v>25</v>
      </c>
      <c r="D7400" t="s">
        <v>5589</v>
      </c>
      <c r="E7400">
        <v>49.177019000000001</v>
      </c>
      <c r="F7400">
        <v>-122.855987</v>
      </c>
      <c r="G7400">
        <f>IF(route_map__2[[#This Row],[route_label]]&lt;&gt;A7401,0,SQRT((E7401-route_map__2[[#This Row],[stop_lat]])^2 + ((F7401-route_map__2[[#This Row],[stop_lon]])*COS(RADIANS(route_map__2[[#This Row],[stop_lat]])))^2)*111.32)</f>
        <v>0.38410541308290008</v>
      </c>
    </row>
    <row r="7401" spans="1:7" hidden="1" x14ac:dyDescent="0.2">
      <c r="A7401" t="s">
        <v>400</v>
      </c>
      <c r="B7401">
        <v>0</v>
      </c>
      <c r="C7401">
        <v>26</v>
      </c>
      <c r="D7401" t="s">
        <v>5590</v>
      </c>
      <c r="E7401">
        <v>49.176991999999998</v>
      </c>
      <c r="F7401">
        <v>-122.85070899999999</v>
      </c>
      <c r="G7401">
        <f>IF(route_map__2[[#This Row],[route_label]]&lt;&gt;A7402,0,SQRT((E7402-route_map__2[[#This Row],[stop_lat]])^2 + ((F7402-route_map__2[[#This Row],[stop_lon]])*COS(RADIANS(route_map__2[[#This Row],[stop_lat]])))^2)*111.32)</f>
        <v>0.39106839719057168</v>
      </c>
    </row>
    <row r="7402" spans="1:7" hidden="1" x14ac:dyDescent="0.2">
      <c r="A7402" t="s">
        <v>400</v>
      </c>
      <c r="B7402">
        <v>0</v>
      </c>
      <c r="C7402">
        <v>27</v>
      </c>
      <c r="D7402" t="s">
        <v>5591</v>
      </c>
      <c r="E7402">
        <v>49.177621000000002</v>
      </c>
      <c r="F7402">
        <v>-122.845422</v>
      </c>
      <c r="G7402">
        <f>IF(route_map__2[[#This Row],[route_label]]&lt;&gt;A7403,0,SQRT((E7403-route_map__2[[#This Row],[stop_lat]])^2 + ((F7403-route_map__2[[#This Row],[stop_lon]])*COS(RADIANS(route_map__2[[#This Row],[stop_lat]])))^2)*111.32)</f>
        <v>0.38927176960511967</v>
      </c>
    </row>
    <row r="7403" spans="1:7" hidden="1" x14ac:dyDescent="0.2">
      <c r="A7403" t="s">
        <v>400</v>
      </c>
      <c r="B7403">
        <v>0</v>
      </c>
      <c r="C7403">
        <v>28</v>
      </c>
      <c r="D7403" t="s">
        <v>5592</v>
      </c>
      <c r="E7403">
        <v>49.181116000000003</v>
      </c>
      <c r="F7403">
        <v>-122.845247</v>
      </c>
      <c r="G7403">
        <f>IF(route_map__2[[#This Row],[route_label]]&lt;&gt;A7404,0,SQRT((E7404-route_map__2[[#This Row],[stop_lat]])^2 + ((F7404-route_map__2[[#This Row],[stop_lon]])*COS(RADIANS(route_map__2[[#This Row],[stop_lat]])))^2)*111.32)</f>
        <v>0.17387045156049938</v>
      </c>
    </row>
    <row r="7404" spans="1:7" hidden="1" x14ac:dyDescent="0.2">
      <c r="A7404" t="s">
        <v>400</v>
      </c>
      <c r="B7404">
        <v>0</v>
      </c>
      <c r="C7404">
        <v>29</v>
      </c>
      <c r="D7404" t="s">
        <v>5593</v>
      </c>
      <c r="E7404">
        <v>49.182676999999998</v>
      </c>
      <c r="F7404">
        <v>-122.84516600000001</v>
      </c>
      <c r="G7404">
        <f>IF(route_map__2[[#This Row],[route_label]]&lt;&gt;A7405,0,SQRT((E7405-route_map__2[[#This Row],[stop_lat]])^2 + ((F7405-route_map__2[[#This Row],[stop_lon]])*COS(RADIANS(route_map__2[[#This Row],[stop_lat]])))^2)*111.32)</f>
        <v>0.72204883882549908</v>
      </c>
    </row>
    <row r="7405" spans="1:7" hidden="1" x14ac:dyDescent="0.2">
      <c r="A7405" t="s">
        <v>400</v>
      </c>
      <c r="B7405">
        <v>0</v>
      </c>
      <c r="C7405">
        <v>30</v>
      </c>
      <c r="D7405" t="s">
        <v>5594</v>
      </c>
      <c r="E7405">
        <v>49.188851999999997</v>
      </c>
      <c r="F7405">
        <v>-122.848203</v>
      </c>
      <c r="G7405">
        <f>IF(route_map__2[[#This Row],[route_label]]&lt;&gt;A7406,0,SQRT((E7406-route_map__2[[#This Row],[stop_lat]])^2 + ((F7406-route_map__2[[#This Row],[stop_lon]])*COS(RADIANS(route_map__2[[#This Row],[stop_lat]])))^2)*111.32)</f>
        <v>5.4952848069217422E-2</v>
      </c>
    </row>
    <row r="7406" spans="1:7" hidden="1" x14ac:dyDescent="0.2">
      <c r="A7406" t="s">
        <v>400</v>
      </c>
      <c r="B7406">
        <v>1</v>
      </c>
      <c r="C7406">
        <v>1</v>
      </c>
      <c r="D7406" t="s">
        <v>5595</v>
      </c>
      <c r="E7406">
        <v>49.189132999999998</v>
      </c>
      <c r="F7406">
        <v>-122.847582</v>
      </c>
      <c r="G7406">
        <f>IF(route_map__2[[#This Row],[route_label]]&lt;&gt;A7407,0,SQRT((E7407-route_map__2[[#This Row],[stop_lat]])^2 + ((F7407-route_map__2[[#This Row],[stop_lon]])*COS(RADIANS(route_map__2[[#This Row],[stop_lat]])))^2)*111.32)</f>
        <v>0.76426513704818355</v>
      </c>
    </row>
    <row r="7407" spans="1:7" hidden="1" x14ac:dyDescent="0.2">
      <c r="A7407" t="s">
        <v>400</v>
      </c>
      <c r="B7407">
        <v>1</v>
      </c>
      <c r="C7407">
        <v>2</v>
      </c>
      <c r="D7407" t="s">
        <v>5596</v>
      </c>
      <c r="E7407">
        <v>49.182375999999998</v>
      </c>
      <c r="F7407">
        <v>-122.84572199999999</v>
      </c>
      <c r="G7407">
        <f>IF(route_map__2[[#This Row],[route_label]]&lt;&gt;A7408,0,SQRT((E7408-route_map__2[[#This Row],[stop_lat]])^2 + ((F7408-route_map__2[[#This Row],[stop_lon]])*COS(RADIANS(route_map__2[[#This Row],[stop_lat]])))^2)*111.32)</f>
        <v>0.30898552704258847</v>
      </c>
    </row>
    <row r="7408" spans="1:7" hidden="1" x14ac:dyDescent="0.2">
      <c r="A7408" t="s">
        <v>400</v>
      </c>
      <c r="B7408">
        <v>1</v>
      </c>
      <c r="C7408">
        <v>3</v>
      </c>
      <c r="D7408" t="s">
        <v>5597</v>
      </c>
      <c r="E7408">
        <v>49.179600999999998</v>
      </c>
      <c r="F7408">
        <v>-122.845814</v>
      </c>
      <c r="G7408">
        <f>IF(route_map__2[[#This Row],[route_label]]&lt;&gt;A7409,0,SQRT((E7409-route_map__2[[#This Row],[stop_lat]])^2 + ((F7409-route_map__2[[#This Row],[stop_lon]])*COS(RADIANS(route_map__2[[#This Row],[stop_lat]])))^2)*111.32)</f>
        <v>0.28780554937457531</v>
      </c>
    </row>
    <row r="7409" spans="1:7" hidden="1" x14ac:dyDescent="0.2">
      <c r="A7409" t="s">
        <v>400</v>
      </c>
      <c r="B7409">
        <v>1</v>
      </c>
      <c r="C7409">
        <v>4</v>
      </c>
      <c r="D7409" t="s">
        <v>5598</v>
      </c>
      <c r="E7409">
        <v>49.177135</v>
      </c>
      <c r="F7409">
        <v>-122.847002</v>
      </c>
      <c r="G7409">
        <f>IF(route_map__2[[#This Row],[route_label]]&lt;&gt;A7410,0,SQRT((E7410-route_map__2[[#This Row],[stop_lat]])^2 + ((F7410-route_map__2[[#This Row],[stop_lon]])*COS(RADIANS(route_map__2[[#This Row],[stop_lat]])))^2)*111.32)</f>
        <v>0.3487355984116261</v>
      </c>
    </row>
    <row r="7410" spans="1:7" hidden="1" x14ac:dyDescent="0.2">
      <c r="A7410" t="s">
        <v>400</v>
      </c>
      <c r="B7410">
        <v>1</v>
      </c>
      <c r="C7410">
        <v>5</v>
      </c>
      <c r="D7410" t="s">
        <v>5599</v>
      </c>
      <c r="E7410">
        <v>49.177159000000003</v>
      </c>
      <c r="F7410">
        <v>-122.851794</v>
      </c>
      <c r="G7410">
        <f>IF(route_map__2[[#This Row],[route_label]]&lt;&gt;A7411,0,SQRT((E7411-route_map__2[[#This Row],[stop_lat]])^2 + ((F7411-route_map__2[[#This Row],[stop_lon]])*COS(RADIANS(route_map__2[[#This Row],[stop_lat]])))^2)*111.32)</f>
        <v>0.40252620444180515</v>
      </c>
    </row>
    <row r="7411" spans="1:7" hidden="1" x14ac:dyDescent="0.2">
      <c r="A7411" t="s">
        <v>400</v>
      </c>
      <c r="B7411">
        <v>1</v>
      </c>
      <c r="C7411">
        <v>6</v>
      </c>
      <c r="D7411" t="s">
        <v>5600</v>
      </c>
      <c r="E7411">
        <v>49.177197</v>
      </c>
      <c r="F7411">
        <v>-122.857325</v>
      </c>
      <c r="G7411">
        <f>IF(route_map__2[[#This Row],[route_label]]&lt;&gt;A7412,0,SQRT((E7412-route_map__2[[#This Row],[stop_lat]])^2 + ((F7412-route_map__2[[#This Row],[stop_lon]])*COS(RADIANS(route_map__2[[#This Row],[stop_lat]])))^2)*111.32)</f>
        <v>0.33767500427103342</v>
      </c>
    </row>
    <row r="7412" spans="1:7" hidden="1" x14ac:dyDescent="0.2">
      <c r="A7412" t="s">
        <v>400</v>
      </c>
      <c r="B7412">
        <v>1</v>
      </c>
      <c r="C7412">
        <v>7</v>
      </c>
      <c r="D7412" t="s">
        <v>5601</v>
      </c>
      <c r="E7412">
        <v>49.177222</v>
      </c>
      <c r="F7412">
        <v>-122.861965</v>
      </c>
      <c r="G7412">
        <f>IF(route_map__2[[#This Row],[route_label]]&lt;&gt;A7413,0,SQRT((E7413-route_map__2[[#This Row],[stop_lat]])^2 + ((F7413-route_map__2[[#This Row],[stop_lon]])*COS(RADIANS(route_map__2[[#This Row],[stop_lat]])))^2)*111.32)</f>
        <v>0.19525515928463563</v>
      </c>
    </row>
    <row r="7413" spans="1:7" hidden="1" x14ac:dyDescent="0.2">
      <c r="A7413" t="s">
        <v>400</v>
      </c>
      <c r="B7413">
        <v>1</v>
      </c>
      <c r="C7413">
        <v>8</v>
      </c>
      <c r="D7413" t="s">
        <v>5602</v>
      </c>
      <c r="E7413">
        <v>49.177236999999998</v>
      </c>
      <c r="F7413">
        <v>-122.864648</v>
      </c>
      <c r="G7413">
        <f>IF(route_map__2[[#This Row],[route_label]]&lt;&gt;A7414,0,SQRT((E7414-route_map__2[[#This Row],[stop_lat]])^2 + ((F7414-route_map__2[[#This Row],[stop_lon]])*COS(RADIANS(route_map__2[[#This Row],[stop_lat]])))^2)*111.32)</f>
        <v>0.29947181585670263</v>
      </c>
    </row>
    <row r="7414" spans="1:7" hidden="1" x14ac:dyDescent="0.2">
      <c r="A7414" t="s">
        <v>400</v>
      </c>
      <c r="B7414">
        <v>1</v>
      </c>
      <c r="C7414">
        <v>9</v>
      </c>
      <c r="D7414" t="s">
        <v>5603</v>
      </c>
      <c r="E7414">
        <v>49.177263000000004</v>
      </c>
      <c r="F7414">
        <v>-122.868763</v>
      </c>
      <c r="G7414">
        <f>IF(route_map__2[[#This Row],[route_label]]&lt;&gt;A7415,0,SQRT((E7415-route_map__2[[#This Row],[stop_lat]])^2 + ((F7415-route_map__2[[#This Row],[stop_lon]])*COS(RADIANS(route_map__2[[#This Row],[stop_lat]])))^2)*111.32)</f>
        <v>0.39551701352028368</v>
      </c>
    </row>
    <row r="7415" spans="1:7" hidden="1" x14ac:dyDescent="0.2">
      <c r="A7415" t="s">
        <v>400</v>
      </c>
      <c r="B7415">
        <v>1</v>
      </c>
      <c r="C7415">
        <v>10</v>
      </c>
      <c r="D7415" t="s">
        <v>5604</v>
      </c>
      <c r="E7415">
        <v>49.177261999999999</v>
      </c>
      <c r="F7415">
        <v>-122.87419800000001</v>
      </c>
      <c r="G7415">
        <f>IF(route_map__2[[#This Row],[route_label]]&lt;&gt;A7416,0,SQRT((E7416-route_map__2[[#This Row],[stop_lat]])^2 + ((F7416-route_map__2[[#This Row],[stop_lon]])*COS(RADIANS(route_map__2[[#This Row],[stop_lat]])))^2)*111.32)</f>
        <v>0.37842638602703682</v>
      </c>
    </row>
    <row r="7416" spans="1:7" hidden="1" x14ac:dyDescent="0.2">
      <c r="A7416" t="s">
        <v>400</v>
      </c>
      <c r="B7416">
        <v>1</v>
      </c>
      <c r="C7416">
        <v>11</v>
      </c>
      <c r="D7416" t="s">
        <v>5605</v>
      </c>
      <c r="E7416">
        <v>49.176738</v>
      </c>
      <c r="F7416">
        <v>-122.879336</v>
      </c>
      <c r="G7416">
        <f>IF(route_map__2[[#This Row],[route_label]]&lt;&gt;A7417,0,SQRT((E7417-route_map__2[[#This Row],[stop_lat]])^2 + ((F7417-route_map__2[[#This Row],[stop_lon]])*COS(RADIANS(route_map__2[[#This Row],[stop_lat]])))^2)*111.32)</f>
        <v>0.1725494528978147</v>
      </c>
    </row>
    <row r="7417" spans="1:7" hidden="1" x14ac:dyDescent="0.2">
      <c r="A7417" t="s">
        <v>400</v>
      </c>
      <c r="B7417">
        <v>1</v>
      </c>
      <c r="C7417">
        <v>12</v>
      </c>
      <c r="D7417" t="s">
        <v>5606</v>
      </c>
      <c r="E7417">
        <v>49.175187999999999</v>
      </c>
      <c r="F7417">
        <v>-122.879321</v>
      </c>
      <c r="G7417">
        <f>IF(route_map__2[[#This Row],[route_label]]&lt;&gt;A7418,0,SQRT((E7418-route_map__2[[#This Row],[stop_lat]])^2 + ((F7418-route_map__2[[#This Row],[stop_lon]])*COS(RADIANS(route_map__2[[#This Row],[stop_lat]])))^2)*111.32)</f>
        <v>0.19236294235276999</v>
      </c>
    </row>
    <row r="7418" spans="1:7" hidden="1" x14ac:dyDescent="0.2">
      <c r="A7418" t="s">
        <v>400</v>
      </c>
      <c r="B7418">
        <v>1</v>
      </c>
      <c r="C7418">
        <v>13</v>
      </c>
      <c r="D7418" t="s">
        <v>5607</v>
      </c>
      <c r="E7418">
        <v>49.173459999999999</v>
      </c>
      <c r="F7418">
        <v>-122.879333</v>
      </c>
      <c r="G7418">
        <f>IF(route_map__2[[#This Row],[route_label]]&lt;&gt;A7419,0,SQRT((E7419-route_map__2[[#This Row],[stop_lat]])^2 + ((F7419-route_map__2[[#This Row],[stop_lon]])*COS(RADIANS(route_map__2[[#This Row],[stop_lat]])))^2)*111.32)</f>
        <v>0.21084220275216681</v>
      </c>
    </row>
    <row r="7419" spans="1:7" hidden="1" x14ac:dyDescent="0.2">
      <c r="A7419" t="s">
        <v>400</v>
      </c>
      <c r="B7419">
        <v>1</v>
      </c>
      <c r="C7419">
        <v>14</v>
      </c>
      <c r="D7419" t="s">
        <v>5608</v>
      </c>
      <c r="E7419">
        <v>49.171565999999999</v>
      </c>
      <c r="F7419">
        <v>-122.879346</v>
      </c>
      <c r="G7419">
        <f>IF(route_map__2[[#This Row],[route_label]]&lt;&gt;A7420,0,SQRT((E7420-route_map__2[[#This Row],[stop_lat]])^2 + ((F7420-route_map__2[[#This Row],[stop_lon]])*COS(RADIANS(route_map__2[[#This Row],[stop_lat]])))^2)*111.32)</f>
        <v>0.14693143042273091</v>
      </c>
    </row>
    <row r="7420" spans="1:7" hidden="1" x14ac:dyDescent="0.2">
      <c r="A7420" t="s">
        <v>400</v>
      </c>
      <c r="B7420">
        <v>1</v>
      </c>
      <c r="C7420">
        <v>15</v>
      </c>
      <c r="D7420" t="s">
        <v>5609</v>
      </c>
      <c r="E7420">
        <v>49.170307999999999</v>
      </c>
      <c r="F7420">
        <v>-122.879957</v>
      </c>
      <c r="G7420">
        <f>IF(route_map__2[[#This Row],[route_label]]&lt;&gt;A7421,0,SQRT((E7421-route_map__2[[#This Row],[stop_lat]])^2 + ((F7421-route_map__2[[#This Row],[stop_lon]])*COS(RADIANS(route_map__2[[#This Row],[stop_lat]])))^2)*111.32)</f>
        <v>0.38046444394497986</v>
      </c>
    </row>
    <row r="7421" spans="1:7" hidden="1" x14ac:dyDescent="0.2">
      <c r="A7421" t="s">
        <v>400</v>
      </c>
      <c r="B7421">
        <v>1</v>
      </c>
      <c r="C7421">
        <v>16</v>
      </c>
      <c r="D7421" t="s">
        <v>5610</v>
      </c>
      <c r="E7421">
        <v>49.170411999999999</v>
      </c>
      <c r="F7421">
        <v>-122.885182</v>
      </c>
      <c r="G7421">
        <f>IF(route_map__2[[#This Row],[route_label]]&lt;&gt;A7422,0,SQRT((E7422-route_map__2[[#This Row],[stop_lat]])^2 + ((F7422-route_map__2[[#This Row],[stop_lon]])*COS(RADIANS(route_map__2[[#This Row],[stop_lat]])))^2)*111.32)</f>
        <v>0.29402312145123144</v>
      </c>
    </row>
    <row r="7422" spans="1:7" hidden="1" x14ac:dyDescent="0.2">
      <c r="A7422" t="s">
        <v>400</v>
      </c>
      <c r="B7422">
        <v>1</v>
      </c>
      <c r="C7422">
        <v>17</v>
      </c>
      <c r="D7422" t="s">
        <v>5611</v>
      </c>
      <c r="E7422">
        <v>49.170490000000001</v>
      </c>
      <c r="F7422">
        <v>-122.88921999999999</v>
      </c>
      <c r="G7422">
        <f>IF(route_map__2[[#This Row],[route_label]]&lt;&gt;A7423,0,SQRT((E7423-route_map__2[[#This Row],[stop_lat]])^2 + ((F7423-route_map__2[[#This Row],[stop_lon]])*COS(RADIANS(route_map__2[[#This Row],[stop_lat]])))^2)*111.32)</f>
        <v>0.45843524669243835</v>
      </c>
    </row>
    <row r="7423" spans="1:7" hidden="1" x14ac:dyDescent="0.2">
      <c r="A7423" t="s">
        <v>400</v>
      </c>
      <c r="B7423">
        <v>1</v>
      </c>
      <c r="C7423">
        <v>18</v>
      </c>
      <c r="D7423" t="s">
        <v>5695</v>
      </c>
      <c r="E7423">
        <v>49.166455999999997</v>
      </c>
      <c r="F7423">
        <v>-122.89048699999999</v>
      </c>
      <c r="G7423">
        <f>IF(route_map__2[[#This Row],[route_label]]&lt;&gt;A7424,0,SQRT((E7424-route_map__2[[#This Row],[stop_lat]])^2 + ((F7424-route_map__2[[#This Row],[stop_lon]])*COS(RADIANS(route_map__2[[#This Row],[stop_lat]])))^2)*111.32)</f>
        <v>0.59802395708241607</v>
      </c>
    </row>
    <row r="7424" spans="1:7" hidden="1" x14ac:dyDescent="0.2">
      <c r="A7424" t="s">
        <v>400</v>
      </c>
      <c r="B7424">
        <v>1</v>
      </c>
      <c r="C7424">
        <v>19</v>
      </c>
      <c r="D7424" t="s">
        <v>5696</v>
      </c>
      <c r="E7424">
        <v>49.161084000000002</v>
      </c>
      <c r="F7424">
        <v>-122.890541</v>
      </c>
      <c r="G7424">
        <f>IF(route_map__2[[#This Row],[route_label]]&lt;&gt;A7425,0,SQRT((E7425-route_map__2[[#This Row],[stop_lat]])^2 + ((F7425-route_map__2[[#This Row],[stop_lon]])*COS(RADIANS(route_map__2[[#This Row],[stop_lat]])))^2)*111.32)</f>
        <v>0.20816871820756722</v>
      </c>
    </row>
    <row r="7425" spans="1:7" hidden="1" x14ac:dyDescent="0.2">
      <c r="A7425" t="s">
        <v>400</v>
      </c>
      <c r="B7425">
        <v>1</v>
      </c>
      <c r="C7425">
        <v>20</v>
      </c>
      <c r="D7425" t="s">
        <v>5697</v>
      </c>
      <c r="E7425">
        <v>49.159213999999999</v>
      </c>
      <c r="F7425">
        <v>-122.890546</v>
      </c>
      <c r="G7425">
        <f>IF(route_map__2[[#This Row],[route_label]]&lt;&gt;A7426,0,SQRT((E7426-route_map__2[[#This Row],[stop_lat]])^2 + ((F7426-route_map__2[[#This Row],[stop_lon]])*COS(RADIANS(route_map__2[[#This Row],[stop_lat]])))^2)*111.32)</f>
        <v>0.37299841098832415</v>
      </c>
    </row>
    <row r="7426" spans="1:7" hidden="1" x14ac:dyDescent="0.2">
      <c r="A7426" t="s">
        <v>400</v>
      </c>
      <c r="B7426">
        <v>1</v>
      </c>
      <c r="C7426">
        <v>21</v>
      </c>
      <c r="D7426" t="s">
        <v>6195</v>
      </c>
      <c r="E7426">
        <v>49.155907999999997</v>
      </c>
      <c r="F7426">
        <v>-122.889712</v>
      </c>
      <c r="G7426">
        <f>IF(route_map__2[[#This Row],[route_label]]&lt;&gt;A7427,0,SQRT((E7427-route_map__2[[#This Row],[stop_lat]])^2 + ((F7427-route_map__2[[#This Row],[stop_lon]])*COS(RADIANS(route_map__2[[#This Row],[stop_lat]])))^2)*111.32)</f>
        <v>0.28706648378320976</v>
      </c>
    </row>
    <row r="7427" spans="1:7" hidden="1" x14ac:dyDescent="0.2">
      <c r="A7427" t="s">
        <v>400</v>
      </c>
      <c r="B7427">
        <v>1</v>
      </c>
      <c r="C7427">
        <v>22</v>
      </c>
      <c r="D7427" t="s">
        <v>6196</v>
      </c>
      <c r="E7427">
        <v>49.155807000000003</v>
      </c>
      <c r="F7427">
        <v>-122.885772</v>
      </c>
      <c r="G7427">
        <f>IF(route_map__2[[#This Row],[route_label]]&lt;&gt;A7428,0,SQRT((E7428-route_map__2[[#This Row],[stop_lat]])^2 + ((F7428-route_map__2[[#This Row],[stop_lon]])*COS(RADIANS(route_map__2[[#This Row],[stop_lat]])))^2)*111.32)</f>
        <v>0.27884227580758542</v>
      </c>
    </row>
    <row r="7428" spans="1:7" hidden="1" x14ac:dyDescent="0.2">
      <c r="A7428" t="s">
        <v>400</v>
      </c>
      <c r="B7428">
        <v>1</v>
      </c>
      <c r="C7428">
        <v>23</v>
      </c>
      <c r="D7428" t="s">
        <v>6197</v>
      </c>
      <c r="E7428">
        <v>49.155707</v>
      </c>
      <c r="F7428">
        <v>-122.881945</v>
      </c>
      <c r="G7428">
        <f>IF(route_map__2[[#This Row],[route_label]]&lt;&gt;A7429,0,SQRT((E7429-route_map__2[[#This Row],[stop_lat]])^2 + ((F7429-route_map__2[[#This Row],[stop_lon]])*COS(RADIANS(route_map__2[[#This Row],[stop_lat]])))^2)*111.32)</f>
        <v>0.16634996868925714</v>
      </c>
    </row>
    <row r="7429" spans="1:7" hidden="1" x14ac:dyDescent="0.2">
      <c r="A7429" t="s">
        <v>400</v>
      </c>
      <c r="B7429">
        <v>1</v>
      </c>
      <c r="C7429">
        <v>24</v>
      </c>
      <c r="D7429" t="s">
        <v>6198</v>
      </c>
      <c r="E7429">
        <v>49.155645999999997</v>
      </c>
      <c r="F7429">
        <v>-122.879662</v>
      </c>
      <c r="G7429">
        <f>IF(route_map__2[[#This Row],[route_label]]&lt;&gt;A7430,0,SQRT((E7430-route_map__2[[#This Row],[stop_lat]])^2 + ((F7430-route_map__2[[#This Row],[stop_lon]])*COS(RADIANS(route_map__2[[#This Row],[stop_lat]])))^2)*111.32)</f>
        <v>0.44130946594203102</v>
      </c>
    </row>
    <row r="7430" spans="1:7" hidden="1" x14ac:dyDescent="0.2">
      <c r="A7430" t="s">
        <v>400</v>
      </c>
      <c r="B7430">
        <v>1</v>
      </c>
      <c r="C7430">
        <v>25</v>
      </c>
      <c r="D7430" t="s">
        <v>6199</v>
      </c>
      <c r="E7430">
        <v>49.151693000000002</v>
      </c>
      <c r="F7430">
        <v>-122.879204</v>
      </c>
      <c r="G7430">
        <f>IF(route_map__2[[#This Row],[route_label]]&lt;&gt;A7431,0,SQRT((E7431-route_map__2[[#This Row],[stop_lat]])^2 + ((F7431-route_map__2[[#This Row],[stop_lon]])*COS(RADIANS(route_map__2[[#This Row],[stop_lat]])))^2)*111.32)</f>
        <v>0.40487149468626865</v>
      </c>
    </row>
    <row r="7431" spans="1:7" hidden="1" x14ac:dyDescent="0.2">
      <c r="A7431" t="s">
        <v>400</v>
      </c>
      <c r="B7431">
        <v>1</v>
      </c>
      <c r="C7431">
        <v>26</v>
      </c>
      <c r="D7431" t="s">
        <v>6200</v>
      </c>
      <c r="E7431">
        <v>49.148055999999997</v>
      </c>
      <c r="F7431">
        <v>-122.879214</v>
      </c>
      <c r="G7431">
        <f>IF(route_map__2[[#This Row],[route_label]]&lt;&gt;A7432,0,SQRT((E7432-route_map__2[[#This Row],[stop_lat]])^2 + ((F7432-route_map__2[[#This Row],[stop_lon]])*COS(RADIANS(route_map__2[[#This Row],[stop_lat]])))^2)*111.32)</f>
        <v>0.4238047544070998</v>
      </c>
    </row>
    <row r="7432" spans="1:7" hidden="1" x14ac:dyDescent="0.2">
      <c r="A7432" t="s">
        <v>400</v>
      </c>
      <c r="B7432">
        <v>1</v>
      </c>
      <c r="C7432">
        <v>27</v>
      </c>
      <c r="D7432" t="s">
        <v>6201</v>
      </c>
      <c r="E7432">
        <v>49.144249000000002</v>
      </c>
      <c r="F7432">
        <v>-122.879175</v>
      </c>
      <c r="G7432">
        <f>IF(route_map__2[[#This Row],[route_label]]&lt;&gt;A7433,0,SQRT((E7433-route_map__2[[#This Row],[stop_lat]])^2 + ((F7433-route_map__2[[#This Row],[stop_lon]])*COS(RADIANS(route_map__2[[#This Row],[stop_lat]])))^2)*111.32)</f>
        <v>0.3250687884216692</v>
      </c>
    </row>
    <row r="7433" spans="1:7" hidden="1" x14ac:dyDescent="0.2">
      <c r="A7433" t="s">
        <v>400</v>
      </c>
      <c r="B7433">
        <v>1</v>
      </c>
      <c r="C7433">
        <v>28</v>
      </c>
      <c r="D7433" t="s">
        <v>6202</v>
      </c>
      <c r="E7433">
        <v>49.141328999999999</v>
      </c>
      <c r="F7433">
        <v>-122.879133</v>
      </c>
      <c r="G7433">
        <f>IF(route_map__2[[#This Row],[route_label]]&lt;&gt;A7434,0,SQRT((E7434-route_map__2[[#This Row],[stop_lat]])^2 + ((F7434-route_map__2[[#This Row],[stop_lon]])*COS(RADIANS(route_map__2[[#This Row],[stop_lat]])))^2)*111.32)</f>
        <v>0.24637077173805047</v>
      </c>
    </row>
    <row r="7434" spans="1:7" hidden="1" x14ac:dyDescent="0.2">
      <c r="A7434" t="s">
        <v>400</v>
      </c>
      <c r="B7434">
        <v>1</v>
      </c>
      <c r="C7434">
        <v>29</v>
      </c>
      <c r="D7434" t="s">
        <v>6203</v>
      </c>
      <c r="E7434">
        <v>49.139384999999997</v>
      </c>
      <c r="F7434">
        <v>-122.88075000000001</v>
      </c>
      <c r="G7434">
        <f>IF(route_map__2[[#This Row],[route_label]]&lt;&gt;A7435,0,SQRT((E7435-route_map__2[[#This Row],[stop_lat]])^2 + ((F7435-route_map__2[[#This Row],[stop_lon]])*COS(RADIANS(route_map__2[[#This Row],[stop_lat]])))^2)*111.32)</f>
        <v>0.19833204663405968</v>
      </c>
    </row>
    <row r="7435" spans="1:7" hidden="1" x14ac:dyDescent="0.2">
      <c r="A7435" t="s">
        <v>400</v>
      </c>
      <c r="B7435">
        <v>1</v>
      </c>
      <c r="C7435">
        <v>30</v>
      </c>
      <c r="D7435" t="s">
        <v>6204</v>
      </c>
      <c r="E7435">
        <v>49.13944</v>
      </c>
      <c r="F7435">
        <v>-122.883472</v>
      </c>
      <c r="G7435">
        <f>IF(route_map__2[[#This Row],[route_label]]&lt;&gt;A7436,0,SQRT((E7436-route_map__2[[#This Row],[stop_lat]])^2 + ((F7436-route_map__2[[#This Row],[stop_lon]])*COS(RADIANS(route_map__2[[#This Row],[stop_lat]])))^2)*111.32)</f>
        <v>0.17668490870607728</v>
      </c>
    </row>
    <row r="7436" spans="1:7" hidden="1" x14ac:dyDescent="0.2">
      <c r="A7436" t="s">
        <v>400</v>
      </c>
      <c r="B7436">
        <v>1</v>
      </c>
      <c r="C7436">
        <v>31</v>
      </c>
      <c r="D7436" t="s">
        <v>6205</v>
      </c>
      <c r="E7436">
        <v>49.139021</v>
      </c>
      <c r="F7436">
        <v>-122.885812</v>
      </c>
      <c r="G7436">
        <f>IF(route_map__2[[#This Row],[route_label]]&lt;&gt;A7437,0,SQRT((E7437-route_map__2[[#This Row],[stop_lat]])^2 + ((F7437-route_map__2[[#This Row],[stop_lon]])*COS(RADIANS(route_map__2[[#This Row],[stop_lat]])))^2)*111.32)</f>
        <v>0.20907947888868192</v>
      </c>
    </row>
    <row r="7437" spans="1:7" hidden="1" x14ac:dyDescent="0.2">
      <c r="A7437" t="s">
        <v>400</v>
      </c>
      <c r="B7437">
        <v>1</v>
      </c>
      <c r="C7437">
        <v>32</v>
      </c>
      <c r="D7437" t="s">
        <v>5526</v>
      </c>
      <c r="E7437">
        <v>49.137661000000001</v>
      </c>
      <c r="F7437">
        <v>-122.887792</v>
      </c>
      <c r="G7437">
        <f>IF(route_map__2[[#This Row],[route_label]]&lt;&gt;A7438,0,SQRT((E7438-route_map__2[[#This Row],[stop_lat]])^2 + ((F7438-route_map__2[[#This Row],[stop_lon]])*COS(RADIANS(route_map__2[[#This Row],[stop_lat]])))^2)*111.32)</f>
        <v>0</v>
      </c>
    </row>
    <row r="7438" spans="1:7" hidden="1" x14ac:dyDescent="0.2">
      <c r="A7438" t="s">
        <v>38</v>
      </c>
      <c r="B7438">
        <v>0</v>
      </c>
      <c r="C7438">
        <v>1</v>
      </c>
      <c r="D7438" t="s">
        <v>6206</v>
      </c>
      <c r="E7438">
        <v>49.188847000000003</v>
      </c>
      <c r="F7438">
        <v>-122.84882899999999</v>
      </c>
      <c r="G7438">
        <f>IF(route_map__2[[#This Row],[route_label]]&lt;&gt;A7439,0,SQRT((E7439-route_map__2[[#This Row],[stop_lat]])^2 + ((F7439-route_map__2[[#This Row],[stop_lon]])*COS(RADIANS(route_map__2[[#This Row],[stop_lat]])))^2)*111.32)</f>
        <v>0.38168652217996529</v>
      </c>
    </row>
    <row r="7439" spans="1:7" hidden="1" x14ac:dyDescent="0.2">
      <c r="A7439" t="s">
        <v>38</v>
      </c>
      <c r="B7439">
        <v>0</v>
      </c>
      <c r="C7439">
        <v>2</v>
      </c>
      <c r="D7439" t="s">
        <v>6207</v>
      </c>
      <c r="E7439">
        <v>49.192053000000001</v>
      </c>
      <c r="F7439">
        <v>-122.850689</v>
      </c>
      <c r="G7439">
        <f>IF(route_map__2[[#This Row],[route_label]]&lt;&gt;A7440,0,SQRT((E7440-route_map__2[[#This Row],[stop_lat]])^2 + ((F7440-route_map__2[[#This Row],[stop_lon]])*COS(RADIANS(route_map__2[[#This Row],[stop_lat]])))^2)*111.32)</f>
        <v>0.30581356355943684</v>
      </c>
    </row>
    <row r="7440" spans="1:7" hidden="1" x14ac:dyDescent="0.2">
      <c r="A7440" t="s">
        <v>38</v>
      </c>
      <c r="B7440">
        <v>0</v>
      </c>
      <c r="C7440">
        <v>3</v>
      </c>
      <c r="D7440" t="s">
        <v>6208</v>
      </c>
      <c r="E7440">
        <v>49.194800000000001</v>
      </c>
      <c r="F7440">
        <v>-122.850734</v>
      </c>
      <c r="G7440">
        <f>IF(route_map__2[[#This Row],[route_label]]&lt;&gt;A7441,0,SQRT((E7441-route_map__2[[#This Row],[stop_lat]])^2 + ((F7441-route_map__2[[#This Row],[stop_lon]])*COS(RADIANS(route_map__2[[#This Row],[stop_lat]])))^2)*111.32)</f>
        <v>0.32004513228199588</v>
      </c>
    </row>
    <row r="7441" spans="1:7" hidden="1" x14ac:dyDescent="0.2">
      <c r="A7441" t="s">
        <v>38</v>
      </c>
      <c r="B7441">
        <v>0</v>
      </c>
      <c r="C7441">
        <v>4</v>
      </c>
      <c r="D7441" t="s">
        <v>6209</v>
      </c>
      <c r="E7441">
        <v>49.197674999999997</v>
      </c>
      <c r="F7441">
        <v>-122.85073</v>
      </c>
      <c r="G7441">
        <f>IF(route_map__2[[#This Row],[route_label]]&lt;&gt;A7442,0,SQRT((E7442-route_map__2[[#This Row],[stop_lat]])^2 + ((F7442-route_map__2[[#This Row],[stop_lon]])*COS(RADIANS(route_map__2[[#This Row],[stop_lat]])))^2)*111.32)</f>
        <v>0.13189570847766396</v>
      </c>
    </row>
    <row r="7442" spans="1:7" hidden="1" x14ac:dyDescent="0.2">
      <c r="A7442" t="s">
        <v>38</v>
      </c>
      <c r="B7442">
        <v>0</v>
      </c>
      <c r="C7442">
        <v>5</v>
      </c>
      <c r="D7442" t="s">
        <v>6210</v>
      </c>
      <c r="E7442">
        <v>49.198811999999997</v>
      </c>
      <c r="F7442">
        <v>-122.85021999999999</v>
      </c>
      <c r="G7442">
        <f>IF(route_map__2[[#This Row],[route_label]]&lt;&gt;A7443,0,SQRT((E7443-route_map__2[[#This Row],[stop_lat]])^2 + ((F7443-route_map__2[[#This Row],[stop_lon]])*COS(RADIANS(route_map__2[[#This Row],[stop_lat]])))^2)*111.32)</f>
        <v>0.38789569492834708</v>
      </c>
    </row>
    <row r="7443" spans="1:7" hidden="1" x14ac:dyDescent="0.2">
      <c r="A7443" t="s">
        <v>38</v>
      </c>
      <c r="B7443">
        <v>0</v>
      </c>
      <c r="C7443">
        <v>6</v>
      </c>
      <c r="D7443" t="s">
        <v>6211</v>
      </c>
      <c r="E7443">
        <v>49.19876</v>
      </c>
      <c r="F7443">
        <v>-122.844888</v>
      </c>
      <c r="G7443">
        <f>IF(route_map__2[[#This Row],[route_label]]&lt;&gt;A7444,0,SQRT((E7444-route_map__2[[#This Row],[stop_lat]])^2 + ((F7444-route_map__2[[#This Row],[stop_lon]])*COS(RADIANS(route_map__2[[#This Row],[stop_lat]])))^2)*111.32)</f>
        <v>0.21509469023348007</v>
      </c>
    </row>
    <row r="7444" spans="1:7" hidden="1" x14ac:dyDescent="0.2">
      <c r="A7444" t="s">
        <v>38</v>
      </c>
      <c r="B7444">
        <v>0</v>
      </c>
      <c r="C7444">
        <v>7</v>
      </c>
      <c r="D7444" t="s">
        <v>6212</v>
      </c>
      <c r="E7444">
        <v>49.198765000000002</v>
      </c>
      <c r="F7444">
        <v>-122.841931</v>
      </c>
      <c r="G7444">
        <f>IF(route_map__2[[#This Row],[route_label]]&lt;&gt;A7445,0,SQRT((E7445-route_map__2[[#This Row],[stop_lat]])^2 + ((F7445-route_map__2[[#This Row],[stop_lon]])*COS(RADIANS(route_map__2[[#This Row],[stop_lat]])))^2)*111.32)</f>
        <v>0.19873978489136387</v>
      </c>
    </row>
    <row r="7445" spans="1:7" hidden="1" x14ac:dyDescent="0.2">
      <c r="A7445" t="s">
        <v>38</v>
      </c>
      <c r="B7445">
        <v>0</v>
      </c>
      <c r="C7445">
        <v>8</v>
      </c>
      <c r="D7445" t="s">
        <v>6213</v>
      </c>
      <c r="E7445">
        <v>49.198785000000001</v>
      </c>
      <c r="F7445">
        <v>-122.83919899999999</v>
      </c>
      <c r="G7445">
        <f>IF(route_map__2[[#This Row],[route_label]]&lt;&gt;A7446,0,SQRT((E7446-route_map__2[[#This Row],[stop_lat]])^2 + ((F7446-route_map__2[[#This Row],[stop_lon]])*COS(RADIANS(route_map__2[[#This Row],[stop_lat]])))^2)*111.32)</f>
        <v>0.4160964386050599</v>
      </c>
    </row>
    <row r="7446" spans="1:7" hidden="1" x14ac:dyDescent="0.2">
      <c r="A7446" t="s">
        <v>38</v>
      </c>
      <c r="B7446">
        <v>0</v>
      </c>
      <c r="C7446">
        <v>9</v>
      </c>
      <c r="D7446" t="s">
        <v>6214</v>
      </c>
      <c r="E7446">
        <v>49.198748000000002</v>
      </c>
      <c r="F7446">
        <v>-122.833479</v>
      </c>
      <c r="G7446">
        <f>IF(route_map__2[[#This Row],[route_label]]&lt;&gt;A7447,0,SQRT((E7447-route_map__2[[#This Row],[stop_lat]])^2 + ((F7447-route_map__2[[#This Row],[stop_lon]])*COS(RADIANS(route_map__2[[#This Row],[stop_lat]])))^2)*111.32)</f>
        <v>0.39847369267491672</v>
      </c>
    </row>
    <row r="7447" spans="1:7" hidden="1" x14ac:dyDescent="0.2">
      <c r="A7447" t="s">
        <v>38</v>
      </c>
      <c r="B7447">
        <v>0</v>
      </c>
      <c r="C7447">
        <v>10</v>
      </c>
      <c r="D7447" t="s">
        <v>6215</v>
      </c>
      <c r="E7447">
        <v>49.198742000000003</v>
      </c>
      <c r="F7447">
        <v>-122.828001</v>
      </c>
      <c r="G7447">
        <f>IF(route_map__2[[#This Row],[route_label]]&lt;&gt;A7448,0,SQRT((E7448-route_map__2[[#This Row],[stop_lat]])^2 + ((F7448-route_map__2[[#This Row],[stop_lon]])*COS(RADIANS(route_map__2[[#This Row],[stop_lat]])))^2)*111.32)</f>
        <v>0.3973951846013869</v>
      </c>
    </row>
    <row r="7448" spans="1:7" hidden="1" x14ac:dyDescent="0.2">
      <c r="A7448" t="s">
        <v>38</v>
      </c>
      <c r="B7448">
        <v>0</v>
      </c>
      <c r="C7448">
        <v>11</v>
      </c>
      <c r="D7448" t="s">
        <v>6216</v>
      </c>
      <c r="E7448">
        <v>49.198712999999998</v>
      </c>
      <c r="F7448">
        <v>-122.82253799999999</v>
      </c>
      <c r="G7448">
        <f>IF(route_map__2[[#This Row],[route_label]]&lt;&gt;A7449,0,SQRT((E7449-route_map__2[[#This Row],[stop_lat]])^2 + ((F7449-route_map__2[[#This Row],[stop_lon]])*COS(RADIANS(route_map__2[[#This Row],[stop_lat]])))^2)*111.32)</f>
        <v>0.40030778179899279</v>
      </c>
    </row>
    <row r="7449" spans="1:7" hidden="1" x14ac:dyDescent="0.2">
      <c r="A7449" t="s">
        <v>38</v>
      </c>
      <c r="B7449">
        <v>0</v>
      </c>
      <c r="C7449">
        <v>12</v>
      </c>
      <c r="D7449" t="s">
        <v>6217</v>
      </c>
      <c r="E7449">
        <v>49.198681000000001</v>
      </c>
      <c r="F7449">
        <v>-122.817035</v>
      </c>
      <c r="G7449">
        <f>IF(route_map__2[[#This Row],[route_label]]&lt;&gt;A7450,0,SQRT((E7450-route_map__2[[#This Row],[stop_lat]])^2 + ((F7450-route_map__2[[#This Row],[stop_lon]])*COS(RADIANS(route_map__2[[#This Row],[stop_lat]])))^2)*111.32)</f>
        <v>0.37465282189678473</v>
      </c>
    </row>
    <row r="7450" spans="1:7" hidden="1" x14ac:dyDescent="0.2">
      <c r="A7450" t="s">
        <v>38</v>
      </c>
      <c r="B7450">
        <v>0</v>
      </c>
      <c r="C7450">
        <v>13</v>
      </c>
      <c r="D7450" t="s">
        <v>6218</v>
      </c>
      <c r="E7450">
        <v>49.198633000000001</v>
      </c>
      <c r="F7450">
        <v>-122.811885</v>
      </c>
      <c r="G7450">
        <f>IF(route_map__2[[#This Row],[route_label]]&lt;&gt;A7451,0,SQRT((E7451-route_map__2[[#This Row],[stop_lat]])^2 + ((F7451-route_map__2[[#This Row],[stop_lon]])*COS(RADIANS(route_map__2[[#This Row],[stop_lat]])))^2)*111.32)</f>
        <v>0.26734327079107784</v>
      </c>
    </row>
    <row r="7451" spans="1:7" hidden="1" x14ac:dyDescent="0.2">
      <c r="A7451" t="s">
        <v>38</v>
      </c>
      <c r="B7451">
        <v>0</v>
      </c>
      <c r="C7451">
        <v>14</v>
      </c>
      <c r="D7451" t="s">
        <v>6219</v>
      </c>
      <c r="E7451">
        <v>49.198663000000003</v>
      </c>
      <c r="F7451">
        <v>-122.80821</v>
      </c>
      <c r="G7451">
        <f>IF(route_map__2[[#This Row],[route_label]]&lt;&gt;A7452,0,SQRT((E7452-route_map__2[[#This Row],[stop_lat]])^2 + ((F7452-route_map__2[[#This Row],[stop_lon]])*COS(RADIANS(route_map__2[[#This Row],[stop_lat]])))^2)*111.32)</f>
        <v>0.18317351810674568</v>
      </c>
    </row>
    <row r="7452" spans="1:7" hidden="1" x14ac:dyDescent="0.2">
      <c r="A7452" t="s">
        <v>38</v>
      </c>
      <c r="B7452">
        <v>0</v>
      </c>
      <c r="C7452">
        <v>15</v>
      </c>
      <c r="D7452" t="s">
        <v>6220</v>
      </c>
      <c r="E7452">
        <v>49.197569000000001</v>
      </c>
      <c r="F7452">
        <v>-122.80632900000001</v>
      </c>
      <c r="G7452">
        <f>IF(route_map__2[[#This Row],[route_label]]&lt;&gt;A7453,0,SQRT((E7453-route_map__2[[#This Row],[stop_lat]])^2 + ((F7453-route_map__2[[#This Row],[stop_lon]])*COS(RADIANS(route_map__2[[#This Row],[stop_lat]])))^2)*111.32)</f>
        <v>0.29340288242741164</v>
      </c>
    </row>
    <row r="7453" spans="1:7" hidden="1" x14ac:dyDescent="0.2">
      <c r="A7453" t="s">
        <v>38</v>
      </c>
      <c r="B7453">
        <v>0</v>
      </c>
      <c r="C7453">
        <v>16</v>
      </c>
      <c r="D7453" t="s">
        <v>6221</v>
      </c>
      <c r="E7453">
        <v>49.194934000000003</v>
      </c>
      <c r="F7453">
        <v>-122.80642</v>
      </c>
      <c r="G7453">
        <f>IF(route_map__2[[#This Row],[route_label]]&lt;&gt;A7454,0,SQRT((E7454-route_map__2[[#This Row],[stop_lat]])^2 + ((F7454-route_map__2[[#This Row],[stop_lon]])*COS(RADIANS(route_map__2[[#This Row],[stop_lat]])))^2)*111.32)</f>
        <v>0.25343625497496602</v>
      </c>
    </row>
    <row r="7454" spans="1:7" hidden="1" x14ac:dyDescent="0.2">
      <c r="A7454" t="s">
        <v>38</v>
      </c>
      <c r="B7454">
        <v>0</v>
      </c>
      <c r="C7454">
        <v>17</v>
      </c>
      <c r="D7454" t="s">
        <v>6164</v>
      </c>
      <c r="E7454">
        <v>49.192658000000002</v>
      </c>
      <c r="F7454">
        <v>-122.80650300000001</v>
      </c>
      <c r="G7454">
        <f>IF(route_map__2[[#This Row],[route_label]]&lt;&gt;A7455,0,SQRT((E7455-route_map__2[[#This Row],[stop_lat]])^2 + ((F7455-route_map__2[[#This Row],[stop_lon]])*COS(RADIANS(route_map__2[[#This Row],[stop_lat]])))^2)*111.32)</f>
        <v>0.15340652464638935</v>
      </c>
    </row>
    <row r="7455" spans="1:7" hidden="1" x14ac:dyDescent="0.2">
      <c r="A7455" t="s">
        <v>38</v>
      </c>
      <c r="B7455">
        <v>0</v>
      </c>
      <c r="C7455">
        <v>18</v>
      </c>
      <c r="D7455" t="s">
        <v>5719</v>
      </c>
      <c r="E7455">
        <v>49.191358999999999</v>
      </c>
      <c r="F7455">
        <v>-122.80579899999999</v>
      </c>
      <c r="G7455">
        <f>IF(route_map__2[[#This Row],[route_label]]&lt;&gt;A7456,0,SQRT((E7456-route_map__2[[#This Row],[stop_lat]])^2 + ((F7456-route_map__2[[#This Row],[stop_lon]])*COS(RADIANS(route_map__2[[#This Row],[stop_lat]])))^2)*111.32)</f>
        <v>0.17023979616021903</v>
      </c>
    </row>
    <row r="7456" spans="1:7" hidden="1" x14ac:dyDescent="0.2">
      <c r="A7456" t="s">
        <v>38</v>
      </c>
      <c r="B7456">
        <v>0</v>
      </c>
      <c r="C7456">
        <v>19</v>
      </c>
      <c r="D7456" t="s">
        <v>5720</v>
      </c>
      <c r="E7456">
        <v>49.191352999999999</v>
      </c>
      <c r="F7456">
        <v>-122.803459</v>
      </c>
      <c r="G7456">
        <f>IF(route_map__2[[#This Row],[route_label]]&lt;&gt;A7457,0,SQRT((E7457-route_map__2[[#This Row],[stop_lat]])^2 + ((F7457-route_map__2[[#This Row],[stop_lon]])*COS(RADIANS(route_map__2[[#This Row],[stop_lat]])))^2)*111.32)</f>
        <v>0.26244036711379931</v>
      </c>
    </row>
    <row r="7457" spans="1:7" hidden="1" x14ac:dyDescent="0.2">
      <c r="A7457" t="s">
        <v>38</v>
      </c>
      <c r="B7457">
        <v>0</v>
      </c>
      <c r="C7457">
        <v>20</v>
      </c>
      <c r="D7457" t="s">
        <v>6165</v>
      </c>
      <c r="E7457">
        <v>49.191386000000001</v>
      </c>
      <c r="F7457">
        <v>-122.799852</v>
      </c>
      <c r="G7457">
        <f>IF(route_map__2[[#This Row],[route_label]]&lt;&gt;A7458,0,SQRT((E7458-route_map__2[[#This Row],[stop_lat]])^2 + ((F7458-route_map__2[[#This Row],[stop_lon]])*COS(RADIANS(route_map__2[[#This Row],[stop_lat]])))^2)*111.32)</f>
        <v>0.38069615281627189</v>
      </c>
    </row>
    <row r="7458" spans="1:7" hidden="1" x14ac:dyDescent="0.2">
      <c r="A7458" t="s">
        <v>38</v>
      </c>
      <c r="B7458">
        <v>0</v>
      </c>
      <c r="C7458">
        <v>21</v>
      </c>
      <c r="D7458" t="s">
        <v>6166</v>
      </c>
      <c r="E7458">
        <v>49.191446999999997</v>
      </c>
      <c r="F7458">
        <v>-122.79461999999999</v>
      </c>
      <c r="G7458">
        <f>IF(route_map__2[[#This Row],[route_label]]&lt;&gt;A7459,0,SQRT((E7459-route_map__2[[#This Row],[stop_lat]])^2 + ((F7459-route_map__2[[#This Row],[stop_lon]])*COS(RADIANS(route_map__2[[#This Row],[stop_lat]])))^2)*111.32)</f>
        <v>0.34968641275644302</v>
      </c>
    </row>
    <row r="7459" spans="1:7" hidden="1" x14ac:dyDescent="0.2">
      <c r="A7459" t="s">
        <v>38</v>
      </c>
      <c r="B7459">
        <v>0</v>
      </c>
      <c r="C7459">
        <v>22</v>
      </c>
      <c r="D7459" t="s">
        <v>6167</v>
      </c>
      <c r="E7459">
        <v>49.190958000000002</v>
      </c>
      <c r="F7459">
        <v>-122.789872</v>
      </c>
      <c r="G7459">
        <f>IF(route_map__2[[#This Row],[route_label]]&lt;&gt;A7460,0,SQRT((E7460-route_map__2[[#This Row],[stop_lat]])^2 + ((F7460-route_map__2[[#This Row],[stop_lon]])*COS(RADIANS(route_map__2[[#This Row],[stop_lat]])))^2)*111.32)</f>
        <v>0.36245810253377247</v>
      </c>
    </row>
    <row r="7460" spans="1:7" hidden="1" x14ac:dyDescent="0.2">
      <c r="A7460" t="s">
        <v>38</v>
      </c>
      <c r="B7460">
        <v>0</v>
      </c>
      <c r="C7460">
        <v>23</v>
      </c>
      <c r="D7460" t="s">
        <v>6168</v>
      </c>
      <c r="E7460">
        <v>49.187702000000002</v>
      </c>
      <c r="F7460">
        <v>-122.789877</v>
      </c>
      <c r="G7460">
        <f>IF(route_map__2[[#This Row],[route_label]]&lt;&gt;A7461,0,SQRT((E7461-route_map__2[[#This Row],[stop_lat]])^2 + ((F7461-route_map__2[[#This Row],[stop_lon]])*COS(RADIANS(route_map__2[[#This Row],[stop_lat]])))^2)*111.32)</f>
        <v>0.38452594407340041</v>
      </c>
    </row>
    <row r="7461" spans="1:7" hidden="1" x14ac:dyDescent="0.2">
      <c r="A7461" t="s">
        <v>38</v>
      </c>
      <c r="B7461">
        <v>0</v>
      </c>
      <c r="C7461">
        <v>24</v>
      </c>
      <c r="D7461" t="s">
        <v>6222</v>
      </c>
      <c r="E7461">
        <v>49.184283000000001</v>
      </c>
      <c r="F7461">
        <v>-122.789124</v>
      </c>
      <c r="G7461">
        <f>IF(route_map__2[[#This Row],[route_label]]&lt;&gt;A7462,0,SQRT((E7462-route_map__2[[#This Row],[stop_lat]])^2 + ((F7462-route_map__2[[#This Row],[stop_lon]])*COS(RADIANS(route_map__2[[#This Row],[stop_lat]])))^2)*111.32)</f>
        <v>0.38876839838219168</v>
      </c>
    </row>
    <row r="7462" spans="1:7" hidden="1" x14ac:dyDescent="0.2">
      <c r="A7462" t="s">
        <v>38</v>
      </c>
      <c r="B7462">
        <v>0</v>
      </c>
      <c r="C7462">
        <v>25</v>
      </c>
      <c r="D7462" t="s">
        <v>6223</v>
      </c>
      <c r="E7462">
        <v>49.184292999999997</v>
      </c>
      <c r="F7462">
        <v>-122.783781</v>
      </c>
      <c r="G7462">
        <f>IF(route_map__2[[#This Row],[route_label]]&lt;&gt;A7463,0,SQRT((E7463-route_map__2[[#This Row],[stop_lat]])^2 + ((F7463-route_map__2[[#This Row],[stop_lon]])*COS(RADIANS(route_map__2[[#This Row],[stop_lat]])))^2)*111.32)</f>
        <v>0.30181629970522239</v>
      </c>
    </row>
    <row r="7463" spans="1:7" hidden="1" x14ac:dyDescent="0.2">
      <c r="A7463" t="s">
        <v>38</v>
      </c>
      <c r="B7463">
        <v>0</v>
      </c>
      <c r="C7463">
        <v>26</v>
      </c>
      <c r="D7463" t="s">
        <v>6224</v>
      </c>
      <c r="E7463">
        <v>49.184291999999999</v>
      </c>
      <c r="F7463">
        <v>-122.779633</v>
      </c>
      <c r="G7463">
        <f>IF(route_map__2[[#This Row],[route_label]]&lt;&gt;A7464,0,SQRT((E7464-route_map__2[[#This Row],[stop_lat]])^2 + ((F7464-route_map__2[[#This Row],[stop_lon]])*COS(RADIANS(route_map__2[[#This Row],[stop_lat]])))^2)*111.32)</f>
        <v>0.44633930758105211</v>
      </c>
    </row>
    <row r="7464" spans="1:7" hidden="1" x14ac:dyDescent="0.2">
      <c r="A7464" t="s">
        <v>38</v>
      </c>
      <c r="B7464">
        <v>0</v>
      </c>
      <c r="C7464">
        <v>27</v>
      </c>
      <c r="D7464" t="s">
        <v>6225</v>
      </c>
      <c r="E7464">
        <v>49.180318999999997</v>
      </c>
      <c r="F7464">
        <v>-122.778807</v>
      </c>
      <c r="G7464">
        <f>IF(route_map__2[[#This Row],[route_label]]&lt;&gt;A7465,0,SQRT((E7465-route_map__2[[#This Row],[stop_lat]])^2 + ((F7465-route_map__2[[#This Row],[stop_lon]])*COS(RADIANS(route_map__2[[#This Row],[stop_lat]])))^2)*111.32)</f>
        <v>0.42947723329553811</v>
      </c>
    </row>
    <row r="7465" spans="1:7" hidden="1" x14ac:dyDescent="0.2">
      <c r="A7465" t="s">
        <v>38</v>
      </c>
      <c r="B7465">
        <v>0</v>
      </c>
      <c r="C7465">
        <v>28</v>
      </c>
      <c r="D7465" t="s">
        <v>6226</v>
      </c>
      <c r="E7465">
        <v>49.176462999999998</v>
      </c>
      <c r="F7465">
        <v>-122.778999</v>
      </c>
      <c r="G7465">
        <f>IF(route_map__2[[#This Row],[route_label]]&lt;&gt;A7466,0,SQRT((E7466-route_map__2[[#This Row],[stop_lat]])^2 + ((F7466-route_map__2[[#This Row],[stop_lon]])*COS(RADIANS(route_map__2[[#This Row],[stop_lat]])))^2)*111.32)</f>
        <v>0.42992627196824074</v>
      </c>
    </row>
    <row r="7466" spans="1:7" hidden="1" x14ac:dyDescent="0.2">
      <c r="A7466" t="s">
        <v>38</v>
      </c>
      <c r="B7466">
        <v>0</v>
      </c>
      <c r="C7466">
        <v>29</v>
      </c>
      <c r="D7466" t="s">
        <v>6227</v>
      </c>
      <c r="E7466">
        <v>49.172601</v>
      </c>
      <c r="F7466">
        <v>-122.77896200000001</v>
      </c>
      <c r="G7466">
        <f>IF(route_map__2[[#This Row],[route_label]]&lt;&gt;A7467,0,SQRT((E7467-route_map__2[[#This Row],[stop_lat]])^2 + ((F7467-route_map__2[[#This Row],[stop_lon]])*COS(RADIANS(route_map__2[[#This Row],[stop_lat]])))^2)*111.32)</f>
        <v>0.34320129627222518</v>
      </c>
    </row>
    <row r="7467" spans="1:7" hidden="1" x14ac:dyDescent="0.2">
      <c r="A7467" t="s">
        <v>38</v>
      </c>
      <c r="B7467">
        <v>0</v>
      </c>
      <c r="C7467">
        <v>30</v>
      </c>
      <c r="D7467" t="s">
        <v>6228</v>
      </c>
      <c r="E7467">
        <v>49.169517999999997</v>
      </c>
      <c r="F7467">
        <v>-122.778977</v>
      </c>
      <c r="G7467">
        <f>IF(route_map__2[[#This Row],[route_label]]&lt;&gt;A7468,0,SQRT((E7468-route_map__2[[#This Row],[stop_lat]])^2 + ((F7468-route_map__2[[#This Row],[stop_lon]])*COS(RADIANS(route_map__2[[#This Row],[stop_lat]])))^2)*111.32)</f>
        <v>0.17755921890144843</v>
      </c>
    </row>
    <row r="7468" spans="1:7" hidden="1" x14ac:dyDescent="0.2">
      <c r="A7468" t="s">
        <v>38</v>
      </c>
      <c r="B7468">
        <v>0</v>
      </c>
      <c r="C7468">
        <v>31</v>
      </c>
      <c r="D7468" t="s">
        <v>6229</v>
      </c>
      <c r="E7468">
        <v>49.167923000000002</v>
      </c>
      <c r="F7468">
        <v>-122.778961</v>
      </c>
      <c r="G7468">
        <f>IF(route_map__2[[#This Row],[route_label]]&lt;&gt;A7469,0,SQRT((E7469-route_map__2[[#This Row],[stop_lat]])^2 + ((F7469-route_map__2[[#This Row],[stop_lon]])*COS(RADIANS(route_map__2[[#This Row],[stop_lat]])))^2)*111.32)</f>
        <v>0.61593743054717087</v>
      </c>
    </row>
    <row r="7469" spans="1:7" hidden="1" x14ac:dyDescent="0.2">
      <c r="A7469" t="s">
        <v>38</v>
      </c>
      <c r="B7469">
        <v>0</v>
      </c>
      <c r="C7469">
        <v>32</v>
      </c>
      <c r="D7469" t="s">
        <v>6230</v>
      </c>
      <c r="E7469">
        <v>49.162390000000002</v>
      </c>
      <c r="F7469">
        <v>-122.778991</v>
      </c>
      <c r="G7469">
        <f>IF(route_map__2[[#This Row],[route_label]]&lt;&gt;A7470,0,SQRT((E7470-route_map__2[[#This Row],[stop_lat]])^2 + ((F7470-route_map__2[[#This Row],[stop_lon]])*COS(RADIANS(route_map__2[[#This Row],[stop_lat]])))^2)*111.32)</f>
        <v>0.63541466424236526</v>
      </c>
    </row>
    <row r="7470" spans="1:7" hidden="1" x14ac:dyDescent="0.2">
      <c r="A7470" t="s">
        <v>38</v>
      </c>
      <c r="B7470">
        <v>0</v>
      </c>
      <c r="C7470">
        <v>33</v>
      </c>
      <c r="D7470" t="s">
        <v>6231</v>
      </c>
      <c r="E7470">
        <v>49.156682000000004</v>
      </c>
      <c r="F7470">
        <v>-122.77899600000001</v>
      </c>
      <c r="G7470">
        <f>IF(route_map__2[[#This Row],[route_label]]&lt;&gt;A7471,0,SQRT((E7471-route_map__2[[#This Row],[stop_lat]])^2 + ((F7471-route_map__2[[#This Row],[stop_lon]])*COS(RADIANS(route_map__2[[#This Row],[stop_lat]])))^2)*111.32)</f>
        <v>0.1323841411683376</v>
      </c>
    </row>
    <row r="7471" spans="1:7" hidden="1" x14ac:dyDescent="0.2">
      <c r="A7471" t="s">
        <v>38</v>
      </c>
      <c r="B7471">
        <v>0</v>
      </c>
      <c r="C7471">
        <v>34</v>
      </c>
      <c r="D7471" t="s">
        <v>6232</v>
      </c>
      <c r="E7471">
        <v>49.155555999999997</v>
      </c>
      <c r="F7471">
        <v>-122.77958099999999</v>
      </c>
      <c r="G7471">
        <f>IF(route_map__2[[#This Row],[route_label]]&lt;&gt;A7472,0,SQRT((E7472-route_map__2[[#This Row],[stop_lat]])^2 + ((F7472-route_map__2[[#This Row],[stop_lon]])*COS(RADIANS(route_map__2[[#This Row],[stop_lat]])))^2)*111.32)</f>
        <v>0.40056844307537698</v>
      </c>
    </row>
    <row r="7472" spans="1:7" hidden="1" x14ac:dyDescent="0.2">
      <c r="A7472" t="s">
        <v>38</v>
      </c>
      <c r="B7472">
        <v>0</v>
      </c>
      <c r="C7472">
        <v>35</v>
      </c>
      <c r="D7472" t="s">
        <v>6233</v>
      </c>
      <c r="E7472">
        <v>49.155558999999997</v>
      </c>
      <c r="F7472">
        <v>-122.785083</v>
      </c>
      <c r="G7472">
        <f>IF(route_map__2[[#This Row],[route_label]]&lt;&gt;A7473,0,SQRT((E7473-route_map__2[[#This Row],[stop_lat]])^2 + ((F7473-route_map__2[[#This Row],[stop_lon]])*COS(RADIANS(route_map__2[[#This Row],[stop_lat]])))^2)*111.32)</f>
        <v>0.40698309612680578</v>
      </c>
    </row>
    <row r="7473" spans="1:7" hidden="1" x14ac:dyDescent="0.2">
      <c r="A7473" t="s">
        <v>38</v>
      </c>
      <c r="B7473">
        <v>0</v>
      </c>
      <c r="C7473">
        <v>36</v>
      </c>
      <c r="D7473" t="s">
        <v>6234</v>
      </c>
      <c r="E7473">
        <v>49.155582000000003</v>
      </c>
      <c r="F7473">
        <v>-122.790673</v>
      </c>
      <c r="G7473">
        <f>IF(route_map__2[[#This Row],[route_label]]&lt;&gt;A7474,0,SQRT((E7474-route_map__2[[#This Row],[stop_lat]])^2 + ((F7474-route_map__2[[#This Row],[stop_lon]])*COS(RADIANS(route_map__2[[#This Row],[stop_lat]])))^2)*111.32)</f>
        <v>0.46914959757501123</v>
      </c>
    </row>
    <row r="7474" spans="1:7" hidden="1" x14ac:dyDescent="0.2">
      <c r="A7474" t="s">
        <v>38</v>
      </c>
      <c r="B7474">
        <v>0</v>
      </c>
      <c r="C7474">
        <v>37</v>
      </c>
      <c r="D7474" t="s">
        <v>6235</v>
      </c>
      <c r="E7474">
        <v>49.155583999999998</v>
      </c>
      <c r="F7474">
        <v>-122.797117</v>
      </c>
      <c r="G7474">
        <f>IF(route_map__2[[#This Row],[route_label]]&lt;&gt;A7475,0,SQRT((E7475-route_map__2[[#This Row],[stop_lat]])^2 + ((F7475-route_map__2[[#This Row],[stop_lon]])*COS(RADIANS(route_map__2[[#This Row],[stop_lat]])))^2)*111.32)</f>
        <v>0.32676189650515475</v>
      </c>
    </row>
    <row r="7475" spans="1:7" hidden="1" x14ac:dyDescent="0.2">
      <c r="A7475" t="s">
        <v>38</v>
      </c>
      <c r="B7475">
        <v>0</v>
      </c>
      <c r="C7475">
        <v>38</v>
      </c>
      <c r="D7475" t="s">
        <v>6236</v>
      </c>
      <c r="E7475">
        <v>49.155093000000001</v>
      </c>
      <c r="F7475">
        <v>-122.801542</v>
      </c>
      <c r="G7475">
        <f>IF(route_map__2[[#This Row],[route_label]]&lt;&gt;A7476,0,SQRT((E7476-route_map__2[[#This Row],[stop_lat]])^2 + ((F7476-route_map__2[[#This Row],[stop_lon]])*COS(RADIANS(route_map__2[[#This Row],[stop_lat]])))^2)*111.32)</f>
        <v>0.2728162358182995</v>
      </c>
    </row>
    <row r="7476" spans="1:7" hidden="1" x14ac:dyDescent="0.2">
      <c r="A7476" t="s">
        <v>38</v>
      </c>
      <c r="B7476">
        <v>0</v>
      </c>
      <c r="C7476">
        <v>39</v>
      </c>
      <c r="D7476" t="s">
        <v>6237</v>
      </c>
      <c r="E7476">
        <v>49.152642999999998</v>
      </c>
      <c r="F7476">
        <v>-122.80145</v>
      </c>
      <c r="G7476">
        <f>IF(route_map__2[[#This Row],[route_label]]&lt;&gt;A7477,0,SQRT((E7477-route_map__2[[#This Row],[stop_lat]])^2 + ((F7477-route_map__2[[#This Row],[stop_lon]])*COS(RADIANS(route_map__2[[#This Row],[stop_lat]])))^2)*111.32)</f>
        <v>0.56990335800210434</v>
      </c>
    </row>
    <row r="7477" spans="1:7" hidden="1" x14ac:dyDescent="0.2">
      <c r="A7477" t="s">
        <v>38</v>
      </c>
      <c r="B7477">
        <v>0</v>
      </c>
      <c r="C7477">
        <v>40</v>
      </c>
      <c r="D7477" t="s">
        <v>6238</v>
      </c>
      <c r="E7477">
        <v>49.147523999999997</v>
      </c>
      <c r="F7477">
        <v>-122.80134</v>
      </c>
      <c r="G7477">
        <f>IF(route_map__2[[#This Row],[route_label]]&lt;&gt;A7478,0,SQRT((E7478-route_map__2[[#This Row],[stop_lat]])^2 + ((F7478-route_map__2[[#This Row],[stop_lon]])*COS(RADIANS(route_map__2[[#This Row],[stop_lat]])))^2)*111.32)</f>
        <v>0.78995574645018241</v>
      </c>
    </row>
    <row r="7478" spans="1:7" hidden="1" x14ac:dyDescent="0.2">
      <c r="A7478" t="s">
        <v>38</v>
      </c>
      <c r="B7478">
        <v>0</v>
      </c>
      <c r="C7478">
        <v>41</v>
      </c>
      <c r="D7478" t="s">
        <v>6239</v>
      </c>
      <c r="E7478">
        <v>49.140428</v>
      </c>
      <c r="F7478">
        <v>-122.801247</v>
      </c>
      <c r="G7478">
        <f>IF(route_map__2[[#This Row],[route_label]]&lt;&gt;A7479,0,SQRT((E7479-route_map__2[[#This Row],[stop_lat]])^2 + ((F7479-route_map__2[[#This Row],[stop_lon]])*COS(RADIANS(route_map__2[[#This Row],[stop_lat]])))^2)*111.32)</f>
        <v>0.74494341286609689</v>
      </c>
    </row>
    <row r="7479" spans="1:7" hidden="1" x14ac:dyDescent="0.2">
      <c r="A7479" t="s">
        <v>38</v>
      </c>
      <c r="B7479">
        <v>0</v>
      </c>
      <c r="C7479">
        <v>42</v>
      </c>
      <c r="D7479" t="s">
        <v>6240</v>
      </c>
      <c r="E7479">
        <v>49.133757000000003</v>
      </c>
      <c r="F7479">
        <v>-122.802055</v>
      </c>
      <c r="G7479">
        <f>IF(route_map__2[[#This Row],[route_label]]&lt;&gt;A7480,0,SQRT((E7480-route_map__2[[#This Row],[stop_lat]])^2 + ((F7480-route_map__2[[#This Row],[stop_lon]])*COS(RADIANS(route_map__2[[#This Row],[stop_lat]])))^2)*111.32)</f>
        <v>0.38269990625147626</v>
      </c>
    </row>
    <row r="7480" spans="1:7" hidden="1" x14ac:dyDescent="0.2">
      <c r="A7480" t="s">
        <v>38</v>
      </c>
      <c r="B7480">
        <v>0</v>
      </c>
      <c r="C7480">
        <v>43</v>
      </c>
      <c r="D7480" t="s">
        <v>6241</v>
      </c>
      <c r="E7480">
        <v>49.133791000000002</v>
      </c>
      <c r="F7480">
        <v>-122.807309</v>
      </c>
      <c r="G7480">
        <f>IF(route_map__2[[#This Row],[route_label]]&lt;&gt;A7481,0,SQRT((E7481-route_map__2[[#This Row],[stop_lat]])^2 + ((F7481-route_map__2[[#This Row],[stop_lon]])*COS(RADIANS(route_map__2[[#This Row],[stop_lat]])))^2)*111.32)</f>
        <v>0.39348844945911327</v>
      </c>
    </row>
    <row r="7481" spans="1:7" hidden="1" x14ac:dyDescent="0.2">
      <c r="A7481" t="s">
        <v>38</v>
      </c>
      <c r="B7481">
        <v>0</v>
      </c>
      <c r="C7481">
        <v>44</v>
      </c>
      <c r="D7481" t="s">
        <v>6242</v>
      </c>
      <c r="E7481">
        <v>49.133833000000003</v>
      </c>
      <c r="F7481">
        <v>-122.81271099999999</v>
      </c>
      <c r="G7481">
        <f>IF(route_map__2[[#This Row],[route_label]]&lt;&gt;A7482,0,SQRT((E7482-route_map__2[[#This Row],[stop_lat]])^2 + ((F7482-route_map__2[[#This Row],[stop_lon]])*COS(RADIANS(route_map__2[[#This Row],[stop_lat]])))^2)*111.32)</f>
        <v>0.40875931923910763</v>
      </c>
    </row>
    <row r="7482" spans="1:7" hidden="1" x14ac:dyDescent="0.2">
      <c r="A7482" t="s">
        <v>38</v>
      </c>
      <c r="B7482">
        <v>0</v>
      </c>
      <c r="C7482">
        <v>45</v>
      </c>
      <c r="D7482" t="s">
        <v>6243</v>
      </c>
      <c r="E7482">
        <v>49.133817999999998</v>
      </c>
      <c r="F7482">
        <v>-122.81832300000001</v>
      </c>
      <c r="G7482">
        <f>IF(route_map__2[[#This Row],[route_label]]&lt;&gt;A7483,0,SQRT((E7483-route_map__2[[#This Row],[stop_lat]])^2 + ((F7483-route_map__2[[#This Row],[stop_lon]])*COS(RADIANS(route_map__2[[#This Row],[stop_lat]])))^2)*111.32)</f>
        <v>0.41720507598499712</v>
      </c>
    </row>
    <row r="7483" spans="1:7" hidden="1" x14ac:dyDescent="0.2">
      <c r="A7483" t="s">
        <v>38</v>
      </c>
      <c r="B7483">
        <v>0</v>
      </c>
      <c r="C7483">
        <v>46</v>
      </c>
      <c r="D7483" t="s">
        <v>6244</v>
      </c>
      <c r="E7483">
        <v>49.13382</v>
      </c>
      <c r="F7483">
        <v>-122.824051</v>
      </c>
      <c r="G7483">
        <f>IF(route_map__2[[#This Row],[route_label]]&lt;&gt;A7484,0,SQRT((E7484-route_map__2[[#This Row],[stop_lat]])^2 + ((F7484-route_map__2[[#This Row],[stop_lon]])*COS(RADIANS(route_map__2[[#This Row],[stop_lat]])))^2)*111.32)</f>
        <v>0.39204482973530075</v>
      </c>
    </row>
    <row r="7484" spans="1:7" hidden="1" x14ac:dyDescent="0.2">
      <c r="A7484" t="s">
        <v>38</v>
      </c>
      <c r="B7484">
        <v>0</v>
      </c>
      <c r="C7484">
        <v>47</v>
      </c>
      <c r="D7484" t="s">
        <v>6245</v>
      </c>
      <c r="E7484">
        <v>49.133769000000001</v>
      </c>
      <c r="F7484">
        <v>-122.82943299999999</v>
      </c>
      <c r="G7484">
        <f>IF(route_map__2[[#This Row],[route_label]]&lt;&gt;A7485,0,SQRT((E7485-route_map__2[[#This Row],[stop_lat]])^2 + ((F7485-route_map__2[[#This Row],[stop_lon]])*COS(RADIANS(route_map__2[[#This Row],[stop_lat]])))^2)*111.32)</f>
        <v>0.4224862972144014</v>
      </c>
    </row>
    <row r="7485" spans="1:7" hidden="1" x14ac:dyDescent="0.2">
      <c r="A7485" t="s">
        <v>38</v>
      </c>
      <c r="B7485">
        <v>0</v>
      </c>
      <c r="C7485">
        <v>48</v>
      </c>
      <c r="D7485" t="s">
        <v>6140</v>
      </c>
      <c r="E7485">
        <v>49.133718999999999</v>
      </c>
      <c r="F7485">
        <v>-122.835233</v>
      </c>
      <c r="G7485">
        <f>IF(route_map__2[[#This Row],[route_label]]&lt;&gt;A7486,0,SQRT((E7486-route_map__2[[#This Row],[stop_lat]])^2 + ((F7486-route_map__2[[#This Row],[stop_lon]])*COS(RADIANS(route_map__2[[#This Row],[stop_lat]])))^2)*111.32)</f>
        <v>0.29036461849647949</v>
      </c>
    </row>
    <row r="7486" spans="1:7" hidden="1" x14ac:dyDescent="0.2">
      <c r="A7486" t="s">
        <v>38</v>
      </c>
      <c r="B7486">
        <v>0</v>
      </c>
      <c r="C7486">
        <v>49</v>
      </c>
      <c r="D7486" t="s">
        <v>5867</v>
      </c>
      <c r="E7486">
        <v>49.133676000000001</v>
      </c>
      <c r="F7486">
        <v>-122.839219</v>
      </c>
      <c r="G7486">
        <f>IF(route_map__2[[#This Row],[route_label]]&lt;&gt;A7487,0,SQRT((E7487-route_map__2[[#This Row],[stop_lat]])^2 + ((F7487-route_map__2[[#This Row],[stop_lon]])*COS(RADIANS(route_map__2[[#This Row],[stop_lat]])))^2)*111.32)</f>
        <v>0.18988918609975455</v>
      </c>
    </row>
    <row r="7487" spans="1:7" hidden="1" x14ac:dyDescent="0.2">
      <c r="A7487" t="s">
        <v>38</v>
      </c>
      <c r="B7487">
        <v>0</v>
      </c>
      <c r="C7487">
        <v>50</v>
      </c>
      <c r="D7487" t="s">
        <v>5671</v>
      </c>
      <c r="E7487">
        <v>49.133305999999997</v>
      </c>
      <c r="F7487">
        <v>-122.841764</v>
      </c>
      <c r="G7487">
        <f>IF(route_map__2[[#This Row],[route_label]]&lt;&gt;A7488,0,SQRT((E7488-route_map__2[[#This Row],[stop_lat]])^2 + ((F7488-route_map__2[[#This Row],[stop_lon]])*COS(RADIANS(route_map__2[[#This Row],[stop_lat]])))^2)*111.32)</f>
        <v>0.12461905377978651</v>
      </c>
    </row>
    <row r="7488" spans="1:7" hidden="1" x14ac:dyDescent="0.2">
      <c r="A7488" t="s">
        <v>38</v>
      </c>
      <c r="B7488">
        <v>1</v>
      </c>
      <c r="C7488">
        <v>1</v>
      </c>
      <c r="D7488" t="s">
        <v>6055</v>
      </c>
      <c r="E7488">
        <v>49.133268999999999</v>
      </c>
      <c r="F7488">
        <v>-122.843474</v>
      </c>
      <c r="G7488">
        <f>IF(route_map__2[[#This Row],[route_label]]&lt;&gt;A7489,0,SQRT((E7489-route_map__2[[#This Row],[stop_lat]])^2 + ((F7489-route_map__2[[#This Row],[stop_lon]])*COS(RADIANS(route_map__2[[#This Row],[stop_lat]])))^2)*111.32)</f>
        <v>0.12367151517064374</v>
      </c>
    </row>
    <row r="7489" spans="1:7" hidden="1" x14ac:dyDescent="0.2">
      <c r="A7489" t="s">
        <v>38</v>
      </c>
      <c r="B7489">
        <v>1</v>
      </c>
      <c r="C7489">
        <v>2</v>
      </c>
      <c r="D7489" t="s">
        <v>6246</v>
      </c>
      <c r="E7489">
        <v>49.133429999999997</v>
      </c>
      <c r="F7489">
        <v>-122.84179399999999</v>
      </c>
      <c r="G7489">
        <f>IF(route_map__2[[#This Row],[route_label]]&lt;&gt;A7490,0,SQRT((E7490-route_map__2[[#This Row],[stop_lat]])^2 + ((F7490-route_map__2[[#This Row],[stop_lon]])*COS(RADIANS(route_map__2[[#This Row],[stop_lat]])))^2)*111.32)</f>
        <v>0.27451298540001062</v>
      </c>
    </row>
    <row r="7490" spans="1:7" hidden="1" x14ac:dyDescent="0.2">
      <c r="A7490" t="s">
        <v>38</v>
      </c>
      <c r="B7490">
        <v>1</v>
      </c>
      <c r="C7490">
        <v>3</v>
      </c>
      <c r="D7490" t="s">
        <v>6094</v>
      </c>
      <c r="E7490">
        <v>49.133507999999999</v>
      </c>
      <c r="F7490">
        <v>-122.838027</v>
      </c>
      <c r="G7490">
        <f>IF(route_map__2[[#This Row],[route_label]]&lt;&gt;A7491,0,SQRT((E7491-route_map__2[[#This Row],[stop_lat]])^2 + ((F7491-route_map__2[[#This Row],[stop_lon]])*COS(RADIANS(route_map__2[[#This Row],[stop_lat]])))^2)*111.32)</f>
        <v>0.2946077893448194</v>
      </c>
    </row>
    <row r="7491" spans="1:7" hidden="1" x14ac:dyDescent="0.2">
      <c r="A7491" t="s">
        <v>38</v>
      </c>
      <c r="B7491">
        <v>1</v>
      </c>
      <c r="C7491">
        <v>4</v>
      </c>
      <c r="D7491" t="s">
        <v>6247</v>
      </c>
      <c r="E7491">
        <v>49.133560000000003</v>
      </c>
      <c r="F7491">
        <v>-122.833983</v>
      </c>
      <c r="G7491">
        <f>IF(route_map__2[[#This Row],[route_label]]&lt;&gt;A7492,0,SQRT((E7492-route_map__2[[#This Row],[stop_lat]])^2 + ((F7492-route_map__2[[#This Row],[stop_lon]])*COS(RADIANS(route_map__2[[#This Row],[stop_lat]])))^2)*111.32)</f>
        <v>0.40702873310313853</v>
      </c>
    </row>
    <row r="7492" spans="1:7" hidden="1" x14ac:dyDescent="0.2">
      <c r="A7492" t="s">
        <v>38</v>
      </c>
      <c r="B7492">
        <v>1</v>
      </c>
      <c r="C7492">
        <v>5</v>
      </c>
      <c r="D7492" t="s">
        <v>6248</v>
      </c>
      <c r="E7492">
        <v>49.133595</v>
      </c>
      <c r="F7492">
        <v>-122.828395</v>
      </c>
      <c r="G7492">
        <f>IF(route_map__2[[#This Row],[route_label]]&lt;&gt;A7493,0,SQRT((E7493-route_map__2[[#This Row],[stop_lat]])^2 + ((F7493-route_map__2[[#This Row],[stop_lon]])*COS(RADIANS(route_map__2[[#This Row],[stop_lat]])))^2)*111.32)</f>
        <v>0.41348078435635233</v>
      </c>
    </row>
    <row r="7493" spans="1:7" hidden="1" x14ac:dyDescent="0.2">
      <c r="A7493" t="s">
        <v>38</v>
      </c>
      <c r="B7493">
        <v>1</v>
      </c>
      <c r="C7493">
        <v>6</v>
      </c>
      <c r="D7493" t="s">
        <v>6249</v>
      </c>
      <c r="E7493">
        <v>49.133659000000002</v>
      </c>
      <c r="F7493">
        <v>-122.82271900000001</v>
      </c>
      <c r="G7493">
        <f>IF(route_map__2[[#This Row],[route_label]]&lt;&gt;A7494,0,SQRT((E7494-route_map__2[[#This Row],[stop_lat]])^2 + ((F7494-route_map__2[[#This Row],[stop_lon]])*COS(RADIANS(route_map__2[[#This Row],[stop_lat]])))^2)*111.32)</f>
        <v>0.39171877296655644</v>
      </c>
    </row>
    <row r="7494" spans="1:7" hidden="1" x14ac:dyDescent="0.2">
      <c r="A7494" t="s">
        <v>38</v>
      </c>
      <c r="B7494">
        <v>1</v>
      </c>
      <c r="C7494">
        <v>7</v>
      </c>
      <c r="D7494" t="s">
        <v>6250</v>
      </c>
      <c r="E7494">
        <v>49.133676999999999</v>
      </c>
      <c r="F7494">
        <v>-122.817341</v>
      </c>
      <c r="G7494">
        <f>IF(route_map__2[[#This Row],[route_label]]&lt;&gt;A7495,0,SQRT((E7495-route_map__2[[#This Row],[stop_lat]])^2 + ((F7495-route_map__2[[#This Row],[stop_lon]])*COS(RADIANS(route_map__2[[#This Row],[stop_lat]])))^2)*111.32)</f>
        <v>0.42932248465505474</v>
      </c>
    </row>
    <row r="7495" spans="1:7" hidden="1" x14ac:dyDescent="0.2">
      <c r="A7495" t="s">
        <v>38</v>
      </c>
      <c r="B7495">
        <v>1</v>
      </c>
      <c r="C7495">
        <v>8</v>
      </c>
      <c r="D7495" t="s">
        <v>6251</v>
      </c>
      <c r="E7495">
        <v>49.133634999999998</v>
      </c>
      <c r="F7495">
        <v>-122.811447</v>
      </c>
      <c r="G7495">
        <f>IF(route_map__2[[#This Row],[route_label]]&lt;&gt;A7496,0,SQRT((E7496-route_map__2[[#This Row],[stop_lat]])^2 + ((F7496-route_map__2[[#This Row],[stop_lon]])*COS(RADIANS(route_map__2[[#This Row],[stop_lat]])))^2)*111.32)</f>
        <v>0.40235539675472148</v>
      </c>
    </row>
    <row r="7496" spans="1:7" hidden="1" x14ac:dyDescent="0.2">
      <c r="A7496" t="s">
        <v>38</v>
      </c>
      <c r="B7496">
        <v>1</v>
      </c>
      <c r="C7496">
        <v>9</v>
      </c>
      <c r="D7496" t="s">
        <v>6252</v>
      </c>
      <c r="E7496">
        <v>49.133656999999999</v>
      </c>
      <c r="F7496">
        <v>-122.80592300000001</v>
      </c>
      <c r="G7496">
        <f>IF(route_map__2[[#This Row],[route_label]]&lt;&gt;A7497,0,SQRT((E7497-route_map__2[[#This Row],[stop_lat]])^2 + ((F7497-route_map__2[[#This Row],[stop_lon]])*COS(RADIANS(route_map__2[[#This Row],[stop_lat]])))^2)*111.32)</f>
        <v>0.3687101182005339</v>
      </c>
    </row>
    <row r="7497" spans="1:7" hidden="1" x14ac:dyDescent="0.2">
      <c r="A7497" t="s">
        <v>38</v>
      </c>
      <c r="B7497">
        <v>1</v>
      </c>
      <c r="C7497">
        <v>10</v>
      </c>
      <c r="D7497" t="s">
        <v>6253</v>
      </c>
      <c r="E7497">
        <v>49.134062999999998</v>
      </c>
      <c r="F7497">
        <v>-122.800899</v>
      </c>
      <c r="G7497">
        <f>IF(route_map__2[[#This Row],[route_label]]&lt;&gt;A7498,0,SQRT((E7498-route_map__2[[#This Row],[stop_lat]])^2 + ((F7498-route_map__2[[#This Row],[stop_lon]])*COS(RADIANS(route_map__2[[#This Row],[stop_lat]])))^2)*111.32)</f>
        <v>0.83456635783232158</v>
      </c>
    </row>
    <row r="7498" spans="1:7" hidden="1" x14ac:dyDescent="0.2">
      <c r="A7498" t="s">
        <v>38</v>
      </c>
      <c r="B7498">
        <v>1</v>
      </c>
      <c r="C7498">
        <v>11</v>
      </c>
      <c r="D7498" t="s">
        <v>6254</v>
      </c>
      <c r="E7498">
        <v>49.141559999999998</v>
      </c>
      <c r="F7498">
        <v>-122.800889</v>
      </c>
      <c r="G7498">
        <f>IF(route_map__2[[#This Row],[route_label]]&lt;&gt;A7499,0,SQRT((E7499-route_map__2[[#This Row],[stop_lat]])^2 + ((F7499-route_map__2[[#This Row],[stop_lon]])*COS(RADIANS(route_map__2[[#This Row],[stop_lat]])))^2)*111.32)</f>
        <v>0.49084274916928466</v>
      </c>
    </row>
    <row r="7499" spans="1:7" hidden="1" x14ac:dyDescent="0.2">
      <c r="A7499" t="s">
        <v>38</v>
      </c>
      <c r="B7499">
        <v>1</v>
      </c>
      <c r="C7499">
        <v>12</v>
      </c>
      <c r="D7499" t="s">
        <v>6255</v>
      </c>
      <c r="E7499">
        <v>49.145969000000001</v>
      </c>
      <c r="F7499">
        <v>-122.800967</v>
      </c>
      <c r="G7499">
        <f>IF(route_map__2[[#This Row],[route_label]]&lt;&gt;A7500,0,SQRT((E7500-route_map__2[[#This Row],[stop_lat]])^2 + ((F7500-route_map__2[[#This Row],[stop_lon]])*COS(RADIANS(route_map__2[[#This Row],[stop_lat]])))^2)*111.32)</f>
        <v>0.48847496860424605</v>
      </c>
    </row>
    <row r="7500" spans="1:7" hidden="1" x14ac:dyDescent="0.2">
      <c r="A7500" t="s">
        <v>38</v>
      </c>
      <c r="B7500">
        <v>1</v>
      </c>
      <c r="C7500">
        <v>13</v>
      </c>
      <c r="D7500" t="s">
        <v>6256</v>
      </c>
      <c r="E7500">
        <v>49.150356000000002</v>
      </c>
      <c r="F7500">
        <v>-122.801112</v>
      </c>
      <c r="G7500">
        <f>IF(route_map__2[[#This Row],[route_label]]&lt;&gt;A7501,0,SQRT((E7501-route_map__2[[#This Row],[stop_lat]])^2 + ((F7501-route_map__2[[#This Row],[stop_lon]])*COS(RADIANS(route_map__2[[#This Row],[stop_lat]])))^2)*111.32)</f>
        <v>0.21201991623971725</v>
      </c>
    </row>
    <row r="7501" spans="1:7" hidden="1" x14ac:dyDescent="0.2">
      <c r="A7501" t="s">
        <v>38</v>
      </c>
      <c r="B7501">
        <v>1</v>
      </c>
      <c r="C7501">
        <v>14</v>
      </c>
      <c r="D7501" t="s">
        <v>6257</v>
      </c>
      <c r="E7501">
        <v>49.152259999999998</v>
      </c>
      <c r="F7501">
        <v>-122.801185</v>
      </c>
      <c r="G7501">
        <f>IF(route_map__2[[#This Row],[route_label]]&lt;&gt;A7502,0,SQRT((E7502-route_map__2[[#This Row],[stop_lat]])^2 + ((F7502-route_map__2[[#This Row],[stop_lon]])*COS(RADIANS(route_map__2[[#This Row],[stop_lat]])))^2)*111.32)</f>
        <v>0.35904484811268411</v>
      </c>
    </row>
    <row r="7502" spans="1:7" hidden="1" x14ac:dyDescent="0.2">
      <c r="A7502" t="s">
        <v>38</v>
      </c>
      <c r="B7502">
        <v>1</v>
      </c>
      <c r="C7502">
        <v>15</v>
      </c>
      <c r="D7502" t="s">
        <v>6258</v>
      </c>
      <c r="E7502">
        <v>49.155450000000002</v>
      </c>
      <c r="F7502">
        <v>-122.80045699999999</v>
      </c>
      <c r="G7502">
        <f>IF(route_map__2[[#This Row],[route_label]]&lt;&gt;A7503,0,SQRT((E7503-route_map__2[[#This Row],[stop_lat]])^2 + ((F7503-route_map__2[[#This Row],[stop_lon]])*COS(RADIANS(route_map__2[[#This Row],[stop_lat]])))^2)*111.32)</f>
        <v>0.31444295624445928</v>
      </c>
    </row>
    <row r="7503" spans="1:7" hidden="1" x14ac:dyDescent="0.2">
      <c r="A7503" t="s">
        <v>38</v>
      </c>
      <c r="B7503">
        <v>1</v>
      </c>
      <c r="C7503">
        <v>16</v>
      </c>
      <c r="D7503" t="s">
        <v>6259</v>
      </c>
      <c r="E7503">
        <v>49.155458000000003</v>
      </c>
      <c r="F7503">
        <v>-122.796138</v>
      </c>
      <c r="G7503">
        <f>IF(route_map__2[[#This Row],[route_label]]&lt;&gt;A7504,0,SQRT((E7504-route_map__2[[#This Row],[stop_lat]])^2 + ((F7504-route_map__2[[#This Row],[stop_lon]])*COS(RADIANS(route_map__2[[#This Row],[stop_lat]])))^2)*111.32)</f>
        <v>0.47813073363782599</v>
      </c>
    </row>
    <row r="7504" spans="1:7" hidden="1" x14ac:dyDescent="0.2">
      <c r="A7504" t="s">
        <v>38</v>
      </c>
      <c r="B7504">
        <v>1</v>
      </c>
      <c r="C7504">
        <v>17</v>
      </c>
      <c r="D7504" t="s">
        <v>6260</v>
      </c>
      <c r="E7504">
        <v>49.155414</v>
      </c>
      <c r="F7504">
        <v>-122.789571</v>
      </c>
      <c r="G7504">
        <f>IF(route_map__2[[#This Row],[route_label]]&lt;&gt;A7505,0,SQRT((E7505-route_map__2[[#This Row],[stop_lat]])^2 + ((F7505-route_map__2[[#This Row],[stop_lon]])*COS(RADIANS(route_map__2[[#This Row],[stop_lat]])))^2)*111.32)</f>
        <v>0.41412637967414967</v>
      </c>
    </row>
    <row r="7505" spans="1:7" hidden="1" x14ac:dyDescent="0.2">
      <c r="A7505" t="s">
        <v>38</v>
      </c>
      <c r="B7505">
        <v>1</v>
      </c>
      <c r="C7505">
        <v>18</v>
      </c>
      <c r="D7505" t="s">
        <v>6261</v>
      </c>
      <c r="E7505">
        <v>49.155382000000003</v>
      </c>
      <c r="F7505">
        <v>-122.783883</v>
      </c>
      <c r="G7505">
        <f>IF(route_map__2[[#This Row],[route_label]]&lt;&gt;A7506,0,SQRT((E7506-route_map__2[[#This Row],[stop_lat]])^2 + ((F7506-route_map__2[[#This Row],[stop_lon]])*COS(RADIANS(route_map__2[[#This Row],[stop_lat]])))^2)*111.32)</f>
        <v>0.25976720451608604</v>
      </c>
    </row>
    <row r="7506" spans="1:7" hidden="1" x14ac:dyDescent="0.2">
      <c r="A7506" t="s">
        <v>38</v>
      </c>
      <c r="B7506">
        <v>1</v>
      </c>
      <c r="C7506">
        <v>19</v>
      </c>
      <c r="D7506" t="s">
        <v>6262</v>
      </c>
      <c r="E7506">
        <v>49.155374999999999</v>
      </c>
      <c r="F7506">
        <v>-122.780315</v>
      </c>
      <c r="G7506">
        <f>IF(route_map__2[[#This Row],[route_label]]&lt;&gt;A7507,0,SQRT((E7507-route_map__2[[#This Row],[stop_lat]])^2 + ((F7507-route_map__2[[#This Row],[stop_lon]])*COS(RADIANS(route_map__2[[#This Row],[stop_lat]])))^2)*111.32)</f>
        <v>0.3491663685690079</v>
      </c>
    </row>
    <row r="7507" spans="1:7" hidden="1" x14ac:dyDescent="0.2">
      <c r="A7507" t="s">
        <v>38</v>
      </c>
      <c r="B7507">
        <v>1</v>
      </c>
      <c r="C7507">
        <v>20</v>
      </c>
      <c r="D7507" t="s">
        <v>6263</v>
      </c>
      <c r="E7507">
        <v>49.158338999999998</v>
      </c>
      <c r="F7507">
        <v>-122.778746</v>
      </c>
      <c r="G7507">
        <f>IF(route_map__2[[#This Row],[route_label]]&lt;&gt;A7508,0,SQRT((E7508-route_map__2[[#This Row],[stop_lat]])^2 + ((F7508-route_map__2[[#This Row],[stop_lon]])*COS(RADIANS(route_map__2[[#This Row],[stop_lat]])))^2)*111.32)</f>
        <v>0.5423529943929879</v>
      </c>
    </row>
    <row r="7508" spans="1:7" hidden="1" x14ac:dyDescent="0.2">
      <c r="A7508" t="s">
        <v>38</v>
      </c>
      <c r="B7508">
        <v>1</v>
      </c>
      <c r="C7508">
        <v>21</v>
      </c>
      <c r="D7508" t="s">
        <v>6264</v>
      </c>
      <c r="E7508">
        <v>49.163210999999997</v>
      </c>
      <c r="F7508">
        <v>-122.77872600000001</v>
      </c>
      <c r="G7508">
        <f>IF(route_map__2[[#This Row],[route_label]]&lt;&gt;A7509,0,SQRT((E7509-route_map__2[[#This Row],[stop_lat]])^2 + ((F7509-route_map__2[[#This Row],[stop_lon]])*COS(RADIANS(route_map__2[[#This Row],[stop_lat]])))^2)*111.32)</f>
        <v>0.24625301995389859</v>
      </c>
    </row>
    <row r="7509" spans="1:7" hidden="1" x14ac:dyDescent="0.2">
      <c r="A7509" t="s">
        <v>38</v>
      </c>
      <c r="B7509">
        <v>1</v>
      </c>
      <c r="C7509">
        <v>22</v>
      </c>
      <c r="D7509" t="s">
        <v>6265</v>
      </c>
      <c r="E7509">
        <v>49.165422999999997</v>
      </c>
      <c r="F7509">
        <v>-122.778761</v>
      </c>
      <c r="G7509">
        <f>IF(route_map__2[[#This Row],[route_label]]&lt;&gt;A7510,0,SQRT((E7510-route_map__2[[#This Row],[stop_lat]])^2 + ((F7510-route_map__2[[#This Row],[stop_lon]])*COS(RADIANS(route_map__2[[#This Row],[stop_lat]])))^2)*111.32)</f>
        <v>0.36101078935327968</v>
      </c>
    </row>
    <row r="7510" spans="1:7" hidden="1" x14ac:dyDescent="0.2">
      <c r="A7510" t="s">
        <v>38</v>
      </c>
      <c r="B7510">
        <v>1</v>
      </c>
      <c r="C7510">
        <v>23</v>
      </c>
      <c r="D7510" t="s">
        <v>6266</v>
      </c>
      <c r="E7510">
        <v>49.168666000000002</v>
      </c>
      <c r="F7510">
        <v>-122.77875899999999</v>
      </c>
      <c r="G7510">
        <f>IF(route_map__2[[#This Row],[route_label]]&lt;&gt;A7511,0,SQRT((E7511-route_map__2[[#This Row],[stop_lat]])^2 + ((F7511-route_map__2[[#This Row],[stop_lon]])*COS(RADIANS(route_map__2[[#This Row],[stop_lat]])))^2)*111.32)</f>
        <v>0.18490574320506148</v>
      </c>
    </row>
    <row r="7511" spans="1:7" hidden="1" x14ac:dyDescent="0.2">
      <c r="A7511" t="s">
        <v>38</v>
      </c>
      <c r="B7511">
        <v>1</v>
      </c>
      <c r="C7511">
        <v>24</v>
      </c>
      <c r="D7511" t="s">
        <v>6267</v>
      </c>
      <c r="E7511">
        <v>49.170327</v>
      </c>
      <c r="F7511">
        <v>-122.778744</v>
      </c>
      <c r="G7511">
        <f>IF(route_map__2[[#This Row],[route_label]]&lt;&gt;A7512,0,SQRT((E7512-route_map__2[[#This Row],[stop_lat]])^2 + ((F7512-route_map__2[[#This Row],[stop_lon]])*COS(RADIANS(route_map__2[[#This Row],[stop_lat]])))^2)*111.32)</f>
        <v>0.32338971894125196</v>
      </c>
    </row>
    <row r="7512" spans="1:7" hidden="1" x14ac:dyDescent="0.2">
      <c r="A7512" t="s">
        <v>38</v>
      </c>
      <c r="B7512">
        <v>1</v>
      </c>
      <c r="C7512">
        <v>25</v>
      </c>
      <c r="D7512" t="s">
        <v>6268</v>
      </c>
      <c r="E7512">
        <v>49.173231999999999</v>
      </c>
      <c r="F7512">
        <v>-122.778769</v>
      </c>
      <c r="G7512">
        <f>IF(route_map__2[[#This Row],[route_label]]&lt;&gt;A7513,0,SQRT((E7513-route_map__2[[#This Row],[stop_lat]])^2 + ((F7513-route_map__2[[#This Row],[stop_lon]])*COS(RADIANS(route_map__2[[#This Row],[stop_lat]])))^2)*111.32)</f>
        <v>0.46077851683331611</v>
      </c>
    </row>
    <row r="7513" spans="1:7" hidden="1" x14ac:dyDescent="0.2">
      <c r="A7513" t="s">
        <v>38</v>
      </c>
      <c r="B7513">
        <v>1</v>
      </c>
      <c r="C7513">
        <v>26</v>
      </c>
      <c r="D7513" t="s">
        <v>6269</v>
      </c>
      <c r="E7513">
        <v>49.177371000000001</v>
      </c>
      <c r="F7513">
        <v>-122.77870299999999</v>
      </c>
      <c r="G7513">
        <f>IF(route_map__2[[#This Row],[route_label]]&lt;&gt;A7514,0,SQRT((E7514-route_map__2[[#This Row],[stop_lat]])^2 + ((F7514-route_map__2[[#This Row],[stop_lon]])*COS(RADIANS(route_map__2[[#This Row],[stop_lat]])))^2)*111.32)</f>
        <v>0.40814936261935497</v>
      </c>
    </row>
    <row r="7514" spans="1:7" hidden="1" x14ac:dyDescent="0.2">
      <c r="A7514" t="s">
        <v>38</v>
      </c>
      <c r="B7514">
        <v>1</v>
      </c>
      <c r="C7514">
        <v>27</v>
      </c>
      <c r="D7514" t="s">
        <v>6270</v>
      </c>
      <c r="E7514">
        <v>49.181037000000003</v>
      </c>
      <c r="F7514">
        <v>-122.778615</v>
      </c>
      <c r="G7514">
        <f>IF(route_map__2[[#This Row],[route_label]]&lt;&gt;A7515,0,SQRT((E7515-route_map__2[[#This Row],[stop_lat]])^2 + ((F7515-route_map__2[[#This Row],[stop_lon]])*COS(RADIANS(route_map__2[[#This Row],[stop_lat]])))^2)*111.32)</f>
        <v>0.37937852637737002</v>
      </c>
    </row>
    <row r="7515" spans="1:7" hidden="1" x14ac:dyDescent="0.2">
      <c r="A7515" t="s">
        <v>38</v>
      </c>
      <c r="B7515">
        <v>1</v>
      </c>
      <c r="C7515">
        <v>28</v>
      </c>
      <c r="D7515" t="s">
        <v>6271</v>
      </c>
      <c r="E7515">
        <v>49.184424999999997</v>
      </c>
      <c r="F7515">
        <v>-122.779179</v>
      </c>
      <c r="G7515">
        <f>IF(route_map__2[[#This Row],[route_label]]&lt;&gt;A7516,0,SQRT((E7516-route_map__2[[#This Row],[stop_lat]])^2 + ((F7516-route_map__2[[#This Row],[stop_lon]])*COS(RADIANS(route_map__2[[#This Row],[stop_lat]])))^2)*111.32)</f>
        <v>0.39749715368086991</v>
      </c>
    </row>
    <row r="7516" spans="1:7" hidden="1" x14ac:dyDescent="0.2">
      <c r="A7516" t="s">
        <v>38</v>
      </c>
      <c r="B7516">
        <v>1</v>
      </c>
      <c r="C7516">
        <v>29</v>
      </c>
      <c r="D7516" t="s">
        <v>6272</v>
      </c>
      <c r="E7516">
        <v>49.184423000000002</v>
      </c>
      <c r="F7516">
        <v>-122.78464200000001</v>
      </c>
      <c r="G7516">
        <f>IF(route_map__2[[#This Row],[route_label]]&lt;&gt;A7517,0,SQRT((E7517-route_map__2[[#This Row],[stop_lat]])^2 + ((F7517-route_map__2[[#This Row],[stop_lon]])*COS(RADIANS(route_map__2[[#This Row],[stop_lat]])))^2)*111.32)</f>
        <v>0.36641726798127133</v>
      </c>
    </row>
    <row r="7517" spans="1:7" hidden="1" x14ac:dyDescent="0.2">
      <c r="A7517" t="s">
        <v>38</v>
      </c>
      <c r="B7517">
        <v>1</v>
      </c>
      <c r="C7517">
        <v>30</v>
      </c>
      <c r="D7517" t="s">
        <v>6158</v>
      </c>
      <c r="E7517">
        <v>49.184742999999997</v>
      </c>
      <c r="F7517">
        <v>-122.789654</v>
      </c>
      <c r="G7517">
        <f>IF(route_map__2[[#This Row],[route_label]]&lt;&gt;A7518,0,SQRT((E7518-route_map__2[[#This Row],[stop_lat]])^2 + ((F7518-route_map__2[[#This Row],[stop_lon]])*COS(RADIANS(route_map__2[[#This Row],[stop_lat]])))^2)*111.32)</f>
        <v>0.39919835405295845</v>
      </c>
    </row>
    <row r="7518" spans="1:7" hidden="1" x14ac:dyDescent="0.2">
      <c r="A7518" t="s">
        <v>38</v>
      </c>
      <c r="B7518">
        <v>1</v>
      </c>
      <c r="C7518">
        <v>31</v>
      </c>
      <c r="D7518" t="s">
        <v>6159</v>
      </c>
      <c r="E7518">
        <v>49.188329000000003</v>
      </c>
      <c r="F7518">
        <v>-122.789681</v>
      </c>
      <c r="G7518">
        <f>IF(route_map__2[[#This Row],[route_label]]&lt;&gt;A7519,0,SQRT((E7519-route_map__2[[#This Row],[stop_lat]])^2 + ((F7519-route_map__2[[#This Row],[stop_lon]])*COS(RADIANS(route_map__2[[#This Row],[stop_lat]])))^2)*111.32)</f>
        <v>0.37452844576473515</v>
      </c>
    </row>
    <row r="7519" spans="1:7" hidden="1" x14ac:dyDescent="0.2">
      <c r="A7519" t="s">
        <v>38</v>
      </c>
      <c r="B7519">
        <v>1</v>
      </c>
      <c r="C7519">
        <v>32</v>
      </c>
      <c r="D7519" t="s">
        <v>6160</v>
      </c>
      <c r="E7519">
        <v>49.191662000000001</v>
      </c>
      <c r="F7519">
        <v>-122.79038300000001</v>
      </c>
      <c r="G7519">
        <f>IF(route_map__2[[#This Row],[route_label]]&lt;&gt;A7520,0,SQRT((E7520-route_map__2[[#This Row],[stop_lat]])^2 + ((F7520-route_map__2[[#This Row],[stop_lon]])*COS(RADIANS(route_map__2[[#This Row],[stop_lat]])))^2)*111.32)</f>
        <v>0.40317648823368557</v>
      </c>
    </row>
    <row r="7520" spans="1:7" hidden="1" x14ac:dyDescent="0.2">
      <c r="A7520" t="s">
        <v>38</v>
      </c>
      <c r="B7520">
        <v>1</v>
      </c>
      <c r="C7520">
        <v>33</v>
      </c>
      <c r="D7520" t="s">
        <v>6161</v>
      </c>
      <c r="E7520">
        <v>49.191597999999999</v>
      </c>
      <c r="F7520">
        <v>-122.795924</v>
      </c>
      <c r="G7520">
        <f>IF(route_map__2[[#This Row],[route_label]]&lt;&gt;A7521,0,SQRT((E7521-route_map__2[[#This Row],[stop_lat]])^2 + ((F7521-route_map__2[[#This Row],[stop_lon]])*COS(RADIANS(route_map__2[[#This Row],[stop_lat]])))^2)*111.32)</f>
        <v>0.41235351159625117</v>
      </c>
    </row>
    <row r="7521" spans="1:7" hidden="1" x14ac:dyDescent="0.2">
      <c r="A7521" t="s">
        <v>38</v>
      </c>
      <c r="B7521">
        <v>1</v>
      </c>
      <c r="C7521">
        <v>34</v>
      </c>
      <c r="D7521" t="s">
        <v>5820</v>
      </c>
      <c r="E7521">
        <v>49.191595999999997</v>
      </c>
      <c r="F7521">
        <v>-122.801592</v>
      </c>
      <c r="G7521">
        <f>IF(route_map__2[[#This Row],[route_label]]&lt;&gt;A7522,0,SQRT((E7522-route_map__2[[#This Row],[stop_lat]])^2 + ((F7522-route_map__2[[#This Row],[stop_lon]])*COS(RADIANS(route_map__2[[#This Row],[stop_lat]])))^2)*111.32)</f>
        <v>0.1761760986843785</v>
      </c>
    </row>
    <row r="7522" spans="1:7" hidden="1" x14ac:dyDescent="0.2">
      <c r="A7522" t="s">
        <v>38</v>
      </c>
      <c r="B7522">
        <v>1</v>
      </c>
      <c r="C7522">
        <v>35</v>
      </c>
      <c r="D7522" t="s">
        <v>5821</v>
      </c>
      <c r="E7522">
        <v>49.191631999999998</v>
      </c>
      <c r="F7522">
        <v>-122.804013</v>
      </c>
      <c r="G7522">
        <f>IF(route_map__2[[#This Row],[route_label]]&lt;&gt;A7523,0,SQRT((E7523-route_map__2[[#This Row],[stop_lat]])^2 + ((F7523-route_map__2[[#This Row],[stop_lon]])*COS(RADIANS(route_map__2[[#This Row],[stop_lat]])))^2)*111.32)</f>
        <v>0.18788899613111651</v>
      </c>
    </row>
    <row r="7523" spans="1:7" hidden="1" x14ac:dyDescent="0.2">
      <c r="A7523" t="s">
        <v>38</v>
      </c>
      <c r="B7523">
        <v>1</v>
      </c>
      <c r="C7523">
        <v>36</v>
      </c>
      <c r="D7523" t="s">
        <v>6162</v>
      </c>
      <c r="E7523">
        <v>49.192480000000003</v>
      </c>
      <c r="F7523">
        <v>-122.806246</v>
      </c>
      <c r="G7523">
        <f>IF(route_map__2[[#This Row],[route_label]]&lt;&gt;A7524,0,SQRT((E7524-route_map__2[[#This Row],[stop_lat]])^2 + ((F7524-route_map__2[[#This Row],[stop_lon]])*COS(RADIANS(route_map__2[[#This Row],[stop_lat]])))^2)*111.32)</f>
        <v>0.35758921302171109</v>
      </c>
    </row>
    <row r="7524" spans="1:7" hidden="1" x14ac:dyDescent="0.2">
      <c r="A7524" t="s">
        <v>38</v>
      </c>
      <c r="B7524">
        <v>1</v>
      </c>
      <c r="C7524">
        <v>37</v>
      </c>
      <c r="D7524" t="s">
        <v>6273</v>
      </c>
      <c r="E7524">
        <v>49.195692000000001</v>
      </c>
      <c r="F7524">
        <v>-122.806183</v>
      </c>
      <c r="G7524">
        <f>IF(route_map__2[[#This Row],[route_label]]&lt;&gt;A7525,0,SQRT((E7525-route_map__2[[#This Row],[stop_lat]])^2 + ((F7525-route_map__2[[#This Row],[stop_lon]])*COS(RADIANS(route_map__2[[#This Row],[stop_lat]])))^2)*111.32)</f>
        <v>0.26002994355405373</v>
      </c>
    </row>
    <row r="7525" spans="1:7" hidden="1" x14ac:dyDescent="0.2">
      <c r="A7525" t="s">
        <v>38</v>
      </c>
      <c r="B7525">
        <v>1</v>
      </c>
      <c r="C7525">
        <v>38</v>
      </c>
      <c r="D7525" t="s">
        <v>6274</v>
      </c>
      <c r="E7525">
        <v>49.198027000000003</v>
      </c>
      <c r="F7525">
        <v>-122.806085</v>
      </c>
      <c r="G7525">
        <f>IF(route_map__2[[#This Row],[route_label]]&lt;&gt;A7526,0,SQRT((E7526-route_map__2[[#This Row],[stop_lat]])^2 + ((F7526-route_map__2[[#This Row],[stop_lon]])*COS(RADIANS(route_map__2[[#This Row],[stop_lat]])))^2)*111.32)</f>
        <v>0.2424020845042576</v>
      </c>
    </row>
    <row r="7526" spans="1:7" hidden="1" x14ac:dyDescent="0.2">
      <c r="A7526" t="s">
        <v>38</v>
      </c>
      <c r="B7526">
        <v>1</v>
      </c>
      <c r="C7526">
        <v>39</v>
      </c>
      <c r="D7526" t="s">
        <v>6275</v>
      </c>
      <c r="E7526">
        <v>49.198804000000003</v>
      </c>
      <c r="F7526">
        <v>-122.80919799999999</v>
      </c>
      <c r="G7526">
        <f>IF(route_map__2[[#This Row],[route_label]]&lt;&gt;A7527,0,SQRT((E7527-route_map__2[[#This Row],[stop_lat]])^2 + ((F7527-route_map__2[[#This Row],[stop_lon]])*COS(RADIANS(route_map__2[[#This Row],[stop_lat]])))^2)*111.32)</f>
        <v>0.28289061285387196</v>
      </c>
    </row>
    <row r="7527" spans="1:7" hidden="1" x14ac:dyDescent="0.2">
      <c r="A7527" t="s">
        <v>38</v>
      </c>
      <c r="B7527">
        <v>1</v>
      </c>
      <c r="C7527">
        <v>40</v>
      </c>
      <c r="D7527" t="s">
        <v>6276</v>
      </c>
      <c r="E7527">
        <v>49.198815000000003</v>
      </c>
      <c r="F7527">
        <v>-122.813087</v>
      </c>
      <c r="G7527">
        <f>IF(route_map__2[[#This Row],[route_label]]&lt;&gt;A7528,0,SQRT((E7528-route_map__2[[#This Row],[stop_lat]])^2 + ((F7528-route_map__2[[#This Row],[stop_lon]])*COS(RADIANS(route_map__2[[#This Row],[stop_lat]])))^2)*111.32)</f>
        <v>0.35948658484961715</v>
      </c>
    </row>
    <row r="7528" spans="1:7" hidden="1" x14ac:dyDescent="0.2">
      <c r="A7528" t="s">
        <v>38</v>
      </c>
      <c r="B7528">
        <v>1</v>
      </c>
      <c r="C7528">
        <v>41</v>
      </c>
      <c r="D7528" t="s">
        <v>6277</v>
      </c>
      <c r="E7528">
        <v>49.198827999999999</v>
      </c>
      <c r="F7528">
        <v>-122.818029</v>
      </c>
      <c r="G7528">
        <f>IF(route_map__2[[#This Row],[route_label]]&lt;&gt;A7529,0,SQRT((E7529-route_map__2[[#This Row],[stop_lat]])^2 + ((F7529-route_map__2[[#This Row],[stop_lon]])*COS(RADIANS(route_map__2[[#This Row],[stop_lat]])))^2)*111.32)</f>
        <v>0.39739734692243506</v>
      </c>
    </row>
    <row r="7529" spans="1:7" hidden="1" x14ac:dyDescent="0.2">
      <c r="A7529" t="s">
        <v>38</v>
      </c>
      <c r="B7529">
        <v>1</v>
      </c>
      <c r="C7529">
        <v>42</v>
      </c>
      <c r="D7529" t="s">
        <v>6278</v>
      </c>
      <c r="E7529">
        <v>49.198860000000003</v>
      </c>
      <c r="F7529">
        <v>-122.823492</v>
      </c>
      <c r="G7529">
        <f>IF(route_map__2[[#This Row],[route_label]]&lt;&gt;A7530,0,SQRT((E7530-route_map__2[[#This Row],[stop_lat]])^2 + ((F7530-route_map__2[[#This Row],[stop_lon]])*COS(RADIANS(route_map__2[[#This Row],[stop_lat]])))^2)*111.32)</f>
        <v>0.38953946996331745</v>
      </c>
    </row>
    <row r="7530" spans="1:7" hidden="1" x14ac:dyDescent="0.2">
      <c r="A7530" t="s">
        <v>38</v>
      </c>
      <c r="B7530">
        <v>1</v>
      </c>
      <c r="C7530">
        <v>43</v>
      </c>
      <c r="D7530" t="s">
        <v>6279</v>
      </c>
      <c r="E7530">
        <v>49.198889999999999</v>
      </c>
      <c r="F7530">
        <v>-122.828847</v>
      </c>
      <c r="G7530">
        <f>IF(route_map__2[[#This Row],[route_label]]&lt;&gt;A7531,0,SQRT((E7531-route_map__2[[#This Row],[stop_lat]])^2 + ((F7531-route_map__2[[#This Row],[stop_lon]])*COS(RADIANS(route_map__2[[#This Row],[stop_lat]])))^2)*111.32)</f>
        <v>0.41587035718346754</v>
      </c>
    </row>
    <row r="7531" spans="1:7" hidden="1" x14ac:dyDescent="0.2">
      <c r="A7531" t="s">
        <v>38</v>
      </c>
      <c r="B7531">
        <v>1</v>
      </c>
      <c r="C7531">
        <v>44</v>
      </c>
      <c r="D7531" t="s">
        <v>6280</v>
      </c>
      <c r="E7531">
        <v>49.198920000000001</v>
      </c>
      <c r="F7531">
        <v>-122.834564</v>
      </c>
      <c r="G7531">
        <f>IF(route_map__2[[#This Row],[route_label]]&lt;&gt;A7532,0,SQRT((E7532-route_map__2[[#This Row],[stop_lat]])^2 + ((F7532-route_map__2[[#This Row],[stop_lon]])*COS(RADIANS(route_map__2[[#This Row],[stop_lat]])))^2)*111.32)</f>
        <v>0.4547035416143857</v>
      </c>
    </row>
    <row r="7532" spans="1:7" hidden="1" x14ac:dyDescent="0.2">
      <c r="A7532" t="s">
        <v>38</v>
      </c>
      <c r="B7532">
        <v>1</v>
      </c>
      <c r="C7532">
        <v>45</v>
      </c>
      <c r="D7532" t="s">
        <v>6281</v>
      </c>
      <c r="E7532">
        <v>49.198936000000003</v>
      </c>
      <c r="F7532">
        <v>-122.84081500000001</v>
      </c>
      <c r="G7532">
        <f>IF(route_map__2[[#This Row],[route_label]]&lt;&gt;A7533,0,SQRT((E7533-route_map__2[[#This Row],[stop_lat]])^2 + ((F7533-route_map__2[[#This Row],[stop_lon]])*COS(RADIANS(route_map__2[[#This Row],[stop_lat]])))^2)*111.32)</f>
        <v>0.25611885686066815</v>
      </c>
    </row>
    <row r="7533" spans="1:7" hidden="1" x14ac:dyDescent="0.2">
      <c r="A7533" t="s">
        <v>38</v>
      </c>
      <c r="B7533">
        <v>1</v>
      </c>
      <c r="C7533">
        <v>46</v>
      </c>
      <c r="D7533" t="s">
        <v>6282</v>
      </c>
      <c r="E7533">
        <v>49.198934000000001</v>
      </c>
      <c r="F7533">
        <v>-122.844336</v>
      </c>
      <c r="G7533">
        <f>IF(route_map__2[[#This Row],[route_label]]&lt;&gt;A7534,0,SQRT((E7534-route_map__2[[#This Row],[stop_lat]])^2 + ((F7534-route_map__2[[#This Row],[stop_lon]])*COS(RADIANS(route_map__2[[#This Row],[stop_lat]])))^2)*111.32)</f>
        <v>0.2019548244224488</v>
      </c>
    </row>
    <row r="7534" spans="1:7" hidden="1" x14ac:dyDescent="0.2">
      <c r="A7534" t="s">
        <v>38</v>
      </c>
      <c r="B7534">
        <v>1</v>
      </c>
      <c r="C7534">
        <v>47</v>
      </c>
      <c r="D7534" t="s">
        <v>6283</v>
      </c>
      <c r="E7534">
        <v>49.198963999999997</v>
      </c>
      <c r="F7534">
        <v>-122.847112</v>
      </c>
      <c r="G7534">
        <f>IF(route_map__2[[#This Row],[route_label]]&lt;&gt;A7535,0,SQRT((E7535-route_map__2[[#This Row],[stop_lat]])^2 + ((F7535-route_map__2[[#This Row],[stop_lon]])*COS(RADIANS(route_map__2[[#This Row],[stop_lat]])))^2)*111.32)</f>
        <v>0.15506138596687408</v>
      </c>
    </row>
    <row r="7535" spans="1:7" hidden="1" x14ac:dyDescent="0.2">
      <c r="A7535" t="s">
        <v>38</v>
      </c>
      <c r="B7535">
        <v>1</v>
      </c>
      <c r="C7535">
        <v>48</v>
      </c>
      <c r="D7535" t="s">
        <v>6284</v>
      </c>
      <c r="E7535">
        <v>49.198999999999998</v>
      </c>
      <c r="F7535">
        <v>-122.849243</v>
      </c>
      <c r="G7535">
        <f>IF(route_map__2[[#This Row],[route_label]]&lt;&gt;A7536,0,SQRT((E7536-route_map__2[[#This Row],[stop_lat]])^2 + ((F7536-route_map__2[[#This Row],[stop_lon]])*COS(RADIANS(route_map__2[[#This Row],[stop_lat]])))^2)*111.32)</f>
        <v>0.24679626897385054</v>
      </c>
    </row>
    <row r="7536" spans="1:7" hidden="1" x14ac:dyDescent="0.2">
      <c r="A7536" t="s">
        <v>38</v>
      </c>
      <c r="B7536">
        <v>1</v>
      </c>
      <c r="C7536">
        <v>49</v>
      </c>
      <c r="D7536" t="s">
        <v>6285</v>
      </c>
      <c r="E7536">
        <v>49.197107000000003</v>
      </c>
      <c r="F7536">
        <v>-122.851009</v>
      </c>
      <c r="G7536">
        <f>IF(route_map__2[[#This Row],[route_label]]&lt;&gt;A7537,0,SQRT((E7537-route_map__2[[#This Row],[stop_lat]])^2 + ((F7537-route_map__2[[#This Row],[stop_lon]])*COS(RADIANS(route_map__2[[#This Row],[stop_lat]])))^2)*111.32)</f>
        <v>0.36078999732529671</v>
      </c>
    </row>
    <row r="7537" spans="1:7" hidden="1" x14ac:dyDescent="0.2">
      <c r="A7537" t="s">
        <v>38</v>
      </c>
      <c r="B7537">
        <v>1</v>
      </c>
      <c r="C7537">
        <v>50</v>
      </c>
      <c r="D7537" t="s">
        <v>6286</v>
      </c>
      <c r="E7537">
        <v>49.193866</v>
      </c>
      <c r="F7537">
        <v>-122.85102500000001</v>
      </c>
      <c r="G7537">
        <f>IF(route_map__2[[#This Row],[route_label]]&lt;&gt;A7538,0,SQRT((E7538-route_map__2[[#This Row],[stop_lat]])^2 + ((F7538-route_map__2[[#This Row],[stop_lon]])*COS(RADIANS(route_map__2[[#This Row],[stop_lat]])))^2)*111.32)</f>
        <v>0.31945514880360759</v>
      </c>
    </row>
    <row r="7538" spans="1:7" hidden="1" x14ac:dyDescent="0.2">
      <c r="A7538" t="s">
        <v>38</v>
      </c>
      <c r="B7538">
        <v>1</v>
      </c>
      <c r="C7538">
        <v>51</v>
      </c>
      <c r="D7538" t="s">
        <v>6287</v>
      </c>
      <c r="E7538">
        <v>49.191043000000001</v>
      </c>
      <c r="F7538">
        <v>-122.850236</v>
      </c>
      <c r="G7538">
        <f>IF(route_map__2[[#This Row],[route_label]]&lt;&gt;A7539,0,SQRT((E7539-route_map__2[[#This Row],[stop_lat]])^2 + ((F7539-route_map__2[[#This Row],[stop_lon]])*COS(RADIANS(route_map__2[[#This Row],[stop_lat]])))^2)*111.32)</f>
        <v>0.24144339696375691</v>
      </c>
    </row>
    <row r="7539" spans="1:7" hidden="1" x14ac:dyDescent="0.2">
      <c r="A7539" t="s">
        <v>38</v>
      </c>
      <c r="B7539">
        <v>1</v>
      </c>
      <c r="C7539">
        <v>52</v>
      </c>
      <c r="D7539" t="s">
        <v>6288</v>
      </c>
      <c r="E7539">
        <v>49.188948000000003</v>
      </c>
      <c r="F7539">
        <v>-122.849377</v>
      </c>
      <c r="G7539">
        <f>IF(route_map__2[[#This Row],[route_label]]&lt;&gt;A7540,0,SQRT((E7540-route_map__2[[#This Row],[stop_lat]])^2 + ((F7540-route_map__2[[#This Row],[stop_lon]])*COS(RADIANS(route_map__2[[#This Row],[stop_lat]])))^2)*111.32)</f>
        <v>0</v>
      </c>
    </row>
    <row r="7540" spans="1:7" hidden="1" x14ac:dyDescent="0.2">
      <c r="A7540" t="s">
        <v>112</v>
      </c>
      <c r="B7540">
        <v>0</v>
      </c>
      <c r="C7540">
        <v>1</v>
      </c>
      <c r="D7540" t="s">
        <v>6289</v>
      </c>
      <c r="E7540">
        <v>49.189461000000001</v>
      </c>
      <c r="F7540">
        <v>-122.84970800000001</v>
      </c>
      <c r="G7540">
        <f>IF(route_map__2[[#This Row],[route_label]]&lt;&gt;A7541,0,SQRT((E7541-route_map__2[[#This Row],[stop_lat]])^2 + ((F7541-route_map__2[[#This Row],[stop_lon]])*COS(RADIANS(route_map__2[[#This Row],[stop_lat]])))^2)*111.32)</f>
        <v>3.3713979941894974</v>
      </c>
    </row>
    <row r="7541" spans="1:7" hidden="1" x14ac:dyDescent="0.2">
      <c r="A7541" t="s">
        <v>112</v>
      </c>
      <c r="B7541">
        <v>0</v>
      </c>
      <c r="C7541">
        <v>2</v>
      </c>
      <c r="D7541" t="s">
        <v>5720</v>
      </c>
      <c r="E7541">
        <v>49.191352999999999</v>
      </c>
      <c r="F7541">
        <v>-122.803459</v>
      </c>
      <c r="G7541">
        <f>IF(route_map__2[[#This Row],[route_label]]&lt;&gt;A7542,0,SQRT((E7542-route_map__2[[#This Row],[stop_lat]])^2 + ((F7542-route_map__2[[#This Row],[stop_lon]])*COS(RADIANS(route_map__2[[#This Row],[stop_lat]])))^2)*111.32)</f>
        <v>0.26244036711379931</v>
      </c>
    </row>
    <row r="7542" spans="1:7" hidden="1" x14ac:dyDescent="0.2">
      <c r="A7542" t="s">
        <v>112</v>
      </c>
      <c r="B7542">
        <v>0</v>
      </c>
      <c r="C7542">
        <v>3</v>
      </c>
      <c r="D7542" t="s">
        <v>6165</v>
      </c>
      <c r="E7542">
        <v>49.191386000000001</v>
      </c>
      <c r="F7542">
        <v>-122.799852</v>
      </c>
      <c r="G7542">
        <f>IF(route_map__2[[#This Row],[route_label]]&lt;&gt;A7543,0,SQRT((E7543-route_map__2[[#This Row],[stop_lat]])^2 + ((F7543-route_map__2[[#This Row],[stop_lon]])*COS(RADIANS(route_map__2[[#This Row],[stop_lat]])))^2)*111.32)</f>
        <v>0.38069615281627189</v>
      </c>
    </row>
    <row r="7543" spans="1:7" hidden="1" x14ac:dyDescent="0.2">
      <c r="A7543" t="s">
        <v>112</v>
      </c>
      <c r="B7543">
        <v>0</v>
      </c>
      <c r="C7543">
        <v>4</v>
      </c>
      <c r="D7543" t="s">
        <v>6166</v>
      </c>
      <c r="E7543">
        <v>49.191446999999997</v>
      </c>
      <c r="F7543">
        <v>-122.79461999999999</v>
      </c>
      <c r="G7543">
        <f>IF(route_map__2[[#This Row],[route_label]]&lt;&gt;A7544,0,SQRT((E7544-route_map__2[[#This Row],[stop_lat]])^2 + ((F7544-route_map__2[[#This Row],[stop_lon]])*COS(RADIANS(route_map__2[[#This Row],[stop_lat]])))^2)*111.32)</f>
        <v>0.36900121352084841</v>
      </c>
    </row>
    <row r="7544" spans="1:7" hidden="1" x14ac:dyDescent="0.2">
      <c r="A7544" t="s">
        <v>112</v>
      </c>
      <c r="B7544">
        <v>0</v>
      </c>
      <c r="C7544">
        <v>5</v>
      </c>
      <c r="D7544" t="s">
        <v>6290</v>
      </c>
      <c r="E7544">
        <v>49.192019000000002</v>
      </c>
      <c r="F7544">
        <v>-122.789624</v>
      </c>
      <c r="G7544">
        <f>IF(route_map__2[[#This Row],[route_label]]&lt;&gt;A7545,0,SQRT((E7545-route_map__2[[#This Row],[stop_lat]])^2 + ((F7545-route_map__2[[#This Row],[stop_lon]])*COS(RADIANS(route_map__2[[#This Row],[stop_lat]])))^2)*111.32)</f>
        <v>0.32107181344271313</v>
      </c>
    </row>
    <row r="7545" spans="1:7" hidden="1" x14ac:dyDescent="0.2">
      <c r="A7545" t="s">
        <v>112</v>
      </c>
      <c r="B7545">
        <v>0</v>
      </c>
      <c r="C7545">
        <v>6</v>
      </c>
      <c r="D7545" t="s">
        <v>6291</v>
      </c>
      <c r="E7545">
        <v>49.194902999999996</v>
      </c>
      <c r="F7545">
        <v>-122.78967900000001</v>
      </c>
      <c r="G7545">
        <f>IF(route_map__2[[#This Row],[route_label]]&lt;&gt;A7546,0,SQRT((E7546-route_map__2[[#This Row],[stop_lat]])^2 + ((F7546-route_map__2[[#This Row],[stop_lon]])*COS(RADIANS(route_map__2[[#This Row],[stop_lat]])))^2)*111.32)</f>
        <v>0.47322402627196469</v>
      </c>
    </row>
    <row r="7546" spans="1:7" hidden="1" x14ac:dyDescent="0.2">
      <c r="A7546" t="s">
        <v>112</v>
      </c>
      <c r="B7546">
        <v>0</v>
      </c>
      <c r="C7546">
        <v>7</v>
      </c>
      <c r="D7546" t="s">
        <v>6292</v>
      </c>
      <c r="E7546">
        <v>49.199154</v>
      </c>
      <c r="F7546">
        <v>-122.78970099999999</v>
      </c>
      <c r="G7546">
        <f>IF(route_map__2[[#This Row],[route_label]]&lt;&gt;A7547,0,SQRT((E7547-route_map__2[[#This Row],[stop_lat]])^2 + ((F7547-route_map__2[[#This Row],[stop_lon]])*COS(RADIANS(route_map__2[[#This Row],[stop_lat]])))^2)*111.32)</f>
        <v>0.30557347791878237</v>
      </c>
    </row>
    <row r="7547" spans="1:7" hidden="1" x14ac:dyDescent="0.2">
      <c r="A7547" t="s">
        <v>112</v>
      </c>
      <c r="B7547">
        <v>0</v>
      </c>
      <c r="C7547">
        <v>8</v>
      </c>
      <c r="D7547" t="s">
        <v>6293</v>
      </c>
      <c r="E7547">
        <v>49.201898999999997</v>
      </c>
      <c r="F7547">
        <v>-122.789698</v>
      </c>
      <c r="G7547">
        <f>IF(route_map__2[[#This Row],[route_label]]&lt;&gt;A7548,0,SQRT((E7548-route_map__2[[#This Row],[stop_lat]])^2 + ((F7548-route_map__2[[#This Row],[stop_lon]])*COS(RADIANS(route_map__2[[#This Row],[stop_lat]])))^2)*111.32)</f>
        <v>0.35185870211093567</v>
      </c>
    </row>
    <row r="7548" spans="1:7" hidden="1" x14ac:dyDescent="0.2">
      <c r="A7548" t="s">
        <v>112</v>
      </c>
      <c r="B7548">
        <v>0</v>
      </c>
      <c r="C7548">
        <v>9</v>
      </c>
      <c r="D7548" t="s">
        <v>6294</v>
      </c>
      <c r="E7548">
        <v>49.200597000000002</v>
      </c>
      <c r="F7548">
        <v>-122.78529</v>
      </c>
      <c r="G7548">
        <f>IF(route_map__2[[#This Row],[route_label]]&lt;&gt;A7549,0,SQRT((E7549-route_map__2[[#This Row],[stop_lat]])^2 + ((F7549-route_map__2[[#This Row],[stop_lon]])*COS(RADIANS(route_map__2[[#This Row],[stop_lat]])))^2)*111.32)</f>
        <v>0.25324635221834901</v>
      </c>
    </row>
    <row r="7549" spans="1:7" hidden="1" x14ac:dyDescent="0.2">
      <c r="A7549" t="s">
        <v>112</v>
      </c>
      <c r="B7549">
        <v>0</v>
      </c>
      <c r="C7549">
        <v>10</v>
      </c>
      <c r="D7549" t="s">
        <v>6295</v>
      </c>
      <c r="E7549">
        <v>49.198763</v>
      </c>
      <c r="F7549">
        <v>-122.78323</v>
      </c>
      <c r="G7549">
        <f>IF(route_map__2[[#This Row],[route_label]]&lt;&gt;A7550,0,SQRT((E7550-route_map__2[[#This Row],[stop_lat]])^2 + ((F7550-route_map__2[[#This Row],[stop_lon]])*COS(RADIANS(route_map__2[[#This Row],[stop_lat]])))^2)*111.32)</f>
        <v>0.32397450560867469</v>
      </c>
    </row>
    <row r="7550" spans="1:7" hidden="1" x14ac:dyDescent="0.2">
      <c r="A7550" t="s">
        <v>112</v>
      </c>
      <c r="B7550">
        <v>0</v>
      </c>
      <c r="C7550">
        <v>11</v>
      </c>
      <c r="D7550" t="s">
        <v>6296</v>
      </c>
      <c r="E7550">
        <v>49.198450000000001</v>
      </c>
      <c r="F7550">
        <v>-122.778802</v>
      </c>
      <c r="G7550">
        <f>IF(route_map__2[[#This Row],[route_label]]&lt;&gt;A7551,0,SQRT((E7551-route_map__2[[#This Row],[stop_lat]])^2 + ((F7551-route_map__2[[#This Row],[stop_lon]])*COS(RADIANS(route_map__2[[#This Row],[stop_lat]])))^2)*111.32)</f>
        <v>0.93828801477426194</v>
      </c>
    </row>
    <row r="7551" spans="1:7" hidden="1" x14ac:dyDescent="0.2">
      <c r="A7551" t="s">
        <v>112</v>
      </c>
      <c r="B7551">
        <v>0</v>
      </c>
      <c r="C7551">
        <v>12</v>
      </c>
      <c r="D7551" t="s">
        <v>6297</v>
      </c>
      <c r="E7551">
        <v>49.191464000000003</v>
      </c>
      <c r="F7551">
        <v>-122.771585</v>
      </c>
      <c r="G7551">
        <f>IF(route_map__2[[#This Row],[route_label]]&lt;&gt;A7552,0,SQRT((E7552-route_map__2[[#This Row],[stop_lat]])^2 + ((F7552-route_map__2[[#This Row],[stop_lon]])*COS(RADIANS(route_map__2[[#This Row],[stop_lat]])))^2)*111.32)</f>
        <v>0.33676622542970186</v>
      </c>
    </row>
    <row r="7552" spans="1:7" hidden="1" x14ac:dyDescent="0.2">
      <c r="A7552" t="s">
        <v>112</v>
      </c>
      <c r="B7552">
        <v>0</v>
      </c>
      <c r="C7552">
        <v>13</v>
      </c>
      <c r="D7552" t="s">
        <v>6298</v>
      </c>
      <c r="E7552">
        <v>49.191468</v>
      </c>
      <c r="F7552">
        <v>-122.76695599999999</v>
      </c>
      <c r="G7552">
        <f>IF(route_map__2[[#This Row],[route_label]]&lt;&gt;A7553,0,SQRT((E7553-route_map__2[[#This Row],[stop_lat]])^2 + ((F7553-route_map__2[[#This Row],[stop_lon]])*COS(RADIANS(route_map__2[[#This Row],[stop_lat]])))^2)*111.32)</f>
        <v>0.44434257120124043</v>
      </c>
    </row>
    <row r="7553" spans="1:7" hidden="1" x14ac:dyDescent="0.2">
      <c r="A7553" t="s">
        <v>112</v>
      </c>
      <c r="B7553">
        <v>0</v>
      </c>
      <c r="C7553">
        <v>14</v>
      </c>
      <c r="D7553" t="s">
        <v>6299</v>
      </c>
      <c r="E7553">
        <v>49.191527999999998</v>
      </c>
      <c r="F7553">
        <v>-122.76084899999999</v>
      </c>
      <c r="G7553">
        <f>IF(route_map__2[[#This Row],[route_label]]&lt;&gt;A7554,0,SQRT((E7554-route_map__2[[#This Row],[stop_lat]])^2 + ((F7554-route_map__2[[#This Row],[stop_lon]])*COS(RADIANS(route_map__2[[#This Row],[stop_lat]])))^2)*111.32)</f>
        <v>0.33123010367224609</v>
      </c>
    </row>
    <row r="7554" spans="1:7" hidden="1" x14ac:dyDescent="0.2">
      <c r="A7554" t="s">
        <v>112</v>
      </c>
      <c r="B7554">
        <v>0</v>
      </c>
      <c r="C7554">
        <v>15</v>
      </c>
      <c r="D7554" t="s">
        <v>6300</v>
      </c>
      <c r="E7554">
        <v>49.191997000000001</v>
      </c>
      <c r="F7554">
        <v>-122.756353</v>
      </c>
      <c r="G7554">
        <f>IF(route_map__2[[#This Row],[route_label]]&lt;&gt;A7555,0,SQRT((E7555-route_map__2[[#This Row],[stop_lat]])^2 + ((F7555-route_map__2[[#This Row],[stop_lon]])*COS(RADIANS(route_map__2[[#This Row],[stop_lat]])))^2)*111.32)</f>
        <v>0</v>
      </c>
    </row>
    <row r="7555" spans="1:7" hidden="1" x14ac:dyDescent="0.2">
      <c r="A7555" t="s">
        <v>112</v>
      </c>
      <c r="B7555">
        <v>1</v>
      </c>
      <c r="C7555">
        <v>1</v>
      </c>
      <c r="D7555" t="s">
        <v>6300</v>
      </c>
      <c r="E7555">
        <v>49.191997000000001</v>
      </c>
      <c r="F7555">
        <v>-122.756353</v>
      </c>
      <c r="G7555">
        <f>IF(route_map__2[[#This Row],[route_label]]&lt;&gt;A7556,0,SQRT((E7556-route_map__2[[#This Row],[stop_lat]])^2 + ((F7556-route_map__2[[#This Row],[stop_lon]])*COS(RADIANS(route_map__2[[#This Row],[stop_lat]])))^2)*111.32)</f>
        <v>0.39610655139056733</v>
      </c>
    </row>
    <row r="7556" spans="1:7" hidden="1" x14ac:dyDescent="0.2">
      <c r="A7556" t="s">
        <v>112</v>
      </c>
      <c r="B7556">
        <v>1</v>
      </c>
      <c r="C7556">
        <v>2</v>
      </c>
      <c r="D7556" t="s">
        <v>6301</v>
      </c>
      <c r="E7556">
        <v>49.195554999999999</v>
      </c>
      <c r="F7556">
        <v>-122.75642000000001</v>
      </c>
      <c r="G7556">
        <f>IF(route_map__2[[#This Row],[route_label]]&lt;&gt;A7557,0,SQRT((E7557-route_map__2[[#This Row],[stop_lat]])^2 + ((F7557-route_map__2[[#This Row],[stop_lon]])*COS(RADIANS(route_map__2[[#This Row],[stop_lat]])))^2)*111.32)</f>
        <v>0.38077858429962591</v>
      </c>
    </row>
    <row r="7557" spans="1:7" hidden="1" x14ac:dyDescent="0.2">
      <c r="A7557" t="s">
        <v>112</v>
      </c>
      <c r="B7557">
        <v>1</v>
      </c>
      <c r="C7557">
        <v>3</v>
      </c>
      <c r="D7557" t="s">
        <v>6302</v>
      </c>
      <c r="E7557">
        <v>49.198954000000001</v>
      </c>
      <c r="F7557">
        <v>-122.757007</v>
      </c>
      <c r="G7557">
        <f>IF(route_map__2[[#This Row],[route_label]]&lt;&gt;A7558,0,SQRT((E7558-route_map__2[[#This Row],[stop_lat]])^2 + ((F7558-route_map__2[[#This Row],[stop_lon]])*COS(RADIANS(route_map__2[[#This Row],[stop_lat]])))^2)*111.32)</f>
        <v>0.46496317520599728</v>
      </c>
    </row>
    <row r="7558" spans="1:7" hidden="1" x14ac:dyDescent="0.2">
      <c r="A7558" t="s">
        <v>112</v>
      </c>
      <c r="B7558">
        <v>1</v>
      </c>
      <c r="C7558">
        <v>4</v>
      </c>
      <c r="D7558" t="s">
        <v>6303</v>
      </c>
      <c r="E7558">
        <v>49.198931000000002</v>
      </c>
      <c r="F7558">
        <v>-122.76339900000001</v>
      </c>
      <c r="G7558">
        <f>IF(route_map__2[[#This Row],[route_label]]&lt;&gt;A7559,0,SQRT((E7559-route_map__2[[#This Row],[stop_lat]])^2 + ((F7559-route_map__2[[#This Row],[stop_lon]])*COS(RADIANS(route_map__2[[#This Row],[stop_lat]])))^2)*111.32)</f>
        <v>0.35375427688376854</v>
      </c>
    </row>
    <row r="7559" spans="1:7" hidden="1" x14ac:dyDescent="0.2">
      <c r="A7559" t="s">
        <v>112</v>
      </c>
      <c r="B7559">
        <v>1</v>
      </c>
      <c r="C7559">
        <v>5</v>
      </c>
      <c r="D7559" t="s">
        <v>6304</v>
      </c>
      <c r="E7559">
        <v>49.198898999999997</v>
      </c>
      <c r="F7559">
        <v>-122.76826199999999</v>
      </c>
      <c r="G7559">
        <f>IF(route_map__2[[#This Row],[route_label]]&lt;&gt;A7560,0,SQRT((E7560-route_map__2[[#This Row],[stop_lat]])^2 + ((F7560-route_map__2[[#This Row],[stop_lon]])*COS(RADIANS(route_map__2[[#This Row],[stop_lat]])))^2)*111.32)</f>
        <v>0.3957861730248895</v>
      </c>
    </row>
    <row r="7560" spans="1:7" hidden="1" x14ac:dyDescent="0.2">
      <c r="A7560" t="s">
        <v>112</v>
      </c>
      <c r="B7560">
        <v>1</v>
      </c>
      <c r="C7560">
        <v>6</v>
      </c>
      <c r="D7560" t="s">
        <v>6305</v>
      </c>
      <c r="E7560">
        <v>49.198880000000003</v>
      </c>
      <c r="F7560">
        <v>-122.773703</v>
      </c>
      <c r="G7560">
        <f>IF(route_map__2[[#This Row],[route_label]]&lt;&gt;A7561,0,SQRT((E7561-route_map__2[[#This Row],[stop_lat]])^2 + ((F7561-route_map__2[[#This Row],[stop_lon]])*COS(RADIANS(route_map__2[[#This Row],[stop_lat]])))^2)*111.32)</f>
        <v>0.40844092143993788</v>
      </c>
    </row>
    <row r="7561" spans="1:7" hidden="1" x14ac:dyDescent="0.2">
      <c r="A7561" t="s">
        <v>112</v>
      </c>
      <c r="B7561">
        <v>1</v>
      </c>
      <c r="C7561">
        <v>7</v>
      </c>
      <c r="D7561" t="s">
        <v>6306</v>
      </c>
      <c r="E7561">
        <v>49.198895</v>
      </c>
      <c r="F7561">
        <v>-122.779318</v>
      </c>
      <c r="G7561">
        <f>IF(route_map__2[[#This Row],[route_label]]&lt;&gt;A7562,0,SQRT((E7562-route_map__2[[#This Row],[stop_lat]])^2 + ((F7562-route_map__2[[#This Row],[stop_lon]])*COS(RADIANS(route_map__2[[#This Row],[stop_lat]])))^2)*111.32)</f>
        <v>0.28667002973001587</v>
      </c>
    </row>
    <row r="7562" spans="1:7" hidden="1" x14ac:dyDescent="0.2">
      <c r="A7562" t="s">
        <v>112</v>
      </c>
      <c r="B7562">
        <v>1</v>
      </c>
      <c r="C7562">
        <v>8</v>
      </c>
      <c r="D7562" t="s">
        <v>6307</v>
      </c>
      <c r="E7562">
        <v>49.198892999999998</v>
      </c>
      <c r="F7562">
        <v>-122.783259</v>
      </c>
      <c r="G7562">
        <f>IF(route_map__2[[#This Row],[route_label]]&lt;&gt;A7563,0,SQRT((E7563-route_map__2[[#This Row],[stop_lat]])^2 + ((F7563-route_map__2[[#This Row],[stop_lon]])*COS(RADIANS(route_map__2[[#This Row],[stop_lat]])))^2)*111.32)</f>
        <v>0.24178260100637808</v>
      </c>
    </row>
    <row r="7563" spans="1:7" hidden="1" x14ac:dyDescent="0.2">
      <c r="A7563" t="s">
        <v>112</v>
      </c>
      <c r="B7563">
        <v>1</v>
      </c>
      <c r="C7563">
        <v>9</v>
      </c>
      <c r="D7563" t="s">
        <v>6308</v>
      </c>
      <c r="E7563">
        <v>49.200713</v>
      </c>
      <c r="F7563">
        <v>-122.785073</v>
      </c>
      <c r="G7563">
        <f>IF(route_map__2[[#This Row],[route_label]]&lt;&gt;A7564,0,SQRT((E7564-route_map__2[[#This Row],[stop_lat]])^2 + ((F7564-route_map__2[[#This Row],[stop_lon]])*COS(RADIANS(route_map__2[[#This Row],[stop_lat]])))^2)*111.32)</f>
        <v>0.21047775642411157</v>
      </c>
    </row>
    <row r="7564" spans="1:7" hidden="1" x14ac:dyDescent="0.2">
      <c r="A7564" t="s">
        <v>112</v>
      </c>
      <c r="B7564">
        <v>1</v>
      </c>
      <c r="C7564">
        <v>10</v>
      </c>
      <c r="D7564" t="s">
        <v>6309</v>
      </c>
      <c r="E7564">
        <v>49.202376999999998</v>
      </c>
      <c r="F7564">
        <v>-122.786447</v>
      </c>
      <c r="G7564">
        <f>IF(route_map__2[[#This Row],[route_label]]&lt;&gt;A7565,0,SQRT((E7565-route_map__2[[#This Row],[stop_lat]])^2 + ((F7565-route_map__2[[#This Row],[stop_lon]])*COS(RADIANS(route_map__2[[#This Row],[stop_lat]])))^2)*111.32)</f>
        <v>0.25525266889613485</v>
      </c>
    </row>
    <row r="7565" spans="1:7" hidden="1" x14ac:dyDescent="0.2">
      <c r="A7565" t="s">
        <v>112</v>
      </c>
      <c r="B7565">
        <v>1</v>
      </c>
      <c r="C7565">
        <v>11</v>
      </c>
      <c r="D7565" t="s">
        <v>6310</v>
      </c>
      <c r="E7565">
        <v>49.202112999999997</v>
      </c>
      <c r="F7565">
        <v>-122.789933</v>
      </c>
      <c r="G7565">
        <f>IF(route_map__2[[#This Row],[route_label]]&lt;&gt;A7566,0,SQRT((E7566-route_map__2[[#This Row],[stop_lat]])^2 + ((F7566-route_map__2[[#This Row],[stop_lon]])*COS(RADIANS(route_map__2[[#This Row],[stop_lat]])))^2)*111.32)</f>
        <v>0.40958658832589107</v>
      </c>
    </row>
    <row r="7566" spans="1:7" hidden="1" x14ac:dyDescent="0.2">
      <c r="A7566" t="s">
        <v>112</v>
      </c>
      <c r="B7566">
        <v>1</v>
      </c>
      <c r="C7566">
        <v>12</v>
      </c>
      <c r="D7566" t="s">
        <v>6311</v>
      </c>
      <c r="E7566">
        <v>49.198433999999999</v>
      </c>
      <c r="F7566">
        <v>-122.78985400000001</v>
      </c>
      <c r="G7566">
        <f>IF(route_map__2[[#This Row],[route_label]]&lt;&gt;A7567,0,SQRT((E7567-route_map__2[[#This Row],[stop_lat]])^2 + ((F7567-route_map__2[[#This Row],[stop_lon]])*COS(RADIANS(route_map__2[[#This Row],[stop_lat]])))^2)*111.32)</f>
        <v>0.38783956214679771</v>
      </c>
    </row>
    <row r="7567" spans="1:7" hidden="1" x14ac:dyDescent="0.2">
      <c r="A7567" t="s">
        <v>112</v>
      </c>
      <c r="B7567">
        <v>1</v>
      </c>
      <c r="C7567">
        <v>13</v>
      </c>
      <c r="D7567" t="s">
        <v>6312</v>
      </c>
      <c r="E7567">
        <v>49.194949999999999</v>
      </c>
      <c r="F7567">
        <v>-122.789844</v>
      </c>
      <c r="G7567">
        <f>IF(route_map__2[[#This Row],[route_label]]&lt;&gt;A7568,0,SQRT((E7568-route_map__2[[#This Row],[stop_lat]])^2 + ((F7568-route_map__2[[#This Row],[stop_lon]])*COS(RADIANS(route_map__2[[#This Row],[stop_lat]])))^2)*111.32)</f>
        <v>0.36811438143617853</v>
      </c>
    </row>
    <row r="7568" spans="1:7" hidden="1" x14ac:dyDescent="0.2">
      <c r="A7568" t="s">
        <v>112</v>
      </c>
      <c r="B7568">
        <v>1</v>
      </c>
      <c r="C7568">
        <v>14</v>
      </c>
      <c r="D7568" t="s">
        <v>6160</v>
      </c>
      <c r="E7568">
        <v>49.191662000000001</v>
      </c>
      <c r="F7568">
        <v>-122.79038300000001</v>
      </c>
      <c r="G7568">
        <f>IF(route_map__2[[#This Row],[route_label]]&lt;&gt;A7569,0,SQRT((E7569-route_map__2[[#This Row],[stop_lat]])^2 + ((F7569-route_map__2[[#This Row],[stop_lon]])*COS(RADIANS(route_map__2[[#This Row],[stop_lat]])))^2)*111.32)</f>
        <v>0.40317648823368557</v>
      </c>
    </row>
    <row r="7569" spans="1:7" hidden="1" x14ac:dyDescent="0.2">
      <c r="A7569" t="s">
        <v>112</v>
      </c>
      <c r="B7569">
        <v>1</v>
      </c>
      <c r="C7569">
        <v>15</v>
      </c>
      <c r="D7569" t="s">
        <v>6161</v>
      </c>
      <c r="E7569">
        <v>49.191597999999999</v>
      </c>
      <c r="F7569">
        <v>-122.795924</v>
      </c>
      <c r="G7569">
        <f>IF(route_map__2[[#This Row],[route_label]]&lt;&gt;A7570,0,SQRT((E7570-route_map__2[[#This Row],[stop_lat]])^2 + ((F7570-route_map__2[[#This Row],[stop_lon]])*COS(RADIANS(route_map__2[[#This Row],[stop_lat]])))^2)*111.32)</f>
        <v>0.41235351159625117</v>
      </c>
    </row>
    <row r="7570" spans="1:7" hidden="1" x14ac:dyDescent="0.2">
      <c r="A7570" t="s">
        <v>112</v>
      </c>
      <c r="B7570">
        <v>1</v>
      </c>
      <c r="C7570">
        <v>16</v>
      </c>
      <c r="D7570" t="s">
        <v>5820</v>
      </c>
      <c r="E7570">
        <v>49.191595999999997</v>
      </c>
      <c r="F7570">
        <v>-122.801592</v>
      </c>
      <c r="G7570">
        <f>IF(route_map__2[[#This Row],[route_label]]&lt;&gt;A7571,0,SQRT((E7571-route_map__2[[#This Row],[stop_lat]])^2 + ((F7571-route_map__2[[#This Row],[stop_lon]])*COS(RADIANS(route_map__2[[#This Row],[stop_lat]])))^2)*111.32)</f>
        <v>0.1761760986843785</v>
      </c>
    </row>
    <row r="7571" spans="1:7" hidden="1" x14ac:dyDescent="0.2">
      <c r="A7571" t="s">
        <v>112</v>
      </c>
      <c r="B7571">
        <v>1</v>
      </c>
      <c r="C7571">
        <v>17</v>
      </c>
      <c r="D7571" t="s">
        <v>5821</v>
      </c>
      <c r="E7571">
        <v>49.191631999999998</v>
      </c>
      <c r="F7571">
        <v>-122.804013</v>
      </c>
      <c r="G7571">
        <f>IF(route_map__2[[#This Row],[route_label]]&lt;&gt;A7572,0,SQRT((E7572-route_map__2[[#This Row],[stop_lat]])^2 + ((F7572-route_map__2[[#This Row],[stop_lon]])*COS(RADIANS(route_map__2[[#This Row],[stop_lat]])))^2)*111.32)</f>
        <v>3.1909240775202403</v>
      </c>
    </row>
    <row r="7572" spans="1:7" hidden="1" x14ac:dyDescent="0.2">
      <c r="A7572" t="s">
        <v>112</v>
      </c>
      <c r="B7572">
        <v>1</v>
      </c>
      <c r="C7572">
        <v>18</v>
      </c>
      <c r="D7572" t="s">
        <v>5830</v>
      </c>
      <c r="E7572">
        <v>49.189698999999997</v>
      </c>
      <c r="F7572">
        <v>-122.847774</v>
      </c>
      <c r="G7572">
        <f>IF(route_map__2[[#This Row],[route_label]]&lt;&gt;A7573,0,SQRT((E7573-route_map__2[[#This Row],[stop_lat]])^2 + ((F7573-route_map__2[[#This Row],[stop_lon]])*COS(RADIANS(route_map__2[[#This Row],[stop_lat]])))^2)*111.32)</f>
        <v>0</v>
      </c>
    </row>
    <row r="7573" spans="1:7" hidden="1" x14ac:dyDescent="0.2">
      <c r="A7573" t="s">
        <v>309</v>
      </c>
      <c r="B7573">
        <v>0</v>
      </c>
      <c r="C7573">
        <v>1</v>
      </c>
      <c r="D7573" t="s">
        <v>6163</v>
      </c>
      <c r="E7573">
        <v>49.194097999999997</v>
      </c>
      <c r="F7573">
        <v>-122.805781</v>
      </c>
      <c r="G7573">
        <f>IF(route_map__2[[#This Row],[route_label]]&lt;&gt;A7574,0,SQRT((E7574-route_map__2[[#This Row],[stop_lat]])^2 + ((F7574-route_map__2[[#This Row],[stop_lon]])*COS(RADIANS(route_map__2[[#This Row],[stop_lat]])))^2)*111.32)</f>
        <v>0.16868634240227351</v>
      </c>
    </row>
    <row r="7574" spans="1:7" hidden="1" x14ac:dyDescent="0.2">
      <c r="A7574" t="s">
        <v>309</v>
      </c>
      <c r="B7574">
        <v>0</v>
      </c>
      <c r="C7574">
        <v>2</v>
      </c>
      <c r="D7574" t="s">
        <v>6164</v>
      </c>
      <c r="E7574">
        <v>49.192658000000002</v>
      </c>
      <c r="F7574">
        <v>-122.80650300000001</v>
      </c>
      <c r="G7574">
        <f>IF(route_map__2[[#This Row],[route_label]]&lt;&gt;A7575,0,SQRT((E7575-route_map__2[[#This Row],[stop_lat]])^2 + ((F7575-route_map__2[[#This Row],[stop_lon]])*COS(RADIANS(route_map__2[[#This Row],[stop_lat]])))^2)*111.32)</f>
        <v>0.2648473270926418</v>
      </c>
    </row>
    <row r="7575" spans="1:7" hidden="1" x14ac:dyDescent="0.2">
      <c r="A7575" t="s">
        <v>309</v>
      </c>
      <c r="B7575">
        <v>0</v>
      </c>
      <c r="C7575">
        <v>3</v>
      </c>
      <c r="D7575" t="s">
        <v>5720</v>
      </c>
      <c r="E7575">
        <v>49.191352999999999</v>
      </c>
      <c r="F7575">
        <v>-122.803459</v>
      </c>
      <c r="G7575">
        <f>IF(route_map__2[[#This Row],[route_label]]&lt;&gt;A7576,0,SQRT((E7576-route_map__2[[#This Row],[stop_lat]])^2 + ((F7576-route_map__2[[#This Row],[stop_lon]])*COS(RADIANS(route_map__2[[#This Row],[stop_lat]])))^2)*111.32)</f>
        <v>0.26244036711379931</v>
      </c>
    </row>
    <row r="7576" spans="1:7" hidden="1" x14ac:dyDescent="0.2">
      <c r="A7576" t="s">
        <v>309</v>
      </c>
      <c r="B7576">
        <v>0</v>
      </c>
      <c r="C7576">
        <v>4</v>
      </c>
      <c r="D7576" t="s">
        <v>6165</v>
      </c>
      <c r="E7576">
        <v>49.191386000000001</v>
      </c>
      <c r="F7576">
        <v>-122.799852</v>
      </c>
      <c r="G7576">
        <f>IF(route_map__2[[#This Row],[route_label]]&lt;&gt;A7577,0,SQRT((E7577-route_map__2[[#This Row],[stop_lat]])^2 + ((F7577-route_map__2[[#This Row],[stop_lon]])*COS(RADIANS(route_map__2[[#This Row],[stop_lat]])))^2)*111.32)</f>
        <v>0.38069615281627189</v>
      </c>
    </row>
    <row r="7577" spans="1:7" hidden="1" x14ac:dyDescent="0.2">
      <c r="A7577" t="s">
        <v>309</v>
      </c>
      <c r="B7577">
        <v>0</v>
      </c>
      <c r="C7577">
        <v>5</v>
      </c>
      <c r="D7577" t="s">
        <v>6166</v>
      </c>
      <c r="E7577">
        <v>49.191446999999997</v>
      </c>
      <c r="F7577">
        <v>-122.79461999999999</v>
      </c>
      <c r="G7577">
        <f>IF(route_map__2[[#This Row],[route_label]]&lt;&gt;A7578,0,SQRT((E7578-route_map__2[[#This Row],[stop_lat]])^2 + ((F7578-route_map__2[[#This Row],[stop_lon]])*COS(RADIANS(route_map__2[[#This Row],[stop_lat]])))^2)*111.32)</f>
        <v>0.40648386155058081</v>
      </c>
    </row>
    <row r="7578" spans="1:7" hidden="1" x14ac:dyDescent="0.2">
      <c r="A7578" t="s">
        <v>309</v>
      </c>
      <c r="B7578">
        <v>0</v>
      </c>
      <c r="C7578">
        <v>6</v>
      </c>
      <c r="D7578" t="s">
        <v>6313</v>
      </c>
      <c r="E7578">
        <v>49.191485</v>
      </c>
      <c r="F7578">
        <v>-122.789033</v>
      </c>
      <c r="G7578">
        <f>IF(route_map__2[[#This Row],[route_label]]&lt;&gt;A7579,0,SQRT((E7579-route_map__2[[#This Row],[stop_lat]])^2 + ((F7579-route_map__2[[#This Row],[stop_lon]])*COS(RADIANS(route_map__2[[#This Row],[stop_lat]])))^2)*111.32)</f>
        <v>0.3828266864906717</v>
      </c>
    </row>
    <row r="7579" spans="1:7" hidden="1" x14ac:dyDescent="0.2">
      <c r="A7579" t="s">
        <v>309</v>
      </c>
      <c r="B7579">
        <v>0</v>
      </c>
      <c r="C7579">
        <v>7</v>
      </c>
      <c r="D7579" t="s">
        <v>6314</v>
      </c>
      <c r="E7579">
        <v>49.191460999999997</v>
      </c>
      <c r="F7579">
        <v>-122.783771</v>
      </c>
      <c r="G7579">
        <f>IF(route_map__2[[#This Row],[route_label]]&lt;&gt;A7580,0,SQRT((E7580-route_map__2[[#This Row],[stop_lat]])^2 + ((F7580-route_map__2[[#This Row],[stop_lon]])*COS(RADIANS(route_map__2[[#This Row],[stop_lat]])))^2)*111.32)</f>
        <v>0.42666968198744604</v>
      </c>
    </row>
    <row r="7580" spans="1:7" hidden="1" x14ac:dyDescent="0.2">
      <c r="A7580" t="s">
        <v>309</v>
      </c>
      <c r="B7580">
        <v>0</v>
      </c>
      <c r="C7580">
        <v>8</v>
      </c>
      <c r="D7580" t="s">
        <v>6315</v>
      </c>
      <c r="E7580">
        <v>49.191522999999997</v>
      </c>
      <c r="F7580">
        <v>-122.777907</v>
      </c>
      <c r="G7580">
        <f>IF(route_map__2[[#This Row],[route_label]]&lt;&gt;A7581,0,SQRT((E7581-route_map__2[[#This Row],[stop_lat]])^2 + ((F7581-route_map__2[[#This Row],[stop_lon]])*COS(RADIANS(route_map__2[[#This Row],[stop_lat]])))^2)*111.32)</f>
        <v>0.45998028566466392</v>
      </c>
    </row>
    <row r="7581" spans="1:7" hidden="1" x14ac:dyDescent="0.2">
      <c r="A7581" t="s">
        <v>309</v>
      </c>
      <c r="B7581">
        <v>0</v>
      </c>
      <c r="C7581">
        <v>9</v>
      </c>
      <c r="D7581" t="s">
        <v>6297</v>
      </c>
      <c r="E7581">
        <v>49.191464000000003</v>
      </c>
      <c r="F7581">
        <v>-122.771585</v>
      </c>
      <c r="G7581">
        <f>IF(route_map__2[[#This Row],[route_label]]&lt;&gt;A7582,0,SQRT((E7582-route_map__2[[#This Row],[stop_lat]])^2 + ((F7582-route_map__2[[#This Row],[stop_lon]])*COS(RADIANS(route_map__2[[#This Row],[stop_lat]])))^2)*111.32)</f>
        <v>0.33676622542970186</v>
      </c>
    </row>
    <row r="7582" spans="1:7" hidden="1" x14ac:dyDescent="0.2">
      <c r="A7582" t="s">
        <v>309</v>
      </c>
      <c r="B7582">
        <v>0</v>
      </c>
      <c r="C7582">
        <v>10</v>
      </c>
      <c r="D7582" t="s">
        <v>6298</v>
      </c>
      <c r="E7582">
        <v>49.191468</v>
      </c>
      <c r="F7582">
        <v>-122.76695599999999</v>
      </c>
      <c r="G7582">
        <f>IF(route_map__2[[#This Row],[route_label]]&lt;&gt;A7583,0,SQRT((E7583-route_map__2[[#This Row],[stop_lat]])^2 + ((F7583-route_map__2[[#This Row],[stop_lon]])*COS(RADIANS(route_map__2[[#This Row],[stop_lat]])))^2)*111.32)</f>
        <v>0.44434257120124043</v>
      </c>
    </row>
    <row r="7583" spans="1:7" hidden="1" x14ac:dyDescent="0.2">
      <c r="A7583" t="s">
        <v>309</v>
      </c>
      <c r="B7583">
        <v>0</v>
      </c>
      <c r="C7583">
        <v>11</v>
      </c>
      <c r="D7583" t="s">
        <v>6299</v>
      </c>
      <c r="E7583">
        <v>49.191527999999998</v>
      </c>
      <c r="F7583">
        <v>-122.76084899999999</v>
      </c>
      <c r="G7583">
        <f>IF(route_map__2[[#This Row],[route_label]]&lt;&gt;A7584,0,SQRT((E7584-route_map__2[[#This Row],[stop_lat]])^2 + ((F7584-route_map__2[[#This Row],[stop_lon]])*COS(RADIANS(route_map__2[[#This Row],[stop_lat]])))^2)*111.32)</f>
        <v>0.36675042761482196</v>
      </c>
    </row>
    <row r="7584" spans="1:7" hidden="1" x14ac:dyDescent="0.2">
      <c r="A7584" t="s">
        <v>309</v>
      </c>
      <c r="B7584">
        <v>0</v>
      </c>
      <c r="C7584">
        <v>12</v>
      </c>
      <c r="D7584" t="s">
        <v>6316</v>
      </c>
      <c r="E7584">
        <v>49.191553999999996</v>
      </c>
      <c r="F7584">
        <v>-122.755808</v>
      </c>
      <c r="G7584">
        <f>IF(route_map__2[[#This Row],[route_label]]&lt;&gt;A7585,0,SQRT((E7585-route_map__2[[#This Row],[stop_lat]])^2 + ((F7585-route_map__2[[#This Row],[stop_lon]])*COS(RADIANS(route_map__2[[#This Row],[stop_lat]])))^2)*111.32)</f>
        <v>0.4682728041040905</v>
      </c>
    </row>
    <row r="7585" spans="1:7" hidden="1" x14ac:dyDescent="0.2">
      <c r="A7585" t="s">
        <v>309</v>
      </c>
      <c r="B7585">
        <v>0</v>
      </c>
      <c r="C7585">
        <v>13</v>
      </c>
      <c r="D7585" t="s">
        <v>6317</v>
      </c>
      <c r="E7585">
        <v>49.191495000000003</v>
      </c>
      <c r="F7585">
        <v>-122.74937199999999</v>
      </c>
      <c r="G7585">
        <f>IF(route_map__2[[#This Row],[route_label]]&lt;&gt;A7586,0,SQRT((E7586-route_map__2[[#This Row],[stop_lat]])^2 + ((F7586-route_map__2[[#This Row],[stop_lon]])*COS(RADIANS(route_map__2[[#This Row],[stop_lat]])))^2)*111.32)</f>
        <v>0.5847341702785358</v>
      </c>
    </row>
    <row r="7586" spans="1:7" hidden="1" x14ac:dyDescent="0.2">
      <c r="A7586" t="s">
        <v>309</v>
      </c>
      <c r="B7586">
        <v>0</v>
      </c>
      <c r="C7586">
        <v>14</v>
      </c>
      <c r="D7586" t="s">
        <v>6318</v>
      </c>
      <c r="E7586">
        <v>49.19144</v>
      </c>
      <c r="F7586">
        <v>-122.74133500000001</v>
      </c>
      <c r="G7586">
        <f>IF(route_map__2[[#This Row],[route_label]]&lt;&gt;A7587,0,SQRT((E7587-route_map__2[[#This Row],[stop_lat]])^2 + ((F7587-route_map__2[[#This Row],[stop_lon]])*COS(RADIANS(route_map__2[[#This Row],[stop_lat]])))^2)*111.32)</f>
        <v>0.93729194497037349</v>
      </c>
    </row>
    <row r="7587" spans="1:7" hidden="1" x14ac:dyDescent="0.2">
      <c r="A7587" t="s">
        <v>309</v>
      </c>
      <c r="B7587">
        <v>0</v>
      </c>
      <c r="C7587">
        <v>15</v>
      </c>
      <c r="D7587" t="s">
        <v>6319</v>
      </c>
      <c r="E7587">
        <v>49.186625999999997</v>
      </c>
      <c r="F7587">
        <v>-122.73076500000001</v>
      </c>
      <c r="G7587">
        <f>IF(route_map__2[[#This Row],[route_label]]&lt;&gt;A7588,0,SQRT((E7588-route_map__2[[#This Row],[stop_lat]])^2 + ((F7588-route_map__2[[#This Row],[stop_lon]])*COS(RADIANS(route_map__2[[#This Row],[stop_lat]])))^2)*111.32)</f>
        <v>0</v>
      </c>
    </row>
    <row r="7588" spans="1:7" hidden="1" x14ac:dyDescent="0.2">
      <c r="A7588" t="s">
        <v>309</v>
      </c>
      <c r="B7588">
        <v>1</v>
      </c>
      <c r="C7588">
        <v>1</v>
      </c>
      <c r="D7588" t="s">
        <v>6319</v>
      </c>
      <c r="E7588">
        <v>49.186625999999997</v>
      </c>
      <c r="F7588">
        <v>-122.73076500000001</v>
      </c>
      <c r="G7588">
        <f>IF(route_map__2[[#This Row],[route_label]]&lt;&gt;A7589,0,SQRT((E7589-route_map__2[[#This Row],[stop_lat]])^2 + ((F7589-route_map__2[[#This Row],[stop_lon]])*COS(RADIANS(route_map__2[[#This Row],[stop_lat]])))^2)*111.32)</f>
        <v>0.16009666935749489</v>
      </c>
    </row>
    <row r="7589" spans="1:7" hidden="1" x14ac:dyDescent="0.2">
      <c r="A7589" t="s">
        <v>309</v>
      </c>
      <c r="B7589">
        <v>1</v>
      </c>
      <c r="C7589">
        <v>2</v>
      </c>
      <c r="D7589" t="s">
        <v>6320</v>
      </c>
      <c r="E7589">
        <v>49.185588000000003</v>
      </c>
      <c r="F7589">
        <v>-122.732288</v>
      </c>
      <c r="G7589">
        <f>IF(route_map__2[[#This Row],[route_label]]&lt;&gt;A7590,0,SQRT((E7590-route_map__2[[#This Row],[stop_lat]])^2 + ((F7590-route_map__2[[#This Row],[stop_lon]])*COS(RADIANS(route_map__2[[#This Row],[stop_lat]])))^2)*111.32)</f>
        <v>0.33430034409028758</v>
      </c>
    </row>
    <row r="7590" spans="1:7" hidden="1" x14ac:dyDescent="0.2">
      <c r="A7590" t="s">
        <v>309</v>
      </c>
      <c r="B7590">
        <v>1</v>
      </c>
      <c r="C7590">
        <v>3</v>
      </c>
      <c r="D7590" t="s">
        <v>6321</v>
      </c>
      <c r="E7590">
        <v>49.184941999999999</v>
      </c>
      <c r="F7590">
        <v>-122.73677499999999</v>
      </c>
      <c r="G7590">
        <f>IF(route_map__2[[#This Row],[route_label]]&lt;&gt;A7591,0,SQRT((E7591-route_map__2[[#This Row],[stop_lat]])^2 + ((F7591-route_map__2[[#This Row],[stop_lon]])*COS(RADIANS(route_map__2[[#This Row],[stop_lat]])))^2)*111.32)</f>
        <v>0.29506109262475588</v>
      </c>
    </row>
    <row r="7591" spans="1:7" hidden="1" x14ac:dyDescent="0.2">
      <c r="A7591" t="s">
        <v>309</v>
      </c>
      <c r="B7591">
        <v>1</v>
      </c>
      <c r="C7591">
        <v>4</v>
      </c>
      <c r="D7591" t="s">
        <v>6322</v>
      </c>
      <c r="E7591">
        <v>49.184331</v>
      </c>
      <c r="F7591">
        <v>-122.74072099999999</v>
      </c>
      <c r="G7591">
        <f>IF(route_map__2[[#This Row],[route_label]]&lt;&gt;A7592,0,SQRT((E7592-route_map__2[[#This Row],[stop_lat]])^2 + ((F7592-route_map__2[[#This Row],[stop_lon]])*COS(RADIANS(route_map__2[[#This Row],[stop_lat]])))^2)*111.32)</f>
        <v>0.39504417845169632</v>
      </c>
    </row>
    <row r="7592" spans="1:7" hidden="1" x14ac:dyDescent="0.2">
      <c r="A7592" t="s">
        <v>309</v>
      </c>
      <c r="B7592">
        <v>1</v>
      </c>
      <c r="C7592">
        <v>5</v>
      </c>
      <c r="D7592" t="s">
        <v>6323</v>
      </c>
      <c r="E7592">
        <v>49.184939</v>
      </c>
      <c r="F7592">
        <v>-122.74607</v>
      </c>
      <c r="G7592">
        <f>IF(route_map__2[[#This Row],[route_label]]&lt;&gt;A7593,0,SQRT((E7593-route_map__2[[#This Row],[stop_lat]])^2 + ((F7593-route_map__2[[#This Row],[stop_lon]])*COS(RADIANS(route_map__2[[#This Row],[stop_lat]])))^2)*111.32)</f>
        <v>0.92323605278741838</v>
      </c>
    </row>
    <row r="7593" spans="1:7" hidden="1" x14ac:dyDescent="0.2">
      <c r="A7593" t="s">
        <v>309</v>
      </c>
      <c r="B7593">
        <v>1</v>
      </c>
      <c r="C7593">
        <v>6</v>
      </c>
      <c r="D7593" t="s">
        <v>6324</v>
      </c>
      <c r="E7593">
        <v>49.189756000000003</v>
      </c>
      <c r="F7593">
        <v>-122.756399</v>
      </c>
      <c r="G7593">
        <f>IF(route_map__2[[#This Row],[route_label]]&lt;&gt;A7594,0,SQRT((E7594-route_map__2[[#This Row],[stop_lat]])^2 + ((F7594-route_map__2[[#This Row],[stop_lon]])*COS(RADIANS(route_map__2[[#This Row],[stop_lat]])))^2)*111.32)</f>
        <v>0.22047235460622405</v>
      </c>
    </row>
    <row r="7594" spans="1:7" hidden="1" x14ac:dyDescent="0.2">
      <c r="A7594" t="s">
        <v>309</v>
      </c>
      <c r="B7594">
        <v>1</v>
      </c>
      <c r="C7594">
        <v>7</v>
      </c>
      <c r="D7594" t="s">
        <v>6325</v>
      </c>
      <c r="E7594">
        <v>49.191690000000001</v>
      </c>
      <c r="F7594">
        <v>-122.757052</v>
      </c>
      <c r="G7594">
        <f>IF(route_map__2[[#This Row],[route_label]]&lt;&gt;A7595,0,SQRT((E7595-route_map__2[[#This Row],[stop_lat]])^2 + ((F7595-route_map__2[[#This Row],[stop_lon]])*COS(RADIANS(route_map__2[[#This Row],[stop_lat]])))^2)*111.32)</f>
        <v>0.41326941803976425</v>
      </c>
    </row>
    <row r="7595" spans="1:7" hidden="1" x14ac:dyDescent="0.2">
      <c r="A7595" t="s">
        <v>309</v>
      </c>
      <c r="B7595">
        <v>1</v>
      </c>
      <c r="C7595">
        <v>8</v>
      </c>
      <c r="D7595" t="s">
        <v>6326</v>
      </c>
      <c r="E7595">
        <v>49.191636000000003</v>
      </c>
      <c r="F7595">
        <v>-122.762732</v>
      </c>
      <c r="G7595">
        <f>IF(route_map__2[[#This Row],[route_label]]&lt;&gt;A7596,0,SQRT((E7596-route_map__2[[#This Row],[stop_lat]])^2 + ((F7596-route_map__2[[#This Row],[stop_lon]])*COS(RADIANS(route_map__2[[#This Row],[stop_lat]])))^2)*111.32)</f>
        <v>0.39901563560904701</v>
      </c>
    </row>
    <row r="7596" spans="1:7" hidden="1" x14ac:dyDescent="0.2">
      <c r="A7596" t="s">
        <v>309</v>
      </c>
      <c r="B7596">
        <v>1</v>
      </c>
      <c r="C7596">
        <v>9</v>
      </c>
      <c r="D7596" t="s">
        <v>6327</v>
      </c>
      <c r="E7596">
        <v>49.191580000000002</v>
      </c>
      <c r="F7596">
        <v>-122.768216</v>
      </c>
      <c r="G7596">
        <f>IF(route_map__2[[#This Row],[route_label]]&lt;&gt;A7597,0,SQRT((E7597-route_map__2[[#This Row],[stop_lat]])^2 + ((F7597-route_map__2[[#This Row],[stop_lon]])*COS(RADIANS(route_map__2[[#This Row],[stop_lat]])))^2)*111.32)</f>
        <v>0.33904281535201664</v>
      </c>
    </row>
    <row r="7597" spans="1:7" hidden="1" x14ac:dyDescent="0.2">
      <c r="A7597" t="s">
        <v>309</v>
      </c>
      <c r="B7597">
        <v>1</v>
      </c>
      <c r="C7597">
        <v>10</v>
      </c>
      <c r="D7597" t="s">
        <v>6328</v>
      </c>
      <c r="E7597">
        <v>49.191614999999999</v>
      </c>
      <c r="F7597">
        <v>-122.772876</v>
      </c>
      <c r="G7597">
        <f>IF(route_map__2[[#This Row],[route_label]]&lt;&gt;A7598,0,SQRT((E7598-route_map__2[[#This Row],[stop_lat]])^2 + ((F7598-route_map__2[[#This Row],[stop_lon]])*COS(RADIANS(route_map__2[[#This Row],[stop_lat]])))^2)*111.32)</f>
        <v>0.49812132837302797</v>
      </c>
    </row>
    <row r="7598" spans="1:7" hidden="1" x14ac:dyDescent="0.2">
      <c r="A7598" t="s">
        <v>309</v>
      </c>
      <c r="B7598">
        <v>1</v>
      </c>
      <c r="C7598">
        <v>11</v>
      </c>
      <c r="D7598" t="s">
        <v>6329</v>
      </c>
      <c r="E7598">
        <v>49.191310000000001</v>
      </c>
      <c r="F7598">
        <v>-122.779707</v>
      </c>
      <c r="G7598">
        <f>IF(route_map__2[[#This Row],[route_label]]&lt;&gt;A7599,0,SQRT((E7599-route_map__2[[#This Row],[stop_lat]])^2 + ((F7599-route_map__2[[#This Row],[stop_lon]])*COS(RADIANS(route_map__2[[#This Row],[stop_lat]])))^2)*111.32)</f>
        <v>0.26195352785687998</v>
      </c>
    </row>
    <row r="7599" spans="1:7" hidden="1" x14ac:dyDescent="0.2">
      <c r="A7599" t="s">
        <v>309</v>
      </c>
      <c r="B7599">
        <v>1</v>
      </c>
      <c r="C7599">
        <v>12</v>
      </c>
      <c r="D7599" t="s">
        <v>6330</v>
      </c>
      <c r="E7599">
        <v>49.191631000000001</v>
      </c>
      <c r="F7599">
        <v>-122.78327400000001</v>
      </c>
      <c r="G7599">
        <f>IF(route_map__2[[#This Row],[route_label]]&lt;&gt;A7600,0,SQRT((E7600-route_map__2[[#This Row],[stop_lat]])^2 + ((F7600-route_map__2[[#This Row],[stop_lon]])*COS(RADIANS(route_map__2[[#This Row],[stop_lat]])))^2)*111.32)</f>
        <v>0.51719900964696586</v>
      </c>
    </row>
    <row r="7600" spans="1:7" hidden="1" x14ac:dyDescent="0.2">
      <c r="A7600" t="s">
        <v>309</v>
      </c>
      <c r="B7600">
        <v>1</v>
      </c>
      <c r="C7600">
        <v>13</v>
      </c>
      <c r="D7600" t="s">
        <v>6160</v>
      </c>
      <c r="E7600">
        <v>49.191662000000001</v>
      </c>
      <c r="F7600">
        <v>-122.79038300000001</v>
      </c>
      <c r="G7600">
        <f>IF(route_map__2[[#This Row],[route_label]]&lt;&gt;A7601,0,SQRT((E7601-route_map__2[[#This Row],[stop_lat]])^2 + ((F7601-route_map__2[[#This Row],[stop_lon]])*COS(RADIANS(route_map__2[[#This Row],[stop_lat]])))^2)*111.32)</f>
        <v>0.40317648823368557</v>
      </c>
    </row>
    <row r="7601" spans="1:7" hidden="1" x14ac:dyDescent="0.2">
      <c r="A7601" t="s">
        <v>309</v>
      </c>
      <c r="B7601">
        <v>1</v>
      </c>
      <c r="C7601">
        <v>14</v>
      </c>
      <c r="D7601" t="s">
        <v>6161</v>
      </c>
      <c r="E7601">
        <v>49.191597999999999</v>
      </c>
      <c r="F7601">
        <v>-122.795924</v>
      </c>
      <c r="G7601">
        <f>IF(route_map__2[[#This Row],[route_label]]&lt;&gt;A7602,0,SQRT((E7602-route_map__2[[#This Row],[stop_lat]])^2 + ((F7602-route_map__2[[#This Row],[stop_lon]])*COS(RADIANS(route_map__2[[#This Row],[stop_lat]])))^2)*111.32)</f>
        <v>0.41235351159625117</v>
      </c>
    </row>
    <row r="7602" spans="1:7" hidden="1" x14ac:dyDescent="0.2">
      <c r="A7602" t="s">
        <v>309</v>
      </c>
      <c r="B7602">
        <v>1</v>
      </c>
      <c r="C7602">
        <v>15</v>
      </c>
      <c r="D7602" t="s">
        <v>5820</v>
      </c>
      <c r="E7602">
        <v>49.191595999999997</v>
      </c>
      <c r="F7602">
        <v>-122.801592</v>
      </c>
      <c r="G7602">
        <f>IF(route_map__2[[#This Row],[route_label]]&lt;&gt;A7603,0,SQRT((E7603-route_map__2[[#This Row],[stop_lat]])^2 + ((F7603-route_map__2[[#This Row],[stop_lon]])*COS(RADIANS(route_map__2[[#This Row],[stop_lat]])))^2)*111.32)</f>
        <v>0.1761760986843785</v>
      </c>
    </row>
    <row r="7603" spans="1:7" hidden="1" x14ac:dyDescent="0.2">
      <c r="A7603" t="s">
        <v>309</v>
      </c>
      <c r="B7603">
        <v>1</v>
      </c>
      <c r="C7603">
        <v>16</v>
      </c>
      <c r="D7603" t="s">
        <v>5821</v>
      </c>
      <c r="E7603">
        <v>49.191631999999998</v>
      </c>
      <c r="F7603">
        <v>-122.804013</v>
      </c>
      <c r="G7603">
        <f>IF(route_map__2[[#This Row],[route_label]]&lt;&gt;A7604,0,SQRT((E7604-route_map__2[[#This Row],[stop_lat]])^2 + ((F7604-route_map__2[[#This Row],[stop_lon]])*COS(RADIANS(route_map__2[[#This Row],[stop_lat]])))^2)*111.32)</f>
        <v>0.18788899613111651</v>
      </c>
    </row>
    <row r="7604" spans="1:7" hidden="1" x14ac:dyDescent="0.2">
      <c r="A7604" t="s">
        <v>309</v>
      </c>
      <c r="B7604">
        <v>1</v>
      </c>
      <c r="C7604">
        <v>17</v>
      </c>
      <c r="D7604" t="s">
        <v>6162</v>
      </c>
      <c r="E7604">
        <v>49.192480000000003</v>
      </c>
      <c r="F7604">
        <v>-122.806246</v>
      </c>
      <c r="G7604">
        <f>IF(route_map__2[[#This Row],[route_label]]&lt;&gt;A7605,0,SQRT((E7605-route_map__2[[#This Row],[stop_lat]])^2 + ((F7605-route_map__2[[#This Row],[stop_lon]])*COS(RADIANS(route_map__2[[#This Row],[stop_lat]])))^2)*111.32)</f>
        <v>0.18326501665571976</v>
      </c>
    </row>
    <row r="7605" spans="1:7" hidden="1" x14ac:dyDescent="0.2">
      <c r="A7605" t="s">
        <v>309</v>
      </c>
      <c r="B7605">
        <v>1</v>
      </c>
      <c r="C7605">
        <v>18</v>
      </c>
      <c r="D7605" t="s">
        <v>6163</v>
      </c>
      <c r="E7605">
        <v>49.194097999999997</v>
      </c>
      <c r="F7605">
        <v>-122.805781</v>
      </c>
      <c r="G7605">
        <f>IF(route_map__2[[#This Row],[route_label]]&lt;&gt;A7606,0,SQRT((E7606-route_map__2[[#This Row],[stop_lat]])^2 + ((F7606-route_map__2[[#This Row],[stop_lon]])*COS(RADIANS(route_map__2[[#This Row],[stop_lat]])))^2)*111.32)</f>
        <v>0</v>
      </c>
    </row>
    <row r="7606" spans="1:7" hidden="1" x14ac:dyDescent="0.2">
      <c r="A7606" t="s">
        <v>143</v>
      </c>
      <c r="B7606">
        <v>0</v>
      </c>
      <c r="C7606">
        <v>1</v>
      </c>
      <c r="D7606" t="s">
        <v>6331</v>
      </c>
      <c r="E7606">
        <v>49.199632999999999</v>
      </c>
      <c r="F7606">
        <v>-122.949901</v>
      </c>
      <c r="G7606">
        <f>IF(route_map__2[[#This Row],[route_label]]&lt;&gt;A7607,0,SQRT((E7607-route_map__2[[#This Row],[stop_lat]])^2 + ((F7607-route_map__2[[#This Row],[stop_lon]])*COS(RADIANS(route_map__2[[#This Row],[stop_lat]])))^2)*111.32)</f>
        <v>1.2695776093601365</v>
      </c>
    </row>
    <row r="7607" spans="1:7" hidden="1" x14ac:dyDescent="0.2">
      <c r="A7607" t="s">
        <v>143</v>
      </c>
      <c r="B7607">
        <v>0</v>
      </c>
      <c r="C7607">
        <v>2</v>
      </c>
      <c r="D7607" t="s">
        <v>6332</v>
      </c>
      <c r="E7607">
        <v>49.188231999999999</v>
      </c>
      <c r="F7607">
        <v>-122.94945300000001</v>
      </c>
      <c r="G7607">
        <f>IF(route_map__2[[#This Row],[route_label]]&lt;&gt;A7608,0,SQRT((E7608-route_map__2[[#This Row],[stop_lat]])^2 + ((F7608-route_map__2[[#This Row],[stop_lon]])*COS(RADIANS(route_map__2[[#This Row],[stop_lat]])))^2)*111.32)</f>
        <v>2.0426210973552292</v>
      </c>
    </row>
    <row r="7608" spans="1:7" hidden="1" x14ac:dyDescent="0.2">
      <c r="A7608" t="s">
        <v>143</v>
      </c>
      <c r="B7608">
        <v>0</v>
      </c>
      <c r="C7608">
        <v>3</v>
      </c>
      <c r="D7608" t="s">
        <v>5422</v>
      </c>
      <c r="E7608">
        <v>49.170088999999997</v>
      </c>
      <c r="F7608">
        <v>-122.953649</v>
      </c>
      <c r="G7608">
        <f>IF(route_map__2[[#This Row],[route_label]]&lt;&gt;A7609,0,SQRT((E7609-route_map__2[[#This Row],[stop_lat]])^2 + ((F7609-route_map__2[[#This Row],[stop_lon]])*COS(RADIANS(route_map__2[[#This Row],[stop_lat]])))^2)*111.32)</f>
        <v>6.2008817791893431</v>
      </c>
    </row>
    <row r="7609" spans="1:7" hidden="1" x14ac:dyDescent="0.2">
      <c r="A7609" t="s">
        <v>143</v>
      </c>
      <c r="B7609">
        <v>0</v>
      </c>
      <c r="C7609">
        <v>4</v>
      </c>
      <c r="D7609" t="s">
        <v>6333</v>
      </c>
      <c r="E7609">
        <v>49.119138999999997</v>
      </c>
      <c r="F7609">
        <v>-122.919212</v>
      </c>
      <c r="G7609">
        <f>IF(route_map__2[[#This Row],[route_label]]&lt;&gt;A7610,0,SQRT((E7610-route_map__2[[#This Row],[stop_lat]])^2 + ((F7610-route_map__2[[#This Row],[stop_lon]])*COS(RADIANS(route_map__2[[#This Row],[stop_lat]])))^2)*111.32)</f>
        <v>0.70339041963874183</v>
      </c>
    </row>
    <row r="7610" spans="1:7" hidden="1" x14ac:dyDescent="0.2">
      <c r="A7610" t="s">
        <v>143</v>
      </c>
      <c r="B7610">
        <v>0</v>
      </c>
      <c r="C7610">
        <v>5</v>
      </c>
      <c r="D7610" t="s">
        <v>6334</v>
      </c>
      <c r="E7610">
        <v>49.118749999999999</v>
      </c>
      <c r="F7610">
        <v>-122.909576</v>
      </c>
      <c r="G7610">
        <f>IF(route_map__2[[#This Row],[route_label]]&lt;&gt;A7611,0,SQRT((E7611-route_map__2[[#This Row],[stop_lat]])^2 + ((F7611-route_map__2[[#This Row],[stop_lon]])*COS(RADIANS(route_map__2[[#This Row],[stop_lat]])))^2)*111.32)</f>
        <v>0.65234909265501551</v>
      </c>
    </row>
    <row r="7611" spans="1:7" hidden="1" x14ac:dyDescent="0.2">
      <c r="A7611" t="s">
        <v>143</v>
      </c>
      <c r="B7611">
        <v>0</v>
      </c>
      <c r="C7611">
        <v>6</v>
      </c>
      <c r="D7611" t="s">
        <v>6335</v>
      </c>
      <c r="E7611">
        <v>49.118918000000001</v>
      </c>
      <c r="F7611">
        <v>-122.900626</v>
      </c>
      <c r="G7611">
        <f>IF(route_map__2[[#This Row],[route_label]]&lt;&gt;A7612,0,SQRT((E7612-route_map__2[[#This Row],[stop_lat]])^2 + ((F7612-route_map__2[[#This Row],[stop_lon]])*COS(RADIANS(route_map__2[[#This Row],[stop_lat]])))^2)*111.32)</f>
        <v>0.3008387237999296</v>
      </c>
    </row>
    <row r="7612" spans="1:7" hidden="1" x14ac:dyDescent="0.2">
      <c r="A7612" t="s">
        <v>143</v>
      </c>
      <c r="B7612">
        <v>0</v>
      </c>
      <c r="C7612">
        <v>7</v>
      </c>
      <c r="D7612" t="s">
        <v>6336</v>
      </c>
      <c r="E7612">
        <v>49.119346</v>
      </c>
      <c r="F7612">
        <v>-122.89654899999999</v>
      </c>
      <c r="G7612">
        <f>IF(route_map__2[[#This Row],[route_label]]&lt;&gt;A7613,0,SQRT((E7613-route_map__2[[#This Row],[stop_lat]])^2 + ((F7613-route_map__2[[#This Row],[stop_lon]])*COS(RADIANS(route_map__2[[#This Row],[stop_lat]])))^2)*111.32)</f>
        <v>0.2961189799233378</v>
      </c>
    </row>
    <row r="7613" spans="1:7" hidden="1" x14ac:dyDescent="0.2">
      <c r="A7613" t="s">
        <v>143</v>
      </c>
      <c r="B7613">
        <v>0</v>
      </c>
      <c r="C7613">
        <v>8</v>
      </c>
      <c r="D7613" t="s">
        <v>6337</v>
      </c>
      <c r="E7613">
        <v>49.119276999999997</v>
      </c>
      <c r="F7613">
        <v>-122.89248600000001</v>
      </c>
      <c r="G7613">
        <f>IF(route_map__2[[#This Row],[route_label]]&lt;&gt;A7614,0,SQRT((E7614-route_map__2[[#This Row],[stop_lat]])^2 + ((F7614-route_map__2[[#This Row],[stop_lon]])*COS(RADIANS(route_map__2[[#This Row],[stop_lat]])))^2)*111.32)</f>
        <v>0.17575030828849952</v>
      </c>
    </row>
    <row r="7614" spans="1:7" hidden="1" x14ac:dyDescent="0.2">
      <c r="A7614" t="s">
        <v>143</v>
      </c>
      <c r="B7614">
        <v>0</v>
      </c>
      <c r="C7614">
        <v>9</v>
      </c>
      <c r="D7614" t="s">
        <v>5480</v>
      </c>
      <c r="E7614">
        <v>49.119782999999998</v>
      </c>
      <c r="F7614">
        <v>-122.890201</v>
      </c>
      <c r="G7614">
        <f>IF(route_map__2[[#This Row],[route_label]]&lt;&gt;A7615,0,SQRT((E7615-route_map__2[[#This Row],[stop_lat]])^2 + ((F7615-route_map__2[[#This Row],[stop_lon]])*COS(RADIANS(route_map__2[[#This Row],[stop_lat]])))^2)*111.32)</f>
        <v>0.38694900589158765</v>
      </c>
    </row>
    <row r="7615" spans="1:7" hidden="1" x14ac:dyDescent="0.2">
      <c r="A7615" t="s">
        <v>143</v>
      </c>
      <c r="B7615">
        <v>0</v>
      </c>
      <c r="C7615">
        <v>10</v>
      </c>
      <c r="D7615" t="s">
        <v>5481</v>
      </c>
      <c r="E7615">
        <v>49.123258999999997</v>
      </c>
      <c r="F7615">
        <v>-122.890191</v>
      </c>
      <c r="G7615">
        <f>IF(route_map__2[[#This Row],[route_label]]&lt;&gt;A7616,0,SQRT((E7616-route_map__2[[#This Row],[stop_lat]])^2 + ((F7616-route_map__2[[#This Row],[stop_lon]])*COS(RADIANS(route_map__2[[#This Row],[stop_lat]])))^2)*111.32)</f>
        <v>0.41466710239289328</v>
      </c>
    </row>
    <row r="7616" spans="1:7" hidden="1" x14ac:dyDescent="0.2">
      <c r="A7616" t="s">
        <v>143</v>
      </c>
      <c r="B7616">
        <v>0</v>
      </c>
      <c r="C7616">
        <v>11</v>
      </c>
      <c r="D7616" t="s">
        <v>5482</v>
      </c>
      <c r="E7616">
        <v>49.126984</v>
      </c>
      <c r="F7616">
        <v>-122.890187</v>
      </c>
      <c r="G7616">
        <f>IF(route_map__2[[#This Row],[route_label]]&lt;&gt;A7617,0,SQRT((E7617-route_map__2[[#This Row],[stop_lat]])^2 + ((F7617-route_map__2[[#This Row],[stop_lon]])*COS(RADIANS(route_map__2[[#This Row],[stop_lat]])))^2)*111.32)</f>
        <v>0.45184835563641779</v>
      </c>
    </row>
    <row r="7617" spans="1:7" hidden="1" x14ac:dyDescent="0.2">
      <c r="A7617" t="s">
        <v>143</v>
      </c>
      <c r="B7617">
        <v>0</v>
      </c>
      <c r="C7617">
        <v>12</v>
      </c>
      <c r="D7617" t="s">
        <v>5483</v>
      </c>
      <c r="E7617">
        <v>49.131042999999998</v>
      </c>
      <c r="F7617">
        <v>-122.89017800000001</v>
      </c>
      <c r="G7617">
        <f>IF(route_map__2[[#This Row],[route_label]]&lt;&gt;A7618,0,SQRT((E7618-route_map__2[[#This Row],[stop_lat]])^2 + ((F7618-route_map__2[[#This Row],[stop_lon]])*COS(RADIANS(route_map__2[[#This Row],[stop_lat]])))^2)*111.32)</f>
        <v>0.53723081379997717</v>
      </c>
    </row>
    <row r="7618" spans="1:7" hidden="1" x14ac:dyDescent="0.2">
      <c r="A7618" t="s">
        <v>143</v>
      </c>
      <c r="B7618">
        <v>0</v>
      </c>
      <c r="C7618">
        <v>13</v>
      </c>
      <c r="D7618" t="s">
        <v>5484</v>
      </c>
      <c r="E7618">
        <v>49.135869</v>
      </c>
      <c r="F7618">
        <v>-122.890168</v>
      </c>
      <c r="G7618">
        <f>IF(route_map__2[[#This Row],[route_label]]&lt;&gt;A7619,0,SQRT((E7619-route_map__2[[#This Row],[stop_lat]])^2 + ((F7619-route_map__2[[#This Row],[stop_lon]])*COS(RADIANS(route_map__2[[#This Row],[stop_lat]])))^2)*111.32)</f>
        <v>0.2095118674318612</v>
      </c>
    </row>
    <row r="7619" spans="1:7" hidden="1" x14ac:dyDescent="0.2">
      <c r="A7619" t="s">
        <v>143</v>
      </c>
      <c r="B7619">
        <v>0</v>
      </c>
      <c r="C7619">
        <v>14</v>
      </c>
      <c r="D7619" t="s">
        <v>5485</v>
      </c>
      <c r="E7619">
        <v>49.137407000000003</v>
      </c>
      <c r="F7619">
        <v>-122.88851</v>
      </c>
      <c r="G7619">
        <f>IF(route_map__2[[#This Row],[route_label]]&lt;&gt;A7620,0,SQRT((E7620-route_map__2[[#This Row],[stop_lat]])^2 + ((F7620-route_map__2[[#This Row],[stop_lon]])*COS(RADIANS(route_map__2[[#This Row],[stop_lat]])))^2)*111.32)</f>
        <v>3.9992577276277586E-2</v>
      </c>
    </row>
    <row r="7620" spans="1:7" hidden="1" x14ac:dyDescent="0.2">
      <c r="A7620" t="s">
        <v>143</v>
      </c>
      <c r="B7620">
        <v>1</v>
      </c>
      <c r="C7620">
        <v>1</v>
      </c>
      <c r="D7620" t="s">
        <v>6338</v>
      </c>
      <c r="E7620">
        <v>49.137611</v>
      </c>
      <c r="F7620">
        <v>-122.888058</v>
      </c>
      <c r="G7620">
        <f>IF(route_map__2[[#This Row],[route_label]]&lt;&gt;A7621,0,SQRT((E7621-route_map__2[[#This Row],[stop_lat]])^2 + ((F7621-route_map__2[[#This Row],[stop_lon]])*COS(RADIANS(route_map__2[[#This Row],[stop_lat]])))^2)*111.32)</f>
        <v>0.2779015430769779</v>
      </c>
    </row>
    <row r="7621" spans="1:7" hidden="1" x14ac:dyDescent="0.2">
      <c r="A7621" t="s">
        <v>143</v>
      </c>
      <c r="B7621">
        <v>1</v>
      </c>
      <c r="C7621">
        <v>2</v>
      </c>
      <c r="D7621" t="s">
        <v>5486</v>
      </c>
      <c r="E7621">
        <v>49.135716000000002</v>
      </c>
      <c r="F7621">
        <v>-122.890542</v>
      </c>
      <c r="G7621">
        <f>IF(route_map__2[[#This Row],[route_label]]&lt;&gt;A7622,0,SQRT((E7622-route_map__2[[#This Row],[stop_lat]])^2 + ((F7622-route_map__2[[#This Row],[stop_lon]])*COS(RADIANS(route_map__2[[#This Row],[stop_lat]])))^2)*111.32)</f>
        <v>0.29511328353339772</v>
      </c>
    </row>
    <row r="7622" spans="1:7" hidden="1" x14ac:dyDescent="0.2">
      <c r="A7622" t="s">
        <v>143</v>
      </c>
      <c r="B7622">
        <v>1</v>
      </c>
      <c r="C7622">
        <v>3</v>
      </c>
      <c r="D7622" t="s">
        <v>5487</v>
      </c>
      <c r="E7622">
        <v>49.133065000000002</v>
      </c>
      <c r="F7622">
        <v>-122.890563</v>
      </c>
      <c r="G7622">
        <f>IF(route_map__2[[#This Row],[route_label]]&lt;&gt;A7623,0,SQRT((E7623-route_map__2[[#This Row],[stop_lat]])^2 + ((F7623-route_map__2[[#This Row],[stop_lon]])*COS(RADIANS(route_map__2[[#This Row],[stop_lat]])))^2)*111.32)</f>
        <v>0.40064091835474486</v>
      </c>
    </row>
    <row r="7623" spans="1:7" hidden="1" x14ac:dyDescent="0.2">
      <c r="A7623" t="s">
        <v>143</v>
      </c>
      <c r="B7623">
        <v>1</v>
      </c>
      <c r="C7623">
        <v>4</v>
      </c>
      <c r="D7623" t="s">
        <v>5488</v>
      </c>
      <c r="E7623">
        <v>49.129466000000001</v>
      </c>
      <c r="F7623">
        <v>-122.890557</v>
      </c>
      <c r="G7623">
        <f>IF(route_map__2[[#This Row],[route_label]]&lt;&gt;A7624,0,SQRT((E7624-route_map__2[[#This Row],[stop_lat]])^2 + ((F7624-route_map__2[[#This Row],[stop_lon]])*COS(RADIANS(route_map__2[[#This Row],[stop_lat]])))^2)*111.32)</f>
        <v>0.62773348422657715</v>
      </c>
    </row>
    <row r="7624" spans="1:7" hidden="1" x14ac:dyDescent="0.2">
      <c r="A7624" t="s">
        <v>143</v>
      </c>
      <c r="B7624">
        <v>1</v>
      </c>
      <c r="C7624">
        <v>5</v>
      </c>
      <c r="D7624" t="s">
        <v>5489</v>
      </c>
      <c r="E7624">
        <v>49.123826999999999</v>
      </c>
      <c r="F7624">
        <v>-122.890556</v>
      </c>
      <c r="G7624">
        <f>IF(route_map__2[[#This Row],[route_label]]&lt;&gt;A7625,0,SQRT((E7625-route_map__2[[#This Row],[stop_lat]])^2 + ((F7625-route_map__2[[#This Row],[stop_lon]])*COS(RADIANS(route_map__2[[#This Row],[stop_lat]])))^2)*111.32)</f>
        <v>0.49062244027197854</v>
      </c>
    </row>
    <row r="7625" spans="1:7" hidden="1" x14ac:dyDescent="0.2">
      <c r="A7625" t="s">
        <v>143</v>
      </c>
      <c r="B7625">
        <v>1</v>
      </c>
      <c r="C7625">
        <v>6</v>
      </c>
      <c r="D7625" t="s">
        <v>6339</v>
      </c>
      <c r="E7625">
        <v>49.119461999999999</v>
      </c>
      <c r="F7625">
        <v>-122.891487</v>
      </c>
      <c r="G7625">
        <f>IF(route_map__2[[#This Row],[route_label]]&lt;&gt;A7626,0,SQRT((E7626-route_map__2[[#This Row],[stop_lat]])^2 + ((F7626-route_map__2[[#This Row],[stop_lon]])*COS(RADIANS(route_map__2[[#This Row],[stop_lat]])))^2)*111.32)</f>
        <v>0.38454591932374232</v>
      </c>
    </row>
    <row r="7626" spans="1:7" hidden="1" x14ac:dyDescent="0.2">
      <c r="A7626" t="s">
        <v>143</v>
      </c>
      <c r="B7626">
        <v>1</v>
      </c>
      <c r="C7626">
        <v>7</v>
      </c>
      <c r="D7626" t="s">
        <v>6340</v>
      </c>
      <c r="E7626">
        <v>49.119481</v>
      </c>
      <c r="F7626">
        <v>-122.896765</v>
      </c>
      <c r="G7626">
        <f>IF(route_map__2[[#This Row],[route_label]]&lt;&gt;A7627,0,SQRT((E7627-route_map__2[[#This Row],[stop_lat]])^2 + ((F7627-route_map__2[[#This Row],[stop_lon]])*COS(RADIANS(route_map__2[[#This Row],[stop_lat]])))^2)*111.32)</f>
        <v>0.40360077480971418</v>
      </c>
    </row>
    <row r="7627" spans="1:7" hidden="1" x14ac:dyDescent="0.2">
      <c r="A7627" t="s">
        <v>143</v>
      </c>
      <c r="B7627">
        <v>1</v>
      </c>
      <c r="C7627">
        <v>8</v>
      </c>
      <c r="D7627" t="s">
        <v>6341</v>
      </c>
      <c r="E7627">
        <v>49.119126000000001</v>
      </c>
      <c r="F7627">
        <v>-122.902278</v>
      </c>
      <c r="G7627">
        <f>IF(route_map__2[[#This Row],[route_label]]&lt;&gt;A7628,0,SQRT((E7628-route_map__2[[#This Row],[stop_lat]])^2 + ((F7628-route_map__2[[#This Row],[stop_lon]])*COS(RADIANS(route_map__2[[#This Row],[stop_lat]])))^2)*111.32)</f>
        <v>0.63860886117919968</v>
      </c>
    </row>
    <row r="7628" spans="1:7" hidden="1" x14ac:dyDescent="0.2">
      <c r="A7628" t="s">
        <v>143</v>
      </c>
      <c r="B7628">
        <v>1</v>
      </c>
      <c r="C7628">
        <v>9</v>
      </c>
      <c r="D7628" t="s">
        <v>6342</v>
      </c>
      <c r="E7628">
        <v>49.118910999999997</v>
      </c>
      <c r="F7628">
        <v>-122.91103699999999</v>
      </c>
      <c r="G7628">
        <f>IF(route_map__2[[#This Row],[route_label]]&lt;&gt;A7629,0,SQRT((E7629-route_map__2[[#This Row],[stop_lat]])^2 + ((F7629-route_map__2[[#This Row],[stop_lon]])*COS(RADIANS(route_map__2[[#This Row],[stop_lat]])))^2)*111.32)</f>
        <v>0.72477170648732969</v>
      </c>
    </row>
    <row r="7629" spans="1:7" hidden="1" x14ac:dyDescent="0.2">
      <c r="A7629" t="s">
        <v>143</v>
      </c>
      <c r="B7629">
        <v>1</v>
      </c>
      <c r="C7629">
        <v>10</v>
      </c>
      <c r="D7629" t="s">
        <v>6343</v>
      </c>
      <c r="E7629">
        <v>49.119253</v>
      </c>
      <c r="F7629">
        <v>-122.92097099999999</v>
      </c>
      <c r="G7629">
        <f>IF(route_map__2[[#This Row],[route_label]]&lt;&gt;A7630,0,SQRT((E7630-route_map__2[[#This Row],[stop_lat]])^2 + ((F7630-route_map__2[[#This Row],[stop_lon]])*COS(RADIANS(route_map__2[[#This Row],[stop_lat]])))^2)*111.32)</f>
        <v>6.1954678076534844</v>
      </c>
    </row>
    <row r="7630" spans="1:7" hidden="1" x14ac:dyDescent="0.2">
      <c r="A7630" t="s">
        <v>143</v>
      </c>
      <c r="B7630">
        <v>1</v>
      </c>
      <c r="C7630">
        <v>11</v>
      </c>
      <c r="D7630" t="s">
        <v>5446</v>
      </c>
      <c r="E7630">
        <v>49.171733000000003</v>
      </c>
      <c r="F7630">
        <v>-122.94928</v>
      </c>
      <c r="G7630">
        <f>IF(route_map__2[[#This Row],[route_label]]&lt;&gt;A7631,0,SQRT((E7631-route_map__2[[#This Row],[stop_lat]])^2 + ((F7631-route_map__2[[#This Row],[stop_lon]])*COS(RADIANS(route_map__2[[#This Row],[stop_lat]])))^2)*111.32)</f>
        <v>1.8091849314985644</v>
      </c>
    </row>
    <row r="7631" spans="1:7" hidden="1" x14ac:dyDescent="0.2">
      <c r="A7631" t="s">
        <v>143</v>
      </c>
      <c r="B7631">
        <v>1</v>
      </c>
      <c r="C7631">
        <v>12</v>
      </c>
      <c r="D7631" t="s">
        <v>2735</v>
      </c>
      <c r="E7631">
        <v>49.187932000000004</v>
      </c>
      <c r="F7631">
        <v>-122.947272</v>
      </c>
      <c r="G7631">
        <f>IF(route_map__2[[#This Row],[route_label]]&lt;&gt;A7632,0,SQRT((E7632-route_map__2[[#This Row],[stop_lat]])^2 + ((F7632-route_map__2[[#This Row],[stop_lon]])*COS(RADIANS(route_map__2[[#This Row],[stop_lat]])))^2)*111.32)</f>
        <v>1.3392990645565608</v>
      </c>
    </row>
    <row r="7632" spans="1:7" hidden="1" x14ac:dyDescent="0.2">
      <c r="A7632" t="s">
        <v>143</v>
      </c>
      <c r="B7632">
        <v>1</v>
      </c>
      <c r="C7632">
        <v>13</v>
      </c>
      <c r="D7632" t="s">
        <v>2586</v>
      </c>
      <c r="E7632">
        <v>49.199857000000002</v>
      </c>
      <c r="F7632">
        <v>-122.94971099999999</v>
      </c>
      <c r="G7632">
        <f>IF(route_map__2[[#This Row],[route_label]]&lt;&gt;A7633,0,SQRT((E7633-route_map__2[[#This Row],[stop_lat]])^2 + ((F7633-route_map__2[[#This Row],[stop_lon]])*COS(RADIANS(route_map__2[[#This Row],[stop_lat]])))^2)*111.32)</f>
        <v>0</v>
      </c>
    </row>
    <row r="7633" spans="1:7" hidden="1" x14ac:dyDescent="0.2">
      <c r="A7633" t="s">
        <v>248</v>
      </c>
      <c r="B7633">
        <v>0</v>
      </c>
      <c r="C7633">
        <v>1</v>
      </c>
      <c r="D7633" t="s">
        <v>6055</v>
      </c>
      <c r="E7633">
        <v>49.133268999999999</v>
      </c>
      <c r="F7633">
        <v>-122.843474</v>
      </c>
      <c r="G7633">
        <f>IF(route_map__2[[#This Row],[route_label]]&lt;&gt;A7634,0,SQRT((E7634-route_map__2[[#This Row],[stop_lat]])^2 + ((F7634-route_map__2[[#This Row],[stop_lon]])*COS(RADIANS(route_map__2[[#This Row],[stop_lat]])))^2)*111.32)</f>
        <v>0.12367151517064374</v>
      </c>
    </row>
    <row r="7634" spans="1:7" hidden="1" x14ac:dyDescent="0.2">
      <c r="A7634" t="s">
        <v>248</v>
      </c>
      <c r="B7634">
        <v>0</v>
      </c>
      <c r="C7634">
        <v>2</v>
      </c>
      <c r="D7634" t="s">
        <v>6246</v>
      </c>
      <c r="E7634">
        <v>49.133429999999997</v>
      </c>
      <c r="F7634">
        <v>-122.84179399999999</v>
      </c>
      <c r="G7634">
        <f>IF(route_map__2[[#This Row],[route_label]]&lt;&gt;A7635,0,SQRT((E7635-route_map__2[[#This Row],[stop_lat]])^2 + ((F7635-route_map__2[[#This Row],[stop_lon]])*COS(RADIANS(route_map__2[[#This Row],[stop_lat]])))^2)*111.32)</f>
        <v>0.27451298540001062</v>
      </c>
    </row>
    <row r="7635" spans="1:7" hidden="1" x14ac:dyDescent="0.2">
      <c r="A7635" t="s">
        <v>248</v>
      </c>
      <c r="B7635">
        <v>0</v>
      </c>
      <c r="C7635">
        <v>3</v>
      </c>
      <c r="D7635" t="s">
        <v>6094</v>
      </c>
      <c r="E7635">
        <v>49.133507999999999</v>
      </c>
      <c r="F7635">
        <v>-122.838027</v>
      </c>
      <c r="G7635">
        <f>IF(route_map__2[[#This Row],[route_label]]&lt;&gt;A7636,0,SQRT((E7636-route_map__2[[#This Row],[stop_lat]])^2 + ((F7636-route_map__2[[#This Row],[stop_lon]])*COS(RADIANS(route_map__2[[#This Row],[stop_lat]])))^2)*111.32)</f>
        <v>0.2946077893448194</v>
      </c>
    </row>
    <row r="7636" spans="1:7" hidden="1" x14ac:dyDescent="0.2">
      <c r="A7636" t="s">
        <v>248</v>
      </c>
      <c r="B7636">
        <v>0</v>
      </c>
      <c r="C7636">
        <v>4</v>
      </c>
      <c r="D7636" t="s">
        <v>6247</v>
      </c>
      <c r="E7636">
        <v>49.133560000000003</v>
      </c>
      <c r="F7636">
        <v>-122.833983</v>
      </c>
      <c r="G7636">
        <f>IF(route_map__2[[#This Row],[route_label]]&lt;&gt;A7637,0,SQRT((E7637-route_map__2[[#This Row],[stop_lat]])^2 + ((F7637-route_map__2[[#This Row],[stop_lon]])*COS(RADIANS(route_map__2[[#This Row],[stop_lat]])))^2)*111.32)</f>
        <v>0.40702873310313853</v>
      </c>
    </row>
    <row r="7637" spans="1:7" hidden="1" x14ac:dyDescent="0.2">
      <c r="A7637" t="s">
        <v>248</v>
      </c>
      <c r="B7637">
        <v>0</v>
      </c>
      <c r="C7637">
        <v>5</v>
      </c>
      <c r="D7637" t="s">
        <v>6248</v>
      </c>
      <c r="E7637">
        <v>49.133595</v>
      </c>
      <c r="F7637">
        <v>-122.828395</v>
      </c>
      <c r="G7637">
        <f>IF(route_map__2[[#This Row],[route_label]]&lt;&gt;A7638,0,SQRT((E7638-route_map__2[[#This Row],[stop_lat]])^2 + ((F7638-route_map__2[[#This Row],[stop_lon]])*COS(RADIANS(route_map__2[[#This Row],[stop_lat]])))^2)*111.32)</f>
        <v>0.38253575426206132</v>
      </c>
    </row>
    <row r="7638" spans="1:7" hidden="1" x14ac:dyDescent="0.2">
      <c r="A7638" t="s">
        <v>248</v>
      </c>
      <c r="B7638">
        <v>0</v>
      </c>
      <c r="C7638">
        <v>6</v>
      </c>
      <c r="D7638" t="s">
        <v>6344</v>
      </c>
      <c r="E7638">
        <v>49.134162000000003</v>
      </c>
      <c r="F7638">
        <v>-122.823215</v>
      </c>
      <c r="G7638">
        <f>IF(route_map__2[[#This Row],[route_label]]&lt;&gt;A7639,0,SQRT((E7639-route_map__2[[#This Row],[stop_lat]])^2 + ((F7639-route_map__2[[#This Row],[stop_lon]])*COS(RADIANS(route_map__2[[#This Row],[stop_lat]])))^2)*111.32)</f>
        <v>0.48939160411223059</v>
      </c>
    </row>
    <row r="7639" spans="1:7" hidden="1" x14ac:dyDescent="0.2">
      <c r="A7639" t="s">
        <v>248</v>
      </c>
      <c r="B7639">
        <v>0</v>
      </c>
      <c r="C7639">
        <v>7</v>
      </c>
      <c r="D7639" t="s">
        <v>6345</v>
      </c>
      <c r="E7639">
        <v>49.138558000000003</v>
      </c>
      <c r="F7639">
        <v>-122.82328800000001</v>
      </c>
      <c r="G7639">
        <f>IF(route_map__2[[#This Row],[route_label]]&lt;&gt;A7640,0,SQRT((E7640-route_map__2[[#This Row],[stop_lat]])^2 + ((F7640-route_map__2[[#This Row],[stop_lon]])*COS(RADIANS(route_map__2[[#This Row],[stop_lat]])))^2)*111.32)</f>
        <v>0.31358912502116315</v>
      </c>
    </row>
    <row r="7640" spans="1:7" hidden="1" x14ac:dyDescent="0.2">
      <c r="A7640" t="s">
        <v>248</v>
      </c>
      <c r="B7640">
        <v>0</v>
      </c>
      <c r="C7640">
        <v>8</v>
      </c>
      <c r="D7640" t="s">
        <v>6346</v>
      </c>
      <c r="E7640">
        <v>49.141374999999996</v>
      </c>
      <c r="F7640">
        <v>-122.823279</v>
      </c>
      <c r="G7640">
        <f>IF(route_map__2[[#This Row],[route_label]]&lt;&gt;A7641,0,SQRT((E7641-route_map__2[[#This Row],[stop_lat]])^2 + ((F7641-route_map__2[[#This Row],[stop_lon]])*COS(RADIANS(route_map__2[[#This Row],[stop_lat]])))^2)*111.32)</f>
        <v>0.2434862902543472</v>
      </c>
    </row>
    <row r="7641" spans="1:7" hidden="1" x14ac:dyDescent="0.2">
      <c r="A7641" t="s">
        <v>248</v>
      </c>
      <c r="B7641">
        <v>0</v>
      </c>
      <c r="C7641">
        <v>9</v>
      </c>
      <c r="D7641" t="s">
        <v>6347</v>
      </c>
      <c r="E7641">
        <v>49.143562000000003</v>
      </c>
      <c r="F7641">
        <v>-122.823331</v>
      </c>
      <c r="G7641">
        <f>IF(route_map__2[[#This Row],[route_label]]&lt;&gt;A7642,0,SQRT((E7642-route_map__2[[#This Row],[stop_lat]])^2 + ((F7642-route_map__2[[#This Row],[stop_lon]])*COS(RADIANS(route_map__2[[#This Row],[stop_lat]])))^2)*111.32)</f>
        <v>0.24612982351004434</v>
      </c>
    </row>
    <row r="7642" spans="1:7" hidden="1" x14ac:dyDescent="0.2">
      <c r="A7642" t="s">
        <v>248</v>
      </c>
      <c r="B7642">
        <v>0</v>
      </c>
      <c r="C7642">
        <v>10</v>
      </c>
      <c r="D7642" t="s">
        <v>6348</v>
      </c>
      <c r="E7642">
        <v>49.145772999999998</v>
      </c>
      <c r="F7642">
        <v>-122.82332</v>
      </c>
      <c r="G7642">
        <f>IF(route_map__2[[#This Row],[route_label]]&lt;&gt;A7643,0,SQRT((E7643-route_map__2[[#This Row],[stop_lat]])^2 + ((F7643-route_map__2[[#This Row],[stop_lon]])*COS(RADIANS(route_map__2[[#This Row],[stop_lat]])))^2)*111.32)</f>
        <v>0.42168876734798116</v>
      </c>
    </row>
    <row r="7643" spans="1:7" hidden="1" x14ac:dyDescent="0.2">
      <c r="A7643" t="s">
        <v>248</v>
      </c>
      <c r="B7643">
        <v>0</v>
      </c>
      <c r="C7643">
        <v>11</v>
      </c>
      <c r="D7643" t="s">
        <v>6349</v>
      </c>
      <c r="E7643">
        <v>49.149560999999999</v>
      </c>
      <c r="F7643">
        <v>-122.823357</v>
      </c>
      <c r="G7643">
        <f>IF(route_map__2[[#This Row],[route_label]]&lt;&gt;A7644,0,SQRT((E7644-route_map__2[[#This Row],[stop_lat]])^2 + ((F7644-route_map__2[[#This Row],[stop_lon]])*COS(RADIANS(route_map__2[[#This Row],[stop_lat]])))^2)*111.32)</f>
        <v>0.42283655096980133</v>
      </c>
    </row>
    <row r="7644" spans="1:7" hidden="1" x14ac:dyDescent="0.2">
      <c r="A7644" t="s">
        <v>248</v>
      </c>
      <c r="B7644">
        <v>0</v>
      </c>
      <c r="C7644">
        <v>12</v>
      </c>
      <c r="D7644" t="s">
        <v>6350</v>
      </c>
      <c r="E7644">
        <v>49.153359000000002</v>
      </c>
      <c r="F7644">
        <v>-122.823274</v>
      </c>
      <c r="G7644">
        <f>IF(route_map__2[[#This Row],[route_label]]&lt;&gt;A7645,0,SQRT((E7645-route_map__2[[#This Row],[stop_lat]])^2 + ((F7645-route_map__2[[#This Row],[stop_lon]])*COS(RADIANS(route_map__2[[#This Row],[stop_lat]])))^2)*111.32)</f>
        <v>0.23663818752691801</v>
      </c>
    </row>
    <row r="7645" spans="1:7" hidden="1" x14ac:dyDescent="0.2">
      <c r="A7645" t="s">
        <v>248</v>
      </c>
      <c r="B7645">
        <v>0</v>
      </c>
      <c r="C7645">
        <v>13</v>
      </c>
      <c r="D7645" t="s">
        <v>6351</v>
      </c>
      <c r="E7645">
        <v>49.155436999999999</v>
      </c>
      <c r="F7645">
        <v>-122.82258899999999</v>
      </c>
      <c r="G7645">
        <f>IF(route_map__2[[#This Row],[route_label]]&lt;&gt;A7646,0,SQRT((E7646-route_map__2[[#This Row],[stop_lat]])^2 + ((F7646-route_map__2[[#This Row],[stop_lon]])*COS(RADIANS(route_map__2[[#This Row],[stop_lat]])))^2)*111.32)</f>
        <v>0.4162222058635936</v>
      </c>
    </row>
    <row r="7646" spans="1:7" hidden="1" x14ac:dyDescent="0.2">
      <c r="A7646" t="s">
        <v>248</v>
      </c>
      <c r="B7646">
        <v>0</v>
      </c>
      <c r="C7646">
        <v>14</v>
      </c>
      <c r="D7646" t="s">
        <v>6352</v>
      </c>
      <c r="E7646">
        <v>49.155437999999997</v>
      </c>
      <c r="F7646">
        <v>-122.816872</v>
      </c>
      <c r="G7646">
        <f>IF(route_map__2[[#This Row],[route_label]]&lt;&gt;A7647,0,SQRT((E7647-route_map__2[[#This Row],[stop_lat]])^2 + ((F7647-route_map__2[[#This Row],[stop_lon]])*COS(RADIANS(route_map__2[[#This Row],[stop_lat]])))^2)*111.32)</f>
        <v>0.3355100372350186</v>
      </c>
    </row>
    <row r="7647" spans="1:7" hidden="1" x14ac:dyDescent="0.2">
      <c r="A7647" t="s">
        <v>248</v>
      </c>
      <c r="B7647">
        <v>0</v>
      </c>
      <c r="C7647">
        <v>15</v>
      </c>
      <c r="D7647" t="s">
        <v>6353</v>
      </c>
      <c r="E7647">
        <v>49.155988000000001</v>
      </c>
      <c r="F7647">
        <v>-122.812341</v>
      </c>
      <c r="G7647">
        <f>IF(route_map__2[[#This Row],[route_label]]&lt;&gt;A7648,0,SQRT((E7648-route_map__2[[#This Row],[stop_lat]])^2 + ((F7648-route_map__2[[#This Row],[stop_lon]])*COS(RADIANS(route_map__2[[#This Row],[stop_lat]])))^2)*111.32)</f>
        <v>0.27351402483876236</v>
      </c>
    </row>
    <row r="7648" spans="1:7" hidden="1" x14ac:dyDescent="0.2">
      <c r="A7648" t="s">
        <v>248</v>
      </c>
      <c r="B7648">
        <v>0</v>
      </c>
      <c r="C7648">
        <v>16</v>
      </c>
      <c r="D7648" t="s">
        <v>6354</v>
      </c>
      <c r="E7648">
        <v>49.158445</v>
      </c>
      <c r="F7648">
        <v>-122.812332</v>
      </c>
      <c r="G7648">
        <f>IF(route_map__2[[#This Row],[route_label]]&lt;&gt;A7649,0,SQRT((E7649-route_map__2[[#This Row],[stop_lat]])^2 + ((F7649-route_map__2[[#This Row],[stop_lon]])*COS(RADIANS(route_map__2[[#This Row],[stop_lat]])))^2)*111.32)</f>
        <v>0.25681979035524133</v>
      </c>
    </row>
    <row r="7649" spans="1:7" hidden="1" x14ac:dyDescent="0.2">
      <c r="A7649" t="s">
        <v>248</v>
      </c>
      <c r="B7649">
        <v>0</v>
      </c>
      <c r="C7649">
        <v>17</v>
      </c>
      <c r="D7649" t="s">
        <v>6355</v>
      </c>
      <c r="E7649">
        <v>49.160752000000002</v>
      </c>
      <c r="F7649">
        <v>-122.81231099999999</v>
      </c>
      <c r="G7649">
        <f>IF(route_map__2[[#This Row],[route_label]]&lt;&gt;A7650,0,SQRT((E7650-route_map__2[[#This Row],[stop_lat]])^2 + ((F7650-route_map__2[[#This Row],[stop_lon]])*COS(RADIANS(route_map__2[[#This Row],[stop_lat]])))^2)*111.32)</f>
        <v>0.29957117727100047</v>
      </c>
    </row>
    <row r="7650" spans="1:7" hidden="1" x14ac:dyDescent="0.2">
      <c r="A7650" t="s">
        <v>248</v>
      </c>
      <c r="B7650">
        <v>0</v>
      </c>
      <c r="C7650">
        <v>18</v>
      </c>
      <c r="D7650" t="s">
        <v>6356</v>
      </c>
      <c r="E7650">
        <v>49.163443000000001</v>
      </c>
      <c r="F7650">
        <v>-122.812279</v>
      </c>
      <c r="G7650">
        <f>IF(route_map__2[[#This Row],[route_label]]&lt;&gt;A7651,0,SQRT((E7651-route_map__2[[#This Row],[stop_lat]])^2 + ((F7651-route_map__2[[#This Row],[stop_lon]])*COS(RADIANS(route_map__2[[#This Row],[stop_lat]])))^2)*111.32)</f>
        <v>0.36869707847171435</v>
      </c>
    </row>
    <row r="7651" spans="1:7" hidden="1" x14ac:dyDescent="0.2">
      <c r="A7651" t="s">
        <v>248</v>
      </c>
      <c r="B7651">
        <v>0</v>
      </c>
      <c r="C7651">
        <v>19</v>
      </c>
      <c r="D7651" t="s">
        <v>6357</v>
      </c>
      <c r="E7651">
        <v>49.166755000000002</v>
      </c>
      <c r="F7651">
        <v>-122.812252</v>
      </c>
      <c r="G7651">
        <f>IF(route_map__2[[#This Row],[route_label]]&lt;&gt;A7652,0,SQRT((E7652-route_map__2[[#This Row],[stop_lat]])^2 + ((F7652-route_map__2[[#This Row],[stop_lon]])*COS(RADIANS(route_map__2[[#This Row],[stop_lat]])))^2)*111.32)</f>
        <v>0.43039242447327569</v>
      </c>
    </row>
    <row r="7652" spans="1:7" hidden="1" x14ac:dyDescent="0.2">
      <c r="A7652" t="s">
        <v>248</v>
      </c>
      <c r="B7652">
        <v>0</v>
      </c>
      <c r="C7652">
        <v>20</v>
      </c>
      <c r="D7652" t="s">
        <v>6358</v>
      </c>
      <c r="E7652">
        <v>49.170620999999997</v>
      </c>
      <c r="F7652">
        <v>-122.812183</v>
      </c>
      <c r="G7652">
        <f>IF(route_map__2[[#This Row],[route_label]]&lt;&gt;A7653,0,SQRT((E7653-route_map__2[[#This Row],[stop_lat]])^2 + ((F7653-route_map__2[[#This Row],[stop_lon]])*COS(RADIANS(route_map__2[[#This Row],[stop_lat]])))^2)*111.32)</f>
        <v>0.34976771260976919</v>
      </c>
    </row>
    <row r="7653" spans="1:7" hidden="1" x14ac:dyDescent="0.2">
      <c r="A7653" t="s">
        <v>248</v>
      </c>
      <c r="B7653">
        <v>0</v>
      </c>
      <c r="C7653">
        <v>21</v>
      </c>
      <c r="D7653" t="s">
        <v>6359</v>
      </c>
      <c r="E7653">
        <v>49.173763000000001</v>
      </c>
      <c r="F7653">
        <v>-122.81217700000001</v>
      </c>
      <c r="G7653">
        <f>IF(route_map__2[[#This Row],[route_label]]&lt;&gt;A7654,0,SQRT((E7654-route_map__2[[#This Row],[stop_lat]])^2 + ((F7654-route_map__2[[#This Row],[stop_lon]])*COS(RADIANS(route_map__2[[#This Row],[stop_lat]])))^2)*111.32)</f>
        <v>0.39287419235171939</v>
      </c>
    </row>
    <row r="7654" spans="1:7" hidden="1" x14ac:dyDescent="0.2">
      <c r="A7654" t="s">
        <v>248</v>
      </c>
      <c r="B7654">
        <v>0</v>
      </c>
      <c r="C7654">
        <v>22</v>
      </c>
      <c r="D7654" t="s">
        <v>6360</v>
      </c>
      <c r="E7654">
        <v>49.177292000000001</v>
      </c>
      <c r="F7654">
        <v>-122.81211500000001</v>
      </c>
      <c r="G7654">
        <f>IF(route_map__2[[#This Row],[route_label]]&lt;&gt;A7655,0,SQRT((E7655-route_map__2[[#This Row],[stop_lat]])^2 + ((F7655-route_map__2[[#This Row],[stop_lon]])*COS(RADIANS(route_map__2[[#This Row],[stop_lat]])))^2)*111.32)</f>
        <v>0.39878760968479987</v>
      </c>
    </row>
    <row r="7655" spans="1:7" hidden="1" x14ac:dyDescent="0.2">
      <c r="A7655" t="s">
        <v>248</v>
      </c>
      <c r="B7655">
        <v>0</v>
      </c>
      <c r="C7655">
        <v>23</v>
      </c>
      <c r="D7655" t="s">
        <v>6361</v>
      </c>
      <c r="E7655">
        <v>49.180874000000003</v>
      </c>
      <c r="F7655">
        <v>-122.812038</v>
      </c>
      <c r="G7655">
        <f>IF(route_map__2[[#This Row],[route_label]]&lt;&gt;A7656,0,SQRT((E7656-route_map__2[[#This Row],[stop_lat]])^2 + ((F7656-route_map__2[[#This Row],[stop_lon]])*COS(RADIANS(route_map__2[[#This Row],[stop_lat]])))^2)*111.32)</f>
        <v>0.35764223084614466</v>
      </c>
    </row>
    <row r="7656" spans="1:7" hidden="1" x14ac:dyDescent="0.2">
      <c r="A7656" t="s">
        <v>248</v>
      </c>
      <c r="B7656">
        <v>0</v>
      </c>
      <c r="C7656">
        <v>24</v>
      </c>
      <c r="D7656" t="s">
        <v>6362</v>
      </c>
      <c r="E7656">
        <v>49.184066999999999</v>
      </c>
      <c r="F7656">
        <v>-122.811494</v>
      </c>
      <c r="G7656">
        <f>IF(route_map__2[[#This Row],[route_label]]&lt;&gt;A7657,0,SQRT((E7657-route_map__2[[#This Row],[stop_lat]])^2 + ((F7657-route_map__2[[#This Row],[stop_lon]])*COS(RADIANS(route_map__2[[#This Row],[stop_lat]])))^2)*111.32)</f>
        <v>0.37906869535168852</v>
      </c>
    </row>
    <row r="7657" spans="1:7" hidden="1" x14ac:dyDescent="0.2">
      <c r="A7657" t="s">
        <v>248</v>
      </c>
      <c r="B7657">
        <v>0</v>
      </c>
      <c r="C7657">
        <v>25</v>
      </c>
      <c r="D7657" t="s">
        <v>6363</v>
      </c>
      <c r="E7657">
        <v>49.184581000000001</v>
      </c>
      <c r="F7657">
        <v>-122.806344</v>
      </c>
      <c r="G7657">
        <f>IF(route_map__2[[#This Row],[route_label]]&lt;&gt;A7658,0,SQRT((E7658-route_map__2[[#This Row],[stop_lat]])^2 + ((F7658-route_map__2[[#This Row],[stop_lon]])*COS(RADIANS(route_map__2[[#This Row],[stop_lat]])))^2)*111.32)</f>
        <v>0.20539055534470141</v>
      </c>
    </row>
    <row r="7658" spans="1:7" hidden="1" x14ac:dyDescent="0.2">
      <c r="A7658" t="s">
        <v>248</v>
      </c>
      <c r="B7658">
        <v>0</v>
      </c>
      <c r="C7658">
        <v>26</v>
      </c>
      <c r="D7658" t="s">
        <v>6364</v>
      </c>
      <c r="E7658">
        <v>49.186425999999997</v>
      </c>
      <c r="F7658">
        <v>-122.806324</v>
      </c>
      <c r="G7658">
        <f>IF(route_map__2[[#This Row],[route_label]]&lt;&gt;A7659,0,SQRT((E7659-route_map__2[[#This Row],[stop_lat]])^2 + ((F7659-route_map__2[[#This Row],[stop_lon]])*COS(RADIANS(route_map__2[[#This Row],[stop_lat]])))^2)*111.32)</f>
        <v>0.31559361742475694</v>
      </c>
    </row>
    <row r="7659" spans="1:7" hidden="1" x14ac:dyDescent="0.2">
      <c r="A7659" t="s">
        <v>248</v>
      </c>
      <c r="B7659">
        <v>0</v>
      </c>
      <c r="C7659">
        <v>27</v>
      </c>
      <c r="D7659" t="s">
        <v>6365</v>
      </c>
      <c r="E7659">
        <v>49.189261000000002</v>
      </c>
      <c r="F7659">
        <v>-122.80631099999999</v>
      </c>
      <c r="G7659">
        <f>IF(route_map__2[[#This Row],[route_label]]&lt;&gt;A7660,0,SQRT((E7660-route_map__2[[#This Row],[stop_lat]])^2 + ((F7660-route_map__2[[#This Row],[stop_lon]])*COS(RADIANS(route_map__2[[#This Row],[stop_lat]])))^2)*111.32)</f>
        <v>0.26983871203361109</v>
      </c>
    </row>
    <row r="7660" spans="1:7" hidden="1" x14ac:dyDescent="0.2">
      <c r="A7660" t="s">
        <v>248</v>
      </c>
      <c r="B7660">
        <v>0</v>
      </c>
      <c r="C7660">
        <v>28</v>
      </c>
      <c r="D7660" t="s">
        <v>6366</v>
      </c>
      <c r="E7660">
        <v>49.191356999999996</v>
      </c>
      <c r="F7660">
        <v>-122.80444799999999</v>
      </c>
      <c r="G7660">
        <f>IF(route_map__2[[#This Row],[route_label]]&lt;&gt;A7661,0,SQRT((E7661-route_map__2[[#This Row],[stop_lat]])^2 + ((F7661-route_map__2[[#This Row],[stop_lon]])*COS(RADIANS(route_map__2[[#This Row],[stop_lat]])))^2)*111.32)</f>
        <v>0.23203865838301097</v>
      </c>
    </row>
    <row r="7661" spans="1:7" hidden="1" x14ac:dyDescent="0.2">
      <c r="A7661" t="s">
        <v>248</v>
      </c>
      <c r="B7661">
        <v>0</v>
      </c>
      <c r="C7661">
        <v>29</v>
      </c>
      <c r="D7661" t="s">
        <v>6367</v>
      </c>
      <c r="E7661">
        <v>49.193277999999999</v>
      </c>
      <c r="F7661">
        <v>-122.80321000000001</v>
      </c>
      <c r="G7661">
        <f>IF(route_map__2[[#This Row],[route_label]]&lt;&gt;A7662,0,SQRT((E7662-route_map__2[[#This Row],[stop_lat]])^2 + ((F7662-route_map__2[[#This Row],[stop_lon]])*COS(RADIANS(route_map__2[[#This Row],[stop_lat]])))^2)*111.32)</f>
        <v>0.20812316126549776</v>
      </c>
    </row>
    <row r="7662" spans="1:7" hidden="1" x14ac:dyDescent="0.2">
      <c r="A7662" t="s">
        <v>248</v>
      </c>
      <c r="B7662">
        <v>0</v>
      </c>
      <c r="C7662">
        <v>30</v>
      </c>
      <c r="D7662" t="s">
        <v>6163</v>
      </c>
      <c r="E7662">
        <v>49.194097999999997</v>
      </c>
      <c r="F7662">
        <v>-122.805781</v>
      </c>
      <c r="G7662">
        <f>IF(route_map__2[[#This Row],[route_label]]&lt;&gt;A7663,0,SQRT((E7663-route_map__2[[#This Row],[stop_lat]])^2 + ((F7663-route_map__2[[#This Row],[stop_lon]])*COS(RADIANS(route_map__2[[#This Row],[stop_lat]])))^2)*111.32)</f>
        <v>0</v>
      </c>
    </row>
    <row r="7663" spans="1:7" hidden="1" x14ac:dyDescent="0.2">
      <c r="A7663" t="s">
        <v>248</v>
      </c>
      <c r="B7663">
        <v>1</v>
      </c>
      <c r="C7663">
        <v>1</v>
      </c>
      <c r="D7663" t="s">
        <v>6163</v>
      </c>
      <c r="E7663">
        <v>49.194097999999997</v>
      </c>
      <c r="F7663">
        <v>-122.805781</v>
      </c>
      <c r="G7663">
        <f>IF(route_map__2[[#This Row],[route_label]]&lt;&gt;A7664,0,SQRT((E7664-route_map__2[[#This Row],[stop_lat]])^2 + ((F7664-route_map__2[[#This Row],[stop_lon]])*COS(RADIANS(route_map__2[[#This Row],[stop_lat]])))^2)*111.32)</f>
        <v>0.22631784622834189</v>
      </c>
    </row>
    <row r="7664" spans="1:7" hidden="1" x14ac:dyDescent="0.2">
      <c r="A7664" t="s">
        <v>248</v>
      </c>
      <c r="B7664">
        <v>1</v>
      </c>
      <c r="C7664">
        <v>2</v>
      </c>
      <c r="D7664" t="s">
        <v>6368</v>
      </c>
      <c r="E7664">
        <v>49.193170000000002</v>
      </c>
      <c r="F7664">
        <v>-122.80301300000001</v>
      </c>
      <c r="G7664">
        <f>IF(route_map__2[[#This Row],[route_label]]&lt;&gt;A7665,0,SQRT((E7665-route_map__2[[#This Row],[stop_lat]])^2 + ((F7665-route_map__2[[#This Row],[stop_lon]])*COS(RADIANS(route_map__2[[#This Row],[stop_lat]])))^2)*111.32)</f>
        <v>0.15056756278520075</v>
      </c>
    </row>
    <row r="7665" spans="1:7" hidden="1" x14ac:dyDescent="0.2">
      <c r="A7665" t="s">
        <v>248</v>
      </c>
      <c r="B7665">
        <v>1</v>
      </c>
      <c r="C7665">
        <v>3</v>
      </c>
      <c r="D7665" t="s">
        <v>6369</v>
      </c>
      <c r="E7665">
        <v>49.192726</v>
      </c>
      <c r="F7665">
        <v>-122.801058</v>
      </c>
      <c r="G7665">
        <f>IF(route_map__2[[#This Row],[route_label]]&lt;&gt;A7666,0,SQRT((E7666-route_map__2[[#This Row],[stop_lat]])^2 + ((F7666-route_map__2[[#This Row],[stop_lon]])*COS(RADIANS(route_map__2[[#This Row],[stop_lat]])))^2)*111.32)</f>
        <v>0.13165375415573793</v>
      </c>
    </row>
    <row r="7666" spans="1:7" hidden="1" x14ac:dyDescent="0.2">
      <c r="A7666" t="s">
        <v>248</v>
      </c>
      <c r="B7666">
        <v>1</v>
      </c>
      <c r="C7666">
        <v>4</v>
      </c>
      <c r="D7666" t="s">
        <v>5820</v>
      </c>
      <c r="E7666">
        <v>49.191595999999997</v>
      </c>
      <c r="F7666">
        <v>-122.801592</v>
      </c>
      <c r="G7666">
        <f>IF(route_map__2[[#This Row],[route_label]]&lt;&gt;A7667,0,SQRT((E7667-route_map__2[[#This Row],[stop_lat]])^2 + ((F7667-route_map__2[[#This Row],[stop_lon]])*COS(RADIANS(route_map__2[[#This Row],[stop_lat]])))^2)*111.32)</f>
        <v>0.36878276314490283</v>
      </c>
    </row>
    <row r="7667" spans="1:7" hidden="1" x14ac:dyDescent="0.2">
      <c r="A7667" t="s">
        <v>248</v>
      </c>
      <c r="B7667">
        <v>1</v>
      </c>
      <c r="C7667">
        <v>5</v>
      </c>
      <c r="D7667" t="s">
        <v>6370</v>
      </c>
      <c r="E7667">
        <v>49.190964000000001</v>
      </c>
      <c r="F7667">
        <v>-122.806568</v>
      </c>
      <c r="G7667">
        <f>IF(route_map__2[[#This Row],[route_label]]&lt;&gt;A7668,0,SQRT((E7668-route_map__2[[#This Row],[stop_lat]])^2 + ((F7668-route_map__2[[#This Row],[stop_lon]])*COS(RADIANS(route_map__2[[#This Row],[stop_lat]])))^2)*111.32)</f>
        <v>0.25838929860300558</v>
      </c>
    </row>
    <row r="7668" spans="1:7" hidden="1" x14ac:dyDescent="0.2">
      <c r="A7668" t="s">
        <v>248</v>
      </c>
      <c r="B7668">
        <v>1</v>
      </c>
      <c r="C7668">
        <v>6</v>
      </c>
      <c r="D7668" t="s">
        <v>6371</v>
      </c>
      <c r="E7668">
        <v>49.188642999999999</v>
      </c>
      <c r="F7668">
        <v>-122.806529</v>
      </c>
      <c r="G7668">
        <f>IF(route_map__2[[#This Row],[route_label]]&lt;&gt;A7669,0,SQRT((E7669-route_map__2[[#This Row],[stop_lat]])^2 + ((F7669-route_map__2[[#This Row],[stop_lon]])*COS(RADIANS(route_map__2[[#This Row],[stop_lat]])))^2)*111.32)</f>
        <v>0.30702160308246335</v>
      </c>
    </row>
    <row r="7669" spans="1:7" hidden="1" x14ac:dyDescent="0.2">
      <c r="A7669" t="s">
        <v>248</v>
      </c>
      <c r="B7669">
        <v>1</v>
      </c>
      <c r="C7669">
        <v>7</v>
      </c>
      <c r="D7669" t="s">
        <v>6372</v>
      </c>
      <c r="E7669">
        <v>49.185884999999999</v>
      </c>
      <c r="F7669">
        <v>-122.80654</v>
      </c>
      <c r="G7669">
        <f>IF(route_map__2[[#This Row],[route_label]]&lt;&gt;A7670,0,SQRT((E7670-route_map__2[[#This Row],[stop_lat]])^2 + ((F7670-route_map__2[[#This Row],[stop_lon]])*COS(RADIANS(route_map__2[[#This Row],[stop_lat]])))^2)*111.32)</f>
        <v>0.18449439254189201</v>
      </c>
    </row>
    <row r="7670" spans="1:7" hidden="1" x14ac:dyDescent="0.2">
      <c r="A7670" t="s">
        <v>248</v>
      </c>
      <c r="B7670">
        <v>1</v>
      </c>
      <c r="C7670">
        <v>8</v>
      </c>
      <c r="D7670" t="s">
        <v>6373</v>
      </c>
      <c r="E7670">
        <v>49.184260999999999</v>
      </c>
      <c r="F7670">
        <v>-122.807046</v>
      </c>
      <c r="G7670">
        <f>IF(route_map__2[[#This Row],[route_label]]&lt;&gt;A7671,0,SQRT((E7671-route_map__2[[#This Row],[stop_lat]])^2 + ((F7671-route_map__2[[#This Row],[stop_lon]])*COS(RADIANS(route_map__2[[#This Row],[stop_lat]])))^2)*111.32)</f>
        <v>0.38013573999600525</v>
      </c>
    </row>
    <row r="7671" spans="1:7" hidden="1" x14ac:dyDescent="0.2">
      <c r="A7671" t="s">
        <v>248</v>
      </c>
      <c r="B7671">
        <v>1</v>
      </c>
      <c r="C7671">
        <v>9</v>
      </c>
      <c r="D7671" t="s">
        <v>6374</v>
      </c>
      <c r="E7671">
        <v>49.183667999999997</v>
      </c>
      <c r="F7671">
        <v>-122.812191</v>
      </c>
      <c r="G7671">
        <f>IF(route_map__2[[#This Row],[route_label]]&lt;&gt;A7672,0,SQRT((E7672-route_map__2[[#This Row],[stop_lat]])^2 + ((F7672-route_map__2[[#This Row],[stop_lon]])*COS(RADIANS(route_map__2[[#This Row],[stop_lat]])))^2)*111.32)</f>
        <v>0.38897577100543412</v>
      </c>
    </row>
    <row r="7672" spans="1:7" hidden="1" x14ac:dyDescent="0.2">
      <c r="A7672" t="s">
        <v>248</v>
      </c>
      <c r="B7672">
        <v>1</v>
      </c>
      <c r="C7672">
        <v>10</v>
      </c>
      <c r="D7672" t="s">
        <v>6375</v>
      </c>
      <c r="E7672">
        <v>49.180174000000001</v>
      </c>
      <c r="F7672">
        <v>-122.81225000000001</v>
      </c>
      <c r="G7672">
        <f>IF(route_map__2[[#This Row],[route_label]]&lt;&gt;A7673,0,SQRT((E7673-route_map__2[[#This Row],[stop_lat]])^2 + ((F7673-route_map__2[[#This Row],[stop_lon]])*COS(RADIANS(route_map__2[[#This Row],[stop_lat]])))^2)*111.32)</f>
        <v>0.41876107664810508</v>
      </c>
    </row>
    <row r="7673" spans="1:7" hidden="1" x14ac:dyDescent="0.2">
      <c r="A7673" t="s">
        <v>248</v>
      </c>
      <c r="B7673">
        <v>1</v>
      </c>
      <c r="C7673">
        <v>11</v>
      </c>
      <c r="D7673" t="s">
        <v>6376</v>
      </c>
      <c r="E7673">
        <v>49.176412999999997</v>
      </c>
      <c r="F7673">
        <v>-122.81236699999999</v>
      </c>
      <c r="G7673">
        <f>IF(route_map__2[[#This Row],[route_label]]&lt;&gt;A7674,0,SQRT((E7674-route_map__2[[#This Row],[stop_lat]])^2 + ((F7674-route_map__2[[#This Row],[stop_lon]])*COS(RADIANS(route_map__2[[#This Row],[stop_lat]])))^2)*111.32)</f>
        <v>0.36268074252842702</v>
      </c>
    </row>
    <row r="7674" spans="1:7" hidden="1" x14ac:dyDescent="0.2">
      <c r="A7674" t="s">
        <v>248</v>
      </c>
      <c r="B7674">
        <v>1</v>
      </c>
      <c r="C7674">
        <v>12</v>
      </c>
      <c r="D7674" t="s">
        <v>6377</v>
      </c>
      <c r="E7674">
        <v>49.173155000000001</v>
      </c>
      <c r="F7674">
        <v>-122.81236199999999</v>
      </c>
      <c r="G7674">
        <f>IF(route_map__2[[#This Row],[route_label]]&lt;&gt;A7675,0,SQRT((E7675-route_map__2[[#This Row],[stop_lat]])^2 + ((F7675-route_map__2[[#This Row],[stop_lon]])*COS(RADIANS(route_map__2[[#This Row],[stop_lat]])))^2)*111.32)</f>
        <v>0.35225654679847912</v>
      </c>
    </row>
    <row r="7675" spans="1:7" hidden="1" x14ac:dyDescent="0.2">
      <c r="A7675" t="s">
        <v>248</v>
      </c>
      <c r="B7675">
        <v>1</v>
      </c>
      <c r="C7675">
        <v>13</v>
      </c>
      <c r="D7675" t="s">
        <v>6378</v>
      </c>
      <c r="E7675">
        <v>49.169991000000003</v>
      </c>
      <c r="F7675">
        <v>-122.81243499999999</v>
      </c>
      <c r="G7675">
        <f>IF(route_map__2[[#This Row],[route_label]]&lt;&gt;A7676,0,SQRT((E7676-route_map__2[[#This Row],[stop_lat]])^2 + ((F7676-route_map__2[[#This Row],[stop_lon]])*COS(RADIANS(route_map__2[[#This Row],[stop_lat]])))^2)*111.32)</f>
        <v>0.42291069875440734</v>
      </c>
    </row>
    <row r="7676" spans="1:7" hidden="1" x14ac:dyDescent="0.2">
      <c r="A7676" t="s">
        <v>248</v>
      </c>
      <c r="B7676">
        <v>1</v>
      </c>
      <c r="C7676">
        <v>14</v>
      </c>
      <c r="D7676" t="s">
        <v>6379</v>
      </c>
      <c r="E7676">
        <v>49.166192000000002</v>
      </c>
      <c r="F7676">
        <v>-122.812466</v>
      </c>
      <c r="G7676">
        <f>IF(route_map__2[[#This Row],[route_label]]&lt;&gt;A7677,0,SQRT((E7677-route_map__2[[#This Row],[stop_lat]])^2 + ((F7677-route_map__2[[#This Row],[stop_lon]])*COS(RADIANS(route_map__2[[#This Row],[stop_lat]])))^2)*111.32)</f>
        <v>0.42379526500362724</v>
      </c>
    </row>
    <row r="7677" spans="1:7" hidden="1" x14ac:dyDescent="0.2">
      <c r="A7677" t="s">
        <v>248</v>
      </c>
      <c r="B7677">
        <v>1</v>
      </c>
      <c r="C7677">
        <v>15</v>
      </c>
      <c r="D7677" t="s">
        <v>6380</v>
      </c>
      <c r="E7677">
        <v>49.162385</v>
      </c>
      <c r="F7677">
        <v>-122.812468</v>
      </c>
      <c r="G7677">
        <f>IF(route_map__2[[#This Row],[route_label]]&lt;&gt;A7678,0,SQRT((E7678-route_map__2[[#This Row],[stop_lat]])^2 + ((F7678-route_map__2[[#This Row],[stop_lon]])*COS(RADIANS(route_map__2[[#This Row],[stop_lat]])))^2)*111.32)</f>
        <v>0.24713764730263416</v>
      </c>
    </row>
    <row r="7678" spans="1:7" hidden="1" x14ac:dyDescent="0.2">
      <c r="A7678" t="s">
        <v>248</v>
      </c>
      <c r="B7678">
        <v>1</v>
      </c>
      <c r="C7678">
        <v>16</v>
      </c>
      <c r="D7678" t="s">
        <v>6381</v>
      </c>
      <c r="E7678">
        <v>49.160164999999999</v>
      </c>
      <c r="F7678">
        <v>-122.812494</v>
      </c>
      <c r="G7678">
        <f>IF(route_map__2[[#This Row],[route_label]]&lt;&gt;A7679,0,SQRT((E7679-route_map__2[[#This Row],[stop_lat]])^2 + ((F7679-route_map__2[[#This Row],[stop_lon]])*COS(RADIANS(route_map__2[[#This Row],[stop_lat]])))^2)*111.32)</f>
        <v>0.28331572240071362</v>
      </c>
    </row>
    <row r="7679" spans="1:7" hidden="1" x14ac:dyDescent="0.2">
      <c r="A7679" t="s">
        <v>248</v>
      </c>
      <c r="B7679">
        <v>1</v>
      </c>
      <c r="C7679">
        <v>17</v>
      </c>
      <c r="D7679" t="s">
        <v>6382</v>
      </c>
      <c r="E7679">
        <v>49.157620000000001</v>
      </c>
      <c r="F7679">
        <v>-122.81252000000001</v>
      </c>
      <c r="G7679">
        <f>IF(route_map__2[[#This Row],[route_label]]&lt;&gt;A7680,0,SQRT((E7680-route_map__2[[#This Row],[stop_lat]])^2 + ((F7680-route_map__2[[#This Row],[stop_lon]])*COS(RADIANS(route_map__2[[#This Row],[stop_lat]])))^2)*111.32)</f>
        <v>0.22660745884729983</v>
      </c>
    </row>
    <row r="7680" spans="1:7" hidden="1" x14ac:dyDescent="0.2">
      <c r="A7680" t="s">
        <v>248</v>
      </c>
      <c r="B7680">
        <v>1</v>
      </c>
      <c r="C7680">
        <v>18</v>
      </c>
      <c r="D7680" t="s">
        <v>6383</v>
      </c>
      <c r="E7680">
        <v>49.155608000000001</v>
      </c>
      <c r="F7680">
        <v>-122.81299300000001</v>
      </c>
      <c r="G7680">
        <f>IF(route_map__2[[#This Row],[route_label]]&lt;&gt;A7681,0,SQRT((E7681-route_map__2[[#This Row],[stop_lat]])^2 + ((F7681-route_map__2[[#This Row],[stop_lon]])*COS(RADIANS(route_map__2[[#This Row],[stop_lat]])))^2)*111.32)</f>
        <v>0.38972276677732193</v>
      </c>
    </row>
    <row r="7681" spans="1:7" hidden="1" x14ac:dyDescent="0.2">
      <c r="A7681" t="s">
        <v>248</v>
      </c>
      <c r="B7681">
        <v>1</v>
      </c>
      <c r="C7681">
        <v>19</v>
      </c>
      <c r="D7681" t="s">
        <v>6384</v>
      </c>
      <c r="E7681">
        <v>49.155620999999996</v>
      </c>
      <c r="F7681">
        <v>-122.81834600000001</v>
      </c>
      <c r="G7681">
        <f>IF(route_map__2[[#This Row],[route_label]]&lt;&gt;A7682,0,SQRT((E7682-route_map__2[[#This Row],[stop_lat]])^2 + ((F7682-route_map__2[[#This Row],[stop_lon]])*COS(RADIANS(route_map__2[[#This Row],[stop_lat]])))^2)*111.32)</f>
        <v>0.38086014170039217</v>
      </c>
    </row>
    <row r="7682" spans="1:7" hidden="1" x14ac:dyDescent="0.2">
      <c r="A7682" t="s">
        <v>248</v>
      </c>
      <c r="B7682">
        <v>1</v>
      </c>
      <c r="C7682">
        <v>20</v>
      </c>
      <c r="D7682" t="s">
        <v>6385</v>
      </c>
      <c r="E7682">
        <v>49.155034999999998</v>
      </c>
      <c r="F7682">
        <v>-122.8235</v>
      </c>
      <c r="G7682">
        <f>IF(route_map__2[[#This Row],[route_label]]&lt;&gt;A7683,0,SQRT((E7683-route_map__2[[#This Row],[stop_lat]])^2 + ((F7683-route_map__2[[#This Row],[stop_lon]])*COS(RADIANS(route_map__2[[#This Row],[stop_lat]])))^2)*111.32)</f>
        <v>0.25425489042324789</v>
      </c>
    </row>
    <row r="7683" spans="1:7" hidden="1" x14ac:dyDescent="0.2">
      <c r="A7683" t="s">
        <v>248</v>
      </c>
      <c r="B7683">
        <v>1</v>
      </c>
      <c r="C7683">
        <v>21</v>
      </c>
      <c r="D7683" t="s">
        <v>6386</v>
      </c>
      <c r="E7683">
        <v>49.152751000000002</v>
      </c>
      <c r="F7683">
        <v>-122.82350099999999</v>
      </c>
      <c r="G7683">
        <f>IF(route_map__2[[#This Row],[route_label]]&lt;&gt;A7684,0,SQRT((E7684-route_map__2[[#This Row],[stop_lat]])^2 + ((F7684-route_map__2[[#This Row],[stop_lon]])*COS(RADIANS(route_map__2[[#This Row],[stop_lat]])))^2)*111.32)</f>
        <v>0.39810428899928846</v>
      </c>
    </row>
    <row r="7684" spans="1:7" hidden="1" x14ac:dyDescent="0.2">
      <c r="A7684" t="s">
        <v>248</v>
      </c>
      <c r="B7684">
        <v>1</v>
      </c>
      <c r="C7684">
        <v>22</v>
      </c>
      <c r="D7684" t="s">
        <v>6387</v>
      </c>
      <c r="E7684">
        <v>49.149175</v>
      </c>
      <c r="F7684">
        <v>-122.823561</v>
      </c>
      <c r="G7684">
        <f>IF(route_map__2[[#This Row],[route_label]]&lt;&gt;A7685,0,SQRT((E7685-route_map__2[[#This Row],[stop_lat]])^2 + ((F7685-route_map__2[[#This Row],[stop_lon]])*COS(RADIANS(route_map__2[[#This Row],[stop_lat]])))^2)*111.32)</f>
        <v>0.39752894810187789</v>
      </c>
    </row>
    <row r="7685" spans="1:7" hidden="1" x14ac:dyDescent="0.2">
      <c r="A7685" t="s">
        <v>248</v>
      </c>
      <c r="B7685">
        <v>1</v>
      </c>
      <c r="C7685">
        <v>23</v>
      </c>
      <c r="D7685" t="s">
        <v>6388</v>
      </c>
      <c r="E7685">
        <v>49.145603999999999</v>
      </c>
      <c r="F7685">
        <v>-122.823533</v>
      </c>
      <c r="G7685">
        <f>IF(route_map__2[[#This Row],[route_label]]&lt;&gt;A7686,0,SQRT((E7686-route_map__2[[#This Row],[stop_lat]])^2 + ((F7686-route_map__2[[#This Row],[stop_lon]])*COS(RADIANS(route_map__2[[#This Row],[stop_lat]])))^2)*111.32)</f>
        <v>0.29836256215353252</v>
      </c>
    </row>
    <row r="7686" spans="1:7" hidden="1" x14ac:dyDescent="0.2">
      <c r="A7686" t="s">
        <v>248</v>
      </c>
      <c r="B7686">
        <v>1</v>
      </c>
      <c r="C7686">
        <v>24</v>
      </c>
      <c r="D7686" t="s">
        <v>6389</v>
      </c>
      <c r="E7686">
        <v>49.142924000000001</v>
      </c>
      <c r="F7686">
        <v>-122.82348</v>
      </c>
      <c r="G7686">
        <f>IF(route_map__2[[#This Row],[route_label]]&lt;&gt;A7687,0,SQRT((E7687-route_map__2[[#This Row],[stop_lat]])^2 + ((F7687-route_map__2[[#This Row],[stop_lon]])*COS(RADIANS(route_map__2[[#This Row],[stop_lat]])))^2)*111.32)</f>
        <v>0.26350607269230625</v>
      </c>
    </row>
    <row r="7687" spans="1:7" hidden="1" x14ac:dyDescent="0.2">
      <c r="A7687" t="s">
        <v>248</v>
      </c>
      <c r="B7687">
        <v>1</v>
      </c>
      <c r="C7687">
        <v>25</v>
      </c>
      <c r="D7687" t="s">
        <v>6390</v>
      </c>
      <c r="E7687">
        <v>49.140557000000001</v>
      </c>
      <c r="F7687">
        <v>-122.823514</v>
      </c>
      <c r="G7687">
        <f>IF(route_map__2[[#This Row],[route_label]]&lt;&gt;A7688,0,SQRT((E7688-route_map__2[[#This Row],[stop_lat]])^2 + ((F7688-route_map__2[[#This Row],[stop_lon]])*COS(RADIANS(route_map__2[[#This Row],[stop_lat]])))^2)*111.32)</f>
        <v>0.29869117248093896</v>
      </c>
    </row>
    <row r="7688" spans="1:7" hidden="1" x14ac:dyDescent="0.2">
      <c r="A7688" t="s">
        <v>248</v>
      </c>
      <c r="B7688">
        <v>1</v>
      </c>
      <c r="C7688">
        <v>26</v>
      </c>
      <c r="D7688" t="s">
        <v>6391</v>
      </c>
      <c r="E7688">
        <v>49.137873999999996</v>
      </c>
      <c r="F7688">
        <v>-122.82346699999999</v>
      </c>
      <c r="G7688">
        <f>IF(route_map__2[[#This Row],[route_label]]&lt;&gt;A7689,0,SQRT((E7689-route_map__2[[#This Row],[stop_lat]])^2 + ((F7689-route_map__2[[#This Row],[stop_lon]])*COS(RADIANS(route_map__2[[#This Row],[stop_lat]])))^2)*111.32)</f>
        <v>0.29222488348165432</v>
      </c>
    </row>
    <row r="7689" spans="1:7" hidden="1" x14ac:dyDescent="0.2">
      <c r="A7689" t="s">
        <v>248</v>
      </c>
      <c r="B7689">
        <v>1</v>
      </c>
      <c r="C7689">
        <v>27</v>
      </c>
      <c r="D7689" t="s">
        <v>6392</v>
      </c>
      <c r="E7689">
        <v>49.135249000000002</v>
      </c>
      <c r="F7689">
        <v>-122.8235</v>
      </c>
      <c r="G7689">
        <f>IF(route_map__2[[#This Row],[route_label]]&lt;&gt;A7690,0,SQRT((E7690-route_map__2[[#This Row],[stop_lat]])^2 + ((F7690-route_map__2[[#This Row],[stop_lon]])*COS(RADIANS(route_map__2[[#This Row],[stop_lat]])))^2)*111.32)</f>
        <v>0.16406035931169216</v>
      </c>
    </row>
    <row r="7690" spans="1:7" hidden="1" x14ac:dyDescent="0.2">
      <c r="A7690" t="s">
        <v>248</v>
      </c>
      <c r="B7690">
        <v>1</v>
      </c>
      <c r="C7690">
        <v>28</v>
      </c>
      <c r="D7690" t="s">
        <v>6244</v>
      </c>
      <c r="E7690">
        <v>49.13382</v>
      </c>
      <c r="F7690">
        <v>-122.824051</v>
      </c>
      <c r="G7690">
        <f>IF(route_map__2[[#This Row],[route_label]]&lt;&gt;A7691,0,SQRT((E7691-route_map__2[[#This Row],[stop_lat]])^2 + ((F7691-route_map__2[[#This Row],[stop_lon]])*COS(RADIANS(route_map__2[[#This Row],[stop_lat]])))^2)*111.32)</f>
        <v>0.39204482973530075</v>
      </c>
    </row>
    <row r="7691" spans="1:7" hidden="1" x14ac:dyDescent="0.2">
      <c r="A7691" t="s">
        <v>248</v>
      </c>
      <c r="B7691">
        <v>1</v>
      </c>
      <c r="C7691">
        <v>29</v>
      </c>
      <c r="D7691" t="s">
        <v>6245</v>
      </c>
      <c r="E7691">
        <v>49.133769000000001</v>
      </c>
      <c r="F7691">
        <v>-122.82943299999999</v>
      </c>
      <c r="G7691">
        <f>IF(route_map__2[[#This Row],[route_label]]&lt;&gt;A7692,0,SQRT((E7692-route_map__2[[#This Row],[stop_lat]])^2 + ((F7692-route_map__2[[#This Row],[stop_lon]])*COS(RADIANS(route_map__2[[#This Row],[stop_lat]])))^2)*111.32)</f>
        <v>0.4224862972144014</v>
      </c>
    </row>
    <row r="7692" spans="1:7" hidden="1" x14ac:dyDescent="0.2">
      <c r="A7692" t="s">
        <v>248</v>
      </c>
      <c r="B7692">
        <v>1</v>
      </c>
      <c r="C7692">
        <v>30</v>
      </c>
      <c r="D7692" t="s">
        <v>6140</v>
      </c>
      <c r="E7692">
        <v>49.133718999999999</v>
      </c>
      <c r="F7692">
        <v>-122.835233</v>
      </c>
      <c r="G7692">
        <f>IF(route_map__2[[#This Row],[route_label]]&lt;&gt;A7693,0,SQRT((E7693-route_map__2[[#This Row],[stop_lat]])^2 + ((F7693-route_map__2[[#This Row],[stop_lon]])*COS(RADIANS(route_map__2[[#This Row],[stop_lat]])))^2)*111.32)</f>
        <v>0.29036461849647949</v>
      </c>
    </row>
    <row r="7693" spans="1:7" hidden="1" x14ac:dyDescent="0.2">
      <c r="A7693" t="s">
        <v>248</v>
      </c>
      <c r="B7693">
        <v>1</v>
      </c>
      <c r="C7693">
        <v>31</v>
      </c>
      <c r="D7693" t="s">
        <v>5867</v>
      </c>
      <c r="E7693">
        <v>49.133676000000001</v>
      </c>
      <c r="F7693">
        <v>-122.839219</v>
      </c>
      <c r="G7693">
        <f>IF(route_map__2[[#This Row],[route_label]]&lt;&gt;A7694,0,SQRT((E7694-route_map__2[[#This Row],[stop_lat]])^2 + ((F7694-route_map__2[[#This Row],[stop_lon]])*COS(RADIANS(route_map__2[[#This Row],[stop_lat]])))^2)*111.32)</f>
        <v>0.18988918609975455</v>
      </c>
    </row>
    <row r="7694" spans="1:7" hidden="1" x14ac:dyDescent="0.2">
      <c r="A7694" t="s">
        <v>248</v>
      </c>
      <c r="B7694">
        <v>1</v>
      </c>
      <c r="C7694">
        <v>32</v>
      </c>
      <c r="D7694" t="s">
        <v>5671</v>
      </c>
      <c r="E7694">
        <v>49.133305999999997</v>
      </c>
      <c r="F7694">
        <v>-122.841764</v>
      </c>
      <c r="G7694">
        <f>IF(route_map__2[[#This Row],[route_label]]&lt;&gt;A7695,0,SQRT((E7695-route_map__2[[#This Row],[stop_lat]])^2 + ((F7695-route_map__2[[#This Row],[stop_lon]])*COS(RADIANS(route_map__2[[#This Row],[stop_lat]])))^2)*111.32)</f>
        <v>0</v>
      </c>
    </row>
    <row r="7695" spans="1:7" hidden="1" x14ac:dyDescent="0.2">
      <c r="A7695" t="s">
        <v>145</v>
      </c>
      <c r="B7695">
        <v>0</v>
      </c>
      <c r="C7695">
        <v>1</v>
      </c>
      <c r="D7695" t="s">
        <v>6055</v>
      </c>
      <c r="E7695">
        <v>49.133268999999999</v>
      </c>
      <c r="F7695">
        <v>-122.843474</v>
      </c>
      <c r="G7695">
        <f>IF(route_map__2[[#This Row],[route_label]]&lt;&gt;A7696,0,SQRT((E7696-route_map__2[[#This Row],[stop_lat]])^2 + ((F7696-route_map__2[[#This Row],[stop_lon]])*COS(RADIANS(route_map__2[[#This Row],[stop_lat]])))^2)*111.32)</f>
        <v>6.392395334890702E-2</v>
      </c>
    </row>
    <row r="7696" spans="1:7" hidden="1" x14ac:dyDescent="0.2">
      <c r="A7696" t="s">
        <v>145</v>
      </c>
      <c r="B7696">
        <v>0</v>
      </c>
      <c r="C7696">
        <v>2</v>
      </c>
      <c r="D7696" t="s">
        <v>6393</v>
      </c>
      <c r="E7696">
        <v>49.133304000000003</v>
      </c>
      <c r="F7696">
        <v>-122.842598</v>
      </c>
      <c r="G7696">
        <f>IF(route_map__2[[#This Row],[route_label]]&lt;&gt;A7697,0,SQRT((E7697-route_map__2[[#This Row],[stop_lat]])^2 + ((F7697-route_map__2[[#This Row],[stop_lon]])*COS(RADIANS(route_map__2[[#This Row],[stop_lat]])))^2)*111.32)</f>
        <v>0.33371072306921734</v>
      </c>
    </row>
    <row r="7697" spans="1:7" hidden="1" x14ac:dyDescent="0.2">
      <c r="A7697" t="s">
        <v>145</v>
      </c>
      <c r="B7697">
        <v>0</v>
      </c>
      <c r="C7697">
        <v>3</v>
      </c>
      <c r="D7697" t="s">
        <v>6094</v>
      </c>
      <c r="E7697">
        <v>49.133507999999999</v>
      </c>
      <c r="F7697">
        <v>-122.838027</v>
      </c>
      <c r="G7697">
        <f>IF(route_map__2[[#This Row],[route_label]]&lt;&gt;A7698,0,SQRT((E7698-route_map__2[[#This Row],[stop_lat]])^2 + ((F7698-route_map__2[[#This Row],[stop_lon]])*COS(RADIANS(route_map__2[[#This Row],[stop_lat]])))^2)*111.32)</f>
        <v>0.2946077893448194</v>
      </c>
    </row>
    <row r="7698" spans="1:7" hidden="1" x14ac:dyDescent="0.2">
      <c r="A7698" t="s">
        <v>145</v>
      </c>
      <c r="B7698">
        <v>0</v>
      </c>
      <c r="C7698">
        <v>4</v>
      </c>
      <c r="D7698" t="s">
        <v>6247</v>
      </c>
      <c r="E7698">
        <v>49.133560000000003</v>
      </c>
      <c r="F7698">
        <v>-122.833983</v>
      </c>
      <c r="G7698">
        <f>IF(route_map__2[[#This Row],[route_label]]&lt;&gt;A7699,0,SQRT((E7699-route_map__2[[#This Row],[stop_lat]])^2 + ((F7699-route_map__2[[#This Row],[stop_lon]])*COS(RADIANS(route_map__2[[#This Row],[stop_lat]])))^2)*111.32)</f>
        <v>0.40702873310313853</v>
      </c>
    </row>
    <row r="7699" spans="1:7" hidden="1" x14ac:dyDescent="0.2">
      <c r="A7699" t="s">
        <v>145</v>
      </c>
      <c r="B7699">
        <v>0</v>
      </c>
      <c r="C7699">
        <v>5</v>
      </c>
      <c r="D7699" t="s">
        <v>6248</v>
      </c>
      <c r="E7699">
        <v>49.133595</v>
      </c>
      <c r="F7699">
        <v>-122.828395</v>
      </c>
      <c r="G7699">
        <f>IF(route_map__2[[#This Row],[route_label]]&lt;&gt;A7700,0,SQRT((E7700-route_map__2[[#This Row],[stop_lat]])^2 + ((F7700-route_map__2[[#This Row],[stop_lon]])*COS(RADIANS(route_map__2[[#This Row],[stop_lat]])))^2)*111.32)</f>
        <v>0.36217061804849893</v>
      </c>
    </row>
    <row r="7700" spans="1:7" hidden="1" x14ac:dyDescent="0.2">
      <c r="A7700" t="s">
        <v>145</v>
      </c>
      <c r="B7700">
        <v>0</v>
      </c>
      <c r="C7700">
        <v>6</v>
      </c>
      <c r="D7700" t="s">
        <v>6394</v>
      </c>
      <c r="E7700">
        <v>49.133308</v>
      </c>
      <c r="F7700">
        <v>-122.823442</v>
      </c>
      <c r="G7700">
        <f>IF(route_map__2[[#This Row],[route_label]]&lt;&gt;A7701,0,SQRT((E7701-route_map__2[[#This Row],[stop_lat]])^2 + ((F7701-route_map__2[[#This Row],[stop_lon]])*COS(RADIANS(route_map__2[[#This Row],[stop_lat]])))^2)*111.32)</f>
        <v>0.29878643118825771</v>
      </c>
    </row>
    <row r="7701" spans="1:7" hidden="1" x14ac:dyDescent="0.2">
      <c r="A7701" t="s">
        <v>145</v>
      </c>
      <c r="B7701">
        <v>0</v>
      </c>
      <c r="C7701">
        <v>7</v>
      </c>
      <c r="D7701" t="s">
        <v>6395</v>
      </c>
      <c r="E7701">
        <v>49.130623999999997</v>
      </c>
      <c r="F7701">
        <v>-122.82342199999999</v>
      </c>
      <c r="G7701">
        <f>IF(route_map__2[[#This Row],[route_label]]&lt;&gt;A7702,0,SQRT((E7702-route_map__2[[#This Row],[stop_lat]])^2 + ((F7702-route_map__2[[#This Row],[stop_lon]])*COS(RADIANS(route_map__2[[#This Row],[stop_lat]])))^2)*111.32)</f>
        <v>0.37481563615807451</v>
      </c>
    </row>
    <row r="7702" spans="1:7" hidden="1" x14ac:dyDescent="0.2">
      <c r="A7702" t="s">
        <v>145</v>
      </c>
      <c r="B7702">
        <v>0</v>
      </c>
      <c r="C7702">
        <v>8</v>
      </c>
      <c r="D7702" t="s">
        <v>6396</v>
      </c>
      <c r="E7702">
        <v>49.127257</v>
      </c>
      <c r="F7702">
        <v>-122.823409</v>
      </c>
      <c r="G7702">
        <f>IF(route_map__2[[#This Row],[route_label]]&lt;&gt;A7703,0,SQRT((E7703-route_map__2[[#This Row],[stop_lat]])^2 + ((F7703-route_map__2[[#This Row],[stop_lon]])*COS(RADIANS(route_map__2[[#This Row],[stop_lat]])))^2)*111.32)</f>
        <v>0.26928311941240074</v>
      </c>
    </row>
    <row r="7703" spans="1:7" hidden="1" x14ac:dyDescent="0.2">
      <c r="A7703" t="s">
        <v>145</v>
      </c>
      <c r="B7703">
        <v>0</v>
      </c>
      <c r="C7703">
        <v>9</v>
      </c>
      <c r="D7703" t="s">
        <v>6397</v>
      </c>
      <c r="E7703">
        <v>49.124837999999997</v>
      </c>
      <c r="F7703">
        <v>-122.82341099999999</v>
      </c>
      <c r="G7703">
        <f>IF(route_map__2[[#This Row],[route_label]]&lt;&gt;A7704,0,SQRT((E7704-route_map__2[[#This Row],[stop_lat]])^2 + ((F7704-route_map__2[[#This Row],[stop_lon]])*COS(RADIANS(route_map__2[[#This Row],[stop_lat]])))^2)*111.32)</f>
        <v>0.27106538449312234</v>
      </c>
    </row>
    <row r="7704" spans="1:7" hidden="1" x14ac:dyDescent="0.2">
      <c r="A7704" t="s">
        <v>145</v>
      </c>
      <c r="B7704">
        <v>0</v>
      </c>
      <c r="C7704">
        <v>10</v>
      </c>
      <c r="D7704" t="s">
        <v>6398</v>
      </c>
      <c r="E7704">
        <v>49.122402999999998</v>
      </c>
      <c r="F7704">
        <v>-122.82342199999999</v>
      </c>
      <c r="G7704">
        <f>IF(route_map__2[[#This Row],[route_label]]&lt;&gt;A7705,0,SQRT((E7705-route_map__2[[#This Row],[stop_lat]])^2 + ((F7705-route_map__2[[#This Row],[stop_lon]])*COS(RADIANS(route_map__2[[#This Row],[stop_lat]])))^2)*111.32)</f>
        <v>0.4338154163893288</v>
      </c>
    </row>
    <row r="7705" spans="1:7" hidden="1" x14ac:dyDescent="0.2">
      <c r="A7705" t="s">
        <v>145</v>
      </c>
      <c r="B7705">
        <v>0</v>
      </c>
      <c r="C7705">
        <v>11</v>
      </c>
      <c r="D7705" t="s">
        <v>6399</v>
      </c>
      <c r="E7705">
        <v>49.118505999999996</v>
      </c>
      <c r="F7705">
        <v>-122.823407</v>
      </c>
      <c r="G7705">
        <f>IF(route_map__2[[#This Row],[route_label]]&lt;&gt;A7706,0,SQRT((E7706-route_map__2[[#This Row],[stop_lat]])^2 + ((F7706-route_map__2[[#This Row],[stop_lon]])*COS(RADIANS(route_map__2[[#This Row],[stop_lat]])))^2)*111.32)</f>
        <v>0.34409420048811845</v>
      </c>
    </row>
    <row r="7706" spans="1:7" hidden="1" x14ac:dyDescent="0.2">
      <c r="A7706" t="s">
        <v>145</v>
      </c>
      <c r="B7706">
        <v>0</v>
      </c>
      <c r="C7706">
        <v>12</v>
      </c>
      <c r="D7706" t="s">
        <v>6400</v>
      </c>
      <c r="E7706">
        <v>49.115414999999999</v>
      </c>
      <c r="F7706">
        <v>-122.82343</v>
      </c>
      <c r="G7706">
        <f>IF(route_map__2[[#This Row],[route_label]]&lt;&gt;A7707,0,SQRT((E7707-route_map__2[[#This Row],[stop_lat]])^2 + ((F7707-route_map__2[[#This Row],[stop_lon]])*COS(RADIANS(route_map__2[[#This Row],[stop_lat]])))^2)*111.32)</f>
        <v>0.31905218061533808</v>
      </c>
    </row>
    <row r="7707" spans="1:7" hidden="1" x14ac:dyDescent="0.2">
      <c r="A7707" t="s">
        <v>145</v>
      </c>
      <c r="B7707">
        <v>0</v>
      </c>
      <c r="C7707">
        <v>13</v>
      </c>
      <c r="D7707" t="s">
        <v>6401</v>
      </c>
      <c r="E7707">
        <v>49.112549000000001</v>
      </c>
      <c r="F7707">
        <v>-122.823463</v>
      </c>
      <c r="G7707">
        <f>IF(route_map__2[[#This Row],[route_label]]&lt;&gt;A7708,0,SQRT((E7708-route_map__2[[#This Row],[stop_lat]])^2 + ((F7708-route_map__2[[#This Row],[stop_lon]])*COS(RADIANS(route_map__2[[#This Row],[stop_lat]])))^2)*111.32)</f>
        <v>0.65145565947942763</v>
      </c>
    </row>
    <row r="7708" spans="1:7" hidden="1" x14ac:dyDescent="0.2">
      <c r="A7708" t="s">
        <v>145</v>
      </c>
      <c r="B7708">
        <v>0</v>
      </c>
      <c r="C7708">
        <v>14</v>
      </c>
      <c r="D7708" t="s">
        <v>6402</v>
      </c>
      <c r="E7708">
        <v>49.106696999999997</v>
      </c>
      <c r="F7708">
        <v>-122.823515</v>
      </c>
      <c r="G7708">
        <f>IF(route_map__2[[#This Row],[route_label]]&lt;&gt;A7709,0,SQRT((E7709-route_map__2[[#This Row],[stop_lat]])^2 + ((F7709-route_map__2[[#This Row],[stop_lon]])*COS(RADIANS(route_map__2[[#This Row],[stop_lat]])))^2)*111.32)</f>
        <v>0.25486327198005204</v>
      </c>
    </row>
    <row r="7709" spans="1:7" hidden="1" x14ac:dyDescent="0.2">
      <c r="A7709" t="s">
        <v>145</v>
      </c>
      <c r="B7709">
        <v>0</v>
      </c>
      <c r="C7709">
        <v>15</v>
      </c>
      <c r="D7709" t="s">
        <v>6403</v>
      </c>
      <c r="E7709">
        <v>49.106326000000003</v>
      </c>
      <c r="F7709">
        <v>-122.826966</v>
      </c>
      <c r="G7709">
        <f>IF(route_map__2[[#This Row],[route_label]]&lt;&gt;A7710,0,SQRT((E7710-route_map__2[[#This Row],[stop_lat]])^2 + ((F7710-route_map__2[[#This Row],[stop_lon]])*COS(RADIANS(route_map__2[[#This Row],[stop_lat]])))^2)*111.32)</f>
        <v>0.60195444328709946</v>
      </c>
    </row>
    <row r="7710" spans="1:7" hidden="1" x14ac:dyDescent="0.2">
      <c r="A7710" t="s">
        <v>145</v>
      </c>
      <c r="B7710">
        <v>0</v>
      </c>
      <c r="C7710">
        <v>16</v>
      </c>
      <c r="D7710" t="s">
        <v>6404</v>
      </c>
      <c r="E7710">
        <v>49.111601999999998</v>
      </c>
      <c r="F7710">
        <v>-122.828776</v>
      </c>
      <c r="G7710">
        <f>IF(route_map__2[[#This Row],[route_label]]&lt;&gt;A7711,0,SQRT((E7711-route_map__2[[#This Row],[stop_lat]])^2 + ((F7711-route_map__2[[#This Row],[stop_lon]])*COS(RADIANS(route_map__2[[#This Row],[stop_lat]])))^2)*111.32)</f>
        <v>0.45195910505742926</v>
      </c>
    </row>
    <row r="7711" spans="1:7" hidden="1" x14ac:dyDescent="0.2">
      <c r="A7711" t="s">
        <v>145</v>
      </c>
      <c r="B7711">
        <v>0</v>
      </c>
      <c r="C7711">
        <v>17</v>
      </c>
      <c r="D7711" t="s">
        <v>6405</v>
      </c>
      <c r="E7711">
        <v>49.111770999999997</v>
      </c>
      <c r="F7711">
        <v>-122.822579</v>
      </c>
      <c r="G7711">
        <f>IF(route_map__2[[#This Row],[route_label]]&lt;&gt;A7712,0,SQRT((E7712-route_map__2[[#This Row],[stop_lat]])^2 + ((F7712-route_map__2[[#This Row],[stop_lon]])*COS(RADIANS(route_map__2[[#This Row],[stop_lat]])))^2)*111.32)</f>
        <v>0.38547686757939692</v>
      </c>
    </row>
    <row r="7712" spans="1:7" hidden="1" x14ac:dyDescent="0.2">
      <c r="A7712" t="s">
        <v>145</v>
      </c>
      <c r="B7712">
        <v>0</v>
      </c>
      <c r="C7712">
        <v>18</v>
      </c>
      <c r="D7712" t="s">
        <v>6406</v>
      </c>
      <c r="E7712">
        <v>49.111758000000002</v>
      </c>
      <c r="F7712">
        <v>-122.817289</v>
      </c>
      <c r="G7712">
        <f>IF(route_map__2[[#This Row],[route_label]]&lt;&gt;A7713,0,SQRT((E7713-route_map__2[[#This Row],[stop_lat]])^2 + ((F7713-route_map__2[[#This Row],[stop_lon]])*COS(RADIANS(route_map__2[[#This Row],[stop_lat]])))^2)*111.32)</f>
        <v>0.40436490182466989</v>
      </c>
    </row>
    <row r="7713" spans="1:7" hidden="1" x14ac:dyDescent="0.2">
      <c r="A7713" t="s">
        <v>145</v>
      </c>
      <c r="B7713">
        <v>0</v>
      </c>
      <c r="C7713">
        <v>19</v>
      </c>
      <c r="D7713" t="s">
        <v>6407</v>
      </c>
      <c r="E7713">
        <v>49.111724000000002</v>
      </c>
      <c r="F7713">
        <v>-122.81174</v>
      </c>
      <c r="G7713">
        <f>IF(route_map__2[[#This Row],[route_label]]&lt;&gt;A7714,0,SQRT((E7714-route_map__2[[#This Row],[stop_lat]])^2 + ((F7714-route_map__2[[#This Row],[stop_lon]])*COS(RADIANS(route_map__2[[#This Row],[stop_lat]])))^2)*111.32)</f>
        <v>0.41464129458039606</v>
      </c>
    </row>
    <row r="7714" spans="1:7" hidden="1" x14ac:dyDescent="0.2">
      <c r="A7714" t="s">
        <v>145</v>
      </c>
      <c r="B7714">
        <v>0</v>
      </c>
      <c r="C7714">
        <v>20</v>
      </c>
      <c r="D7714" t="s">
        <v>6408</v>
      </c>
      <c r="E7714">
        <v>49.111688000000001</v>
      </c>
      <c r="F7714">
        <v>-122.80605</v>
      </c>
      <c r="G7714">
        <f>IF(route_map__2[[#This Row],[route_label]]&lt;&gt;A7715,0,SQRT((E7715-route_map__2[[#This Row],[stop_lat]])^2 + ((F7715-route_map__2[[#This Row],[stop_lon]])*COS(RADIANS(route_map__2[[#This Row],[stop_lat]])))^2)*111.32)</f>
        <v>0.35902039759830762</v>
      </c>
    </row>
    <row r="7715" spans="1:7" hidden="1" x14ac:dyDescent="0.2">
      <c r="A7715" t="s">
        <v>145</v>
      </c>
      <c r="B7715">
        <v>0</v>
      </c>
      <c r="C7715">
        <v>21</v>
      </c>
      <c r="D7715" t="s">
        <v>6409</v>
      </c>
      <c r="E7715">
        <v>49.111268000000003</v>
      </c>
      <c r="F7715">
        <v>-122.801165</v>
      </c>
      <c r="G7715">
        <f>IF(route_map__2[[#This Row],[route_label]]&lt;&gt;A7716,0,SQRT((E7716-route_map__2[[#This Row],[stop_lat]])^2 + ((F7716-route_map__2[[#This Row],[stop_lon]])*COS(RADIANS(route_map__2[[#This Row],[stop_lat]])))^2)*111.32)</f>
        <v>0.36791332162771784</v>
      </c>
    </row>
    <row r="7716" spans="1:7" hidden="1" x14ac:dyDescent="0.2">
      <c r="A7716" t="s">
        <v>145</v>
      </c>
      <c r="B7716">
        <v>0</v>
      </c>
      <c r="C7716">
        <v>22</v>
      </c>
      <c r="D7716" t="s">
        <v>6410</v>
      </c>
      <c r="E7716">
        <v>49.107962999999998</v>
      </c>
      <c r="F7716">
        <v>-122.801175</v>
      </c>
      <c r="G7716">
        <f>IF(route_map__2[[#This Row],[route_label]]&lt;&gt;A7717,0,SQRT((E7717-route_map__2[[#This Row],[stop_lat]])^2 + ((F7717-route_map__2[[#This Row],[stop_lon]])*COS(RADIANS(route_map__2[[#This Row],[stop_lat]])))^2)*111.32)</f>
        <v>0.41929115374012133</v>
      </c>
    </row>
    <row r="7717" spans="1:7" hidden="1" x14ac:dyDescent="0.2">
      <c r="A7717" t="s">
        <v>145</v>
      </c>
      <c r="B7717">
        <v>0</v>
      </c>
      <c r="C7717">
        <v>23</v>
      </c>
      <c r="D7717" t="s">
        <v>6411</v>
      </c>
      <c r="E7717">
        <v>49.104295999999998</v>
      </c>
      <c r="F7717">
        <v>-122.79986100000001</v>
      </c>
      <c r="G7717">
        <f>IF(route_map__2[[#This Row],[route_label]]&lt;&gt;A7718,0,SQRT((E7718-route_map__2[[#This Row],[stop_lat]])^2 + ((F7718-route_map__2[[#This Row],[stop_lon]])*COS(RADIANS(route_map__2[[#This Row],[stop_lat]])))^2)*111.32)</f>
        <v>3.2130068872167614</v>
      </c>
    </row>
    <row r="7718" spans="1:7" hidden="1" x14ac:dyDescent="0.2">
      <c r="A7718" t="s">
        <v>145</v>
      </c>
      <c r="B7718">
        <v>0</v>
      </c>
      <c r="C7718">
        <v>24</v>
      </c>
      <c r="D7718" t="s">
        <v>6412</v>
      </c>
      <c r="E7718">
        <v>49.104145000000003</v>
      </c>
      <c r="F7718">
        <v>-122.755775</v>
      </c>
      <c r="G7718">
        <f>IF(route_map__2[[#This Row],[route_label]]&lt;&gt;A7719,0,SQRT((E7719-route_map__2[[#This Row],[stop_lat]])^2 + ((F7719-route_map__2[[#This Row],[stop_lon]])*COS(RADIANS(route_map__2[[#This Row],[stop_lat]])))^2)*111.32)</f>
        <v>1.5999236582788237</v>
      </c>
    </row>
    <row r="7719" spans="1:7" hidden="1" x14ac:dyDescent="0.2">
      <c r="A7719" t="s">
        <v>145</v>
      </c>
      <c r="B7719">
        <v>0</v>
      </c>
      <c r="C7719">
        <v>25</v>
      </c>
      <c r="D7719" t="s">
        <v>5749</v>
      </c>
      <c r="E7719">
        <v>49.107725000000002</v>
      </c>
      <c r="F7719">
        <v>-122.734514</v>
      </c>
      <c r="G7719">
        <f>IF(route_map__2[[#This Row],[route_label]]&lt;&gt;A7720,0,SQRT((E7720-route_map__2[[#This Row],[stop_lat]])^2 + ((F7720-route_map__2[[#This Row],[stop_lon]])*COS(RADIANS(route_map__2[[#This Row],[stop_lat]])))^2)*111.32)</f>
        <v>0.12607394444745698</v>
      </c>
    </row>
    <row r="7720" spans="1:7" hidden="1" x14ac:dyDescent="0.2">
      <c r="A7720" t="s">
        <v>145</v>
      </c>
      <c r="B7720">
        <v>0</v>
      </c>
      <c r="C7720">
        <v>26</v>
      </c>
      <c r="D7720" t="s">
        <v>5750</v>
      </c>
      <c r="E7720">
        <v>49.10772</v>
      </c>
      <c r="F7720">
        <v>-122.732784</v>
      </c>
      <c r="G7720">
        <f>IF(route_map__2[[#This Row],[route_label]]&lt;&gt;A7721,0,SQRT((E7721-route_map__2[[#This Row],[stop_lat]])^2 + ((F7721-route_map__2[[#This Row],[stop_lon]])*COS(RADIANS(route_map__2[[#This Row],[stop_lat]])))^2)*111.32)</f>
        <v>0.30769406074615102</v>
      </c>
    </row>
    <row r="7721" spans="1:7" hidden="1" x14ac:dyDescent="0.2">
      <c r="A7721" t="s">
        <v>145</v>
      </c>
      <c r="B7721">
        <v>0</v>
      </c>
      <c r="C7721">
        <v>27</v>
      </c>
      <c r="D7721" t="s">
        <v>6413</v>
      </c>
      <c r="E7721">
        <v>49.105445000000003</v>
      </c>
      <c r="F7721">
        <v>-122.730386</v>
      </c>
      <c r="G7721">
        <f>IF(route_map__2[[#This Row],[route_label]]&lt;&gt;A7722,0,SQRT((E7722-route_map__2[[#This Row],[stop_lat]])^2 + ((F7722-route_map__2[[#This Row],[stop_lon]])*COS(RADIANS(route_map__2[[#This Row],[stop_lat]])))^2)*111.32)</f>
        <v>0.16348682852855537</v>
      </c>
    </row>
    <row r="7722" spans="1:7" hidden="1" x14ac:dyDescent="0.2">
      <c r="A7722" t="s">
        <v>145</v>
      </c>
      <c r="B7722">
        <v>0</v>
      </c>
      <c r="C7722">
        <v>28</v>
      </c>
      <c r="D7722" t="s">
        <v>6414</v>
      </c>
      <c r="E7722">
        <v>49.104047999999999</v>
      </c>
      <c r="F7722">
        <v>-122.72969399999999</v>
      </c>
      <c r="G7722">
        <f>IF(route_map__2[[#This Row],[route_label]]&lt;&gt;A7723,0,SQRT((E7723-route_map__2[[#This Row],[stop_lat]])^2 + ((F7723-route_map__2[[#This Row],[stop_lon]])*COS(RADIANS(route_map__2[[#This Row],[stop_lat]])))^2)*111.32)</f>
        <v>0.49260308817273896</v>
      </c>
    </row>
    <row r="7723" spans="1:7" hidden="1" x14ac:dyDescent="0.2">
      <c r="A7723" t="s">
        <v>145</v>
      </c>
      <c r="B7723">
        <v>0</v>
      </c>
      <c r="C7723">
        <v>29</v>
      </c>
      <c r="D7723" t="s">
        <v>6415</v>
      </c>
      <c r="E7723">
        <v>49.104022000000001</v>
      </c>
      <c r="F7723">
        <v>-122.72293500000001</v>
      </c>
      <c r="G7723">
        <f>IF(route_map__2[[#This Row],[route_label]]&lt;&gt;A7724,0,SQRT((E7724-route_map__2[[#This Row],[stop_lat]])^2 + ((F7724-route_map__2[[#This Row],[stop_lon]])*COS(RADIANS(route_map__2[[#This Row],[stop_lat]])))^2)*111.32)</f>
        <v>0.3696637160902248</v>
      </c>
    </row>
    <row r="7724" spans="1:7" hidden="1" x14ac:dyDescent="0.2">
      <c r="A7724" t="s">
        <v>145</v>
      </c>
      <c r="B7724">
        <v>0</v>
      </c>
      <c r="C7724">
        <v>30</v>
      </c>
      <c r="D7724" t="s">
        <v>6416</v>
      </c>
      <c r="E7724">
        <v>49.104053999999998</v>
      </c>
      <c r="F7724">
        <v>-122.71786299999999</v>
      </c>
      <c r="G7724">
        <f>IF(route_map__2[[#This Row],[route_label]]&lt;&gt;A7725,0,SQRT((E7725-route_map__2[[#This Row],[stop_lat]])^2 + ((F7725-route_map__2[[#This Row],[stop_lon]])*COS(RADIANS(route_map__2[[#This Row],[stop_lat]])))^2)*111.32)</f>
        <v>0.41309060543639892</v>
      </c>
    </row>
    <row r="7725" spans="1:7" hidden="1" x14ac:dyDescent="0.2">
      <c r="A7725" t="s">
        <v>145</v>
      </c>
      <c r="B7725">
        <v>0</v>
      </c>
      <c r="C7725">
        <v>31</v>
      </c>
      <c r="D7725" t="s">
        <v>6417</v>
      </c>
      <c r="E7725">
        <v>49.104030999999999</v>
      </c>
      <c r="F7725">
        <v>-122.71219499999999</v>
      </c>
      <c r="G7725">
        <f>IF(route_map__2[[#This Row],[route_label]]&lt;&gt;A7726,0,SQRT((E7726-route_map__2[[#This Row],[stop_lat]])^2 + ((F7726-route_map__2[[#This Row],[stop_lon]])*COS(RADIANS(route_map__2[[#This Row],[stop_lat]])))^2)*111.32)</f>
        <v>0.41418146012042795</v>
      </c>
    </row>
    <row r="7726" spans="1:7" hidden="1" x14ac:dyDescent="0.2">
      <c r="A7726" t="s">
        <v>145</v>
      </c>
      <c r="B7726">
        <v>0</v>
      </c>
      <c r="C7726">
        <v>32</v>
      </c>
      <c r="D7726" t="s">
        <v>6418</v>
      </c>
      <c r="E7726">
        <v>49.104050000000001</v>
      </c>
      <c r="F7726">
        <v>-122.706512</v>
      </c>
      <c r="G7726">
        <f>IF(route_map__2[[#This Row],[route_label]]&lt;&gt;A7727,0,SQRT((E7727-route_map__2[[#This Row],[stop_lat]])^2 + ((F7727-route_map__2[[#This Row],[stop_lon]])*COS(RADIANS(route_map__2[[#This Row],[stop_lat]])))^2)*111.32)</f>
        <v>0.39435261124615673</v>
      </c>
    </row>
    <row r="7727" spans="1:7" hidden="1" x14ac:dyDescent="0.2">
      <c r="A7727" t="s">
        <v>145</v>
      </c>
      <c r="B7727">
        <v>0</v>
      </c>
      <c r="C7727">
        <v>33</v>
      </c>
      <c r="D7727" t="s">
        <v>6419</v>
      </c>
      <c r="E7727">
        <v>49.104050999999998</v>
      </c>
      <c r="F7727">
        <v>-122.70110099999999</v>
      </c>
      <c r="G7727">
        <f>IF(route_map__2[[#This Row],[route_label]]&lt;&gt;A7728,0,SQRT((E7728-route_map__2[[#This Row],[stop_lat]])^2 + ((F7728-route_map__2[[#This Row],[stop_lon]])*COS(RADIANS(route_map__2[[#This Row],[stop_lat]])))^2)*111.32)</f>
        <v>0.99186669006813144</v>
      </c>
    </row>
    <row r="7728" spans="1:7" hidden="1" x14ac:dyDescent="0.2">
      <c r="A7728" t="s">
        <v>145</v>
      </c>
      <c r="B7728">
        <v>0</v>
      </c>
      <c r="C7728">
        <v>34</v>
      </c>
      <c r="D7728" t="s">
        <v>6420</v>
      </c>
      <c r="E7728">
        <v>49.104402999999998</v>
      </c>
      <c r="F7728">
        <v>-122.68750199999999</v>
      </c>
      <c r="G7728">
        <f>IF(route_map__2[[#This Row],[route_label]]&lt;&gt;A7729,0,SQRT((E7729-route_map__2[[#This Row],[stop_lat]])^2 + ((F7729-route_map__2[[#This Row],[stop_lon]])*COS(RADIANS(route_map__2[[#This Row],[stop_lat]])))^2)*111.32)</f>
        <v>0.35867088560200311</v>
      </c>
    </row>
    <row r="7729" spans="1:7" hidden="1" x14ac:dyDescent="0.2">
      <c r="A7729" t="s">
        <v>145</v>
      </c>
      <c r="B7729">
        <v>0</v>
      </c>
      <c r="C7729">
        <v>35</v>
      </c>
      <c r="D7729" t="s">
        <v>6421</v>
      </c>
      <c r="E7729">
        <v>49.10436</v>
      </c>
      <c r="F7729">
        <v>-122.682581</v>
      </c>
      <c r="G7729">
        <f>IF(route_map__2[[#This Row],[route_label]]&lt;&gt;A7730,0,SQRT((E7730-route_map__2[[#This Row],[stop_lat]])^2 + ((F7730-route_map__2[[#This Row],[stop_lon]])*COS(RADIANS(route_map__2[[#This Row],[stop_lat]])))^2)*111.32)</f>
        <v>0.50588993422231388</v>
      </c>
    </row>
    <row r="7730" spans="1:7" hidden="1" x14ac:dyDescent="0.2">
      <c r="A7730" t="s">
        <v>145</v>
      </c>
      <c r="B7730">
        <v>0</v>
      </c>
      <c r="C7730">
        <v>36</v>
      </c>
      <c r="D7730" t="s">
        <v>6422</v>
      </c>
      <c r="E7730">
        <v>49.104306999999999</v>
      </c>
      <c r="F7730">
        <v>-122.67564</v>
      </c>
      <c r="G7730">
        <f>IF(route_map__2[[#This Row],[route_label]]&lt;&gt;A7731,0,SQRT((E7731-route_map__2[[#This Row],[stop_lat]])^2 + ((F7731-route_map__2[[#This Row],[stop_lon]])*COS(RADIANS(route_map__2[[#This Row],[stop_lat]])))^2)*111.32)</f>
        <v>0.20618096402134176</v>
      </c>
    </row>
    <row r="7731" spans="1:7" hidden="1" x14ac:dyDescent="0.2">
      <c r="A7731" t="s">
        <v>145</v>
      </c>
      <c r="B7731">
        <v>0</v>
      </c>
      <c r="C7731">
        <v>37</v>
      </c>
      <c r="D7731" t="s">
        <v>6423</v>
      </c>
      <c r="E7731">
        <v>49.104294000000003</v>
      </c>
      <c r="F7731">
        <v>-122.672811</v>
      </c>
      <c r="G7731">
        <f>IF(route_map__2[[#This Row],[route_label]]&lt;&gt;A7732,0,SQRT((E7732-route_map__2[[#This Row],[stop_lat]])^2 + ((F7732-route_map__2[[#This Row],[stop_lon]])*COS(RADIANS(route_map__2[[#This Row],[stop_lat]])))^2)*111.32)</f>
        <v>0.34037611756503433</v>
      </c>
    </row>
    <row r="7732" spans="1:7" hidden="1" x14ac:dyDescent="0.2">
      <c r="A7732" t="s">
        <v>145</v>
      </c>
      <c r="B7732">
        <v>0</v>
      </c>
      <c r="C7732">
        <v>38</v>
      </c>
      <c r="D7732" t="s">
        <v>5765</v>
      </c>
      <c r="E7732">
        <v>49.104253999999997</v>
      </c>
      <c r="F7732">
        <v>-122.66814100000001</v>
      </c>
      <c r="G7732">
        <f>IF(route_map__2[[#This Row],[route_label]]&lt;&gt;A7733,0,SQRT((E7733-route_map__2[[#This Row],[stop_lat]])^2 + ((F7733-route_map__2[[#This Row],[stop_lon]])*COS(RADIANS(route_map__2[[#This Row],[stop_lat]])))^2)*111.32)</f>
        <v>0.32732121892381411</v>
      </c>
    </row>
    <row r="7733" spans="1:7" hidden="1" x14ac:dyDescent="0.2">
      <c r="A7733" t="s">
        <v>145</v>
      </c>
      <c r="B7733">
        <v>0</v>
      </c>
      <c r="C7733">
        <v>39</v>
      </c>
      <c r="D7733" t="s">
        <v>5766</v>
      </c>
      <c r="E7733">
        <v>49.104222</v>
      </c>
      <c r="F7733">
        <v>-122.66365</v>
      </c>
      <c r="G7733">
        <f>IF(route_map__2[[#This Row],[route_label]]&lt;&gt;A7734,0,SQRT((E7734-route_map__2[[#This Row],[stop_lat]])^2 + ((F7734-route_map__2[[#This Row],[stop_lon]])*COS(RADIANS(route_map__2[[#This Row],[stop_lat]])))^2)*111.32)</f>
        <v>0.26178418636292705</v>
      </c>
    </row>
    <row r="7734" spans="1:7" hidden="1" x14ac:dyDescent="0.2">
      <c r="A7734" t="s">
        <v>145</v>
      </c>
      <c r="B7734">
        <v>0</v>
      </c>
      <c r="C7734">
        <v>40</v>
      </c>
      <c r="D7734" t="s">
        <v>5767</v>
      </c>
      <c r="E7734">
        <v>49.104588999999997</v>
      </c>
      <c r="F7734">
        <v>-122.66010199999999</v>
      </c>
      <c r="G7734">
        <f>IF(route_map__2[[#This Row],[route_label]]&lt;&gt;A7735,0,SQRT((E7735-route_map__2[[#This Row],[stop_lat]])^2 + ((F7735-route_map__2[[#This Row],[stop_lon]])*COS(RADIANS(route_map__2[[#This Row],[stop_lat]])))^2)*111.32)</f>
        <v>0.15355379478064066</v>
      </c>
    </row>
    <row r="7735" spans="1:7" hidden="1" x14ac:dyDescent="0.2">
      <c r="A7735" t="s">
        <v>145</v>
      </c>
      <c r="B7735">
        <v>0</v>
      </c>
      <c r="C7735">
        <v>41</v>
      </c>
      <c r="D7735" t="s">
        <v>5768</v>
      </c>
      <c r="E7735">
        <v>49.105966000000002</v>
      </c>
      <c r="F7735">
        <v>-122.659978</v>
      </c>
      <c r="G7735">
        <f>IF(route_map__2[[#This Row],[route_label]]&lt;&gt;A7736,0,SQRT((E7736-route_map__2[[#This Row],[stop_lat]])^2 + ((F7736-route_map__2[[#This Row],[stop_lon]])*COS(RADIANS(route_map__2[[#This Row],[stop_lat]])))^2)*111.32)</f>
        <v>0.2570852656170004</v>
      </c>
    </row>
    <row r="7736" spans="1:7" hidden="1" x14ac:dyDescent="0.2">
      <c r="A7736" t="s">
        <v>145</v>
      </c>
      <c r="B7736">
        <v>0</v>
      </c>
      <c r="C7736">
        <v>42</v>
      </c>
      <c r="D7736" t="s">
        <v>5769</v>
      </c>
      <c r="E7736">
        <v>49.107720999999998</v>
      </c>
      <c r="F7736">
        <v>-122.657685</v>
      </c>
      <c r="G7736">
        <f>IF(route_map__2[[#This Row],[route_label]]&lt;&gt;A7737,0,SQRT((E7737-route_map__2[[#This Row],[stop_lat]])^2 + ((F7737-route_map__2[[#This Row],[stop_lon]])*COS(RADIANS(route_map__2[[#This Row],[stop_lat]])))^2)*111.32)</f>
        <v>0.25790982750547869</v>
      </c>
    </row>
    <row r="7737" spans="1:7" hidden="1" x14ac:dyDescent="0.2">
      <c r="A7737" t="s">
        <v>145</v>
      </c>
      <c r="B7737">
        <v>0</v>
      </c>
      <c r="C7737">
        <v>43</v>
      </c>
      <c r="D7737" t="s">
        <v>6424</v>
      </c>
      <c r="E7737">
        <v>49.106448999999998</v>
      </c>
      <c r="F7737">
        <v>-122.65472699999999</v>
      </c>
      <c r="G7737">
        <f>IF(route_map__2[[#This Row],[route_label]]&lt;&gt;A7738,0,SQRT((E7738-route_map__2[[#This Row],[stop_lat]])^2 + ((F7738-route_map__2[[#This Row],[stop_lon]])*COS(RADIANS(route_map__2[[#This Row],[stop_lat]])))^2)*111.32)</f>
        <v>5.9720015461606463E-2</v>
      </c>
    </row>
    <row r="7738" spans="1:7" hidden="1" x14ac:dyDescent="0.2">
      <c r="A7738" t="s">
        <v>145</v>
      </c>
      <c r="B7738">
        <v>1</v>
      </c>
      <c r="C7738">
        <v>1</v>
      </c>
      <c r="D7738" t="s">
        <v>5770</v>
      </c>
      <c r="E7738">
        <v>49.106169000000001</v>
      </c>
      <c r="F7738">
        <v>-122.654028</v>
      </c>
      <c r="G7738">
        <f>IF(route_map__2[[#This Row],[route_label]]&lt;&gt;A7739,0,SQRT((E7739-route_map__2[[#This Row],[stop_lat]])^2 + ((F7739-route_map__2[[#This Row],[stop_lon]])*COS(RADIANS(route_map__2[[#This Row],[stop_lat]])))^2)*111.32)</f>
        <v>0.39453596336119806</v>
      </c>
    </row>
    <row r="7739" spans="1:7" hidden="1" x14ac:dyDescent="0.2">
      <c r="A7739" t="s">
        <v>145</v>
      </c>
      <c r="B7739">
        <v>1</v>
      </c>
      <c r="C7739">
        <v>2</v>
      </c>
      <c r="D7739" t="s">
        <v>5771</v>
      </c>
      <c r="E7739">
        <v>49.103634999999997</v>
      </c>
      <c r="F7739">
        <v>-122.657813</v>
      </c>
      <c r="G7739">
        <f>IF(route_map__2[[#This Row],[route_label]]&lt;&gt;A7740,0,SQRT((E7740-route_map__2[[#This Row],[stop_lat]])^2 + ((F7740-route_map__2[[#This Row],[stop_lon]])*COS(RADIANS(route_map__2[[#This Row],[stop_lat]])))^2)*111.32)</f>
        <v>0.29396684797319617</v>
      </c>
    </row>
    <row r="7740" spans="1:7" hidden="1" x14ac:dyDescent="0.2">
      <c r="A7740" t="s">
        <v>145</v>
      </c>
      <c r="B7740">
        <v>1</v>
      </c>
      <c r="C7740">
        <v>3</v>
      </c>
      <c r="D7740" t="s">
        <v>5772</v>
      </c>
      <c r="E7740">
        <v>49.104385999999998</v>
      </c>
      <c r="F7740">
        <v>-122.66168</v>
      </c>
      <c r="G7740">
        <f>IF(route_map__2[[#This Row],[route_label]]&lt;&gt;A7741,0,SQRT((E7741-route_map__2[[#This Row],[stop_lat]])^2 + ((F7741-route_map__2[[#This Row],[stop_lon]])*COS(RADIANS(route_map__2[[#This Row],[stop_lat]])))^2)*111.32)</f>
        <v>0.22520101788385749</v>
      </c>
    </row>
    <row r="7741" spans="1:7" hidden="1" x14ac:dyDescent="0.2">
      <c r="A7741" t="s">
        <v>145</v>
      </c>
      <c r="B7741">
        <v>1</v>
      </c>
      <c r="C7741">
        <v>4</v>
      </c>
      <c r="D7741" t="s">
        <v>5773</v>
      </c>
      <c r="E7741">
        <v>49.104398000000003</v>
      </c>
      <c r="F7741">
        <v>-122.66477</v>
      </c>
      <c r="G7741">
        <f>IF(route_map__2[[#This Row],[route_label]]&lt;&gt;A7742,0,SQRT((E7742-route_map__2[[#This Row],[stop_lat]])^2 + ((F7742-route_map__2[[#This Row],[stop_lon]])*COS(RADIANS(route_map__2[[#This Row],[stop_lat]])))^2)*111.32)</f>
        <v>0.3288001005153709</v>
      </c>
    </row>
    <row r="7742" spans="1:7" hidden="1" x14ac:dyDescent="0.2">
      <c r="A7742" t="s">
        <v>145</v>
      </c>
      <c r="B7742">
        <v>1</v>
      </c>
      <c r="C7742">
        <v>5</v>
      </c>
      <c r="D7742" t="s">
        <v>6425</v>
      </c>
      <c r="E7742">
        <v>49.104444999999998</v>
      </c>
      <c r="F7742">
        <v>-122.669281</v>
      </c>
      <c r="G7742">
        <f>IF(route_map__2[[#This Row],[route_label]]&lt;&gt;A7743,0,SQRT((E7743-route_map__2[[#This Row],[stop_lat]])^2 + ((F7743-route_map__2[[#This Row],[stop_lon]])*COS(RADIANS(route_map__2[[#This Row],[stop_lat]])))^2)*111.32)</f>
        <v>0.32271041261039968</v>
      </c>
    </row>
    <row r="7743" spans="1:7" hidden="1" x14ac:dyDescent="0.2">
      <c r="A7743" t="s">
        <v>145</v>
      </c>
      <c r="B7743">
        <v>1</v>
      </c>
      <c r="C7743">
        <v>6</v>
      </c>
      <c r="D7743" t="s">
        <v>6426</v>
      </c>
      <c r="E7743">
        <v>49.104436999999997</v>
      </c>
      <c r="F7743">
        <v>-122.673709</v>
      </c>
      <c r="G7743">
        <f>IF(route_map__2[[#This Row],[route_label]]&lt;&gt;A7744,0,SQRT((E7744-route_map__2[[#This Row],[stop_lat]])^2 + ((F7744-route_map__2[[#This Row],[stop_lon]])*COS(RADIANS(route_map__2[[#This Row],[stop_lat]])))^2)*111.32)</f>
        <v>0.24837962947594958</v>
      </c>
    </row>
    <row r="7744" spans="1:7" hidden="1" x14ac:dyDescent="0.2">
      <c r="A7744" t="s">
        <v>145</v>
      </c>
      <c r="B7744">
        <v>1</v>
      </c>
      <c r="C7744">
        <v>7</v>
      </c>
      <c r="D7744" t="s">
        <v>6427</v>
      </c>
      <c r="E7744">
        <v>49.104453999999997</v>
      </c>
      <c r="F7744">
        <v>-122.677117</v>
      </c>
      <c r="G7744">
        <f>IF(route_map__2[[#This Row],[route_label]]&lt;&gt;A7745,0,SQRT((E7745-route_map__2[[#This Row],[stop_lat]])^2 + ((F7745-route_map__2[[#This Row],[stop_lon]])*COS(RADIANS(route_map__2[[#This Row],[stop_lat]])))^2)*111.32)</f>
        <v>0.23224030854438729</v>
      </c>
    </row>
    <row r="7745" spans="1:7" hidden="1" x14ac:dyDescent="0.2">
      <c r="A7745" t="s">
        <v>145</v>
      </c>
      <c r="B7745">
        <v>1</v>
      </c>
      <c r="C7745">
        <v>8</v>
      </c>
      <c r="D7745" t="s">
        <v>6428</v>
      </c>
      <c r="E7745">
        <v>49.103678000000002</v>
      </c>
      <c r="F7745">
        <v>-122.680075</v>
      </c>
      <c r="G7745">
        <f>IF(route_map__2[[#This Row],[route_label]]&lt;&gt;A7746,0,SQRT((E7746-route_map__2[[#This Row],[stop_lat]])^2 + ((F7746-route_map__2[[#This Row],[stop_lon]])*COS(RADIANS(route_map__2[[#This Row],[stop_lat]])))^2)*111.32)</f>
        <v>0.43367737159573783</v>
      </c>
    </row>
    <row r="7746" spans="1:7" hidden="1" x14ac:dyDescent="0.2">
      <c r="A7746" t="s">
        <v>145</v>
      </c>
      <c r="B7746">
        <v>1</v>
      </c>
      <c r="C7746">
        <v>9</v>
      </c>
      <c r="D7746" t="s">
        <v>6429</v>
      </c>
      <c r="E7746">
        <v>49.100228000000001</v>
      </c>
      <c r="F7746">
        <v>-122.682839</v>
      </c>
      <c r="G7746">
        <f>IF(route_map__2[[#This Row],[route_label]]&lt;&gt;A7747,0,SQRT((E7747-route_map__2[[#This Row],[stop_lat]])^2 + ((F7747-route_map__2[[#This Row],[stop_lon]])*COS(RADIANS(route_map__2[[#This Row],[stop_lat]])))^2)*111.32)</f>
        <v>0.54470547906366984</v>
      </c>
    </row>
    <row r="7747" spans="1:7" hidden="1" x14ac:dyDescent="0.2">
      <c r="A7747" t="s">
        <v>145</v>
      </c>
      <c r="B7747">
        <v>1</v>
      </c>
      <c r="C7747">
        <v>10</v>
      </c>
      <c r="D7747" t="s">
        <v>6430</v>
      </c>
      <c r="E7747">
        <v>49.101284999999997</v>
      </c>
      <c r="F7747">
        <v>-122.690136</v>
      </c>
      <c r="G7747">
        <f>IF(route_map__2[[#This Row],[route_label]]&lt;&gt;A7748,0,SQRT((E7748-route_map__2[[#This Row],[stop_lat]])^2 + ((F7748-route_map__2[[#This Row],[stop_lon]])*COS(RADIANS(route_map__2[[#This Row],[stop_lat]])))^2)*111.32)</f>
        <v>0.39998071754224435</v>
      </c>
    </row>
    <row r="7748" spans="1:7" hidden="1" x14ac:dyDescent="0.2">
      <c r="A7748" t="s">
        <v>145</v>
      </c>
      <c r="B7748">
        <v>1</v>
      </c>
      <c r="C7748">
        <v>11</v>
      </c>
      <c r="D7748" t="s">
        <v>6431</v>
      </c>
      <c r="E7748">
        <v>49.104574999999997</v>
      </c>
      <c r="F7748">
        <v>-122.692342</v>
      </c>
      <c r="G7748">
        <f>IF(route_map__2[[#This Row],[route_label]]&lt;&gt;A7749,0,SQRT((E7749-route_map__2[[#This Row],[stop_lat]])^2 + ((F7749-route_map__2[[#This Row],[stop_lon]])*COS(RADIANS(route_map__2[[#This Row],[stop_lat]])))^2)*111.32)</f>
        <v>0.71671579189098111</v>
      </c>
    </row>
    <row r="7749" spans="1:7" hidden="1" x14ac:dyDescent="0.2">
      <c r="A7749" t="s">
        <v>145</v>
      </c>
      <c r="B7749">
        <v>1</v>
      </c>
      <c r="C7749">
        <v>12</v>
      </c>
      <c r="D7749" t="s">
        <v>6432</v>
      </c>
      <c r="E7749">
        <v>49.104239999999997</v>
      </c>
      <c r="F7749">
        <v>-122.702163</v>
      </c>
      <c r="G7749">
        <f>IF(route_map__2[[#This Row],[route_label]]&lt;&gt;A7750,0,SQRT((E7750-route_map__2[[#This Row],[stop_lat]])^2 + ((F7750-route_map__2[[#This Row],[stop_lon]])*COS(RADIANS(route_map__2[[#This Row],[stop_lat]])))^2)*111.32)</f>
        <v>0.35654441011709187</v>
      </c>
    </row>
    <row r="7750" spans="1:7" hidden="1" x14ac:dyDescent="0.2">
      <c r="A7750" t="s">
        <v>145</v>
      </c>
      <c r="B7750">
        <v>1</v>
      </c>
      <c r="C7750">
        <v>13</v>
      </c>
      <c r="D7750" t="s">
        <v>6433</v>
      </c>
      <c r="E7750">
        <v>49.104208</v>
      </c>
      <c r="F7750">
        <v>-122.707055</v>
      </c>
      <c r="G7750">
        <f>IF(route_map__2[[#This Row],[route_label]]&lt;&gt;A7751,0,SQRT((E7751-route_map__2[[#This Row],[stop_lat]])^2 + ((F7751-route_map__2[[#This Row],[stop_lon]])*COS(RADIANS(route_map__2[[#This Row],[stop_lat]])))^2)*111.32)</f>
        <v>0.4522177713678367</v>
      </c>
    </row>
    <row r="7751" spans="1:7" hidden="1" x14ac:dyDescent="0.2">
      <c r="A7751" t="s">
        <v>145</v>
      </c>
      <c r="B7751">
        <v>1</v>
      </c>
      <c r="C7751">
        <v>14</v>
      </c>
      <c r="D7751" t="s">
        <v>6434</v>
      </c>
      <c r="E7751">
        <v>49.104210000000002</v>
      </c>
      <c r="F7751">
        <v>-122.71326000000001</v>
      </c>
      <c r="G7751">
        <f>IF(route_map__2[[#This Row],[route_label]]&lt;&gt;A7752,0,SQRT((E7752-route_map__2[[#This Row],[stop_lat]])^2 + ((F7752-route_map__2[[#This Row],[stop_lon]])*COS(RADIANS(route_map__2[[#This Row],[stop_lat]])))^2)*111.32)</f>
        <v>0.40251408157360336</v>
      </c>
    </row>
    <row r="7752" spans="1:7" hidden="1" x14ac:dyDescent="0.2">
      <c r="A7752" t="s">
        <v>145</v>
      </c>
      <c r="B7752">
        <v>1</v>
      </c>
      <c r="C7752">
        <v>15</v>
      </c>
      <c r="D7752" t="s">
        <v>6435</v>
      </c>
      <c r="E7752">
        <v>49.104205999999998</v>
      </c>
      <c r="F7752">
        <v>-122.718783</v>
      </c>
      <c r="G7752">
        <f>IF(route_map__2[[#This Row],[route_label]]&lt;&gt;A7753,0,SQRT((E7753-route_map__2[[#This Row],[stop_lat]])^2 + ((F7753-route_map__2[[#This Row],[stop_lon]])*COS(RADIANS(route_map__2[[#This Row],[stop_lat]])))^2)*111.32)</f>
        <v>0.40645889215978687</v>
      </c>
    </row>
    <row r="7753" spans="1:7" hidden="1" x14ac:dyDescent="0.2">
      <c r="A7753" t="s">
        <v>145</v>
      </c>
      <c r="B7753">
        <v>1</v>
      </c>
      <c r="C7753">
        <v>16</v>
      </c>
      <c r="D7753" t="s">
        <v>6436</v>
      </c>
      <c r="E7753">
        <v>49.104230999999999</v>
      </c>
      <c r="F7753">
        <v>-122.72436</v>
      </c>
      <c r="G7753">
        <f>IF(route_map__2[[#This Row],[route_label]]&lt;&gt;A7754,0,SQRT((E7754-route_map__2[[#This Row],[stop_lat]])^2 + ((F7754-route_map__2[[#This Row],[stop_lon]])*COS(RADIANS(route_map__2[[#This Row],[stop_lat]])))^2)*111.32)</f>
        <v>0.27432001063465244</v>
      </c>
    </row>
    <row r="7754" spans="1:7" hidden="1" x14ac:dyDescent="0.2">
      <c r="A7754" t="s">
        <v>145</v>
      </c>
      <c r="B7754">
        <v>1</v>
      </c>
      <c r="C7754">
        <v>17</v>
      </c>
      <c r="D7754" t="s">
        <v>6437</v>
      </c>
      <c r="E7754">
        <v>49.104239</v>
      </c>
      <c r="F7754">
        <v>-122.72812399999999</v>
      </c>
      <c r="G7754">
        <f>IF(route_map__2[[#This Row],[route_label]]&lt;&gt;A7755,0,SQRT((E7755-route_map__2[[#This Row],[stop_lat]])^2 + ((F7755-route_map__2[[#This Row],[stop_lon]])*COS(RADIANS(route_map__2[[#This Row],[stop_lat]])))^2)*111.32)</f>
        <v>0.15795690228614359</v>
      </c>
    </row>
    <row r="7755" spans="1:7" hidden="1" x14ac:dyDescent="0.2">
      <c r="A7755" t="s">
        <v>145</v>
      </c>
      <c r="B7755">
        <v>1</v>
      </c>
      <c r="C7755">
        <v>18</v>
      </c>
      <c r="D7755" t="s">
        <v>6438</v>
      </c>
      <c r="E7755">
        <v>49.104688000000003</v>
      </c>
      <c r="F7755">
        <v>-122.73018</v>
      </c>
      <c r="G7755">
        <f>IF(route_map__2[[#This Row],[route_label]]&lt;&gt;A7756,0,SQRT((E7756-route_map__2[[#This Row],[stop_lat]])^2 + ((F7756-route_map__2[[#This Row],[stop_lon]])*COS(RADIANS(route_map__2[[#This Row],[stop_lat]])))^2)*111.32)</f>
        <v>0.18879873406561004</v>
      </c>
    </row>
    <row r="7756" spans="1:7" hidden="1" x14ac:dyDescent="0.2">
      <c r="A7756" t="s">
        <v>145</v>
      </c>
      <c r="B7756">
        <v>1</v>
      </c>
      <c r="C7756">
        <v>19</v>
      </c>
      <c r="D7756" t="s">
        <v>6439</v>
      </c>
      <c r="E7756">
        <v>49.106383999999998</v>
      </c>
      <c r="F7756">
        <v>-122.730181</v>
      </c>
      <c r="G7756">
        <f>IF(route_map__2[[#This Row],[route_label]]&lt;&gt;A7757,0,SQRT((E7757-route_map__2[[#This Row],[stop_lat]])^2 + ((F7757-route_map__2[[#This Row],[stop_lon]])*COS(RADIANS(route_map__2[[#This Row],[stop_lat]])))^2)*111.32)</f>
        <v>0.17249474320243161</v>
      </c>
    </row>
    <row r="7757" spans="1:7" hidden="1" x14ac:dyDescent="0.2">
      <c r="A7757" t="s">
        <v>145</v>
      </c>
      <c r="B7757">
        <v>1</v>
      </c>
      <c r="C7757">
        <v>20</v>
      </c>
      <c r="D7757" t="s">
        <v>5790</v>
      </c>
      <c r="E7757">
        <v>49.107855000000001</v>
      </c>
      <c r="F7757">
        <v>-122.730925</v>
      </c>
      <c r="G7757">
        <f>IF(route_map__2[[#This Row],[route_label]]&lt;&gt;A7758,0,SQRT((E7758-route_map__2[[#This Row],[stop_lat]])^2 + ((F7758-route_map__2[[#This Row],[stop_lon]])*COS(RADIANS(route_map__2[[#This Row],[stop_lat]])))^2)*111.32)</f>
        <v>0.17154592940781083</v>
      </c>
    </row>
    <row r="7758" spans="1:7" hidden="1" x14ac:dyDescent="0.2">
      <c r="A7758" t="s">
        <v>145</v>
      </c>
      <c r="B7758">
        <v>1</v>
      </c>
      <c r="C7758">
        <v>21</v>
      </c>
      <c r="D7758" t="s">
        <v>5791</v>
      </c>
      <c r="E7758">
        <v>49.107855999999998</v>
      </c>
      <c r="F7758">
        <v>-122.733279</v>
      </c>
      <c r="G7758">
        <f>IF(route_map__2[[#This Row],[route_label]]&lt;&gt;A7759,0,SQRT((E7759-route_map__2[[#This Row],[stop_lat]])^2 + ((F7759-route_map__2[[#This Row],[stop_lon]])*COS(RADIANS(route_map__2[[#This Row],[stop_lat]])))^2)*111.32)</f>
        <v>0.32389365581534685</v>
      </c>
    </row>
    <row r="7759" spans="1:7" hidden="1" x14ac:dyDescent="0.2">
      <c r="A7759" t="s">
        <v>145</v>
      </c>
      <c r="B7759">
        <v>1</v>
      </c>
      <c r="C7759">
        <v>22</v>
      </c>
      <c r="D7759" t="s">
        <v>6440</v>
      </c>
      <c r="E7759">
        <v>49.108013999999997</v>
      </c>
      <c r="F7759">
        <v>-122.737717</v>
      </c>
      <c r="G7759">
        <f>IF(route_map__2[[#This Row],[route_label]]&lt;&gt;A7760,0,SQRT((E7760-route_map__2[[#This Row],[stop_lat]])^2 + ((F7760-route_map__2[[#This Row],[stop_lon]])*COS(RADIANS(route_map__2[[#This Row],[stop_lat]])))^2)*111.32)</f>
        <v>0.44200960360231684</v>
      </c>
    </row>
    <row r="7760" spans="1:7" hidden="1" x14ac:dyDescent="0.2">
      <c r="A7760" t="s">
        <v>145</v>
      </c>
      <c r="B7760">
        <v>1</v>
      </c>
      <c r="C7760">
        <v>23</v>
      </c>
      <c r="D7760" t="s">
        <v>6441</v>
      </c>
      <c r="E7760">
        <v>49.104233000000001</v>
      </c>
      <c r="F7760">
        <v>-122.739569</v>
      </c>
      <c r="G7760">
        <f>IF(route_map__2[[#This Row],[route_label]]&lt;&gt;A7761,0,SQRT((E7761-route_map__2[[#This Row],[stop_lat]])^2 + ((F7761-route_map__2[[#This Row],[stop_lon]])*COS(RADIANS(route_map__2[[#This Row],[stop_lat]])))^2)*111.32)</f>
        <v>1.3149843961783017</v>
      </c>
    </row>
    <row r="7761" spans="1:7" hidden="1" x14ac:dyDescent="0.2">
      <c r="A7761" t="s">
        <v>145</v>
      </c>
      <c r="B7761">
        <v>1</v>
      </c>
      <c r="C7761">
        <v>24</v>
      </c>
      <c r="D7761" t="s">
        <v>6442</v>
      </c>
      <c r="E7761">
        <v>49.104419999999998</v>
      </c>
      <c r="F7761">
        <v>-122.75761</v>
      </c>
      <c r="G7761">
        <f>IF(route_map__2[[#This Row],[route_label]]&lt;&gt;A7762,0,SQRT((E7762-route_map__2[[#This Row],[stop_lat]])^2 + ((F7762-route_map__2[[#This Row],[stop_lon]])*COS(RADIANS(route_map__2[[#This Row],[stop_lat]])))^2)*111.32)</f>
        <v>3.152921178245502</v>
      </c>
    </row>
    <row r="7762" spans="1:7" hidden="1" x14ac:dyDescent="0.2">
      <c r="A7762" t="s">
        <v>145</v>
      </c>
      <c r="B7762">
        <v>1</v>
      </c>
      <c r="C7762">
        <v>25</v>
      </c>
      <c r="D7762" t="s">
        <v>6443</v>
      </c>
      <c r="E7762">
        <v>49.105265000000003</v>
      </c>
      <c r="F7762">
        <v>-122.800853</v>
      </c>
      <c r="G7762">
        <f>IF(route_map__2[[#This Row],[route_label]]&lt;&gt;A7763,0,SQRT((E7763-route_map__2[[#This Row],[stop_lat]])^2 + ((F7763-route_map__2[[#This Row],[stop_lon]])*COS(RADIANS(route_map__2[[#This Row],[stop_lat]])))^2)*111.32)</f>
        <v>0.39073387964524575</v>
      </c>
    </row>
    <row r="7763" spans="1:7" hidden="1" x14ac:dyDescent="0.2">
      <c r="A7763" t="s">
        <v>145</v>
      </c>
      <c r="B7763">
        <v>1</v>
      </c>
      <c r="C7763">
        <v>26</v>
      </c>
      <c r="D7763" t="s">
        <v>6444</v>
      </c>
      <c r="E7763">
        <v>49.108775000000001</v>
      </c>
      <c r="F7763">
        <v>-122.80086300000001</v>
      </c>
      <c r="G7763">
        <f>IF(route_map__2[[#This Row],[route_label]]&lt;&gt;A7764,0,SQRT((E7764-route_map__2[[#This Row],[stop_lat]])^2 + ((F7764-route_map__2[[#This Row],[stop_lon]])*COS(RADIANS(route_map__2[[#This Row],[stop_lat]])))^2)*111.32)</f>
        <v>0.3411458210665641</v>
      </c>
    </row>
    <row r="7764" spans="1:7" hidden="1" x14ac:dyDescent="0.2">
      <c r="A7764" t="s">
        <v>145</v>
      </c>
      <c r="B7764">
        <v>1</v>
      </c>
      <c r="C7764">
        <v>27</v>
      </c>
      <c r="D7764" t="s">
        <v>6445</v>
      </c>
      <c r="E7764">
        <v>49.111790999999997</v>
      </c>
      <c r="F7764">
        <v>-122.801693</v>
      </c>
      <c r="G7764">
        <f>IF(route_map__2[[#This Row],[route_label]]&lt;&gt;A7765,0,SQRT((E7765-route_map__2[[#This Row],[stop_lat]])^2 + ((F7765-route_map__2[[#This Row],[stop_lon]])*COS(RADIANS(route_map__2[[#This Row],[stop_lat]])))^2)*111.32)</f>
        <v>0.41470284230595617</v>
      </c>
    </row>
    <row r="7765" spans="1:7" hidden="1" x14ac:dyDescent="0.2">
      <c r="A7765" t="s">
        <v>145</v>
      </c>
      <c r="B7765">
        <v>1</v>
      </c>
      <c r="C7765">
        <v>28</v>
      </c>
      <c r="D7765" t="s">
        <v>6446</v>
      </c>
      <c r="E7765">
        <v>49.111815</v>
      </c>
      <c r="F7765">
        <v>-122.807384</v>
      </c>
      <c r="G7765">
        <f>IF(route_map__2[[#This Row],[route_label]]&lt;&gt;A7766,0,SQRT((E7766-route_map__2[[#This Row],[stop_lat]])^2 + ((F7766-route_map__2[[#This Row],[stop_lon]])*COS(RADIANS(route_map__2[[#This Row],[stop_lat]])))^2)*111.32)</f>
        <v>0.40661935819511047</v>
      </c>
    </row>
    <row r="7766" spans="1:7" hidden="1" x14ac:dyDescent="0.2">
      <c r="A7766" t="s">
        <v>145</v>
      </c>
      <c r="B7766">
        <v>1</v>
      </c>
      <c r="C7766">
        <v>29</v>
      </c>
      <c r="D7766" t="s">
        <v>6447</v>
      </c>
      <c r="E7766">
        <v>49.111845000000002</v>
      </c>
      <c r="F7766">
        <v>-122.81296399999999</v>
      </c>
      <c r="G7766">
        <f>IF(route_map__2[[#This Row],[route_label]]&lt;&gt;A7767,0,SQRT((E7767-route_map__2[[#This Row],[stop_lat]])^2 + ((F7767-route_map__2[[#This Row],[stop_lon]])*COS(RADIANS(route_map__2[[#This Row],[stop_lat]])))^2)*111.32)</f>
        <v>0.39030346183282133</v>
      </c>
    </row>
    <row r="7767" spans="1:7" hidden="1" x14ac:dyDescent="0.2">
      <c r="A7767" t="s">
        <v>145</v>
      </c>
      <c r="B7767">
        <v>1</v>
      </c>
      <c r="C7767">
        <v>30</v>
      </c>
      <c r="D7767" t="s">
        <v>6448</v>
      </c>
      <c r="E7767">
        <v>49.111880999999997</v>
      </c>
      <c r="F7767">
        <v>-122.81832</v>
      </c>
      <c r="G7767">
        <f>IF(route_map__2[[#This Row],[route_label]]&lt;&gt;A7768,0,SQRT((E7768-route_map__2[[#This Row],[stop_lat]])^2 + ((F7768-route_map__2[[#This Row],[stop_lon]])*COS(RADIANS(route_map__2[[#This Row],[stop_lat]])))^2)*111.32)</f>
        <v>0.42199534914571879</v>
      </c>
    </row>
    <row r="7768" spans="1:7" hidden="1" x14ac:dyDescent="0.2">
      <c r="A7768" t="s">
        <v>145</v>
      </c>
      <c r="B7768">
        <v>1</v>
      </c>
      <c r="C7768">
        <v>31</v>
      </c>
      <c r="D7768" t="s">
        <v>6449</v>
      </c>
      <c r="E7768">
        <v>49.111913000000001</v>
      </c>
      <c r="F7768">
        <v>-122.824111</v>
      </c>
      <c r="G7768">
        <f>IF(route_map__2[[#This Row],[route_label]]&lt;&gt;A7769,0,SQRT((E7769-route_map__2[[#This Row],[stop_lat]])^2 + ((F7769-route_map__2[[#This Row],[stop_lon]])*COS(RADIANS(route_map__2[[#This Row],[stop_lat]])))^2)*111.32)</f>
        <v>0.35411354736192446</v>
      </c>
    </row>
    <row r="7769" spans="1:7" hidden="1" x14ac:dyDescent="0.2">
      <c r="A7769" t="s">
        <v>145</v>
      </c>
      <c r="B7769">
        <v>1</v>
      </c>
      <c r="C7769">
        <v>32</v>
      </c>
      <c r="D7769" t="s">
        <v>6450</v>
      </c>
      <c r="E7769">
        <v>49.111387999999998</v>
      </c>
      <c r="F7769">
        <v>-122.82890399999999</v>
      </c>
      <c r="G7769">
        <f>IF(route_map__2[[#This Row],[route_label]]&lt;&gt;A7770,0,SQRT((E7770-route_map__2[[#This Row],[stop_lat]])^2 + ((F7770-route_map__2[[#This Row],[stop_lon]])*COS(RADIANS(route_map__2[[#This Row],[stop_lat]])))^2)*111.32)</f>
        <v>0.60707846244383756</v>
      </c>
    </row>
    <row r="7770" spans="1:7" hidden="1" x14ac:dyDescent="0.2">
      <c r="A7770" t="s">
        <v>145</v>
      </c>
      <c r="B7770">
        <v>1</v>
      </c>
      <c r="C7770">
        <v>33</v>
      </c>
      <c r="D7770" t="s">
        <v>6451</v>
      </c>
      <c r="E7770">
        <v>49.106135000000002</v>
      </c>
      <c r="F7770">
        <v>-122.826666</v>
      </c>
      <c r="G7770">
        <f>IF(route_map__2[[#This Row],[route_label]]&lt;&gt;A7771,0,SQRT((E7771-route_map__2[[#This Row],[stop_lat]])^2 + ((F7771-route_map__2[[#This Row],[stop_lon]])*COS(RADIANS(route_map__2[[#This Row],[stop_lat]])))^2)*111.32)</f>
        <v>0.26303080460107536</v>
      </c>
    </row>
    <row r="7771" spans="1:7" hidden="1" x14ac:dyDescent="0.2">
      <c r="A7771" t="s">
        <v>145</v>
      </c>
      <c r="B7771">
        <v>1</v>
      </c>
      <c r="C7771">
        <v>34</v>
      </c>
      <c r="D7771" t="s">
        <v>6452</v>
      </c>
      <c r="E7771">
        <v>49.106827000000003</v>
      </c>
      <c r="F7771">
        <v>-122.823215</v>
      </c>
      <c r="G7771">
        <f>IF(route_map__2[[#This Row],[route_label]]&lt;&gt;A7772,0,SQRT((E7772-route_map__2[[#This Row],[stop_lat]])^2 + ((F7772-route_map__2[[#This Row],[stop_lon]])*COS(RADIANS(route_map__2[[#This Row],[stop_lat]])))^2)*111.32)</f>
        <v>0.61372072893615959</v>
      </c>
    </row>
    <row r="7772" spans="1:7" hidden="1" x14ac:dyDescent="0.2">
      <c r="A7772" t="s">
        <v>145</v>
      </c>
      <c r="B7772">
        <v>1</v>
      </c>
      <c r="C7772">
        <v>35</v>
      </c>
      <c r="D7772" t="s">
        <v>6453</v>
      </c>
      <c r="E7772">
        <v>49.112340000000003</v>
      </c>
      <c r="F7772">
        <v>-122.82327100000001</v>
      </c>
      <c r="G7772">
        <f>IF(route_map__2[[#This Row],[route_label]]&lt;&gt;A7773,0,SQRT((E7773-route_map__2[[#This Row],[stop_lat]])^2 + ((F7773-route_map__2[[#This Row],[stop_lon]])*COS(RADIANS(route_map__2[[#This Row],[stop_lat]])))^2)*111.32)</f>
        <v>0.43475406582875631</v>
      </c>
    </row>
    <row r="7773" spans="1:7" hidden="1" x14ac:dyDescent="0.2">
      <c r="A7773" t="s">
        <v>145</v>
      </c>
      <c r="B7773">
        <v>1</v>
      </c>
      <c r="C7773">
        <v>36</v>
      </c>
      <c r="D7773" t="s">
        <v>6454</v>
      </c>
      <c r="E7773">
        <v>49.116244999999999</v>
      </c>
      <c r="F7773">
        <v>-122.82318100000001</v>
      </c>
      <c r="G7773">
        <f>IF(route_map__2[[#This Row],[route_label]]&lt;&gt;A7774,0,SQRT((E7774-route_map__2[[#This Row],[stop_lat]])^2 + ((F7774-route_map__2[[#This Row],[stop_lon]])*COS(RADIANS(route_map__2[[#This Row],[stop_lat]])))^2)*111.32)</f>
        <v>0.40064550992873382</v>
      </c>
    </row>
    <row r="7774" spans="1:7" hidden="1" x14ac:dyDescent="0.2">
      <c r="A7774" t="s">
        <v>145</v>
      </c>
      <c r="B7774">
        <v>1</v>
      </c>
      <c r="C7774">
        <v>37</v>
      </c>
      <c r="D7774" t="s">
        <v>6455</v>
      </c>
      <c r="E7774">
        <v>49.119844000000001</v>
      </c>
      <c r="F7774">
        <v>-122.823154</v>
      </c>
      <c r="G7774">
        <f>IF(route_map__2[[#This Row],[route_label]]&lt;&gt;A7775,0,SQRT((E7775-route_map__2[[#This Row],[stop_lat]])^2 + ((F7775-route_map__2[[#This Row],[stop_lon]])*COS(RADIANS(route_map__2[[#This Row],[stop_lat]])))^2)*111.32)</f>
        <v>0.36426440356131706</v>
      </c>
    </row>
    <row r="7775" spans="1:7" hidden="1" x14ac:dyDescent="0.2">
      <c r="A7775" t="s">
        <v>145</v>
      </c>
      <c r="B7775">
        <v>1</v>
      </c>
      <c r="C7775">
        <v>38</v>
      </c>
      <c r="D7775" t="s">
        <v>6456</v>
      </c>
      <c r="E7775">
        <v>49.123116000000003</v>
      </c>
      <c r="F7775">
        <v>-122.823213</v>
      </c>
      <c r="G7775">
        <f>IF(route_map__2[[#This Row],[route_label]]&lt;&gt;A7776,0,SQRT((E7776-route_map__2[[#This Row],[stop_lat]])^2 + ((F7776-route_map__2[[#This Row],[stop_lon]])*COS(RADIANS(route_map__2[[#This Row],[stop_lat]])))^2)*111.32)</f>
        <v>0.47366740675093982</v>
      </c>
    </row>
    <row r="7776" spans="1:7" hidden="1" x14ac:dyDescent="0.2">
      <c r="A7776" t="s">
        <v>145</v>
      </c>
      <c r="B7776">
        <v>1</v>
      </c>
      <c r="C7776">
        <v>39</v>
      </c>
      <c r="D7776" t="s">
        <v>6457</v>
      </c>
      <c r="E7776">
        <v>49.127370999999997</v>
      </c>
      <c r="F7776">
        <v>-122.823201</v>
      </c>
      <c r="G7776">
        <f>IF(route_map__2[[#This Row],[route_label]]&lt;&gt;A7777,0,SQRT((E7777-route_map__2[[#This Row],[stop_lat]])^2 + ((F7777-route_map__2[[#This Row],[stop_lon]])*COS(RADIANS(route_map__2[[#This Row],[stop_lat]])))^2)*111.32)</f>
        <v>0.42869371610432583</v>
      </c>
    </row>
    <row r="7777" spans="1:7" hidden="1" x14ac:dyDescent="0.2">
      <c r="A7777" t="s">
        <v>145</v>
      </c>
      <c r="B7777">
        <v>1</v>
      </c>
      <c r="C7777">
        <v>40</v>
      </c>
      <c r="D7777" t="s">
        <v>6458</v>
      </c>
      <c r="E7777">
        <v>49.131222000000001</v>
      </c>
      <c r="F7777">
        <v>-122.82320900000001</v>
      </c>
      <c r="G7777">
        <f>IF(route_map__2[[#This Row],[route_label]]&lt;&gt;A7778,0,SQRT((E7778-route_map__2[[#This Row],[stop_lat]])^2 + ((F7778-route_map__2[[#This Row],[stop_lon]])*COS(RADIANS(route_map__2[[#This Row],[stop_lat]])))^2)*111.32)</f>
        <v>0.29564094438662802</v>
      </c>
    </row>
    <row r="7778" spans="1:7" hidden="1" x14ac:dyDescent="0.2">
      <c r="A7778" t="s">
        <v>145</v>
      </c>
      <c r="B7778">
        <v>1</v>
      </c>
      <c r="C7778">
        <v>41</v>
      </c>
      <c r="D7778" t="s">
        <v>6244</v>
      </c>
      <c r="E7778">
        <v>49.13382</v>
      </c>
      <c r="F7778">
        <v>-122.824051</v>
      </c>
      <c r="G7778">
        <f>IF(route_map__2[[#This Row],[route_label]]&lt;&gt;A7779,0,SQRT((E7779-route_map__2[[#This Row],[stop_lat]])^2 + ((F7779-route_map__2[[#This Row],[stop_lon]])*COS(RADIANS(route_map__2[[#This Row],[stop_lat]])))^2)*111.32)</f>
        <v>0.39204482973530075</v>
      </c>
    </row>
    <row r="7779" spans="1:7" hidden="1" x14ac:dyDescent="0.2">
      <c r="A7779" t="s">
        <v>145</v>
      </c>
      <c r="B7779">
        <v>1</v>
      </c>
      <c r="C7779">
        <v>42</v>
      </c>
      <c r="D7779" t="s">
        <v>6245</v>
      </c>
      <c r="E7779">
        <v>49.133769000000001</v>
      </c>
      <c r="F7779">
        <v>-122.82943299999999</v>
      </c>
      <c r="G7779">
        <f>IF(route_map__2[[#This Row],[route_label]]&lt;&gt;A7780,0,SQRT((E7780-route_map__2[[#This Row],[stop_lat]])^2 + ((F7780-route_map__2[[#This Row],[stop_lon]])*COS(RADIANS(route_map__2[[#This Row],[stop_lat]])))^2)*111.32)</f>
        <v>0.4224862972144014</v>
      </c>
    </row>
    <row r="7780" spans="1:7" hidden="1" x14ac:dyDescent="0.2">
      <c r="A7780" t="s">
        <v>145</v>
      </c>
      <c r="B7780">
        <v>1</v>
      </c>
      <c r="C7780">
        <v>43</v>
      </c>
      <c r="D7780" t="s">
        <v>6140</v>
      </c>
      <c r="E7780">
        <v>49.133718999999999</v>
      </c>
      <c r="F7780">
        <v>-122.835233</v>
      </c>
      <c r="G7780">
        <f>IF(route_map__2[[#This Row],[route_label]]&lt;&gt;A7781,0,SQRT((E7781-route_map__2[[#This Row],[stop_lat]])^2 + ((F7781-route_map__2[[#This Row],[stop_lon]])*COS(RADIANS(route_map__2[[#This Row],[stop_lat]])))^2)*111.32)</f>
        <v>0.29036461849647949</v>
      </c>
    </row>
    <row r="7781" spans="1:7" hidden="1" x14ac:dyDescent="0.2">
      <c r="A7781" t="s">
        <v>145</v>
      </c>
      <c r="B7781">
        <v>1</v>
      </c>
      <c r="C7781">
        <v>44</v>
      </c>
      <c r="D7781" t="s">
        <v>5867</v>
      </c>
      <c r="E7781">
        <v>49.133676000000001</v>
      </c>
      <c r="F7781">
        <v>-122.839219</v>
      </c>
      <c r="G7781">
        <f>IF(route_map__2[[#This Row],[route_label]]&lt;&gt;A7782,0,SQRT((E7782-route_map__2[[#This Row],[stop_lat]])^2 + ((F7782-route_map__2[[#This Row],[stop_lon]])*COS(RADIANS(route_map__2[[#This Row],[stop_lat]])))^2)*111.32)</f>
        <v>0.18988918609975455</v>
      </c>
    </row>
    <row r="7782" spans="1:7" hidden="1" x14ac:dyDescent="0.2">
      <c r="A7782" t="s">
        <v>145</v>
      </c>
      <c r="B7782">
        <v>1</v>
      </c>
      <c r="C7782">
        <v>45</v>
      </c>
      <c r="D7782" t="s">
        <v>5671</v>
      </c>
      <c r="E7782">
        <v>49.133305999999997</v>
      </c>
      <c r="F7782">
        <v>-122.841764</v>
      </c>
      <c r="G7782">
        <f>IF(route_map__2[[#This Row],[route_label]]&lt;&gt;A7783,0,SQRT((E7783-route_map__2[[#This Row],[stop_lat]])^2 + ((F7783-route_map__2[[#This Row],[stop_lon]])*COS(RADIANS(route_map__2[[#This Row],[stop_lat]])))^2)*111.32)</f>
        <v>0</v>
      </c>
    </row>
    <row r="7783" spans="1:7" hidden="1" x14ac:dyDescent="0.2">
      <c r="A7783" t="s">
        <v>179</v>
      </c>
      <c r="B7783">
        <v>0</v>
      </c>
      <c r="C7783">
        <v>1</v>
      </c>
      <c r="D7783" t="s">
        <v>5831</v>
      </c>
      <c r="E7783">
        <v>49.027624000000003</v>
      </c>
      <c r="F7783">
        <v>-122.802635</v>
      </c>
      <c r="G7783">
        <f>IF(route_map__2[[#This Row],[route_label]]&lt;&gt;A7784,0,SQRT((E7784-route_map__2[[#This Row],[stop_lat]])^2 + ((F7784-route_map__2[[#This Row],[stop_lon]])*COS(RADIANS(route_map__2[[#This Row],[stop_lat]])))^2)*111.32)</f>
        <v>0.13002616149037202</v>
      </c>
    </row>
    <row r="7784" spans="1:7" hidden="1" x14ac:dyDescent="0.2">
      <c r="A7784" t="s">
        <v>179</v>
      </c>
      <c r="B7784">
        <v>0</v>
      </c>
      <c r="C7784">
        <v>2</v>
      </c>
      <c r="D7784" t="s">
        <v>5832</v>
      </c>
      <c r="E7784">
        <v>49.027647999999999</v>
      </c>
      <c r="F7784">
        <v>-122.804416</v>
      </c>
      <c r="G7784">
        <f>IF(route_map__2[[#This Row],[route_label]]&lt;&gt;A7785,0,SQRT((E7785-route_map__2[[#This Row],[stop_lat]])^2 + ((F7785-route_map__2[[#This Row],[stop_lon]])*COS(RADIANS(route_map__2[[#This Row],[stop_lat]])))^2)*111.32)</f>
        <v>0.20394057867257784</v>
      </c>
    </row>
    <row r="7785" spans="1:7" hidden="1" x14ac:dyDescent="0.2">
      <c r="A7785" t="s">
        <v>179</v>
      </c>
      <c r="B7785">
        <v>0</v>
      </c>
      <c r="C7785">
        <v>3</v>
      </c>
      <c r="D7785" t="s">
        <v>5833</v>
      </c>
      <c r="E7785">
        <v>49.027653999999998</v>
      </c>
      <c r="F7785">
        <v>-122.80721</v>
      </c>
      <c r="G7785">
        <f>IF(route_map__2[[#This Row],[route_label]]&lt;&gt;A7786,0,SQRT((E7786-route_map__2[[#This Row],[stop_lat]])^2 + ((F7786-route_map__2[[#This Row],[stop_lon]])*COS(RADIANS(route_map__2[[#This Row],[stop_lat]])))^2)*111.32)</f>
        <v>0.36796314771715222</v>
      </c>
    </row>
    <row r="7786" spans="1:7" hidden="1" x14ac:dyDescent="0.2">
      <c r="A7786" t="s">
        <v>179</v>
      </c>
      <c r="B7786">
        <v>0</v>
      </c>
      <c r="C7786">
        <v>4</v>
      </c>
      <c r="D7786" t="s">
        <v>5834</v>
      </c>
      <c r="E7786">
        <v>49.028478</v>
      </c>
      <c r="F7786">
        <v>-122.81209200000001</v>
      </c>
      <c r="G7786">
        <f>IF(route_map__2[[#This Row],[route_label]]&lt;&gt;A7787,0,SQRT((E7787-route_map__2[[#This Row],[stop_lat]])^2 + ((F7787-route_map__2[[#This Row],[stop_lon]])*COS(RADIANS(route_map__2[[#This Row],[stop_lat]])))^2)*111.32)</f>
        <v>0.14227686471188764</v>
      </c>
    </row>
    <row r="7787" spans="1:7" hidden="1" x14ac:dyDescent="0.2">
      <c r="A7787" t="s">
        <v>179</v>
      </c>
      <c r="B7787">
        <v>0</v>
      </c>
      <c r="C7787">
        <v>5</v>
      </c>
      <c r="D7787" t="s">
        <v>5835</v>
      </c>
      <c r="E7787">
        <v>49.029755999999999</v>
      </c>
      <c r="F7787">
        <v>-122.81211500000001</v>
      </c>
      <c r="G7787">
        <f>IF(route_map__2[[#This Row],[route_label]]&lt;&gt;A7788,0,SQRT((E7788-route_map__2[[#This Row],[stop_lat]])^2 + ((F7788-route_map__2[[#This Row],[stop_lon]])*COS(RADIANS(route_map__2[[#This Row],[stop_lat]])))^2)*111.32)</f>
        <v>0.14782863075021074</v>
      </c>
    </row>
    <row r="7788" spans="1:7" hidden="1" x14ac:dyDescent="0.2">
      <c r="A7788" t="s">
        <v>179</v>
      </c>
      <c r="B7788">
        <v>0</v>
      </c>
      <c r="C7788">
        <v>6</v>
      </c>
      <c r="D7788" t="s">
        <v>5836</v>
      </c>
      <c r="E7788">
        <v>49.031041000000002</v>
      </c>
      <c r="F7788">
        <v>-122.811604</v>
      </c>
      <c r="G7788">
        <f>IF(route_map__2[[#This Row],[route_label]]&lt;&gt;A7789,0,SQRT((E7789-route_map__2[[#This Row],[stop_lat]])^2 + ((F7789-route_map__2[[#This Row],[stop_lon]])*COS(RADIANS(route_map__2[[#This Row],[stop_lat]])))^2)*111.32)</f>
        <v>0.1838547019786067</v>
      </c>
    </row>
    <row r="7789" spans="1:7" hidden="1" x14ac:dyDescent="0.2">
      <c r="A7789" t="s">
        <v>179</v>
      </c>
      <c r="B7789">
        <v>0</v>
      </c>
      <c r="C7789">
        <v>7</v>
      </c>
      <c r="D7789" t="s">
        <v>5837</v>
      </c>
      <c r="E7789">
        <v>49.031036999999998</v>
      </c>
      <c r="F7789">
        <v>-122.809085</v>
      </c>
      <c r="G7789">
        <f>IF(route_map__2[[#This Row],[route_label]]&lt;&gt;A7790,0,SQRT((E7790-route_map__2[[#This Row],[stop_lat]])^2 + ((F7790-route_map__2[[#This Row],[stop_lon]])*COS(RADIANS(route_map__2[[#This Row],[stop_lat]])))^2)*111.32)</f>
        <v>0.21006148475206562</v>
      </c>
    </row>
    <row r="7790" spans="1:7" hidden="1" x14ac:dyDescent="0.2">
      <c r="A7790" t="s">
        <v>179</v>
      </c>
      <c r="B7790">
        <v>0</v>
      </c>
      <c r="C7790">
        <v>8</v>
      </c>
      <c r="D7790" t="s">
        <v>5838</v>
      </c>
      <c r="E7790">
        <v>49.031024000000002</v>
      </c>
      <c r="F7790">
        <v>-122.806207</v>
      </c>
      <c r="G7790">
        <f>IF(route_map__2[[#This Row],[route_label]]&lt;&gt;A7791,0,SQRT((E7791-route_map__2[[#This Row],[stop_lat]])^2 + ((F7791-route_map__2[[#This Row],[stop_lon]])*COS(RADIANS(route_map__2[[#This Row],[stop_lat]])))^2)*111.32)</f>
        <v>0.4071280232919004</v>
      </c>
    </row>
    <row r="7791" spans="1:7" hidden="1" x14ac:dyDescent="0.2">
      <c r="A7791" t="s">
        <v>179</v>
      </c>
      <c r="B7791">
        <v>0</v>
      </c>
      <c r="C7791">
        <v>9</v>
      </c>
      <c r="D7791" t="s">
        <v>5839</v>
      </c>
      <c r="E7791">
        <v>49.032418</v>
      </c>
      <c r="F7791">
        <v>-122.80105</v>
      </c>
      <c r="G7791">
        <f>IF(route_map__2[[#This Row],[route_label]]&lt;&gt;A7792,0,SQRT((E7792-route_map__2[[#This Row],[stop_lat]])^2 + ((F7792-route_map__2[[#This Row],[stop_lon]])*COS(RADIANS(route_map__2[[#This Row],[stop_lat]])))^2)*111.32)</f>
        <v>0.3040150601717721</v>
      </c>
    </row>
    <row r="7792" spans="1:7" hidden="1" x14ac:dyDescent="0.2">
      <c r="A7792" t="s">
        <v>179</v>
      </c>
      <c r="B7792">
        <v>0</v>
      </c>
      <c r="C7792">
        <v>10</v>
      </c>
      <c r="D7792" t="s">
        <v>5840</v>
      </c>
      <c r="E7792">
        <v>49.035148999999997</v>
      </c>
      <c r="F7792">
        <v>-122.80105399999999</v>
      </c>
      <c r="G7792">
        <f>IF(route_map__2[[#This Row],[route_label]]&lt;&gt;A7793,0,SQRT((E7793-route_map__2[[#This Row],[stop_lat]])^2 + ((F7793-route_map__2[[#This Row],[stop_lon]])*COS(RADIANS(route_map__2[[#This Row],[stop_lat]])))^2)*111.32)</f>
        <v>0.18690719189335805</v>
      </c>
    </row>
    <row r="7793" spans="1:7" hidden="1" x14ac:dyDescent="0.2">
      <c r="A7793" t="s">
        <v>179</v>
      </c>
      <c r="B7793">
        <v>0</v>
      </c>
      <c r="C7793">
        <v>11</v>
      </c>
      <c r="D7793" t="s">
        <v>5841</v>
      </c>
      <c r="E7793">
        <v>49.036828</v>
      </c>
      <c r="F7793">
        <v>-122.801046</v>
      </c>
      <c r="G7793">
        <f>IF(route_map__2[[#This Row],[route_label]]&lt;&gt;A7794,0,SQRT((E7794-route_map__2[[#This Row],[stop_lat]])^2 + ((F7794-route_map__2[[#This Row],[stop_lon]])*COS(RADIANS(route_map__2[[#This Row],[stop_lat]])))^2)*111.32)</f>
        <v>0.21418118440657127</v>
      </c>
    </row>
    <row r="7794" spans="1:7" hidden="1" x14ac:dyDescent="0.2">
      <c r="A7794" t="s">
        <v>179</v>
      </c>
      <c r="B7794">
        <v>0</v>
      </c>
      <c r="C7794">
        <v>12</v>
      </c>
      <c r="D7794" t="s">
        <v>5842</v>
      </c>
      <c r="E7794">
        <v>49.038752000000002</v>
      </c>
      <c r="F7794">
        <v>-122.801057</v>
      </c>
      <c r="G7794">
        <f>IF(route_map__2[[#This Row],[route_label]]&lt;&gt;A7795,0,SQRT((E7795-route_map__2[[#This Row],[stop_lat]])^2 + ((F7795-route_map__2[[#This Row],[stop_lon]])*COS(RADIANS(route_map__2[[#This Row],[stop_lat]])))^2)*111.32)</f>
        <v>0.34331367990856287</v>
      </c>
    </row>
    <row r="7795" spans="1:7" hidden="1" x14ac:dyDescent="0.2">
      <c r="A7795" t="s">
        <v>179</v>
      </c>
      <c r="B7795">
        <v>0</v>
      </c>
      <c r="C7795">
        <v>13</v>
      </c>
      <c r="D7795" t="s">
        <v>5843</v>
      </c>
      <c r="E7795">
        <v>49.041836000000004</v>
      </c>
      <c r="F7795">
        <v>-122.80107599999999</v>
      </c>
      <c r="G7795">
        <f>IF(route_map__2[[#This Row],[route_label]]&lt;&gt;A7796,0,SQRT((E7796-route_map__2[[#This Row],[stop_lat]])^2 + ((F7796-route_map__2[[#This Row],[stop_lon]])*COS(RADIANS(route_map__2[[#This Row],[stop_lat]])))^2)*111.32)</f>
        <v>0.47077264194316637</v>
      </c>
    </row>
    <row r="7796" spans="1:7" hidden="1" x14ac:dyDescent="0.2">
      <c r="A7796" t="s">
        <v>179</v>
      </c>
      <c r="B7796">
        <v>0</v>
      </c>
      <c r="C7796">
        <v>14</v>
      </c>
      <c r="D7796" t="s">
        <v>5844</v>
      </c>
      <c r="E7796">
        <v>49.046064999999999</v>
      </c>
      <c r="F7796">
        <v>-122.801068</v>
      </c>
      <c r="G7796">
        <f>IF(route_map__2[[#This Row],[route_label]]&lt;&gt;A7797,0,SQRT((E7797-route_map__2[[#This Row],[stop_lat]])^2 + ((F7797-route_map__2[[#This Row],[stop_lon]])*COS(RADIANS(route_map__2[[#This Row],[stop_lat]])))^2)*111.32)</f>
        <v>0.35945264287200912</v>
      </c>
    </row>
    <row r="7797" spans="1:7" hidden="1" x14ac:dyDescent="0.2">
      <c r="A7797" t="s">
        <v>179</v>
      </c>
      <c r="B7797">
        <v>0</v>
      </c>
      <c r="C7797">
        <v>15</v>
      </c>
      <c r="D7797" t="s">
        <v>5845</v>
      </c>
      <c r="E7797">
        <v>49.049294000000003</v>
      </c>
      <c r="F7797">
        <v>-122.801075</v>
      </c>
      <c r="G7797">
        <f>IF(route_map__2[[#This Row],[route_label]]&lt;&gt;A7798,0,SQRT((E7798-route_map__2[[#This Row],[stop_lat]])^2 + ((F7798-route_map__2[[#This Row],[stop_lon]])*COS(RADIANS(route_map__2[[#This Row],[stop_lat]])))^2)*111.32)</f>
        <v>0.19381361317788537</v>
      </c>
    </row>
    <row r="7798" spans="1:7" hidden="1" x14ac:dyDescent="0.2">
      <c r="A7798" t="s">
        <v>179</v>
      </c>
      <c r="B7798">
        <v>0</v>
      </c>
      <c r="C7798">
        <v>16</v>
      </c>
      <c r="D7798" t="s">
        <v>6459</v>
      </c>
      <c r="E7798">
        <v>49.051034999999999</v>
      </c>
      <c r="F7798">
        <v>-122.801095</v>
      </c>
      <c r="G7798">
        <f>IF(route_map__2[[#This Row],[route_label]]&lt;&gt;A7799,0,SQRT((E7799-route_map__2[[#This Row],[stop_lat]])^2 + ((F7799-route_map__2[[#This Row],[stop_lon]])*COS(RADIANS(route_map__2[[#This Row],[stop_lat]])))^2)*111.32)</f>
        <v>0.24479285395385955</v>
      </c>
    </row>
    <row r="7799" spans="1:7" hidden="1" x14ac:dyDescent="0.2">
      <c r="A7799" t="s">
        <v>179</v>
      </c>
      <c r="B7799">
        <v>0</v>
      </c>
      <c r="C7799">
        <v>17</v>
      </c>
      <c r="D7799" t="s">
        <v>6460</v>
      </c>
      <c r="E7799">
        <v>49.053234000000003</v>
      </c>
      <c r="F7799">
        <v>-122.80109899999999</v>
      </c>
      <c r="G7799">
        <f>IF(route_map__2[[#This Row],[route_label]]&lt;&gt;A7800,0,SQRT((E7800-route_map__2[[#This Row],[stop_lat]])^2 + ((F7800-route_map__2[[#This Row],[stop_lon]])*COS(RADIANS(route_map__2[[#This Row],[stop_lat]])))^2)*111.32)</f>
        <v>0.38089146348276748</v>
      </c>
    </row>
    <row r="7800" spans="1:7" hidden="1" x14ac:dyDescent="0.2">
      <c r="A7800" t="s">
        <v>179</v>
      </c>
      <c r="B7800">
        <v>0</v>
      </c>
      <c r="C7800">
        <v>18</v>
      </c>
      <c r="D7800" t="s">
        <v>6461</v>
      </c>
      <c r="E7800">
        <v>49.056654999999999</v>
      </c>
      <c r="F7800">
        <v>-122.801002</v>
      </c>
      <c r="G7800">
        <f>IF(route_map__2[[#This Row],[route_label]]&lt;&gt;A7801,0,SQRT((E7801-route_map__2[[#This Row],[stop_lat]])^2 + ((F7801-route_map__2[[#This Row],[stop_lon]])*COS(RADIANS(route_map__2[[#This Row],[stop_lat]])))^2)*111.32)</f>
        <v>0.61548863016982236</v>
      </c>
    </row>
    <row r="7801" spans="1:7" hidden="1" x14ac:dyDescent="0.2">
      <c r="A7801" t="s">
        <v>179</v>
      </c>
      <c r="B7801">
        <v>0</v>
      </c>
      <c r="C7801">
        <v>19</v>
      </c>
      <c r="D7801" t="s">
        <v>6462</v>
      </c>
      <c r="E7801">
        <v>49.062184000000002</v>
      </c>
      <c r="F7801">
        <v>-122.801011</v>
      </c>
      <c r="G7801">
        <f>IF(route_map__2[[#This Row],[route_label]]&lt;&gt;A7802,0,SQRT((E7802-route_map__2[[#This Row],[stop_lat]])^2 + ((F7802-route_map__2[[#This Row],[stop_lon]])*COS(RADIANS(route_map__2[[#This Row],[stop_lat]])))^2)*111.32)</f>
        <v>0.22199321956957596</v>
      </c>
    </row>
    <row r="7802" spans="1:7" hidden="1" x14ac:dyDescent="0.2">
      <c r="A7802" t="s">
        <v>179</v>
      </c>
      <c r="B7802">
        <v>0</v>
      </c>
      <c r="C7802">
        <v>20</v>
      </c>
      <c r="D7802" t="s">
        <v>6463</v>
      </c>
      <c r="E7802">
        <v>49.064177999999998</v>
      </c>
      <c r="F7802">
        <v>-122.801053</v>
      </c>
      <c r="G7802">
        <f>IF(route_map__2[[#This Row],[route_label]]&lt;&gt;A7803,0,SQRT((E7803-route_map__2[[#This Row],[stop_lat]])^2 + ((F7803-route_map__2[[#This Row],[stop_lon]])*COS(RADIANS(route_map__2[[#This Row],[stop_lat]])))^2)*111.32)</f>
        <v>0.39842720543499177</v>
      </c>
    </row>
    <row r="7803" spans="1:7" hidden="1" x14ac:dyDescent="0.2">
      <c r="A7803" t="s">
        <v>179</v>
      </c>
      <c r="B7803">
        <v>0</v>
      </c>
      <c r="C7803">
        <v>21</v>
      </c>
      <c r="D7803" t="s">
        <v>6464</v>
      </c>
      <c r="E7803">
        <v>49.067757</v>
      </c>
      <c r="F7803">
        <v>-122.80100899999999</v>
      </c>
      <c r="G7803">
        <f>IF(route_map__2[[#This Row],[route_label]]&lt;&gt;A7804,0,SQRT((E7804-route_map__2[[#This Row],[stop_lat]])^2 + ((F7804-route_map__2[[#This Row],[stop_lon]])*COS(RADIANS(route_map__2[[#This Row],[stop_lat]])))^2)*111.32)</f>
        <v>0.70788989139510117</v>
      </c>
    </row>
    <row r="7804" spans="1:7" hidden="1" x14ac:dyDescent="0.2">
      <c r="A7804" t="s">
        <v>179</v>
      </c>
      <c r="B7804">
        <v>0</v>
      </c>
      <c r="C7804">
        <v>22</v>
      </c>
      <c r="D7804" t="s">
        <v>6465</v>
      </c>
      <c r="E7804">
        <v>49.074115999999997</v>
      </c>
      <c r="F7804">
        <v>-122.80096899999999</v>
      </c>
      <c r="G7804">
        <f>IF(route_map__2[[#This Row],[route_label]]&lt;&gt;A7805,0,SQRT((E7805-route_map__2[[#This Row],[stop_lat]])^2 + ((F7805-route_map__2[[#This Row],[stop_lon]])*COS(RADIANS(route_map__2[[#This Row],[stop_lat]])))^2)*111.32)</f>
        <v>1.0675706580148494</v>
      </c>
    </row>
    <row r="7805" spans="1:7" hidden="1" x14ac:dyDescent="0.2">
      <c r="A7805" t="s">
        <v>179</v>
      </c>
      <c r="B7805">
        <v>0</v>
      </c>
      <c r="C7805">
        <v>23</v>
      </c>
      <c r="D7805" t="s">
        <v>6466</v>
      </c>
      <c r="E7805">
        <v>49.083705999999999</v>
      </c>
      <c r="F7805">
        <v>-122.80103800000001</v>
      </c>
      <c r="G7805">
        <f>IF(route_map__2[[#This Row],[route_label]]&lt;&gt;A7806,0,SQRT((E7806-route_map__2[[#This Row],[stop_lat]])^2 + ((F7806-route_map__2[[#This Row],[stop_lon]])*COS(RADIANS(route_map__2[[#This Row],[stop_lat]])))^2)*111.32)</f>
        <v>0.71946169198037968</v>
      </c>
    </row>
    <row r="7806" spans="1:7" hidden="1" x14ac:dyDescent="0.2">
      <c r="A7806" t="s">
        <v>179</v>
      </c>
      <c r="B7806">
        <v>0</v>
      </c>
      <c r="C7806">
        <v>24</v>
      </c>
      <c r="D7806" t="s">
        <v>6467</v>
      </c>
      <c r="E7806">
        <v>49.090169000000003</v>
      </c>
      <c r="F7806">
        <v>-122.80105</v>
      </c>
      <c r="G7806">
        <f>IF(route_map__2[[#This Row],[route_label]]&lt;&gt;A7807,0,SQRT((E7807-route_map__2[[#This Row],[stop_lat]])^2 + ((F7807-route_map__2[[#This Row],[stop_lon]])*COS(RADIANS(route_map__2[[#This Row],[stop_lat]])))^2)*111.32)</f>
        <v>1.3397888956325132</v>
      </c>
    </row>
    <row r="7807" spans="1:7" hidden="1" x14ac:dyDescent="0.2">
      <c r="A7807" t="s">
        <v>179</v>
      </c>
      <c r="B7807">
        <v>0</v>
      </c>
      <c r="C7807">
        <v>25</v>
      </c>
      <c r="D7807" t="s">
        <v>6468</v>
      </c>
      <c r="E7807">
        <v>49.102204</v>
      </c>
      <c r="F7807">
        <v>-122.800887</v>
      </c>
      <c r="G7807">
        <f>IF(route_map__2[[#This Row],[route_label]]&lt;&gt;A7808,0,SQRT((E7808-route_map__2[[#This Row],[stop_lat]])^2 + ((F7808-route_map__2[[#This Row],[stop_lon]])*COS(RADIANS(route_map__2[[#This Row],[stop_lat]])))^2)*111.32)</f>
        <v>0.3407595301543721</v>
      </c>
    </row>
    <row r="7808" spans="1:7" hidden="1" x14ac:dyDescent="0.2">
      <c r="A7808" t="s">
        <v>179</v>
      </c>
      <c r="B7808">
        <v>0</v>
      </c>
      <c r="C7808">
        <v>26</v>
      </c>
      <c r="D7808" t="s">
        <v>6443</v>
      </c>
      <c r="E7808">
        <v>49.105265000000003</v>
      </c>
      <c r="F7808">
        <v>-122.800853</v>
      </c>
      <c r="G7808">
        <f>IF(route_map__2[[#This Row],[route_label]]&lt;&gt;A7809,0,SQRT((E7809-route_map__2[[#This Row],[stop_lat]])^2 + ((F7809-route_map__2[[#This Row],[stop_lon]])*COS(RADIANS(route_map__2[[#This Row],[stop_lat]])))^2)*111.32)</f>
        <v>0.39073387964524575</v>
      </c>
    </row>
    <row r="7809" spans="1:7" hidden="1" x14ac:dyDescent="0.2">
      <c r="A7809" t="s">
        <v>179</v>
      </c>
      <c r="B7809">
        <v>0</v>
      </c>
      <c r="C7809">
        <v>27</v>
      </c>
      <c r="D7809" t="s">
        <v>6444</v>
      </c>
      <c r="E7809">
        <v>49.108775000000001</v>
      </c>
      <c r="F7809">
        <v>-122.80086300000001</v>
      </c>
      <c r="G7809">
        <f>IF(route_map__2[[#This Row],[route_label]]&lt;&gt;A7810,0,SQRT((E7810-route_map__2[[#This Row],[stop_lat]])^2 + ((F7810-route_map__2[[#This Row],[stop_lon]])*COS(RADIANS(route_map__2[[#This Row],[stop_lat]])))^2)*111.32)</f>
        <v>0.38107021169517485</v>
      </c>
    </row>
    <row r="7810" spans="1:7" hidden="1" x14ac:dyDescent="0.2">
      <c r="A7810" t="s">
        <v>179</v>
      </c>
      <c r="B7810">
        <v>0</v>
      </c>
      <c r="C7810">
        <v>28</v>
      </c>
      <c r="D7810" t="s">
        <v>6469</v>
      </c>
      <c r="E7810">
        <v>49.112197999999999</v>
      </c>
      <c r="F7810">
        <v>-122.80080700000001</v>
      </c>
      <c r="G7810">
        <f>IF(route_map__2[[#This Row],[route_label]]&lt;&gt;A7811,0,SQRT((E7811-route_map__2[[#This Row],[stop_lat]])^2 + ((F7811-route_map__2[[#This Row],[stop_lon]])*COS(RADIANS(route_map__2[[#This Row],[stop_lat]])))^2)*111.32)</f>
        <v>0.37071805883212894</v>
      </c>
    </row>
    <row r="7811" spans="1:7" hidden="1" x14ac:dyDescent="0.2">
      <c r="A7811" t="s">
        <v>179</v>
      </c>
      <c r="B7811">
        <v>0</v>
      </c>
      <c r="C7811">
        <v>29</v>
      </c>
      <c r="D7811" t="s">
        <v>6470</v>
      </c>
      <c r="E7811">
        <v>49.115527999999998</v>
      </c>
      <c r="F7811">
        <v>-122.80086300000001</v>
      </c>
      <c r="G7811">
        <f>IF(route_map__2[[#This Row],[route_label]]&lt;&gt;A7812,0,SQRT((E7812-route_map__2[[#This Row],[stop_lat]])^2 + ((F7812-route_map__2[[#This Row],[stop_lon]])*COS(RADIANS(route_map__2[[#This Row],[stop_lat]])))^2)*111.32)</f>
        <v>0.31028067542331039</v>
      </c>
    </row>
    <row r="7812" spans="1:7" hidden="1" x14ac:dyDescent="0.2">
      <c r="A7812" t="s">
        <v>179</v>
      </c>
      <c r="B7812">
        <v>0</v>
      </c>
      <c r="C7812">
        <v>30</v>
      </c>
      <c r="D7812" t="s">
        <v>6471</v>
      </c>
      <c r="E7812">
        <v>49.118315000000003</v>
      </c>
      <c r="F7812">
        <v>-122.800802</v>
      </c>
      <c r="G7812">
        <f>IF(route_map__2[[#This Row],[route_label]]&lt;&gt;A7813,0,SQRT((E7813-route_map__2[[#This Row],[stop_lat]])^2 + ((F7813-route_map__2[[#This Row],[stop_lon]])*COS(RADIANS(route_map__2[[#This Row],[stop_lat]])))^2)*111.32)</f>
        <v>0.13614630953811432</v>
      </c>
    </row>
    <row r="7813" spans="1:7" hidden="1" x14ac:dyDescent="0.2">
      <c r="A7813" t="s">
        <v>179</v>
      </c>
      <c r="B7813">
        <v>0</v>
      </c>
      <c r="C7813">
        <v>31</v>
      </c>
      <c r="D7813" t="s">
        <v>6471</v>
      </c>
      <c r="E7813">
        <v>49.119537999999999</v>
      </c>
      <c r="F7813">
        <v>-122.80081199999999</v>
      </c>
      <c r="G7813">
        <f>IF(route_map__2[[#This Row],[route_label]]&lt;&gt;A7814,0,SQRT((E7814-route_map__2[[#This Row],[stop_lat]])^2 + ((F7814-route_map__2[[#This Row],[stop_lon]])*COS(RADIANS(route_map__2[[#This Row],[stop_lat]])))^2)*111.32)</f>
        <v>0.50038475784316117</v>
      </c>
    </row>
    <row r="7814" spans="1:7" hidden="1" x14ac:dyDescent="0.2">
      <c r="A7814" t="s">
        <v>179</v>
      </c>
      <c r="B7814">
        <v>0</v>
      </c>
      <c r="C7814">
        <v>32</v>
      </c>
      <c r="D7814" t="s">
        <v>6472</v>
      </c>
      <c r="E7814">
        <v>49.124032999999997</v>
      </c>
      <c r="F7814">
        <v>-122.800828</v>
      </c>
      <c r="G7814">
        <f>IF(route_map__2[[#This Row],[route_label]]&lt;&gt;A7815,0,SQRT((E7815-route_map__2[[#This Row],[stop_lat]])^2 + ((F7815-route_map__2[[#This Row],[stop_lon]])*COS(RADIANS(route_map__2[[#This Row],[stop_lat]])))^2)*111.32)</f>
        <v>0.28554257479703993</v>
      </c>
    </row>
    <row r="7815" spans="1:7" hidden="1" x14ac:dyDescent="0.2">
      <c r="A7815" t="s">
        <v>179</v>
      </c>
      <c r="B7815">
        <v>0</v>
      </c>
      <c r="C7815">
        <v>33</v>
      </c>
      <c r="D7815" t="s">
        <v>6473</v>
      </c>
      <c r="E7815">
        <v>49.126598000000001</v>
      </c>
      <c r="F7815">
        <v>-122.800855</v>
      </c>
      <c r="G7815">
        <f>IF(route_map__2[[#This Row],[route_label]]&lt;&gt;A7816,0,SQRT((E7816-route_map__2[[#This Row],[stop_lat]])^2 + ((F7816-route_map__2[[#This Row],[stop_lon]])*COS(RADIANS(route_map__2[[#This Row],[stop_lat]])))^2)*111.32)</f>
        <v>0.83100998144798932</v>
      </c>
    </row>
    <row r="7816" spans="1:7" hidden="1" x14ac:dyDescent="0.2">
      <c r="A7816" t="s">
        <v>179</v>
      </c>
      <c r="B7816">
        <v>0</v>
      </c>
      <c r="C7816">
        <v>34</v>
      </c>
      <c r="D7816" t="s">
        <v>6253</v>
      </c>
      <c r="E7816">
        <v>49.134062999999998</v>
      </c>
      <c r="F7816">
        <v>-122.800899</v>
      </c>
      <c r="G7816">
        <f>IF(route_map__2[[#This Row],[route_label]]&lt;&gt;A7817,0,SQRT((E7817-route_map__2[[#This Row],[stop_lat]])^2 + ((F7817-route_map__2[[#This Row],[stop_lon]])*COS(RADIANS(route_map__2[[#This Row],[stop_lat]])))^2)*111.32)</f>
        <v>0.83456635783232158</v>
      </c>
    </row>
    <row r="7817" spans="1:7" hidden="1" x14ac:dyDescent="0.2">
      <c r="A7817" t="s">
        <v>179</v>
      </c>
      <c r="B7817">
        <v>0</v>
      </c>
      <c r="C7817">
        <v>35</v>
      </c>
      <c r="D7817" t="s">
        <v>6254</v>
      </c>
      <c r="E7817">
        <v>49.141559999999998</v>
      </c>
      <c r="F7817">
        <v>-122.800889</v>
      </c>
      <c r="G7817">
        <f>IF(route_map__2[[#This Row],[route_label]]&lt;&gt;A7818,0,SQRT((E7818-route_map__2[[#This Row],[stop_lat]])^2 + ((F7818-route_map__2[[#This Row],[stop_lon]])*COS(RADIANS(route_map__2[[#This Row],[stop_lat]])))^2)*111.32)</f>
        <v>0.49084274916928466</v>
      </c>
    </row>
    <row r="7818" spans="1:7" hidden="1" x14ac:dyDescent="0.2">
      <c r="A7818" t="s">
        <v>179</v>
      </c>
      <c r="B7818">
        <v>0</v>
      </c>
      <c r="C7818">
        <v>36</v>
      </c>
      <c r="D7818" t="s">
        <v>6255</v>
      </c>
      <c r="E7818">
        <v>49.145969000000001</v>
      </c>
      <c r="F7818">
        <v>-122.800967</v>
      </c>
      <c r="G7818">
        <f>IF(route_map__2[[#This Row],[route_label]]&lt;&gt;A7819,0,SQRT((E7819-route_map__2[[#This Row],[stop_lat]])^2 + ((F7819-route_map__2[[#This Row],[stop_lon]])*COS(RADIANS(route_map__2[[#This Row],[stop_lat]])))^2)*111.32)</f>
        <v>0.48847496860424605</v>
      </c>
    </row>
    <row r="7819" spans="1:7" hidden="1" x14ac:dyDescent="0.2">
      <c r="A7819" t="s">
        <v>179</v>
      </c>
      <c r="B7819">
        <v>0</v>
      </c>
      <c r="C7819">
        <v>37</v>
      </c>
      <c r="D7819" t="s">
        <v>6256</v>
      </c>
      <c r="E7819">
        <v>49.150356000000002</v>
      </c>
      <c r="F7819">
        <v>-122.801112</v>
      </c>
      <c r="G7819">
        <f>IF(route_map__2[[#This Row],[route_label]]&lt;&gt;A7820,0,SQRT((E7820-route_map__2[[#This Row],[stop_lat]])^2 + ((F7820-route_map__2[[#This Row],[stop_lon]])*COS(RADIANS(route_map__2[[#This Row],[stop_lat]])))^2)*111.32)</f>
        <v>0.21201991623971725</v>
      </c>
    </row>
    <row r="7820" spans="1:7" hidden="1" x14ac:dyDescent="0.2">
      <c r="A7820" t="s">
        <v>179</v>
      </c>
      <c r="B7820">
        <v>0</v>
      </c>
      <c r="C7820">
        <v>38</v>
      </c>
      <c r="D7820" t="s">
        <v>6257</v>
      </c>
      <c r="E7820">
        <v>49.152259999999998</v>
      </c>
      <c r="F7820">
        <v>-122.801185</v>
      </c>
      <c r="G7820">
        <f>IF(route_map__2[[#This Row],[route_label]]&lt;&gt;A7821,0,SQRT((E7821-route_map__2[[#This Row],[stop_lat]])^2 + ((F7821-route_map__2[[#This Row],[stop_lon]])*COS(RADIANS(route_map__2[[#This Row],[stop_lat]])))^2)*111.32)</f>
        <v>0.42698595928591199</v>
      </c>
    </row>
    <row r="7821" spans="1:7" hidden="1" x14ac:dyDescent="0.2">
      <c r="A7821" t="s">
        <v>179</v>
      </c>
      <c r="B7821">
        <v>0</v>
      </c>
      <c r="C7821">
        <v>39</v>
      </c>
      <c r="D7821" t="s">
        <v>6474</v>
      </c>
      <c r="E7821">
        <v>49.156095000000001</v>
      </c>
      <c r="F7821">
        <v>-122.801294</v>
      </c>
      <c r="G7821">
        <f>IF(route_map__2[[#This Row],[route_label]]&lt;&gt;A7822,0,SQRT((E7822-route_map__2[[#This Row],[stop_lat]])^2 + ((F7822-route_map__2[[#This Row],[stop_lon]])*COS(RADIANS(route_map__2[[#This Row],[stop_lat]])))^2)*111.32)</f>
        <v>0.38362270946706811</v>
      </c>
    </row>
    <row r="7822" spans="1:7" hidden="1" x14ac:dyDescent="0.2">
      <c r="A7822" t="s">
        <v>179</v>
      </c>
      <c r="B7822">
        <v>0</v>
      </c>
      <c r="C7822">
        <v>40</v>
      </c>
      <c r="D7822" t="s">
        <v>6475</v>
      </c>
      <c r="E7822">
        <v>49.159540999999997</v>
      </c>
      <c r="F7822">
        <v>-122.801339</v>
      </c>
      <c r="G7822">
        <f>IF(route_map__2[[#This Row],[route_label]]&lt;&gt;A7823,0,SQRT((E7823-route_map__2[[#This Row],[stop_lat]])^2 + ((F7823-route_map__2[[#This Row],[stop_lon]])*COS(RADIANS(route_map__2[[#This Row],[stop_lat]])))^2)*111.32)</f>
        <v>0.40732066715784687</v>
      </c>
    </row>
    <row r="7823" spans="1:7" hidden="1" x14ac:dyDescent="0.2">
      <c r="A7823" t="s">
        <v>179</v>
      </c>
      <c r="B7823">
        <v>0</v>
      </c>
      <c r="C7823">
        <v>41</v>
      </c>
      <c r="D7823" t="s">
        <v>6476</v>
      </c>
      <c r="E7823">
        <v>49.163200000000003</v>
      </c>
      <c r="F7823">
        <v>-122.801328</v>
      </c>
      <c r="G7823">
        <f>IF(route_map__2[[#This Row],[route_label]]&lt;&gt;A7824,0,SQRT((E7824-route_map__2[[#This Row],[stop_lat]])^2 + ((F7824-route_map__2[[#This Row],[stop_lon]])*COS(RADIANS(route_map__2[[#This Row],[stop_lat]])))^2)*111.32)</f>
        <v>0.40660132131824911</v>
      </c>
    </row>
    <row r="7824" spans="1:7" hidden="1" x14ac:dyDescent="0.2">
      <c r="A7824" t="s">
        <v>179</v>
      </c>
      <c r="B7824">
        <v>0</v>
      </c>
      <c r="C7824">
        <v>42</v>
      </c>
      <c r="D7824" t="s">
        <v>6477</v>
      </c>
      <c r="E7824">
        <v>49.166722</v>
      </c>
      <c r="F7824">
        <v>-122.802808</v>
      </c>
      <c r="G7824">
        <f>IF(route_map__2[[#This Row],[route_label]]&lt;&gt;A7825,0,SQRT((E7825-route_map__2[[#This Row],[stop_lat]])^2 + ((F7825-route_map__2[[#This Row],[stop_lon]])*COS(RADIANS(route_map__2[[#This Row],[stop_lat]])))^2)*111.32)</f>
        <v>0.86640873096762161</v>
      </c>
    </row>
    <row r="7825" spans="1:7" hidden="1" x14ac:dyDescent="0.2">
      <c r="A7825" t="s">
        <v>179</v>
      </c>
      <c r="B7825">
        <v>0</v>
      </c>
      <c r="C7825">
        <v>43</v>
      </c>
      <c r="D7825" t="s">
        <v>6478</v>
      </c>
      <c r="E7825">
        <v>49.170699999999997</v>
      </c>
      <c r="F7825">
        <v>-122.813039</v>
      </c>
      <c r="G7825">
        <f>IF(route_map__2[[#This Row],[route_label]]&lt;&gt;A7826,0,SQRT((E7826-route_map__2[[#This Row],[stop_lat]])^2 + ((F7826-route_map__2[[#This Row],[stop_lon]])*COS(RADIANS(route_map__2[[#This Row],[stop_lat]])))^2)*111.32)</f>
        <v>1.7222358935878828</v>
      </c>
    </row>
    <row r="7826" spans="1:7" hidden="1" x14ac:dyDescent="0.2">
      <c r="A7826" t="s">
        <v>179</v>
      </c>
      <c r="B7826">
        <v>0</v>
      </c>
      <c r="C7826">
        <v>44</v>
      </c>
      <c r="D7826" t="s">
        <v>6111</v>
      </c>
      <c r="E7826">
        <v>49.177363</v>
      </c>
      <c r="F7826">
        <v>-122.834395</v>
      </c>
      <c r="G7826">
        <f>IF(route_map__2[[#This Row],[route_label]]&lt;&gt;A7827,0,SQRT((E7827-route_map__2[[#This Row],[stop_lat]])^2 + ((F7827-route_map__2[[#This Row],[stop_lon]])*COS(RADIANS(route_map__2[[#This Row],[stop_lat]])))^2)*111.32)</f>
        <v>0.69026204422855053</v>
      </c>
    </row>
    <row r="7827" spans="1:7" hidden="1" x14ac:dyDescent="0.2">
      <c r="A7827" t="s">
        <v>179</v>
      </c>
      <c r="B7827">
        <v>0</v>
      </c>
      <c r="C7827">
        <v>45</v>
      </c>
      <c r="D7827" t="s">
        <v>6479</v>
      </c>
      <c r="E7827">
        <v>49.180787000000002</v>
      </c>
      <c r="F7827">
        <v>-122.842303</v>
      </c>
      <c r="G7827">
        <f>IF(route_map__2[[#This Row],[route_label]]&lt;&gt;A7828,0,SQRT((E7828-route_map__2[[#This Row],[stop_lat]])^2 + ((F7828-route_map__2[[#This Row],[stop_lon]])*COS(RADIANS(route_map__2[[#This Row],[stop_lat]])))^2)*111.32)</f>
        <v>0.21733426363056479</v>
      </c>
    </row>
    <row r="7828" spans="1:7" hidden="1" x14ac:dyDescent="0.2">
      <c r="A7828" t="s">
        <v>179</v>
      </c>
      <c r="B7828">
        <v>0</v>
      </c>
      <c r="C7828">
        <v>46</v>
      </c>
      <c r="D7828" t="s">
        <v>5592</v>
      </c>
      <c r="E7828">
        <v>49.181116000000003</v>
      </c>
      <c r="F7828">
        <v>-122.845247</v>
      </c>
      <c r="G7828">
        <f>IF(route_map__2[[#This Row],[route_label]]&lt;&gt;A7829,0,SQRT((E7829-route_map__2[[#This Row],[stop_lat]])^2 + ((F7829-route_map__2[[#This Row],[stop_lon]])*COS(RADIANS(route_map__2[[#This Row],[stop_lat]])))^2)*111.32)</f>
        <v>0.22367644174539517</v>
      </c>
    </row>
    <row r="7829" spans="1:7" hidden="1" x14ac:dyDescent="0.2">
      <c r="A7829" t="s">
        <v>179</v>
      </c>
      <c r="B7829">
        <v>0</v>
      </c>
      <c r="C7829">
        <v>47</v>
      </c>
      <c r="D7829" t="s">
        <v>6480</v>
      </c>
      <c r="E7829">
        <v>49.183123999999999</v>
      </c>
      <c r="F7829">
        <v>-122.845136</v>
      </c>
      <c r="G7829">
        <f>IF(route_map__2[[#This Row],[route_label]]&lt;&gt;A7830,0,SQRT((E7830-route_map__2[[#This Row],[stop_lat]])^2 + ((F7830-route_map__2[[#This Row],[stop_lon]])*COS(RADIANS(route_map__2[[#This Row],[stop_lat]])))^2)*111.32)</f>
        <v>0</v>
      </c>
    </row>
    <row r="7830" spans="1:7" hidden="1" x14ac:dyDescent="0.2">
      <c r="A7830" t="s">
        <v>179</v>
      </c>
      <c r="B7830">
        <v>1</v>
      </c>
      <c r="C7830">
        <v>1</v>
      </c>
      <c r="D7830" t="s">
        <v>6480</v>
      </c>
      <c r="E7830">
        <v>49.183123999999999</v>
      </c>
      <c r="F7830">
        <v>-122.845136</v>
      </c>
      <c r="G7830">
        <f>IF(route_map__2[[#This Row],[route_label]]&lt;&gt;A7831,0,SQRT((E7831-route_map__2[[#This Row],[stop_lat]])^2 + ((F7831-route_map__2[[#This Row],[stop_lon]])*COS(RADIANS(route_map__2[[#This Row],[stop_lat]])))^2)*111.32)</f>
        <v>0.27327639643287566</v>
      </c>
    </row>
    <row r="7831" spans="1:7" hidden="1" x14ac:dyDescent="0.2">
      <c r="A7831" t="s">
        <v>179</v>
      </c>
      <c r="B7831">
        <v>1</v>
      </c>
      <c r="C7831">
        <v>2</v>
      </c>
      <c r="D7831" t="s">
        <v>6481</v>
      </c>
      <c r="E7831">
        <v>49.181722999999998</v>
      </c>
      <c r="F7831">
        <v>-122.842052</v>
      </c>
      <c r="G7831">
        <f>IF(route_map__2[[#This Row],[route_label]]&lt;&gt;A7832,0,SQRT((E7832-route_map__2[[#This Row],[stop_lat]])^2 + ((F7832-route_map__2[[#This Row],[stop_lon]])*COS(RADIANS(route_map__2[[#This Row],[stop_lat]])))^2)*111.32)</f>
        <v>0.4900110284741459</v>
      </c>
    </row>
    <row r="7832" spans="1:7" hidden="1" x14ac:dyDescent="0.2">
      <c r="A7832" t="s">
        <v>179</v>
      </c>
      <c r="B7832">
        <v>1</v>
      </c>
      <c r="C7832">
        <v>3</v>
      </c>
      <c r="D7832" t="s">
        <v>6482</v>
      </c>
      <c r="E7832">
        <v>49.179400000000001</v>
      </c>
      <c r="F7832">
        <v>-122.836332</v>
      </c>
      <c r="G7832">
        <f>IF(route_map__2[[#This Row],[route_label]]&lt;&gt;A7833,0,SQRT((E7833-route_map__2[[#This Row],[stop_lat]])^2 + ((F7833-route_map__2[[#This Row],[stop_lon]])*COS(RADIANS(route_map__2[[#This Row],[stop_lat]])))^2)*111.32)</f>
        <v>2.1008792122183251</v>
      </c>
    </row>
    <row r="7833" spans="1:7" hidden="1" x14ac:dyDescent="0.2">
      <c r="A7833" t="s">
        <v>179</v>
      </c>
      <c r="B7833">
        <v>1</v>
      </c>
      <c r="C7833">
        <v>4</v>
      </c>
      <c r="D7833" t="s">
        <v>6483</v>
      </c>
      <c r="E7833">
        <v>49.169832999999997</v>
      </c>
      <c r="F7833">
        <v>-122.811446</v>
      </c>
      <c r="G7833">
        <f>IF(route_map__2[[#This Row],[route_label]]&lt;&gt;A7834,0,SQRT((E7834-route_map__2[[#This Row],[stop_lat]])^2 + ((F7834-route_map__2[[#This Row],[stop_lon]])*COS(RADIANS(route_map__2[[#This Row],[stop_lat]])))^2)*111.32)</f>
        <v>0.434899832441621</v>
      </c>
    </row>
    <row r="7834" spans="1:7" hidden="1" x14ac:dyDescent="0.2">
      <c r="A7834" t="s">
        <v>179</v>
      </c>
      <c r="B7834">
        <v>1</v>
      </c>
      <c r="C7834">
        <v>5</v>
      </c>
      <c r="D7834" t="s">
        <v>6484</v>
      </c>
      <c r="E7834">
        <v>49.167842999999998</v>
      </c>
      <c r="F7834">
        <v>-122.806304</v>
      </c>
      <c r="G7834">
        <f>IF(route_map__2[[#This Row],[route_label]]&lt;&gt;A7835,0,SQRT((E7835-route_map__2[[#This Row],[stop_lat]])^2 + ((F7835-route_map__2[[#This Row],[stop_lon]])*COS(RADIANS(route_map__2[[#This Row],[stop_lat]])))^2)*111.32)</f>
        <v>0.44117510546037614</v>
      </c>
    </row>
    <row r="7835" spans="1:7" hidden="1" x14ac:dyDescent="0.2">
      <c r="A7835" t="s">
        <v>179</v>
      </c>
      <c r="B7835">
        <v>1</v>
      </c>
      <c r="C7835">
        <v>6</v>
      </c>
      <c r="D7835" t="s">
        <v>6485</v>
      </c>
      <c r="E7835">
        <v>49.165382000000001</v>
      </c>
      <c r="F7835">
        <v>-122.801553</v>
      </c>
      <c r="G7835">
        <f>IF(route_map__2[[#This Row],[route_label]]&lt;&gt;A7836,0,SQRT((E7836-route_map__2[[#This Row],[stop_lat]])^2 + ((F7836-route_map__2[[#This Row],[stop_lon]])*COS(RADIANS(route_map__2[[#This Row],[stop_lat]])))^2)*111.32)</f>
        <v>0.3196475938033938</v>
      </c>
    </row>
    <row r="7836" spans="1:7" hidden="1" x14ac:dyDescent="0.2">
      <c r="A7836" t="s">
        <v>179</v>
      </c>
      <c r="B7836">
        <v>1</v>
      </c>
      <c r="C7836">
        <v>7</v>
      </c>
      <c r="D7836" t="s">
        <v>6486</v>
      </c>
      <c r="E7836">
        <v>49.162511000000002</v>
      </c>
      <c r="F7836">
        <v>-122.80162900000001</v>
      </c>
      <c r="G7836">
        <f>IF(route_map__2[[#This Row],[route_label]]&lt;&gt;A7837,0,SQRT((E7837-route_map__2[[#This Row],[stop_lat]])^2 + ((F7837-route_map__2[[#This Row],[stop_lon]])*COS(RADIANS(route_map__2[[#This Row],[stop_lat]])))^2)*111.32)</f>
        <v>0.41545450505729253</v>
      </c>
    </row>
    <row r="7837" spans="1:7" hidden="1" x14ac:dyDescent="0.2">
      <c r="A7837" t="s">
        <v>179</v>
      </c>
      <c r="B7837">
        <v>1</v>
      </c>
      <c r="C7837">
        <v>8</v>
      </c>
      <c r="D7837" t="s">
        <v>6487</v>
      </c>
      <c r="E7837">
        <v>49.158779000000003</v>
      </c>
      <c r="F7837">
        <v>-122.801593</v>
      </c>
      <c r="G7837">
        <f>IF(route_map__2[[#This Row],[route_label]]&lt;&gt;A7838,0,SQRT((E7838-route_map__2[[#This Row],[stop_lat]])^2 + ((F7838-route_map__2[[#This Row],[stop_lon]])*COS(RADIANS(route_map__2[[#This Row],[stop_lat]])))^2)*111.32)</f>
        <v>0.41034231687213035</v>
      </c>
    </row>
    <row r="7838" spans="1:7" hidden="1" x14ac:dyDescent="0.2">
      <c r="A7838" t="s">
        <v>179</v>
      </c>
      <c r="B7838">
        <v>1</v>
      </c>
      <c r="C7838">
        <v>9</v>
      </c>
      <c r="D7838" t="s">
        <v>6236</v>
      </c>
      <c r="E7838">
        <v>49.155093000000001</v>
      </c>
      <c r="F7838">
        <v>-122.801542</v>
      </c>
      <c r="G7838">
        <f>IF(route_map__2[[#This Row],[route_label]]&lt;&gt;A7839,0,SQRT((E7839-route_map__2[[#This Row],[stop_lat]])^2 + ((F7839-route_map__2[[#This Row],[stop_lon]])*COS(RADIANS(route_map__2[[#This Row],[stop_lat]])))^2)*111.32)</f>
        <v>0.2728162358182995</v>
      </c>
    </row>
    <row r="7839" spans="1:7" hidden="1" x14ac:dyDescent="0.2">
      <c r="A7839" t="s">
        <v>179</v>
      </c>
      <c r="B7839">
        <v>1</v>
      </c>
      <c r="C7839">
        <v>10</v>
      </c>
      <c r="D7839" t="s">
        <v>6237</v>
      </c>
      <c r="E7839">
        <v>49.152642999999998</v>
      </c>
      <c r="F7839">
        <v>-122.80145</v>
      </c>
      <c r="G7839">
        <f>IF(route_map__2[[#This Row],[route_label]]&lt;&gt;A7840,0,SQRT((E7840-route_map__2[[#This Row],[stop_lat]])^2 + ((F7840-route_map__2[[#This Row],[stop_lon]])*COS(RADIANS(route_map__2[[#This Row],[stop_lat]])))^2)*111.32)</f>
        <v>0.56990335800210434</v>
      </c>
    </row>
    <row r="7840" spans="1:7" hidden="1" x14ac:dyDescent="0.2">
      <c r="A7840" t="s">
        <v>179</v>
      </c>
      <c r="B7840">
        <v>1</v>
      </c>
      <c r="C7840">
        <v>11</v>
      </c>
      <c r="D7840" t="s">
        <v>6238</v>
      </c>
      <c r="E7840">
        <v>49.147523999999997</v>
      </c>
      <c r="F7840">
        <v>-122.80134</v>
      </c>
      <c r="G7840">
        <f>IF(route_map__2[[#This Row],[route_label]]&lt;&gt;A7841,0,SQRT((E7841-route_map__2[[#This Row],[stop_lat]])^2 + ((F7841-route_map__2[[#This Row],[stop_lon]])*COS(RADIANS(route_map__2[[#This Row],[stop_lat]])))^2)*111.32)</f>
        <v>0.78995574645018241</v>
      </c>
    </row>
    <row r="7841" spans="1:7" hidden="1" x14ac:dyDescent="0.2">
      <c r="A7841" t="s">
        <v>179</v>
      </c>
      <c r="B7841">
        <v>1</v>
      </c>
      <c r="C7841">
        <v>12</v>
      </c>
      <c r="D7841" t="s">
        <v>6239</v>
      </c>
      <c r="E7841">
        <v>49.140428</v>
      </c>
      <c r="F7841">
        <v>-122.801247</v>
      </c>
      <c r="G7841">
        <f>IF(route_map__2[[#This Row],[route_label]]&lt;&gt;A7842,0,SQRT((E7842-route_map__2[[#This Row],[stop_lat]])^2 + ((F7842-route_map__2[[#This Row],[stop_lon]])*COS(RADIANS(route_map__2[[#This Row],[stop_lat]])))^2)*111.32)</f>
        <v>0.82944578038603745</v>
      </c>
    </row>
    <row r="7842" spans="1:7" hidden="1" x14ac:dyDescent="0.2">
      <c r="A7842" t="s">
        <v>179</v>
      </c>
      <c r="B7842">
        <v>1</v>
      </c>
      <c r="C7842">
        <v>13</v>
      </c>
      <c r="D7842" t="s">
        <v>6488</v>
      </c>
      <c r="E7842">
        <v>49.132976999999997</v>
      </c>
      <c r="F7842">
        <v>-122.801259</v>
      </c>
      <c r="G7842">
        <f>IF(route_map__2[[#This Row],[route_label]]&lt;&gt;A7843,0,SQRT((E7843-route_map__2[[#This Row],[stop_lat]])^2 + ((F7843-route_map__2[[#This Row],[stop_lon]])*COS(RADIANS(route_map__2[[#This Row],[stop_lat]])))^2)*111.32)</f>
        <v>0.79048842402572139</v>
      </c>
    </row>
    <row r="7843" spans="1:7" hidden="1" x14ac:dyDescent="0.2">
      <c r="A7843" t="s">
        <v>179</v>
      </c>
      <c r="B7843">
        <v>1</v>
      </c>
      <c r="C7843">
        <v>14</v>
      </c>
      <c r="D7843" t="s">
        <v>6489</v>
      </c>
      <c r="E7843">
        <v>49.125875999999998</v>
      </c>
      <c r="F7843">
        <v>-122.80122</v>
      </c>
      <c r="G7843">
        <f>IF(route_map__2[[#This Row],[route_label]]&lt;&gt;A7844,0,SQRT((E7844-route_map__2[[#This Row],[stop_lat]])^2 + ((F7844-route_map__2[[#This Row],[stop_lon]])*COS(RADIANS(route_map__2[[#This Row],[stop_lat]])))^2)*111.32)</f>
        <v>0.3172656882479663</v>
      </c>
    </row>
    <row r="7844" spans="1:7" hidden="1" x14ac:dyDescent="0.2">
      <c r="A7844" t="s">
        <v>179</v>
      </c>
      <c r="B7844">
        <v>1</v>
      </c>
      <c r="C7844">
        <v>15</v>
      </c>
      <c r="D7844" t="s">
        <v>6490</v>
      </c>
      <c r="E7844">
        <v>49.123026000000003</v>
      </c>
      <c r="F7844">
        <v>-122.801199</v>
      </c>
      <c r="G7844">
        <f>IF(route_map__2[[#This Row],[route_label]]&lt;&gt;A7845,0,SQRT((E7845-route_map__2[[#This Row],[stop_lat]])^2 + ((F7845-route_map__2[[#This Row],[stop_lon]])*COS(RADIANS(route_map__2[[#This Row],[stop_lat]])))^2)*111.32)</f>
        <v>0.51029317335835478</v>
      </c>
    </row>
    <row r="7845" spans="1:7" hidden="1" x14ac:dyDescent="0.2">
      <c r="A7845" t="s">
        <v>179</v>
      </c>
      <c r="B7845">
        <v>1</v>
      </c>
      <c r="C7845">
        <v>16</v>
      </c>
      <c r="D7845" t="s">
        <v>6491</v>
      </c>
      <c r="E7845">
        <v>49.118442000000002</v>
      </c>
      <c r="F7845">
        <v>-122.80117799999999</v>
      </c>
      <c r="G7845">
        <f>IF(route_map__2[[#This Row],[route_label]]&lt;&gt;A7846,0,SQRT((E7846-route_map__2[[#This Row],[stop_lat]])^2 + ((F7846-route_map__2[[#This Row],[stop_lon]])*COS(RADIANS(route_map__2[[#This Row],[stop_lat]])))^2)*111.32)</f>
        <v>0.23477406088542496</v>
      </c>
    </row>
    <row r="7846" spans="1:7" hidden="1" x14ac:dyDescent="0.2">
      <c r="A7846" t="s">
        <v>179</v>
      </c>
      <c r="B7846">
        <v>1</v>
      </c>
      <c r="C7846">
        <v>17</v>
      </c>
      <c r="D7846" t="s">
        <v>6492</v>
      </c>
      <c r="E7846">
        <v>49.116332999999997</v>
      </c>
      <c r="F7846">
        <v>-122.801182</v>
      </c>
      <c r="G7846">
        <f>IF(route_map__2[[#This Row],[route_label]]&lt;&gt;A7847,0,SQRT((E7847-route_map__2[[#This Row],[stop_lat]])^2 + ((F7847-route_map__2[[#This Row],[stop_lon]])*COS(RADIANS(route_map__2[[#This Row],[stop_lat]])))^2)*111.32)</f>
        <v>0.25091680336294625</v>
      </c>
    </row>
    <row r="7847" spans="1:7" hidden="1" x14ac:dyDescent="0.2">
      <c r="A7847" t="s">
        <v>179</v>
      </c>
      <c r="B7847">
        <v>1</v>
      </c>
      <c r="C7847">
        <v>18</v>
      </c>
      <c r="D7847" t="s">
        <v>6493</v>
      </c>
      <c r="E7847">
        <v>49.114078999999997</v>
      </c>
      <c r="F7847">
        <v>-122.80117</v>
      </c>
      <c r="G7847">
        <f>IF(route_map__2[[#This Row],[route_label]]&lt;&gt;A7848,0,SQRT((E7848-route_map__2[[#This Row],[stop_lat]])^2 + ((F7848-route_map__2[[#This Row],[stop_lon]])*COS(RADIANS(route_map__2[[#This Row],[stop_lat]])))^2)*111.32)</f>
        <v>0.31292073208660992</v>
      </c>
    </row>
    <row r="7848" spans="1:7" hidden="1" x14ac:dyDescent="0.2">
      <c r="A7848" t="s">
        <v>179</v>
      </c>
      <c r="B7848">
        <v>1</v>
      </c>
      <c r="C7848">
        <v>19</v>
      </c>
      <c r="D7848" t="s">
        <v>6409</v>
      </c>
      <c r="E7848">
        <v>49.111268000000003</v>
      </c>
      <c r="F7848">
        <v>-122.801165</v>
      </c>
      <c r="G7848">
        <f>IF(route_map__2[[#This Row],[route_label]]&lt;&gt;A7849,0,SQRT((E7849-route_map__2[[#This Row],[stop_lat]])^2 + ((F7849-route_map__2[[#This Row],[stop_lon]])*COS(RADIANS(route_map__2[[#This Row],[stop_lat]])))^2)*111.32)</f>
        <v>0.36791332162771784</v>
      </c>
    </row>
    <row r="7849" spans="1:7" hidden="1" x14ac:dyDescent="0.2">
      <c r="A7849" t="s">
        <v>179</v>
      </c>
      <c r="B7849">
        <v>1</v>
      </c>
      <c r="C7849">
        <v>20</v>
      </c>
      <c r="D7849" t="s">
        <v>6410</v>
      </c>
      <c r="E7849">
        <v>49.107962999999998</v>
      </c>
      <c r="F7849">
        <v>-122.801175</v>
      </c>
      <c r="G7849">
        <f>IF(route_map__2[[#This Row],[route_label]]&lt;&gt;A7850,0,SQRT((E7850-route_map__2[[#This Row],[stop_lat]])^2 + ((F7850-route_map__2[[#This Row],[stop_lon]])*COS(RADIANS(route_map__2[[#This Row],[stop_lat]])))^2)*111.32)</f>
        <v>0.48792758157953242</v>
      </c>
    </row>
    <row r="7850" spans="1:7" hidden="1" x14ac:dyDescent="0.2">
      <c r="A7850" t="s">
        <v>179</v>
      </c>
      <c r="B7850">
        <v>1</v>
      </c>
      <c r="C7850">
        <v>21</v>
      </c>
      <c r="D7850" t="s">
        <v>6494</v>
      </c>
      <c r="E7850">
        <v>49.103580000000001</v>
      </c>
      <c r="F7850">
        <v>-122.801222</v>
      </c>
      <c r="G7850">
        <f>IF(route_map__2[[#This Row],[route_label]]&lt;&gt;A7851,0,SQRT((E7851-route_map__2[[#This Row],[stop_lat]])^2 + ((F7851-route_map__2[[#This Row],[stop_lon]])*COS(RADIANS(route_map__2[[#This Row],[stop_lat]])))^2)*111.32)</f>
        <v>0.24735390968054724</v>
      </c>
    </row>
    <row r="7851" spans="1:7" hidden="1" x14ac:dyDescent="0.2">
      <c r="A7851" t="s">
        <v>179</v>
      </c>
      <c r="B7851">
        <v>1</v>
      </c>
      <c r="C7851">
        <v>22</v>
      </c>
      <c r="D7851" t="s">
        <v>6495</v>
      </c>
      <c r="E7851">
        <v>49.101357999999998</v>
      </c>
      <c r="F7851">
        <v>-122.801231</v>
      </c>
      <c r="G7851">
        <f>IF(route_map__2[[#This Row],[route_label]]&lt;&gt;A7852,0,SQRT((E7852-route_map__2[[#This Row],[stop_lat]])^2 + ((F7852-route_map__2[[#This Row],[stop_lon]])*COS(RADIANS(route_map__2[[#This Row],[stop_lat]])))^2)*111.32)</f>
        <v>1.3283817219546199</v>
      </c>
    </row>
    <row r="7852" spans="1:7" hidden="1" x14ac:dyDescent="0.2">
      <c r="A7852" t="s">
        <v>179</v>
      </c>
      <c r="B7852">
        <v>1</v>
      </c>
      <c r="C7852">
        <v>23</v>
      </c>
      <c r="D7852" t="s">
        <v>6496</v>
      </c>
      <c r="E7852">
        <v>49.089424999999999</v>
      </c>
      <c r="F7852">
        <v>-122.801222</v>
      </c>
      <c r="G7852">
        <f>IF(route_map__2[[#This Row],[route_label]]&lt;&gt;A7853,0,SQRT((E7853-route_map__2[[#This Row],[stop_lat]])^2 + ((F7853-route_map__2[[#This Row],[stop_lon]])*COS(RADIANS(route_map__2[[#This Row],[stop_lat]])))^2)*111.32)</f>
        <v>0.6370867625083646</v>
      </c>
    </row>
    <row r="7853" spans="1:7" hidden="1" x14ac:dyDescent="0.2">
      <c r="A7853" t="s">
        <v>179</v>
      </c>
      <c r="B7853">
        <v>1</v>
      </c>
      <c r="C7853">
        <v>24</v>
      </c>
      <c r="D7853" t="s">
        <v>6497</v>
      </c>
      <c r="E7853">
        <v>49.083702000000002</v>
      </c>
      <c r="F7853">
        <v>-122.80124600000001</v>
      </c>
      <c r="G7853">
        <f>IF(route_map__2[[#This Row],[route_label]]&lt;&gt;A7854,0,SQRT((E7854-route_map__2[[#This Row],[stop_lat]])^2 + ((F7854-route_map__2[[#This Row],[stop_lon]])*COS(RADIANS(route_map__2[[#This Row],[stop_lat]])))^2)*111.32)</f>
        <v>1.0495294273014264</v>
      </c>
    </row>
    <row r="7854" spans="1:7" hidden="1" x14ac:dyDescent="0.2">
      <c r="A7854" t="s">
        <v>179</v>
      </c>
      <c r="B7854">
        <v>1</v>
      </c>
      <c r="C7854">
        <v>25</v>
      </c>
      <c r="D7854" t="s">
        <v>6498</v>
      </c>
      <c r="E7854">
        <v>49.074274000000003</v>
      </c>
      <c r="F7854">
        <v>-122.801288</v>
      </c>
      <c r="G7854">
        <f>IF(route_map__2[[#This Row],[route_label]]&lt;&gt;A7855,0,SQRT((E7855-route_map__2[[#This Row],[stop_lat]])^2 + ((F7855-route_map__2[[#This Row],[stop_lon]])*COS(RADIANS(route_map__2[[#This Row],[stop_lat]])))^2)*111.32)</f>
        <v>0.81798311767959531</v>
      </c>
    </row>
    <row r="7855" spans="1:7" hidden="1" x14ac:dyDescent="0.2">
      <c r="A7855" t="s">
        <v>179</v>
      </c>
      <c r="B7855">
        <v>1</v>
      </c>
      <c r="C7855">
        <v>26</v>
      </c>
      <c r="D7855" t="s">
        <v>6499</v>
      </c>
      <c r="E7855">
        <v>49.066926000000002</v>
      </c>
      <c r="F7855">
        <v>-122.801322</v>
      </c>
      <c r="G7855">
        <f>IF(route_map__2[[#This Row],[route_label]]&lt;&gt;A7856,0,SQRT((E7856-route_map__2[[#This Row],[stop_lat]])^2 + ((F7856-route_map__2[[#This Row],[stop_lon]])*COS(RADIANS(route_map__2[[#This Row],[stop_lat]])))^2)*111.32)</f>
        <v>0.39741306925585701</v>
      </c>
    </row>
    <row r="7856" spans="1:7" hidden="1" x14ac:dyDescent="0.2">
      <c r="A7856" t="s">
        <v>179</v>
      </c>
      <c r="B7856">
        <v>1</v>
      </c>
      <c r="C7856">
        <v>27</v>
      </c>
      <c r="D7856" t="s">
        <v>6500</v>
      </c>
      <c r="E7856">
        <v>49.063355999999999</v>
      </c>
      <c r="F7856">
        <v>-122.801332</v>
      </c>
      <c r="G7856">
        <f>IF(route_map__2[[#This Row],[route_label]]&lt;&gt;A7857,0,SQRT((E7857-route_map__2[[#This Row],[stop_lat]])^2 + ((F7857-route_map__2[[#This Row],[stop_lon]])*COS(RADIANS(route_map__2[[#This Row],[stop_lat]])))^2)*111.32)</f>
        <v>0.24814617330889641</v>
      </c>
    </row>
    <row r="7857" spans="1:7" hidden="1" x14ac:dyDescent="0.2">
      <c r="A7857" t="s">
        <v>179</v>
      </c>
      <c r="B7857">
        <v>1</v>
      </c>
      <c r="C7857">
        <v>28</v>
      </c>
      <c r="D7857" t="s">
        <v>6501</v>
      </c>
      <c r="E7857">
        <v>49.061126999999999</v>
      </c>
      <c r="F7857">
        <v>-122.801368</v>
      </c>
      <c r="G7857">
        <f>IF(route_map__2[[#This Row],[route_label]]&lt;&gt;A7858,0,SQRT((E7858-route_map__2[[#This Row],[stop_lat]])^2 + ((F7858-route_map__2[[#This Row],[stop_lon]])*COS(RADIANS(route_map__2[[#This Row],[stop_lat]])))^2)*111.32)</f>
        <v>0.58877766570859003</v>
      </c>
    </row>
    <row r="7858" spans="1:7" hidden="1" x14ac:dyDescent="0.2">
      <c r="A7858" t="s">
        <v>179</v>
      </c>
      <c r="B7858">
        <v>1</v>
      </c>
      <c r="C7858">
        <v>29</v>
      </c>
      <c r="D7858" t="s">
        <v>6502</v>
      </c>
      <c r="E7858">
        <v>49.055838000000001</v>
      </c>
      <c r="F7858">
        <v>-122.801331</v>
      </c>
      <c r="G7858">
        <f>IF(route_map__2[[#This Row],[route_label]]&lt;&gt;A7859,0,SQRT((E7859-route_map__2[[#This Row],[stop_lat]])^2 + ((F7859-route_map__2[[#This Row],[stop_lon]])*COS(RADIANS(route_map__2[[#This Row],[stop_lat]])))^2)*111.32)</f>
        <v>0.35423349087609929</v>
      </c>
    </row>
    <row r="7859" spans="1:7" hidden="1" x14ac:dyDescent="0.2">
      <c r="A7859" t="s">
        <v>179</v>
      </c>
      <c r="B7859">
        <v>1</v>
      </c>
      <c r="C7859">
        <v>30</v>
      </c>
      <c r="D7859" t="s">
        <v>6503</v>
      </c>
      <c r="E7859">
        <v>49.052655999999999</v>
      </c>
      <c r="F7859">
        <v>-122.801373</v>
      </c>
      <c r="G7859">
        <f>IF(route_map__2[[#This Row],[route_label]]&lt;&gt;A7860,0,SQRT((E7860-route_map__2[[#This Row],[stop_lat]])^2 + ((F7860-route_map__2[[#This Row],[stop_lon]])*COS(RADIANS(route_map__2[[#This Row],[stop_lat]])))^2)*111.32)</f>
        <v>0.15199384451323342</v>
      </c>
    </row>
    <row r="7860" spans="1:7" hidden="1" x14ac:dyDescent="0.2">
      <c r="A7860" t="s">
        <v>179</v>
      </c>
      <c r="B7860">
        <v>1</v>
      </c>
      <c r="C7860">
        <v>31</v>
      </c>
      <c r="D7860" t="s">
        <v>5922</v>
      </c>
      <c r="E7860">
        <v>49.051290999999999</v>
      </c>
      <c r="F7860">
        <v>-122.801422</v>
      </c>
      <c r="G7860">
        <f>IF(route_map__2[[#This Row],[route_label]]&lt;&gt;A7861,0,SQRT((E7861-route_map__2[[#This Row],[stop_lat]])^2 + ((F7861-route_map__2[[#This Row],[stop_lon]])*COS(RADIANS(route_map__2[[#This Row],[stop_lat]])))^2)*111.32)</f>
        <v>0.28691972924129955</v>
      </c>
    </row>
    <row r="7861" spans="1:7" hidden="1" x14ac:dyDescent="0.2">
      <c r="A7861" t="s">
        <v>179</v>
      </c>
      <c r="B7861">
        <v>1</v>
      </c>
      <c r="C7861">
        <v>32</v>
      </c>
      <c r="D7861" t="s">
        <v>5923</v>
      </c>
      <c r="E7861">
        <v>49.048713999999997</v>
      </c>
      <c r="F7861">
        <v>-122.80135</v>
      </c>
      <c r="G7861">
        <f>IF(route_map__2[[#This Row],[route_label]]&lt;&gt;A7862,0,SQRT((E7862-route_map__2[[#This Row],[stop_lat]])^2 + ((F7862-route_map__2[[#This Row],[stop_lon]])*COS(RADIANS(route_map__2[[#This Row],[stop_lat]])))^2)*111.32)</f>
        <v>0.39941669977215455</v>
      </c>
    </row>
    <row r="7862" spans="1:7" hidden="1" x14ac:dyDescent="0.2">
      <c r="A7862" t="s">
        <v>179</v>
      </c>
      <c r="B7862">
        <v>1</v>
      </c>
      <c r="C7862">
        <v>33</v>
      </c>
      <c r="D7862" t="s">
        <v>5924</v>
      </c>
      <c r="E7862">
        <v>49.045126000000003</v>
      </c>
      <c r="F7862">
        <v>-122.80134099999999</v>
      </c>
      <c r="G7862">
        <f>IF(route_map__2[[#This Row],[route_label]]&lt;&gt;A7863,0,SQRT((E7863-route_map__2[[#This Row],[stop_lat]])^2 + ((F7863-route_map__2[[#This Row],[stop_lon]])*COS(RADIANS(route_map__2[[#This Row],[stop_lat]])))^2)*111.32)</f>
        <v>0.37960257449268481</v>
      </c>
    </row>
    <row r="7863" spans="1:7" hidden="1" x14ac:dyDescent="0.2">
      <c r="A7863" t="s">
        <v>179</v>
      </c>
      <c r="B7863">
        <v>1</v>
      </c>
      <c r="C7863">
        <v>34</v>
      </c>
      <c r="D7863" t="s">
        <v>5925</v>
      </c>
      <c r="E7863">
        <v>49.041716000000001</v>
      </c>
      <c r="F7863">
        <v>-122.801327</v>
      </c>
      <c r="G7863">
        <f>IF(route_map__2[[#This Row],[route_label]]&lt;&gt;A7864,0,SQRT((E7864-route_map__2[[#This Row],[stop_lat]])^2 + ((F7864-route_map__2[[#This Row],[stop_lon]])*COS(RADIANS(route_map__2[[#This Row],[stop_lat]])))^2)*111.32)</f>
        <v>0.40487494994005624</v>
      </c>
    </row>
    <row r="7864" spans="1:7" hidden="1" x14ac:dyDescent="0.2">
      <c r="A7864" t="s">
        <v>179</v>
      </c>
      <c r="B7864">
        <v>1</v>
      </c>
      <c r="C7864">
        <v>35</v>
      </c>
      <c r="D7864" t="s">
        <v>5926</v>
      </c>
      <c r="E7864">
        <v>49.038079000000003</v>
      </c>
      <c r="F7864">
        <v>-122.80135199999999</v>
      </c>
      <c r="G7864">
        <f>IF(route_map__2[[#This Row],[route_label]]&lt;&gt;A7865,0,SQRT((E7865-route_map__2[[#This Row],[stop_lat]])^2 + ((F7865-route_map__2[[#This Row],[stop_lon]])*COS(RADIANS(route_map__2[[#This Row],[stop_lat]])))^2)*111.32)</f>
        <v>0.20261345292670774</v>
      </c>
    </row>
    <row r="7865" spans="1:7" hidden="1" x14ac:dyDescent="0.2">
      <c r="A7865" t="s">
        <v>179</v>
      </c>
      <c r="B7865">
        <v>1</v>
      </c>
      <c r="C7865">
        <v>36</v>
      </c>
      <c r="D7865" t="s">
        <v>5927</v>
      </c>
      <c r="E7865">
        <v>49.036259000000001</v>
      </c>
      <c r="F7865">
        <v>-122.801323</v>
      </c>
      <c r="G7865">
        <f>IF(route_map__2[[#This Row],[route_label]]&lt;&gt;A7866,0,SQRT((E7866-route_map__2[[#This Row],[stop_lat]])^2 + ((F7866-route_map__2[[#This Row],[stop_lon]])*COS(RADIANS(route_map__2[[#This Row],[stop_lat]])))^2)*111.32)</f>
        <v>0.20994997662168105</v>
      </c>
    </row>
    <row r="7866" spans="1:7" hidden="1" x14ac:dyDescent="0.2">
      <c r="A7866" t="s">
        <v>179</v>
      </c>
      <c r="B7866">
        <v>1</v>
      </c>
      <c r="C7866">
        <v>37</v>
      </c>
      <c r="D7866" t="s">
        <v>5928</v>
      </c>
      <c r="E7866">
        <v>49.034373000000002</v>
      </c>
      <c r="F7866">
        <v>-122.801329</v>
      </c>
      <c r="G7866">
        <f>IF(route_map__2[[#This Row],[route_label]]&lt;&gt;A7867,0,SQRT((E7867-route_map__2[[#This Row],[stop_lat]])^2 + ((F7867-route_map__2[[#This Row],[stop_lon]])*COS(RADIANS(route_map__2[[#This Row],[stop_lat]])))^2)*111.32)</f>
        <v>0.20104456909312815</v>
      </c>
    </row>
    <row r="7867" spans="1:7" hidden="1" x14ac:dyDescent="0.2">
      <c r="A7867" t="s">
        <v>179</v>
      </c>
      <c r="B7867">
        <v>1</v>
      </c>
      <c r="C7867">
        <v>38</v>
      </c>
      <c r="D7867" t="s">
        <v>5929</v>
      </c>
      <c r="E7867">
        <v>49.032567</v>
      </c>
      <c r="F7867">
        <v>-122.801322</v>
      </c>
      <c r="G7867">
        <f>IF(route_map__2[[#This Row],[route_label]]&lt;&gt;A7868,0,SQRT((E7868-route_map__2[[#This Row],[stop_lat]])^2 + ((F7868-route_map__2[[#This Row],[stop_lon]])*COS(RADIANS(route_map__2[[#This Row],[stop_lat]])))^2)*111.32)</f>
        <v>0.20583942704420746</v>
      </c>
    </row>
    <row r="7868" spans="1:7" hidden="1" x14ac:dyDescent="0.2">
      <c r="A7868" t="s">
        <v>179</v>
      </c>
      <c r="B7868">
        <v>1</v>
      </c>
      <c r="C7868">
        <v>39</v>
      </c>
      <c r="D7868" t="s">
        <v>5930</v>
      </c>
      <c r="E7868">
        <v>49.030718</v>
      </c>
      <c r="F7868">
        <v>-122.80129599999999</v>
      </c>
      <c r="G7868">
        <f>IF(route_map__2[[#This Row],[route_label]]&lt;&gt;A7869,0,SQRT((E7869-route_map__2[[#This Row],[stop_lat]])^2 + ((F7869-route_map__2[[#This Row],[stop_lon]])*COS(RADIANS(route_map__2[[#This Row],[stop_lat]])))^2)*111.32)</f>
        <v>0.35802113746410619</v>
      </c>
    </row>
    <row r="7869" spans="1:7" hidden="1" x14ac:dyDescent="0.2">
      <c r="A7869" t="s">
        <v>179</v>
      </c>
      <c r="B7869">
        <v>1</v>
      </c>
      <c r="C7869">
        <v>40</v>
      </c>
      <c r="D7869" t="s">
        <v>5831</v>
      </c>
      <c r="E7869">
        <v>49.027624000000003</v>
      </c>
      <c r="F7869">
        <v>-122.802635</v>
      </c>
      <c r="G7869">
        <f>IF(route_map__2[[#This Row],[route_label]]&lt;&gt;A7870,0,SQRT((E7870-route_map__2[[#This Row],[stop_lat]])^2 + ((F7870-route_map__2[[#This Row],[stop_lon]])*COS(RADIANS(route_map__2[[#This Row],[stop_lat]])))^2)*111.32)</f>
        <v>0</v>
      </c>
    </row>
    <row r="7870" spans="1:7" hidden="1" x14ac:dyDescent="0.2">
      <c r="A7870" t="s">
        <v>183</v>
      </c>
      <c r="B7870">
        <v>0</v>
      </c>
      <c r="C7870">
        <v>1</v>
      </c>
      <c r="D7870" t="s">
        <v>6504</v>
      </c>
      <c r="E7870">
        <v>49.052235000000003</v>
      </c>
      <c r="F7870">
        <v>-122.867474</v>
      </c>
      <c r="G7870">
        <f>IF(route_map__2[[#This Row],[route_label]]&lt;&gt;A7871,0,SQRT((E7871-route_map__2[[#This Row],[stop_lat]])^2 + ((F7871-route_map__2[[#This Row],[stop_lon]])*COS(RADIANS(route_map__2[[#This Row],[stop_lat]])))^2)*111.32)</f>
        <v>0.2464659784977303</v>
      </c>
    </row>
    <row r="7871" spans="1:7" hidden="1" x14ac:dyDescent="0.2">
      <c r="A7871" t="s">
        <v>183</v>
      </c>
      <c r="B7871">
        <v>0</v>
      </c>
      <c r="C7871">
        <v>2</v>
      </c>
      <c r="D7871" t="s">
        <v>6505</v>
      </c>
      <c r="E7871">
        <v>49.050021000000001</v>
      </c>
      <c r="F7871">
        <v>-122.867456</v>
      </c>
      <c r="G7871">
        <f>IF(route_map__2[[#This Row],[route_label]]&lt;&gt;A7872,0,SQRT((E7872-route_map__2[[#This Row],[stop_lat]])^2 + ((F7872-route_map__2[[#This Row],[stop_lon]])*COS(RADIANS(route_map__2[[#This Row],[stop_lat]])))^2)*111.32)</f>
        <v>0.30012021872404826</v>
      </c>
    </row>
    <row r="7872" spans="1:7" hidden="1" x14ac:dyDescent="0.2">
      <c r="A7872" t="s">
        <v>183</v>
      </c>
      <c r="B7872">
        <v>0</v>
      </c>
      <c r="C7872">
        <v>3</v>
      </c>
      <c r="D7872" t="s">
        <v>6506</v>
      </c>
      <c r="E7872">
        <v>49.047325000000001</v>
      </c>
      <c r="F7872">
        <v>-122.867469</v>
      </c>
      <c r="G7872">
        <f>IF(route_map__2[[#This Row],[route_label]]&lt;&gt;A7873,0,SQRT((E7873-route_map__2[[#This Row],[stop_lat]])^2 + ((F7873-route_map__2[[#This Row],[stop_lon]])*COS(RADIANS(route_map__2[[#This Row],[stop_lat]])))^2)*111.32)</f>
        <v>0.21552046029291727</v>
      </c>
    </row>
    <row r="7873" spans="1:7" hidden="1" x14ac:dyDescent="0.2">
      <c r="A7873" t="s">
        <v>183</v>
      </c>
      <c r="B7873">
        <v>0</v>
      </c>
      <c r="C7873">
        <v>4</v>
      </c>
      <c r="D7873" t="s">
        <v>6507</v>
      </c>
      <c r="E7873">
        <v>49.045389</v>
      </c>
      <c r="F7873">
        <v>-122.86748900000001</v>
      </c>
      <c r="G7873">
        <f>IF(route_map__2[[#This Row],[route_label]]&lt;&gt;A7874,0,SQRT((E7874-route_map__2[[#This Row],[stop_lat]])^2 + ((F7874-route_map__2[[#This Row],[stop_lon]])*COS(RADIANS(route_map__2[[#This Row],[stop_lat]])))^2)*111.32)</f>
        <v>0.35077526977917939</v>
      </c>
    </row>
    <row r="7874" spans="1:7" hidden="1" x14ac:dyDescent="0.2">
      <c r="A7874" t="s">
        <v>183</v>
      </c>
      <c r="B7874">
        <v>0</v>
      </c>
      <c r="C7874">
        <v>5</v>
      </c>
      <c r="D7874" t="s">
        <v>6508</v>
      </c>
      <c r="E7874">
        <v>49.042237999999998</v>
      </c>
      <c r="F7874">
        <v>-122.86751700000001</v>
      </c>
      <c r="G7874">
        <f>IF(route_map__2[[#This Row],[route_label]]&lt;&gt;A7875,0,SQRT((E7875-route_map__2[[#This Row],[stop_lat]])^2 + ((F7875-route_map__2[[#This Row],[stop_lon]])*COS(RADIANS(route_map__2[[#This Row],[stop_lat]])))^2)*111.32)</f>
        <v>0.44120683555534818</v>
      </c>
    </row>
    <row r="7875" spans="1:7" hidden="1" x14ac:dyDescent="0.2">
      <c r="A7875" t="s">
        <v>183</v>
      </c>
      <c r="B7875">
        <v>0</v>
      </c>
      <c r="C7875">
        <v>6</v>
      </c>
      <c r="D7875" t="s">
        <v>6509</v>
      </c>
      <c r="E7875">
        <v>49.038274999999999</v>
      </c>
      <c r="F7875">
        <v>-122.867604</v>
      </c>
      <c r="G7875">
        <f>IF(route_map__2[[#This Row],[route_label]]&lt;&gt;A7876,0,SQRT((E7876-route_map__2[[#This Row],[stop_lat]])^2 + ((F7876-route_map__2[[#This Row],[stop_lon]])*COS(RADIANS(route_map__2[[#This Row],[stop_lat]])))^2)*111.32)</f>
        <v>0.42257135013654101</v>
      </c>
    </row>
    <row r="7876" spans="1:7" hidden="1" x14ac:dyDescent="0.2">
      <c r="A7876" t="s">
        <v>183</v>
      </c>
      <c r="B7876">
        <v>0</v>
      </c>
      <c r="C7876">
        <v>7</v>
      </c>
      <c r="D7876" t="s">
        <v>6510</v>
      </c>
      <c r="E7876">
        <v>49.034478999999997</v>
      </c>
      <c r="F7876">
        <v>-122.867594</v>
      </c>
      <c r="G7876">
        <f>IF(route_map__2[[#This Row],[route_label]]&lt;&gt;A7877,0,SQRT((E7877-route_map__2[[#This Row],[stop_lat]])^2 + ((F7877-route_map__2[[#This Row],[stop_lon]])*COS(RADIANS(route_map__2[[#This Row],[stop_lat]])))^2)*111.32)</f>
        <v>0.36471710171345584</v>
      </c>
    </row>
    <row r="7877" spans="1:7" hidden="1" x14ac:dyDescent="0.2">
      <c r="A7877" t="s">
        <v>183</v>
      </c>
      <c r="B7877">
        <v>0</v>
      </c>
      <c r="C7877">
        <v>8</v>
      </c>
      <c r="D7877" t="s">
        <v>6511</v>
      </c>
      <c r="E7877">
        <v>49.031224999999999</v>
      </c>
      <c r="F7877">
        <v>-122.867012</v>
      </c>
      <c r="G7877">
        <f>IF(route_map__2[[#This Row],[route_label]]&lt;&gt;A7878,0,SQRT((E7878-route_map__2[[#This Row],[stop_lat]])^2 + ((F7878-route_map__2[[#This Row],[stop_lon]])*COS(RADIANS(route_map__2[[#This Row],[stop_lat]])))^2)*111.32)</f>
        <v>0.39464307512259322</v>
      </c>
    </row>
    <row r="7878" spans="1:7" hidden="1" x14ac:dyDescent="0.2">
      <c r="A7878" t="s">
        <v>183</v>
      </c>
      <c r="B7878">
        <v>0</v>
      </c>
      <c r="C7878">
        <v>9</v>
      </c>
      <c r="D7878" t="s">
        <v>6512</v>
      </c>
      <c r="E7878">
        <v>49.031208999999997</v>
      </c>
      <c r="F7878">
        <v>-122.861605</v>
      </c>
      <c r="G7878">
        <f>IF(route_map__2[[#This Row],[route_label]]&lt;&gt;A7879,0,SQRT((E7879-route_map__2[[#This Row],[stop_lat]])^2 + ((F7879-route_map__2[[#This Row],[stop_lon]])*COS(RADIANS(route_map__2[[#This Row],[stop_lat]])))^2)*111.32)</f>
        <v>0.40391967876564561</v>
      </c>
    </row>
    <row r="7879" spans="1:7" hidden="1" x14ac:dyDescent="0.2">
      <c r="A7879" t="s">
        <v>183</v>
      </c>
      <c r="B7879">
        <v>0</v>
      </c>
      <c r="C7879">
        <v>10</v>
      </c>
      <c r="D7879" t="s">
        <v>6513</v>
      </c>
      <c r="E7879">
        <v>49.031182000000001</v>
      </c>
      <c r="F7879">
        <v>-122.856071</v>
      </c>
      <c r="G7879">
        <f>IF(route_map__2[[#This Row],[route_label]]&lt;&gt;A7880,0,SQRT((E7880-route_map__2[[#This Row],[stop_lat]])^2 + ((F7880-route_map__2[[#This Row],[stop_lon]])*COS(RADIANS(route_map__2[[#This Row],[stop_lat]])))^2)*111.32)</f>
        <v>0.33384293136843612</v>
      </c>
    </row>
    <row r="7880" spans="1:7" hidden="1" x14ac:dyDescent="0.2">
      <c r="A7880" t="s">
        <v>183</v>
      </c>
      <c r="B7880">
        <v>0</v>
      </c>
      <c r="C7880">
        <v>11</v>
      </c>
      <c r="D7880" t="s">
        <v>6514</v>
      </c>
      <c r="E7880">
        <v>49.031173000000003</v>
      </c>
      <c r="F7880">
        <v>-122.85149699999999</v>
      </c>
      <c r="G7880">
        <f>IF(route_map__2[[#This Row],[route_label]]&lt;&gt;A7881,0,SQRT((E7881-route_map__2[[#This Row],[stop_lat]])^2 + ((F7881-route_map__2[[#This Row],[stop_lon]])*COS(RADIANS(route_map__2[[#This Row],[stop_lat]])))^2)*111.32)</f>
        <v>0.49481117832544935</v>
      </c>
    </row>
    <row r="7881" spans="1:7" hidden="1" x14ac:dyDescent="0.2">
      <c r="A7881" t="s">
        <v>183</v>
      </c>
      <c r="B7881">
        <v>0</v>
      </c>
      <c r="C7881">
        <v>12</v>
      </c>
      <c r="D7881" t="s">
        <v>6515</v>
      </c>
      <c r="E7881">
        <v>49.031120999999999</v>
      </c>
      <c r="F7881">
        <v>-122.844718</v>
      </c>
      <c r="G7881">
        <f>IF(route_map__2[[#This Row],[route_label]]&lt;&gt;A7882,0,SQRT((E7882-route_map__2[[#This Row],[stop_lat]])^2 + ((F7882-route_map__2[[#This Row],[stop_lon]])*COS(RADIANS(route_map__2[[#This Row],[stop_lat]])))^2)*111.32)</f>
        <v>0.24523886244078727</v>
      </c>
    </row>
    <row r="7882" spans="1:7" hidden="1" x14ac:dyDescent="0.2">
      <c r="A7882" t="s">
        <v>183</v>
      </c>
      <c r="B7882">
        <v>0</v>
      </c>
      <c r="C7882">
        <v>13</v>
      </c>
      <c r="D7882" t="s">
        <v>6516</v>
      </c>
      <c r="E7882">
        <v>49.031109999999998</v>
      </c>
      <c r="F7882">
        <v>-122.841358</v>
      </c>
      <c r="G7882">
        <f>IF(route_map__2[[#This Row],[route_label]]&lt;&gt;A7883,0,SQRT((E7883-route_map__2[[#This Row],[stop_lat]])^2 + ((F7883-route_map__2[[#This Row],[stop_lon]])*COS(RADIANS(route_map__2[[#This Row],[stop_lat]])))^2)*111.32)</f>
        <v>0.32559447175474954</v>
      </c>
    </row>
    <row r="7883" spans="1:7" hidden="1" x14ac:dyDescent="0.2">
      <c r="A7883" t="s">
        <v>183</v>
      </c>
      <c r="B7883">
        <v>0</v>
      </c>
      <c r="C7883">
        <v>14</v>
      </c>
      <c r="D7883" t="s">
        <v>6517</v>
      </c>
      <c r="E7883">
        <v>49.031108000000003</v>
      </c>
      <c r="F7883">
        <v>-122.83689699999999</v>
      </c>
      <c r="G7883">
        <f>IF(route_map__2[[#This Row],[route_label]]&lt;&gt;A7884,0,SQRT((E7884-route_map__2[[#This Row],[stop_lat]])^2 + ((F7884-route_map__2[[#This Row],[stop_lon]])*COS(RADIANS(route_map__2[[#This Row],[stop_lat]])))^2)*111.32)</f>
        <v>0.23596916322460385</v>
      </c>
    </row>
    <row r="7884" spans="1:7" hidden="1" x14ac:dyDescent="0.2">
      <c r="A7884" t="s">
        <v>183</v>
      </c>
      <c r="B7884">
        <v>0</v>
      </c>
      <c r="C7884">
        <v>15</v>
      </c>
      <c r="D7884" t="s">
        <v>6518</v>
      </c>
      <c r="E7884">
        <v>49.031098</v>
      </c>
      <c r="F7884">
        <v>-122.833664</v>
      </c>
      <c r="G7884">
        <f>IF(route_map__2[[#This Row],[route_label]]&lt;&gt;A7885,0,SQRT((E7885-route_map__2[[#This Row],[stop_lat]])^2 + ((F7885-route_map__2[[#This Row],[stop_lon]])*COS(RADIANS(route_map__2[[#This Row],[stop_lat]])))^2)*111.32)</f>
        <v>0.27574668177047496</v>
      </c>
    </row>
    <row r="7885" spans="1:7" hidden="1" x14ac:dyDescent="0.2">
      <c r="A7885" t="s">
        <v>183</v>
      </c>
      <c r="B7885">
        <v>0</v>
      </c>
      <c r="C7885">
        <v>16</v>
      </c>
      <c r="D7885" t="s">
        <v>6519</v>
      </c>
      <c r="E7885">
        <v>49.031087999999997</v>
      </c>
      <c r="F7885">
        <v>-122.829886</v>
      </c>
      <c r="G7885">
        <f>IF(route_map__2[[#This Row],[route_label]]&lt;&gt;A7886,0,SQRT((E7886-route_map__2[[#This Row],[stop_lat]])^2 + ((F7886-route_map__2[[#This Row],[stop_lon]])*COS(RADIANS(route_map__2[[#This Row],[stop_lat]])))^2)*111.32)</f>
        <v>0.14714364413389922</v>
      </c>
    </row>
    <row r="7886" spans="1:7" hidden="1" x14ac:dyDescent="0.2">
      <c r="A7886" t="s">
        <v>183</v>
      </c>
      <c r="B7886">
        <v>0</v>
      </c>
      <c r="C7886">
        <v>17</v>
      </c>
      <c r="D7886" t="s">
        <v>6520</v>
      </c>
      <c r="E7886">
        <v>49.031081</v>
      </c>
      <c r="F7886">
        <v>-122.82787</v>
      </c>
      <c r="G7886">
        <f>IF(route_map__2[[#This Row],[route_label]]&lt;&gt;A7887,0,SQRT((E7887-route_map__2[[#This Row],[stop_lat]])^2 + ((F7887-route_map__2[[#This Row],[stop_lon]])*COS(RADIANS(route_map__2[[#This Row],[stop_lat]])))^2)*111.32)</f>
        <v>0.18232159578985779</v>
      </c>
    </row>
    <row r="7887" spans="1:7" hidden="1" x14ac:dyDescent="0.2">
      <c r="A7887" t="s">
        <v>183</v>
      </c>
      <c r="B7887">
        <v>0</v>
      </c>
      <c r="C7887">
        <v>18</v>
      </c>
      <c r="D7887" t="s">
        <v>6521</v>
      </c>
      <c r="E7887">
        <v>49.031078000000001</v>
      </c>
      <c r="F7887">
        <v>-122.825372</v>
      </c>
      <c r="G7887">
        <f>IF(route_map__2[[#This Row],[route_label]]&lt;&gt;A7888,0,SQRT((E7888-route_map__2[[#This Row],[stop_lat]])^2 + ((F7888-route_map__2[[#This Row],[stop_lon]])*COS(RADIANS(route_map__2[[#This Row],[stop_lat]])))^2)*111.32)</f>
        <v>0.18488150668018569</v>
      </c>
    </row>
    <row r="7888" spans="1:7" hidden="1" x14ac:dyDescent="0.2">
      <c r="A7888" t="s">
        <v>183</v>
      </c>
      <c r="B7888">
        <v>0</v>
      </c>
      <c r="C7888">
        <v>19</v>
      </c>
      <c r="D7888" t="s">
        <v>6522</v>
      </c>
      <c r="E7888">
        <v>49.031064999999998</v>
      </c>
      <c r="F7888">
        <v>-122.822839</v>
      </c>
      <c r="G7888">
        <f>IF(route_map__2[[#This Row],[route_label]]&lt;&gt;A7889,0,SQRT((E7889-route_map__2[[#This Row],[stop_lat]])^2 + ((F7889-route_map__2[[#This Row],[stop_lon]])*COS(RADIANS(route_map__2[[#This Row],[stop_lat]])))^2)*111.32)</f>
        <v>0.28238642818153215</v>
      </c>
    </row>
    <row r="7889" spans="1:7" hidden="1" x14ac:dyDescent="0.2">
      <c r="A7889" t="s">
        <v>183</v>
      </c>
      <c r="B7889">
        <v>0</v>
      </c>
      <c r="C7889">
        <v>20</v>
      </c>
      <c r="D7889" t="s">
        <v>6523</v>
      </c>
      <c r="E7889">
        <v>49.031064999999998</v>
      </c>
      <c r="F7889">
        <v>-122.81896999999999</v>
      </c>
      <c r="G7889">
        <f>IF(route_map__2[[#This Row],[route_label]]&lt;&gt;A7890,0,SQRT((E7890-route_map__2[[#This Row],[stop_lat]])^2 + ((F7890-route_map__2[[#This Row],[stop_lon]])*COS(RADIANS(route_map__2[[#This Row],[stop_lat]])))^2)*111.32)</f>
        <v>0.32712834373887639</v>
      </c>
    </row>
    <row r="7890" spans="1:7" hidden="1" x14ac:dyDescent="0.2">
      <c r="A7890" t="s">
        <v>183</v>
      </c>
      <c r="B7890">
        <v>0</v>
      </c>
      <c r="C7890">
        <v>21</v>
      </c>
      <c r="D7890" t="s">
        <v>6524</v>
      </c>
      <c r="E7890">
        <v>49.031058000000002</v>
      </c>
      <c r="F7890">
        <v>-122.814488</v>
      </c>
      <c r="G7890">
        <f>IF(route_map__2[[#This Row],[route_label]]&lt;&gt;A7891,0,SQRT((E7891-route_map__2[[#This Row],[stop_lat]])^2 + ((F7891-route_map__2[[#This Row],[stop_lon]])*COS(RADIANS(route_map__2[[#This Row],[stop_lat]])))^2)*111.32)</f>
        <v>0.16369037608729683</v>
      </c>
    </row>
    <row r="7891" spans="1:7" hidden="1" x14ac:dyDescent="0.2">
      <c r="A7891" t="s">
        <v>183</v>
      </c>
      <c r="B7891">
        <v>0</v>
      </c>
      <c r="C7891">
        <v>22</v>
      </c>
      <c r="D7891" t="s">
        <v>6525</v>
      </c>
      <c r="E7891">
        <v>49.030746999999998</v>
      </c>
      <c r="F7891">
        <v>-122.812296</v>
      </c>
      <c r="G7891">
        <f>IF(route_map__2[[#This Row],[route_label]]&lt;&gt;A7892,0,SQRT((E7892-route_map__2[[#This Row],[stop_lat]])^2 + ((F7892-route_map__2[[#This Row],[stop_lon]])*COS(RADIANS(route_map__2[[#This Row],[stop_lat]])))^2)*111.32)</f>
        <v>0.17065357560754382</v>
      </c>
    </row>
    <row r="7892" spans="1:7" hidden="1" x14ac:dyDescent="0.2">
      <c r="A7892" t="s">
        <v>183</v>
      </c>
      <c r="B7892">
        <v>0</v>
      </c>
      <c r="C7892">
        <v>23</v>
      </c>
      <c r="D7892" t="s">
        <v>6526</v>
      </c>
      <c r="E7892">
        <v>49.029214000000003</v>
      </c>
      <c r="F7892">
        <v>-122.81229500000001</v>
      </c>
      <c r="G7892">
        <f>IF(route_map__2[[#This Row],[route_label]]&lt;&gt;A7893,0,SQRT((E7893-route_map__2[[#This Row],[stop_lat]])^2 + ((F7893-route_map__2[[#This Row],[stop_lon]])*COS(RADIANS(route_map__2[[#This Row],[stop_lat]])))^2)*111.32)</f>
        <v>0.19241101348577869</v>
      </c>
    </row>
    <row r="7893" spans="1:7" hidden="1" x14ac:dyDescent="0.2">
      <c r="A7893" t="s">
        <v>183</v>
      </c>
      <c r="B7893">
        <v>0</v>
      </c>
      <c r="C7893">
        <v>24</v>
      </c>
      <c r="D7893" t="s">
        <v>6527</v>
      </c>
      <c r="E7893">
        <v>49.027543000000001</v>
      </c>
      <c r="F7893">
        <v>-122.811621</v>
      </c>
      <c r="G7893">
        <f>IF(route_map__2[[#This Row],[route_label]]&lt;&gt;A7894,0,SQRT((E7894-route_map__2[[#This Row],[stop_lat]])^2 + ((F7894-route_map__2[[#This Row],[stop_lon]])*COS(RADIANS(route_map__2[[#This Row],[stop_lat]])))^2)*111.32)</f>
        <v>0.24146288197522356</v>
      </c>
    </row>
    <row r="7894" spans="1:7" hidden="1" x14ac:dyDescent="0.2">
      <c r="A7894" t="s">
        <v>183</v>
      </c>
      <c r="B7894">
        <v>0</v>
      </c>
      <c r="C7894">
        <v>25</v>
      </c>
      <c r="D7894" t="s">
        <v>6528</v>
      </c>
      <c r="E7894">
        <v>49.027529000000001</v>
      </c>
      <c r="F7894">
        <v>-122.808313</v>
      </c>
      <c r="G7894">
        <f>IF(route_map__2[[#This Row],[route_label]]&lt;&gt;A7895,0,SQRT((E7895-route_map__2[[#This Row],[stop_lat]])^2 + ((F7895-route_map__2[[#This Row],[stop_lon]])*COS(RADIANS(route_map__2[[#This Row],[stop_lat]])))^2)*111.32)</f>
        <v>0.36095157641607062</v>
      </c>
    </row>
    <row r="7895" spans="1:7" hidden="1" x14ac:dyDescent="0.2">
      <c r="A7895" t="s">
        <v>183</v>
      </c>
      <c r="B7895">
        <v>0</v>
      </c>
      <c r="C7895">
        <v>26</v>
      </c>
      <c r="D7895" t="s">
        <v>6529</v>
      </c>
      <c r="E7895">
        <v>49.027510999999997</v>
      </c>
      <c r="F7895">
        <v>-122.80336800000001</v>
      </c>
      <c r="G7895">
        <f>IF(route_map__2[[#This Row],[route_label]]&lt;&gt;A7896,0,SQRT((E7896-route_map__2[[#This Row],[stop_lat]])^2 + ((F7896-route_map__2[[#This Row],[stop_lon]])*COS(RADIANS(route_map__2[[#This Row],[stop_lat]])))^2)*111.32)</f>
        <v>0.17354194685959137</v>
      </c>
    </row>
    <row r="7896" spans="1:7" hidden="1" x14ac:dyDescent="0.2">
      <c r="A7896" t="s">
        <v>183</v>
      </c>
      <c r="B7896">
        <v>0</v>
      </c>
      <c r="C7896">
        <v>27</v>
      </c>
      <c r="D7896" t="s">
        <v>6530</v>
      </c>
      <c r="E7896">
        <v>49.027845999999997</v>
      </c>
      <c r="F7896">
        <v>-122.801046</v>
      </c>
      <c r="G7896">
        <f>IF(route_map__2[[#This Row],[route_label]]&lt;&gt;A7897,0,SQRT((E7897-route_map__2[[#This Row],[stop_lat]])^2 + ((F7897-route_map__2[[#This Row],[stop_lon]])*COS(RADIANS(route_map__2[[#This Row],[stop_lat]])))^2)*111.32)</f>
        <v>0.2367776400001719</v>
      </c>
    </row>
    <row r="7897" spans="1:7" hidden="1" x14ac:dyDescent="0.2">
      <c r="A7897" t="s">
        <v>183</v>
      </c>
      <c r="B7897">
        <v>0</v>
      </c>
      <c r="C7897">
        <v>28</v>
      </c>
      <c r="D7897" t="s">
        <v>6531</v>
      </c>
      <c r="E7897">
        <v>49.029972999999998</v>
      </c>
      <c r="F7897">
        <v>-122.801046</v>
      </c>
      <c r="G7897">
        <f>IF(route_map__2[[#This Row],[route_label]]&lt;&gt;A7898,0,SQRT((E7898-route_map__2[[#This Row],[stop_lat]])^2 + ((F7898-route_map__2[[#This Row],[stop_lon]])*COS(RADIANS(route_map__2[[#This Row],[stop_lat]])))^2)*111.32)</f>
        <v>0.15722079437332623</v>
      </c>
    </row>
    <row r="7898" spans="1:7" hidden="1" x14ac:dyDescent="0.2">
      <c r="A7898" t="s">
        <v>183</v>
      </c>
      <c r="B7898">
        <v>0</v>
      </c>
      <c r="C7898">
        <v>29</v>
      </c>
      <c r="D7898" t="s">
        <v>6532</v>
      </c>
      <c r="E7898">
        <v>49.031207999999999</v>
      </c>
      <c r="F7898">
        <v>-122.802091</v>
      </c>
      <c r="G7898">
        <f>IF(route_map__2[[#This Row],[route_label]]&lt;&gt;A7899,0,SQRT((E7899-route_map__2[[#This Row],[stop_lat]])^2 + ((F7899-route_map__2[[#This Row],[stop_lon]])*COS(RADIANS(route_map__2[[#This Row],[stop_lat]])))^2)*111.32)</f>
        <v>0</v>
      </c>
    </row>
    <row r="7899" spans="1:7" hidden="1" x14ac:dyDescent="0.2">
      <c r="A7899" t="s">
        <v>183</v>
      </c>
      <c r="B7899">
        <v>1</v>
      </c>
      <c r="C7899">
        <v>1</v>
      </c>
      <c r="D7899" t="s">
        <v>6532</v>
      </c>
      <c r="E7899">
        <v>49.031207999999999</v>
      </c>
      <c r="F7899">
        <v>-122.802091</v>
      </c>
      <c r="G7899">
        <f>IF(route_map__2[[#This Row],[route_label]]&lt;&gt;A7900,0,SQRT((E7900-route_map__2[[#This Row],[stop_lat]])^2 + ((F7900-route_map__2[[#This Row],[stop_lon]])*COS(RADIANS(route_map__2[[#This Row],[stop_lat]])))^2)*111.32)</f>
        <v>0.30041583179990944</v>
      </c>
    </row>
    <row r="7900" spans="1:7" hidden="1" x14ac:dyDescent="0.2">
      <c r="A7900" t="s">
        <v>183</v>
      </c>
      <c r="B7900">
        <v>1</v>
      </c>
      <c r="C7900">
        <v>2</v>
      </c>
      <c r="D7900" t="s">
        <v>6533</v>
      </c>
      <c r="E7900">
        <v>49.031219</v>
      </c>
      <c r="F7900">
        <v>-122.806207</v>
      </c>
      <c r="G7900">
        <f>IF(route_map__2[[#This Row],[route_label]]&lt;&gt;A7901,0,SQRT((E7901-route_map__2[[#This Row],[stop_lat]])^2 + ((F7901-route_map__2[[#This Row],[stop_lon]])*COS(RADIANS(route_map__2[[#This Row],[stop_lat]])))^2)*111.32)</f>
        <v>0.3021659553911199</v>
      </c>
    </row>
    <row r="7901" spans="1:7" hidden="1" x14ac:dyDescent="0.2">
      <c r="A7901" t="s">
        <v>183</v>
      </c>
      <c r="B7901">
        <v>1</v>
      </c>
      <c r="C7901">
        <v>3</v>
      </c>
      <c r="D7901" t="s">
        <v>6534</v>
      </c>
      <c r="E7901">
        <v>49.031225999999997</v>
      </c>
      <c r="F7901">
        <v>-122.81034699999999</v>
      </c>
      <c r="G7901">
        <f>IF(route_map__2[[#This Row],[route_label]]&lt;&gt;A7902,0,SQRT((E7902-route_map__2[[#This Row],[stop_lat]])^2 + ((F7902-route_map__2[[#This Row],[stop_lon]])*COS(RADIANS(route_map__2[[#This Row],[stop_lat]])))^2)*111.32)</f>
        <v>0.17940906161921577</v>
      </c>
    </row>
    <row r="7902" spans="1:7" hidden="1" x14ac:dyDescent="0.2">
      <c r="A7902" t="s">
        <v>183</v>
      </c>
      <c r="B7902">
        <v>1</v>
      </c>
      <c r="C7902">
        <v>4</v>
      </c>
      <c r="D7902" t="s">
        <v>6535</v>
      </c>
      <c r="E7902">
        <v>49.031241000000001</v>
      </c>
      <c r="F7902">
        <v>-122.812805</v>
      </c>
      <c r="G7902">
        <f>IF(route_map__2[[#This Row],[route_label]]&lt;&gt;A7903,0,SQRT((E7903-route_map__2[[#This Row],[stop_lat]])^2 + ((F7903-route_map__2[[#This Row],[stop_lon]])*COS(RADIANS(route_map__2[[#This Row],[stop_lat]])))^2)*111.32)</f>
        <v>0.23502153542319004</v>
      </c>
    </row>
    <row r="7903" spans="1:7" hidden="1" x14ac:dyDescent="0.2">
      <c r="A7903" t="s">
        <v>183</v>
      </c>
      <c r="B7903">
        <v>1</v>
      </c>
      <c r="C7903">
        <v>5</v>
      </c>
      <c r="D7903" t="s">
        <v>6536</v>
      </c>
      <c r="E7903">
        <v>49.031227999999999</v>
      </c>
      <c r="F7903">
        <v>-122.816025</v>
      </c>
      <c r="G7903">
        <f>IF(route_map__2[[#This Row],[route_label]]&lt;&gt;A7904,0,SQRT((E7904-route_map__2[[#This Row],[stop_lat]])^2 + ((F7904-route_map__2[[#This Row],[stop_lon]])*COS(RADIANS(route_map__2[[#This Row],[stop_lat]])))^2)*111.32)</f>
        <v>0.27136508366893608</v>
      </c>
    </row>
    <row r="7904" spans="1:7" hidden="1" x14ac:dyDescent="0.2">
      <c r="A7904" t="s">
        <v>183</v>
      </c>
      <c r="B7904">
        <v>1</v>
      </c>
      <c r="C7904">
        <v>6</v>
      </c>
      <c r="D7904" t="s">
        <v>6537</v>
      </c>
      <c r="E7904">
        <v>49.031233</v>
      </c>
      <c r="F7904">
        <v>-122.819743</v>
      </c>
      <c r="G7904">
        <f>IF(route_map__2[[#This Row],[route_label]]&lt;&gt;A7905,0,SQRT((E7905-route_map__2[[#This Row],[stop_lat]])^2 + ((F7905-route_map__2[[#This Row],[stop_lon]])*COS(RADIANS(route_map__2[[#This Row],[stop_lat]])))^2)*111.32)</f>
        <v>0.30043300533906875</v>
      </c>
    </row>
    <row r="7905" spans="1:7" hidden="1" x14ac:dyDescent="0.2">
      <c r="A7905" t="s">
        <v>183</v>
      </c>
      <c r="B7905">
        <v>1</v>
      </c>
      <c r="C7905">
        <v>7</v>
      </c>
      <c r="D7905" t="s">
        <v>6538</v>
      </c>
      <c r="E7905">
        <v>49.031264</v>
      </c>
      <c r="F7905">
        <v>-122.823859</v>
      </c>
      <c r="G7905">
        <f>IF(route_map__2[[#This Row],[route_label]]&lt;&gt;A7906,0,SQRT((E7906-route_map__2[[#This Row],[stop_lat]])^2 + ((F7906-route_map__2[[#This Row],[stop_lon]])*COS(RADIANS(route_map__2[[#This Row],[stop_lat]])))^2)*111.32)</f>
        <v>0.18122923869678895</v>
      </c>
    </row>
    <row r="7906" spans="1:7" hidden="1" x14ac:dyDescent="0.2">
      <c r="A7906" t="s">
        <v>183</v>
      </c>
      <c r="B7906">
        <v>1</v>
      </c>
      <c r="C7906">
        <v>8</v>
      </c>
      <c r="D7906" t="s">
        <v>6539</v>
      </c>
      <c r="E7906">
        <v>49.031253999999997</v>
      </c>
      <c r="F7906">
        <v>-122.826342</v>
      </c>
      <c r="G7906">
        <f>IF(route_map__2[[#This Row],[route_label]]&lt;&gt;A7907,0,SQRT((E7907-route_map__2[[#This Row],[stop_lat]])^2 + ((F7907-route_map__2[[#This Row],[stop_lon]])*COS(RADIANS(route_map__2[[#This Row],[stop_lat]])))^2)*111.32)</f>
        <v>0.17035099056341776</v>
      </c>
    </row>
    <row r="7907" spans="1:7" hidden="1" x14ac:dyDescent="0.2">
      <c r="A7907" t="s">
        <v>183</v>
      </c>
      <c r="B7907">
        <v>1</v>
      </c>
      <c r="C7907">
        <v>9</v>
      </c>
      <c r="D7907" t="s">
        <v>6540</v>
      </c>
      <c r="E7907">
        <v>49.031255999999999</v>
      </c>
      <c r="F7907">
        <v>-122.828676</v>
      </c>
      <c r="G7907">
        <f>IF(route_map__2[[#This Row],[route_label]]&lt;&gt;A7908,0,SQRT((E7908-route_map__2[[#This Row],[stop_lat]])^2 + ((F7908-route_map__2[[#This Row],[stop_lon]])*COS(RADIANS(route_map__2[[#This Row],[stop_lat]])))^2)*111.32)</f>
        <v>0.14663288176383391</v>
      </c>
    </row>
    <row r="7908" spans="1:7" hidden="1" x14ac:dyDescent="0.2">
      <c r="A7908" t="s">
        <v>183</v>
      </c>
      <c r="B7908">
        <v>1</v>
      </c>
      <c r="C7908">
        <v>10</v>
      </c>
      <c r="D7908" t="s">
        <v>6541</v>
      </c>
      <c r="E7908">
        <v>49.031264</v>
      </c>
      <c r="F7908">
        <v>-122.830685</v>
      </c>
      <c r="G7908">
        <f>IF(route_map__2[[#This Row],[route_label]]&lt;&gt;A7909,0,SQRT((E7909-route_map__2[[#This Row],[stop_lat]])^2 + ((F7909-route_map__2[[#This Row],[stop_lon]])*COS(RADIANS(route_map__2[[#This Row],[stop_lat]])))^2)*111.32)</f>
        <v>0.29510143516683307</v>
      </c>
    </row>
    <row r="7909" spans="1:7" hidden="1" x14ac:dyDescent="0.2">
      <c r="A7909" t="s">
        <v>183</v>
      </c>
      <c r="B7909">
        <v>1</v>
      </c>
      <c r="C7909">
        <v>11</v>
      </c>
      <c r="D7909" t="s">
        <v>6542</v>
      </c>
      <c r="E7909">
        <v>49.031292000000001</v>
      </c>
      <c r="F7909">
        <v>-122.834728</v>
      </c>
      <c r="G7909">
        <f>IF(route_map__2[[#This Row],[route_label]]&lt;&gt;A7910,0,SQRT((E7910-route_map__2[[#This Row],[stop_lat]])^2 + ((F7910-route_map__2[[#This Row],[stop_lon]])*COS(RADIANS(route_map__2[[#This Row],[stop_lat]])))^2)*111.32)</f>
        <v>0.19050051228610845</v>
      </c>
    </row>
    <row r="7910" spans="1:7" hidden="1" x14ac:dyDescent="0.2">
      <c r="A7910" t="s">
        <v>183</v>
      </c>
      <c r="B7910">
        <v>1</v>
      </c>
      <c r="C7910">
        <v>12</v>
      </c>
      <c r="D7910" t="s">
        <v>6543</v>
      </c>
      <c r="E7910">
        <v>49.031278999999998</v>
      </c>
      <c r="F7910">
        <v>-122.837338</v>
      </c>
      <c r="G7910">
        <f>IF(route_map__2[[#This Row],[route_label]]&lt;&gt;A7911,0,SQRT((E7911-route_map__2[[#This Row],[stop_lat]])^2 + ((F7911-route_map__2[[#This Row],[stop_lon]])*COS(RADIANS(route_map__2[[#This Row],[stop_lat]])))^2)*111.32)</f>
        <v>0.31260238571475774</v>
      </c>
    </row>
    <row r="7911" spans="1:7" hidden="1" x14ac:dyDescent="0.2">
      <c r="A7911" t="s">
        <v>183</v>
      </c>
      <c r="B7911">
        <v>1</v>
      </c>
      <c r="C7911">
        <v>13</v>
      </c>
      <c r="D7911" t="s">
        <v>6544</v>
      </c>
      <c r="E7911">
        <v>49.031284999999997</v>
      </c>
      <c r="F7911">
        <v>-122.841621</v>
      </c>
      <c r="G7911">
        <f>IF(route_map__2[[#This Row],[route_label]]&lt;&gt;A7912,0,SQRT((E7912-route_map__2[[#This Row],[stop_lat]])^2 + ((F7912-route_map__2[[#This Row],[stop_lon]])*COS(RADIANS(route_map__2[[#This Row],[stop_lat]])))^2)*111.32)</f>
        <v>0.3270557105848505</v>
      </c>
    </row>
    <row r="7912" spans="1:7" hidden="1" x14ac:dyDescent="0.2">
      <c r="A7912" t="s">
        <v>183</v>
      </c>
      <c r="B7912">
        <v>1</v>
      </c>
      <c r="C7912">
        <v>14</v>
      </c>
      <c r="D7912" t="s">
        <v>6545</v>
      </c>
      <c r="E7912">
        <v>49.031297000000002</v>
      </c>
      <c r="F7912">
        <v>-122.846102</v>
      </c>
      <c r="G7912">
        <f>IF(route_map__2[[#This Row],[route_label]]&lt;&gt;A7913,0,SQRT((E7913-route_map__2[[#This Row],[stop_lat]])^2 + ((F7913-route_map__2[[#This Row],[stop_lon]])*COS(RADIANS(route_map__2[[#This Row],[stop_lat]])))^2)*111.32)</f>
        <v>0.37530364253969739</v>
      </c>
    </row>
    <row r="7913" spans="1:7" hidden="1" x14ac:dyDescent="0.2">
      <c r="A7913" t="s">
        <v>183</v>
      </c>
      <c r="B7913">
        <v>1</v>
      </c>
      <c r="C7913">
        <v>15</v>
      </c>
      <c r="D7913" t="s">
        <v>6546</v>
      </c>
      <c r="E7913">
        <v>49.031317000000001</v>
      </c>
      <c r="F7913">
        <v>-122.85124399999999</v>
      </c>
      <c r="G7913">
        <f>IF(route_map__2[[#This Row],[route_label]]&lt;&gt;A7914,0,SQRT((E7914-route_map__2[[#This Row],[stop_lat]])^2 + ((F7914-route_map__2[[#This Row],[stop_lon]])*COS(RADIANS(route_map__2[[#This Row],[stop_lat]])))^2)*111.32)</f>
        <v>0.41836488191951521</v>
      </c>
    </row>
    <row r="7914" spans="1:7" hidden="1" x14ac:dyDescent="0.2">
      <c r="A7914" t="s">
        <v>183</v>
      </c>
      <c r="B7914">
        <v>1</v>
      </c>
      <c r="C7914">
        <v>16</v>
      </c>
      <c r="D7914" t="s">
        <v>6547</v>
      </c>
      <c r="E7914">
        <v>49.031337000000001</v>
      </c>
      <c r="F7914">
        <v>-122.856976</v>
      </c>
      <c r="G7914">
        <f>IF(route_map__2[[#This Row],[route_label]]&lt;&gt;A7915,0,SQRT((E7915-route_map__2[[#This Row],[stop_lat]])^2 + ((F7915-route_map__2[[#This Row],[stop_lon]])*COS(RADIANS(route_map__2[[#This Row],[stop_lat]])))^2)*111.32)</f>
        <v>0.40003992954307316</v>
      </c>
    </row>
    <row r="7915" spans="1:7" hidden="1" x14ac:dyDescent="0.2">
      <c r="A7915" t="s">
        <v>183</v>
      </c>
      <c r="B7915">
        <v>1</v>
      </c>
      <c r="C7915">
        <v>17</v>
      </c>
      <c r="D7915" t="s">
        <v>6548</v>
      </c>
      <c r="E7915">
        <v>49.031343999999997</v>
      </c>
      <c r="F7915">
        <v>-122.86245700000001</v>
      </c>
      <c r="G7915">
        <f>IF(route_map__2[[#This Row],[route_label]]&lt;&gt;A7916,0,SQRT((E7916-route_map__2[[#This Row],[stop_lat]])^2 + ((F7916-route_map__2[[#This Row],[stop_lon]])*COS(RADIANS(route_map__2[[#This Row],[stop_lat]])))^2)*111.32)</f>
        <v>0.36848083946535964</v>
      </c>
    </row>
    <row r="7916" spans="1:7" hidden="1" x14ac:dyDescent="0.2">
      <c r="A7916" t="s">
        <v>183</v>
      </c>
      <c r="B7916">
        <v>1</v>
      </c>
      <c r="C7916">
        <v>18</v>
      </c>
      <c r="D7916" t="s">
        <v>6549</v>
      </c>
      <c r="E7916">
        <v>49.032071999999999</v>
      </c>
      <c r="F7916">
        <v>-122.86738200000001</v>
      </c>
      <c r="G7916">
        <f>IF(route_map__2[[#This Row],[route_label]]&lt;&gt;A7917,0,SQRT((E7917-route_map__2[[#This Row],[stop_lat]])^2 + ((F7917-route_map__2[[#This Row],[stop_lon]])*COS(RADIANS(route_map__2[[#This Row],[stop_lat]])))^2)*111.32)</f>
        <v>0.31982536634596842</v>
      </c>
    </row>
    <row r="7917" spans="1:7" hidden="1" x14ac:dyDescent="0.2">
      <c r="A7917" t="s">
        <v>183</v>
      </c>
      <c r="B7917">
        <v>1</v>
      </c>
      <c r="C7917">
        <v>19</v>
      </c>
      <c r="D7917" t="s">
        <v>6550</v>
      </c>
      <c r="E7917">
        <v>49.034945</v>
      </c>
      <c r="F7917">
        <v>-122.867401</v>
      </c>
      <c r="G7917">
        <f>IF(route_map__2[[#This Row],[route_label]]&lt;&gt;A7918,0,SQRT((E7918-route_map__2[[#This Row],[stop_lat]])^2 + ((F7918-route_map__2[[#This Row],[stop_lon]])*COS(RADIANS(route_map__2[[#This Row],[stop_lat]])))^2)*111.32)</f>
        <v>0.4336120612894615</v>
      </c>
    </row>
    <row r="7918" spans="1:7" hidden="1" x14ac:dyDescent="0.2">
      <c r="A7918" t="s">
        <v>183</v>
      </c>
      <c r="B7918">
        <v>1</v>
      </c>
      <c r="C7918">
        <v>20</v>
      </c>
      <c r="D7918" t="s">
        <v>6551</v>
      </c>
      <c r="E7918">
        <v>49.03884</v>
      </c>
      <c r="F7918">
        <v>-122.86734300000001</v>
      </c>
      <c r="G7918">
        <f>IF(route_map__2[[#This Row],[route_label]]&lt;&gt;A7919,0,SQRT((E7919-route_map__2[[#This Row],[stop_lat]])^2 + ((F7919-route_map__2[[#This Row],[stop_lon]])*COS(RADIANS(route_map__2[[#This Row],[stop_lat]])))^2)*111.32)</f>
        <v>0.44017321766958933</v>
      </c>
    </row>
    <row r="7919" spans="1:7" hidden="1" x14ac:dyDescent="0.2">
      <c r="A7919" t="s">
        <v>183</v>
      </c>
      <c r="B7919">
        <v>1</v>
      </c>
      <c r="C7919">
        <v>21</v>
      </c>
      <c r="D7919" t="s">
        <v>6552</v>
      </c>
      <c r="E7919">
        <v>49.042794000000001</v>
      </c>
      <c r="F7919">
        <v>-122.867295</v>
      </c>
      <c r="G7919">
        <f>IF(route_map__2[[#This Row],[route_label]]&lt;&gt;A7920,0,SQRT((E7920-route_map__2[[#This Row],[stop_lat]])^2 + ((F7920-route_map__2[[#This Row],[stop_lon]])*COS(RADIANS(route_map__2[[#This Row],[stop_lat]])))^2)*111.32)</f>
        <v>0.37314778640713286</v>
      </c>
    </row>
    <row r="7920" spans="1:7" hidden="1" x14ac:dyDescent="0.2">
      <c r="A7920" t="s">
        <v>183</v>
      </c>
      <c r="B7920">
        <v>1</v>
      </c>
      <c r="C7920">
        <v>22</v>
      </c>
      <c r="D7920" t="s">
        <v>6553</v>
      </c>
      <c r="E7920">
        <v>49.046146</v>
      </c>
      <c r="F7920">
        <v>-122.86727399999999</v>
      </c>
      <c r="G7920">
        <f>IF(route_map__2[[#This Row],[route_label]]&lt;&gt;A7921,0,SQRT((E7921-route_map__2[[#This Row],[stop_lat]])^2 + ((F7921-route_map__2[[#This Row],[stop_lon]])*COS(RADIANS(route_map__2[[#This Row],[stop_lat]])))^2)*111.32)</f>
        <v>0.25003631395696108</v>
      </c>
    </row>
    <row r="7921" spans="1:7" hidden="1" x14ac:dyDescent="0.2">
      <c r="A7921" t="s">
        <v>183</v>
      </c>
      <c r="B7921">
        <v>1</v>
      </c>
      <c r="C7921">
        <v>23</v>
      </c>
      <c r="D7921" t="s">
        <v>6554</v>
      </c>
      <c r="E7921">
        <v>49.048392</v>
      </c>
      <c r="F7921">
        <v>-122.86724100000001</v>
      </c>
      <c r="G7921">
        <f>IF(route_map__2[[#This Row],[route_label]]&lt;&gt;A7922,0,SQRT((E7922-route_map__2[[#This Row],[stop_lat]])^2 + ((F7922-route_map__2[[#This Row],[stop_lon]])*COS(RADIANS(route_map__2[[#This Row],[stop_lat]])))^2)*111.32)</f>
        <v>0.36769346363734184</v>
      </c>
    </row>
    <row r="7922" spans="1:7" hidden="1" x14ac:dyDescent="0.2">
      <c r="A7922" t="s">
        <v>183</v>
      </c>
      <c r="B7922">
        <v>1</v>
      </c>
      <c r="C7922">
        <v>24</v>
      </c>
      <c r="D7922" t="s">
        <v>6555</v>
      </c>
      <c r="E7922">
        <v>49.051695000000002</v>
      </c>
      <c r="F7922">
        <v>-122.86726299999999</v>
      </c>
      <c r="G7922">
        <f>IF(route_map__2[[#This Row],[route_label]]&lt;&gt;A7923,0,SQRT((E7923-route_map__2[[#This Row],[stop_lat]])^2 + ((F7923-route_map__2[[#This Row],[stop_lon]])*COS(RADIANS(route_map__2[[#This Row],[stop_lat]])))^2)*111.32)</f>
        <v>0.17575715704155323</v>
      </c>
    </row>
    <row r="7923" spans="1:7" hidden="1" x14ac:dyDescent="0.2">
      <c r="A7923" t="s">
        <v>183</v>
      </c>
      <c r="B7923">
        <v>1</v>
      </c>
      <c r="C7923">
        <v>25</v>
      </c>
      <c r="D7923" t="s">
        <v>6556</v>
      </c>
      <c r="E7923">
        <v>49.053159000000001</v>
      </c>
      <c r="F7923">
        <v>-122.868165</v>
      </c>
      <c r="G7923">
        <f>IF(route_map__2[[#This Row],[route_label]]&lt;&gt;A7924,0,SQRT((E7924-route_map__2[[#This Row],[stop_lat]])^2 + ((F7924-route_map__2[[#This Row],[stop_lon]])*COS(RADIANS(route_map__2[[#This Row],[stop_lat]])))^2)*111.32)</f>
        <v>0.36866074445149249</v>
      </c>
    </row>
    <row r="7924" spans="1:7" hidden="1" x14ac:dyDescent="0.2">
      <c r="A7924" t="s">
        <v>183</v>
      </c>
      <c r="B7924">
        <v>1</v>
      </c>
      <c r="C7924">
        <v>26</v>
      </c>
      <c r="D7924" t="s">
        <v>6557</v>
      </c>
      <c r="E7924">
        <v>49.053888999999998</v>
      </c>
      <c r="F7924">
        <v>-122.87309399999999</v>
      </c>
      <c r="G7924">
        <f>IF(route_map__2[[#This Row],[route_label]]&lt;&gt;A7925,0,SQRT((E7925-route_map__2[[#This Row],[stop_lat]])^2 + ((F7925-route_map__2[[#This Row],[stop_lon]])*COS(RADIANS(route_map__2[[#This Row],[stop_lat]])))^2)*111.32)</f>
        <v>0.23153897466081547</v>
      </c>
    </row>
    <row r="7925" spans="1:7" hidden="1" x14ac:dyDescent="0.2">
      <c r="A7925" t="s">
        <v>183</v>
      </c>
      <c r="B7925">
        <v>1</v>
      </c>
      <c r="C7925">
        <v>27</v>
      </c>
      <c r="D7925" t="s">
        <v>6558</v>
      </c>
      <c r="E7925">
        <v>49.054115000000003</v>
      </c>
      <c r="F7925">
        <v>-122.876249</v>
      </c>
      <c r="G7925">
        <f>IF(route_map__2[[#This Row],[route_label]]&lt;&gt;A7926,0,SQRT((E7926-route_map__2[[#This Row],[stop_lat]])^2 + ((F7926-route_map__2[[#This Row],[stop_lon]])*COS(RADIANS(route_map__2[[#This Row],[stop_lat]])))^2)*111.32)</f>
        <v>0.28713468825986399</v>
      </c>
    </row>
    <row r="7926" spans="1:7" hidden="1" x14ac:dyDescent="0.2">
      <c r="A7926" t="s">
        <v>183</v>
      </c>
      <c r="B7926">
        <v>1</v>
      </c>
      <c r="C7926">
        <v>28</v>
      </c>
      <c r="D7926" t="s">
        <v>6559</v>
      </c>
      <c r="E7926">
        <v>49.053555000000003</v>
      </c>
      <c r="F7926">
        <v>-122.88009099999999</v>
      </c>
      <c r="G7926">
        <f>IF(route_map__2[[#This Row],[route_label]]&lt;&gt;A7927,0,SQRT((E7927-route_map__2[[#This Row],[stop_lat]])^2 + ((F7927-route_map__2[[#This Row],[stop_lon]])*COS(RADIANS(route_map__2[[#This Row],[stop_lat]])))^2)*111.32)</f>
        <v>0.38338957339124285</v>
      </c>
    </row>
    <row r="7927" spans="1:7" hidden="1" x14ac:dyDescent="0.2">
      <c r="A7927" t="s">
        <v>183</v>
      </c>
      <c r="B7927">
        <v>1</v>
      </c>
      <c r="C7927">
        <v>29</v>
      </c>
      <c r="D7927" t="s">
        <v>6560</v>
      </c>
      <c r="E7927">
        <v>49.055546999999997</v>
      </c>
      <c r="F7927">
        <v>-122.884378</v>
      </c>
      <c r="G7927">
        <f>IF(route_map__2[[#This Row],[route_label]]&lt;&gt;A7928,0,SQRT((E7928-route_map__2[[#This Row],[stop_lat]])^2 + ((F7928-route_map__2[[#This Row],[stop_lon]])*COS(RADIANS(route_map__2[[#This Row],[stop_lat]])))^2)*111.32)</f>
        <v>0</v>
      </c>
    </row>
    <row r="7928" spans="1:7" hidden="1" x14ac:dyDescent="0.2">
      <c r="A7928" t="s">
        <v>84</v>
      </c>
      <c r="B7928">
        <v>0</v>
      </c>
      <c r="C7928">
        <v>1</v>
      </c>
      <c r="D7928" t="s">
        <v>6561</v>
      </c>
      <c r="E7928">
        <v>49.030357000000002</v>
      </c>
      <c r="F7928">
        <v>-122.8146</v>
      </c>
      <c r="G7928">
        <f>IF(route_map__2[[#This Row],[route_label]]&lt;&gt;A7929,0,SQRT((E7929-route_map__2[[#This Row],[stop_lat]])^2 + ((F7929-route_map__2[[#This Row],[stop_lon]])*COS(RADIANS(route_map__2[[#This Row],[stop_lat]])))^2)*111.32)</f>
        <v>7.8462322862020206E-2</v>
      </c>
    </row>
    <row r="7929" spans="1:7" hidden="1" x14ac:dyDescent="0.2">
      <c r="A7929" t="s">
        <v>84</v>
      </c>
      <c r="B7929">
        <v>0</v>
      </c>
      <c r="C7929">
        <v>2</v>
      </c>
      <c r="D7929" t="s">
        <v>6524</v>
      </c>
      <c r="E7929">
        <v>49.031058000000002</v>
      </c>
      <c r="F7929">
        <v>-122.814488</v>
      </c>
      <c r="G7929">
        <f>IF(route_map__2[[#This Row],[route_label]]&lt;&gt;A7930,0,SQRT((E7930-route_map__2[[#This Row],[stop_lat]])^2 + ((F7930-route_map__2[[#This Row],[stop_lon]])*COS(RADIANS(route_map__2[[#This Row],[stop_lat]])))^2)*111.32)</f>
        <v>0.16369037608729683</v>
      </c>
    </row>
    <row r="7930" spans="1:7" hidden="1" x14ac:dyDescent="0.2">
      <c r="A7930" t="s">
        <v>84</v>
      </c>
      <c r="B7930">
        <v>0</v>
      </c>
      <c r="C7930">
        <v>3</v>
      </c>
      <c r="D7930" t="s">
        <v>6525</v>
      </c>
      <c r="E7930">
        <v>49.030746999999998</v>
      </c>
      <c r="F7930">
        <v>-122.812296</v>
      </c>
      <c r="G7930">
        <f>IF(route_map__2[[#This Row],[route_label]]&lt;&gt;A7931,0,SQRT((E7931-route_map__2[[#This Row],[stop_lat]])^2 + ((F7931-route_map__2[[#This Row],[stop_lon]])*COS(RADIANS(route_map__2[[#This Row],[stop_lat]])))^2)*111.32)</f>
        <v>0.17065357560754382</v>
      </c>
    </row>
    <row r="7931" spans="1:7" hidden="1" x14ac:dyDescent="0.2">
      <c r="A7931" t="s">
        <v>84</v>
      </c>
      <c r="B7931">
        <v>0</v>
      </c>
      <c r="C7931">
        <v>4</v>
      </c>
      <c r="D7931" t="s">
        <v>6526</v>
      </c>
      <c r="E7931">
        <v>49.029214000000003</v>
      </c>
      <c r="F7931">
        <v>-122.81229500000001</v>
      </c>
      <c r="G7931">
        <f>IF(route_map__2[[#This Row],[route_label]]&lt;&gt;A7932,0,SQRT((E7932-route_map__2[[#This Row],[stop_lat]])^2 + ((F7932-route_map__2[[#This Row],[stop_lon]])*COS(RADIANS(route_map__2[[#This Row],[stop_lat]])))^2)*111.32)</f>
        <v>0.19241101348577869</v>
      </c>
    </row>
    <row r="7932" spans="1:7" hidden="1" x14ac:dyDescent="0.2">
      <c r="A7932" t="s">
        <v>84</v>
      </c>
      <c r="B7932">
        <v>0</v>
      </c>
      <c r="C7932">
        <v>5</v>
      </c>
      <c r="D7932" t="s">
        <v>6527</v>
      </c>
      <c r="E7932">
        <v>49.027543000000001</v>
      </c>
      <c r="F7932">
        <v>-122.811621</v>
      </c>
      <c r="G7932">
        <f>IF(route_map__2[[#This Row],[route_label]]&lt;&gt;A7933,0,SQRT((E7933-route_map__2[[#This Row],[stop_lat]])^2 + ((F7933-route_map__2[[#This Row],[stop_lon]])*COS(RADIANS(route_map__2[[#This Row],[stop_lat]])))^2)*111.32)</f>
        <v>0.24146288197522356</v>
      </c>
    </row>
    <row r="7933" spans="1:7" hidden="1" x14ac:dyDescent="0.2">
      <c r="A7933" t="s">
        <v>84</v>
      </c>
      <c r="B7933">
        <v>0</v>
      </c>
      <c r="C7933">
        <v>6</v>
      </c>
      <c r="D7933" t="s">
        <v>6528</v>
      </c>
      <c r="E7933">
        <v>49.027529000000001</v>
      </c>
      <c r="F7933">
        <v>-122.808313</v>
      </c>
      <c r="G7933">
        <f>IF(route_map__2[[#This Row],[route_label]]&lt;&gt;A7934,0,SQRT((E7934-route_map__2[[#This Row],[stop_lat]])^2 + ((F7934-route_map__2[[#This Row],[stop_lon]])*COS(RADIANS(route_map__2[[#This Row],[stop_lat]])))^2)*111.32)</f>
        <v>0.36095157641607062</v>
      </c>
    </row>
    <row r="7934" spans="1:7" hidden="1" x14ac:dyDescent="0.2">
      <c r="A7934" t="s">
        <v>84</v>
      </c>
      <c r="B7934">
        <v>0</v>
      </c>
      <c r="C7934">
        <v>7</v>
      </c>
      <c r="D7934" t="s">
        <v>6529</v>
      </c>
      <c r="E7934">
        <v>49.027510999999997</v>
      </c>
      <c r="F7934">
        <v>-122.80336800000001</v>
      </c>
      <c r="G7934">
        <f>IF(route_map__2[[#This Row],[route_label]]&lt;&gt;A7935,0,SQRT((E7935-route_map__2[[#This Row],[stop_lat]])^2 + ((F7935-route_map__2[[#This Row],[stop_lon]])*COS(RADIANS(route_map__2[[#This Row],[stop_lat]])))^2)*111.32)</f>
        <v>0.17354194685959137</v>
      </c>
    </row>
    <row r="7935" spans="1:7" hidden="1" x14ac:dyDescent="0.2">
      <c r="A7935" t="s">
        <v>84</v>
      </c>
      <c r="B7935">
        <v>0</v>
      </c>
      <c r="C7935">
        <v>8</v>
      </c>
      <c r="D7935" t="s">
        <v>6530</v>
      </c>
      <c r="E7935">
        <v>49.027845999999997</v>
      </c>
      <c r="F7935">
        <v>-122.801046</v>
      </c>
      <c r="G7935">
        <f>IF(route_map__2[[#This Row],[route_label]]&lt;&gt;A7936,0,SQRT((E7936-route_map__2[[#This Row],[stop_lat]])^2 + ((F7936-route_map__2[[#This Row],[stop_lon]])*COS(RADIANS(route_map__2[[#This Row],[stop_lat]])))^2)*111.32)</f>
        <v>0.2367776400001719</v>
      </c>
    </row>
    <row r="7936" spans="1:7" hidden="1" x14ac:dyDescent="0.2">
      <c r="A7936" t="s">
        <v>84</v>
      </c>
      <c r="B7936">
        <v>0</v>
      </c>
      <c r="C7936">
        <v>9</v>
      </c>
      <c r="D7936" t="s">
        <v>6531</v>
      </c>
      <c r="E7936">
        <v>49.029972999999998</v>
      </c>
      <c r="F7936">
        <v>-122.801046</v>
      </c>
      <c r="G7936">
        <f>IF(route_map__2[[#This Row],[route_label]]&lt;&gt;A7937,0,SQRT((E7937-route_map__2[[#This Row],[stop_lat]])^2 + ((F7937-route_map__2[[#This Row],[stop_lon]])*COS(RADIANS(route_map__2[[#This Row],[stop_lat]])))^2)*111.32)</f>
        <v>0.20630210737786489</v>
      </c>
    </row>
    <row r="7937" spans="1:7" hidden="1" x14ac:dyDescent="0.2">
      <c r="A7937" t="s">
        <v>84</v>
      </c>
      <c r="B7937">
        <v>0</v>
      </c>
      <c r="C7937">
        <v>10</v>
      </c>
      <c r="D7937" t="s">
        <v>6562</v>
      </c>
      <c r="E7937">
        <v>49.031826000000002</v>
      </c>
      <c r="F7937">
        <v>-122.801091</v>
      </c>
      <c r="G7937">
        <f>IF(route_map__2[[#This Row],[route_label]]&lt;&gt;A7938,0,SQRT((E7938-route_map__2[[#This Row],[stop_lat]])^2 + ((F7938-route_map__2[[#This Row],[stop_lon]])*COS(RADIANS(route_map__2[[#This Row],[stop_lat]])))^2)*111.32)</f>
        <v>0.36992621691465172</v>
      </c>
    </row>
    <row r="7938" spans="1:7" hidden="1" x14ac:dyDescent="0.2">
      <c r="A7938" t="s">
        <v>84</v>
      </c>
      <c r="B7938">
        <v>0</v>
      </c>
      <c r="C7938">
        <v>11</v>
      </c>
      <c r="D7938" t="s">
        <v>5840</v>
      </c>
      <c r="E7938">
        <v>49.035148999999997</v>
      </c>
      <c r="F7938">
        <v>-122.80105399999999</v>
      </c>
      <c r="G7938">
        <f>IF(route_map__2[[#This Row],[route_label]]&lt;&gt;A7939,0,SQRT((E7939-route_map__2[[#This Row],[stop_lat]])^2 + ((F7939-route_map__2[[#This Row],[stop_lon]])*COS(RADIANS(route_map__2[[#This Row],[stop_lat]])))^2)*111.32)</f>
        <v>0.18690719189335805</v>
      </c>
    </row>
    <row r="7939" spans="1:7" hidden="1" x14ac:dyDescent="0.2">
      <c r="A7939" t="s">
        <v>84</v>
      </c>
      <c r="B7939">
        <v>0</v>
      </c>
      <c r="C7939">
        <v>12</v>
      </c>
      <c r="D7939" t="s">
        <v>5841</v>
      </c>
      <c r="E7939">
        <v>49.036828</v>
      </c>
      <c r="F7939">
        <v>-122.801046</v>
      </c>
      <c r="G7939">
        <f>IF(route_map__2[[#This Row],[route_label]]&lt;&gt;A7940,0,SQRT((E7940-route_map__2[[#This Row],[stop_lat]])^2 + ((F7940-route_map__2[[#This Row],[stop_lon]])*COS(RADIANS(route_map__2[[#This Row],[stop_lat]])))^2)*111.32)</f>
        <v>0.21418118440657127</v>
      </c>
    </row>
    <row r="7940" spans="1:7" hidden="1" x14ac:dyDescent="0.2">
      <c r="A7940" t="s">
        <v>84</v>
      </c>
      <c r="B7940">
        <v>0</v>
      </c>
      <c r="C7940">
        <v>13</v>
      </c>
      <c r="D7940" t="s">
        <v>5842</v>
      </c>
      <c r="E7940">
        <v>49.038752000000002</v>
      </c>
      <c r="F7940">
        <v>-122.801057</v>
      </c>
      <c r="G7940">
        <f>IF(route_map__2[[#This Row],[route_label]]&lt;&gt;A7941,0,SQRT((E7941-route_map__2[[#This Row],[stop_lat]])^2 + ((F7941-route_map__2[[#This Row],[stop_lon]])*COS(RADIANS(route_map__2[[#This Row],[stop_lat]])))^2)*111.32)</f>
        <v>0.34331367990856287</v>
      </c>
    </row>
    <row r="7941" spans="1:7" hidden="1" x14ac:dyDescent="0.2">
      <c r="A7941" t="s">
        <v>84</v>
      </c>
      <c r="B7941">
        <v>0</v>
      </c>
      <c r="C7941">
        <v>14</v>
      </c>
      <c r="D7941" t="s">
        <v>5843</v>
      </c>
      <c r="E7941">
        <v>49.041836000000004</v>
      </c>
      <c r="F7941">
        <v>-122.80107599999999</v>
      </c>
      <c r="G7941">
        <f>IF(route_map__2[[#This Row],[route_label]]&lt;&gt;A7942,0,SQRT((E7942-route_map__2[[#This Row],[stop_lat]])^2 + ((F7942-route_map__2[[#This Row],[stop_lon]])*COS(RADIANS(route_map__2[[#This Row],[stop_lat]])))^2)*111.32)</f>
        <v>0.47077264194316637</v>
      </c>
    </row>
    <row r="7942" spans="1:7" hidden="1" x14ac:dyDescent="0.2">
      <c r="A7942" t="s">
        <v>84</v>
      </c>
      <c r="B7942">
        <v>0</v>
      </c>
      <c r="C7942">
        <v>15</v>
      </c>
      <c r="D7942" t="s">
        <v>5844</v>
      </c>
      <c r="E7942">
        <v>49.046064999999999</v>
      </c>
      <c r="F7942">
        <v>-122.801068</v>
      </c>
      <c r="G7942">
        <f>IF(route_map__2[[#This Row],[route_label]]&lt;&gt;A7943,0,SQRT((E7943-route_map__2[[#This Row],[stop_lat]])^2 + ((F7943-route_map__2[[#This Row],[stop_lon]])*COS(RADIANS(route_map__2[[#This Row],[stop_lat]])))^2)*111.32)</f>
        <v>0.35945264287200912</v>
      </c>
    </row>
    <row r="7943" spans="1:7" hidden="1" x14ac:dyDescent="0.2">
      <c r="A7943" t="s">
        <v>84</v>
      </c>
      <c r="B7943">
        <v>0</v>
      </c>
      <c r="C7943">
        <v>16</v>
      </c>
      <c r="D7943" t="s">
        <v>5845</v>
      </c>
      <c r="E7943">
        <v>49.049294000000003</v>
      </c>
      <c r="F7943">
        <v>-122.801075</v>
      </c>
      <c r="G7943">
        <f>IF(route_map__2[[#This Row],[route_label]]&lt;&gt;A7944,0,SQRT((E7944-route_map__2[[#This Row],[stop_lat]])^2 + ((F7944-route_map__2[[#This Row],[stop_lon]])*COS(RADIANS(route_map__2[[#This Row],[stop_lat]])))^2)*111.32)</f>
        <v>0.41501540316761665</v>
      </c>
    </row>
    <row r="7944" spans="1:7" hidden="1" x14ac:dyDescent="0.2">
      <c r="A7944" t="s">
        <v>84</v>
      </c>
      <c r="B7944">
        <v>0</v>
      </c>
      <c r="C7944">
        <v>17</v>
      </c>
      <c r="D7944" t="s">
        <v>5846</v>
      </c>
      <c r="E7944">
        <v>49.052917999999998</v>
      </c>
      <c r="F7944">
        <v>-122.80240999999999</v>
      </c>
      <c r="G7944">
        <f>IF(route_map__2[[#This Row],[route_label]]&lt;&gt;A7945,0,SQRT((E7945-route_map__2[[#This Row],[stop_lat]])^2 + ((F7945-route_map__2[[#This Row],[stop_lon]])*COS(RADIANS(route_map__2[[#This Row],[stop_lat]])))^2)*111.32)</f>
        <v>0.4554397262089348</v>
      </c>
    </row>
    <row r="7945" spans="1:7" hidden="1" x14ac:dyDescent="0.2">
      <c r="A7945" t="s">
        <v>84</v>
      </c>
      <c r="B7945">
        <v>0</v>
      </c>
      <c r="C7945">
        <v>18</v>
      </c>
      <c r="D7945" t="s">
        <v>5847</v>
      </c>
      <c r="E7945">
        <v>49.056058</v>
      </c>
      <c r="F7945">
        <v>-122.80641199999999</v>
      </c>
      <c r="G7945">
        <f>IF(route_map__2[[#This Row],[route_label]]&lt;&gt;A7946,0,SQRT((E7946-route_map__2[[#This Row],[stop_lat]])^2 + ((F7946-route_map__2[[#This Row],[stop_lon]])*COS(RADIANS(route_map__2[[#This Row],[stop_lat]])))^2)*111.32)</f>
        <v>0.49546418993481722</v>
      </c>
    </row>
    <row r="7946" spans="1:7" hidden="1" x14ac:dyDescent="0.2">
      <c r="A7946" t="s">
        <v>84</v>
      </c>
      <c r="B7946">
        <v>0</v>
      </c>
      <c r="C7946">
        <v>19</v>
      </c>
      <c r="D7946" t="s">
        <v>5848</v>
      </c>
      <c r="E7946">
        <v>49.059547999999999</v>
      </c>
      <c r="F7946">
        <v>-122.810627</v>
      </c>
      <c r="G7946">
        <f>IF(route_map__2[[#This Row],[route_label]]&lt;&gt;A7947,0,SQRT((E7947-route_map__2[[#This Row],[stop_lat]])^2 + ((F7947-route_map__2[[#This Row],[stop_lon]])*COS(RADIANS(route_map__2[[#This Row],[stop_lat]])))^2)*111.32)</f>
        <v>0.29323138562335821</v>
      </c>
    </row>
    <row r="7947" spans="1:7" hidden="1" x14ac:dyDescent="0.2">
      <c r="A7947" t="s">
        <v>84</v>
      </c>
      <c r="B7947">
        <v>0</v>
      </c>
      <c r="C7947">
        <v>20</v>
      </c>
      <c r="D7947" t="s">
        <v>5849</v>
      </c>
      <c r="E7947">
        <v>49.061579999999999</v>
      </c>
      <c r="F7947">
        <v>-122.813185</v>
      </c>
      <c r="G7947">
        <f>IF(route_map__2[[#This Row],[route_label]]&lt;&gt;A7948,0,SQRT((E7948-route_map__2[[#This Row],[stop_lat]])^2 + ((F7948-route_map__2[[#This Row],[stop_lon]])*COS(RADIANS(route_map__2[[#This Row],[stop_lat]])))^2)*111.32)</f>
        <v>0.51614575532836948</v>
      </c>
    </row>
    <row r="7948" spans="1:7" hidden="1" x14ac:dyDescent="0.2">
      <c r="A7948" t="s">
        <v>84</v>
      </c>
      <c r="B7948">
        <v>0</v>
      </c>
      <c r="C7948">
        <v>21</v>
      </c>
      <c r="D7948" t="s">
        <v>5850</v>
      </c>
      <c r="E7948">
        <v>49.065176999999998</v>
      </c>
      <c r="F7948">
        <v>-122.81765</v>
      </c>
      <c r="G7948">
        <f>IF(route_map__2[[#This Row],[route_label]]&lt;&gt;A7949,0,SQRT((E7949-route_map__2[[#This Row],[stop_lat]])^2 + ((F7949-route_map__2[[#This Row],[stop_lon]])*COS(RADIANS(route_map__2[[#This Row],[stop_lat]])))^2)*111.32)</f>
        <v>0.40096089006071184</v>
      </c>
    </row>
    <row r="7949" spans="1:7" hidden="1" x14ac:dyDescent="0.2">
      <c r="A7949" t="s">
        <v>84</v>
      </c>
      <c r="B7949">
        <v>0</v>
      </c>
      <c r="C7949">
        <v>22</v>
      </c>
      <c r="D7949" t="s">
        <v>5851</v>
      </c>
      <c r="E7949">
        <v>49.067996999999998</v>
      </c>
      <c r="F7949">
        <v>-122.82107000000001</v>
      </c>
      <c r="G7949">
        <f>IF(route_map__2[[#This Row],[route_label]]&lt;&gt;A7950,0,SQRT((E7950-route_map__2[[#This Row],[stop_lat]])^2 + ((F7950-route_map__2[[#This Row],[stop_lon]])*COS(RADIANS(route_map__2[[#This Row],[stop_lat]])))^2)*111.32)</f>
        <v>0.44746088541872436</v>
      </c>
    </row>
    <row r="7950" spans="1:7" hidden="1" x14ac:dyDescent="0.2">
      <c r="A7950" t="s">
        <v>84</v>
      </c>
      <c r="B7950">
        <v>0</v>
      </c>
      <c r="C7950">
        <v>23</v>
      </c>
      <c r="D7950" t="s">
        <v>6563</v>
      </c>
      <c r="E7950">
        <v>49.071908999999998</v>
      </c>
      <c r="F7950">
        <v>-122.82248</v>
      </c>
      <c r="G7950">
        <f>IF(route_map__2[[#This Row],[route_label]]&lt;&gt;A7951,0,SQRT((E7951-route_map__2[[#This Row],[stop_lat]])^2 + ((F7951-route_map__2[[#This Row],[stop_lon]])*COS(RADIANS(route_map__2[[#This Row],[stop_lat]])))^2)*111.32)</f>
        <v>10.116124202576041</v>
      </c>
    </row>
    <row r="7951" spans="1:7" hidden="1" x14ac:dyDescent="0.2">
      <c r="A7951" t="s">
        <v>84</v>
      </c>
      <c r="B7951">
        <v>0</v>
      </c>
      <c r="C7951">
        <v>24</v>
      </c>
      <c r="D7951" t="s">
        <v>5496</v>
      </c>
      <c r="E7951">
        <v>49.091562000000003</v>
      </c>
      <c r="F7951">
        <v>-122.957913</v>
      </c>
      <c r="G7951">
        <f>IF(route_map__2[[#This Row],[route_label]]&lt;&gt;A7952,0,SQRT((E7952-route_map__2[[#This Row],[stop_lat]])^2 + ((F7952-route_map__2[[#This Row],[stop_lon]])*COS(RADIANS(route_map__2[[#This Row],[stop_lat]])))^2)*111.32)</f>
        <v>10.30877669005856</v>
      </c>
    </row>
    <row r="7952" spans="1:7" hidden="1" x14ac:dyDescent="0.2">
      <c r="A7952" t="s">
        <v>84</v>
      </c>
      <c r="B7952">
        <v>0</v>
      </c>
      <c r="C7952">
        <v>25</v>
      </c>
      <c r="D7952" t="s">
        <v>5522</v>
      </c>
      <c r="E7952">
        <v>49.133056000000003</v>
      </c>
      <c r="F7952">
        <v>-123.08433599999999</v>
      </c>
      <c r="G7952">
        <f>IF(route_map__2[[#This Row],[route_label]]&lt;&gt;A7953,0,SQRT((E7953-route_map__2[[#This Row],[stop_lat]])^2 + ((F7953-route_map__2[[#This Row],[stop_lon]])*COS(RADIANS(route_map__2[[#This Row],[stop_lat]])))^2)*111.32)</f>
        <v>7.5837556803471102</v>
      </c>
    </row>
    <row r="7953" spans="1:7" hidden="1" x14ac:dyDescent="0.2">
      <c r="A7953" t="s">
        <v>84</v>
      </c>
      <c r="B7953">
        <v>0</v>
      </c>
      <c r="C7953">
        <v>26</v>
      </c>
      <c r="D7953" t="s">
        <v>5523</v>
      </c>
      <c r="E7953">
        <v>49.195515</v>
      </c>
      <c r="F7953">
        <v>-123.125911</v>
      </c>
      <c r="G7953">
        <f>IF(route_map__2[[#This Row],[route_label]]&lt;&gt;A7954,0,SQRT((E7954-route_map__2[[#This Row],[stop_lat]])^2 + ((F7954-route_map__2[[#This Row],[stop_lon]])*COS(RADIANS(route_map__2[[#This Row],[stop_lat]])))^2)*111.32)</f>
        <v>7.8196998983656105E-2</v>
      </c>
    </row>
    <row r="7954" spans="1:7" hidden="1" x14ac:dyDescent="0.2">
      <c r="A7954" t="s">
        <v>84</v>
      </c>
      <c r="B7954">
        <v>1</v>
      </c>
      <c r="C7954">
        <v>1</v>
      </c>
      <c r="D7954" t="s">
        <v>6564</v>
      </c>
      <c r="E7954">
        <v>49.195245999999997</v>
      </c>
      <c r="F7954">
        <v>-123.126904</v>
      </c>
      <c r="G7954">
        <f>IF(route_map__2[[#This Row],[route_label]]&lt;&gt;A7955,0,SQRT((E7955-route_map__2[[#This Row],[stop_lat]])^2 + ((F7955-route_map__2[[#This Row],[stop_lon]])*COS(RADIANS(route_map__2[[#This Row],[stop_lat]])))^2)*111.32)</f>
        <v>7.5267984109533659</v>
      </c>
    </row>
    <row r="7955" spans="1:7" hidden="1" x14ac:dyDescent="0.2">
      <c r="A7955" t="s">
        <v>84</v>
      </c>
      <c r="B7955">
        <v>1</v>
      </c>
      <c r="C7955">
        <v>2</v>
      </c>
      <c r="D7955" t="s">
        <v>5525</v>
      </c>
      <c r="E7955">
        <v>49.132829999999998</v>
      </c>
      <c r="F7955">
        <v>-123.08712</v>
      </c>
      <c r="G7955">
        <f>IF(route_map__2[[#This Row],[route_label]]&lt;&gt;A7956,0,SQRT((E7956-route_map__2[[#This Row],[stop_lat]])^2 + ((F7956-route_map__2[[#This Row],[stop_lon]])*COS(RADIANS(route_map__2[[#This Row],[stop_lat]])))^2)*111.32)</f>
        <v>10.305630331323018</v>
      </c>
    </row>
    <row r="7956" spans="1:7" hidden="1" x14ac:dyDescent="0.2">
      <c r="A7956" t="s">
        <v>84</v>
      </c>
      <c r="B7956">
        <v>1</v>
      </c>
      <c r="C7956">
        <v>3</v>
      </c>
      <c r="D7956" t="s">
        <v>5472</v>
      </c>
      <c r="E7956">
        <v>49.089391999999997</v>
      </c>
      <c r="F7956">
        <v>-122.962174</v>
      </c>
      <c r="G7956">
        <f>IF(route_map__2[[#This Row],[route_label]]&lt;&gt;A7957,0,SQRT((E7957-route_map__2[[#This Row],[stop_lat]])^2 + ((F7957-route_map__2[[#This Row],[stop_lon]])*COS(RADIANS(route_map__2[[#This Row],[stop_lat]])))^2)*111.32)</f>
        <v>10.383997677050289</v>
      </c>
    </row>
    <row r="7957" spans="1:7" hidden="1" x14ac:dyDescent="0.2">
      <c r="A7957" t="s">
        <v>84</v>
      </c>
      <c r="B7957">
        <v>1</v>
      </c>
      <c r="C7957">
        <v>4</v>
      </c>
      <c r="D7957" t="s">
        <v>6565</v>
      </c>
      <c r="E7957">
        <v>49.071947000000002</v>
      </c>
      <c r="F7957">
        <v>-122.822248</v>
      </c>
      <c r="G7957">
        <f>IF(route_map__2[[#This Row],[route_label]]&lt;&gt;A7958,0,SQRT((E7958-route_map__2[[#This Row],[stop_lat]])^2 + ((F7958-route_map__2[[#This Row],[stop_lon]])*COS(RADIANS(route_map__2[[#This Row],[stop_lat]])))^2)*111.32)</f>
        <v>0.58261939851999223</v>
      </c>
    </row>
    <row r="7958" spans="1:7" hidden="1" x14ac:dyDescent="0.2">
      <c r="A7958" t="s">
        <v>84</v>
      </c>
      <c r="B7958">
        <v>1</v>
      </c>
      <c r="C7958">
        <v>5</v>
      </c>
      <c r="D7958" t="s">
        <v>5916</v>
      </c>
      <c r="E7958">
        <v>49.066899999999997</v>
      </c>
      <c r="F7958">
        <v>-122.820133</v>
      </c>
      <c r="G7958">
        <f>IF(route_map__2[[#This Row],[route_label]]&lt;&gt;A7959,0,SQRT((E7959-route_map__2[[#This Row],[stop_lat]])^2 + ((F7959-route_map__2[[#This Row],[stop_lon]])*COS(RADIANS(route_map__2[[#This Row],[stop_lat]])))^2)*111.32)</f>
        <v>0.3670442769051836</v>
      </c>
    </row>
    <row r="7959" spans="1:7" hidden="1" x14ac:dyDescent="0.2">
      <c r="A7959" t="s">
        <v>84</v>
      </c>
      <c r="B7959">
        <v>1</v>
      </c>
      <c r="C7959">
        <v>6</v>
      </c>
      <c r="D7959" t="s">
        <v>5917</v>
      </c>
      <c r="E7959">
        <v>49.064326999999999</v>
      </c>
      <c r="F7959">
        <v>-122.816986</v>
      </c>
      <c r="G7959">
        <f>IF(route_map__2[[#This Row],[route_label]]&lt;&gt;A7960,0,SQRT((E7960-route_map__2[[#This Row],[stop_lat]])^2 + ((F7960-route_map__2[[#This Row],[stop_lon]])*COS(RADIANS(route_map__2[[#This Row],[stop_lat]])))^2)*111.32)</f>
        <v>0.47932760171530353</v>
      </c>
    </row>
    <row r="7960" spans="1:7" hidden="1" x14ac:dyDescent="0.2">
      <c r="A7960" t="s">
        <v>84</v>
      </c>
      <c r="B7960">
        <v>1</v>
      </c>
      <c r="C7960">
        <v>7</v>
      </c>
      <c r="D7960" t="s">
        <v>5918</v>
      </c>
      <c r="E7960">
        <v>49.060991000000001</v>
      </c>
      <c r="F7960">
        <v>-122.812831</v>
      </c>
      <c r="G7960">
        <f>IF(route_map__2[[#This Row],[route_label]]&lt;&gt;A7961,0,SQRT((E7961-route_map__2[[#This Row],[stop_lat]])^2 + ((F7961-route_map__2[[#This Row],[stop_lon]])*COS(RADIANS(route_map__2[[#This Row],[stop_lat]])))^2)*111.32)</f>
        <v>0.40666557191476488</v>
      </c>
    </row>
    <row r="7961" spans="1:7" hidden="1" x14ac:dyDescent="0.2">
      <c r="A7961" t="s">
        <v>84</v>
      </c>
      <c r="B7961">
        <v>1</v>
      </c>
      <c r="C7961">
        <v>8</v>
      </c>
      <c r="D7961" t="s">
        <v>5919</v>
      </c>
      <c r="E7961">
        <v>49.058138</v>
      </c>
      <c r="F7961">
        <v>-122.809349</v>
      </c>
      <c r="G7961">
        <f>IF(route_map__2[[#This Row],[route_label]]&lt;&gt;A7962,0,SQRT((E7962-route_map__2[[#This Row],[stop_lat]])^2 + ((F7962-route_map__2[[#This Row],[stop_lon]])*COS(RADIANS(route_map__2[[#This Row],[stop_lat]])))^2)*111.32)</f>
        <v>0.33386311550447662</v>
      </c>
    </row>
    <row r="7962" spans="1:7" hidden="1" x14ac:dyDescent="0.2">
      <c r="A7962" t="s">
        <v>84</v>
      </c>
      <c r="B7962">
        <v>1</v>
      </c>
      <c r="C7962">
        <v>9</v>
      </c>
      <c r="D7962" t="s">
        <v>5920</v>
      </c>
      <c r="E7962">
        <v>49.055844999999998</v>
      </c>
      <c r="F7962">
        <v>-122.806399</v>
      </c>
      <c r="G7962">
        <f>IF(route_map__2[[#This Row],[route_label]]&lt;&gt;A7963,0,SQRT((E7963-route_map__2[[#This Row],[stop_lat]])^2 + ((F7963-route_map__2[[#This Row],[stop_lon]])*COS(RADIANS(route_map__2[[#This Row],[stop_lat]])))^2)*111.32)</f>
        <v>0.35553757494029881</v>
      </c>
    </row>
    <row r="7963" spans="1:7" hidden="1" x14ac:dyDescent="0.2">
      <c r="A7963" t="s">
        <v>84</v>
      </c>
      <c r="B7963">
        <v>1</v>
      </c>
      <c r="C7963">
        <v>10</v>
      </c>
      <c r="D7963" t="s">
        <v>5921</v>
      </c>
      <c r="E7963">
        <v>49.053330000000003</v>
      </c>
      <c r="F7963">
        <v>-122.80339499999999</v>
      </c>
      <c r="G7963">
        <f>IF(route_map__2[[#This Row],[route_label]]&lt;&gt;A7964,0,SQRT((E7964-route_map__2[[#This Row],[stop_lat]])^2 + ((F7964-route_map__2[[#This Row],[stop_lon]])*COS(RADIANS(route_map__2[[#This Row],[stop_lat]])))^2)*111.32)</f>
        <v>0.2687730597345388</v>
      </c>
    </row>
    <row r="7964" spans="1:7" hidden="1" x14ac:dyDescent="0.2">
      <c r="A7964" t="s">
        <v>84</v>
      </c>
      <c r="B7964">
        <v>1</v>
      </c>
      <c r="C7964">
        <v>11</v>
      </c>
      <c r="D7964" t="s">
        <v>5922</v>
      </c>
      <c r="E7964">
        <v>49.051290999999999</v>
      </c>
      <c r="F7964">
        <v>-122.801422</v>
      </c>
      <c r="G7964">
        <f>IF(route_map__2[[#This Row],[route_label]]&lt;&gt;A7965,0,SQRT((E7965-route_map__2[[#This Row],[stop_lat]])^2 + ((F7965-route_map__2[[#This Row],[stop_lon]])*COS(RADIANS(route_map__2[[#This Row],[stop_lat]])))^2)*111.32)</f>
        <v>0.28691972924129955</v>
      </c>
    </row>
    <row r="7965" spans="1:7" hidden="1" x14ac:dyDescent="0.2">
      <c r="A7965" t="s">
        <v>84</v>
      </c>
      <c r="B7965">
        <v>1</v>
      </c>
      <c r="C7965">
        <v>12</v>
      </c>
      <c r="D7965" t="s">
        <v>5923</v>
      </c>
      <c r="E7965">
        <v>49.048713999999997</v>
      </c>
      <c r="F7965">
        <v>-122.80135</v>
      </c>
      <c r="G7965">
        <f>IF(route_map__2[[#This Row],[route_label]]&lt;&gt;A7966,0,SQRT((E7966-route_map__2[[#This Row],[stop_lat]])^2 + ((F7966-route_map__2[[#This Row],[stop_lon]])*COS(RADIANS(route_map__2[[#This Row],[stop_lat]])))^2)*111.32)</f>
        <v>0.39941669977215455</v>
      </c>
    </row>
    <row r="7966" spans="1:7" hidden="1" x14ac:dyDescent="0.2">
      <c r="A7966" t="s">
        <v>84</v>
      </c>
      <c r="B7966">
        <v>1</v>
      </c>
      <c r="C7966">
        <v>13</v>
      </c>
      <c r="D7966" t="s">
        <v>5924</v>
      </c>
      <c r="E7966">
        <v>49.045126000000003</v>
      </c>
      <c r="F7966">
        <v>-122.80134099999999</v>
      </c>
      <c r="G7966">
        <f>IF(route_map__2[[#This Row],[route_label]]&lt;&gt;A7967,0,SQRT((E7967-route_map__2[[#This Row],[stop_lat]])^2 + ((F7967-route_map__2[[#This Row],[stop_lon]])*COS(RADIANS(route_map__2[[#This Row],[stop_lat]])))^2)*111.32)</f>
        <v>0.37960257449268481</v>
      </c>
    </row>
    <row r="7967" spans="1:7" hidden="1" x14ac:dyDescent="0.2">
      <c r="A7967" t="s">
        <v>84</v>
      </c>
      <c r="B7967">
        <v>1</v>
      </c>
      <c r="C7967">
        <v>14</v>
      </c>
      <c r="D7967" t="s">
        <v>5925</v>
      </c>
      <c r="E7967">
        <v>49.041716000000001</v>
      </c>
      <c r="F7967">
        <v>-122.801327</v>
      </c>
      <c r="G7967">
        <f>IF(route_map__2[[#This Row],[route_label]]&lt;&gt;A7968,0,SQRT((E7968-route_map__2[[#This Row],[stop_lat]])^2 + ((F7968-route_map__2[[#This Row],[stop_lon]])*COS(RADIANS(route_map__2[[#This Row],[stop_lat]])))^2)*111.32)</f>
        <v>0.40487494994005624</v>
      </c>
    </row>
    <row r="7968" spans="1:7" hidden="1" x14ac:dyDescent="0.2">
      <c r="A7968" t="s">
        <v>84</v>
      </c>
      <c r="B7968">
        <v>1</v>
      </c>
      <c r="C7968">
        <v>15</v>
      </c>
      <c r="D7968" t="s">
        <v>5926</v>
      </c>
      <c r="E7968">
        <v>49.038079000000003</v>
      </c>
      <c r="F7968">
        <v>-122.80135199999999</v>
      </c>
      <c r="G7968">
        <f>IF(route_map__2[[#This Row],[route_label]]&lt;&gt;A7969,0,SQRT((E7969-route_map__2[[#This Row],[stop_lat]])^2 + ((F7969-route_map__2[[#This Row],[stop_lon]])*COS(RADIANS(route_map__2[[#This Row],[stop_lat]])))^2)*111.32)</f>
        <v>0.20261345292670774</v>
      </c>
    </row>
    <row r="7969" spans="1:7" hidden="1" x14ac:dyDescent="0.2">
      <c r="A7969" t="s">
        <v>84</v>
      </c>
      <c r="B7969">
        <v>1</v>
      </c>
      <c r="C7969">
        <v>16</v>
      </c>
      <c r="D7969" t="s">
        <v>5927</v>
      </c>
      <c r="E7969">
        <v>49.036259000000001</v>
      </c>
      <c r="F7969">
        <v>-122.801323</v>
      </c>
      <c r="G7969">
        <f>IF(route_map__2[[#This Row],[route_label]]&lt;&gt;A7970,0,SQRT((E7970-route_map__2[[#This Row],[stop_lat]])^2 + ((F7970-route_map__2[[#This Row],[stop_lon]])*COS(RADIANS(route_map__2[[#This Row],[stop_lat]])))^2)*111.32)</f>
        <v>0.20994997662168105</v>
      </c>
    </row>
    <row r="7970" spans="1:7" hidden="1" x14ac:dyDescent="0.2">
      <c r="A7970" t="s">
        <v>84</v>
      </c>
      <c r="B7970">
        <v>1</v>
      </c>
      <c r="C7970">
        <v>17</v>
      </c>
      <c r="D7970" t="s">
        <v>5928</v>
      </c>
      <c r="E7970">
        <v>49.034373000000002</v>
      </c>
      <c r="F7970">
        <v>-122.801329</v>
      </c>
      <c r="G7970">
        <f>IF(route_map__2[[#This Row],[route_label]]&lt;&gt;A7971,0,SQRT((E7971-route_map__2[[#This Row],[stop_lat]])^2 + ((F7971-route_map__2[[#This Row],[stop_lon]])*COS(RADIANS(route_map__2[[#This Row],[stop_lat]])))^2)*111.32)</f>
        <v>0.20104456909312815</v>
      </c>
    </row>
    <row r="7971" spans="1:7" hidden="1" x14ac:dyDescent="0.2">
      <c r="A7971" t="s">
        <v>84</v>
      </c>
      <c r="B7971">
        <v>1</v>
      </c>
      <c r="C7971">
        <v>18</v>
      </c>
      <c r="D7971" t="s">
        <v>5929</v>
      </c>
      <c r="E7971">
        <v>49.032567</v>
      </c>
      <c r="F7971">
        <v>-122.801322</v>
      </c>
      <c r="G7971">
        <f>IF(route_map__2[[#This Row],[route_label]]&lt;&gt;A7972,0,SQRT((E7972-route_map__2[[#This Row],[stop_lat]])^2 + ((F7972-route_map__2[[#This Row],[stop_lon]])*COS(RADIANS(route_map__2[[#This Row],[stop_lat]])))^2)*111.32)</f>
        <v>0.16135940156383921</v>
      </c>
    </row>
    <row r="7972" spans="1:7" hidden="1" x14ac:dyDescent="0.2">
      <c r="A7972" t="s">
        <v>84</v>
      </c>
      <c r="B7972">
        <v>1</v>
      </c>
      <c r="C7972">
        <v>19</v>
      </c>
      <c r="D7972" t="s">
        <v>6532</v>
      </c>
      <c r="E7972">
        <v>49.031207999999999</v>
      </c>
      <c r="F7972">
        <v>-122.802091</v>
      </c>
      <c r="G7972">
        <f>IF(route_map__2[[#This Row],[route_label]]&lt;&gt;A7973,0,SQRT((E7973-route_map__2[[#This Row],[stop_lat]])^2 + ((F7973-route_map__2[[#This Row],[stop_lon]])*COS(RADIANS(route_map__2[[#This Row],[stop_lat]])))^2)*111.32)</f>
        <v>0.30041583179990944</v>
      </c>
    </row>
    <row r="7973" spans="1:7" hidden="1" x14ac:dyDescent="0.2">
      <c r="A7973" t="s">
        <v>84</v>
      </c>
      <c r="B7973">
        <v>1</v>
      </c>
      <c r="C7973">
        <v>20</v>
      </c>
      <c r="D7973" t="s">
        <v>6533</v>
      </c>
      <c r="E7973">
        <v>49.031219</v>
      </c>
      <c r="F7973">
        <v>-122.806207</v>
      </c>
      <c r="G7973">
        <f>IF(route_map__2[[#This Row],[route_label]]&lt;&gt;A7974,0,SQRT((E7974-route_map__2[[#This Row],[stop_lat]])^2 + ((F7974-route_map__2[[#This Row],[stop_lon]])*COS(RADIANS(route_map__2[[#This Row],[stop_lat]])))^2)*111.32)</f>
        <v>0.44751132174894742</v>
      </c>
    </row>
    <row r="7974" spans="1:7" hidden="1" x14ac:dyDescent="0.2">
      <c r="A7974" t="s">
        <v>84</v>
      </c>
      <c r="B7974">
        <v>1</v>
      </c>
      <c r="C7974">
        <v>21</v>
      </c>
      <c r="D7974" t="s">
        <v>6525</v>
      </c>
      <c r="E7974">
        <v>49.030746999999998</v>
      </c>
      <c r="F7974">
        <v>-122.812296</v>
      </c>
      <c r="G7974">
        <f>IF(route_map__2[[#This Row],[route_label]]&lt;&gt;A7975,0,SQRT((E7975-route_map__2[[#This Row],[stop_lat]])^2 + ((F7975-route_map__2[[#This Row],[stop_lon]])*COS(RADIANS(route_map__2[[#This Row],[stop_lat]])))^2)*111.32)</f>
        <v>0.17367678515086657</v>
      </c>
    </row>
    <row r="7975" spans="1:7" hidden="1" x14ac:dyDescent="0.2">
      <c r="A7975" t="s">
        <v>84</v>
      </c>
      <c r="B7975">
        <v>1</v>
      </c>
      <c r="C7975">
        <v>22</v>
      </c>
      <c r="D7975" t="s">
        <v>6561</v>
      </c>
      <c r="E7975">
        <v>49.030357000000002</v>
      </c>
      <c r="F7975">
        <v>-122.8146</v>
      </c>
      <c r="G7975">
        <f>IF(route_map__2[[#This Row],[route_label]]&lt;&gt;A7976,0,SQRT((E7976-route_map__2[[#This Row],[stop_lat]])^2 + ((F7976-route_map__2[[#This Row],[stop_lon]])*COS(RADIANS(route_map__2[[#This Row],[stop_lat]])))^2)*111.32)</f>
        <v>0</v>
      </c>
    </row>
    <row r="7976" spans="1:7" hidden="1" x14ac:dyDescent="0.2">
      <c r="A7976" t="s">
        <v>394</v>
      </c>
      <c r="B7976">
        <v>0</v>
      </c>
      <c r="C7976">
        <v>1</v>
      </c>
      <c r="D7976" t="s">
        <v>5929</v>
      </c>
      <c r="E7976">
        <v>49.032567</v>
      </c>
      <c r="F7976">
        <v>-122.801322</v>
      </c>
      <c r="G7976">
        <f>IF(route_map__2[[#This Row],[route_label]]&lt;&gt;A7977,0,SQRT((E7977-route_map__2[[#This Row],[stop_lat]])^2 + ((F7977-route_map__2[[#This Row],[stop_lon]])*COS(RADIANS(route_map__2[[#This Row],[stop_lat]])))^2)*111.32)</f>
        <v>0.38682260305592825</v>
      </c>
    </row>
    <row r="7977" spans="1:7" hidden="1" x14ac:dyDescent="0.2">
      <c r="A7977" t="s">
        <v>394</v>
      </c>
      <c r="B7977">
        <v>0</v>
      </c>
      <c r="C7977">
        <v>2</v>
      </c>
      <c r="D7977" t="s">
        <v>6533</v>
      </c>
      <c r="E7977">
        <v>49.031219</v>
      </c>
      <c r="F7977">
        <v>-122.806207</v>
      </c>
      <c r="G7977">
        <f>IF(route_map__2[[#This Row],[route_label]]&lt;&gt;A7978,0,SQRT((E7978-route_map__2[[#This Row],[stop_lat]])^2 + ((F7978-route_map__2[[#This Row],[stop_lon]])*COS(RADIANS(route_map__2[[#This Row],[stop_lat]])))^2)*111.32)</f>
        <v>0.3021659553911199</v>
      </c>
    </row>
    <row r="7978" spans="1:7" hidden="1" x14ac:dyDescent="0.2">
      <c r="A7978" t="s">
        <v>394</v>
      </c>
      <c r="B7978">
        <v>0</v>
      </c>
      <c r="C7978">
        <v>3</v>
      </c>
      <c r="D7978" t="s">
        <v>6534</v>
      </c>
      <c r="E7978">
        <v>49.031225999999997</v>
      </c>
      <c r="F7978">
        <v>-122.81034699999999</v>
      </c>
      <c r="G7978">
        <f>IF(route_map__2[[#This Row],[route_label]]&lt;&gt;A7979,0,SQRT((E7979-route_map__2[[#This Row],[stop_lat]])^2 + ((F7979-route_map__2[[#This Row],[stop_lon]])*COS(RADIANS(route_map__2[[#This Row],[stop_lat]])))^2)*111.32)</f>
        <v>0.17940906161921577</v>
      </c>
    </row>
    <row r="7979" spans="1:7" hidden="1" x14ac:dyDescent="0.2">
      <c r="A7979" t="s">
        <v>394</v>
      </c>
      <c r="B7979">
        <v>0</v>
      </c>
      <c r="C7979">
        <v>4</v>
      </c>
      <c r="D7979" t="s">
        <v>6535</v>
      </c>
      <c r="E7979">
        <v>49.031241000000001</v>
      </c>
      <c r="F7979">
        <v>-122.812805</v>
      </c>
      <c r="G7979">
        <f>IF(route_map__2[[#This Row],[route_label]]&lt;&gt;A7980,0,SQRT((E7980-route_map__2[[#This Row],[stop_lat]])^2 + ((F7980-route_map__2[[#This Row],[stop_lon]])*COS(RADIANS(route_map__2[[#This Row],[stop_lat]])))^2)*111.32)</f>
        <v>0.23502153542319004</v>
      </c>
    </row>
    <row r="7980" spans="1:7" hidden="1" x14ac:dyDescent="0.2">
      <c r="A7980" t="s">
        <v>394</v>
      </c>
      <c r="B7980">
        <v>0</v>
      </c>
      <c r="C7980">
        <v>5</v>
      </c>
      <c r="D7980" t="s">
        <v>6536</v>
      </c>
      <c r="E7980">
        <v>49.031227999999999</v>
      </c>
      <c r="F7980">
        <v>-122.816025</v>
      </c>
      <c r="G7980">
        <f>IF(route_map__2[[#This Row],[route_label]]&lt;&gt;A7981,0,SQRT((E7981-route_map__2[[#This Row],[stop_lat]])^2 + ((F7981-route_map__2[[#This Row],[stop_lon]])*COS(RADIANS(route_map__2[[#This Row],[stop_lat]])))^2)*111.32)</f>
        <v>0.27136508366893608</v>
      </c>
    </row>
    <row r="7981" spans="1:7" hidden="1" x14ac:dyDescent="0.2">
      <c r="A7981" t="s">
        <v>394</v>
      </c>
      <c r="B7981">
        <v>0</v>
      </c>
      <c r="C7981">
        <v>6</v>
      </c>
      <c r="D7981" t="s">
        <v>6537</v>
      </c>
      <c r="E7981">
        <v>49.031233</v>
      </c>
      <c r="F7981">
        <v>-122.819743</v>
      </c>
      <c r="G7981">
        <f>IF(route_map__2[[#This Row],[route_label]]&lt;&gt;A7982,0,SQRT((E7982-route_map__2[[#This Row],[stop_lat]])^2 + ((F7982-route_map__2[[#This Row],[stop_lon]])*COS(RADIANS(route_map__2[[#This Row],[stop_lat]])))^2)*111.32)</f>
        <v>0.30043300533906875</v>
      </c>
    </row>
    <row r="7982" spans="1:7" hidden="1" x14ac:dyDescent="0.2">
      <c r="A7982" t="s">
        <v>394</v>
      </c>
      <c r="B7982">
        <v>0</v>
      </c>
      <c r="C7982">
        <v>7</v>
      </c>
      <c r="D7982" t="s">
        <v>6538</v>
      </c>
      <c r="E7982">
        <v>49.031264</v>
      </c>
      <c r="F7982">
        <v>-122.823859</v>
      </c>
      <c r="G7982">
        <f>IF(route_map__2[[#This Row],[route_label]]&lt;&gt;A7983,0,SQRT((E7983-route_map__2[[#This Row],[stop_lat]])^2 + ((F7983-route_map__2[[#This Row],[stop_lon]])*COS(RADIANS(route_map__2[[#This Row],[stop_lat]])))^2)*111.32)</f>
        <v>0.18122923869678895</v>
      </c>
    </row>
    <row r="7983" spans="1:7" hidden="1" x14ac:dyDescent="0.2">
      <c r="A7983" t="s">
        <v>394</v>
      </c>
      <c r="B7983">
        <v>0</v>
      </c>
      <c r="C7983">
        <v>8</v>
      </c>
      <c r="D7983" t="s">
        <v>6539</v>
      </c>
      <c r="E7983">
        <v>49.031253999999997</v>
      </c>
      <c r="F7983">
        <v>-122.826342</v>
      </c>
      <c r="G7983">
        <f>IF(route_map__2[[#This Row],[route_label]]&lt;&gt;A7984,0,SQRT((E7984-route_map__2[[#This Row],[stop_lat]])^2 + ((F7984-route_map__2[[#This Row],[stop_lon]])*COS(RADIANS(route_map__2[[#This Row],[stop_lat]])))^2)*111.32)</f>
        <v>0.17035099056341776</v>
      </c>
    </row>
    <row r="7984" spans="1:7" hidden="1" x14ac:dyDescent="0.2">
      <c r="A7984" t="s">
        <v>394</v>
      </c>
      <c r="B7984">
        <v>0</v>
      </c>
      <c r="C7984">
        <v>9</v>
      </c>
      <c r="D7984" t="s">
        <v>6540</v>
      </c>
      <c r="E7984">
        <v>49.031255999999999</v>
      </c>
      <c r="F7984">
        <v>-122.828676</v>
      </c>
      <c r="G7984">
        <f>IF(route_map__2[[#This Row],[route_label]]&lt;&gt;A7985,0,SQRT((E7985-route_map__2[[#This Row],[stop_lat]])^2 + ((F7985-route_map__2[[#This Row],[stop_lon]])*COS(RADIANS(route_map__2[[#This Row],[stop_lat]])))^2)*111.32)</f>
        <v>0.14663288176383391</v>
      </c>
    </row>
    <row r="7985" spans="1:7" hidden="1" x14ac:dyDescent="0.2">
      <c r="A7985" t="s">
        <v>394</v>
      </c>
      <c r="B7985">
        <v>0</v>
      </c>
      <c r="C7985">
        <v>10</v>
      </c>
      <c r="D7985" t="s">
        <v>6541</v>
      </c>
      <c r="E7985">
        <v>49.031264</v>
      </c>
      <c r="F7985">
        <v>-122.830685</v>
      </c>
      <c r="G7985">
        <f>IF(route_map__2[[#This Row],[route_label]]&lt;&gt;A7986,0,SQRT((E7986-route_map__2[[#This Row],[stop_lat]])^2 + ((F7986-route_map__2[[#This Row],[stop_lon]])*COS(RADIANS(route_map__2[[#This Row],[stop_lat]])))^2)*111.32)</f>
        <v>0.29510143516683307</v>
      </c>
    </row>
    <row r="7986" spans="1:7" hidden="1" x14ac:dyDescent="0.2">
      <c r="A7986" t="s">
        <v>394</v>
      </c>
      <c r="B7986">
        <v>0</v>
      </c>
      <c r="C7986">
        <v>11</v>
      </c>
      <c r="D7986" t="s">
        <v>6542</v>
      </c>
      <c r="E7986">
        <v>49.031292000000001</v>
      </c>
      <c r="F7986">
        <v>-122.834728</v>
      </c>
      <c r="G7986">
        <f>IF(route_map__2[[#This Row],[route_label]]&lt;&gt;A7987,0,SQRT((E7987-route_map__2[[#This Row],[stop_lat]])^2 + ((F7987-route_map__2[[#This Row],[stop_lon]])*COS(RADIANS(route_map__2[[#This Row],[stop_lat]])))^2)*111.32)</f>
        <v>0.19050051228610845</v>
      </c>
    </row>
    <row r="7987" spans="1:7" hidden="1" x14ac:dyDescent="0.2">
      <c r="A7987" t="s">
        <v>394</v>
      </c>
      <c r="B7987">
        <v>0</v>
      </c>
      <c r="C7987">
        <v>12</v>
      </c>
      <c r="D7987" t="s">
        <v>6543</v>
      </c>
      <c r="E7987">
        <v>49.031278999999998</v>
      </c>
      <c r="F7987">
        <v>-122.837338</v>
      </c>
      <c r="G7987">
        <f>IF(route_map__2[[#This Row],[route_label]]&lt;&gt;A7988,0,SQRT((E7988-route_map__2[[#This Row],[stop_lat]])^2 + ((F7988-route_map__2[[#This Row],[stop_lon]])*COS(RADIANS(route_map__2[[#This Row],[stop_lat]])))^2)*111.32)</f>
        <v>0.31260238571475774</v>
      </c>
    </row>
    <row r="7988" spans="1:7" hidden="1" x14ac:dyDescent="0.2">
      <c r="A7988" t="s">
        <v>394</v>
      </c>
      <c r="B7988">
        <v>0</v>
      </c>
      <c r="C7988">
        <v>13</v>
      </c>
      <c r="D7988" t="s">
        <v>6544</v>
      </c>
      <c r="E7988">
        <v>49.031284999999997</v>
      </c>
      <c r="F7988">
        <v>-122.841621</v>
      </c>
      <c r="G7988">
        <f>IF(route_map__2[[#This Row],[route_label]]&lt;&gt;A7989,0,SQRT((E7989-route_map__2[[#This Row],[stop_lat]])^2 + ((F7989-route_map__2[[#This Row],[stop_lon]])*COS(RADIANS(route_map__2[[#This Row],[stop_lat]])))^2)*111.32)</f>
        <v>0.3270557105848505</v>
      </c>
    </row>
    <row r="7989" spans="1:7" hidden="1" x14ac:dyDescent="0.2">
      <c r="A7989" t="s">
        <v>394</v>
      </c>
      <c r="B7989">
        <v>0</v>
      </c>
      <c r="C7989">
        <v>14</v>
      </c>
      <c r="D7989" t="s">
        <v>6545</v>
      </c>
      <c r="E7989">
        <v>49.031297000000002</v>
      </c>
      <c r="F7989">
        <v>-122.846102</v>
      </c>
      <c r="G7989">
        <f>IF(route_map__2[[#This Row],[route_label]]&lt;&gt;A7990,0,SQRT((E7990-route_map__2[[#This Row],[stop_lat]])^2 + ((F7990-route_map__2[[#This Row],[stop_lon]])*COS(RADIANS(route_map__2[[#This Row],[stop_lat]])))^2)*111.32)</f>
        <v>0.37530364253969739</v>
      </c>
    </row>
    <row r="7990" spans="1:7" hidden="1" x14ac:dyDescent="0.2">
      <c r="A7990" t="s">
        <v>394</v>
      </c>
      <c r="B7990">
        <v>0</v>
      </c>
      <c r="C7990">
        <v>15</v>
      </c>
      <c r="D7990" t="s">
        <v>6546</v>
      </c>
      <c r="E7990">
        <v>49.031317000000001</v>
      </c>
      <c r="F7990">
        <v>-122.85124399999999</v>
      </c>
      <c r="G7990">
        <f>IF(route_map__2[[#This Row],[route_label]]&lt;&gt;A7991,0,SQRT((E7991-route_map__2[[#This Row],[stop_lat]])^2 + ((F7991-route_map__2[[#This Row],[stop_lon]])*COS(RADIANS(route_map__2[[#This Row],[stop_lat]])))^2)*111.32)</f>
        <v>0.41836488191951521</v>
      </c>
    </row>
    <row r="7991" spans="1:7" hidden="1" x14ac:dyDescent="0.2">
      <c r="A7991" t="s">
        <v>394</v>
      </c>
      <c r="B7991">
        <v>0</v>
      </c>
      <c r="C7991">
        <v>16</v>
      </c>
      <c r="D7991" t="s">
        <v>6547</v>
      </c>
      <c r="E7991">
        <v>49.031337000000001</v>
      </c>
      <c r="F7991">
        <v>-122.856976</v>
      </c>
      <c r="G7991">
        <f>IF(route_map__2[[#This Row],[route_label]]&lt;&gt;A7992,0,SQRT((E7992-route_map__2[[#This Row],[stop_lat]])^2 + ((F7992-route_map__2[[#This Row],[stop_lon]])*COS(RADIANS(route_map__2[[#This Row],[stop_lat]])))^2)*111.32)</f>
        <v>0.40003992954307316</v>
      </c>
    </row>
    <row r="7992" spans="1:7" hidden="1" x14ac:dyDescent="0.2">
      <c r="A7992" t="s">
        <v>394</v>
      </c>
      <c r="B7992">
        <v>0</v>
      </c>
      <c r="C7992">
        <v>17</v>
      </c>
      <c r="D7992" t="s">
        <v>6548</v>
      </c>
      <c r="E7992">
        <v>49.031343999999997</v>
      </c>
      <c r="F7992">
        <v>-122.86245700000001</v>
      </c>
      <c r="G7992">
        <f>IF(route_map__2[[#This Row],[route_label]]&lt;&gt;A7993,0,SQRT((E7993-route_map__2[[#This Row],[stop_lat]])^2 + ((F7993-route_map__2[[#This Row],[stop_lon]])*COS(RADIANS(route_map__2[[#This Row],[stop_lat]])))^2)*111.32)</f>
        <v>0.36848083946535964</v>
      </c>
    </row>
    <row r="7993" spans="1:7" hidden="1" x14ac:dyDescent="0.2">
      <c r="A7993" t="s">
        <v>394</v>
      </c>
      <c r="B7993">
        <v>0</v>
      </c>
      <c r="C7993">
        <v>18</v>
      </c>
      <c r="D7993" t="s">
        <v>6549</v>
      </c>
      <c r="E7993">
        <v>49.032071999999999</v>
      </c>
      <c r="F7993">
        <v>-122.86738200000001</v>
      </c>
      <c r="G7993">
        <f>IF(route_map__2[[#This Row],[route_label]]&lt;&gt;A7994,0,SQRT((E7994-route_map__2[[#This Row],[stop_lat]])^2 + ((F7994-route_map__2[[#This Row],[stop_lon]])*COS(RADIANS(route_map__2[[#This Row],[stop_lat]])))^2)*111.32)</f>
        <v>0.31982536634596842</v>
      </c>
    </row>
    <row r="7994" spans="1:7" hidden="1" x14ac:dyDescent="0.2">
      <c r="A7994" t="s">
        <v>394</v>
      </c>
      <c r="B7994">
        <v>0</v>
      </c>
      <c r="C7994">
        <v>19</v>
      </c>
      <c r="D7994" t="s">
        <v>6550</v>
      </c>
      <c r="E7994">
        <v>49.034945</v>
      </c>
      <c r="F7994">
        <v>-122.867401</v>
      </c>
      <c r="G7994">
        <f>IF(route_map__2[[#This Row],[route_label]]&lt;&gt;A7995,0,SQRT((E7995-route_map__2[[#This Row],[stop_lat]])^2 + ((F7995-route_map__2[[#This Row],[stop_lon]])*COS(RADIANS(route_map__2[[#This Row],[stop_lat]])))^2)*111.32)</f>
        <v>0.4336120612894615</v>
      </c>
    </row>
    <row r="7995" spans="1:7" hidden="1" x14ac:dyDescent="0.2">
      <c r="A7995" t="s">
        <v>394</v>
      </c>
      <c r="B7995">
        <v>0</v>
      </c>
      <c r="C7995">
        <v>20</v>
      </c>
      <c r="D7995" t="s">
        <v>6551</v>
      </c>
      <c r="E7995">
        <v>49.03884</v>
      </c>
      <c r="F7995">
        <v>-122.86734300000001</v>
      </c>
      <c r="G7995">
        <f>IF(route_map__2[[#This Row],[route_label]]&lt;&gt;A7996,0,SQRT((E7996-route_map__2[[#This Row],[stop_lat]])^2 + ((F7996-route_map__2[[#This Row],[stop_lon]])*COS(RADIANS(route_map__2[[#This Row],[stop_lat]])))^2)*111.32)</f>
        <v>0.44017321766958933</v>
      </c>
    </row>
    <row r="7996" spans="1:7" hidden="1" x14ac:dyDescent="0.2">
      <c r="A7996" t="s">
        <v>394</v>
      </c>
      <c r="B7996">
        <v>0</v>
      </c>
      <c r="C7996">
        <v>21</v>
      </c>
      <c r="D7996" t="s">
        <v>6552</v>
      </c>
      <c r="E7996">
        <v>49.042794000000001</v>
      </c>
      <c r="F7996">
        <v>-122.867295</v>
      </c>
      <c r="G7996">
        <f>IF(route_map__2[[#This Row],[route_label]]&lt;&gt;A7997,0,SQRT((E7997-route_map__2[[#This Row],[stop_lat]])^2 + ((F7997-route_map__2[[#This Row],[stop_lon]])*COS(RADIANS(route_map__2[[#This Row],[stop_lat]])))^2)*111.32)</f>
        <v>0.37314778640713286</v>
      </c>
    </row>
    <row r="7997" spans="1:7" hidden="1" x14ac:dyDescent="0.2">
      <c r="A7997" t="s">
        <v>394</v>
      </c>
      <c r="B7997">
        <v>0</v>
      </c>
      <c r="C7997">
        <v>22</v>
      </c>
      <c r="D7997" t="s">
        <v>6553</v>
      </c>
      <c r="E7997">
        <v>49.046146</v>
      </c>
      <c r="F7997">
        <v>-122.86727399999999</v>
      </c>
      <c r="G7997">
        <f>IF(route_map__2[[#This Row],[route_label]]&lt;&gt;A7998,0,SQRT((E7998-route_map__2[[#This Row],[stop_lat]])^2 + ((F7998-route_map__2[[#This Row],[stop_lon]])*COS(RADIANS(route_map__2[[#This Row],[stop_lat]])))^2)*111.32)</f>
        <v>0.25003631395696108</v>
      </c>
    </row>
    <row r="7998" spans="1:7" hidden="1" x14ac:dyDescent="0.2">
      <c r="A7998" t="s">
        <v>394</v>
      </c>
      <c r="B7998">
        <v>0</v>
      </c>
      <c r="C7998">
        <v>23</v>
      </c>
      <c r="D7998" t="s">
        <v>6554</v>
      </c>
      <c r="E7998">
        <v>49.048392</v>
      </c>
      <c r="F7998">
        <v>-122.86724100000001</v>
      </c>
      <c r="G7998">
        <f>IF(route_map__2[[#This Row],[route_label]]&lt;&gt;A7999,0,SQRT((E7999-route_map__2[[#This Row],[stop_lat]])^2 + ((F7999-route_map__2[[#This Row],[stop_lon]])*COS(RADIANS(route_map__2[[#This Row],[stop_lat]])))^2)*111.32)</f>
        <v>0.36769346363734184</v>
      </c>
    </row>
    <row r="7999" spans="1:7" hidden="1" x14ac:dyDescent="0.2">
      <c r="A7999" t="s">
        <v>394</v>
      </c>
      <c r="B7999">
        <v>0</v>
      </c>
      <c r="C7999">
        <v>24</v>
      </c>
      <c r="D7999" t="s">
        <v>6555</v>
      </c>
      <c r="E7999">
        <v>49.051695000000002</v>
      </c>
      <c r="F7999">
        <v>-122.86726299999999</v>
      </c>
      <c r="G7999">
        <f>IF(route_map__2[[#This Row],[route_label]]&lt;&gt;A8000,0,SQRT((E8000-route_map__2[[#This Row],[stop_lat]])^2 + ((F8000-route_map__2[[#This Row],[stop_lon]])*COS(RADIANS(route_map__2[[#This Row],[stop_lat]])))^2)*111.32)</f>
        <v>0.1528555388272187</v>
      </c>
    </row>
    <row r="8000" spans="1:7" hidden="1" x14ac:dyDescent="0.2">
      <c r="A8000" t="s">
        <v>394</v>
      </c>
      <c r="B8000">
        <v>0</v>
      </c>
      <c r="C8000">
        <v>25</v>
      </c>
      <c r="D8000" t="s">
        <v>6566</v>
      </c>
      <c r="E8000">
        <v>49.053010999999998</v>
      </c>
      <c r="F8000">
        <v>-122.866665</v>
      </c>
      <c r="G8000">
        <f>IF(route_map__2[[#This Row],[route_label]]&lt;&gt;A8001,0,SQRT((E8001-route_map__2[[#This Row],[stop_lat]])^2 + ((F8001-route_map__2[[#This Row],[stop_lon]])*COS(RADIANS(route_map__2[[#This Row],[stop_lat]])))^2)*111.32)</f>
        <v>0.34957500521418033</v>
      </c>
    </row>
    <row r="8001" spans="1:7" hidden="1" x14ac:dyDescent="0.2">
      <c r="A8001" t="s">
        <v>394</v>
      </c>
      <c r="B8001">
        <v>0</v>
      </c>
      <c r="C8001">
        <v>26</v>
      </c>
      <c r="D8001" t="s">
        <v>6567</v>
      </c>
      <c r="E8001">
        <v>49.054633000000003</v>
      </c>
      <c r="F8001">
        <v>-122.862562</v>
      </c>
      <c r="G8001">
        <f>IF(route_map__2[[#This Row],[route_label]]&lt;&gt;A8002,0,SQRT((E8002-route_map__2[[#This Row],[stop_lat]])^2 + ((F8002-route_map__2[[#This Row],[stop_lon]])*COS(RADIANS(route_map__2[[#This Row],[stop_lat]])))^2)*111.32)</f>
        <v>0.4904805915153076</v>
      </c>
    </row>
    <row r="8002" spans="1:7" hidden="1" x14ac:dyDescent="0.2">
      <c r="A8002" t="s">
        <v>394</v>
      </c>
      <c r="B8002">
        <v>0</v>
      </c>
      <c r="C8002">
        <v>27</v>
      </c>
      <c r="D8002" t="s">
        <v>6568</v>
      </c>
      <c r="E8002">
        <v>49.056866999999997</v>
      </c>
      <c r="F8002">
        <v>-122.856767</v>
      </c>
      <c r="G8002">
        <f>IF(route_map__2[[#This Row],[route_label]]&lt;&gt;A8003,0,SQRT((E8003-route_map__2[[#This Row],[stop_lat]])^2 + ((F8003-route_map__2[[#This Row],[stop_lon]])*COS(RADIANS(route_map__2[[#This Row],[stop_lat]])))^2)*111.32)</f>
        <v>0.57983033713278909</v>
      </c>
    </row>
    <row r="8003" spans="1:7" hidden="1" x14ac:dyDescent="0.2">
      <c r="A8003" t="s">
        <v>394</v>
      </c>
      <c r="B8003">
        <v>0</v>
      </c>
      <c r="C8003">
        <v>28</v>
      </c>
      <c r="D8003" t="s">
        <v>6569</v>
      </c>
      <c r="E8003">
        <v>49.060144999999999</v>
      </c>
      <c r="F8003">
        <v>-122.85059</v>
      </c>
      <c r="G8003">
        <f>IF(route_map__2[[#This Row],[route_label]]&lt;&gt;A8004,0,SQRT((E8004-route_map__2[[#This Row],[stop_lat]])^2 + ((F8004-route_map__2[[#This Row],[stop_lon]])*COS(RADIANS(route_map__2[[#This Row],[stop_lat]])))^2)*111.32)</f>
        <v>0.55702335346915688</v>
      </c>
    </row>
    <row r="8004" spans="1:7" hidden="1" x14ac:dyDescent="0.2">
      <c r="A8004" t="s">
        <v>394</v>
      </c>
      <c r="B8004">
        <v>0</v>
      </c>
      <c r="C8004">
        <v>29</v>
      </c>
      <c r="D8004" t="s">
        <v>6570</v>
      </c>
      <c r="E8004">
        <v>49.063488</v>
      </c>
      <c r="F8004">
        <v>-122.844908</v>
      </c>
      <c r="G8004">
        <f>IF(route_map__2[[#This Row],[route_label]]&lt;&gt;A8005,0,SQRT((E8005-route_map__2[[#This Row],[stop_lat]])^2 + ((F8005-route_map__2[[#This Row],[stop_lon]])*COS(RADIANS(route_map__2[[#This Row],[stop_lat]])))^2)*111.32)</f>
        <v>0.1984053114598012</v>
      </c>
    </row>
    <row r="8005" spans="1:7" hidden="1" x14ac:dyDescent="0.2">
      <c r="A8005" t="s">
        <v>394</v>
      </c>
      <c r="B8005">
        <v>0</v>
      </c>
      <c r="C8005">
        <v>30</v>
      </c>
      <c r="D8005" t="s">
        <v>6571</v>
      </c>
      <c r="E8005">
        <v>49.064250000000001</v>
      </c>
      <c r="F8005">
        <v>-122.842449</v>
      </c>
      <c r="G8005">
        <f>IF(route_map__2[[#This Row],[route_label]]&lt;&gt;A8006,0,SQRT((E8006-route_map__2[[#This Row],[stop_lat]])^2 + ((F8006-route_map__2[[#This Row],[stop_lon]])*COS(RADIANS(route_map__2[[#This Row],[stop_lat]])))^2)*111.32)</f>
        <v>0.70550364563057577</v>
      </c>
    </row>
    <row r="8006" spans="1:7" hidden="1" x14ac:dyDescent="0.2">
      <c r="A8006" t="s">
        <v>394</v>
      </c>
      <c r="B8006">
        <v>0</v>
      </c>
      <c r="C8006">
        <v>31</v>
      </c>
      <c r="D8006" t="s">
        <v>6572</v>
      </c>
      <c r="E8006">
        <v>49.067301</v>
      </c>
      <c r="F8006">
        <v>-122.83397100000001</v>
      </c>
      <c r="G8006">
        <f>IF(route_map__2[[#This Row],[route_label]]&lt;&gt;A8007,0,SQRT((E8007-route_map__2[[#This Row],[stop_lat]])^2 + ((F8007-route_map__2[[#This Row],[stop_lon]])*COS(RADIANS(route_map__2[[#This Row],[stop_lat]])))^2)*111.32)</f>
        <v>0.49299978523855092</v>
      </c>
    </row>
    <row r="8007" spans="1:7" hidden="1" x14ac:dyDescent="0.2">
      <c r="A8007" t="s">
        <v>394</v>
      </c>
      <c r="B8007">
        <v>0</v>
      </c>
      <c r="C8007">
        <v>32</v>
      </c>
      <c r="D8007" t="s">
        <v>6573</v>
      </c>
      <c r="E8007">
        <v>49.067106000000003</v>
      </c>
      <c r="F8007">
        <v>-122.827218</v>
      </c>
      <c r="G8007">
        <f>IF(route_map__2[[#This Row],[route_label]]&lt;&gt;A8008,0,SQRT((E8008-route_map__2[[#This Row],[stop_lat]])^2 + ((F8008-route_map__2[[#This Row],[stop_lon]])*COS(RADIANS(route_map__2[[#This Row],[stop_lat]])))^2)*111.32)</f>
        <v>0.45923751073971669</v>
      </c>
    </row>
    <row r="8008" spans="1:7" hidden="1" x14ac:dyDescent="0.2">
      <c r="A8008" t="s">
        <v>394</v>
      </c>
      <c r="B8008">
        <v>0</v>
      </c>
      <c r="C8008">
        <v>33</v>
      </c>
      <c r="D8008" t="s">
        <v>5851</v>
      </c>
      <c r="E8008">
        <v>49.067996999999998</v>
      </c>
      <c r="F8008">
        <v>-122.82107000000001</v>
      </c>
      <c r="G8008">
        <f>IF(route_map__2[[#This Row],[route_label]]&lt;&gt;A8009,0,SQRT((E8009-route_map__2[[#This Row],[stop_lat]])^2 + ((F8009-route_map__2[[#This Row],[stop_lon]])*COS(RADIANS(route_map__2[[#This Row],[stop_lat]])))^2)*111.32)</f>
        <v>0.44746088541872436</v>
      </c>
    </row>
    <row r="8009" spans="1:7" hidden="1" x14ac:dyDescent="0.2">
      <c r="A8009" t="s">
        <v>394</v>
      </c>
      <c r="B8009">
        <v>0</v>
      </c>
      <c r="C8009">
        <v>34</v>
      </c>
      <c r="D8009" t="s">
        <v>6563</v>
      </c>
      <c r="E8009">
        <v>49.071908999999998</v>
      </c>
      <c r="F8009">
        <v>-122.82248</v>
      </c>
      <c r="G8009">
        <f>IF(route_map__2[[#This Row],[route_label]]&lt;&gt;A8010,0,SQRT((E8010-route_map__2[[#This Row],[stop_lat]])^2 + ((F8010-route_map__2[[#This Row],[stop_lon]])*COS(RADIANS(route_map__2[[#This Row],[stop_lat]])))^2)*111.32)</f>
        <v>20.27325897589661</v>
      </c>
    </row>
    <row r="8010" spans="1:7" hidden="1" x14ac:dyDescent="0.2">
      <c r="A8010" t="s">
        <v>394</v>
      </c>
      <c r="B8010">
        <v>0</v>
      </c>
      <c r="C8010">
        <v>35</v>
      </c>
      <c r="D8010" t="s">
        <v>5522</v>
      </c>
      <c r="E8010">
        <v>49.133056000000003</v>
      </c>
      <c r="F8010">
        <v>-123.08433599999999</v>
      </c>
      <c r="G8010">
        <f>IF(route_map__2[[#This Row],[route_label]]&lt;&gt;A8011,0,SQRT((E8011-route_map__2[[#This Row],[stop_lat]])^2 + ((F8011-route_map__2[[#This Row],[stop_lon]])*COS(RADIANS(route_map__2[[#This Row],[stop_lat]])))^2)*111.32)</f>
        <v>7.5837556803471102</v>
      </c>
    </row>
    <row r="8011" spans="1:7" hidden="1" x14ac:dyDescent="0.2">
      <c r="A8011" t="s">
        <v>394</v>
      </c>
      <c r="B8011">
        <v>0</v>
      </c>
      <c r="C8011">
        <v>36</v>
      </c>
      <c r="D8011" t="s">
        <v>5523</v>
      </c>
      <c r="E8011">
        <v>49.195515</v>
      </c>
      <c r="F8011">
        <v>-123.125911</v>
      </c>
      <c r="G8011">
        <f>IF(route_map__2[[#This Row],[route_label]]&lt;&gt;A8012,0,SQRT((E8012-route_map__2[[#This Row],[stop_lat]])^2 + ((F8012-route_map__2[[#This Row],[stop_lon]])*COS(RADIANS(route_map__2[[#This Row],[stop_lat]])))^2)*111.32)</f>
        <v>5.5217747883792662E-2</v>
      </c>
    </row>
    <row r="8012" spans="1:7" hidden="1" x14ac:dyDescent="0.2">
      <c r="A8012" t="s">
        <v>394</v>
      </c>
      <c r="B8012">
        <v>1</v>
      </c>
      <c r="C8012">
        <v>1</v>
      </c>
      <c r="D8012" t="s">
        <v>6574</v>
      </c>
      <c r="E8012">
        <v>49.195366</v>
      </c>
      <c r="F8012">
        <v>-123.12663499999999</v>
      </c>
      <c r="G8012">
        <f>IF(route_map__2[[#This Row],[route_label]]&lt;&gt;A8013,0,SQRT((E8013-route_map__2[[#This Row],[stop_lat]])^2 + ((F8013-route_map__2[[#This Row],[stop_lon]])*COS(RADIANS(route_map__2[[#This Row],[stop_lat]])))^2)*111.32)</f>
        <v>7.5316386112599183</v>
      </c>
    </row>
    <row r="8013" spans="1:7" hidden="1" x14ac:dyDescent="0.2">
      <c r="A8013" t="s">
        <v>394</v>
      </c>
      <c r="B8013">
        <v>1</v>
      </c>
      <c r="C8013">
        <v>2</v>
      </c>
      <c r="D8013" t="s">
        <v>5525</v>
      </c>
      <c r="E8013">
        <v>49.132829999999998</v>
      </c>
      <c r="F8013">
        <v>-123.08712</v>
      </c>
      <c r="G8013">
        <f>IF(route_map__2[[#This Row],[route_label]]&lt;&gt;A8014,0,SQRT((E8014-route_map__2[[#This Row],[stop_lat]])^2 + ((F8014-route_map__2[[#This Row],[stop_lon]])*COS(RADIANS(route_map__2[[#This Row],[stop_lat]])))^2)*111.32)</f>
        <v>20.448463206824499</v>
      </c>
    </row>
    <row r="8014" spans="1:7" hidden="1" x14ac:dyDescent="0.2">
      <c r="A8014" t="s">
        <v>394</v>
      </c>
      <c r="B8014">
        <v>1</v>
      </c>
      <c r="C8014">
        <v>3</v>
      </c>
      <c r="D8014" t="s">
        <v>6565</v>
      </c>
      <c r="E8014">
        <v>49.071947000000002</v>
      </c>
      <c r="F8014">
        <v>-122.822248</v>
      </c>
      <c r="G8014">
        <f>IF(route_map__2[[#This Row],[route_label]]&lt;&gt;A8015,0,SQRT((E8015-route_map__2[[#This Row],[stop_lat]])^2 + ((F8015-route_map__2[[#This Row],[stop_lon]])*COS(RADIANS(route_map__2[[#This Row],[stop_lat]])))^2)*111.32)</f>
        <v>0.55306976145658227</v>
      </c>
    </row>
    <row r="8015" spans="1:7" hidden="1" x14ac:dyDescent="0.2">
      <c r="A8015" t="s">
        <v>394</v>
      </c>
      <c r="B8015">
        <v>1</v>
      </c>
      <c r="C8015">
        <v>4</v>
      </c>
      <c r="D8015" t="s">
        <v>6575</v>
      </c>
      <c r="E8015">
        <v>49.066983</v>
      </c>
      <c r="F8015">
        <v>-122.821933</v>
      </c>
      <c r="G8015">
        <f>IF(route_map__2[[#This Row],[route_label]]&lt;&gt;A8016,0,SQRT((E8016-route_map__2[[#This Row],[stop_lat]])^2 + ((F8016-route_map__2[[#This Row],[stop_lon]])*COS(RADIANS(route_map__2[[#This Row],[stop_lat]])))^2)*111.32)</f>
        <v>0.55325280163719592</v>
      </c>
    </row>
    <row r="8016" spans="1:7" hidden="1" x14ac:dyDescent="0.2">
      <c r="A8016" t="s">
        <v>394</v>
      </c>
      <c r="B8016">
        <v>1</v>
      </c>
      <c r="C8016">
        <v>5</v>
      </c>
      <c r="D8016" t="s">
        <v>6576</v>
      </c>
      <c r="E8016">
        <v>49.067484</v>
      </c>
      <c r="F8016">
        <v>-122.82948</v>
      </c>
      <c r="G8016">
        <f>IF(route_map__2[[#This Row],[route_label]]&lt;&gt;A8017,0,SQRT((E8017-route_map__2[[#This Row],[stop_lat]])^2 + ((F8017-route_map__2[[#This Row],[stop_lon]])*COS(RADIANS(route_map__2[[#This Row],[stop_lat]])))^2)*111.32)</f>
        <v>0.24979463867104862</v>
      </c>
    </row>
    <row r="8017" spans="1:7" hidden="1" x14ac:dyDescent="0.2">
      <c r="A8017" t="s">
        <v>394</v>
      </c>
      <c r="B8017">
        <v>1</v>
      </c>
      <c r="C8017">
        <v>6</v>
      </c>
      <c r="D8017" t="s">
        <v>6577</v>
      </c>
      <c r="E8017">
        <v>49.06756</v>
      </c>
      <c r="F8017">
        <v>-122.832903</v>
      </c>
      <c r="G8017">
        <f>IF(route_map__2[[#This Row],[route_label]]&lt;&gt;A8018,0,SQRT((E8018-route_map__2[[#This Row],[stop_lat]])^2 + ((F8018-route_map__2[[#This Row],[stop_lon]])*COS(RADIANS(route_map__2[[#This Row],[stop_lat]])))^2)*111.32)</f>
        <v>0.72133734701534369</v>
      </c>
    </row>
    <row r="8018" spans="1:7" hidden="1" x14ac:dyDescent="0.2">
      <c r="A8018" t="s">
        <v>394</v>
      </c>
      <c r="B8018">
        <v>1</v>
      </c>
      <c r="C8018">
        <v>7</v>
      </c>
      <c r="D8018" t="s">
        <v>6578</v>
      </c>
      <c r="E8018">
        <v>49.064521999999997</v>
      </c>
      <c r="F8018">
        <v>-122.841639</v>
      </c>
      <c r="G8018">
        <f>IF(route_map__2[[#This Row],[route_label]]&lt;&gt;A8019,0,SQRT((E8019-route_map__2[[#This Row],[stop_lat]])^2 + ((F8019-route_map__2[[#This Row],[stop_lon]])*COS(RADIANS(route_map__2[[#This Row],[stop_lat]])))^2)*111.32)</f>
        <v>0.41618416027792549</v>
      </c>
    </row>
    <row r="8019" spans="1:7" hidden="1" x14ac:dyDescent="0.2">
      <c r="A8019" t="s">
        <v>394</v>
      </c>
      <c r="B8019">
        <v>1</v>
      </c>
      <c r="C8019">
        <v>8</v>
      </c>
      <c r="D8019" t="s">
        <v>6579</v>
      </c>
      <c r="E8019">
        <v>49.062992999999999</v>
      </c>
      <c r="F8019">
        <v>-122.846846</v>
      </c>
      <c r="G8019">
        <f>IF(route_map__2[[#This Row],[route_label]]&lt;&gt;A8020,0,SQRT((E8020-route_map__2[[#This Row],[stop_lat]])^2 + ((F8020-route_map__2[[#This Row],[stop_lon]])*COS(RADIANS(route_map__2[[#This Row],[stop_lat]])))^2)*111.32)</f>
        <v>0.42466575037573934</v>
      </c>
    </row>
    <row r="8020" spans="1:7" hidden="1" x14ac:dyDescent="0.2">
      <c r="A8020" t="s">
        <v>394</v>
      </c>
      <c r="B8020">
        <v>1</v>
      </c>
      <c r="C8020">
        <v>9</v>
      </c>
      <c r="D8020" t="s">
        <v>6580</v>
      </c>
      <c r="E8020">
        <v>49.060178999999998</v>
      </c>
      <c r="F8020">
        <v>-122.85077699999999</v>
      </c>
      <c r="G8020">
        <f>IF(route_map__2[[#This Row],[route_label]]&lt;&gt;A8021,0,SQRT((E8021-route_map__2[[#This Row],[stop_lat]])^2 + ((F8021-route_map__2[[#This Row],[stop_lon]])*COS(RADIANS(route_map__2[[#This Row],[stop_lat]])))^2)*111.32)</f>
        <v>0.577873421777225</v>
      </c>
    </row>
    <row r="8021" spans="1:7" hidden="1" x14ac:dyDescent="0.2">
      <c r="A8021" t="s">
        <v>394</v>
      </c>
      <c r="B8021">
        <v>1</v>
      </c>
      <c r="C8021">
        <v>10</v>
      </c>
      <c r="D8021" t="s">
        <v>6581</v>
      </c>
      <c r="E8021">
        <v>49.056950000000001</v>
      </c>
      <c r="F8021">
        <v>-122.85697999999999</v>
      </c>
      <c r="G8021">
        <f>IF(route_map__2[[#This Row],[route_label]]&lt;&gt;A8022,0,SQRT((E8022-route_map__2[[#This Row],[stop_lat]])^2 + ((F8022-route_map__2[[#This Row],[stop_lon]])*COS(RADIANS(route_map__2[[#This Row],[stop_lat]])))^2)*111.32)</f>
        <v>0.50525384798183792</v>
      </c>
    </row>
    <row r="8022" spans="1:7" hidden="1" x14ac:dyDescent="0.2">
      <c r="A8022" t="s">
        <v>394</v>
      </c>
      <c r="B8022">
        <v>1</v>
      </c>
      <c r="C8022">
        <v>11</v>
      </c>
      <c r="D8022" t="s">
        <v>6582</v>
      </c>
      <c r="E8022">
        <v>49.054606</v>
      </c>
      <c r="F8022">
        <v>-122.862911</v>
      </c>
      <c r="G8022">
        <f>IF(route_map__2[[#This Row],[route_label]]&lt;&gt;A8023,0,SQRT((E8023-route_map__2[[#This Row],[stop_lat]])^2 + ((F8023-route_map__2[[#This Row],[stop_lon]])*COS(RADIANS(route_map__2[[#This Row],[stop_lat]])))^2)*111.32)</f>
        <v>0.42482282450547376</v>
      </c>
    </row>
    <row r="8023" spans="1:7" hidden="1" x14ac:dyDescent="0.2">
      <c r="A8023" t="s">
        <v>394</v>
      </c>
      <c r="B8023">
        <v>1</v>
      </c>
      <c r="C8023">
        <v>12</v>
      </c>
      <c r="D8023" t="s">
        <v>6504</v>
      </c>
      <c r="E8023">
        <v>49.052235000000003</v>
      </c>
      <c r="F8023">
        <v>-122.867474</v>
      </c>
      <c r="G8023">
        <f>IF(route_map__2[[#This Row],[route_label]]&lt;&gt;A8024,0,SQRT((E8024-route_map__2[[#This Row],[stop_lat]])^2 + ((F8024-route_map__2[[#This Row],[stop_lon]])*COS(RADIANS(route_map__2[[#This Row],[stop_lat]])))^2)*111.32)</f>
        <v>0.2464659784977303</v>
      </c>
    </row>
    <row r="8024" spans="1:7" hidden="1" x14ac:dyDescent="0.2">
      <c r="A8024" t="s">
        <v>394</v>
      </c>
      <c r="B8024">
        <v>1</v>
      </c>
      <c r="C8024">
        <v>13</v>
      </c>
      <c r="D8024" t="s">
        <v>6505</v>
      </c>
      <c r="E8024">
        <v>49.050021000000001</v>
      </c>
      <c r="F8024">
        <v>-122.867456</v>
      </c>
      <c r="G8024">
        <f>IF(route_map__2[[#This Row],[route_label]]&lt;&gt;A8025,0,SQRT((E8025-route_map__2[[#This Row],[stop_lat]])^2 + ((F8025-route_map__2[[#This Row],[stop_lon]])*COS(RADIANS(route_map__2[[#This Row],[stop_lat]])))^2)*111.32)</f>
        <v>0.30012021872404826</v>
      </c>
    </row>
    <row r="8025" spans="1:7" hidden="1" x14ac:dyDescent="0.2">
      <c r="A8025" t="s">
        <v>394</v>
      </c>
      <c r="B8025">
        <v>1</v>
      </c>
      <c r="C8025">
        <v>14</v>
      </c>
      <c r="D8025" t="s">
        <v>6506</v>
      </c>
      <c r="E8025">
        <v>49.047325000000001</v>
      </c>
      <c r="F8025">
        <v>-122.867469</v>
      </c>
      <c r="G8025">
        <f>IF(route_map__2[[#This Row],[route_label]]&lt;&gt;A8026,0,SQRT((E8026-route_map__2[[#This Row],[stop_lat]])^2 + ((F8026-route_map__2[[#This Row],[stop_lon]])*COS(RADIANS(route_map__2[[#This Row],[stop_lat]])))^2)*111.32)</f>
        <v>0.21552046029291727</v>
      </c>
    </row>
    <row r="8026" spans="1:7" hidden="1" x14ac:dyDescent="0.2">
      <c r="A8026" t="s">
        <v>394</v>
      </c>
      <c r="B8026">
        <v>1</v>
      </c>
      <c r="C8026">
        <v>15</v>
      </c>
      <c r="D8026" t="s">
        <v>6507</v>
      </c>
      <c r="E8026">
        <v>49.045389</v>
      </c>
      <c r="F8026">
        <v>-122.86748900000001</v>
      </c>
      <c r="G8026">
        <f>IF(route_map__2[[#This Row],[route_label]]&lt;&gt;A8027,0,SQRT((E8027-route_map__2[[#This Row],[stop_lat]])^2 + ((F8027-route_map__2[[#This Row],[stop_lon]])*COS(RADIANS(route_map__2[[#This Row],[stop_lat]])))^2)*111.32)</f>
        <v>0.35077526977917939</v>
      </c>
    </row>
    <row r="8027" spans="1:7" hidden="1" x14ac:dyDescent="0.2">
      <c r="A8027" t="s">
        <v>394</v>
      </c>
      <c r="B8027">
        <v>1</v>
      </c>
      <c r="C8027">
        <v>16</v>
      </c>
      <c r="D8027" t="s">
        <v>6508</v>
      </c>
      <c r="E8027">
        <v>49.042237999999998</v>
      </c>
      <c r="F8027">
        <v>-122.86751700000001</v>
      </c>
      <c r="G8027">
        <f>IF(route_map__2[[#This Row],[route_label]]&lt;&gt;A8028,0,SQRT((E8028-route_map__2[[#This Row],[stop_lat]])^2 + ((F8028-route_map__2[[#This Row],[stop_lon]])*COS(RADIANS(route_map__2[[#This Row],[stop_lat]])))^2)*111.32)</f>
        <v>0.44120683555534818</v>
      </c>
    </row>
    <row r="8028" spans="1:7" hidden="1" x14ac:dyDescent="0.2">
      <c r="A8028" t="s">
        <v>394</v>
      </c>
      <c r="B8028">
        <v>1</v>
      </c>
      <c r="C8028">
        <v>17</v>
      </c>
      <c r="D8028" t="s">
        <v>6509</v>
      </c>
      <c r="E8028">
        <v>49.038274999999999</v>
      </c>
      <c r="F8028">
        <v>-122.867604</v>
      </c>
      <c r="G8028">
        <f>IF(route_map__2[[#This Row],[route_label]]&lt;&gt;A8029,0,SQRT((E8029-route_map__2[[#This Row],[stop_lat]])^2 + ((F8029-route_map__2[[#This Row],[stop_lon]])*COS(RADIANS(route_map__2[[#This Row],[stop_lat]])))^2)*111.32)</f>
        <v>0.42257135013654101</v>
      </c>
    </row>
    <row r="8029" spans="1:7" hidden="1" x14ac:dyDescent="0.2">
      <c r="A8029" t="s">
        <v>394</v>
      </c>
      <c r="B8029">
        <v>1</v>
      </c>
      <c r="C8029">
        <v>18</v>
      </c>
      <c r="D8029" t="s">
        <v>6510</v>
      </c>
      <c r="E8029">
        <v>49.034478999999997</v>
      </c>
      <c r="F8029">
        <v>-122.867594</v>
      </c>
      <c r="G8029">
        <f>IF(route_map__2[[#This Row],[route_label]]&lt;&gt;A8030,0,SQRT((E8030-route_map__2[[#This Row],[stop_lat]])^2 + ((F8030-route_map__2[[#This Row],[stop_lon]])*COS(RADIANS(route_map__2[[#This Row],[stop_lat]])))^2)*111.32)</f>
        <v>0.36471710171345584</v>
      </c>
    </row>
    <row r="8030" spans="1:7" hidden="1" x14ac:dyDescent="0.2">
      <c r="A8030" t="s">
        <v>394</v>
      </c>
      <c r="B8030">
        <v>1</v>
      </c>
      <c r="C8030">
        <v>19</v>
      </c>
      <c r="D8030" t="s">
        <v>6511</v>
      </c>
      <c r="E8030">
        <v>49.031224999999999</v>
      </c>
      <c r="F8030">
        <v>-122.867012</v>
      </c>
      <c r="G8030">
        <f>IF(route_map__2[[#This Row],[route_label]]&lt;&gt;A8031,0,SQRT((E8031-route_map__2[[#This Row],[stop_lat]])^2 + ((F8031-route_map__2[[#This Row],[stop_lon]])*COS(RADIANS(route_map__2[[#This Row],[stop_lat]])))^2)*111.32)</f>
        <v>0.39464307512259322</v>
      </c>
    </row>
    <row r="8031" spans="1:7" hidden="1" x14ac:dyDescent="0.2">
      <c r="A8031" t="s">
        <v>394</v>
      </c>
      <c r="B8031">
        <v>1</v>
      </c>
      <c r="C8031">
        <v>20</v>
      </c>
      <c r="D8031" t="s">
        <v>6512</v>
      </c>
      <c r="E8031">
        <v>49.031208999999997</v>
      </c>
      <c r="F8031">
        <v>-122.861605</v>
      </c>
      <c r="G8031">
        <f>IF(route_map__2[[#This Row],[route_label]]&lt;&gt;A8032,0,SQRT((E8032-route_map__2[[#This Row],[stop_lat]])^2 + ((F8032-route_map__2[[#This Row],[stop_lon]])*COS(RADIANS(route_map__2[[#This Row],[stop_lat]])))^2)*111.32)</f>
        <v>0.40391967876564561</v>
      </c>
    </row>
    <row r="8032" spans="1:7" hidden="1" x14ac:dyDescent="0.2">
      <c r="A8032" t="s">
        <v>394</v>
      </c>
      <c r="B8032">
        <v>1</v>
      </c>
      <c r="C8032">
        <v>21</v>
      </c>
      <c r="D8032" t="s">
        <v>6513</v>
      </c>
      <c r="E8032">
        <v>49.031182000000001</v>
      </c>
      <c r="F8032">
        <v>-122.856071</v>
      </c>
      <c r="G8032">
        <f>IF(route_map__2[[#This Row],[route_label]]&lt;&gt;A8033,0,SQRT((E8033-route_map__2[[#This Row],[stop_lat]])^2 + ((F8033-route_map__2[[#This Row],[stop_lon]])*COS(RADIANS(route_map__2[[#This Row],[stop_lat]])))^2)*111.32)</f>
        <v>0.33384293136843612</v>
      </c>
    </row>
    <row r="8033" spans="1:7" hidden="1" x14ac:dyDescent="0.2">
      <c r="A8033" t="s">
        <v>394</v>
      </c>
      <c r="B8033">
        <v>1</v>
      </c>
      <c r="C8033">
        <v>22</v>
      </c>
      <c r="D8033" t="s">
        <v>6514</v>
      </c>
      <c r="E8033">
        <v>49.031173000000003</v>
      </c>
      <c r="F8033">
        <v>-122.85149699999999</v>
      </c>
      <c r="G8033">
        <f>IF(route_map__2[[#This Row],[route_label]]&lt;&gt;A8034,0,SQRT((E8034-route_map__2[[#This Row],[stop_lat]])^2 + ((F8034-route_map__2[[#This Row],[stop_lon]])*COS(RADIANS(route_map__2[[#This Row],[stop_lat]])))^2)*111.32)</f>
        <v>0.49481117832544935</v>
      </c>
    </row>
    <row r="8034" spans="1:7" hidden="1" x14ac:dyDescent="0.2">
      <c r="A8034" t="s">
        <v>394</v>
      </c>
      <c r="B8034">
        <v>1</v>
      </c>
      <c r="C8034">
        <v>23</v>
      </c>
      <c r="D8034" t="s">
        <v>6515</v>
      </c>
      <c r="E8034">
        <v>49.031120999999999</v>
      </c>
      <c r="F8034">
        <v>-122.844718</v>
      </c>
      <c r="G8034">
        <f>IF(route_map__2[[#This Row],[route_label]]&lt;&gt;A8035,0,SQRT((E8035-route_map__2[[#This Row],[stop_lat]])^2 + ((F8035-route_map__2[[#This Row],[stop_lon]])*COS(RADIANS(route_map__2[[#This Row],[stop_lat]])))^2)*111.32)</f>
        <v>0.24523886244078727</v>
      </c>
    </row>
    <row r="8035" spans="1:7" hidden="1" x14ac:dyDescent="0.2">
      <c r="A8035" t="s">
        <v>394</v>
      </c>
      <c r="B8035">
        <v>1</v>
      </c>
      <c r="C8035">
        <v>24</v>
      </c>
      <c r="D8035" t="s">
        <v>6516</v>
      </c>
      <c r="E8035">
        <v>49.031109999999998</v>
      </c>
      <c r="F8035">
        <v>-122.841358</v>
      </c>
      <c r="G8035">
        <f>IF(route_map__2[[#This Row],[route_label]]&lt;&gt;A8036,0,SQRT((E8036-route_map__2[[#This Row],[stop_lat]])^2 + ((F8036-route_map__2[[#This Row],[stop_lon]])*COS(RADIANS(route_map__2[[#This Row],[stop_lat]])))^2)*111.32)</f>
        <v>0.32559447175474954</v>
      </c>
    </row>
    <row r="8036" spans="1:7" hidden="1" x14ac:dyDescent="0.2">
      <c r="A8036" t="s">
        <v>394</v>
      </c>
      <c r="B8036">
        <v>1</v>
      </c>
      <c r="C8036">
        <v>25</v>
      </c>
      <c r="D8036" t="s">
        <v>6517</v>
      </c>
      <c r="E8036">
        <v>49.031108000000003</v>
      </c>
      <c r="F8036">
        <v>-122.83689699999999</v>
      </c>
      <c r="G8036">
        <f>IF(route_map__2[[#This Row],[route_label]]&lt;&gt;A8037,0,SQRT((E8037-route_map__2[[#This Row],[stop_lat]])^2 + ((F8037-route_map__2[[#This Row],[stop_lon]])*COS(RADIANS(route_map__2[[#This Row],[stop_lat]])))^2)*111.32)</f>
        <v>0.23596916322460385</v>
      </c>
    </row>
    <row r="8037" spans="1:7" hidden="1" x14ac:dyDescent="0.2">
      <c r="A8037" t="s">
        <v>394</v>
      </c>
      <c r="B8037">
        <v>1</v>
      </c>
      <c r="C8037">
        <v>26</v>
      </c>
      <c r="D8037" t="s">
        <v>6518</v>
      </c>
      <c r="E8037">
        <v>49.031098</v>
      </c>
      <c r="F8037">
        <v>-122.833664</v>
      </c>
      <c r="G8037">
        <f>IF(route_map__2[[#This Row],[route_label]]&lt;&gt;A8038,0,SQRT((E8038-route_map__2[[#This Row],[stop_lat]])^2 + ((F8038-route_map__2[[#This Row],[stop_lon]])*COS(RADIANS(route_map__2[[#This Row],[stop_lat]])))^2)*111.32)</f>
        <v>0.27574668177047496</v>
      </c>
    </row>
    <row r="8038" spans="1:7" hidden="1" x14ac:dyDescent="0.2">
      <c r="A8038" t="s">
        <v>394</v>
      </c>
      <c r="B8038">
        <v>1</v>
      </c>
      <c r="C8038">
        <v>27</v>
      </c>
      <c r="D8038" t="s">
        <v>6519</v>
      </c>
      <c r="E8038">
        <v>49.031087999999997</v>
      </c>
      <c r="F8038">
        <v>-122.829886</v>
      </c>
      <c r="G8038">
        <f>IF(route_map__2[[#This Row],[route_label]]&lt;&gt;A8039,0,SQRT((E8039-route_map__2[[#This Row],[stop_lat]])^2 + ((F8039-route_map__2[[#This Row],[stop_lon]])*COS(RADIANS(route_map__2[[#This Row],[stop_lat]])))^2)*111.32)</f>
        <v>0.14714364413389922</v>
      </c>
    </row>
    <row r="8039" spans="1:7" hidden="1" x14ac:dyDescent="0.2">
      <c r="A8039" t="s">
        <v>394</v>
      </c>
      <c r="B8039">
        <v>1</v>
      </c>
      <c r="C8039">
        <v>28</v>
      </c>
      <c r="D8039" t="s">
        <v>6520</v>
      </c>
      <c r="E8039">
        <v>49.031081</v>
      </c>
      <c r="F8039">
        <v>-122.82787</v>
      </c>
      <c r="G8039">
        <f>IF(route_map__2[[#This Row],[route_label]]&lt;&gt;A8040,0,SQRT((E8040-route_map__2[[#This Row],[stop_lat]])^2 + ((F8040-route_map__2[[#This Row],[stop_lon]])*COS(RADIANS(route_map__2[[#This Row],[stop_lat]])))^2)*111.32)</f>
        <v>0.18232159578985779</v>
      </c>
    </row>
    <row r="8040" spans="1:7" hidden="1" x14ac:dyDescent="0.2">
      <c r="A8040" t="s">
        <v>394</v>
      </c>
      <c r="B8040">
        <v>1</v>
      </c>
      <c r="C8040">
        <v>29</v>
      </c>
      <c r="D8040" t="s">
        <v>6521</v>
      </c>
      <c r="E8040">
        <v>49.031078000000001</v>
      </c>
      <c r="F8040">
        <v>-122.825372</v>
      </c>
      <c r="G8040">
        <f>IF(route_map__2[[#This Row],[route_label]]&lt;&gt;A8041,0,SQRT((E8041-route_map__2[[#This Row],[stop_lat]])^2 + ((F8041-route_map__2[[#This Row],[stop_lon]])*COS(RADIANS(route_map__2[[#This Row],[stop_lat]])))^2)*111.32)</f>
        <v>0.18488150668018569</v>
      </c>
    </row>
    <row r="8041" spans="1:7" hidden="1" x14ac:dyDescent="0.2">
      <c r="A8041" t="s">
        <v>394</v>
      </c>
      <c r="B8041">
        <v>1</v>
      </c>
      <c r="C8041">
        <v>30</v>
      </c>
      <c r="D8041" t="s">
        <v>6522</v>
      </c>
      <c r="E8041">
        <v>49.031064999999998</v>
      </c>
      <c r="F8041">
        <v>-122.822839</v>
      </c>
      <c r="G8041">
        <f>IF(route_map__2[[#This Row],[route_label]]&lt;&gt;A8042,0,SQRT((E8042-route_map__2[[#This Row],[stop_lat]])^2 + ((F8042-route_map__2[[#This Row],[stop_lon]])*COS(RADIANS(route_map__2[[#This Row],[stop_lat]])))^2)*111.32)</f>
        <v>0.28238642818153215</v>
      </c>
    </row>
    <row r="8042" spans="1:7" hidden="1" x14ac:dyDescent="0.2">
      <c r="A8042" t="s">
        <v>394</v>
      </c>
      <c r="B8042">
        <v>1</v>
      </c>
      <c r="C8042">
        <v>31</v>
      </c>
      <c r="D8042" t="s">
        <v>6523</v>
      </c>
      <c r="E8042">
        <v>49.031064999999998</v>
      </c>
      <c r="F8042">
        <v>-122.81896999999999</v>
      </c>
      <c r="G8042">
        <f>IF(route_map__2[[#This Row],[route_label]]&lt;&gt;A8043,0,SQRT((E8043-route_map__2[[#This Row],[stop_lat]])^2 + ((F8043-route_map__2[[#This Row],[stop_lon]])*COS(RADIANS(route_map__2[[#This Row],[stop_lat]])))^2)*111.32)</f>
        <v>0.32712834373887639</v>
      </c>
    </row>
    <row r="8043" spans="1:7" hidden="1" x14ac:dyDescent="0.2">
      <c r="A8043" t="s">
        <v>394</v>
      </c>
      <c r="B8043">
        <v>1</v>
      </c>
      <c r="C8043">
        <v>32</v>
      </c>
      <c r="D8043" t="s">
        <v>6524</v>
      </c>
      <c r="E8043">
        <v>49.031058000000002</v>
      </c>
      <c r="F8043">
        <v>-122.814488</v>
      </c>
      <c r="G8043">
        <f>IF(route_map__2[[#This Row],[route_label]]&lt;&gt;A8044,0,SQRT((E8044-route_map__2[[#This Row],[stop_lat]])^2 + ((F8044-route_map__2[[#This Row],[stop_lon]])*COS(RADIANS(route_map__2[[#This Row],[stop_lat]])))^2)*111.32)</f>
        <v>0.21050283953941656</v>
      </c>
    </row>
    <row r="8044" spans="1:7" hidden="1" x14ac:dyDescent="0.2">
      <c r="A8044" t="s">
        <v>394</v>
      </c>
      <c r="B8044">
        <v>1</v>
      </c>
      <c r="C8044">
        <v>33</v>
      </c>
      <c r="D8044" t="s">
        <v>5836</v>
      </c>
      <c r="E8044">
        <v>49.031041000000002</v>
      </c>
      <c r="F8044">
        <v>-122.811604</v>
      </c>
      <c r="G8044">
        <f>IF(route_map__2[[#This Row],[route_label]]&lt;&gt;A8045,0,SQRT((E8045-route_map__2[[#This Row],[stop_lat]])^2 + ((F8045-route_map__2[[#This Row],[stop_lon]])*COS(RADIANS(route_map__2[[#This Row],[stop_lat]])))^2)*111.32)</f>
        <v>0.1838547019786067</v>
      </c>
    </row>
    <row r="8045" spans="1:7" hidden="1" x14ac:dyDescent="0.2">
      <c r="A8045" t="s">
        <v>394</v>
      </c>
      <c r="B8045">
        <v>1</v>
      </c>
      <c r="C8045">
        <v>34</v>
      </c>
      <c r="D8045" t="s">
        <v>5837</v>
      </c>
      <c r="E8045">
        <v>49.031036999999998</v>
      </c>
      <c r="F8045">
        <v>-122.809085</v>
      </c>
      <c r="G8045">
        <f>IF(route_map__2[[#This Row],[route_label]]&lt;&gt;A8046,0,SQRT((E8046-route_map__2[[#This Row],[stop_lat]])^2 + ((F8046-route_map__2[[#This Row],[stop_lon]])*COS(RADIANS(route_map__2[[#This Row],[stop_lat]])))^2)*111.32)</f>
        <v>0.21006148475206562</v>
      </c>
    </row>
    <row r="8046" spans="1:7" hidden="1" x14ac:dyDescent="0.2">
      <c r="A8046" t="s">
        <v>394</v>
      </c>
      <c r="B8046">
        <v>1</v>
      </c>
      <c r="C8046">
        <v>35</v>
      </c>
      <c r="D8046" t="s">
        <v>5838</v>
      </c>
      <c r="E8046">
        <v>49.031024000000002</v>
      </c>
      <c r="F8046">
        <v>-122.806207</v>
      </c>
      <c r="G8046">
        <f>IF(route_map__2[[#This Row],[route_label]]&lt;&gt;A8047,0,SQRT((E8047-route_map__2[[#This Row],[stop_lat]])^2 + ((F8047-route_map__2[[#This Row],[stop_lon]])*COS(RADIANS(route_map__2[[#This Row],[stop_lat]])))^2)*111.32)</f>
        <v>0.38392617546423813</v>
      </c>
    </row>
    <row r="8047" spans="1:7" hidden="1" x14ac:dyDescent="0.2">
      <c r="A8047" t="s">
        <v>394</v>
      </c>
      <c r="B8047">
        <v>1</v>
      </c>
      <c r="C8047">
        <v>36</v>
      </c>
      <c r="D8047" t="s">
        <v>6562</v>
      </c>
      <c r="E8047">
        <v>49.031826000000002</v>
      </c>
      <c r="F8047">
        <v>-122.801091</v>
      </c>
      <c r="G8047">
        <f>IF(route_map__2[[#This Row],[route_label]]&lt;&gt;A8048,0,SQRT((E8048-route_map__2[[#This Row],[stop_lat]])^2 + ((F8048-route_map__2[[#This Row],[stop_lon]])*COS(RADIANS(route_map__2[[#This Row],[stop_lat]])))^2)*111.32)</f>
        <v>0</v>
      </c>
    </row>
    <row r="8048" spans="1:7" hidden="1" x14ac:dyDescent="0.2">
      <c r="A8048" t="s">
        <v>409</v>
      </c>
      <c r="B8048">
        <v>0</v>
      </c>
      <c r="C8048">
        <v>1</v>
      </c>
      <c r="D8048" t="s">
        <v>5929</v>
      </c>
      <c r="E8048">
        <v>49.032567</v>
      </c>
      <c r="F8048">
        <v>-122.801322</v>
      </c>
      <c r="G8048">
        <f>IF(route_map__2[[#This Row],[route_label]]&lt;&gt;A8049,0,SQRT((E8049-route_map__2[[#This Row],[stop_lat]])^2 + ((F8049-route_map__2[[#This Row],[stop_lon]])*COS(RADIANS(route_map__2[[#This Row],[stop_lat]])))^2)*111.32)</f>
        <v>0.20583942704420746</v>
      </c>
    </row>
    <row r="8049" spans="1:7" hidden="1" x14ac:dyDescent="0.2">
      <c r="A8049" t="s">
        <v>409</v>
      </c>
      <c r="B8049">
        <v>0</v>
      </c>
      <c r="C8049">
        <v>2</v>
      </c>
      <c r="D8049" t="s">
        <v>5930</v>
      </c>
      <c r="E8049">
        <v>49.030718</v>
      </c>
      <c r="F8049">
        <v>-122.80129599999999</v>
      </c>
      <c r="G8049">
        <f>IF(route_map__2[[#This Row],[route_label]]&lt;&gt;A8050,0,SQRT((E8050-route_map__2[[#This Row],[stop_lat]])^2 + ((F8050-route_map__2[[#This Row],[stop_lon]])*COS(RADIANS(route_map__2[[#This Row],[stop_lat]])))^2)*111.32)</f>
        <v>0.32172083557517106</v>
      </c>
    </row>
    <row r="8050" spans="1:7" hidden="1" x14ac:dyDescent="0.2">
      <c r="A8050" t="s">
        <v>409</v>
      </c>
      <c r="B8050">
        <v>0</v>
      </c>
      <c r="C8050">
        <v>3</v>
      </c>
      <c r="D8050" t="s">
        <v>6583</v>
      </c>
      <c r="E8050">
        <v>49.027828</v>
      </c>
      <c r="F8050">
        <v>-122.801323</v>
      </c>
      <c r="G8050">
        <f>IF(route_map__2[[#This Row],[route_label]]&lt;&gt;A8051,0,SQRT((E8051-route_map__2[[#This Row],[stop_lat]])^2 + ((F8051-route_map__2[[#This Row],[stop_lon]])*COS(RADIANS(route_map__2[[#This Row],[stop_lat]])))^2)*111.32)</f>
        <v>0.4162869422028686</v>
      </c>
    </row>
    <row r="8051" spans="1:7" hidden="1" x14ac:dyDescent="0.2">
      <c r="A8051" t="s">
        <v>409</v>
      </c>
      <c r="B8051">
        <v>0</v>
      </c>
      <c r="C8051">
        <v>4</v>
      </c>
      <c r="D8051" t="s">
        <v>6584</v>
      </c>
      <c r="E8051">
        <v>49.024088999999996</v>
      </c>
      <c r="F8051">
        <v>-122.801225</v>
      </c>
      <c r="G8051">
        <f>IF(route_map__2[[#This Row],[route_label]]&lt;&gt;A8052,0,SQRT((E8052-route_map__2[[#This Row],[stop_lat]])^2 + ((F8052-route_map__2[[#This Row],[stop_lon]])*COS(RADIANS(route_map__2[[#This Row],[stop_lat]])))^2)*111.32)</f>
        <v>0.36410516795916964</v>
      </c>
    </row>
    <row r="8052" spans="1:7" hidden="1" x14ac:dyDescent="0.2">
      <c r="A8052" t="s">
        <v>409</v>
      </c>
      <c r="B8052">
        <v>0</v>
      </c>
      <c r="C8052">
        <v>5</v>
      </c>
      <c r="D8052" t="s">
        <v>6585</v>
      </c>
      <c r="E8052">
        <v>49.021504999999998</v>
      </c>
      <c r="F8052">
        <v>-122.79816700000001</v>
      </c>
      <c r="G8052">
        <f>IF(route_map__2[[#This Row],[route_label]]&lt;&gt;A8053,0,SQRT((E8053-route_map__2[[#This Row],[stop_lat]])^2 + ((F8053-route_map__2[[#This Row],[stop_lon]])*COS(RADIANS(route_map__2[[#This Row],[stop_lat]])))^2)*111.32)</f>
        <v>0.16107482493334482</v>
      </c>
    </row>
    <row r="8053" spans="1:7" hidden="1" x14ac:dyDescent="0.2">
      <c r="A8053" t="s">
        <v>409</v>
      </c>
      <c r="B8053">
        <v>0</v>
      </c>
      <c r="C8053">
        <v>6</v>
      </c>
      <c r="D8053" t="s">
        <v>6586</v>
      </c>
      <c r="E8053">
        <v>49.020384999999997</v>
      </c>
      <c r="F8053">
        <v>-122.79677</v>
      </c>
      <c r="G8053">
        <f>IF(route_map__2[[#This Row],[route_label]]&lt;&gt;A8054,0,SQRT((E8054-route_map__2[[#This Row],[stop_lat]])^2 + ((F8054-route_map__2[[#This Row],[stop_lon]])*COS(RADIANS(route_map__2[[#This Row],[stop_lat]])))^2)*111.32)</f>
        <v>0.15888363707202513</v>
      </c>
    </row>
    <row r="8054" spans="1:7" hidden="1" x14ac:dyDescent="0.2">
      <c r="A8054" t="s">
        <v>409</v>
      </c>
      <c r="B8054">
        <v>0</v>
      </c>
      <c r="C8054">
        <v>7</v>
      </c>
      <c r="D8054" t="s">
        <v>6587</v>
      </c>
      <c r="E8054">
        <v>49.019770000000001</v>
      </c>
      <c r="F8054">
        <v>-122.79480599999999</v>
      </c>
      <c r="G8054">
        <f>IF(route_map__2[[#This Row],[route_label]]&lt;&gt;A8055,0,SQRT((E8055-route_map__2[[#This Row],[stop_lat]])^2 + ((F8055-route_map__2[[#This Row],[stop_lon]])*COS(RADIANS(route_map__2[[#This Row],[stop_lat]])))^2)*111.32)</f>
        <v>0.41300737422206352</v>
      </c>
    </row>
    <row r="8055" spans="1:7" hidden="1" x14ac:dyDescent="0.2">
      <c r="A8055" t="s">
        <v>409</v>
      </c>
      <c r="B8055">
        <v>0</v>
      </c>
      <c r="C8055">
        <v>8</v>
      </c>
      <c r="D8055" t="s">
        <v>6588</v>
      </c>
      <c r="E8055">
        <v>49.018357000000002</v>
      </c>
      <c r="F8055">
        <v>-122.789575</v>
      </c>
      <c r="G8055">
        <f>IF(route_map__2[[#This Row],[route_label]]&lt;&gt;A8056,0,SQRT((E8056-route_map__2[[#This Row],[stop_lat]])^2 + ((F8056-route_map__2[[#This Row],[stop_lon]])*COS(RADIANS(route_map__2[[#This Row],[stop_lat]])))^2)*111.32)</f>
        <v>0.25637401697420242</v>
      </c>
    </row>
    <row r="8056" spans="1:7" hidden="1" x14ac:dyDescent="0.2">
      <c r="A8056" t="s">
        <v>409</v>
      </c>
      <c r="B8056">
        <v>0</v>
      </c>
      <c r="C8056">
        <v>9</v>
      </c>
      <c r="D8056" t="s">
        <v>6589</v>
      </c>
      <c r="E8056">
        <v>49.016531999999998</v>
      </c>
      <c r="F8056">
        <v>-122.78743299999999</v>
      </c>
      <c r="G8056">
        <f>IF(route_map__2[[#This Row],[route_label]]&lt;&gt;A8057,0,SQRT((E8057-route_map__2[[#This Row],[stop_lat]])^2 + ((F8057-route_map__2[[#This Row],[stop_lon]])*COS(RADIANS(route_map__2[[#This Row],[stop_lat]])))^2)*111.32)</f>
        <v>0.2286625063157392</v>
      </c>
    </row>
    <row r="8057" spans="1:7" hidden="1" x14ac:dyDescent="0.2">
      <c r="A8057" t="s">
        <v>409</v>
      </c>
      <c r="B8057">
        <v>0</v>
      </c>
      <c r="C8057">
        <v>10</v>
      </c>
      <c r="D8057" t="s">
        <v>6590</v>
      </c>
      <c r="E8057">
        <v>49.016527000000004</v>
      </c>
      <c r="F8057">
        <v>-122.784301</v>
      </c>
      <c r="G8057">
        <f>IF(route_map__2[[#This Row],[route_label]]&lt;&gt;A8058,0,SQRT((E8058-route_map__2[[#This Row],[stop_lat]])^2 + ((F8058-route_map__2[[#This Row],[stop_lon]])*COS(RADIANS(route_map__2[[#This Row],[stop_lat]])))^2)*111.32)</f>
        <v>0.25319350621966291</v>
      </c>
    </row>
    <row r="8058" spans="1:7" hidden="1" x14ac:dyDescent="0.2">
      <c r="A8058" t="s">
        <v>409</v>
      </c>
      <c r="B8058">
        <v>0</v>
      </c>
      <c r="C8058">
        <v>11</v>
      </c>
      <c r="D8058" t="s">
        <v>6591</v>
      </c>
      <c r="E8058">
        <v>49.016520999999997</v>
      </c>
      <c r="F8058">
        <v>-122.780833</v>
      </c>
      <c r="G8058">
        <f>IF(route_map__2[[#This Row],[route_label]]&lt;&gt;A8059,0,SQRT((E8059-route_map__2[[#This Row],[stop_lat]])^2 + ((F8059-route_map__2[[#This Row],[stop_lon]])*COS(RADIANS(route_map__2[[#This Row],[stop_lat]])))^2)*111.32)</f>
        <v>0.26397451438730657</v>
      </c>
    </row>
    <row r="8059" spans="1:7" hidden="1" x14ac:dyDescent="0.2">
      <c r="A8059" t="s">
        <v>409</v>
      </c>
      <c r="B8059">
        <v>0</v>
      </c>
      <c r="C8059">
        <v>12</v>
      </c>
      <c r="D8059" t="s">
        <v>6592</v>
      </c>
      <c r="E8059">
        <v>49.018630999999999</v>
      </c>
      <c r="F8059">
        <v>-122.779183</v>
      </c>
      <c r="G8059">
        <f>IF(route_map__2[[#This Row],[route_label]]&lt;&gt;A8060,0,SQRT((E8060-route_map__2[[#This Row],[stop_lat]])^2 + ((F8060-route_map__2[[#This Row],[stop_lon]])*COS(RADIANS(route_map__2[[#This Row],[stop_lat]])))^2)*111.32)</f>
        <v>0.20995105584036625</v>
      </c>
    </row>
    <row r="8060" spans="1:7" hidden="1" x14ac:dyDescent="0.2">
      <c r="A8060" t="s">
        <v>409</v>
      </c>
      <c r="B8060">
        <v>0</v>
      </c>
      <c r="C8060">
        <v>13</v>
      </c>
      <c r="D8060" t="s">
        <v>6593</v>
      </c>
      <c r="E8060">
        <v>49.020516999999998</v>
      </c>
      <c r="F8060">
        <v>-122.779172</v>
      </c>
      <c r="G8060">
        <f>IF(route_map__2[[#This Row],[route_label]]&lt;&gt;A8061,0,SQRT((E8061-route_map__2[[#This Row],[stop_lat]])^2 + ((F8061-route_map__2[[#This Row],[stop_lon]])*COS(RADIANS(route_map__2[[#This Row],[stop_lat]])))^2)*111.32)</f>
        <v>0.18935987938867987</v>
      </c>
    </row>
    <row r="8061" spans="1:7" hidden="1" x14ac:dyDescent="0.2">
      <c r="A8061" t="s">
        <v>409</v>
      </c>
      <c r="B8061">
        <v>0</v>
      </c>
      <c r="C8061">
        <v>14</v>
      </c>
      <c r="D8061" t="s">
        <v>6594</v>
      </c>
      <c r="E8061">
        <v>49.022218000000002</v>
      </c>
      <c r="F8061">
        <v>-122.77915400000001</v>
      </c>
      <c r="G8061">
        <f>IF(route_map__2[[#This Row],[route_label]]&lt;&gt;A8062,0,SQRT((E8062-route_map__2[[#This Row],[stop_lat]])^2 + ((F8062-route_map__2[[#This Row],[stop_lon]])*COS(RADIANS(route_map__2[[#This Row],[stop_lat]])))^2)*111.32)</f>
        <v>0.22097140581207683</v>
      </c>
    </row>
    <row r="8062" spans="1:7" hidden="1" x14ac:dyDescent="0.2">
      <c r="A8062" t="s">
        <v>409</v>
      </c>
      <c r="B8062">
        <v>0</v>
      </c>
      <c r="C8062">
        <v>15</v>
      </c>
      <c r="D8062" t="s">
        <v>6595</v>
      </c>
      <c r="E8062">
        <v>49.024203</v>
      </c>
      <c r="F8062">
        <v>-122.779144</v>
      </c>
      <c r="G8062">
        <f>IF(route_map__2[[#This Row],[route_label]]&lt;&gt;A8063,0,SQRT((E8063-route_map__2[[#This Row],[stop_lat]])^2 + ((F8063-route_map__2[[#This Row],[stop_lon]])*COS(RADIANS(route_map__2[[#This Row],[stop_lat]])))^2)*111.32)</f>
        <v>0.19436477483021444</v>
      </c>
    </row>
    <row r="8063" spans="1:7" hidden="1" x14ac:dyDescent="0.2">
      <c r="A8063" t="s">
        <v>409</v>
      </c>
      <c r="B8063">
        <v>0</v>
      </c>
      <c r="C8063">
        <v>16</v>
      </c>
      <c r="D8063" t="s">
        <v>6596</v>
      </c>
      <c r="E8063">
        <v>49.025948999999997</v>
      </c>
      <c r="F8063">
        <v>-122.77914199999999</v>
      </c>
      <c r="G8063">
        <f>IF(route_map__2[[#This Row],[route_label]]&lt;&gt;A8064,0,SQRT((E8064-route_map__2[[#This Row],[stop_lat]])^2 + ((F8064-route_map__2[[#This Row],[stop_lon]])*COS(RADIANS(route_map__2[[#This Row],[stop_lat]])))^2)*111.32)</f>
        <v>0.19426657921428597</v>
      </c>
    </row>
    <row r="8064" spans="1:7" hidden="1" x14ac:dyDescent="0.2">
      <c r="A8064" t="s">
        <v>409</v>
      </c>
      <c r="B8064">
        <v>0</v>
      </c>
      <c r="C8064">
        <v>17</v>
      </c>
      <c r="D8064" t="s">
        <v>6597</v>
      </c>
      <c r="E8064">
        <v>49.027693999999997</v>
      </c>
      <c r="F8064">
        <v>-122.779111</v>
      </c>
      <c r="G8064">
        <f>IF(route_map__2[[#This Row],[route_label]]&lt;&gt;A8065,0,SQRT((E8065-route_map__2[[#This Row],[stop_lat]])^2 + ((F8065-route_map__2[[#This Row],[stop_lon]])*COS(RADIANS(route_map__2[[#This Row],[stop_lat]])))^2)*111.32)</f>
        <v>0.36639032521419423</v>
      </c>
    </row>
    <row r="8065" spans="1:7" hidden="1" x14ac:dyDescent="0.2">
      <c r="A8065" t="s">
        <v>409</v>
      </c>
      <c r="B8065">
        <v>0</v>
      </c>
      <c r="C8065">
        <v>18</v>
      </c>
      <c r="D8065" t="s">
        <v>6598</v>
      </c>
      <c r="E8065">
        <v>49.030973000000003</v>
      </c>
      <c r="F8065">
        <v>-122.778677</v>
      </c>
      <c r="G8065">
        <f>IF(route_map__2[[#This Row],[route_label]]&lt;&gt;A8066,0,SQRT((E8066-route_map__2[[#This Row],[stop_lat]])^2 + ((F8066-route_map__2[[#This Row],[stop_lon]])*COS(RADIANS(route_map__2[[#This Row],[stop_lat]])))^2)*111.32)</f>
        <v>0.20456607542959188</v>
      </c>
    </row>
    <row r="8066" spans="1:7" hidden="1" x14ac:dyDescent="0.2">
      <c r="A8066" t="s">
        <v>409</v>
      </c>
      <c r="B8066">
        <v>0</v>
      </c>
      <c r="C8066">
        <v>19</v>
      </c>
      <c r="D8066" t="s">
        <v>6599</v>
      </c>
      <c r="E8066">
        <v>49.031554</v>
      </c>
      <c r="F8066">
        <v>-122.77601799999999</v>
      </c>
      <c r="G8066">
        <f>IF(route_map__2[[#This Row],[route_label]]&lt;&gt;A8067,0,SQRT((E8067-route_map__2[[#This Row],[stop_lat]])^2 + ((F8067-route_map__2[[#This Row],[stop_lon]])*COS(RADIANS(route_map__2[[#This Row],[stop_lat]])))^2)*111.32)</f>
        <v>1.0376407318140701</v>
      </c>
    </row>
    <row r="8067" spans="1:7" hidden="1" x14ac:dyDescent="0.2">
      <c r="A8067" t="s">
        <v>409</v>
      </c>
      <c r="B8067">
        <v>0</v>
      </c>
      <c r="C8067">
        <v>20</v>
      </c>
      <c r="D8067" t="s">
        <v>6600</v>
      </c>
      <c r="E8067">
        <v>49.038781999999998</v>
      </c>
      <c r="F8067">
        <v>-122.784995</v>
      </c>
      <c r="G8067">
        <f>IF(route_map__2[[#This Row],[route_label]]&lt;&gt;A8068,0,SQRT((E8068-route_map__2[[#This Row],[stop_lat]])^2 + ((F8068-route_map__2[[#This Row],[stop_lon]])*COS(RADIANS(route_map__2[[#This Row],[stop_lat]])))^2)*111.32)</f>
        <v>0.67462801415292672</v>
      </c>
    </row>
    <row r="8068" spans="1:7" hidden="1" x14ac:dyDescent="0.2">
      <c r="A8068" t="s">
        <v>409</v>
      </c>
      <c r="B8068">
        <v>0</v>
      </c>
      <c r="C8068">
        <v>21</v>
      </c>
      <c r="D8068" t="s">
        <v>6601</v>
      </c>
      <c r="E8068">
        <v>49.043519000000003</v>
      </c>
      <c r="F8068">
        <v>-122.790761</v>
      </c>
      <c r="G8068">
        <f>IF(route_map__2[[#This Row],[route_label]]&lt;&gt;A8069,0,SQRT((E8069-route_map__2[[#This Row],[stop_lat]])^2 + ((F8069-route_map__2[[#This Row],[stop_lon]])*COS(RADIANS(route_map__2[[#This Row],[stop_lat]])))^2)*111.32)</f>
        <v>0.23365342146630344</v>
      </c>
    </row>
    <row r="8069" spans="1:7" hidden="1" x14ac:dyDescent="0.2">
      <c r="A8069" t="s">
        <v>409</v>
      </c>
      <c r="B8069">
        <v>0</v>
      </c>
      <c r="C8069">
        <v>22</v>
      </c>
      <c r="D8069" t="s">
        <v>6602</v>
      </c>
      <c r="E8069">
        <v>49.045489000000003</v>
      </c>
      <c r="F8069">
        <v>-122.78965599999999</v>
      </c>
      <c r="G8069">
        <f>IF(route_map__2[[#This Row],[route_label]]&lt;&gt;A8070,0,SQRT((E8070-route_map__2[[#This Row],[stop_lat]])^2 + ((F8070-route_map__2[[#This Row],[stop_lon]])*COS(RADIANS(route_map__2[[#This Row],[stop_lat]])))^2)*111.32)</f>
        <v>0.21422983291779918</v>
      </c>
    </row>
    <row r="8070" spans="1:7" hidden="1" x14ac:dyDescent="0.2">
      <c r="A8070" t="s">
        <v>409</v>
      </c>
      <c r="B8070">
        <v>0</v>
      </c>
      <c r="C8070">
        <v>23</v>
      </c>
      <c r="D8070" t="s">
        <v>6603</v>
      </c>
      <c r="E8070">
        <v>49.045479999999998</v>
      </c>
      <c r="F8070">
        <v>-122.78672</v>
      </c>
      <c r="G8070">
        <f>IF(route_map__2[[#This Row],[route_label]]&lt;&gt;A8071,0,SQRT((E8071-route_map__2[[#This Row],[stop_lat]])^2 + ((F8071-route_map__2[[#This Row],[stop_lon]])*COS(RADIANS(route_map__2[[#This Row],[stop_lat]])))^2)*111.32)</f>
        <v>0.3433873523572028</v>
      </c>
    </row>
    <row r="8071" spans="1:7" hidden="1" x14ac:dyDescent="0.2">
      <c r="A8071" t="s">
        <v>409</v>
      </c>
      <c r="B8071">
        <v>0</v>
      </c>
      <c r="C8071">
        <v>24</v>
      </c>
      <c r="D8071" t="s">
        <v>6604</v>
      </c>
      <c r="E8071">
        <v>49.045456000000001</v>
      </c>
      <c r="F8071">
        <v>-122.782014</v>
      </c>
      <c r="G8071">
        <f>IF(route_map__2[[#This Row],[route_label]]&lt;&gt;A8072,0,SQRT((E8072-route_map__2[[#This Row],[stop_lat]])^2 + ((F8072-route_map__2[[#This Row],[stop_lon]])*COS(RADIANS(route_map__2[[#This Row],[stop_lat]])))^2)*111.32)</f>
        <v>0.22534108477910539</v>
      </c>
    </row>
    <row r="8072" spans="1:7" hidden="1" x14ac:dyDescent="0.2">
      <c r="A8072" t="s">
        <v>409</v>
      </c>
      <c r="B8072">
        <v>0</v>
      </c>
      <c r="C8072">
        <v>25</v>
      </c>
      <c r="D8072" t="s">
        <v>6605</v>
      </c>
      <c r="E8072">
        <v>49.046028999999997</v>
      </c>
      <c r="F8072">
        <v>-122.77905199999999</v>
      </c>
      <c r="G8072">
        <f>IF(route_map__2[[#This Row],[route_label]]&lt;&gt;A8073,0,SQRT((E8073-route_map__2[[#This Row],[stop_lat]])^2 + ((F8073-route_map__2[[#This Row],[stop_lon]])*COS(RADIANS(route_map__2[[#This Row],[stop_lat]])))^2)*111.32)</f>
        <v>0.39898499775570001</v>
      </c>
    </row>
    <row r="8073" spans="1:7" hidden="1" x14ac:dyDescent="0.2">
      <c r="A8073" t="s">
        <v>409</v>
      </c>
      <c r="B8073">
        <v>0</v>
      </c>
      <c r="C8073">
        <v>26</v>
      </c>
      <c r="D8073" t="s">
        <v>6606</v>
      </c>
      <c r="E8073">
        <v>49.049613000000001</v>
      </c>
      <c r="F8073">
        <v>-122.779098</v>
      </c>
      <c r="G8073">
        <f>IF(route_map__2[[#This Row],[route_label]]&lt;&gt;A8074,0,SQRT((E8074-route_map__2[[#This Row],[stop_lat]])^2 + ((F8074-route_map__2[[#This Row],[stop_lon]])*COS(RADIANS(route_map__2[[#This Row],[stop_lat]])))^2)*111.32)</f>
        <v>0.38939982745416124</v>
      </c>
    </row>
    <row r="8074" spans="1:7" hidden="1" x14ac:dyDescent="0.2">
      <c r="A8074" t="s">
        <v>409</v>
      </c>
      <c r="B8074">
        <v>0</v>
      </c>
      <c r="C8074">
        <v>27</v>
      </c>
      <c r="D8074" t="s">
        <v>6607</v>
      </c>
      <c r="E8074">
        <v>49.053111000000001</v>
      </c>
      <c r="F8074">
        <v>-122.779079</v>
      </c>
      <c r="G8074">
        <f>IF(route_map__2[[#This Row],[route_label]]&lt;&gt;A8075,0,SQRT((E8075-route_map__2[[#This Row],[stop_lat]])^2 + ((F8075-route_map__2[[#This Row],[stop_lon]])*COS(RADIANS(route_map__2[[#This Row],[stop_lat]])))^2)*111.32)</f>
        <v>0.40754419163450017</v>
      </c>
    </row>
    <row r="8075" spans="1:7" hidden="1" x14ac:dyDescent="0.2">
      <c r="A8075" t="s">
        <v>409</v>
      </c>
      <c r="B8075">
        <v>0</v>
      </c>
      <c r="C8075">
        <v>28</v>
      </c>
      <c r="D8075" t="s">
        <v>6608</v>
      </c>
      <c r="E8075">
        <v>49.056772000000002</v>
      </c>
      <c r="F8075">
        <v>-122.779095</v>
      </c>
      <c r="G8075">
        <f>IF(route_map__2[[#This Row],[route_label]]&lt;&gt;A8076,0,SQRT((E8076-route_map__2[[#This Row],[stop_lat]])^2 + ((F8076-route_map__2[[#This Row],[stop_lon]])*COS(RADIANS(route_map__2[[#This Row],[stop_lat]])))^2)*111.32)</f>
        <v>0.38065926512844422</v>
      </c>
    </row>
    <row r="8076" spans="1:7" hidden="1" x14ac:dyDescent="0.2">
      <c r="A8076" t="s">
        <v>409</v>
      </c>
      <c r="B8076">
        <v>0</v>
      </c>
      <c r="C8076">
        <v>29</v>
      </c>
      <c r="D8076" t="s">
        <v>6609</v>
      </c>
      <c r="E8076">
        <v>49.060161999999998</v>
      </c>
      <c r="F8076">
        <v>-122.779779</v>
      </c>
      <c r="G8076">
        <f>IF(route_map__2[[#This Row],[route_label]]&lt;&gt;A8077,0,SQRT((E8077-route_map__2[[#This Row],[stop_lat]])^2 + ((F8077-route_map__2[[#This Row],[stop_lon]])*COS(RADIANS(route_map__2[[#This Row],[stop_lat]])))^2)*111.32)</f>
        <v>0.8015149823131843</v>
      </c>
    </row>
    <row r="8077" spans="1:7" hidden="1" x14ac:dyDescent="0.2">
      <c r="A8077" t="s">
        <v>409</v>
      </c>
      <c r="B8077">
        <v>0</v>
      </c>
      <c r="C8077">
        <v>30</v>
      </c>
      <c r="D8077" t="s">
        <v>6610</v>
      </c>
      <c r="E8077">
        <v>49.060184</v>
      </c>
      <c r="F8077">
        <v>-122.790767</v>
      </c>
      <c r="G8077">
        <f>IF(route_map__2[[#This Row],[route_label]]&lt;&gt;A8078,0,SQRT((E8078-route_map__2[[#This Row],[stop_lat]])^2 + ((F8078-route_map__2[[#This Row],[stop_lon]])*COS(RADIANS(route_map__2[[#This Row],[stop_lat]])))^2)*111.32)</f>
        <v>0.50193390761023693</v>
      </c>
    </row>
    <row r="8078" spans="1:7" hidden="1" x14ac:dyDescent="0.2">
      <c r="A8078" t="s">
        <v>409</v>
      </c>
      <c r="B8078">
        <v>0</v>
      </c>
      <c r="C8078">
        <v>31</v>
      </c>
      <c r="D8078" t="s">
        <v>6611</v>
      </c>
      <c r="E8078">
        <v>49.060927</v>
      </c>
      <c r="F8078">
        <v>-122.79755400000001</v>
      </c>
      <c r="G8078">
        <f>IF(route_map__2[[#This Row],[route_label]]&lt;&gt;A8079,0,SQRT((E8079-route_map__2[[#This Row],[stop_lat]])^2 + ((F8079-route_map__2[[#This Row],[stop_lon]])*COS(RADIANS(route_map__2[[#This Row],[stop_lat]])))^2)*111.32)</f>
        <v>0.32855442477507735</v>
      </c>
    </row>
    <row r="8079" spans="1:7" hidden="1" x14ac:dyDescent="0.2">
      <c r="A8079" t="s">
        <v>409</v>
      </c>
      <c r="B8079">
        <v>0</v>
      </c>
      <c r="C8079">
        <v>32</v>
      </c>
      <c r="D8079" t="s">
        <v>6612</v>
      </c>
      <c r="E8079">
        <v>49.061678000000001</v>
      </c>
      <c r="F8079">
        <v>-122.80191000000001</v>
      </c>
      <c r="G8079">
        <f>IF(route_map__2[[#This Row],[route_label]]&lt;&gt;A8080,0,SQRT((E8080-route_map__2[[#This Row],[stop_lat]])^2 + ((F8080-route_map__2[[#This Row],[stop_lon]])*COS(RADIANS(route_map__2[[#This Row],[stop_lat]])))^2)*111.32)</f>
        <v>0.4423229153810726</v>
      </c>
    </row>
    <row r="8080" spans="1:7" hidden="1" x14ac:dyDescent="0.2">
      <c r="A8080" t="s">
        <v>409</v>
      </c>
      <c r="B8080">
        <v>0</v>
      </c>
      <c r="C8080">
        <v>33</v>
      </c>
      <c r="D8080" t="s">
        <v>6613</v>
      </c>
      <c r="E8080">
        <v>49.060209999999998</v>
      </c>
      <c r="F8080">
        <v>-122.807545</v>
      </c>
      <c r="G8080">
        <f>IF(route_map__2[[#This Row],[route_label]]&lt;&gt;A8081,0,SQRT((E8081-route_map__2[[#This Row],[stop_lat]])^2 + ((F8081-route_map__2[[#This Row],[stop_lon]])*COS(RADIANS(route_map__2[[#This Row],[stop_lat]])))^2)*111.32)</f>
        <v>0.23658418545416104</v>
      </c>
    </row>
    <row r="8081" spans="1:7" hidden="1" x14ac:dyDescent="0.2">
      <c r="A8081" t="s">
        <v>409</v>
      </c>
      <c r="B8081">
        <v>0</v>
      </c>
      <c r="C8081">
        <v>34</v>
      </c>
      <c r="D8081" t="s">
        <v>5848</v>
      </c>
      <c r="E8081">
        <v>49.059547999999999</v>
      </c>
      <c r="F8081">
        <v>-122.810627</v>
      </c>
      <c r="G8081">
        <f>IF(route_map__2[[#This Row],[route_label]]&lt;&gt;A8082,0,SQRT((E8082-route_map__2[[#This Row],[stop_lat]])^2 + ((F8082-route_map__2[[#This Row],[stop_lon]])*COS(RADIANS(route_map__2[[#This Row],[stop_lat]])))^2)*111.32)</f>
        <v>0.29323138562335821</v>
      </c>
    </row>
    <row r="8082" spans="1:7" hidden="1" x14ac:dyDescent="0.2">
      <c r="A8082" t="s">
        <v>409</v>
      </c>
      <c r="B8082">
        <v>0</v>
      </c>
      <c r="C8082">
        <v>35</v>
      </c>
      <c r="D8082" t="s">
        <v>5849</v>
      </c>
      <c r="E8082">
        <v>49.061579999999999</v>
      </c>
      <c r="F8082">
        <v>-122.813185</v>
      </c>
      <c r="G8082">
        <f>IF(route_map__2[[#This Row],[route_label]]&lt;&gt;A8083,0,SQRT((E8083-route_map__2[[#This Row],[stop_lat]])^2 + ((F8083-route_map__2[[#This Row],[stop_lon]])*COS(RADIANS(route_map__2[[#This Row],[stop_lat]])))^2)*111.32)</f>
        <v>0.51614575532836948</v>
      </c>
    </row>
    <row r="8083" spans="1:7" hidden="1" x14ac:dyDescent="0.2">
      <c r="A8083" t="s">
        <v>409</v>
      </c>
      <c r="B8083">
        <v>0</v>
      </c>
      <c r="C8083">
        <v>36</v>
      </c>
      <c r="D8083" t="s">
        <v>5850</v>
      </c>
      <c r="E8083">
        <v>49.065176999999998</v>
      </c>
      <c r="F8083">
        <v>-122.81765</v>
      </c>
      <c r="G8083">
        <f>IF(route_map__2[[#This Row],[route_label]]&lt;&gt;A8084,0,SQRT((E8084-route_map__2[[#This Row],[stop_lat]])^2 + ((F8084-route_map__2[[#This Row],[stop_lon]])*COS(RADIANS(route_map__2[[#This Row],[stop_lat]])))^2)*111.32)</f>
        <v>0.40096089006071184</v>
      </c>
    </row>
    <row r="8084" spans="1:7" hidden="1" x14ac:dyDescent="0.2">
      <c r="A8084" t="s">
        <v>409</v>
      </c>
      <c r="B8084">
        <v>0</v>
      </c>
      <c r="C8084">
        <v>37</v>
      </c>
      <c r="D8084" t="s">
        <v>5851</v>
      </c>
      <c r="E8084">
        <v>49.067996999999998</v>
      </c>
      <c r="F8084">
        <v>-122.82107000000001</v>
      </c>
      <c r="G8084">
        <f>IF(route_map__2[[#This Row],[route_label]]&lt;&gt;A8085,0,SQRT((E8085-route_map__2[[#This Row],[stop_lat]])^2 + ((F8085-route_map__2[[#This Row],[stop_lon]])*COS(RADIANS(route_map__2[[#This Row],[stop_lat]])))^2)*111.32)</f>
        <v>0.44746088541872436</v>
      </c>
    </row>
    <row r="8085" spans="1:7" hidden="1" x14ac:dyDescent="0.2">
      <c r="A8085" t="s">
        <v>409</v>
      </c>
      <c r="B8085">
        <v>0</v>
      </c>
      <c r="C8085">
        <v>38</v>
      </c>
      <c r="D8085" t="s">
        <v>6563</v>
      </c>
      <c r="E8085">
        <v>49.071908999999998</v>
      </c>
      <c r="F8085">
        <v>-122.82248</v>
      </c>
      <c r="G8085">
        <f>IF(route_map__2[[#This Row],[route_label]]&lt;&gt;A8086,0,SQRT((E8086-route_map__2[[#This Row],[stop_lat]])^2 + ((F8086-route_map__2[[#This Row],[stop_lon]])*COS(RADIANS(route_map__2[[#This Row],[stop_lat]])))^2)*111.32)</f>
        <v>20.27325897589661</v>
      </c>
    </row>
    <row r="8086" spans="1:7" hidden="1" x14ac:dyDescent="0.2">
      <c r="A8086" t="s">
        <v>409</v>
      </c>
      <c r="B8086">
        <v>0</v>
      </c>
      <c r="C8086">
        <v>39</v>
      </c>
      <c r="D8086" t="s">
        <v>5522</v>
      </c>
      <c r="E8086">
        <v>49.133056000000003</v>
      </c>
      <c r="F8086">
        <v>-123.08433599999999</v>
      </c>
      <c r="G8086">
        <f>IF(route_map__2[[#This Row],[route_label]]&lt;&gt;A8087,0,SQRT((E8087-route_map__2[[#This Row],[stop_lat]])^2 + ((F8087-route_map__2[[#This Row],[stop_lon]])*COS(RADIANS(route_map__2[[#This Row],[stop_lat]])))^2)*111.32)</f>
        <v>7.5837556803471102</v>
      </c>
    </row>
    <row r="8087" spans="1:7" hidden="1" x14ac:dyDescent="0.2">
      <c r="A8087" t="s">
        <v>409</v>
      </c>
      <c r="B8087">
        <v>0</v>
      </c>
      <c r="C8087">
        <v>40</v>
      </c>
      <c r="D8087" t="s">
        <v>5523</v>
      </c>
      <c r="E8087">
        <v>49.195515</v>
      </c>
      <c r="F8087">
        <v>-123.125911</v>
      </c>
      <c r="G8087">
        <f>IF(route_map__2[[#This Row],[route_label]]&lt;&gt;A8088,0,SQRT((E8088-route_map__2[[#This Row],[stop_lat]])^2 + ((F8088-route_map__2[[#This Row],[stop_lon]])*COS(RADIANS(route_map__2[[#This Row],[stop_lat]])))^2)*111.32)</f>
        <v>5.5217747883792662E-2</v>
      </c>
    </row>
    <row r="8088" spans="1:7" hidden="1" x14ac:dyDescent="0.2">
      <c r="A8088" t="s">
        <v>409</v>
      </c>
      <c r="B8088">
        <v>1</v>
      </c>
      <c r="C8088">
        <v>1</v>
      </c>
      <c r="D8088" t="s">
        <v>6574</v>
      </c>
      <c r="E8088">
        <v>49.195366</v>
      </c>
      <c r="F8088">
        <v>-123.12663499999999</v>
      </c>
      <c r="G8088">
        <f>IF(route_map__2[[#This Row],[route_label]]&lt;&gt;A8089,0,SQRT((E8089-route_map__2[[#This Row],[stop_lat]])^2 + ((F8089-route_map__2[[#This Row],[stop_lon]])*COS(RADIANS(route_map__2[[#This Row],[stop_lat]])))^2)*111.32)</f>
        <v>7.5316386112599183</v>
      </c>
    </row>
    <row r="8089" spans="1:7" hidden="1" x14ac:dyDescent="0.2">
      <c r="A8089" t="s">
        <v>409</v>
      </c>
      <c r="B8089">
        <v>1</v>
      </c>
      <c r="C8089">
        <v>2</v>
      </c>
      <c r="D8089" t="s">
        <v>5525</v>
      </c>
      <c r="E8089">
        <v>49.132829999999998</v>
      </c>
      <c r="F8089">
        <v>-123.08712</v>
      </c>
      <c r="G8089">
        <f>IF(route_map__2[[#This Row],[route_label]]&lt;&gt;A8090,0,SQRT((E8090-route_map__2[[#This Row],[stop_lat]])^2 + ((F8090-route_map__2[[#This Row],[stop_lon]])*COS(RADIANS(route_map__2[[#This Row],[stop_lat]])))^2)*111.32)</f>
        <v>20.448463206824499</v>
      </c>
    </row>
    <row r="8090" spans="1:7" hidden="1" x14ac:dyDescent="0.2">
      <c r="A8090" t="s">
        <v>409</v>
      </c>
      <c r="B8090">
        <v>1</v>
      </c>
      <c r="C8090">
        <v>3</v>
      </c>
      <c r="D8090" t="s">
        <v>6565</v>
      </c>
      <c r="E8090">
        <v>49.071947000000002</v>
      </c>
      <c r="F8090">
        <v>-122.822248</v>
      </c>
      <c r="G8090">
        <f>IF(route_map__2[[#This Row],[route_label]]&lt;&gt;A8091,0,SQRT((E8091-route_map__2[[#This Row],[stop_lat]])^2 + ((F8091-route_map__2[[#This Row],[stop_lon]])*COS(RADIANS(route_map__2[[#This Row],[stop_lat]])))^2)*111.32)</f>
        <v>0.58261939851999223</v>
      </c>
    </row>
    <row r="8091" spans="1:7" hidden="1" x14ac:dyDescent="0.2">
      <c r="A8091" t="s">
        <v>409</v>
      </c>
      <c r="B8091">
        <v>1</v>
      </c>
      <c r="C8091">
        <v>4</v>
      </c>
      <c r="D8091" t="s">
        <v>5916</v>
      </c>
      <c r="E8091">
        <v>49.066899999999997</v>
      </c>
      <c r="F8091">
        <v>-122.820133</v>
      </c>
      <c r="G8091">
        <f>IF(route_map__2[[#This Row],[route_label]]&lt;&gt;A8092,0,SQRT((E8092-route_map__2[[#This Row],[stop_lat]])^2 + ((F8092-route_map__2[[#This Row],[stop_lon]])*COS(RADIANS(route_map__2[[#This Row],[stop_lat]])))^2)*111.32)</f>
        <v>0.3670442769051836</v>
      </c>
    </row>
    <row r="8092" spans="1:7" hidden="1" x14ac:dyDescent="0.2">
      <c r="A8092" t="s">
        <v>409</v>
      </c>
      <c r="B8092">
        <v>1</v>
      </c>
      <c r="C8092">
        <v>5</v>
      </c>
      <c r="D8092" t="s">
        <v>5917</v>
      </c>
      <c r="E8092">
        <v>49.064326999999999</v>
      </c>
      <c r="F8092">
        <v>-122.816986</v>
      </c>
      <c r="G8092">
        <f>IF(route_map__2[[#This Row],[route_label]]&lt;&gt;A8093,0,SQRT((E8093-route_map__2[[#This Row],[stop_lat]])^2 + ((F8093-route_map__2[[#This Row],[stop_lon]])*COS(RADIANS(route_map__2[[#This Row],[stop_lat]])))^2)*111.32)</f>
        <v>0.47932760171530353</v>
      </c>
    </row>
    <row r="8093" spans="1:7" hidden="1" x14ac:dyDescent="0.2">
      <c r="A8093" t="s">
        <v>409</v>
      </c>
      <c r="B8093">
        <v>1</v>
      </c>
      <c r="C8093">
        <v>6</v>
      </c>
      <c r="D8093" t="s">
        <v>5918</v>
      </c>
      <c r="E8093">
        <v>49.060991000000001</v>
      </c>
      <c r="F8093">
        <v>-122.812831</v>
      </c>
      <c r="G8093">
        <f>IF(route_map__2[[#This Row],[route_label]]&lt;&gt;A8094,0,SQRT((E8094-route_map__2[[#This Row],[stop_lat]])^2 + ((F8094-route_map__2[[#This Row],[stop_lon]])*COS(RADIANS(route_map__2[[#This Row],[stop_lat]])))^2)*111.32)</f>
        <v>0.3613282713221117</v>
      </c>
    </row>
    <row r="8094" spans="1:7" hidden="1" x14ac:dyDescent="0.2">
      <c r="A8094" t="s">
        <v>409</v>
      </c>
      <c r="B8094">
        <v>1</v>
      </c>
      <c r="C8094">
        <v>7</v>
      </c>
      <c r="D8094" t="s">
        <v>6614</v>
      </c>
      <c r="E8094">
        <v>49.059454000000002</v>
      </c>
      <c r="F8094">
        <v>-122.808468</v>
      </c>
      <c r="G8094">
        <f>IF(route_map__2[[#This Row],[route_label]]&lt;&gt;A8095,0,SQRT((E8095-route_map__2[[#This Row],[stop_lat]])^2 + ((F8095-route_map__2[[#This Row],[stop_lon]])*COS(RADIANS(route_map__2[[#This Row],[stop_lat]])))^2)*111.32)</f>
        <v>0.6274617593184233</v>
      </c>
    </row>
    <row r="8095" spans="1:7" hidden="1" x14ac:dyDescent="0.2">
      <c r="A8095" t="s">
        <v>409</v>
      </c>
      <c r="B8095">
        <v>1</v>
      </c>
      <c r="C8095">
        <v>8</v>
      </c>
      <c r="D8095" t="s">
        <v>6615</v>
      </c>
      <c r="E8095">
        <v>49.061484999999998</v>
      </c>
      <c r="F8095">
        <v>-122.800444</v>
      </c>
      <c r="G8095">
        <f>IF(route_map__2[[#This Row],[route_label]]&lt;&gt;A8096,0,SQRT((E8096-route_map__2[[#This Row],[stop_lat]])^2 + ((F8096-route_map__2[[#This Row],[stop_lon]])*COS(RADIANS(route_map__2[[#This Row],[stop_lat]])))^2)*111.32)</f>
        <v>0.26500941243226867</v>
      </c>
    </row>
    <row r="8096" spans="1:7" hidden="1" x14ac:dyDescent="0.2">
      <c r="A8096" t="s">
        <v>409</v>
      </c>
      <c r="B8096">
        <v>1</v>
      </c>
      <c r="C8096">
        <v>9</v>
      </c>
      <c r="D8096" t="s">
        <v>6616</v>
      </c>
      <c r="E8096">
        <v>49.060369999999999</v>
      </c>
      <c r="F8096">
        <v>-122.797234</v>
      </c>
      <c r="G8096">
        <f>IF(route_map__2[[#This Row],[route_label]]&lt;&gt;A8097,0,SQRT((E8097-route_map__2[[#This Row],[stop_lat]])^2 + ((F8097-route_map__2[[#This Row],[stop_lon]])*COS(RADIANS(route_map__2[[#This Row],[stop_lat]])))^2)*111.32)</f>
        <v>0.56129835246535731</v>
      </c>
    </row>
    <row r="8097" spans="1:7" hidden="1" x14ac:dyDescent="0.2">
      <c r="A8097" t="s">
        <v>409</v>
      </c>
      <c r="B8097">
        <v>1</v>
      </c>
      <c r="C8097">
        <v>10</v>
      </c>
      <c r="D8097" t="s">
        <v>6617</v>
      </c>
      <c r="E8097">
        <v>49.060026000000001</v>
      </c>
      <c r="F8097">
        <v>-122.789557</v>
      </c>
      <c r="G8097">
        <f>IF(route_map__2[[#This Row],[route_label]]&lt;&gt;A8098,0,SQRT((E8098-route_map__2[[#This Row],[stop_lat]])^2 + ((F8098-route_map__2[[#This Row],[stop_lon]])*COS(RADIANS(route_map__2[[#This Row],[stop_lat]])))^2)*111.32)</f>
        <v>0.75032469779391087</v>
      </c>
    </row>
    <row r="8098" spans="1:7" hidden="1" x14ac:dyDescent="0.2">
      <c r="A8098" t="s">
        <v>409</v>
      </c>
      <c r="B8098">
        <v>1</v>
      </c>
      <c r="C8098">
        <v>11</v>
      </c>
      <c r="D8098" t="s">
        <v>6618</v>
      </c>
      <c r="E8098">
        <v>49.059500999999997</v>
      </c>
      <c r="F8098">
        <v>-122.779302</v>
      </c>
      <c r="G8098">
        <f>IF(route_map__2[[#This Row],[route_label]]&lt;&gt;A8099,0,SQRT((E8099-route_map__2[[#This Row],[stop_lat]])^2 + ((F8099-route_map__2[[#This Row],[stop_lon]])*COS(RADIANS(route_map__2[[#This Row],[stop_lat]])))^2)*111.32)</f>
        <v>0.39487963776231161</v>
      </c>
    </row>
    <row r="8099" spans="1:7" hidden="1" x14ac:dyDescent="0.2">
      <c r="A8099" t="s">
        <v>409</v>
      </c>
      <c r="B8099">
        <v>1</v>
      </c>
      <c r="C8099">
        <v>12</v>
      </c>
      <c r="D8099" t="s">
        <v>6619</v>
      </c>
      <c r="E8099">
        <v>49.055954</v>
      </c>
      <c r="F8099">
        <v>-122.77923800000001</v>
      </c>
      <c r="G8099">
        <f>IF(route_map__2[[#This Row],[route_label]]&lt;&gt;A8100,0,SQRT((E8100-route_map__2[[#This Row],[stop_lat]])^2 + ((F8100-route_map__2[[#This Row],[stop_lon]])*COS(RADIANS(route_map__2[[#This Row],[stop_lat]])))^2)*111.32)</f>
        <v>0.39852560667675491</v>
      </c>
    </row>
    <row r="8100" spans="1:7" hidden="1" x14ac:dyDescent="0.2">
      <c r="A8100" t="s">
        <v>409</v>
      </c>
      <c r="B8100">
        <v>1</v>
      </c>
      <c r="C8100">
        <v>13</v>
      </c>
      <c r="D8100" t="s">
        <v>6620</v>
      </c>
      <c r="E8100">
        <v>49.052374</v>
      </c>
      <c r="F8100">
        <v>-122.77923699999999</v>
      </c>
      <c r="G8100">
        <f>IF(route_map__2[[#This Row],[route_label]]&lt;&gt;A8101,0,SQRT((E8101-route_map__2[[#This Row],[stop_lat]])^2 + ((F8101-route_map__2[[#This Row],[stop_lon]])*COS(RADIANS(route_map__2[[#This Row],[stop_lat]])))^2)*111.32)</f>
        <v>0.40439827897426189</v>
      </c>
    </row>
    <row r="8101" spans="1:7" hidden="1" x14ac:dyDescent="0.2">
      <c r="A8101" t="s">
        <v>409</v>
      </c>
      <c r="B8101">
        <v>1</v>
      </c>
      <c r="C8101">
        <v>14</v>
      </c>
      <c r="D8101" t="s">
        <v>6621</v>
      </c>
      <c r="E8101">
        <v>49.048741999999997</v>
      </c>
      <c r="F8101">
        <v>-122.77934999999999</v>
      </c>
      <c r="G8101">
        <f>IF(route_map__2[[#This Row],[route_label]]&lt;&gt;A8102,0,SQRT((E8102-route_map__2[[#This Row],[stop_lat]])^2 + ((F8102-route_map__2[[#This Row],[stop_lon]])*COS(RADIANS(route_map__2[[#This Row],[stop_lat]])))^2)*111.32)</f>
        <v>0.34630975191544977</v>
      </c>
    </row>
    <row r="8102" spans="1:7" hidden="1" x14ac:dyDescent="0.2">
      <c r="A8102" t="s">
        <v>409</v>
      </c>
      <c r="B8102">
        <v>1</v>
      </c>
      <c r="C8102">
        <v>15</v>
      </c>
      <c r="D8102" t="s">
        <v>6622</v>
      </c>
      <c r="E8102">
        <v>49.045648999999997</v>
      </c>
      <c r="F8102">
        <v>-122.779859</v>
      </c>
      <c r="G8102">
        <f>IF(route_map__2[[#This Row],[route_label]]&lt;&gt;A8103,0,SQRT((E8103-route_map__2[[#This Row],[stop_lat]])^2 + ((F8103-route_map__2[[#This Row],[stop_lon]])*COS(RADIANS(route_map__2[[#This Row],[stop_lat]])))^2)*111.32)</f>
        <v>0.2538568478433495</v>
      </c>
    </row>
    <row r="8103" spans="1:7" hidden="1" x14ac:dyDescent="0.2">
      <c r="A8103" t="s">
        <v>409</v>
      </c>
      <c r="B8103">
        <v>1</v>
      </c>
      <c r="C8103">
        <v>16</v>
      </c>
      <c r="D8103" t="s">
        <v>6623</v>
      </c>
      <c r="E8103">
        <v>49.045668999999997</v>
      </c>
      <c r="F8103">
        <v>-122.783338</v>
      </c>
      <c r="G8103">
        <f>IF(route_map__2[[#This Row],[route_label]]&lt;&gt;A8104,0,SQRT((E8104-route_map__2[[#This Row],[stop_lat]])^2 + ((F8104-route_map__2[[#This Row],[stop_lon]])*COS(RADIANS(route_map__2[[#This Row],[stop_lat]])))^2)*111.32)</f>
        <v>0.53972638295264097</v>
      </c>
    </row>
    <row r="8104" spans="1:7" hidden="1" x14ac:dyDescent="0.2">
      <c r="A8104" t="s">
        <v>409</v>
      </c>
      <c r="B8104">
        <v>1</v>
      </c>
      <c r="C8104">
        <v>17</v>
      </c>
      <c r="D8104" t="s">
        <v>6624</v>
      </c>
      <c r="E8104">
        <v>49.045676</v>
      </c>
      <c r="F8104">
        <v>-122.790735</v>
      </c>
      <c r="G8104">
        <f>IF(route_map__2[[#This Row],[route_label]]&lt;&gt;A8105,0,SQRT((E8105-route_map__2[[#This Row],[stop_lat]])^2 + ((F8105-route_map__2[[#This Row],[stop_lon]])*COS(RADIANS(route_map__2[[#This Row],[stop_lat]])))^2)*111.32)</f>
        <v>0.19747306862999503</v>
      </c>
    </row>
    <row r="8105" spans="1:7" hidden="1" x14ac:dyDescent="0.2">
      <c r="A8105" t="s">
        <v>409</v>
      </c>
      <c r="B8105">
        <v>1</v>
      </c>
      <c r="C8105">
        <v>18</v>
      </c>
      <c r="D8105" t="s">
        <v>6625</v>
      </c>
      <c r="E8105">
        <v>49.045178999999997</v>
      </c>
      <c r="F8105">
        <v>-122.793333</v>
      </c>
      <c r="G8105">
        <f>IF(route_map__2[[#This Row],[route_label]]&lt;&gt;A8106,0,SQRT((E8106-route_map__2[[#This Row],[stop_lat]])^2 + ((F8106-route_map__2[[#This Row],[stop_lon]])*COS(RADIANS(route_map__2[[#This Row],[stop_lat]])))^2)*111.32)</f>
        <v>0.44667553044113545</v>
      </c>
    </row>
    <row r="8106" spans="1:7" hidden="1" x14ac:dyDescent="0.2">
      <c r="A8106" t="s">
        <v>409</v>
      </c>
      <c r="B8106">
        <v>1</v>
      </c>
      <c r="C8106">
        <v>19</v>
      </c>
      <c r="D8106" t="s">
        <v>6626</v>
      </c>
      <c r="E8106">
        <v>49.042070000000002</v>
      </c>
      <c r="F8106">
        <v>-122.789463</v>
      </c>
      <c r="G8106">
        <f>IF(route_map__2[[#This Row],[route_label]]&lt;&gt;A8107,0,SQRT((E8107-route_map__2[[#This Row],[stop_lat]])^2 + ((F8107-route_map__2[[#This Row],[stop_lon]])*COS(RADIANS(route_map__2[[#This Row],[stop_lat]])))^2)*111.32)</f>
        <v>0.5813843298535244</v>
      </c>
    </row>
    <row r="8107" spans="1:7" hidden="1" x14ac:dyDescent="0.2">
      <c r="A8107" t="s">
        <v>409</v>
      </c>
      <c r="B8107">
        <v>1</v>
      </c>
      <c r="C8107">
        <v>20</v>
      </c>
      <c r="D8107" t="s">
        <v>6627</v>
      </c>
      <c r="E8107">
        <v>49.038051000000003</v>
      </c>
      <c r="F8107">
        <v>-122.784375</v>
      </c>
      <c r="G8107">
        <f>IF(route_map__2[[#This Row],[route_label]]&lt;&gt;A8108,0,SQRT((E8108-route_map__2[[#This Row],[stop_lat]])^2 + ((F8108-route_map__2[[#This Row],[stop_lon]])*COS(RADIANS(route_map__2[[#This Row],[stop_lat]])))^2)*111.32)</f>
        <v>0.95716385426083328</v>
      </c>
    </row>
    <row r="8108" spans="1:7" hidden="1" x14ac:dyDescent="0.2">
      <c r="A8108" t="s">
        <v>409</v>
      </c>
      <c r="B8108">
        <v>1</v>
      </c>
      <c r="C8108">
        <v>21</v>
      </c>
      <c r="D8108" t="s">
        <v>6628</v>
      </c>
      <c r="E8108">
        <v>49.031134000000002</v>
      </c>
      <c r="F8108">
        <v>-122.776584</v>
      </c>
      <c r="G8108">
        <f>IF(route_map__2[[#This Row],[route_label]]&lt;&gt;A8109,0,SQRT((E8109-route_map__2[[#This Row],[stop_lat]])^2 + ((F8109-route_map__2[[#This Row],[stop_lon]])*COS(RADIANS(route_map__2[[#This Row],[stop_lat]])))^2)*111.32)</f>
        <v>0.23128712031844531</v>
      </c>
    </row>
    <row r="8109" spans="1:7" hidden="1" x14ac:dyDescent="0.2">
      <c r="A8109" t="s">
        <v>409</v>
      </c>
      <c r="B8109">
        <v>1</v>
      </c>
      <c r="C8109">
        <v>22</v>
      </c>
      <c r="D8109" t="s">
        <v>6629</v>
      </c>
      <c r="E8109">
        <v>49.030068</v>
      </c>
      <c r="F8109">
        <v>-122.779304</v>
      </c>
      <c r="G8109">
        <f>IF(route_map__2[[#This Row],[route_label]]&lt;&gt;A8110,0,SQRT((E8110-route_map__2[[#This Row],[stop_lat]])^2 + ((F8110-route_map__2[[#This Row],[stop_lon]])*COS(RADIANS(route_map__2[[#This Row],[stop_lat]])))^2)*111.32)</f>
        <v>0.32984581149089209</v>
      </c>
    </row>
    <row r="8110" spans="1:7" hidden="1" x14ac:dyDescent="0.2">
      <c r="A8110" t="s">
        <v>409</v>
      </c>
      <c r="B8110">
        <v>1</v>
      </c>
      <c r="C8110">
        <v>23</v>
      </c>
      <c r="D8110" t="s">
        <v>6630</v>
      </c>
      <c r="E8110">
        <v>49.027104999999999</v>
      </c>
      <c r="F8110">
        <v>-122.77928</v>
      </c>
      <c r="G8110">
        <f>IF(route_map__2[[#This Row],[route_label]]&lt;&gt;A8111,0,SQRT((E8111-route_map__2[[#This Row],[stop_lat]])^2 + ((F8111-route_map__2[[#This Row],[stop_lon]])*COS(RADIANS(route_map__2[[#This Row],[stop_lat]])))^2)*111.32)</f>
        <v>0.20093961337379826</v>
      </c>
    </row>
    <row r="8111" spans="1:7" hidden="1" x14ac:dyDescent="0.2">
      <c r="A8111" t="s">
        <v>409</v>
      </c>
      <c r="B8111">
        <v>1</v>
      </c>
      <c r="C8111">
        <v>24</v>
      </c>
      <c r="D8111" t="s">
        <v>6631</v>
      </c>
      <c r="E8111">
        <v>49.025300000000001</v>
      </c>
      <c r="F8111">
        <v>-122.779257</v>
      </c>
      <c r="G8111">
        <f>IF(route_map__2[[#This Row],[route_label]]&lt;&gt;A8112,0,SQRT((E8112-route_map__2[[#This Row],[stop_lat]])^2 + ((F8112-route_map__2[[#This Row],[stop_lon]])*COS(RADIANS(route_map__2[[#This Row],[stop_lat]])))^2)*111.32)</f>
        <v>0.20761335271806033</v>
      </c>
    </row>
    <row r="8112" spans="1:7" hidden="1" x14ac:dyDescent="0.2">
      <c r="A8112" t="s">
        <v>409</v>
      </c>
      <c r="B8112">
        <v>1</v>
      </c>
      <c r="C8112">
        <v>25</v>
      </c>
      <c r="D8112" t="s">
        <v>6632</v>
      </c>
      <c r="E8112">
        <v>49.023434999999999</v>
      </c>
      <c r="F8112">
        <v>-122.779268</v>
      </c>
      <c r="G8112">
        <f>IF(route_map__2[[#This Row],[route_label]]&lt;&gt;A8113,0,SQRT((E8113-route_map__2[[#This Row],[stop_lat]])^2 + ((F8113-route_map__2[[#This Row],[stop_lon]])*COS(RADIANS(route_map__2[[#This Row],[stop_lat]])))^2)*111.32)</f>
        <v>0.18056223523364487</v>
      </c>
    </row>
    <row r="8113" spans="1:7" hidden="1" x14ac:dyDescent="0.2">
      <c r="A8113" t="s">
        <v>409</v>
      </c>
      <c r="B8113">
        <v>1</v>
      </c>
      <c r="C8113">
        <v>26</v>
      </c>
      <c r="D8113" t="s">
        <v>6633</v>
      </c>
      <c r="E8113">
        <v>49.021813000000002</v>
      </c>
      <c r="F8113">
        <v>-122.77927699999999</v>
      </c>
      <c r="G8113">
        <f>IF(route_map__2[[#This Row],[route_label]]&lt;&gt;A8114,0,SQRT((E8114-route_map__2[[#This Row],[stop_lat]])^2 + ((F8114-route_map__2[[#This Row],[stop_lon]])*COS(RADIANS(route_map__2[[#This Row],[stop_lat]])))^2)*111.32)</f>
        <v>0.22443180538440574</v>
      </c>
    </row>
    <row r="8114" spans="1:7" hidden="1" x14ac:dyDescent="0.2">
      <c r="A8114" t="s">
        <v>409</v>
      </c>
      <c r="B8114">
        <v>1</v>
      </c>
      <c r="C8114">
        <v>27</v>
      </c>
      <c r="D8114" t="s">
        <v>6634</v>
      </c>
      <c r="E8114">
        <v>49.019796999999997</v>
      </c>
      <c r="F8114">
        <v>-122.779307</v>
      </c>
      <c r="G8114">
        <f>IF(route_map__2[[#This Row],[route_label]]&lt;&gt;A8115,0,SQRT((E8115-route_map__2[[#This Row],[stop_lat]])^2 + ((F8115-route_map__2[[#This Row],[stop_lon]])*COS(RADIANS(route_map__2[[#This Row],[stop_lat]])))^2)*111.32)</f>
        <v>0.18980375891615711</v>
      </c>
    </row>
    <row r="8115" spans="1:7" hidden="1" x14ac:dyDescent="0.2">
      <c r="A8115" t="s">
        <v>409</v>
      </c>
      <c r="B8115">
        <v>1</v>
      </c>
      <c r="C8115">
        <v>28</v>
      </c>
      <c r="D8115" t="s">
        <v>6635</v>
      </c>
      <c r="E8115">
        <v>49.018092000000003</v>
      </c>
      <c r="F8115">
        <v>-122.77932199999999</v>
      </c>
      <c r="G8115">
        <f>IF(route_map__2[[#This Row],[route_label]]&lt;&gt;A8116,0,SQRT((E8116-route_map__2[[#This Row],[stop_lat]])^2 + ((F8116-route_map__2[[#This Row],[stop_lon]])*COS(RADIANS(route_map__2[[#This Row],[stop_lat]])))^2)*111.32)</f>
        <v>0.201498929674161</v>
      </c>
    </row>
    <row r="8116" spans="1:7" hidden="1" x14ac:dyDescent="0.2">
      <c r="A8116" t="s">
        <v>409</v>
      </c>
      <c r="B8116">
        <v>1</v>
      </c>
      <c r="C8116">
        <v>29</v>
      </c>
      <c r="D8116" t="s">
        <v>6636</v>
      </c>
      <c r="E8116">
        <v>49.016640000000002</v>
      </c>
      <c r="F8116">
        <v>-122.78097</v>
      </c>
      <c r="G8116">
        <f>IF(route_map__2[[#This Row],[route_label]]&lt;&gt;A8117,0,SQRT((E8117-route_map__2[[#This Row],[stop_lat]])^2 + ((F8117-route_map__2[[#This Row],[stop_lon]])*COS(RADIANS(route_map__2[[#This Row],[stop_lat]])))^2)*111.32)</f>
        <v>0.20727008245499473</v>
      </c>
    </row>
    <row r="8117" spans="1:7" hidden="1" x14ac:dyDescent="0.2">
      <c r="A8117" t="s">
        <v>409</v>
      </c>
      <c r="B8117">
        <v>1</v>
      </c>
      <c r="C8117">
        <v>30</v>
      </c>
      <c r="D8117" t="s">
        <v>6637</v>
      </c>
      <c r="E8117">
        <v>49.016641999999997</v>
      </c>
      <c r="F8117">
        <v>-122.78380900000001</v>
      </c>
      <c r="G8117">
        <f>IF(route_map__2[[#This Row],[route_label]]&lt;&gt;A8118,0,SQRT((E8118-route_map__2[[#This Row],[stop_lat]])^2 + ((F8118-route_map__2[[#This Row],[stop_lon]])*COS(RADIANS(route_map__2[[#This Row],[stop_lat]])))^2)*111.32)</f>
        <v>0.2483737311705761</v>
      </c>
    </row>
    <row r="8118" spans="1:7" hidden="1" x14ac:dyDescent="0.2">
      <c r="A8118" t="s">
        <v>409</v>
      </c>
      <c r="B8118">
        <v>1</v>
      </c>
      <c r="C8118">
        <v>31</v>
      </c>
      <c r="D8118" t="s">
        <v>6638</v>
      </c>
      <c r="E8118">
        <v>49.016644999999997</v>
      </c>
      <c r="F8118">
        <v>-122.787211</v>
      </c>
      <c r="G8118">
        <f>IF(route_map__2[[#This Row],[route_label]]&lt;&gt;A8119,0,SQRT((E8119-route_map__2[[#This Row],[stop_lat]])^2 + ((F8119-route_map__2[[#This Row],[stop_lon]])*COS(RADIANS(route_map__2[[#This Row],[stop_lat]])))^2)*111.32)</f>
        <v>0.26359156669737166</v>
      </c>
    </row>
    <row r="8119" spans="1:7" hidden="1" x14ac:dyDescent="0.2">
      <c r="A8119" t="s">
        <v>409</v>
      </c>
      <c r="B8119">
        <v>1</v>
      </c>
      <c r="C8119">
        <v>32</v>
      </c>
      <c r="D8119" t="s">
        <v>6639</v>
      </c>
      <c r="E8119">
        <v>49.018456</v>
      </c>
      <c r="F8119">
        <v>-122.789537</v>
      </c>
      <c r="G8119">
        <f>IF(route_map__2[[#This Row],[route_label]]&lt;&gt;A8120,0,SQRT((E8120-route_map__2[[#This Row],[stop_lat]])^2 + ((F8120-route_map__2[[#This Row],[stop_lon]])*COS(RADIANS(route_map__2[[#This Row],[stop_lat]])))^2)*111.32)</f>
        <v>0.26982781440471526</v>
      </c>
    </row>
    <row r="8120" spans="1:7" hidden="1" x14ac:dyDescent="0.2">
      <c r="A8120" t="s">
        <v>409</v>
      </c>
      <c r="B8120">
        <v>1</v>
      </c>
      <c r="C8120">
        <v>33</v>
      </c>
      <c r="D8120" t="s">
        <v>6640</v>
      </c>
      <c r="E8120">
        <v>49.019309999999997</v>
      </c>
      <c r="F8120">
        <v>-122.792996</v>
      </c>
      <c r="G8120">
        <f>IF(route_map__2[[#This Row],[route_label]]&lt;&gt;A8121,0,SQRT((E8121-route_map__2[[#This Row],[stop_lat]])^2 + ((F8121-route_map__2[[#This Row],[stop_lon]])*COS(RADIANS(route_map__2[[#This Row],[stop_lat]])))^2)*111.32)</f>
        <v>0.30957404652053055</v>
      </c>
    </row>
    <row r="8121" spans="1:7" hidden="1" x14ac:dyDescent="0.2">
      <c r="A8121" t="s">
        <v>409</v>
      </c>
      <c r="B8121">
        <v>1</v>
      </c>
      <c r="C8121">
        <v>34</v>
      </c>
      <c r="D8121" t="s">
        <v>6641</v>
      </c>
      <c r="E8121">
        <v>49.020516000000001</v>
      </c>
      <c r="F8121">
        <v>-122.796817</v>
      </c>
      <c r="G8121">
        <f>IF(route_map__2[[#This Row],[route_label]]&lt;&gt;A8122,0,SQRT((E8122-route_map__2[[#This Row],[stop_lat]])^2 + ((F8122-route_map__2[[#This Row],[stop_lon]])*COS(RADIANS(route_map__2[[#This Row],[stop_lat]])))^2)*111.32)</f>
        <v>0.18702842732575997</v>
      </c>
    </row>
    <row r="8122" spans="1:7" hidden="1" x14ac:dyDescent="0.2">
      <c r="A8122" t="s">
        <v>409</v>
      </c>
      <c r="B8122">
        <v>1</v>
      </c>
      <c r="C8122">
        <v>35</v>
      </c>
      <c r="D8122" t="s">
        <v>6642</v>
      </c>
      <c r="E8122">
        <v>49.022128000000002</v>
      </c>
      <c r="F8122">
        <v>-122.797539</v>
      </c>
      <c r="G8122">
        <f>IF(route_map__2[[#This Row],[route_label]]&lt;&gt;A8123,0,SQRT((E8123-route_map__2[[#This Row],[stop_lat]])^2 + ((F8123-route_map__2[[#This Row],[stop_lon]])*COS(RADIANS(route_map__2[[#This Row],[stop_lat]])))^2)*111.32)</f>
        <v>0.34571770152791015</v>
      </c>
    </row>
    <row r="8123" spans="1:7" hidden="1" x14ac:dyDescent="0.2">
      <c r="A8123" t="s">
        <v>409</v>
      </c>
      <c r="B8123">
        <v>1</v>
      </c>
      <c r="C8123">
        <v>36</v>
      </c>
      <c r="D8123" t="s">
        <v>6643</v>
      </c>
      <c r="E8123">
        <v>49.024202000000002</v>
      </c>
      <c r="F8123">
        <v>-122.801064</v>
      </c>
      <c r="G8123">
        <f>IF(route_map__2[[#This Row],[route_label]]&lt;&gt;A8124,0,SQRT((E8124-route_map__2[[#This Row],[stop_lat]])^2 + ((F8124-route_map__2[[#This Row],[stop_lon]])*COS(RADIANS(route_map__2[[#This Row],[stop_lat]])))^2)*111.32)</f>
        <v>0.40565220800263352</v>
      </c>
    </row>
    <row r="8124" spans="1:7" hidden="1" x14ac:dyDescent="0.2">
      <c r="A8124" t="s">
        <v>409</v>
      </c>
      <c r="B8124">
        <v>1</v>
      </c>
      <c r="C8124">
        <v>37</v>
      </c>
      <c r="D8124" t="s">
        <v>6530</v>
      </c>
      <c r="E8124">
        <v>49.027845999999997</v>
      </c>
      <c r="F8124">
        <v>-122.801046</v>
      </c>
      <c r="G8124">
        <f>IF(route_map__2[[#This Row],[route_label]]&lt;&gt;A8125,0,SQRT((E8125-route_map__2[[#This Row],[stop_lat]])^2 + ((F8125-route_map__2[[#This Row],[stop_lon]])*COS(RADIANS(route_map__2[[#This Row],[stop_lat]])))^2)*111.32)</f>
        <v>0.2367776400001719</v>
      </c>
    </row>
    <row r="8125" spans="1:7" hidden="1" x14ac:dyDescent="0.2">
      <c r="A8125" t="s">
        <v>409</v>
      </c>
      <c r="B8125">
        <v>1</v>
      </c>
      <c r="C8125">
        <v>38</v>
      </c>
      <c r="D8125" t="s">
        <v>6531</v>
      </c>
      <c r="E8125">
        <v>49.029972999999998</v>
      </c>
      <c r="F8125">
        <v>-122.801046</v>
      </c>
      <c r="G8125">
        <f>IF(route_map__2[[#This Row],[route_label]]&lt;&gt;A8126,0,SQRT((E8126-route_map__2[[#This Row],[stop_lat]])^2 + ((F8126-route_map__2[[#This Row],[stop_lon]])*COS(RADIANS(route_map__2[[#This Row],[stop_lat]])))^2)*111.32)</f>
        <v>0.15722079437332623</v>
      </c>
    </row>
    <row r="8126" spans="1:7" hidden="1" x14ac:dyDescent="0.2">
      <c r="A8126" t="s">
        <v>409</v>
      </c>
      <c r="B8126">
        <v>1</v>
      </c>
      <c r="C8126">
        <v>39</v>
      </c>
      <c r="D8126" t="s">
        <v>6532</v>
      </c>
      <c r="E8126">
        <v>49.031207999999999</v>
      </c>
      <c r="F8126">
        <v>-122.802091</v>
      </c>
      <c r="G8126">
        <f>IF(route_map__2[[#This Row],[route_label]]&lt;&gt;A8127,0,SQRT((E8127-route_map__2[[#This Row],[stop_lat]])^2 + ((F8127-route_map__2[[#This Row],[stop_lon]])*COS(RADIANS(route_map__2[[#This Row],[stop_lat]])))^2)*111.32)</f>
        <v>0</v>
      </c>
    </row>
    <row r="8127" spans="1:7" hidden="1" x14ac:dyDescent="0.2">
      <c r="A8127" t="s">
        <v>324</v>
      </c>
      <c r="B8127">
        <v>0</v>
      </c>
      <c r="C8127">
        <v>1</v>
      </c>
      <c r="D8127" t="s">
        <v>6644</v>
      </c>
      <c r="E8127">
        <v>49.033023999999997</v>
      </c>
      <c r="F8127">
        <v>-122.866103</v>
      </c>
      <c r="G8127">
        <f>IF(route_map__2[[#This Row],[route_label]]&lt;&gt;A8128,0,SQRT((E8128-route_map__2[[#This Row],[stop_lat]])^2 + ((F8128-route_map__2[[#This Row],[stop_lon]])*COS(RADIANS(route_map__2[[#This Row],[stop_lat]])))^2)*111.32)</f>
        <v>0.20535705177898911</v>
      </c>
    </row>
    <row r="8128" spans="1:7" hidden="1" x14ac:dyDescent="0.2">
      <c r="A8128" t="s">
        <v>324</v>
      </c>
      <c r="B8128">
        <v>0</v>
      </c>
      <c r="C8128">
        <v>2</v>
      </c>
      <c r="D8128" t="s">
        <v>6645</v>
      </c>
      <c r="E8128">
        <v>49.032347999999999</v>
      </c>
      <c r="F8128">
        <v>-122.863485</v>
      </c>
      <c r="G8128">
        <f>IF(route_map__2[[#This Row],[route_label]]&lt;&gt;A8129,0,SQRT((E8129-route_map__2[[#This Row],[stop_lat]])^2 + ((F8129-route_map__2[[#This Row],[stop_lon]])*COS(RADIANS(route_map__2[[#This Row],[stop_lat]])))^2)*111.32)</f>
        <v>0.13461342000219031</v>
      </c>
    </row>
    <row r="8129" spans="1:7" hidden="1" x14ac:dyDescent="0.2">
      <c r="A8129" t="s">
        <v>324</v>
      </c>
      <c r="B8129">
        <v>0</v>
      </c>
      <c r="C8129">
        <v>3</v>
      </c>
      <c r="D8129" t="s">
        <v>6548</v>
      </c>
      <c r="E8129">
        <v>49.031343999999997</v>
      </c>
      <c r="F8129">
        <v>-122.86245700000001</v>
      </c>
      <c r="G8129">
        <f>IF(route_map__2[[#This Row],[route_label]]&lt;&gt;A8130,0,SQRT((E8130-route_map__2[[#This Row],[stop_lat]])^2 + ((F8130-route_map__2[[#This Row],[stop_lon]])*COS(RADIANS(route_map__2[[#This Row],[stop_lat]])))^2)*111.32)</f>
        <v>0.77661408524109166</v>
      </c>
    </row>
    <row r="8130" spans="1:7" hidden="1" x14ac:dyDescent="0.2">
      <c r="A8130" t="s">
        <v>324</v>
      </c>
      <c r="B8130">
        <v>0</v>
      </c>
      <c r="C8130">
        <v>4</v>
      </c>
      <c r="D8130" t="s">
        <v>6646</v>
      </c>
      <c r="E8130">
        <v>49.032425000000003</v>
      </c>
      <c r="F8130">
        <v>-122.872969</v>
      </c>
      <c r="G8130">
        <f>IF(route_map__2[[#This Row],[route_label]]&lt;&gt;A8131,0,SQRT((E8131-route_map__2[[#This Row],[stop_lat]])^2 + ((F8131-route_map__2[[#This Row],[stop_lon]])*COS(RADIANS(route_map__2[[#This Row],[stop_lat]])))^2)*111.32)</f>
        <v>0.35019608125621393</v>
      </c>
    </row>
    <row r="8131" spans="1:7" hidden="1" x14ac:dyDescent="0.2">
      <c r="A8131" t="s">
        <v>324</v>
      </c>
      <c r="B8131">
        <v>0</v>
      </c>
      <c r="C8131">
        <v>5</v>
      </c>
      <c r="D8131" t="s">
        <v>6647</v>
      </c>
      <c r="E8131">
        <v>49.035097999999998</v>
      </c>
      <c r="F8131">
        <v>-122.875499</v>
      </c>
      <c r="G8131">
        <f>IF(route_map__2[[#This Row],[route_label]]&lt;&gt;A8132,0,SQRT((E8132-route_map__2[[#This Row],[stop_lat]])^2 + ((F8132-route_map__2[[#This Row],[stop_lon]])*COS(RADIANS(route_map__2[[#This Row],[stop_lat]])))^2)*111.32)</f>
        <v>0.5398680194678076</v>
      </c>
    </row>
    <row r="8132" spans="1:7" hidden="1" x14ac:dyDescent="0.2">
      <c r="A8132" t="s">
        <v>324</v>
      </c>
      <c r="B8132">
        <v>0</v>
      </c>
      <c r="C8132">
        <v>6</v>
      </c>
      <c r="D8132" t="s">
        <v>6648</v>
      </c>
      <c r="E8132">
        <v>49.039588999999999</v>
      </c>
      <c r="F8132">
        <v>-122.878291</v>
      </c>
      <c r="G8132">
        <f>IF(route_map__2[[#This Row],[route_label]]&lt;&gt;A8133,0,SQRT((E8133-route_map__2[[#This Row],[stop_lat]])^2 + ((F8133-route_map__2[[#This Row],[stop_lon]])*COS(RADIANS(route_map__2[[#This Row],[stop_lat]])))^2)*111.32)</f>
        <v>0.31158744871584532</v>
      </c>
    </row>
    <row r="8133" spans="1:7" hidden="1" x14ac:dyDescent="0.2">
      <c r="A8133" t="s">
        <v>324</v>
      </c>
      <c r="B8133">
        <v>0</v>
      </c>
      <c r="C8133">
        <v>7</v>
      </c>
      <c r="D8133" t="s">
        <v>6649</v>
      </c>
      <c r="E8133">
        <v>49.042388000000003</v>
      </c>
      <c r="F8133">
        <v>-122.878309</v>
      </c>
      <c r="G8133">
        <f>IF(route_map__2[[#This Row],[route_label]]&lt;&gt;A8134,0,SQRT((E8134-route_map__2[[#This Row],[stop_lat]])^2 + ((F8134-route_map__2[[#This Row],[stop_lon]])*COS(RADIANS(route_map__2[[#This Row],[stop_lat]])))^2)*111.32)</f>
        <v>0.34275626846647844</v>
      </c>
    </row>
    <row r="8134" spans="1:7" hidden="1" x14ac:dyDescent="0.2">
      <c r="A8134" t="s">
        <v>324</v>
      </c>
      <c r="B8134">
        <v>0</v>
      </c>
      <c r="C8134">
        <v>8</v>
      </c>
      <c r="D8134" t="s">
        <v>6650</v>
      </c>
      <c r="E8134">
        <v>49.045467000000002</v>
      </c>
      <c r="F8134">
        <v>-122.878325</v>
      </c>
      <c r="G8134">
        <f>IF(route_map__2[[#This Row],[route_label]]&lt;&gt;A8135,0,SQRT((E8135-route_map__2[[#This Row],[stop_lat]])^2 + ((F8135-route_map__2[[#This Row],[stop_lon]])*COS(RADIANS(route_map__2[[#This Row],[stop_lat]])))^2)*111.32)</f>
        <v>0.2254247004787355</v>
      </c>
    </row>
    <row r="8135" spans="1:7" hidden="1" x14ac:dyDescent="0.2">
      <c r="A8135" t="s">
        <v>324</v>
      </c>
      <c r="B8135">
        <v>0</v>
      </c>
      <c r="C8135">
        <v>9</v>
      </c>
      <c r="D8135" t="s">
        <v>6651</v>
      </c>
      <c r="E8135">
        <v>49.047491999999998</v>
      </c>
      <c r="F8135">
        <v>-122.87831300000001</v>
      </c>
      <c r="G8135">
        <f>IF(route_map__2[[#This Row],[route_label]]&lt;&gt;A8136,0,SQRT((E8136-route_map__2[[#This Row],[stop_lat]])^2 + ((F8136-route_map__2[[#This Row],[stop_lon]])*COS(RADIANS(route_map__2[[#This Row],[stop_lat]])))^2)*111.32)</f>
        <v>0.41851569769977442</v>
      </c>
    </row>
    <row r="8136" spans="1:7" hidden="1" x14ac:dyDescent="0.2">
      <c r="A8136" t="s">
        <v>324</v>
      </c>
      <c r="B8136">
        <v>0</v>
      </c>
      <c r="C8136">
        <v>10</v>
      </c>
      <c r="D8136" t="s">
        <v>6652</v>
      </c>
      <c r="E8136">
        <v>49.048065000000001</v>
      </c>
      <c r="F8136">
        <v>-122.87264399999999</v>
      </c>
      <c r="G8136">
        <f>IF(route_map__2[[#This Row],[route_label]]&lt;&gt;A8137,0,SQRT((E8137-route_map__2[[#This Row],[stop_lat]])^2 + ((F8137-route_map__2[[#This Row],[stop_lon]])*COS(RADIANS(route_map__2[[#This Row],[stop_lat]])))^2)*111.32)</f>
        <v>0.39589070715528435</v>
      </c>
    </row>
    <row r="8137" spans="1:7" hidden="1" x14ac:dyDescent="0.2">
      <c r="A8137" t="s">
        <v>324</v>
      </c>
      <c r="B8137">
        <v>0</v>
      </c>
      <c r="C8137">
        <v>11</v>
      </c>
      <c r="D8137" t="s">
        <v>6554</v>
      </c>
      <c r="E8137">
        <v>49.048392</v>
      </c>
      <c r="F8137">
        <v>-122.86724100000001</v>
      </c>
      <c r="G8137">
        <f>IF(route_map__2[[#This Row],[route_label]]&lt;&gt;A8138,0,SQRT((E8138-route_map__2[[#This Row],[stop_lat]])^2 + ((F8138-route_map__2[[#This Row],[stop_lon]])*COS(RADIANS(route_map__2[[#This Row],[stop_lat]])))^2)*111.32)</f>
        <v>0.1891235220518688</v>
      </c>
    </row>
    <row r="8138" spans="1:7" hidden="1" x14ac:dyDescent="0.2">
      <c r="A8138" t="s">
        <v>324</v>
      </c>
      <c r="B8138">
        <v>0</v>
      </c>
      <c r="C8138">
        <v>12</v>
      </c>
      <c r="D8138" t="s">
        <v>6653</v>
      </c>
      <c r="E8138">
        <v>49.049340999999998</v>
      </c>
      <c r="F8138">
        <v>-122.86509100000001</v>
      </c>
      <c r="G8138">
        <f>IF(route_map__2[[#This Row],[route_label]]&lt;&gt;A8139,0,SQRT((E8139-route_map__2[[#This Row],[stop_lat]])^2 + ((F8139-route_map__2[[#This Row],[stop_lon]])*COS(RADIANS(route_map__2[[#This Row],[stop_lat]])))^2)*111.32)</f>
        <v>0.28366669628781638</v>
      </c>
    </row>
    <row r="8139" spans="1:7" hidden="1" x14ac:dyDescent="0.2">
      <c r="A8139" t="s">
        <v>324</v>
      </c>
      <c r="B8139">
        <v>0</v>
      </c>
      <c r="C8139">
        <v>13</v>
      </c>
      <c r="D8139" t="s">
        <v>6506</v>
      </c>
      <c r="E8139">
        <v>49.047325000000001</v>
      </c>
      <c r="F8139">
        <v>-122.867469</v>
      </c>
      <c r="G8139">
        <f>IF(route_map__2[[#This Row],[route_label]]&lt;&gt;A8140,0,SQRT((E8140-route_map__2[[#This Row],[stop_lat]])^2 + ((F8140-route_map__2[[#This Row],[stop_lon]])*COS(RADIANS(route_map__2[[#This Row],[stop_lat]])))^2)*111.32)</f>
        <v>0.21552046029291727</v>
      </c>
    </row>
    <row r="8140" spans="1:7" hidden="1" x14ac:dyDescent="0.2">
      <c r="A8140" t="s">
        <v>324</v>
      </c>
      <c r="B8140">
        <v>0</v>
      </c>
      <c r="C8140">
        <v>14</v>
      </c>
      <c r="D8140" t="s">
        <v>6507</v>
      </c>
      <c r="E8140">
        <v>49.045389</v>
      </c>
      <c r="F8140">
        <v>-122.86748900000001</v>
      </c>
      <c r="G8140">
        <f>IF(route_map__2[[#This Row],[route_label]]&lt;&gt;A8141,0,SQRT((E8141-route_map__2[[#This Row],[stop_lat]])^2 + ((F8141-route_map__2[[#This Row],[stop_lon]])*COS(RADIANS(route_map__2[[#This Row],[stop_lat]])))^2)*111.32)</f>
        <v>0.35077526977917939</v>
      </c>
    </row>
    <row r="8141" spans="1:7" hidden="1" x14ac:dyDescent="0.2">
      <c r="A8141" t="s">
        <v>324</v>
      </c>
      <c r="B8141">
        <v>0</v>
      </c>
      <c r="C8141">
        <v>15</v>
      </c>
      <c r="D8141" t="s">
        <v>6508</v>
      </c>
      <c r="E8141">
        <v>49.042237999999998</v>
      </c>
      <c r="F8141">
        <v>-122.86751700000001</v>
      </c>
      <c r="G8141">
        <f>IF(route_map__2[[#This Row],[route_label]]&lt;&gt;A8142,0,SQRT((E8142-route_map__2[[#This Row],[stop_lat]])^2 + ((F8142-route_map__2[[#This Row],[stop_lon]])*COS(RADIANS(route_map__2[[#This Row],[stop_lat]])))^2)*111.32)</f>
        <v>0.42202734564165278</v>
      </c>
    </row>
    <row r="8142" spans="1:7" hidden="1" x14ac:dyDescent="0.2">
      <c r="A8142" t="s">
        <v>324</v>
      </c>
      <c r="B8142">
        <v>0</v>
      </c>
      <c r="C8142">
        <v>16</v>
      </c>
      <c r="D8142" t="s">
        <v>6654</v>
      </c>
      <c r="E8142">
        <v>49.038462000000003</v>
      </c>
      <c r="F8142">
        <v>-122.867001</v>
      </c>
      <c r="G8142">
        <f>IF(route_map__2[[#This Row],[route_label]]&lt;&gt;A8143,0,SQRT((E8143-route_map__2[[#This Row],[stop_lat]])^2 + ((F8143-route_map__2[[#This Row],[stop_lon]])*COS(RADIANS(route_map__2[[#This Row],[stop_lat]])))^2)*111.32)</f>
        <v>0.24264708975763627</v>
      </c>
    </row>
    <row r="8143" spans="1:7" hidden="1" x14ac:dyDescent="0.2">
      <c r="A8143" t="s">
        <v>324</v>
      </c>
      <c r="B8143">
        <v>0</v>
      </c>
      <c r="C8143">
        <v>17</v>
      </c>
      <c r="D8143" t="s">
        <v>6655</v>
      </c>
      <c r="E8143">
        <v>49.038469999999997</v>
      </c>
      <c r="F8143">
        <v>-122.863676</v>
      </c>
      <c r="G8143">
        <f>IF(route_map__2[[#This Row],[route_label]]&lt;&gt;A8144,0,SQRT((E8144-route_map__2[[#This Row],[stop_lat]])^2 + ((F8144-route_map__2[[#This Row],[stop_lon]])*COS(RADIANS(route_map__2[[#This Row],[stop_lat]])))^2)*111.32)</f>
        <v>0.30971204077605852</v>
      </c>
    </row>
    <row r="8144" spans="1:7" hidden="1" x14ac:dyDescent="0.2">
      <c r="A8144" t="s">
        <v>324</v>
      </c>
      <c r="B8144">
        <v>0</v>
      </c>
      <c r="C8144">
        <v>18</v>
      </c>
      <c r="D8144" t="s">
        <v>6656</v>
      </c>
      <c r="E8144">
        <v>49.038460999999998</v>
      </c>
      <c r="F8144">
        <v>-122.859432</v>
      </c>
      <c r="G8144">
        <f>IF(route_map__2[[#This Row],[route_label]]&lt;&gt;A8145,0,SQRT((E8145-route_map__2[[#This Row],[stop_lat]])^2 + ((F8145-route_map__2[[#This Row],[stop_lon]])*COS(RADIANS(route_map__2[[#This Row],[stop_lat]])))^2)*111.32)</f>
        <v>0.30562399840997828</v>
      </c>
    </row>
    <row r="8145" spans="1:7" hidden="1" x14ac:dyDescent="0.2">
      <c r="A8145" t="s">
        <v>324</v>
      </c>
      <c r="B8145">
        <v>0</v>
      </c>
      <c r="C8145">
        <v>19</v>
      </c>
      <c r="D8145" t="s">
        <v>6657</v>
      </c>
      <c r="E8145">
        <v>49.038457999999999</v>
      </c>
      <c r="F8145">
        <v>-122.855244</v>
      </c>
      <c r="G8145">
        <f>IF(route_map__2[[#This Row],[route_label]]&lt;&gt;A8146,0,SQRT((E8146-route_map__2[[#This Row],[stop_lat]])^2 + ((F8146-route_map__2[[#This Row],[stop_lon]])*COS(RADIANS(route_map__2[[#This Row],[stop_lat]])))^2)*111.32)</f>
        <v>0.34933764306970883</v>
      </c>
    </row>
    <row r="8146" spans="1:7" hidden="1" x14ac:dyDescent="0.2">
      <c r="A8146" t="s">
        <v>324</v>
      </c>
      <c r="B8146">
        <v>0</v>
      </c>
      <c r="C8146">
        <v>20</v>
      </c>
      <c r="D8146" t="s">
        <v>6658</v>
      </c>
      <c r="E8146">
        <v>49.038449999999997</v>
      </c>
      <c r="F8146">
        <v>-122.85045700000001</v>
      </c>
      <c r="G8146">
        <f>IF(route_map__2[[#This Row],[route_label]]&lt;&gt;A8147,0,SQRT((E8147-route_map__2[[#This Row],[stop_lat]])^2 + ((F8147-route_map__2[[#This Row],[stop_lon]])*COS(RADIANS(route_map__2[[#This Row],[stop_lat]])))^2)*111.32)</f>
        <v>0.40474752585160673</v>
      </c>
    </row>
    <row r="8147" spans="1:7" hidden="1" x14ac:dyDescent="0.2">
      <c r="A8147" t="s">
        <v>324</v>
      </c>
      <c r="B8147">
        <v>0</v>
      </c>
      <c r="C8147">
        <v>21</v>
      </c>
      <c r="D8147" t="s">
        <v>6659</v>
      </c>
      <c r="E8147">
        <v>49.038412000000001</v>
      </c>
      <c r="F8147">
        <v>-122.844911</v>
      </c>
      <c r="G8147">
        <f>IF(route_map__2[[#This Row],[route_label]]&lt;&gt;A8148,0,SQRT((E8148-route_map__2[[#This Row],[stop_lat]])^2 + ((F8148-route_map__2[[#This Row],[stop_lon]])*COS(RADIANS(route_map__2[[#This Row],[stop_lat]])))^2)*111.32)</f>
        <v>0.35059440976197859</v>
      </c>
    </row>
    <row r="8148" spans="1:7" hidden="1" x14ac:dyDescent="0.2">
      <c r="A8148" t="s">
        <v>324</v>
      </c>
      <c r="B8148">
        <v>0</v>
      </c>
      <c r="C8148">
        <v>22</v>
      </c>
      <c r="D8148" t="s">
        <v>6660</v>
      </c>
      <c r="E8148">
        <v>49.038443000000001</v>
      </c>
      <c r="F8148">
        <v>-122.840107</v>
      </c>
      <c r="G8148">
        <f>IF(route_map__2[[#This Row],[route_label]]&lt;&gt;A8149,0,SQRT((E8149-route_map__2[[#This Row],[stop_lat]])^2 + ((F8149-route_map__2[[#This Row],[stop_lon]])*COS(RADIANS(route_map__2[[#This Row],[stop_lat]])))^2)*111.32)</f>
        <v>0.46028635433634246</v>
      </c>
    </row>
    <row r="8149" spans="1:7" hidden="1" x14ac:dyDescent="0.2">
      <c r="A8149" t="s">
        <v>324</v>
      </c>
      <c r="B8149">
        <v>0</v>
      </c>
      <c r="C8149">
        <v>23</v>
      </c>
      <c r="D8149" t="s">
        <v>6661</v>
      </c>
      <c r="E8149">
        <v>49.038398999999998</v>
      </c>
      <c r="F8149">
        <v>-122.8338</v>
      </c>
      <c r="G8149">
        <f>IF(route_map__2[[#This Row],[route_label]]&lt;&gt;A8150,0,SQRT((E8150-route_map__2[[#This Row],[stop_lat]])^2 + ((F8150-route_map__2[[#This Row],[stop_lon]])*COS(RADIANS(route_map__2[[#This Row],[stop_lat]])))^2)*111.32)</f>
        <v>0.35926376816690453</v>
      </c>
    </row>
    <row r="8150" spans="1:7" hidden="1" x14ac:dyDescent="0.2">
      <c r="A8150" t="s">
        <v>324</v>
      </c>
      <c r="B8150">
        <v>0</v>
      </c>
      <c r="C8150">
        <v>24</v>
      </c>
      <c r="D8150" t="s">
        <v>6662</v>
      </c>
      <c r="E8150">
        <v>49.038387999999998</v>
      </c>
      <c r="F8150">
        <v>-122.82887700000001</v>
      </c>
      <c r="G8150">
        <f>IF(route_map__2[[#This Row],[route_label]]&lt;&gt;A8151,0,SQRT((E8151-route_map__2[[#This Row],[stop_lat]])^2 + ((F8151-route_map__2[[#This Row],[stop_lon]])*COS(RADIANS(route_map__2[[#This Row],[stop_lat]])))^2)*111.32)</f>
        <v>0.4436954307338733</v>
      </c>
    </row>
    <row r="8151" spans="1:7" hidden="1" x14ac:dyDescent="0.2">
      <c r="A8151" t="s">
        <v>324</v>
      </c>
      <c r="B8151">
        <v>0</v>
      </c>
      <c r="C8151">
        <v>25</v>
      </c>
      <c r="D8151" t="s">
        <v>6663</v>
      </c>
      <c r="E8151">
        <v>49.038384000000001</v>
      </c>
      <c r="F8151">
        <v>-122.82279699999999</v>
      </c>
      <c r="G8151">
        <f>IF(route_map__2[[#This Row],[route_label]]&lt;&gt;A8152,0,SQRT((E8152-route_map__2[[#This Row],[stop_lat]])^2 + ((F8152-route_map__2[[#This Row],[stop_lon]])*COS(RADIANS(route_map__2[[#This Row],[stop_lat]])))^2)*111.32)</f>
        <v>0.42992247339873868</v>
      </c>
    </row>
    <row r="8152" spans="1:7" hidden="1" x14ac:dyDescent="0.2">
      <c r="A8152" t="s">
        <v>324</v>
      </c>
      <c r="B8152">
        <v>0</v>
      </c>
      <c r="C8152">
        <v>26</v>
      </c>
      <c r="D8152" t="s">
        <v>6664</v>
      </c>
      <c r="E8152">
        <v>49.038347000000002</v>
      </c>
      <c r="F8152">
        <v>-122.816906</v>
      </c>
      <c r="G8152">
        <f>IF(route_map__2[[#This Row],[route_label]]&lt;&gt;A8153,0,SQRT((E8153-route_map__2[[#This Row],[stop_lat]])^2 + ((F8153-route_map__2[[#This Row],[stop_lon]])*COS(RADIANS(route_map__2[[#This Row],[stop_lat]])))^2)*111.32)</f>
        <v>0.33482699343674788</v>
      </c>
    </row>
    <row r="8153" spans="1:7" hidden="1" x14ac:dyDescent="0.2">
      <c r="A8153" t="s">
        <v>324</v>
      </c>
      <c r="B8153">
        <v>0</v>
      </c>
      <c r="C8153">
        <v>27</v>
      </c>
      <c r="D8153" t="s">
        <v>6665</v>
      </c>
      <c r="E8153">
        <v>49.037945000000001</v>
      </c>
      <c r="F8153">
        <v>-122.812359</v>
      </c>
      <c r="G8153">
        <f>IF(route_map__2[[#This Row],[route_label]]&lt;&gt;A8154,0,SQRT((E8154-route_map__2[[#This Row],[stop_lat]])^2 + ((F8154-route_map__2[[#This Row],[stop_lon]])*COS(RADIANS(route_map__2[[#This Row],[stop_lat]])))^2)*111.32)</f>
        <v>0.33718878541373226</v>
      </c>
    </row>
    <row r="8154" spans="1:7" hidden="1" x14ac:dyDescent="0.2">
      <c r="A8154" t="s">
        <v>324</v>
      </c>
      <c r="B8154">
        <v>0</v>
      </c>
      <c r="C8154">
        <v>28</v>
      </c>
      <c r="D8154" t="s">
        <v>6666</v>
      </c>
      <c r="E8154">
        <v>49.034916000000003</v>
      </c>
      <c r="F8154">
        <v>-122.81235100000001</v>
      </c>
      <c r="G8154">
        <f>IF(route_map__2[[#This Row],[route_label]]&lt;&gt;A8155,0,SQRT((E8155-route_map__2[[#This Row],[stop_lat]])^2 + ((F8155-route_map__2[[#This Row],[stop_lon]])*COS(RADIANS(route_map__2[[#This Row],[stop_lat]])))^2)*111.32)</f>
        <v>0.28734495728360271</v>
      </c>
    </row>
    <row r="8155" spans="1:7" hidden="1" x14ac:dyDescent="0.2">
      <c r="A8155" t="s">
        <v>324</v>
      </c>
      <c r="B8155">
        <v>0</v>
      </c>
      <c r="C8155">
        <v>29</v>
      </c>
      <c r="D8155" t="s">
        <v>6667</v>
      </c>
      <c r="E8155">
        <v>49.032335000000003</v>
      </c>
      <c r="F8155">
        <v>-122.812296</v>
      </c>
      <c r="G8155">
        <f>IF(route_map__2[[#This Row],[route_label]]&lt;&gt;A8156,0,SQRT((E8156-route_map__2[[#This Row],[stop_lat]])^2 + ((F8156-route_map__2[[#This Row],[stop_lon]])*COS(RADIANS(route_map__2[[#This Row],[stop_lat]])))^2)*111.32)</f>
        <v>0.15264557512594268</v>
      </c>
    </row>
    <row r="8156" spans="1:7" hidden="1" x14ac:dyDescent="0.2">
      <c r="A8156" t="s">
        <v>324</v>
      </c>
      <c r="B8156">
        <v>0</v>
      </c>
      <c r="C8156">
        <v>30</v>
      </c>
      <c r="D8156" t="s">
        <v>5836</v>
      </c>
      <c r="E8156">
        <v>49.031041000000002</v>
      </c>
      <c r="F8156">
        <v>-122.811604</v>
      </c>
      <c r="G8156">
        <f>IF(route_map__2[[#This Row],[route_label]]&lt;&gt;A8157,0,SQRT((E8157-route_map__2[[#This Row],[stop_lat]])^2 + ((F8157-route_map__2[[#This Row],[stop_lon]])*COS(RADIANS(route_map__2[[#This Row],[stop_lat]])))^2)*111.32)</f>
        <v>0.1838547019786067</v>
      </c>
    </row>
    <row r="8157" spans="1:7" hidden="1" x14ac:dyDescent="0.2">
      <c r="A8157" t="s">
        <v>324</v>
      </c>
      <c r="B8157">
        <v>0</v>
      </c>
      <c r="C8157">
        <v>31</v>
      </c>
      <c r="D8157" t="s">
        <v>5837</v>
      </c>
      <c r="E8157">
        <v>49.031036999999998</v>
      </c>
      <c r="F8157">
        <v>-122.809085</v>
      </c>
      <c r="G8157">
        <f>IF(route_map__2[[#This Row],[route_label]]&lt;&gt;A8158,0,SQRT((E8158-route_map__2[[#This Row],[stop_lat]])^2 + ((F8158-route_map__2[[#This Row],[stop_lon]])*COS(RADIANS(route_map__2[[#This Row],[stop_lat]])))^2)*111.32)</f>
        <v>0.21006148475206562</v>
      </c>
    </row>
    <row r="8158" spans="1:7" hidden="1" x14ac:dyDescent="0.2">
      <c r="A8158" t="s">
        <v>324</v>
      </c>
      <c r="B8158">
        <v>0</v>
      </c>
      <c r="C8158">
        <v>32</v>
      </c>
      <c r="D8158" t="s">
        <v>5838</v>
      </c>
      <c r="E8158">
        <v>49.031024000000002</v>
      </c>
      <c r="F8158">
        <v>-122.806207</v>
      </c>
      <c r="G8158">
        <f>IF(route_map__2[[#This Row],[route_label]]&lt;&gt;A8159,0,SQRT((E8159-route_map__2[[#This Row],[stop_lat]])^2 + ((F8159-route_map__2[[#This Row],[stop_lon]])*COS(RADIANS(route_map__2[[#This Row],[stop_lat]])))^2)*111.32)</f>
        <v>0.31844661140993408</v>
      </c>
    </row>
    <row r="8159" spans="1:7" hidden="1" x14ac:dyDescent="0.2">
      <c r="A8159" t="s">
        <v>324</v>
      </c>
      <c r="B8159">
        <v>0</v>
      </c>
      <c r="C8159">
        <v>33</v>
      </c>
      <c r="D8159" t="s">
        <v>6668</v>
      </c>
      <c r="E8159">
        <v>49.031008999999997</v>
      </c>
      <c r="F8159">
        <v>-122.801844</v>
      </c>
      <c r="G8159">
        <f>IF(route_map__2[[#This Row],[route_label]]&lt;&gt;A8160,0,SQRT((E8160-route_map__2[[#This Row],[stop_lat]])^2 + ((F8160-route_map__2[[#This Row],[stop_lon]])*COS(RADIANS(route_map__2[[#This Row],[stop_lat]])))^2)*111.32)</f>
        <v>9.4020187906052557E-2</v>
      </c>
    </row>
    <row r="8160" spans="1:7" hidden="1" x14ac:dyDescent="0.2">
      <c r="A8160" t="s">
        <v>324</v>
      </c>
      <c r="B8160">
        <v>0</v>
      </c>
      <c r="C8160">
        <v>34</v>
      </c>
      <c r="D8160" t="s">
        <v>6669</v>
      </c>
      <c r="E8160">
        <v>49.031022999999998</v>
      </c>
      <c r="F8160">
        <v>-122.800556</v>
      </c>
      <c r="G8160">
        <f>IF(route_map__2[[#This Row],[route_label]]&lt;&gt;A8161,0,SQRT((E8161-route_map__2[[#This Row],[stop_lat]])^2 + ((F8161-route_map__2[[#This Row],[stop_lon]])*COS(RADIANS(route_map__2[[#This Row],[stop_lat]])))^2)*111.32)</f>
        <v>0.43610687324177122</v>
      </c>
    </row>
    <row r="8161" spans="1:7" hidden="1" x14ac:dyDescent="0.2">
      <c r="A8161" t="s">
        <v>324</v>
      </c>
      <c r="B8161">
        <v>0</v>
      </c>
      <c r="C8161">
        <v>35</v>
      </c>
      <c r="D8161" t="s">
        <v>6670</v>
      </c>
      <c r="E8161">
        <v>49.030996999999999</v>
      </c>
      <c r="F8161">
        <v>-122.79458099999999</v>
      </c>
      <c r="G8161">
        <f>IF(route_map__2[[#This Row],[route_label]]&lt;&gt;A8162,0,SQRT((E8162-route_map__2[[#This Row],[stop_lat]])^2 + ((F8162-route_map__2[[#This Row],[stop_lon]])*COS(RADIANS(route_map__2[[#This Row],[stop_lat]])))^2)*111.32)</f>
        <v>0.33841874103132402</v>
      </c>
    </row>
    <row r="8162" spans="1:7" hidden="1" x14ac:dyDescent="0.2">
      <c r="A8162" t="s">
        <v>324</v>
      </c>
      <c r="B8162">
        <v>0</v>
      </c>
      <c r="C8162">
        <v>36</v>
      </c>
      <c r="D8162" t="s">
        <v>6671</v>
      </c>
      <c r="E8162">
        <v>49.029297999999997</v>
      </c>
      <c r="F8162">
        <v>-122.790736</v>
      </c>
      <c r="G8162">
        <f>IF(route_map__2[[#This Row],[route_label]]&lt;&gt;A8163,0,SQRT((E8163-route_map__2[[#This Row],[stop_lat]])^2 + ((F8163-route_map__2[[#This Row],[stop_lon]])*COS(RADIANS(route_map__2[[#This Row],[stop_lat]])))^2)*111.32)</f>
        <v>0.17848659745383152</v>
      </c>
    </row>
    <row r="8163" spans="1:7" hidden="1" x14ac:dyDescent="0.2">
      <c r="A8163" t="s">
        <v>324</v>
      </c>
      <c r="B8163">
        <v>0</v>
      </c>
      <c r="C8163">
        <v>37</v>
      </c>
      <c r="D8163" t="s">
        <v>6672</v>
      </c>
      <c r="E8163">
        <v>49.029325999999998</v>
      </c>
      <c r="F8163">
        <v>-122.793181</v>
      </c>
      <c r="G8163">
        <f>IF(route_map__2[[#This Row],[route_label]]&lt;&gt;A8164,0,SQRT((E8164-route_map__2[[#This Row],[stop_lat]])^2 + ((F8164-route_map__2[[#This Row],[stop_lon]])*COS(RADIANS(route_map__2[[#This Row],[stop_lat]])))^2)*111.32)</f>
        <v>0</v>
      </c>
    </row>
    <row r="8164" spans="1:7" hidden="1" x14ac:dyDescent="0.2">
      <c r="A8164" t="s">
        <v>324</v>
      </c>
      <c r="B8164">
        <v>1</v>
      </c>
      <c r="C8164">
        <v>1</v>
      </c>
      <c r="D8164" t="s">
        <v>6672</v>
      </c>
      <c r="E8164">
        <v>49.029325999999998</v>
      </c>
      <c r="F8164">
        <v>-122.793181</v>
      </c>
      <c r="G8164">
        <f>IF(route_map__2[[#This Row],[route_label]]&lt;&gt;A8165,0,SQRT((E8165-route_map__2[[#This Row],[stop_lat]])^2 + ((F8165-route_map__2[[#This Row],[stop_lon]])*COS(RADIANS(route_map__2[[#This Row],[stop_lat]])))^2)*111.32)</f>
        <v>0.21553526166921949</v>
      </c>
    </row>
    <row r="8165" spans="1:7" hidden="1" x14ac:dyDescent="0.2">
      <c r="A8165" t="s">
        <v>324</v>
      </c>
      <c r="B8165">
        <v>1</v>
      </c>
      <c r="C8165">
        <v>2</v>
      </c>
      <c r="D8165" t="s">
        <v>6673</v>
      </c>
      <c r="E8165">
        <v>49.030428000000001</v>
      </c>
      <c r="F8165">
        <v>-122.795609</v>
      </c>
      <c r="G8165">
        <f>IF(route_map__2[[#This Row],[route_label]]&lt;&gt;A8166,0,SQRT((E8166-route_map__2[[#This Row],[stop_lat]])^2 + ((F8166-route_map__2[[#This Row],[stop_lon]])*COS(RADIANS(route_map__2[[#This Row],[stop_lat]])))^2)*111.32)</f>
        <v>9.935314241301095E-2</v>
      </c>
    </row>
    <row r="8166" spans="1:7" hidden="1" x14ac:dyDescent="0.2">
      <c r="A8166" t="s">
        <v>324</v>
      </c>
      <c r="B8166">
        <v>1</v>
      </c>
      <c r="C8166">
        <v>3</v>
      </c>
      <c r="D8166" t="s">
        <v>6674</v>
      </c>
      <c r="E8166">
        <v>49.031168000000001</v>
      </c>
      <c r="F8166">
        <v>-122.79637</v>
      </c>
      <c r="G8166">
        <f>IF(route_map__2[[#This Row],[route_label]]&lt;&gt;A8167,0,SQRT((E8167-route_map__2[[#This Row],[stop_lat]])^2 + ((F8167-route_map__2[[#This Row],[stop_lon]])*COS(RADIANS(route_map__2[[#This Row],[stop_lat]])))^2)*111.32)</f>
        <v>0.41758109765868529</v>
      </c>
    </row>
    <row r="8167" spans="1:7" hidden="1" x14ac:dyDescent="0.2">
      <c r="A8167" t="s">
        <v>324</v>
      </c>
      <c r="B8167">
        <v>1</v>
      </c>
      <c r="C8167">
        <v>4</v>
      </c>
      <c r="D8167" t="s">
        <v>6532</v>
      </c>
      <c r="E8167">
        <v>49.031207999999999</v>
      </c>
      <c r="F8167">
        <v>-122.802091</v>
      </c>
      <c r="G8167">
        <f>IF(route_map__2[[#This Row],[route_label]]&lt;&gt;A8168,0,SQRT((E8168-route_map__2[[#This Row],[stop_lat]])^2 + ((F8168-route_map__2[[#This Row],[stop_lon]])*COS(RADIANS(route_map__2[[#This Row],[stop_lat]])))^2)*111.32)</f>
        <v>0.30041583179990944</v>
      </c>
    </row>
    <row r="8168" spans="1:7" hidden="1" x14ac:dyDescent="0.2">
      <c r="A8168" t="s">
        <v>324</v>
      </c>
      <c r="B8168">
        <v>1</v>
      </c>
      <c r="C8168">
        <v>5</v>
      </c>
      <c r="D8168" t="s">
        <v>6533</v>
      </c>
      <c r="E8168">
        <v>49.031219</v>
      </c>
      <c r="F8168">
        <v>-122.806207</v>
      </c>
      <c r="G8168">
        <f>IF(route_map__2[[#This Row],[route_label]]&lt;&gt;A8169,0,SQRT((E8169-route_map__2[[#This Row],[stop_lat]])^2 + ((F8169-route_map__2[[#This Row],[stop_lon]])*COS(RADIANS(route_map__2[[#This Row],[stop_lat]])))^2)*111.32)</f>
        <v>0.3021659553911199</v>
      </c>
    </row>
    <row r="8169" spans="1:7" hidden="1" x14ac:dyDescent="0.2">
      <c r="A8169" t="s">
        <v>324</v>
      </c>
      <c r="B8169">
        <v>1</v>
      </c>
      <c r="C8169">
        <v>6</v>
      </c>
      <c r="D8169" t="s">
        <v>6534</v>
      </c>
      <c r="E8169">
        <v>49.031225999999997</v>
      </c>
      <c r="F8169">
        <v>-122.81034699999999</v>
      </c>
      <c r="G8169">
        <f>IF(route_map__2[[#This Row],[route_label]]&lt;&gt;A8170,0,SQRT((E8170-route_map__2[[#This Row],[stop_lat]])^2 + ((F8170-route_map__2[[#This Row],[stop_lon]])*COS(RADIANS(route_map__2[[#This Row],[stop_lat]])))^2)*111.32)</f>
        <v>0.13376651003856663</v>
      </c>
    </row>
    <row r="8170" spans="1:7" hidden="1" x14ac:dyDescent="0.2">
      <c r="A8170" t="s">
        <v>324</v>
      </c>
      <c r="B8170">
        <v>1</v>
      </c>
      <c r="C8170">
        <v>7</v>
      </c>
      <c r="D8170" t="s">
        <v>6675</v>
      </c>
      <c r="E8170">
        <v>49.031582999999998</v>
      </c>
      <c r="F8170">
        <v>-122.81209699999999</v>
      </c>
      <c r="G8170">
        <f>IF(route_map__2[[#This Row],[route_label]]&lt;&gt;A8171,0,SQRT((E8171-route_map__2[[#This Row],[stop_lat]])^2 + ((F8171-route_map__2[[#This Row],[stop_lon]])*COS(RADIANS(route_map__2[[#This Row],[stop_lat]])))^2)*111.32)</f>
        <v>0.23221352000062154</v>
      </c>
    </row>
    <row r="8171" spans="1:7" hidden="1" x14ac:dyDescent="0.2">
      <c r="A8171" t="s">
        <v>324</v>
      </c>
      <c r="B8171">
        <v>1</v>
      </c>
      <c r="C8171">
        <v>8</v>
      </c>
      <c r="D8171" t="s">
        <v>6676</v>
      </c>
      <c r="E8171">
        <v>49.033669000000003</v>
      </c>
      <c r="F8171">
        <v>-122.81209699999999</v>
      </c>
      <c r="G8171">
        <f>IF(route_map__2[[#This Row],[route_label]]&lt;&gt;A8172,0,SQRT((E8172-route_map__2[[#This Row],[stop_lat]])^2 + ((F8172-route_map__2[[#This Row],[stop_lon]])*COS(RADIANS(route_map__2[[#This Row],[stop_lat]])))^2)*111.32)</f>
        <v>0.28632643457101847</v>
      </c>
    </row>
    <row r="8172" spans="1:7" hidden="1" x14ac:dyDescent="0.2">
      <c r="A8172" t="s">
        <v>324</v>
      </c>
      <c r="B8172">
        <v>1</v>
      </c>
      <c r="C8172">
        <v>9</v>
      </c>
      <c r="D8172" t="s">
        <v>6677</v>
      </c>
      <c r="E8172">
        <v>49.036240999999997</v>
      </c>
      <c r="F8172">
        <v>-122.81213200000001</v>
      </c>
      <c r="G8172">
        <f>IF(route_map__2[[#This Row],[route_label]]&lt;&gt;A8173,0,SQRT((E8173-route_map__2[[#This Row],[stop_lat]])^2 + ((F8173-route_map__2[[#This Row],[stop_lon]])*COS(RADIANS(route_map__2[[#This Row],[stop_lat]])))^2)*111.32)</f>
        <v>0.25771067191695957</v>
      </c>
    </row>
    <row r="8173" spans="1:7" hidden="1" x14ac:dyDescent="0.2">
      <c r="A8173" t="s">
        <v>324</v>
      </c>
      <c r="B8173">
        <v>1</v>
      </c>
      <c r="C8173">
        <v>10</v>
      </c>
      <c r="D8173" t="s">
        <v>6678</v>
      </c>
      <c r="E8173">
        <v>49.038514999999997</v>
      </c>
      <c r="F8173">
        <v>-122.812794</v>
      </c>
      <c r="G8173">
        <f>IF(route_map__2[[#This Row],[route_label]]&lt;&gt;A8174,0,SQRT((E8174-route_map__2[[#This Row],[stop_lat]])^2 + ((F8174-route_map__2[[#This Row],[stop_lon]])*COS(RADIANS(route_map__2[[#This Row],[stop_lat]])))^2)*111.32)</f>
        <v>0.43004756257186888</v>
      </c>
    </row>
    <row r="8174" spans="1:7" hidden="1" x14ac:dyDescent="0.2">
      <c r="A8174" t="s">
        <v>324</v>
      </c>
      <c r="B8174">
        <v>1</v>
      </c>
      <c r="C8174">
        <v>11</v>
      </c>
      <c r="D8174" t="s">
        <v>6679</v>
      </c>
      <c r="E8174">
        <v>49.038514999999997</v>
      </c>
      <c r="F8174">
        <v>-122.818687</v>
      </c>
      <c r="G8174">
        <f>IF(route_map__2[[#This Row],[route_label]]&lt;&gt;A8175,0,SQRT((E8175-route_map__2[[#This Row],[stop_lat]])^2 + ((F8175-route_map__2[[#This Row],[stop_lon]])*COS(RADIANS(route_map__2[[#This Row],[stop_lat]])))^2)*111.32)</f>
        <v>0.37276466120957558</v>
      </c>
    </row>
    <row r="8175" spans="1:7" hidden="1" x14ac:dyDescent="0.2">
      <c r="A8175" t="s">
        <v>324</v>
      </c>
      <c r="B8175">
        <v>1</v>
      </c>
      <c r="C8175">
        <v>12</v>
      </c>
      <c r="D8175" t="s">
        <v>6680</v>
      </c>
      <c r="E8175">
        <v>49.038500999999997</v>
      </c>
      <c r="F8175">
        <v>-122.823795</v>
      </c>
      <c r="G8175">
        <f>IF(route_map__2[[#This Row],[route_label]]&lt;&gt;A8176,0,SQRT((E8176-route_map__2[[#This Row],[stop_lat]])^2 + ((F8176-route_map__2[[#This Row],[stop_lon]])*COS(RADIANS(route_map__2[[#This Row],[stop_lat]])))^2)*111.32)</f>
        <v>0.4354520212856095</v>
      </c>
    </row>
    <row r="8176" spans="1:7" hidden="1" x14ac:dyDescent="0.2">
      <c r="A8176" t="s">
        <v>324</v>
      </c>
      <c r="B8176">
        <v>1</v>
      </c>
      <c r="C8176">
        <v>13</v>
      </c>
      <c r="D8176" t="s">
        <v>6681</v>
      </c>
      <c r="E8176">
        <v>49.038518000000003</v>
      </c>
      <c r="F8176">
        <v>-122.829762</v>
      </c>
      <c r="G8176">
        <f>IF(route_map__2[[#This Row],[route_label]]&lt;&gt;A8177,0,SQRT((E8177-route_map__2[[#This Row],[stop_lat]])^2 + ((F8177-route_map__2[[#This Row],[stop_lon]])*COS(RADIANS(route_map__2[[#This Row],[stop_lat]])))^2)*111.32)</f>
        <v>0.38984183240228931</v>
      </c>
    </row>
    <row r="8177" spans="1:7" hidden="1" x14ac:dyDescent="0.2">
      <c r="A8177" t="s">
        <v>324</v>
      </c>
      <c r="B8177">
        <v>1</v>
      </c>
      <c r="C8177">
        <v>14</v>
      </c>
      <c r="D8177" t="s">
        <v>6682</v>
      </c>
      <c r="E8177">
        <v>49.038533999999999</v>
      </c>
      <c r="F8177">
        <v>-122.835104</v>
      </c>
      <c r="G8177">
        <f>IF(route_map__2[[#This Row],[route_label]]&lt;&gt;A8178,0,SQRT((E8178-route_map__2[[#This Row],[stop_lat]])^2 + ((F8178-route_map__2[[#This Row],[stop_lon]])*COS(RADIANS(route_map__2[[#This Row],[stop_lat]])))^2)*111.32)</f>
        <v>0.43231035569375736</v>
      </c>
    </row>
    <row r="8178" spans="1:7" hidden="1" x14ac:dyDescent="0.2">
      <c r="A8178" t="s">
        <v>324</v>
      </c>
      <c r="B8178">
        <v>1</v>
      </c>
      <c r="C8178">
        <v>15</v>
      </c>
      <c r="D8178" t="s">
        <v>6683</v>
      </c>
      <c r="E8178">
        <v>49.038541000000002</v>
      </c>
      <c r="F8178">
        <v>-122.84102799999999</v>
      </c>
      <c r="G8178">
        <f>IF(route_map__2[[#This Row],[route_label]]&lt;&gt;A8179,0,SQRT((E8179-route_map__2[[#This Row],[stop_lat]])^2 + ((F8179-route_map__2[[#This Row],[stop_lon]])*COS(RADIANS(route_map__2[[#This Row],[stop_lat]])))^2)*111.32)</f>
        <v>0.36736113913094826</v>
      </c>
    </row>
    <row r="8179" spans="1:7" hidden="1" x14ac:dyDescent="0.2">
      <c r="A8179" t="s">
        <v>324</v>
      </c>
      <c r="B8179">
        <v>1</v>
      </c>
      <c r="C8179">
        <v>16</v>
      </c>
      <c r="D8179" t="s">
        <v>6684</v>
      </c>
      <c r="E8179">
        <v>49.038544000000002</v>
      </c>
      <c r="F8179">
        <v>-122.846062</v>
      </c>
      <c r="G8179">
        <f>IF(route_map__2[[#This Row],[route_label]]&lt;&gt;A8180,0,SQRT((E8180-route_map__2[[#This Row],[stop_lat]])^2 + ((F8180-route_map__2[[#This Row],[stop_lon]])*COS(RADIANS(route_map__2[[#This Row],[stop_lat]])))^2)*111.32)</f>
        <v>0.39910812996380168</v>
      </c>
    </row>
    <row r="8180" spans="1:7" hidden="1" x14ac:dyDescent="0.2">
      <c r="A8180" t="s">
        <v>324</v>
      </c>
      <c r="B8180">
        <v>1</v>
      </c>
      <c r="C8180">
        <v>17</v>
      </c>
      <c r="D8180" t="s">
        <v>6685</v>
      </c>
      <c r="E8180">
        <v>49.038556999999997</v>
      </c>
      <c r="F8180">
        <v>-122.85153099999999</v>
      </c>
      <c r="G8180">
        <f>IF(route_map__2[[#This Row],[route_label]]&lt;&gt;A8181,0,SQRT((E8181-route_map__2[[#This Row],[stop_lat]])^2 + ((F8181-route_map__2[[#This Row],[stop_lon]])*COS(RADIANS(route_map__2[[#This Row],[stop_lat]])))^2)*111.32)</f>
        <v>0.34707357639885211</v>
      </c>
    </row>
    <row r="8181" spans="1:7" hidden="1" x14ac:dyDescent="0.2">
      <c r="A8181" t="s">
        <v>324</v>
      </c>
      <c r="B8181">
        <v>1</v>
      </c>
      <c r="C8181">
        <v>18</v>
      </c>
      <c r="D8181" t="s">
        <v>6686</v>
      </c>
      <c r="E8181">
        <v>49.038556</v>
      </c>
      <c r="F8181">
        <v>-122.85628699999999</v>
      </c>
      <c r="G8181">
        <f>IF(route_map__2[[#This Row],[route_label]]&lt;&gt;A8182,0,SQRT((E8182-route_map__2[[#This Row],[stop_lat]])^2 + ((F8182-route_map__2[[#This Row],[stop_lon]])*COS(RADIANS(route_map__2[[#This Row],[stop_lat]])))^2)*111.32)</f>
        <v>0.29124833379827686</v>
      </c>
    </row>
    <row r="8182" spans="1:7" hidden="1" x14ac:dyDescent="0.2">
      <c r="A8182" t="s">
        <v>324</v>
      </c>
      <c r="B8182">
        <v>1</v>
      </c>
      <c r="C8182">
        <v>19</v>
      </c>
      <c r="D8182" t="s">
        <v>6687</v>
      </c>
      <c r="E8182">
        <v>49.038564000000001</v>
      </c>
      <c r="F8182">
        <v>-122.86027799999999</v>
      </c>
      <c r="G8182">
        <f>IF(route_map__2[[#This Row],[route_label]]&lt;&gt;A8183,0,SQRT((E8183-route_map__2[[#This Row],[stop_lat]])^2 + ((F8183-route_map__2[[#This Row],[stop_lon]])*COS(RADIANS(route_map__2[[#This Row],[stop_lat]])))^2)*111.32)</f>
        <v>0.25796999868005732</v>
      </c>
    </row>
    <row r="8183" spans="1:7" hidden="1" x14ac:dyDescent="0.2">
      <c r="A8183" t="s">
        <v>324</v>
      </c>
      <c r="B8183">
        <v>1</v>
      </c>
      <c r="C8183">
        <v>20</v>
      </c>
      <c r="D8183" t="s">
        <v>6688</v>
      </c>
      <c r="E8183">
        <v>49.038566000000003</v>
      </c>
      <c r="F8183">
        <v>-122.86381299999999</v>
      </c>
      <c r="G8183">
        <f>IF(route_map__2[[#This Row],[route_label]]&lt;&gt;A8184,0,SQRT((E8184-route_map__2[[#This Row],[stop_lat]])^2 + ((F8184-route_map__2[[#This Row],[stop_lon]])*COS(RADIANS(route_map__2[[#This Row],[stop_lat]])))^2)*111.32)</f>
        <v>0.25940450074324156</v>
      </c>
    </row>
    <row r="8184" spans="1:7" hidden="1" x14ac:dyDescent="0.2">
      <c r="A8184" t="s">
        <v>324</v>
      </c>
      <c r="B8184">
        <v>1</v>
      </c>
      <c r="C8184">
        <v>21</v>
      </c>
      <c r="D8184" t="s">
        <v>6551</v>
      </c>
      <c r="E8184">
        <v>49.03884</v>
      </c>
      <c r="F8184">
        <v>-122.86734300000001</v>
      </c>
      <c r="G8184">
        <f>IF(route_map__2[[#This Row],[route_label]]&lt;&gt;A8185,0,SQRT((E8185-route_map__2[[#This Row],[stop_lat]])^2 + ((F8185-route_map__2[[#This Row],[stop_lon]])*COS(RADIANS(route_map__2[[#This Row],[stop_lat]])))^2)*111.32)</f>
        <v>0.44017321766958933</v>
      </c>
    </row>
    <row r="8185" spans="1:7" hidden="1" x14ac:dyDescent="0.2">
      <c r="A8185" t="s">
        <v>324</v>
      </c>
      <c r="B8185">
        <v>1</v>
      </c>
      <c r="C8185">
        <v>22</v>
      </c>
      <c r="D8185" t="s">
        <v>6552</v>
      </c>
      <c r="E8185">
        <v>49.042794000000001</v>
      </c>
      <c r="F8185">
        <v>-122.867295</v>
      </c>
      <c r="G8185">
        <f>IF(route_map__2[[#This Row],[route_label]]&lt;&gt;A8186,0,SQRT((E8186-route_map__2[[#This Row],[stop_lat]])^2 + ((F8186-route_map__2[[#This Row],[stop_lon]])*COS(RADIANS(route_map__2[[#This Row],[stop_lat]])))^2)*111.32)</f>
        <v>0.37314778640713286</v>
      </c>
    </row>
    <row r="8186" spans="1:7" hidden="1" x14ac:dyDescent="0.2">
      <c r="A8186" t="s">
        <v>324</v>
      </c>
      <c r="B8186">
        <v>1</v>
      </c>
      <c r="C8186">
        <v>23</v>
      </c>
      <c r="D8186" t="s">
        <v>6553</v>
      </c>
      <c r="E8186">
        <v>49.046146</v>
      </c>
      <c r="F8186">
        <v>-122.86727399999999</v>
      </c>
      <c r="G8186">
        <f>IF(route_map__2[[#This Row],[route_label]]&lt;&gt;A8187,0,SQRT((E8187-route_map__2[[#This Row],[stop_lat]])^2 + ((F8187-route_map__2[[#This Row],[stop_lon]])*COS(RADIANS(route_map__2[[#This Row],[stop_lat]])))^2)*111.32)</f>
        <v>0.25003631395696108</v>
      </c>
    </row>
    <row r="8187" spans="1:7" hidden="1" x14ac:dyDescent="0.2">
      <c r="A8187" t="s">
        <v>324</v>
      </c>
      <c r="B8187">
        <v>1</v>
      </c>
      <c r="C8187">
        <v>24</v>
      </c>
      <c r="D8187" t="s">
        <v>6554</v>
      </c>
      <c r="E8187">
        <v>49.048392</v>
      </c>
      <c r="F8187">
        <v>-122.86724100000001</v>
      </c>
      <c r="G8187">
        <f>IF(route_map__2[[#This Row],[route_label]]&lt;&gt;A8188,0,SQRT((E8188-route_map__2[[#This Row],[stop_lat]])^2 + ((F8188-route_map__2[[#This Row],[stop_lon]])*COS(RADIANS(route_map__2[[#This Row],[stop_lat]])))^2)*111.32)</f>
        <v>0.1891235220518688</v>
      </c>
    </row>
    <row r="8188" spans="1:7" hidden="1" x14ac:dyDescent="0.2">
      <c r="A8188" t="s">
        <v>324</v>
      </c>
      <c r="B8188">
        <v>1</v>
      </c>
      <c r="C8188">
        <v>25</v>
      </c>
      <c r="D8188" t="s">
        <v>6653</v>
      </c>
      <c r="E8188">
        <v>49.049340999999998</v>
      </c>
      <c r="F8188">
        <v>-122.86509100000001</v>
      </c>
      <c r="G8188">
        <f>IF(route_map__2[[#This Row],[route_label]]&lt;&gt;A8189,0,SQRT((E8189-route_map__2[[#This Row],[stop_lat]])^2 + ((F8189-route_map__2[[#This Row],[stop_lon]])*COS(RADIANS(route_map__2[[#This Row],[stop_lat]])))^2)*111.32)</f>
        <v>0.66133720094779358</v>
      </c>
    </row>
    <row r="8189" spans="1:7" hidden="1" x14ac:dyDescent="0.2">
      <c r="A8189" t="s">
        <v>324</v>
      </c>
      <c r="B8189">
        <v>1</v>
      </c>
      <c r="C8189">
        <v>26</v>
      </c>
      <c r="D8189" t="s">
        <v>6689</v>
      </c>
      <c r="E8189">
        <v>49.048164999999997</v>
      </c>
      <c r="F8189">
        <v>-122.873976</v>
      </c>
      <c r="G8189">
        <f>IF(route_map__2[[#This Row],[route_label]]&lt;&gt;A8190,0,SQRT((E8190-route_map__2[[#This Row],[stop_lat]])^2 + ((F8190-route_map__2[[#This Row],[stop_lon]])*COS(RADIANS(route_map__2[[#This Row],[stop_lat]])))^2)*111.32)</f>
        <v>0.34479287486408527</v>
      </c>
    </row>
    <row r="8190" spans="1:7" hidden="1" x14ac:dyDescent="0.2">
      <c r="A8190" t="s">
        <v>324</v>
      </c>
      <c r="B8190">
        <v>1</v>
      </c>
      <c r="C8190">
        <v>27</v>
      </c>
      <c r="D8190" t="s">
        <v>6690</v>
      </c>
      <c r="E8190">
        <v>49.047240000000002</v>
      </c>
      <c r="F8190">
        <v>-122.878486</v>
      </c>
      <c r="G8190">
        <f>IF(route_map__2[[#This Row],[route_label]]&lt;&gt;A8191,0,SQRT((E8191-route_map__2[[#This Row],[stop_lat]])^2 + ((F8191-route_map__2[[#This Row],[stop_lon]])*COS(RADIANS(route_map__2[[#This Row],[stop_lat]])))^2)*111.32)</f>
        <v>0.19069255587215789</v>
      </c>
    </row>
    <row r="8191" spans="1:7" hidden="1" x14ac:dyDescent="0.2">
      <c r="A8191" t="s">
        <v>324</v>
      </c>
      <c r="B8191">
        <v>1</v>
      </c>
      <c r="C8191">
        <v>28</v>
      </c>
      <c r="D8191" t="s">
        <v>6691</v>
      </c>
      <c r="E8191">
        <v>49.045527</v>
      </c>
      <c r="F8191">
        <v>-122.878496</v>
      </c>
      <c r="G8191">
        <f>IF(route_map__2[[#This Row],[route_label]]&lt;&gt;A8192,0,SQRT((E8192-route_map__2[[#This Row],[stop_lat]])^2 + ((F8192-route_map__2[[#This Row],[stop_lon]])*COS(RADIANS(route_map__2[[#This Row],[stop_lat]])))^2)*111.32)</f>
        <v>0.13046712161402768</v>
      </c>
    </row>
    <row r="8192" spans="1:7" hidden="1" x14ac:dyDescent="0.2">
      <c r="A8192" t="s">
        <v>324</v>
      </c>
      <c r="B8192">
        <v>1</v>
      </c>
      <c r="C8192">
        <v>29</v>
      </c>
      <c r="D8192" t="s">
        <v>6692</v>
      </c>
      <c r="E8192">
        <v>49.044355000000003</v>
      </c>
      <c r="F8192">
        <v>-122.87849799999999</v>
      </c>
      <c r="G8192">
        <f>IF(route_map__2[[#This Row],[route_label]]&lt;&gt;A8193,0,SQRT((E8193-route_map__2[[#This Row],[stop_lat]])^2 + ((F8193-route_map__2[[#This Row],[stop_lon]])*COS(RADIANS(route_map__2[[#This Row],[stop_lat]])))^2)*111.32)</f>
        <v>0.33462947926952047</v>
      </c>
    </row>
    <row r="8193" spans="1:7" hidden="1" x14ac:dyDescent="0.2">
      <c r="A8193" t="s">
        <v>324</v>
      </c>
      <c r="B8193">
        <v>1</v>
      </c>
      <c r="C8193">
        <v>30</v>
      </c>
      <c r="D8193" t="s">
        <v>6693</v>
      </c>
      <c r="E8193">
        <v>49.041348999999997</v>
      </c>
      <c r="F8193">
        <v>-122.878512</v>
      </c>
      <c r="G8193">
        <f>IF(route_map__2[[#This Row],[route_label]]&lt;&gt;A8194,0,SQRT((E8194-route_map__2[[#This Row],[stop_lat]])^2 + ((F8194-route_map__2[[#This Row],[stop_lon]])*COS(RADIANS(route_map__2[[#This Row],[stop_lat]])))^2)*111.32)</f>
        <v>0.27674853339496225</v>
      </c>
    </row>
    <row r="8194" spans="1:7" hidden="1" x14ac:dyDescent="0.2">
      <c r="A8194" t="s">
        <v>324</v>
      </c>
      <c r="B8194">
        <v>1</v>
      </c>
      <c r="C8194">
        <v>31</v>
      </c>
      <c r="D8194" t="s">
        <v>6694</v>
      </c>
      <c r="E8194">
        <v>49.038862999999999</v>
      </c>
      <c r="F8194">
        <v>-122.878485</v>
      </c>
      <c r="G8194">
        <f>IF(route_map__2[[#This Row],[route_label]]&lt;&gt;A8195,0,SQRT((E8195-route_map__2[[#This Row],[stop_lat]])^2 + ((F8195-route_map__2[[#This Row],[stop_lon]])*COS(RADIANS(route_map__2[[#This Row],[stop_lat]])))^2)*111.32)</f>
        <v>0.4928272477597147</v>
      </c>
    </row>
    <row r="8195" spans="1:7" hidden="1" x14ac:dyDescent="0.2">
      <c r="A8195" t="s">
        <v>324</v>
      </c>
      <c r="B8195">
        <v>1</v>
      </c>
      <c r="C8195">
        <v>32</v>
      </c>
      <c r="D8195" t="s">
        <v>6695</v>
      </c>
      <c r="E8195">
        <v>49.034897000000001</v>
      </c>
      <c r="F8195">
        <v>-122.875484</v>
      </c>
      <c r="G8195">
        <f>IF(route_map__2[[#This Row],[route_label]]&lt;&gt;A8196,0,SQRT((E8196-route_map__2[[#This Row],[stop_lat]])^2 + ((F8196-route_map__2[[#This Row],[stop_lon]])*COS(RADIANS(route_map__2[[#This Row],[stop_lat]])))^2)*111.32)</f>
        <v>0.50838840056686629</v>
      </c>
    </row>
    <row r="8196" spans="1:7" hidden="1" x14ac:dyDescent="0.2">
      <c r="A8196" t="s">
        <v>324</v>
      </c>
      <c r="B8196">
        <v>1</v>
      </c>
      <c r="C8196">
        <v>33</v>
      </c>
      <c r="D8196" t="s">
        <v>6696</v>
      </c>
      <c r="E8196">
        <v>49.031258999999999</v>
      </c>
      <c r="F8196">
        <v>-122.871273</v>
      </c>
      <c r="G8196">
        <f>IF(route_map__2[[#This Row],[route_label]]&lt;&gt;A8197,0,SQRT((E8197-route_map__2[[#This Row],[stop_lat]])^2 + ((F8197-route_map__2[[#This Row],[stop_lon]])*COS(RADIANS(route_map__2[[#This Row],[stop_lat]])))^2)*111.32)</f>
        <v>0.26799152030077655</v>
      </c>
    </row>
    <row r="8197" spans="1:7" hidden="1" x14ac:dyDescent="0.2">
      <c r="A8197" t="s">
        <v>324</v>
      </c>
      <c r="B8197">
        <v>1</v>
      </c>
      <c r="C8197">
        <v>34</v>
      </c>
      <c r="D8197" t="s">
        <v>6697</v>
      </c>
      <c r="E8197">
        <v>49.030909999999999</v>
      </c>
      <c r="F8197">
        <v>-122.86763999999999</v>
      </c>
      <c r="G8197">
        <f>IF(route_map__2[[#This Row],[route_label]]&lt;&gt;A8198,0,SQRT((E8198-route_map__2[[#This Row],[stop_lat]])^2 + ((F8198-route_map__2[[#This Row],[stop_lon]])*COS(RADIANS(route_map__2[[#This Row],[stop_lat]])))^2)*111.32)</f>
        <v>0</v>
      </c>
    </row>
    <row r="8198" spans="1:7" hidden="1" x14ac:dyDescent="0.2">
      <c r="A8198" t="s">
        <v>307</v>
      </c>
      <c r="B8198">
        <v>0</v>
      </c>
      <c r="C8198">
        <v>1</v>
      </c>
      <c r="D8198" t="s">
        <v>6697</v>
      </c>
      <c r="E8198">
        <v>49.030909999999999</v>
      </c>
      <c r="F8198">
        <v>-122.86763999999999</v>
      </c>
      <c r="G8198">
        <f>IF(route_map__2[[#This Row],[route_label]]&lt;&gt;A8199,0,SQRT((E8199-route_map__2[[#This Row],[stop_lat]])^2 + ((F8199-route_map__2[[#This Row],[stop_lon]])*COS(RADIANS(route_map__2[[#This Row],[stop_lat]])))^2)*111.32)</f>
        <v>0.27195573941199919</v>
      </c>
    </row>
    <row r="8199" spans="1:7" hidden="1" x14ac:dyDescent="0.2">
      <c r="A8199" t="s">
        <v>307</v>
      </c>
      <c r="B8199">
        <v>0</v>
      </c>
      <c r="C8199">
        <v>2</v>
      </c>
      <c r="D8199" t="s">
        <v>6698</v>
      </c>
      <c r="E8199">
        <v>49.028466999999999</v>
      </c>
      <c r="F8199">
        <v>-122.86763000000001</v>
      </c>
      <c r="G8199">
        <f>IF(route_map__2[[#This Row],[route_label]]&lt;&gt;A8200,0,SQRT((E8200-route_map__2[[#This Row],[stop_lat]])^2 + ((F8200-route_map__2[[#This Row],[stop_lon]])*COS(RADIANS(route_map__2[[#This Row],[stop_lat]])))^2)*111.32)</f>
        <v>0.1934685651170257</v>
      </c>
    </row>
    <row r="8200" spans="1:7" hidden="1" x14ac:dyDescent="0.2">
      <c r="A8200" t="s">
        <v>307</v>
      </c>
      <c r="B8200">
        <v>0</v>
      </c>
      <c r="C8200">
        <v>3</v>
      </c>
      <c r="D8200" t="s">
        <v>6699</v>
      </c>
      <c r="E8200">
        <v>49.027163999999999</v>
      </c>
      <c r="F8200">
        <v>-122.865876</v>
      </c>
      <c r="G8200">
        <f>IF(route_map__2[[#This Row],[route_label]]&lt;&gt;A8201,0,SQRT((E8201-route_map__2[[#This Row],[stop_lat]])^2 + ((F8201-route_map__2[[#This Row],[stop_lon]])*COS(RADIANS(route_map__2[[#This Row],[stop_lat]])))^2)*111.32)</f>
        <v>0.15723893949826764</v>
      </c>
    </row>
    <row r="8201" spans="1:7" hidden="1" x14ac:dyDescent="0.2">
      <c r="A8201" t="s">
        <v>307</v>
      </c>
      <c r="B8201">
        <v>0</v>
      </c>
      <c r="C8201">
        <v>4</v>
      </c>
      <c r="D8201" t="s">
        <v>6700</v>
      </c>
      <c r="E8201">
        <v>49.027146000000002</v>
      </c>
      <c r="F8201">
        <v>-122.863722</v>
      </c>
      <c r="G8201">
        <f>IF(route_map__2[[#This Row],[route_label]]&lt;&gt;A8202,0,SQRT((E8202-route_map__2[[#This Row],[stop_lat]])^2 + ((F8202-route_map__2[[#This Row],[stop_lon]])*COS(RADIANS(route_map__2[[#This Row],[stop_lat]])))^2)*111.32)</f>
        <v>0.35487395534626237</v>
      </c>
    </row>
    <row r="8202" spans="1:7" hidden="1" x14ac:dyDescent="0.2">
      <c r="A8202" t="s">
        <v>307</v>
      </c>
      <c r="B8202">
        <v>0</v>
      </c>
      <c r="C8202">
        <v>5</v>
      </c>
      <c r="D8202" t="s">
        <v>6701</v>
      </c>
      <c r="E8202">
        <v>49.026682000000001</v>
      </c>
      <c r="F8202">
        <v>-122.858912</v>
      </c>
      <c r="G8202">
        <f>IF(route_map__2[[#This Row],[route_label]]&lt;&gt;A8203,0,SQRT((E8203-route_map__2[[#This Row],[stop_lat]])^2 + ((F8203-route_map__2[[#This Row],[stop_lon]])*COS(RADIANS(route_map__2[[#This Row],[stop_lat]])))^2)*111.32)</f>
        <v>0.3756813125739899</v>
      </c>
    </row>
    <row r="8203" spans="1:7" hidden="1" x14ac:dyDescent="0.2">
      <c r="A8203" t="s">
        <v>307</v>
      </c>
      <c r="B8203">
        <v>0</v>
      </c>
      <c r="C8203">
        <v>6</v>
      </c>
      <c r="D8203" t="s">
        <v>6702</v>
      </c>
      <c r="E8203">
        <v>49.026842000000002</v>
      </c>
      <c r="F8203">
        <v>-122.85377099999999</v>
      </c>
      <c r="G8203">
        <f>IF(route_map__2[[#This Row],[route_label]]&lt;&gt;A8204,0,SQRT((E8204-route_map__2[[#This Row],[stop_lat]])^2 + ((F8204-route_map__2[[#This Row],[stop_lon]])*COS(RADIANS(route_map__2[[#This Row],[stop_lat]])))^2)*111.32)</f>
        <v>0.1808884495285715</v>
      </c>
    </row>
    <row r="8204" spans="1:7" hidden="1" x14ac:dyDescent="0.2">
      <c r="A8204" t="s">
        <v>307</v>
      </c>
      <c r="B8204">
        <v>0</v>
      </c>
      <c r="C8204">
        <v>7</v>
      </c>
      <c r="D8204" t="s">
        <v>6703</v>
      </c>
      <c r="E8204">
        <v>49.026924000000001</v>
      </c>
      <c r="F8204">
        <v>-122.851296</v>
      </c>
      <c r="G8204">
        <f>IF(route_map__2[[#This Row],[route_label]]&lt;&gt;A8205,0,SQRT((E8205-route_map__2[[#This Row],[stop_lat]])^2 + ((F8205-route_map__2[[#This Row],[stop_lon]])*COS(RADIANS(route_map__2[[#This Row],[stop_lat]])))^2)*111.32)</f>
        <v>0.24023880647264237</v>
      </c>
    </row>
    <row r="8205" spans="1:7" hidden="1" x14ac:dyDescent="0.2">
      <c r="A8205" t="s">
        <v>307</v>
      </c>
      <c r="B8205">
        <v>0</v>
      </c>
      <c r="C8205">
        <v>8</v>
      </c>
      <c r="D8205" t="s">
        <v>6704</v>
      </c>
      <c r="E8205">
        <v>49.02702</v>
      </c>
      <c r="F8205">
        <v>-122.84800799999999</v>
      </c>
      <c r="G8205">
        <f>IF(route_map__2[[#This Row],[route_label]]&lt;&gt;A8206,0,SQRT((E8206-route_map__2[[#This Row],[stop_lat]])^2 + ((F8206-route_map__2[[#This Row],[stop_lon]])*COS(RADIANS(route_map__2[[#This Row],[stop_lat]])))^2)*111.32)</f>
        <v>0.15726635490933866</v>
      </c>
    </row>
    <row r="8206" spans="1:7" hidden="1" x14ac:dyDescent="0.2">
      <c r="A8206" t="s">
        <v>307</v>
      </c>
      <c r="B8206">
        <v>0</v>
      </c>
      <c r="C8206">
        <v>9</v>
      </c>
      <c r="D8206" t="s">
        <v>6705</v>
      </c>
      <c r="E8206">
        <v>49.027101000000002</v>
      </c>
      <c r="F8206">
        <v>-122.845857</v>
      </c>
      <c r="G8206">
        <f>IF(route_map__2[[#This Row],[route_label]]&lt;&gt;A8207,0,SQRT((E8207-route_map__2[[#This Row],[stop_lat]])^2 + ((F8207-route_map__2[[#This Row],[stop_lon]])*COS(RADIANS(route_map__2[[#This Row],[stop_lat]])))^2)*111.32)</f>
        <v>0.46094958098824756</v>
      </c>
    </row>
    <row r="8207" spans="1:7" hidden="1" x14ac:dyDescent="0.2">
      <c r="A8207" t="s">
        <v>307</v>
      </c>
      <c r="B8207">
        <v>0</v>
      </c>
      <c r="C8207">
        <v>10</v>
      </c>
      <c r="D8207" t="s">
        <v>6706</v>
      </c>
      <c r="E8207">
        <v>49.027334000000003</v>
      </c>
      <c r="F8207">
        <v>-122.839552</v>
      </c>
      <c r="G8207">
        <f>IF(route_map__2[[#This Row],[route_label]]&lt;&gt;A8208,0,SQRT((E8208-route_map__2[[#This Row],[stop_lat]])^2 + ((F8208-route_map__2[[#This Row],[stop_lon]])*COS(RADIANS(route_map__2[[#This Row],[stop_lat]])))^2)*111.32)</f>
        <v>0.41186082157644421</v>
      </c>
    </row>
    <row r="8208" spans="1:7" hidden="1" x14ac:dyDescent="0.2">
      <c r="A8208" t="s">
        <v>307</v>
      </c>
      <c r="B8208">
        <v>0</v>
      </c>
      <c r="C8208">
        <v>11</v>
      </c>
      <c r="D8208" t="s">
        <v>6707</v>
      </c>
      <c r="E8208">
        <v>49.027481999999999</v>
      </c>
      <c r="F8208">
        <v>-122.83391399999999</v>
      </c>
      <c r="G8208">
        <f>IF(route_map__2[[#This Row],[route_label]]&lt;&gt;A8209,0,SQRT((E8209-route_map__2[[#This Row],[stop_lat]])^2 + ((F8209-route_map__2[[#This Row],[stop_lon]])*COS(RADIANS(route_map__2[[#This Row],[stop_lat]])))^2)*111.32)</f>
        <v>0.28288740948583191</v>
      </c>
    </row>
    <row r="8209" spans="1:7" hidden="1" x14ac:dyDescent="0.2">
      <c r="A8209" t="s">
        <v>307</v>
      </c>
      <c r="B8209">
        <v>0</v>
      </c>
      <c r="C8209">
        <v>12</v>
      </c>
      <c r="D8209" t="s">
        <v>6708</v>
      </c>
      <c r="E8209">
        <v>49.026623999999998</v>
      </c>
      <c r="F8209">
        <v>-122.83026599999999</v>
      </c>
      <c r="G8209">
        <f>IF(route_map__2[[#This Row],[route_label]]&lt;&gt;A8210,0,SQRT((E8210-route_map__2[[#This Row],[stop_lat]])^2 + ((F8210-route_map__2[[#This Row],[stop_lon]])*COS(RADIANS(route_map__2[[#This Row],[stop_lat]])))^2)*111.32)</f>
        <v>0.30478240495272724</v>
      </c>
    </row>
    <row r="8210" spans="1:7" hidden="1" x14ac:dyDescent="0.2">
      <c r="A8210" t="s">
        <v>307</v>
      </c>
      <c r="B8210">
        <v>0</v>
      </c>
      <c r="C8210">
        <v>13</v>
      </c>
      <c r="D8210" t="s">
        <v>6709</v>
      </c>
      <c r="E8210">
        <v>49.026277999999998</v>
      </c>
      <c r="F8210">
        <v>-122.82612399999999</v>
      </c>
      <c r="G8210">
        <f>IF(route_map__2[[#This Row],[route_label]]&lt;&gt;A8211,0,SQRT((E8211-route_map__2[[#This Row],[stop_lat]])^2 + ((F8211-route_map__2[[#This Row],[stop_lon]])*COS(RADIANS(route_map__2[[#This Row],[stop_lat]])))^2)*111.32)</f>
        <v>0.57132290233093985</v>
      </c>
    </row>
    <row r="8211" spans="1:7" hidden="1" x14ac:dyDescent="0.2">
      <c r="A8211" t="s">
        <v>307</v>
      </c>
      <c r="B8211">
        <v>0</v>
      </c>
      <c r="C8211">
        <v>14</v>
      </c>
      <c r="D8211" t="s">
        <v>6710</v>
      </c>
      <c r="E8211">
        <v>49.024751999999999</v>
      </c>
      <c r="F8211">
        <v>-122.818651</v>
      </c>
      <c r="G8211">
        <f>IF(route_map__2[[#This Row],[route_label]]&lt;&gt;A8212,0,SQRT((E8212-route_map__2[[#This Row],[stop_lat]])^2 + ((F8212-route_map__2[[#This Row],[stop_lon]])*COS(RADIANS(route_map__2[[#This Row],[stop_lat]])))^2)*111.32)</f>
        <v>0.23862005260065658</v>
      </c>
    </row>
    <row r="8212" spans="1:7" hidden="1" x14ac:dyDescent="0.2">
      <c r="A8212" t="s">
        <v>307</v>
      </c>
      <c r="B8212">
        <v>0</v>
      </c>
      <c r="C8212">
        <v>15</v>
      </c>
      <c r="D8212" t="s">
        <v>6711</v>
      </c>
      <c r="E8212">
        <v>49.024191000000002</v>
      </c>
      <c r="F8212">
        <v>-122.815496</v>
      </c>
      <c r="G8212">
        <f>IF(route_map__2[[#This Row],[route_label]]&lt;&gt;A8213,0,SQRT((E8213-route_map__2[[#This Row],[stop_lat]])^2 + ((F8213-route_map__2[[#This Row],[stop_lon]])*COS(RADIANS(route_map__2[[#This Row],[stop_lat]])))^2)*111.32)</f>
        <v>0.22383126695509695</v>
      </c>
    </row>
    <row r="8213" spans="1:7" hidden="1" x14ac:dyDescent="0.2">
      <c r="A8213" t="s">
        <v>307</v>
      </c>
      <c r="B8213">
        <v>0</v>
      </c>
      <c r="C8213">
        <v>16</v>
      </c>
      <c r="D8213" t="s">
        <v>6712</v>
      </c>
      <c r="E8213">
        <v>49.023367</v>
      </c>
      <c r="F8213">
        <v>-122.81269899999999</v>
      </c>
      <c r="G8213">
        <f>IF(route_map__2[[#This Row],[route_label]]&lt;&gt;A8214,0,SQRT((E8214-route_map__2[[#This Row],[stop_lat]])^2 + ((F8214-route_map__2[[#This Row],[stop_lon]])*COS(RADIANS(route_map__2[[#This Row],[stop_lat]])))^2)*111.32)</f>
        <v>0.21051327158805655</v>
      </c>
    </row>
    <row r="8214" spans="1:7" hidden="1" x14ac:dyDescent="0.2">
      <c r="A8214" t="s">
        <v>307</v>
      </c>
      <c r="B8214">
        <v>0</v>
      </c>
      <c r="C8214">
        <v>17</v>
      </c>
      <c r="D8214" t="s">
        <v>6713</v>
      </c>
      <c r="E8214">
        <v>49.022584000000002</v>
      </c>
      <c r="F8214">
        <v>-122.810074</v>
      </c>
      <c r="G8214">
        <f>IF(route_map__2[[#This Row],[route_label]]&lt;&gt;A8215,0,SQRT((E8215-route_map__2[[#This Row],[stop_lat]])^2 + ((F8215-route_map__2[[#This Row],[stop_lon]])*COS(RADIANS(route_map__2[[#This Row],[stop_lat]])))^2)*111.32)</f>
        <v>0.20812814943484528</v>
      </c>
    </row>
    <row r="8215" spans="1:7" hidden="1" x14ac:dyDescent="0.2">
      <c r="A8215" t="s">
        <v>307</v>
      </c>
      <c r="B8215">
        <v>0</v>
      </c>
      <c r="C8215">
        <v>18</v>
      </c>
      <c r="D8215" t="s">
        <v>6714</v>
      </c>
      <c r="E8215">
        <v>49.021811</v>
      </c>
      <c r="F8215">
        <v>-122.807478</v>
      </c>
      <c r="G8215">
        <f>IF(route_map__2[[#This Row],[route_label]]&lt;&gt;A8216,0,SQRT((E8216-route_map__2[[#This Row],[stop_lat]])^2 + ((F8216-route_map__2[[#This Row],[stop_lon]])*COS(RADIANS(route_map__2[[#This Row],[stop_lat]])))^2)*111.32)</f>
        <v>0.28988272159638517</v>
      </c>
    </row>
    <row r="8216" spans="1:7" hidden="1" x14ac:dyDescent="0.2">
      <c r="A8216" t="s">
        <v>307</v>
      </c>
      <c r="B8216">
        <v>0</v>
      </c>
      <c r="C8216">
        <v>19</v>
      </c>
      <c r="D8216" t="s">
        <v>6715</v>
      </c>
      <c r="E8216">
        <v>49.020744999999998</v>
      </c>
      <c r="F8216">
        <v>-122.803855</v>
      </c>
      <c r="G8216">
        <f>IF(route_map__2[[#This Row],[route_label]]&lt;&gt;A8217,0,SQRT((E8217-route_map__2[[#This Row],[stop_lat]])^2 + ((F8217-route_map__2[[#This Row],[stop_lon]])*COS(RADIANS(route_map__2[[#This Row],[stop_lat]])))^2)*111.32)</f>
        <v>0.23504893483554179</v>
      </c>
    </row>
    <row r="8217" spans="1:7" hidden="1" x14ac:dyDescent="0.2">
      <c r="A8217" t="s">
        <v>307</v>
      </c>
      <c r="B8217">
        <v>0</v>
      </c>
      <c r="C8217">
        <v>20</v>
      </c>
      <c r="D8217" t="s">
        <v>6716</v>
      </c>
      <c r="E8217">
        <v>49.019905000000001</v>
      </c>
      <c r="F8217">
        <v>-122.800901</v>
      </c>
      <c r="G8217">
        <f>IF(route_map__2[[#This Row],[route_label]]&lt;&gt;A8218,0,SQRT((E8218-route_map__2[[#This Row],[stop_lat]])^2 + ((F8218-route_map__2[[#This Row],[stop_lon]])*COS(RADIANS(route_map__2[[#This Row],[stop_lat]])))^2)*111.32)</f>
        <v>0.22708709762337012</v>
      </c>
    </row>
    <row r="8218" spans="1:7" hidden="1" x14ac:dyDescent="0.2">
      <c r="A8218" t="s">
        <v>307</v>
      </c>
      <c r="B8218">
        <v>0</v>
      </c>
      <c r="C8218">
        <v>21</v>
      </c>
      <c r="D8218" t="s">
        <v>6717</v>
      </c>
      <c r="E8218">
        <v>49.019036999999997</v>
      </c>
      <c r="F8218">
        <v>-122.798086</v>
      </c>
      <c r="G8218">
        <f>IF(route_map__2[[#This Row],[route_label]]&lt;&gt;A8219,0,SQRT((E8219-route_map__2[[#This Row],[stop_lat]])^2 + ((F8219-route_map__2[[#This Row],[stop_lon]])*COS(RADIANS(route_map__2[[#This Row],[stop_lat]])))^2)*111.32)</f>
        <v>0.31196217042147362</v>
      </c>
    </row>
    <row r="8219" spans="1:7" hidden="1" x14ac:dyDescent="0.2">
      <c r="A8219" t="s">
        <v>307</v>
      </c>
      <c r="B8219">
        <v>0</v>
      </c>
      <c r="C8219">
        <v>22</v>
      </c>
      <c r="D8219" t="s">
        <v>6718</v>
      </c>
      <c r="E8219">
        <v>49.017817000000001</v>
      </c>
      <c r="F8219">
        <v>-122.794239</v>
      </c>
      <c r="G8219">
        <f>IF(route_map__2[[#This Row],[route_label]]&lt;&gt;A8220,0,SQRT((E8220-route_map__2[[#This Row],[stop_lat]])^2 + ((F8220-route_map__2[[#This Row],[stop_lon]])*COS(RADIANS(route_map__2[[#This Row],[stop_lat]])))^2)*111.32)</f>
        <v>0.35912276049338465</v>
      </c>
    </row>
    <row r="8220" spans="1:7" hidden="1" x14ac:dyDescent="0.2">
      <c r="A8220" t="s">
        <v>307</v>
      </c>
      <c r="B8220">
        <v>0</v>
      </c>
      <c r="C8220">
        <v>23</v>
      </c>
      <c r="D8220" t="s">
        <v>6719</v>
      </c>
      <c r="E8220">
        <v>49.016528999999998</v>
      </c>
      <c r="F8220">
        <v>-122.78972899999999</v>
      </c>
      <c r="G8220">
        <f>IF(route_map__2[[#This Row],[route_label]]&lt;&gt;A8221,0,SQRT((E8221-route_map__2[[#This Row],[stop_lat]])^2 + ((F8221-route_map__2[[#This Row],[stop_lon]])*COS(RADIANS(route_map__2[[#This Row],[stop_lat]])))^2)*111.32)</f>
        <v>0.16762727736190969</v>
      </c>
    </row>
    <row r="8221" spans="1:7" hidden="1" x14ac:dyDescent="0.2">
      <c r="A8221" t="s">
        <v>307</v>
      </c>
      <c r="B8221">
        <v>0</v>
      </c>
      <c r="C8221">
        <v>24</v>
      </c>
      <c r="D8221" t="s">
        <v>6589</v>
      </c>
      <c r="E8221">
        <v>49.016531999999998</v>
      </c>
      <c r="F8221">
        <v>-122.78743299999999</v>
      </c>
      <c r="G8221">
        <f>IF(route_map__2[[#This Row],[route_label]]&lt;&gt;A8222,0,SQRT((E8222-route_map__2[[#This Row],[stop_lat]])^2 + ((F8222-route_map__2[[#This Row],[stop_lon]])*COS(RADIANS(route_map__2[[#This Row],[stop_lat]])))^2)*111.32)</f>
        <v>0.2286625063157392</v>
      </c>
    </row>
    <row r="8222" spans="1:7" hidden="1" x14ac:dyDescent="0.2">
      <c r="A8222" t="s">
        <v>307</v>
      </c>
      <c r="B8222">
        <v>0</v>
      </c>
      <c r="C8222">
        <v>25</v>
      </c>
      <c r="D8222" t="s">
        <v>6590</v>
      </c>
      <c r="E8222">
        <v>49.016527000000004</v>
      </c>
      <c r="F8222">
        <v>-122.784301</v>
      </c>
      <c r="G8222">
        <f>IF(route_map__2[[#This Row],[route_label]]&lt;&gt;A8223,0,SQRT((E8223-route_map__2[[#This Row],[stop_lat]])^2 + ((F8223-route_map__2[[#This Row],[stop_lon]])*COS(RADIANS(route_map__2[[#This Row],[stop_lat]])))^2)*111.32)</f>
        <v>0.25319350621966291</v>
      </c>
    </row>
    <row r="8223" spans="1:7" hidden="1" x14ac:dyDescent="0.2">
      <c r="A8223" t="s">
        <v>307</v>
      </c>
      <c r="B8223">
        <v>0</v>
      </c>
      <c r="C8223">
        <v>26</v>
      </c>
      <c r="D8223" t="s">
        <v>6591</v>
      </c>
      <c r="E8223">
        <v>49.016520999999997</v>
      </c>
      <c r="F8223">
        <v>-122.780833</v>
      </c>
      <c r="G8223">
        <f>IF(route_map__2[[#This Row],[route_label]]&lt;&gt;A8224,0,SQRT((E8224-route_map__2[[#This Row],[stop_lat]])^2 + ((F8224-route_map__2[[#This Row],[stop_lon]])*COS(RADIANS(route_map__2[[#This Row],[stop_lat]])))^2)*111.32)</f>
        <v>0.26397451438730657</v>
      </c>
    </row>
    <row r="8224" spans="1:7" hidden="1" x14ac:dyDescent="0.2">
      <c r="A8224" t="s">
        <v>307</v>
      </c>
      <c r="B8224">
        <v>0</v>
      </c>
      <c r="C8224">
        <v>27</v>
      </c>
      <c r="D8224" t="s">
        <v>6592</v>
      </c>
      <c r="E8224">
        <v>49.018630999999999</v>
      </c>
      <c r="F8224">
        <v>-122.779183</v>
      </c>
      <c r="G8224">
        <f>IF(route_map__2[[#This Row],[route_label]]&lt;&gt;A8225,0,SQRT((E8225-route_map__2[[#This Row],[stop_lat]])^2 + ((F8225-route_map__2[[#This Row],[stop_lon]])*COS(RADIANS(route_map__2[[#This Row],[stop_lat]])))^2)*111.32)</f>
        <v>0.20995105584036625</v>
      </c>
    </row>
    <row r="8225" spans="1:7" hidden="1" x14ac:dyDescent="0.2">
      <c r="A8225" t="s">
        <v>307</v>
      </c>
      <c r="B8225">
        <v>0</v>
      </c>
      <c r="C8225">
        <v>28</v>
      </c>
      <c r="D8225" t="s">
        <v>6593</v>
      </c>
      <c r="E8225">
        <v>49.020516999999998</v>
      </c>
      <c r="F8225">
        <v>-122.779172</v>
      </c>
      <c r="G8225">
        <f>IF(route_map__2[[#This Row],[route_label]]&lt;&gt;A8226,0,SQRT((E8226-route_map__2[[#This Row],[stop_lat]])^2 + ((F8226-route_map__2[[#This Row],[stop_lon]])*COS(RADIANS(route_map__2[[#This Row],[stop_lat]])))^2)*111.32)</f>
        <v>0.18935987938867987</v>
      </c>
    </row>
    <row r="8226" spans="1:7" hidden="1" x14ac:dyDescent="0.2">
      <c r="A8226" t="s">
        <v>307</v>
      </c>
      <c r="B8226">
        <v>0</v>
      </c>
      <c r="C8226">
        <v>29</v>
      </c>
      <c r="D8226" t="s">
        <v>6594</v>
      </c>
      <c r="E8226">
        <v>49.022218000000002</v>
      </c>
      <c r="F8226">
        <v>-122.77915400000001</v>
      </c>
      <c r="G8226">
        <f>IF(route_map__2[[#This Row],[route_label]]&lt;&gt;A8227,0,SQRT((E8227-route_map__2[[#This Row],[stop_lat]])^2 + ((F8227-route_map__2[[#This Row],[stop_lon]])*COS(RADIANS(route_map__2[[#This Row],[stop_lat]])))^2)*111.32)</f>
        <v>0.22097140581207683</v>
      </c>
    </row>
    <row r="8227" spans="1:7" hidden="1" x14ac:dyDescent="0.2">
      <c r="A8227" t="s">
        <v>307</v>
      </c>
      <c r="B8227">
        <v>0</v>
      </c>
      <c r="C8227">
        <v>30</v>
      </c>
      <c r="D8227" t="s">
        <v>6595</v>
      </c>
      <c r="E8227">
        <v>49.024203</v>
      </c>
      <c r="F8227">
        <v>-122.779144</v>
      </c>
      <c r="G8227">
        <f>IF(route_map__2[[#This Row],[route_label]]&lt;&gt;A8228,0,SQRT((E8228-route_map__2[[#This Row],[stop_lat]])^2 + ((F8228-route_map__2[[#This Row],[stop_lon]])*COS(RADIANS(route_map__2[[#This Row],[stop_lat]])))^2)*111.32)</f>
        <v>0.19436477483021444</v>
      </c>
    </row>
    <row r="8228" spans="1:7" hidden="1" x14ac:dyDescent="0.2">
      <c r="A8228" t="s">
        <v>307</v>
      </c>
      <c r="B8228">
        <v>0</v>
      </c>
      <c r="C8228">
        <v>31</v>
      </c>
      <c r="D8228" t="s">
        <v>6596</v>
      </c>
      <c r="E8228">
        <v>49.025948999999997</v>
      </c>
      <c r="F8228">
        <v>-122.77914199999999</v>
      </c>
      <c r="G8228">
        <f>IF(route_map__2[[#This Row],[route_label]]&lt;&gt;A8229,0,SQRT((E8229-route_map__2[[#This Row],[stop_lat]])^2 + ((F8229-route_map__2[[#This Row],[stop_lon]])*COS(RADIANS(route_map__2[[#This Row],[stop_lat]])))^2)*111.32)</f>
        <v>0.19426657921428597</v>
      </c>
    </row>
    <row r="8229" spans="1:7" hidden="1" x14ac:dyDescent="0.2">
      <c r="A8229" t="s">
        <v>307</v>
      </c>
      <c r="B8229">
        <v>0</v>
      </c>
      <c r="C8229">
        <v>32</v>
      </c>
      <c r="D8229" t="s">
        <v>6597</v>
      </c>
      <c r="E8229">
        <v>49.027693999999997</v>
      </c>
      <c r="F8229">
        <v>-122.779111</v>
      </c>
      <c r="G8229">
        <f>IF(route_map__2[[#This Row],[route_label]]&lt;&gt;A8230,0,SQRT((E8230-route_map__2[[#This Row],[stop_lat]])^2 + ((F8230-route_map__2[[#This Row],[stop_lon]])*COS(RADIANS(route_map__2[[#This Row],[stop_lat]])))^2)*111.32)</f>
        <v>0.18362035745871363</v>
      </c>
    </row>
    <row r="8230" spans="1:7" hidden="1" x14ac:dyDescent="0.2">
      <c r="A8230" t="s">
        <v>307</v>
      </c>
      <c r="B8230">
        <v>0</v>
      </c>
      <c r="C8230">
        <v>33</v>
      </c>
      <c r="D8230" t="s">
        <v>6720</v>
      </c>
      <c r="E8230">
        <v>49.029277</v>
      </c>
      <c r="F8230">
        <v>-122.77981800000001</v>
      </c>
      <c r="G8230">
        <f>IF(route_map__2[[#This Row],[route_label]]&lt;&gt;A8231,0,SQRT((E8231-route_map__2[[#This Row],[stop_lat]])^2 + ((F8231-route_map__2[[#This Row],[stop_lon]])*COS(RADIANS(route_map__2[[#This Row],[stop_lat]])))^2)*111.32)</f>
        <v>0.18663511433187205</v>
      </c>
    </row>
    <row r="8231" spans="1:7" hidden="1" x14ac:dyDescent="0.2">
      <c r="A8231" t="s">
        <v>307</v>
      </c>
      <c r="B8231">
        <v>0</v>
      </c>
      <c r="C8231">
        <v>34</v>
      </c>
      <c r="D8231" t="s">
        <v>6721</v>
      </c>
      <c r="E8231">
        <v>49.029282000000002</v>
      </c>
      <c r="F8231">
        <v>-122.782375</v>
      </c>
      <c r="G8231">
        <f>IF(route_map__2[[#This Row],[route_label]]&lt;&gt;A8232,0,SQRT((E8232-route_map__2[[#This Row],[stop_lat]])^2 + ((F8232-route_map__2[[#This Row],[stop_lon]])*COS(RADIANS(route_map__2[[#This Row],[stop_lat]])))^2)*111.32)</f>
        <v>0.2184578205112804</v>
      </c>
    </row>
    <row r="8232" spans="1:7" hidden="1" x14ac:dyDescent="0.2">
      <c r="A8232" t="s">
        <v>307</v>
      </c>
      <c r="B8232">
        <v>0</v>
      </c>
      <c r="C8232">
        <v>35</v>
      </c>
      <c r="D8232" t="s">
        <v>6722</v>
      </c>
      <c r="E8232">
        <v>49.029283999999997</v>
      </c>
      <c r="F8232">
        <v>-122.78536800000001</v>
      </c>
      <c r="G8232">
        <f>IF(route_map__2[[#This Row],[route_label]]&lt;&gt;A8233,0,SQRT((E8233-route_map__2[[#This Row],[stop_lat]])^2 + ((F8233-route_map__2[[#This Row],[stop_lon]])*COS(RADIANS(route_map__2[[#This Row],[stop_lat]])))^2)*111.32)</f>
        <v>0.17539514043488222</v>
      </c>
    </row>
    <row r="8233" spans="1:7" hidden="1" x14ac:dyDescent="0.2">
      <c r="A8233" t="s">
        <v>307</v>
      </c>
      <c r="B8233">
        <v>0</v>
      </c>
      <c r="C8233">
        <v>36</v>
      </c>
      <c r="D8233" t="s">
        <v>6723</v>
      </c>
      <c r="E8233">
        <v>49.029290000000003</v>
      </c>
      <c r="F8233">
        <v>-122.78777100000001</v>
      </c>
      <c r="G8233">
        <f>IF(route_map__2[[#This Row],[route_label]]&lt;&gt;A8234,0,SQRT((E8234-route_map__2[[#This Row],[stop_lat]])^2 + ((F8234-route_map__2[[#This Row],[stop_lon]])*COS(RADIANS(route_map__2[[#This Row],[stop_lat]])))^2)*111.32)</f>
        <v>0.21641579736635755</v>
      </c>
    </row>
    <row r="8234" spans="1:7" hidden="1" x14ac:dyDescent="0.2">
      <c r="A8234" t="s">
        <v>307</v>
      </c>
      <c r="B8234">
        <v>0</v>
      </c>
      <c r="C8234">
        <v>37</v>
      </c>
      <c r="D8234" t="s">
        <v>6671</v>
      </c>
      <c r="E8234">
        <v>49.029297999999997</v>
      </c>
      <c r="F8234">
        <v>-122.790736</v>
      </c>
      <c r="G8234">
        <f>IF(route_map__2[[#This Row],[route_label]]&lt;&gt;A8235,0,SQRT((E8235-route_map__2[[#This Row],[stop_lat]])^2 + ((F8235-route_map__2[[#This Row],[stop_lon]])*COS(RADIANS(route_map__2[[#This Row],[stop_lat]])))^2)*111.32)</f>
        <v>0.17848659745383152</v>
      </c>
    </row>
    <row r="8235" spans="1:7" hidden="1" x14ac:dyDescent="0.2">
      <c r="A8235" t="s">
        <v>307</v>
      </c>
      <c r="B8235">
        <v>0</v>
      </c>
      <c r="C8235">
        <v>38</v>
      </c>
      <c r="D8235" t="s">
        <v>6672</v>
      </c>
      <c r="E8235">
        <v>49.029325999999998</v>
      </c>
      <c r="F8235">
        <v>-122.793181</v>
      </c>
      <c r="G8235">
        <f>IF(route_map__2[[#This Row],[route_label]]&lt;&gt;A8236,0,SQRT((E8236-route_map__2[[#This Row],[stop_lat]])^2 + ((F8236-route_map__2[[#This Row],[stop_lon]])*COS(RADIANS(route_map__2[[#This Row],[stop_lat]])))^2)*111.32)</f>
        <v>0.40920573614570954</v>
      </c>
    </row>
    <row r="8236" spans="1:7" hidden="1" x14ac:dyDescent="0.2">
      <c r="A8236" t="s">
        <v>307</v>
      </c>
      <c r="B8236">
        <v>0</v>
      </c>
      <c r="C8236">
        <v>39</v>
      </c>
      <c r="D8236" t="s">
        <v>6724</v>
      </c>
      <c r="E8236">
        <v>49.029367999999998</v>
      </c>
      <c r="F8236">
        <v>-122.798787</v>
      </c>
      <c r="G8236">
        <f>IF(route_map__2[[#This Row],[route_label]]&lt;&gt;A8237,0,SQRT((E8237-route_map__2[[#This Row],[stop_lat]])^2 + ((F8237-route_map__2[[#This Row],[stop_lon]])*COS(RADIANS(route_map__2[[#This Row],[stop_lat]])))^2)*111.32)</f>
        <v>0.17810746579148526</v>
      </c>
    </row>
    <row r="8237" spans="1:7" hidden="1" x14ac:dyDescent="0.2">
      <c r="A8237" t="s">
        <v>307</v>
      </c>
      <c r="B8237">
        <v>0</v>
      </c>
      <c r="C8237">
        <v>40</v>
      </c>
      <c r="D8237" t="s">
        <v>6531</v>
      </c>
      <c r="E8237">
        <v>49.029972999999998</v>
      </c>
      <c r="F8237">
        <v>-122.801046</v>
      </c>
      <c r="G8237">
        <f>IF(route_map__2[[#This Row],[route_label]]&lt;&gt;A8238,0,SQRT((E8238-route_map__2[[#This Row],[stop_lat]])^2 + ((F8238-route_map__2[[#This Row],[stop_lon]])*COS(RADIANS(route_map__2[[#This Row],[stop_lat]])))^2)*111.32)</f>
        <v>0.37114113837069479</v>
      </c>
    </row>
    <row r="8238" spans="1:7" hidden="1" x14ac:dyDescent="0.2">
      <c r="A8238" t="s">
        <v>307</v>
      </c>
      <c r="B8238">
        <v>0</v>
      </c>
      <c r="C8238">
        <v>41</v>
      </c>
      <c r="D8238" t="s">
        <v>6725</v>
      </c>
      <c r="E8238">
        <v>49.033307000000001</v>
      </c>
      <c r="F8238">
        <v>-122.801052</v>
      </c>
      <c r="G8238">
        <f>IF(route_map__2[[#This Row],[route_label]]&lt;&gt;A8239,0,SQRT((E8239-route_map__2[[#This Row],[stop_lat]])^2 + ((F8239-route_map__2[[#This Row],[stop_lon]])*COS(RADIANS(route_map__2[[#This Row],[stop_lat]])))^2)*111.32)</f>
        <v>0</v>
      </c>
    </row>
    <row r="8239" spans="1:7" hidden="1" x14ac:dyDescent="0.2">
      <c r="A8239" t="s">
        <v>307</v>
      </c>
      <c r="B8239">
        <v>1</v>
      </c>
      <c r="C8239">
        <v>1</v>
      </c>
      <c r="D8239" t="s">
        <v>6725</v>
      </c>
      <c r="E8239">
        <v>49.033307000000001</v>
      </c>
      <c r="F8239">
        <v>-122.801052</v>
      </c>
      <c r="G8239">
        <f>IF(route_map__2[[#This Row],[route_label]]&lt;&gt;A8240,0,SQRT((E8240-route_map__2[[#This Row],[stop_lat]])^2 + ((F8240-route_map__2[[#This Row],[stop_lon]])*COS(RADIANS(route_map__2[[#This Row],[stop_lat]])))^2)*111.32)</f>
        <v>0.23034448329766782</v>
      </c>
    </row>
    <row r="8240" spans="1:7" hidden="1" x14ac:dyDescent="0.2">
      <c r="A8240" t="s">
        <v>307</v>
      </c>
      <c r="B8240">
        <v>1</v>
      </c>
      <c r="C8240">
        <v>2</v>
      </c>
      <c r="D8240" t="s">
        <v>6726</v>
      </c>
      <c r="E8240">
        <v>49.034509</v>
      </c>
      <c r="F8240">
        <v>-122.80362100000001</v>
      </c>
      <c r="G8240">
        <f>IF(route_map__2[[#This Row],[route_label]]&lt;&gt;A8241,0,SQRT((E8241-route_map__2[[#This Row],[stop_lat]])^2 + ((F8241-route_map__2[[#This Row],[stop_lon]])*COS(RADIANS(route_map__2[[#This Row],[stop_lat]])))^2)*111.32)</f>
        <v>0.27365525393869783</v>
      </c>
    </row>
    <row r="8241" spans="1:7" hidden="1" x14ac:dyDescent="0.2">
      <c r="A8241" t="s">
        <v>307</v>
      </c>
      <c r="B8241">
        <v>1</v>
      </c>
      <c r="C8241">
        <v>3</v>
      </c>
      <c r="D8241" t="s">
        <v>5929</v>
      </c>
      <c r="E8241">
        <v>49.032567</v>
      </c>
      <c r="F8241">
        <v>-122.801322</v>
      </c>
      <c r="G8241">
        <f>IF(route_map__2[[#This Row],[route_label]]&lt;&gt;A8242,0,SQRT((E8242-route_map__2[[#This Row],[stop_lat]])^2 + ((F8242-route_map__2[[#This Row],[stop_lon]])*COS(RADIANS(route_map__2[[#This Row],[stop_lat]])))^2)*111.32)</f>
        <v>0.20583942704420746</v>
      </c>
    </row>
    <row r="8242" spans="1:7" hidden="1" x14ac:dyDescent="0.2">
      <c r="A8242" t="s">
        <v>307</v>
      </c>
      <c r="B8242">
        <v>1</v>
      </c>
      <c r="C8242">
        <v>4</v>
      </c>
      <c r="D8242" t="s">
        <v>5930</v>
      </c>
      <c r="E8242">
        <v>49.030718</v>
      </c>
      <c r="F8242">
        <v>-122.80129599999999</v>
      </c>
      <c r="G8242">
        <f>IF(route_map__2[[#This Row],[route_label]]&lt;&gt;A8243,0,SQRT((E8243-route_map__2[[#This Row],[stop_lat]])^2 + ((F8243-route_map__2[[#This Row],[stop_lon]])*COS(RADIANS(route_map__2[[#This Row],[stop_lat]])))^2)*111.32)</f>
        <v>0.21760036397832275</v>
      </c>
    </row>
    <row r="8243" spans="1:7" hidden="1" x14ac:dyDescent="0.2">
      <c r="A8243" t="s">
        <v>307</v>
      </c>
      <c r="B8243">
        <v>1</v>
      </c>
      <c r="C8243">
        <v>5</v>
      </c>
      <c r="D8243" t="s">
        <v>6727</v>
      </c>
      <c r="E8243">
        <v>49.029266</v>
      </c>
      <c r="F8243">
        <v>-122.7993</v>
      </c>
      <c r="G8243">
        <f>IF(route_map__2[[#This Row],[route_label]]&lt;&gt;A8244,0,SQRT((E8244-route_map__2[[#This Row],[stop_lat]])^2 + ((F8244-route_map__2[[#This Row],[stop_lon]])*COS(RADIANS(route_map__2[[#This Row],[stop_lat]])))^2)*111.32)</f>
        <v>0.18673333121021932</v>
      </c>
    </row>
    <row r="8244" spans="1:7" hidden="1" x14ac:dyDescent="0.2">
      <c r="A8244" t="s">
        <v>307</v>
      </c>
      <c r="B8244">
        <v>1</v>
      </c>
      <c r="C8244">
        <v>6</v>
      </c>
      <c r="D8244" t="s">
        <v>6728</v>
      </c>
      <c r="E8244">
        <v>49.029237999999999</v>
      </c>
      <c r="F8244">
        <v>-122.79674199999999</v>
      </c>
      <c r="G8244">
        <f>IF(route_map__2[[#This Row],[route_label]]&lt;&gt;A8245,0,SQRT((E8245-route_map__2[[#This Row],[stop_lat]])^2 + ((F8245-route_map__2[[#This Row],[stop_lon]])*COS(RADIANS(route_map__2[[#This Row],[stop_lat]])))^2)*111.32)</f>
        <v>0.22978434096691816</v>
      </c>
    </row>
    <row r="8245" spans="1:7" hidden="1" x14ac:dyDescent="0.2">
      <c r="A8245" t="s">
        <v>307</v>
      </c>
      <c r="B8245">
        <v>1</v>
      </c>
      <c r="C8245">
        <v>7</v>
      </c>
      <c r="D8245" t="s">
        <v>6729</v>
      </c>
      <c r="E8245">
        <v>49.029215999999998</v>
      </c>
      <c r="F8245">
        <v>-122.793594</v>
      </c>
      <c r="G8245">
        <f>IF(route_map__2[[#This Row],[route_label]]&lt;&gt;A8246,0,SQRT((E8246-route_map__2[[#This Row],[stop_lat]])^2 + ((F8246-route_map__2[[#This Row],[stop_lon]])*COS(RADIANS(route_map__2[[#This Row],[stop_lat]])))^2)*111.32)</f>
        <v>0.27930329443030905</v>
      </c>
    </row>
    <row r="8246" spans="1:7" hidden="1" x14ac:dyDescent="0.2">
      <c r="A8246" t="s">
        <v>307</v>
      </c>
      <c r="B8246">
        <v>1</v>
      </c>
      <c r="C8246">
        <v>8</v>
      </c>
      <c r="D8246" t="s">
        <v>6730</v>
      </c>
      <c r="E8246">
        <v>49.029170999999998</v>
      </c>
      <c r="F8246">
        <v>-122.789768</v>
      </c>
      <c r="G8246">
        <f>IF(route_map__2[[#This Row],[route_label]]&lt;&gt;A8247,0,SQRT((E8247-route_map__2[[#This Row],[stop_lat]])^2 + ((F8247-route_map__2[[#This Row],[stop_lon]])*COS(RADIANS(route_map__2[[#This Row],[stop_lat]])))^2)*111.32)</f>
        <v>0.1823291388044368</v>
      </c>
    </row>
    <row r="8247" spans="1:7" hidden="1" x14ac:dyDescent="0.2">
      <c r="A8247" t="s">
        <v>307</v>
      </c>
      <c r="B8247">
        <v>1</v>
      </c>
      <c r="C8247">
        <v>9</v>
      </c>
      <c r="D8247" t="s">
        <v>6731</v>
      </c>
      <c r="E8247">
        <v>49.029165999999996</v>
      </c>
      <c r="F8247">
        <v>-122.78727000000001</v>
      </c>
      <c r="G8247">
        <f>IF(route_map__2[[#This Row],[route_label]]&lt;&gt;A8248,0,SQRT((E8248-route_map__2[[#This Row],[stop_lat]])^2 + ((F8248-route_map__2[[#This Row],[stop_lon]])*COS(RADIANS(route_map__2[[#This Row],[stop_lat]])))^2)*111.32)</f>
        <v>0.16488380329704336</v>
      </c>
    </row>
    <row r="8248" spans="1:7" hidden="1" x14ac:dyDescent="0.2">
      <c r="A8248" t="s">
        <v>307</v>
      </c>
      <c r="B8248">
        <v>1</v>
      </c>
      <c r="C8248">
        <v>10</v>
      </c>
      <c r="D8248" t="s">
        <v>6732</v>
      </c>
      <c r="E8248">
        <v>49.029167000000001</v>
      </c>
      <c r="F8248">
        <v>-122.785011</v>
      </c>
      <c r="G8248">
        <f>IF(route_map__2[[#This Row],[route_label]]&lt;&gt;A8249,0,SQRT((E8249-route_map__2[[#This Row],[stop_lat]])^2 + ((F8249-route_map__2[[#This Row],[stop_lon]])*COS(RADIANS(route_map__2[[#This Row],[stop_lat]])))^2)*111.32)</f>
        <v>0.23327682370266231</v>
      </c>
    </row>
    <row r="8249" spans="1:7" hidden="1" x14ac:dyDescent="0.2">
      <c r="A8249" t="s">
        <v>307</v>
      </c>
      <c r="B8249">
        <v>1</v>
      </c>
      <c r="C8249">
        <v>11</v>
      </c>
      <c r="D8249" t="s">
        <v>6733</v>
      </c>
      <c r="E8249">
        <v>49.029159</v>
      </c>
      <c r="F8249">
        <v>-122.78181499999999</v>
      </c>
      <c r="G8249">
        <f>IF(route_map__2[[#This Row],[route_label]]&lt;&gt;A8250,0,SQRT((E8250-route_map__2[[#This Row],[stop_lat]])^2 + ((F8250-route_map__2[[#This Row],[stop_lon]])*COS(RADIANS(route_map__2[[#This Row],[stop_lat]])))^2)*111.32)</f>
        <v>0.29413792904995101</v>
      </c>
    </row>
    <row r="8250" spans="1:7" hidden="1" x14ac:dyDescent="0.2">
      <c r="A8250" t="s">
        <v>307</v>
      </c>
      <c r="B8250">
        <v>1</v>
      </c>
      <c r="C8250">
        <v>12</v>
      </c>
      <c r="D8250" t="s">
        <v>6630</v>
      </c>
      <c r="E8250">
        <v>49.027104999999999</v>
      </c>
      <c r="F8250">
        <v>-122.77928</v>
      </c>
      <c r="G8250">
        <f>IF(route_map__2[[#This Row],[route_label]]&lt;&gt;A8251,0,SQRT((E8251-route_map__2[[#This Row],[stop_lat]])^2 + ((F8251-route_map__2[[#This Row],[stop_lon]])*COS(RADIANS(route_map__2[[#This Row],[stop_lat]])))^2)*111.32)</f>
        <v>0.20093961337379826</v>
      </c>
    </row>
    <row r="8251" spans="1:7" hidden="1" x14ac:dyDescent="0.2">
      <c r="A8251" t="s">
        <v>307</v>
      </c>
      <c r="B8251">
        <v>1</v>
      </c>
      <c r="C8251">
        <v>13</v>
      </c>
      <c r="D8251" t="s">
        <v>6631</v>
      </c>
      <c r="E8251">
        <v>49.025300000000001</v>
      </c>
      <c r="F8251">
        <v>-122.779257</v>
      </c>
      <c r="G8251">
        <f>IF(route_map__2[[#This Row],[route_label]]&lt;&gt;A8252,0,SQRT((E8252-route_map__2[[#This Row],[stop_lat]])^2 + ((F8252-route_map__2[[#This Row],[stop_lon]])*COS(RADIANS(route_map__2[[#This Row],[stop_lat]])))^2)*111.32)</f>
        <v>0.20761335271806033</v>
      </c>
    </row>
    <row r="8252" spans="1:7" hidden="1" x14ac:dyDescent="0.2">
      <c r="A8252" t="s">
        <v>307</v>
      </c>
      <c r="B8252">
        <v>1</v>
      </c>
      <c r="C8252">
        <v>14</v>
      </c>
      <c r="D8252" t="s">
        <v>6632</v>
      </c>
      <c r="E8252">
        <v>49.023434999999999</v>
      </c>
      <c r="F8252">
        <v>-122.779268</v>
      </c>
      <c r="G8252">
        <f>IF(route_map__2[[#This Row],[route_label]]&lt;&gt;A8253,0,SQRT((E8253-route_map__2[[#This Row],[stop_lat]])^2 + ((F8253-route_map__2[[#This Row],[stop_lon]])*COS(RADIANS(route_map__2[[#This Row],[stop_lat]])))^2)*111.32)</f>
        <v>0.18056223523364487</v>
      </c>
    </row>
    <row r="8253" spans="1:7" hidden="1" x14ac:dyDescent="0.2">
      <c r="A8253" t="s">
        <v>307</v>
      </c>
      <c r="B8253">
        <v>1</v>
      </c>
      <c r="C8253">
        <v>15</v>
      </c>
      <c r="D8253" t="s">
        <v>6633</v>
      </c>
      <c r="E8253">
        <v>49.021813000000002</v>
      </c>
      <c r="F8253">
        <v>-122.77927699999999</v>
      </c>
      <c r="G8253">
        <f>IF(route_map__2[[#This Row],[route_label]]&lt;&gt;A8254,0,SQRT((E8254-route_map__2[[#This Row],[stop_lat]])^2 + ((F8254-route_map__2[[#This Row],[stop_lon]])*COS(RADIANS(route_map__2[[#This Row],[stop_lat]])))^2)*111.32)</f>
        <v>0.22443180538440574</v>
      </c>
    </row>
    <row r="8254" spans="1:7" hidden="1" x14ac:dyDescent="0.2">
      <c r="A8254" t="s">
        <v>307</v>
      </c>
      <c r="B8254">
        <v>1</v>
      </c>
      <c r="C8254">
        <v>16</v>
      </c>
      <c r="D8254" t="s">
        <v>6634</v>
      </c>
      <c r="E8254">
        <v>49.019796999999997</v>
      </c>
      <c r="F8254">
        <v>-122.779307</v>
      </c>
      <c r="G8254">
        <f>IF(route_map__2[[#This Row],[route_label]]&lt;&gt;A8255,0,SQRT((E8255-route_map__2[[#This Row],[stop_lat]])^2 + ((F8255-route_map__2[[#This Row],[stop_lon]])*COS(RADIANS(route_map__2[[#This Row],[stop_lat]])))^2)*111.32)</f>
        <v>0.18980375891615711</v>
      </c>
    </row>
    <row r="8255" spans="1:7" hidden="1" x14ac:dyDescent="0.2">
      <c r="A8255" t="s">
        <v>307</v>
      </c>
      <c r="B8255">
        <v>1</v>
      </c>
      <c r="C8255">
        <v>17</v>
      </c>
      <c r="D8255" t="s">
        <v>6635</v>
      </c>
      <c r="E8255">
        <v>49.018092000000003</v>
      </c>
      <c r="F8255">
        <v>-122.77932199999999</v>
      </c>
      <c r="G8255">
        <f>IF(route_map__2[[#This Row],[route_label]]&lt;&gt;A8256,0,SQRT((E8256-route_map__2[[#This Row],[stop_lat]])^2 + ((F8256-route_map__2[[#This Row],[stop_lon]])*COS(RADIANS(route_map__2[[#This Row],[stop_lat]])))^2)*111.32)</f>
        <v>0.201498929674161</v>
      </c>
    </row>
    <row r="8256" spans="1:7" hidden="1" x14ac:dyDescent="0.2">
      <c r="A8256" t="s">
        <v>307</v>
      </c>
      <c r="B8256">
        <v>1</v>
      </c>
      <c r="C8256">
        <v>18</v>
      </c>
      <c r="D8256" t="s">
        <v>6636</v>
      </c>
      <c r="E8256">
        <v>49.016640000000002</v>
      </c>
      <c r="F8256">
        <v>-122.78097</v>
      </c>
      <c r="G8256">
        <f>IF(route_map__2[[#This Row],[route_label]]&lt;&gt;A8257,0,SQRT((E8257-route_map__2[[#This Row],[stop_lat]])^2 + ((F8257-route_map__2[[#This Row],[stop_lon]])*COS(RADIANS(route_map__2[[#This Row],[stop_lat]])))^2)*111.32)</f>
        <v>0.20727008245499473</v>
      </c>
    </row>
    <row r="8257" spans="1:7" hidden="1" x14ac:dyDescent="0.2">
      <c r="A8257" t="s">
        <v>307</v>
      </c>
      <c r="B8257">
        <v>1</v>
      </c>
      <c r="C8257">
        <v>19</v>
      </c>
      <c r="D8257" t="s">
        <v>6637</v>
      </c>
      <c r="E8257">
        <v>49.016641999999997</v>
      </c>
      <c r="F8257">
        <v>-122.78380900000001</v>
      </c>
      <c r="G8257">
        <f>IF(route_map__2[[#This Row],[route_label]]&lt;&gt;A8258,0,SQRT((E8258-route_map__2[[#This Row],[stop_lat]])^2 + ((F8258-route_map__2[[#This Row],[stop_lon]])*COS(RADIANS(route_map__2[[#This Row],[stop_lat]])))^2)*111.32)</f>
        <v>0.2483737311705761</v>
      </c>
    </row>
    <row r="8258" spans="1:7" hidden="1" x14ac:dyDescent="0.2">
      <c r="A8258" t="s">
        <v>307</v>
      </c>
      <c r="B8258">
        <v>1</v>
      </c>
      <c r="C8258">
        <v>20</v>
      </c>
      <c r="D8258" t="s">
        <v>6638</v>
      </c>
      <c r="E8258">
        <v>49.016644999999997</v>
      </c>
      <c r="F8258">
        <v>-122.787211</v>
      </c>
      <c r="G8258">
        <f>IF(route_map__2[[#This Row],[route_label]]&lt;&gt;A8259,0,SQRT((E8259-route_map__2[[#This Row],[stop_lat]])^2 + ((F8259-route_map__2[[#This Row],[stop_lon]])*COS(RADIANS(route_map__2[[#This Row],[stop_lat]])))^2)*111.32)</f>
        <v>0.14995963140705748</v>
      </c>
    </row>
    <row r="8259" spans="1:7" hidden="1" x14ac:dyDescent="0.2">
      <c r="A8259" t="s">
        <v>307</v>
      </c>
      <c r="B8259">
        <v>1</v>
      </c>
      <c r="C8259">
        <v>21</v>
      </c>
      <c r="D8259" t="s">
        <v>6734</v>
      </c>
      <c r="E8259">
        <v>49.016649999999998</v>
      </c>
      <c r="F8259">
        <v>-122.789265</v>
      </c>
      <c r="G8259">
        <f>IF(route_map__2[[#This Row],[route_label]]&lt;&gt;A8260,0,SQRT((E8260-route_map__2[[#This Row],[stop_lat]])^2 + ((F8260-route_map__2[[#This Row],[stop_lon]])*COS(RADIANS(route_map__2[[#This Row],[stop_lat]])))^2)*111.32)</f>
        <v>0.39009784114431129</v>
      </c>
    </row>
    <row r="8260" spans="1:7" hidden="1" x14ac:dyDescent="0.2">
      <c r="A8260" t="s">
        <v>307</v>
      </c>
      <c r="B8260">
        <v>1</v>
      </c>
      <c r="C8260">
        <v>22</v>
      </c>
      <c r="D8260" t="s">
        <v>6735</v>
      </c>
      <c r="E8260">
        <v>49.017924999999998</v>
      </c>
      <c r="F8260">
        <v>-122.794242</v>
      </c>
      <c r="G8260">
        <f>IF(route_map__2[[#This Row],[route_label]]&lt;&gt;A8261,0,SQRT((E8261-route_map__2[[#This Row],[stop_lat]])^2 + ((F8261-route_map__2[[#This Row],[stop_lon]])*COS(RADIANS(route_map__2[[#This Row],[stop_lat]])))^2)*111.32)</f>
        <v>0.2779920620389445</v>
      </c>
    </row>
    <row r="8261" spans="1:7" hidden="1" x14ac:dyDescent="0.2">
      <c r="A8261" t="s">
        <v>307</v>
      </c>
      <c r="B8261">
        <v>1</v>
      </c>
      <c r="C8261">
        <v>23</v>
      </c>
      <c r="D8261" t="s">
        <v>6736</v>
      </c>
      <c r="E8261">
        <v>49.019004000000002</v>
      </c>
      <c r="F8261">
        <v>-122.797676</v>
      </c>
      <c r="G8261">
        <f>IF(route_map__2[[#This Row],[route_label]]&lt;&gt;A8262,0,SQRT((E8262-route_map__2[[#This Row],[stop_lat]])^2 + ((F8262-route_map__2[[#This Row],[stop_lon]])*COS(RADIANS(route_map__2[[#This Row],[stop_lat]])))^2)*111.32)</f>
        <v>0.39929427340243606</v>
      </c>
    </row>
    <row r="8262" spans="1:7" hidden="1" x14ac:dyDescent="0.2">
      <c r="A8262" t="s">
        <v>307</v>
      </c>
      <c r="B8262">
        <v>1</v>
      </c>
      <c r="C8262">
        <v>24</v>
      </c>
      <c r="D8262" t="s">
        <v>6737</v>
      </c>
      <c r="E8262">
        <v>49.020510000000002</v>
      </c>
      <c r="F8262">
        <v>-122.80264</v>
      </c>
      <c r="G8262">
        <f>IF(route_map__2[[#This Row],[route_label]]&lt;&gt;A8263,0,SQRT((E8263-route_map__2[[#This Row],[stop_lat]])^2 + ((F8263-route_map__2[[#This Row],[stop_lon]])*COS(RADIANS(route_map__2[[#This Row],[stop_lat]])))^2)*111.32)</f>
        <v>0.38789100780232577</v>
      </c>
    </row>
    <row r="8263" spans="1:7" hidden="1" x14ac:dyDescent="0.2">
      <c r="A8263" t="s">
        <v>307</v>
      </c>
      <c r="B8263">
        <v>1</v>
      </c>
      <c r="C8263">
        <v>25</v>
      </c>
      <c r="D8263" t="s">
        <v>6738</v>
      </c>
      <c r="E8263">
        <v>49.021901999999997</v>
      </c>
      <c r="F8263">
        <v>-122.80751100000001</v>
      </c>
      <c r="G8263">
        <f>IF(route_map__2[[#This Row],[route_label]]&lt;&gt;A8264,0,SQRT((E8264-route_map__2[[#This Row],[stop_lat]])^2 + ((F8264-route_map__2[[#This Row],[stop_lon]])*COS(RADIANS(route_map__2[[#This Row],[stop_lat]])))^2)*111.32)</f>
        <v>0.1179928764709104</v>
      </c>
    </row>
    <row r="8264" spans="1:7" hidden="1" x14ac:dyDescent="0.2">
      <c r="A8264" t="s">
        <v>307</v>
      </c>
      <c r="B8264">
        <v>1</v>
      </c>
      <c r="C8264">
        <v>26</v>
      </c>
      <c r="D8264" t="s">
        <v>6739</v>
      </c>
      <c r="E8264">
        <v>49.022354</v>
      </c>
      <c r="F8264">
        <v>-122.80897299999999</v>
      </c>
      <c r="G8264">
        <f>IF(route_map__2[[#This Row],[route_label]]&lt;&gt;A8265,0,SQRT((E8265-route_map__2[[#This Row],[stop_lat]])^2 + ((F8265-route_map__2[[#This Row],[stop_lon]])*COS(RADIANS(route_map__2[[#This Row],[stop_lat]])))^2)*111.32)</f>
        <v>0.30020075313998862</v>
      </c>
    </row>
    <row r="8265" spans="1:7" hidden="1" x14ac:dyDescent="0.2">
      <c r="A8265" t="s">
        <v>307</v>
      </c>
      <c r="B8265">
        <v>1</v>
      </c>
      <c r="C8265">
        <v>27</v>
      </c>
      <c r="D8265" t="s">
        <v>6740</v>
      </c>
      <c r="E8265">
        <v>49.023471000000001</v>
      </c>
      <c r="F8265">
        <v>-122.81271599999999</v>
      </c>
      <c r="G8265">
        <f>IF(route_map__2[[#This Row],[route_label]]&lt;&gt;A8266,0,SQRT((E8266-route_map__2[[#This Row],[stop_lat]])^2 + ((F8266-route_map__2[[#This Row],[stop_lon]])*COS(RADIANS(route_map__2[[#This Row],[stop_lat]])))^2)*111.32)</f>
        <v>0.22401480926138295</v>
      </c>
    </row>
    <row r="8266" spans="1:7" hidden="1" x14ac:dyDescent="0.2">
      <c r="A8266" t="s">
        <v>307</v>
      </c>
      <c r="B8266">
        <v>1</v>
      </c>
      <c r="C8266">
        <v>28</v>
      </c>
      <c r="D8266" t="s">
        <v>6741</v>
      </c>
      <c r="E8266">
        <v>49.024318999999998</v>
      </c>
      <c r="F8266">
        <v>-122.815499</v>
      </c>
      <c r="G8266">
        <f>IF(route_map__2[[#This Row],[route_label]]&lt;&gt;A8267,0,SQRT((E8267-route_map__2[[#This Row],[stop_lat]])^2 + ((F8267-route_map__2[[#This Row],[stop_lon]])*COS(RADIANS(route_map__2[[#This Row],[stop_lat]])))^2)*111.32)</f>
        <v>0.19819159753718929</v>
      </c>
    </row>
    <row r="8267" spans="1:7" hidden="1" x14ac:dyDescent="0.2">
      <c r="A8267" t="s">
        <v>307</v>
      </c>
      <c r="B8267">
        <v>1</v>
      </c>
      <c r="C8267">
        <v>29</v>
      </c>
      <c r="D8267" t="s">
        <v>6742</v>
      </c>
      <c r="E8267">
        <v>49.024833999999998</v>
      </c>
      <c r="F8267">
        <v>-122.81809800000001</v>
      </c>
      <c r="G8267">
        <f>IF(route_map__2[[#This Row],[route_label]]&lt;&gt;A8268,0,SQRT((E8268-route_map__2[[#This Row],[stop_lat]])^2 + ((F8268-route_map__2[[#This Row],[stop_lon]])*COS(RADIANS(route_map__2[[#This Row],[stop_lat]])))^2)*111.32)</f>
        <v>0.40695048313101995</v>
      </c>
    </row>
    <row r="8268" spans="1:7" hidden="1" x14ac:dyDescent="0.2">
      <c r="A8268" t="s">
        <v>307</v>
      </c>
      <c r="B8268">
        <v>1</v>
      </c>
      <c r="C8268">
        <v>30</v>
      </c>
      <c r="D8268" t="s">
        <v>6743</v>
      </c>
      <c r="E8268">
        <v>49.025861999999996</v>
      </c>
      <c r="F8268">
        <v>-122.823448</v>
      </c>
      <c r="G8268">
        <f>IF(route_map__2[[#This Row],[route_label]]&lt;&gt;A8269,0,SQRT((E8269-route_map__2[[#This Row],[stop_lat]])^2 + ((F8269-route_map__2[[#This Row],[stop_lon]])*COS(RADIANS(route_map__2[[#This Row],[stop_lat]])))^2)*111.32)</f>
        <v>0.19119133623013992</v>
      </c>
    </row>
    <row r="8269" spans="1:7" hidden="1" x14ac:dyDescent="0.2">
      <c r="A8269" t="s">
        <v>307</v>
      </c>
      <c r="B8269">
        <v>1</v>
      </c>
      <c r="C8269">
        <v>31</v>
      </c>
      <c r="D8269" t="s">
        <v>6744</v>
      </c>
      <c r="E8269">
        <v>49.026327999999999</v>
      </c>
      <c r="F8269">
        <v>-122.825969</v>
      </c>
      <c r="G8269">
        <f>IF(route_map__2[[#This Row],[route_label]]&lt;&gt;A8270,0,SQRT((E8270-route_map__2[[#This Row],[stop_lat]])^2 + ((F8270-route_map__2[[#This Row],[stop_lon]])*COS(RADIANS(route_map__2[[#This Row],[stop_lat]])))^2)*111.32)</f>
        <v>0.31736814896448273</v>
      </c>
    </row>
    <row r="8270" spans="1:7" hidden="1" x14ac:dyDescent="0.2">
      <c r="A8270" t="s">
        <v>307</v>
      </c>
      <c r="B8270">
        <v>1</v>
      </c>
      <c r="C8270">
        <v>32</v>
      </c>
      <c r="D8270" t="s">
        <v>6745</v>
      </c>
      <c r="E8270">
        <v>49.026718000000002</v>
      </c>
      <c r="F8270">
        <v>-122.830276</v>
      </c>
      <c r="G8270">
        <f>IF(route_map__2[[#This Row],[route_label]]&lt;&gt;A8271,0,SQRT((E8271-route_map__2[[#This Row],[stop_lat]])^2 + ((F8271-route_map__2[[#This Row],[stop_lon]])*COS(RADIANS(route_map__2[[#This Row],[stop_lat]])))^2)*111.32)</f>
        <v>0.35123335241718062</v>
      </c>
    </row>
    <row r="8271" spans="1:7" hidden="1" x14ac:dyDescent="0.2">
      <c r="A8271" t="s">
        <v>307</v>
      </c>
      <c r="B8271">
        <v>1</v>
      </c>
      <c r="C8271">
        <v>33</v>
      </c>
      <c r="D8271" t="s">
        <v>6746</v>
      </c>
      <c r="E8271">
        <v>49.027591000000001</v>
      </c>
      <c r="F8271">
        <v>-122.8349</v>
      </c>
      <c r="G8271">
        <f>IF(route_map__2[[#This Row],[route_label]]&lt;&gt;A8272,0,SQRT((E8272-route_map__2[[#This Row],[stop_lat]])^2 + ((F8272-route_map__2[[#This Row],[stop_lon]])*COS(RADIANS(route_map__2[[#This Row],[stop_lat]])))^2)*111.32)</f>
        <v>0.36187287594932993</v>
      </c>
    </row>
    <row r="8272" spans="1:7" hidden="1" x14ac:dyDescent="0.2">
      <c r="A8272" t="s">
        <v>307</v>
      </c>
      <c r="B8272">
        <v>1</v>
      </c>
      <c r="C8272">
        <v>34</v>
      </c>
      <c r="D8272" t="s">
        <v>6747</v>
      </c>
      <c r="E8272">
        <v>49.027422000000001</v>
      </c>
      <c r="F8272">
        <v>-122.839851</v>
      </c>
      <c r="G8272">
        <f>IF(route_map__2[[#This Row],[route_label]]&lt;&gt;A8273,0,SQRT((E8273-route_map__2[[#This Row],[stop_lat]])^2 + ((F8273-route_map__2[[#This Row],[stop_lon]])*COS(RADIANS(route_map__2[[#This Row],[stop_lat]])))^2)*111.32)</f>
        <v>0.38936896663332871</v>
      </c>
    </row>
    <row r="8273" spans="1:7" hidden="1" x14ac:dyDescent="0.2">
      <c r="A8273" t="s">
        <v>307</v>
      </c>
      <c r="B8273">
        <v>1</v>
      </c>
      <c r="C8273">
        <v>35</v>
      </c>
      <c r="D8273" t="s">
        <v>6748</v>
      </c>
      <c r="E8273">
        <v>49.027237999999997</v>
      </c>
      <c r="F8273">
        <v>-122.845178</v>
      </c>
      <c r="G8273">
        <f>IF(route_map__2[[#This Row],[route_label]]&lt;&gt;A8274,0,SQRT((E8274-route_map__2[[#This Row],[stop_lat]])^2 + ((F8274-route_map__2[[#This Row],[stop_lon]])*COS(RADIANS(route_map__2[[#This Row],[stop_lat]])))^2)*111.32)</f>
        <v>0.248473087731992</v>
      </c>
    </row>
    <row r="8274" spans="1:7" hidden="1" x14ac:dyDescent="0.2">
      <c r="A8274" t="s">
        <v>307</v>
      </c>
      <c r="B8274">
        <v>1</v>
      </c>
      <c r="C8274">
        <v>36</v>
      </c>
      <c r="D8274" t="s">
        <v>6749</v>
      </c>
      <c r="E8274">
        <v>49.027115999999999</v>
      </c>
      <c r="F8274">
        <v>-122.84857700000001</v>
      </c>
      <c r="G8274">
        <f>IF(route_map__2[[#This Row],[route_label]]&lt;&gt;A8275,0,SQRT((E8275-route_map__2[[#This Row],[stop_lat]])^2 + ((F8275-route_map__2[[#This Row],[stop_lon]])*COS(RADIANS(route_map__2[[#This Row],[stop_lat]])))^2)*111.32)</f>
        <v>0.22999940263529184</v>
      </c>
    </row>
    <row r="8275" spans="1:7" hidden="1" x14ac:dyDescent="0.2">
      <c r="A8275" t="s">
        <v>307</v>
      </c>
      <c r="B8275">
        <v>1</v>
      </c>
      <c r="C8275">
        <v>37</v>
      </c>
      <c r="D8275" t="s">
        <v>6750</v>
      </c>
      <c r="E8275">
        <v>49.027025999999999</v>
      </c>
      <c r="F8275">
        <v>-122.851725</v>
      </c>
      <c r="G8275">
        <f>IF(route_map__2[[#This Row],[route_label]]&lt;&gt;A8276,0,SQRT((E8276-route_map__2[[#This Row],[stop_lat]])^2 + ((F8276-route_map__2[[#This Row],[stop_lon]])*COS(RADIANS(route_map__2[[#This Row],[stop_lat]])))^2)*111.32)</f>
        <v>0.23214341971799132</v>
      </c>
    </row>
    <row r="8276" spans="1:7" hidden="1" x14ac:dyDescent="0.2">
      <c r="A8276" t="s">
        <v>307</v>
      </c>
      <c r="B8276">
        <v>1</v>
      </c>
      <c r="C8276">
        <v>38</v>
      </c>
      <c r="D8276" t="s">
        <v>6751</v>
      </c>
      <c r="E8276">
        <v>49.026904999999999</v>
      </c>
      <c r="F8276">
        <v>-122.8549</v>
      </c>
      <c r="G8276">
        <f>IF(route_map__2[[#This Row],[route_label]]&lt;&gt;A8277,0,SQRT((E8277-route_map__2[[#This Row],[stop_lat]])^2 + ((F8277-route_map__2[[#This Row],[stop_lon]])*COS(RADIANS(route_map__2[[#This Row],[stop_lat]])))^2)*111.32)</f>
        <v>0.34525134907332472</v>
      </c>
    </row>
    <row r="8277" spans="1:7" hidden="1" x14ac:dyDescent="0.2">
      <c r="A8277" t="s">
        <v>307</v>
      </c>
      <c r="B8277">
        <v>1</v>
      </c>
      <c r="C8277">
        <v>39</v>
      </c>
      <c r="D8277" t="s">
        <v>6752</v>
      </c>
      <c r="E8277">
        <v>49.026795999999997</v>
      </c>
      <c r="F8277">
        <v>-122.859627</v>
      </c>
      <c r="G8277">
        <f>IF(route_map__2[[#This Row],[route_label]]&lt;&gt;A8278,0,SQRT((E8278-route_map__2[[#This Row],[stop_lat]])^2 + ((F8278-route_map__2[[#This Row],[stop_lon]])*COS(RADIANS(route_map__2[[#This Row],[stop_lat]])))^2)*111.32)</f>
        <v>0.22247445791700812</v>
      </c>
    </row>
    <row r="8278" spans="1:7" hidden="1" x14ac:dyDescent="0.2">
      <c r="A8278" t="s">
        <v>307</v>
      </c>
      <c r="B8278">
        <v>1</v>
      </c>
      <c r="C8278">
        <v>40</v>
      </c>
      <c r="D8278" t="s">
        <v>6753</v>
      </c>
      <c r="E8278">
        <v>49.028098999999997</v>
      </c>
      <c r="F8278">
        <v>-122.86193799999999</v>
      </c>
      <c r="G8278">
        <f>IF(route_map__2[[#This Row],[route_label]]&lt;&gt;A8279,0,SQRT((E8279-route_map__2[[#This Row],[stop_lat]])^2 + ((F8279-route_map__2[[#This Row],[stop_lon]])*COS(RADIANS(route_map__2[[#This Row],[stop_lat]])))^2)*111.32)</f>
        <v>0.19971108120488076</v>
      </c>
    </row>
    <row r="8279" spans="1:7" hidden="1" x14ac:dyDescent="0.2">
      <c r="A8279" t="s">
        <v>307</v>
      </c>
      <c r="B8279">
        <v>1</v>
      </c>
      <c r="C8279">
        <v>41</v>
      </c>
      <c r="D8279" t="s">
        <v>6754</v>
      </c>
      <c r="E8279">
        <v>49.029893000000001</v>
      </c>
      <c r="F8279">
        <v>-122.861923</v>
      </c>
      <c r="G8279">
        <f>IF(route_map__2[[#This Row],[route_label]]&lt;&gt;A8280,0,SQRT((E8280-route_map__2[[#This Row],[stop_lat]])^2 + ((F8280-route_map__2[[#This Row],[stop_lon]])*COS(RADIANS(route_map__2[[#This Row],[stop_lat]])))^2)*111.32)</f>
        <v>0.16616122519650547</v>
      </c>
    </row>
    <row r="8280" spans="1:7" hidden="1" x14ac:dyDescent="0.2">
      <c r="A8280" t="s">
        <v>307</v>
      </c>
      <c r="B8280">
        <v>1</v>
      </c>
      <c r="C8280">
        <v>42</v>
      </c>
      <c r="D8280" t="s">
        <v>6548</v>
      </c>
      <c r="E8280">
        <v>49.031343999999997</v>
      </c>
      <c r="F8280">
        <v>-122.86245700000001</v>
      </c>
      <c r="G8280">
        <f>IF(route_map__2[[#This Row],[route_label]]&lt;&gt;A8281,0,SQRT((E8281-route_map__2[[#This Row],[stop_lat]])^2 + ((F8281-route_map__2[[#This Row],[stop_lon]])*COS(RADIANS(route_map__2[[#This Row],[stop_lat]])))^2)*111.32)</f>
        <v>0.36848083946535964</v>
      </c>
    </row>
    <row r="8281" spans="1:7" hidden="1" x14ac:dyDescent="0.2">
      <c r="A8281" t="s">
        <v>307</v>
      </c>
      <c r="B8281">
        <v>1</v>
      </c>
      <c r="C8281">
        <v>43</v>
      </c>
      <c r="D8281" t="s">
        <v>6549</v>
      </c>
      <c r="E8281">
        <v>49.032071999999999</v>
      </c>
      <c r="F8281">
        <v>-122.86738200000001</v>
      </c>
      <c r="G8281">
        <f>IF(route_map__2[[#This Row],[route_label]]&lt;&gt;A8282,0,SQRT((E8282-route_map__2[[#This Row],[stop_lat]])^2 + ((F8282-route_map__2[[#This Row],[stop_lon]])*COS(RADIANS(route_map__2[[#This Row],[stop_lat]])))^2)*111.32)</f>
        <v>0.14122666406641138</v>
      </c>
    </row>
    <row r="8282" spans="1:7" hidden="1" x14ac:dyDescent="0.2">
      <c r="A8282" t="s">
        <v>307</v>
      </c>
      <c r="B8282">
        <v>1</v>
      </c>
      <c r="C8282">
        <v>44</v>
      </c>
      <c r="D8282" t="s">
        <v>6644</v>
      </c>
      <c r="E8282">
        <v>49.033023999999997</v>
      </c>
      <c r="F8282">
        <v>-122.866103</v>
      </c>
      <c r="G8282">
        <f>IF(route_map__2[[#This Row],[route_label]]&lt;&gt;A8283,0,SQRT((E8283-route_map__2[[#This Row],[stop_lat]])^2 + ((F8283-route_map__2[[#This Row],[stop_lon]])*COS(RADIANS(route_map__2[[#This Row],[stop_lat]])))^2)*111.32)</f>
        <v>0</v>
      </c>
    </row>
    <row r="8283" spans="1:7" hidden="1" x14ac:dyDescent="0.2">
      <c r="A8283" t="s">
        <v>343</v>
      </c>
      <c r="B8283">
        <v>0</v>
      </c>
      <c r="C8283">
        <v>1</v>
      </c>
      <c r="D8283" t="s">
        <v>6714</v>
      </c>
      <c r="E8283">
        <v>49.021811</v>
      </c>
      <c r="F8283">
        <v>-122.807478</v>
      </c>
      <c r="G8283">
        <f>IF(route_map__2[[#This Row],[route_label]]&lt;&gt;A8284,0,SQRT((E8284-route_map__2[[#This Row],[stop_lat]])^2 + ((F8284-route_map__2[[#This Row],[stop_lon]])*COS(RADIANS(route_map__2[[#This Row],[stop_lat]])))^2)*111.32)</f>
        <v>0.28988272159638517</v>
      </c>
    </row>
    <row r="8284" spans="1:7" hidden="1" x14ac:dyDescent="0.2">
      <c r="A8284" t="s">
        <v>343</v>
      </c>
      <c r="B8284">
        <v>0</v>
      </c>
      <c r="C8284">
        <v>2</v>
      </c>
      <c r="D8284" t="s">
        <v>6715</v>
      </c>
      <c r="E8284">
        <v>49.020744999999998</v>
      </c>
      <c r="F8284">
        <v>-122.803855</v>
      </c>
      <c r="G8284">
        <f>IF(route_map__2[[#This Row],[route_label]]&lt;&gt;A8285,0,SQRT((E8285-route_map__2[[#This Row],[stop_lat]])^2 + ((F8285-route_map__2[[#This Row],[stop_lon]])*COS(RADIANS(route_map__2[[#This Row],[stop_lat]])))^2)*111.32)</f>
        <v>0.23504893483554179</v>
      </c>
    </row>
    <row r="8285" spans="1:7" hidden="1" x14ac:dyDescent="0.2">
      <c r="A8285" t="s">
        <v>343</v>
      </c>
      <c r="B8285">
        <v>0</v>
      </c>
      <c r="C8285">
        <v>3</v>
      </c>
      <c r="D8285" t="s">
        <v>6716</v>
      </c>
      <c r="E8285">
        <v>49.019905000000001</v>
      </c>
      <c r="F8285">
        <v>-122.800901</v>
      </c>
      <c r="G8285">
        <f>IF(route_map__2[[#This Row],[route_label]]&lt;&gt;A8286,0,SQRT((E8286-route_map__2[[#This Row],[stop_lat]])^2 + ((F8286-route_map__2[[#This Row],[stop_lon]])*COS(RADIANS(route_map__2[[#This Row],[stop_lat]])))^2)*111.32)</f>
        <v>0.22708709762337012</v>
      </c>
    </row>
    <row r="8286" spans="1:7" hidden="1" x14ac:dyDescent="0.2">
      <c r="A8286" t="s">
        <v>343</v>
      </c>
      <c r="B8286">
        <v>0</v>
      </c>
      <c r="C8286">
        <v>4</v>
      </c>
      <c r="D8286" t="s">
        <v>6717</v>
      </c>
      <c r="E8286">
        <v>49.019036999999997</v>
      </c>
      <c r="F8286">
        <v>-122.798086</v>
      </c>
      <c r="G8286">
        <f>IF(route_map__2[[#This Row],[route_label]]&lt;&gt;A8287,0,SQRT((E8287-route_map__2[[#This Row],[stop_lat]])^2 + ((F8287-route_map__2[[#This Row],[stop_lon]])*COS(RADIANS(route_map__2[[#This Row],[stop_lat]])))^2)*111.32)</f>
        <v>0.31196217042147362</v>
      </c>
    </row>
    <row r="8287" spans="1:7" hidden="1" x14ac:dyDescent="0.2">
      <c r="A8287" t="s">
        <v>343</v>
      </c>
      <c r="B8287">
        <v>0</v>
      </c>
      <c r="C8287">
        <v>5</v>
      </c>
      <c r="D8287" t="s">
        <v>6718</v>
      </c>
      <c r="E8287">
        <v>49.017817000000001</v>
      </c>
      <c r="F8287">
        <v>-122.794239</v>
      </c>
      <c r="G8287">
        <f>IF(route_map__2[[#This Row],[route_label]]&lt;&gt;A8288,0,SQRT((E8288-route_map__2[[#This Row],[stop_lat]])^2 + ((F8288-route_map__2[[#This Row],[stop_lon]])*COS(RADIANS(route_map__2[[#This Row],[stop_lat]])))^2)*111.32)</f>
        <v>0.35912276049338465</v>
      </c>
    </row>
    <row r="8288" spans="1:7" hidden="1" x14ac:dyDescent="0.2">
      <c r="A8288" t="s">
        <v>343</v>
      </c>
      <c r="B8288">
        <v>0</v>
      </c>
      <c r="C8288">
        <v>6</v>
      </c>
      <c r="D8288" t="s">
        <v>6719</v>
      </c>
      <c r="E8288">
        <v>49.016528999999998</v>
      </c>
      <c r="F8288">
        <v>-122.78972899999999</v>
      </c>
      <c r="G8288">
        <f>IF(route_map__2[[#This Row],[route_label]]&lt;&gt;A8289,0,SQRT((E8289-route_map__2[[#This Row],[stop_lat]])^2 + ((F8289-route_map__2[[#This Row],[stop_lon]])*COS(RADIANS(route_map__2[[#This Row],[stop_lat]])))^2)*111.32)</f>
        <v>0.21497114786326171</v>
      </c>
    </row>
    <row r="8289" spans="1:7" hidden="1" x14ac:dyDescent="0.2">
      <c r="A8289" t="s">
        <v>343</v>
      </c>
      <c r="B8289">
        <v>0</v>
      </c>
      <c r="C8289">
        <v>7</v>
      </c>
      <c r="D8289" t="s">
        <v>6639</v>
      </c>
      <c r="E8289">
        <v>49.018456</v>
      </c>
      <c r="F8289">
        <v>-122.789537</v>
      </c>
      <c r="G8289">
        <f>IF(route_map__2[[#This Row],[route_label]]&lt;&gt;A8290,0,SQRT((E8290-route_map__2[[#This Row],[stop_lat]])^2 + ((F8290-route_map__2[[#This Row],[stop_lon]])*COS(RADIANS(route_map__2[[#This Row],[stop_lat]])))^2)*111.32)</f>
        <v>0.26982781440471526</v>
      </c>
    </row>
    <row r="8290" spans="1:7" hidden="1" x14ac:dyDescent="0.2">
      <c r="A8290" t="s">
        <v>343</v>
      </c>
      <c r="B8290">
        <v>0</v>
      </c>
      <c r="C8290">
        <v>8</v>
      </c>
      <c r="D8290" t="s">
        <v>6640</v>
      </c>
      <c r="E8290">
        <v>49.019309999999997</v>
      </c>
      <c r="F8290">
        <v>-122.792996</v>
      </c>
      <c r="G8290">
        <f>IF(route_map__2[[#This Row],[route_label]]&lt;&gt;A8291,0,SQRT((E8291-route_map__2[[#This Row],[stop_lat]])^2 + ((F8291-route_map__2[[#This Row],[stop_lon]])*COS(RADIANS(route_map__2[[#This Row],[stop_lat]])))^2)*111.32)</f>
        <v>0.30957404652053055</v>
      </c>
    </row>
    <row r="8291" spans="1:7" hidden="1" x14ac:dyDescent="0.2">
      <c r="A8291" t="s">
        <v>343</v>
      </c>
      <c r="B8291">
        <v>0</v>
      </c>
      <c r="C8291">
        <v>9</v>
      </c>
      <c r="D8291" t="s">
        <v>6641</v>
      </c>
      <c r="E8291">
        <v>49.020516000000001</v>
      </c>
      <c r="F8291">
        <v>-122.796817</v>
      </c>
      <c r="G8291">
        <f>IF(route_map__2[[#This Row],[route_label]]&lt;&gt;A8292,0,SQRT((E8292-route_map__2[[#This Row],[stop_lat]])^2 + ((F8292-route_map__2[[#This Row],[stop_lon]])*COS(RADIANS(route_map__2[[#This Row],[stop_lat]])))^2)*111.32)</f>
        <v>0.18702842732575997</v>
      </c>
    </row>
    <row r="8292" spans="1:7" hidden="1" x14ac:dyDescent="0.2">
      <c r="A8292" t="s">
        <v>343</v>
      </c>
      <c r="B8292">
        <v>0</v>
      </c>
      <c r="C8292">
        <v>10</v>
      </c>
      <c r="D8292" t="s">
        <v>6642</v>
      </c>
      <c r="E8292">
        <v>49.022128000000002</v>
      </c>
      <c r="F8292">
        <v>-122.797539</v>
      </c>
      <c r="G8292">
        <f>IF(route_map__2[[#This Row],[route_label]]&lt;&gt;A8293,0,SQRT((E8293-route_map__2[[#This Row],[stop_lat]])^2 + ((F8293-route_map__2[[#This Row],[stop_lon]])*COS(RADIANS(route_map__2[[#This Row],[stop_lat]])))^2)*111.32)</f>
        <v>0.34571770152791015</v>
      </c>
    </row>
    <row r="8293" spans="1:7" hidden="1" x14ac:dyDescent="0.2">
      <c r="A8293" t="s">
        <v>343</v>
      </c>
      <c r="B8293">
        <v>0</v>
      </c>
      <c r="C8293">
        <v>11</v>
      </c>
      <c r="D8293" t="s">
        <v>6643</v>
      </c>
      <c r="E8293">
        <v>49.024202000000002</v>
      </c>
      <c r="F8293">
        <v>-122.801064</v>
      </c>
      <c r="G8293">
        <f>IF(route_map__2[[#This Row],[route_label]]&lt;&gt;A8294,0,SQRT((E8294-route_map__2[[#This Row],[stop_lat]])^2 + ((F8294-route_map__2[[#This Row],[stop_lon]])*COS(RADIANS(route_map__2[[#This Row],[stop_lat]])))^2)*111.32)</f>
        <v>0.40565220800263352</v>
      </c>
    </row>
    <row r="8294" spans="1:7" hidden="1" x14ac:dyDescent="0.2">
      <c r="A8294" t="s">
        <v>343</v>
      </c>
      <c r="B8294">
        <v>0</v>
      </c>
      <c r="C8294">
        <v>12</v>
      </c>
      <c r="D8294" t="s">
        <v>6530</v>
      </c>
      <c r="E8294">
        <v>49.027845999999997</v>
      </c>
      <c r="F8294">
        <v>-122.801046</v>
      </c>
      <c r="G8294">
        <f>IF(route_map__2[[#This Row],[route_label]]&lt;&gt;A8295,0,SQRT((E8295-route_map__2[[#This Row],[stop_lat]])^2 + ((F8295-route_map__2[[#This Row],[stop_lon]])*COS(RADIANS(route_map__2[[#This Row],[stop_lat]])))^2)*111.32)</f>
        <v>0.2367776400001719</v>
      </c>
    </row>
    <row r="8295" spans="1:7" hidden="1" x14ac:dyDescent="0.2">
      <c r="A8295" t="s">
        <v>343</v>
      </c>
      <c r="B8295">
        <v>0</v>
      </c>
      <c r="C8295">
        <v>13</v>
      </c>
      <c r="D8295" t="s">
        <v>6531</v>
      </c>
      <c r="E8295">
        <v>49.029972999999998</v>
      </c>
      <c r="F8295">
        <v>-122.801046</v>
      </c>
      <c r="G8295">
        <f>IF(route_map__2[[#This Row],[route_label]]&lt;&gt;A8296,0,SQRT((E8296-route_map__2[[#This Row],[stop_lat]])^2 + ((F8296-route_map__2[[#This Row],[stop_lon]])*COS(RADIANS(route_map__2[[#This Row],[stop_lat]])))^2)*111.32)</f>
        <v>0.37114113837069479</v>
      </c>
    </row>
    <row r="8296" spans="1:7" hidden="1" x14ac:dyDescent="0.2">
      <c r="A8296" t="s">
        <v>343</v>
      </c>
      <c r="B8296">
        <v>0</v>
      </c>
      <c r="C8296">
        <v>14</v>
      </c>
      <c r="D8296" t="s">
        <v>6725</v>
      </c>
      <c r="E8296">
        <v>49.033307000000001</v>
      </c>
      <c r="F8296">
        <v>-122.801052</v>
      </c>
      <c r="G8296">
        <f>IF(route_map__2[[#This Row],[route_label]]&lt;&gt;A8297,0,SQRT((E8297-route_map__2[[#This Row],[stop_lat]])^2 + ((F8297-route_map__2[[#This Row],[stop_lon]])*COS(RADIANS(route_map__2[[#This Row],[stop_lat]])))^2)*111.32)</f>
        <v>0</v>
      </c>
    </row>
    <row r="8297" spans="1:7" hidden="1" x14ac:dyDescent="0.2">
      <c r="A8297" t="s">
        <v>343</v>
      </c>
      <c r="B8297">
        <v>1</v>
      </c>
      <c r="C8297">
        <v>1</v>
      </c>
      <c r="D8297" t="s">
        <v>6725</v>
      </c>
      <c r="E8297">
        <v>49.033307000000001</v>
      </c>
      <c r="F8297">
        <v>-122.801052</v>
      </c>
      <c r="G8297">
        <f>IF(route_map__2[[#This Row],[route_label]]&lt;&gt;A8298,0,SQRT((E8298-route_map__2[[#This Row],[stop_lat]])^2 + ((F8298-route_map__2[[#This Row],[stop_lon]])*COS(RADIANS(route_map__2[[#This Row],[stop_lat]])))^2)*111.32)</f>
        <v>0.23034448329766782</v>
      </c>
    </row>
    <row r="8298" spans="1:7" hidden="1" x14ac:dyDescent="0.2">
      <c r="A8298" t="s">
        <v>343</v>
      </c>
      <c r="B8298">
        <v>1</v>
      </c>
      <c r="C8298">
        <v>2</v>
      </c>
      <c r="D8298" t="s">
        <v>6726</v>
      </c>
      <c r="E8298">
        <v>49.034509</v>
      </c>
      <c r="F8298">
        <v>-122.80362100000001</v>
      </c>
      <c r="G8298">
        <f>IF(route_map__2[[#This Row],[route_label]]&lt;&gt;A8299,0,SQRT((E8299-route_map__2[[#This Row],[stop_lat]])^2 + ((F8299-route_map__2[[#This Row],[stop_lon]])*COS(RADIANS(route_map__2[[#This Row],[stop_lat]])))^2)*111.32)</f>
        <v>0.27365525393869783</v>
      </c>
    </row>
    <row r="8299" spans="1:7" hidden="1" x14ac:dyDescent="0.2">
      <c r="A8299" t="s">
        <v>343</v>
      </c>
      <c r="B8299">
        <v>1</v>
      </c>
      <c r="C8299">
        <v>3</v>
      </c>
      <c r="D8299" t="s">
        <v>5929</v>
      </c>
      <c r="E8299">
        <v>49.032567</v>
      </c>
      <c r="F8299">
        <v>-122.801322</v>
      </c>
      <c r="G8299">
        <f>IF(route_map__2[[#This Row],[route_label]]&lt;&gt;A8300,0,SQRT((E8300-route_map__2[[#This Row],[stop_lat]])^2 + ((F8300-route_map__2[[#This Row],[stop_lon]])*COS(RADIANS(route_map__2[[#This Row],[stop_lat]])))^2)*111.32)</f>
        <v>0.20583942704420746</v>
      </c>
    </row>
    <row r="8300" spans="1:7" hidden="1" x14ac:dyDescent="0.2">
      <c r="A8300" t="s">
        <v>343</v>
      </c>
      <c r="B8300">
        <v>1</v>
      </c>
      <c r="C8300">
        <v>4</v>
      </c>
      <c r="D8300" t="s">
        <v>5930</v>
      </c>
      <c r="E8300">
        <v>49.030718</v>
      </c>
      <c r="F8300">
        <v>-122.80129599999999</v>
      </c>
      <c r="G8300">
        <f>IF(route_map__2[[#This Row],[route_label]]&lt;&gt;A8301,0,SQRT((E8301-route_map__2[[#This Row],[stop_lat]])^2 + ((F8301-route_map__2[[#This Row],[stop_lon]])*COS(RADIANS(route_map__2[[#This Row],[stop_lat]])))^2)*111.32)</f>
        <v>0.32172083557517106</v>
      </c>
    </row>
    <row r="8301" spans="1:7" hidden="1" x14ac:dyDescent="0.2">
      <c r="A8301" t="s">
        <v>343</v>
      </c>
      <c r="B8301">
        <v>1</v>
      </c>
      <c r="C8301">
        <v>5</v>
      </c>
      <c r="D8301" t="s">
        <v>6583</v>
      </c>
      <c r="E8301">
        <v>49.027828</v>
      </c>
      <c r="F8301">
        <v>-122.801323</v>
      </c>
      <c r="G8301">
        <f>IF(route_map__2[[#This Row],[route_label]]&lt;&gt;A8302,0,SQRT((E8302-route_map__2[[#This Row],[stop_lat]])^2 + ((F8302-route_map__2[[#This Row],[stop_lon]])*COS(RADIANS(route_map__2[[#This Row],[stop_lat]])))^2)*111.32)</f>
        <v>0.4162869422028686</v>
      </c>
    </row>
    <row r="8302" spans="1:7" hidden="1" x14ac:dyDescent="0.2">
      <c r="A8302" t="s">
        <v>343</v>
      </c>
      <c r="B8302">
        <v>1</v>
      </c>
      <c r="C8302">
        <v>6</v>
      </c>
      <c r="D8302" t="s">
        <v>6584</v>
      </c>
      <c r="E8302">
        <v>49.024088999999996</v>
      </c>
      <c r="F8302">
        <v>-122.801225</v>
      </c>
      <c r="G8302">
        <f>IF(route_map__2[[#This Row],[route_label]]&lt;&gt;A8303,0,SQRT((E8303-route_map__2[[#This Row],[stop_lat]])^2 + ((F8303-route_map__2[[#This Row],[stop_lon]])*COS(RADIANS(route_map__2[[#This Row],[stop_lat]])))^2)*111.32)</f>
        <v>0.22577834891503942</v>
      </c>
    </row>
    <row r="8303" spans="1:7" hidden="1" x14ac:dyDescent="0.2">
      <c r="A8303" t="s">
        <v>343</v>
      </c>
      <c r="B8303">
        <v>1</v>
      </c>
      <c r="C8303">
        <v>7</v>
      </c>
      <c r="D8303" t="s">
        <v>6755</v>
      </c>
      <c r="E8303">
        <v>49.023963000000002</v>
      </c>
      <c r="F8303">
        <v>-122.804312</v>
      </c>
      <c r="G8303">
        <f>IF(route_map__2[[#This Row],[route_label]]&lt;&gt;A8304,0,SQRT((E8304-route_map__2[[#This Row],[stop_lat]])^2 + ((F8304-route_map__2[[#This Row],[stop_lon]])*COS(RADIANS(route_map__2[[#This Row],[stop_lat]])))^2)*111.32)</f>
        <v>0.1978266006462327</v>
      </c>
    </row>
    <row r="8304" spans="1:7" hidden="1" x14ac:dyDescent="0.2">
      <c r="A8304" t="s">
        <v>343</v>
      </c>
      <c r="B8304">
        <v>1</v>
      </c>
      <c r="C8304">
        <v>8</v>
      </c>
      <c r="D8304" t="s">
        <v>6756</v>
      </c>
      <c r="E8304">
        <v>49.023974000000003</v>
      </c>
      <c r="F8304">
        <v>-122.807022</v>
      </c>
      <c r="G8304">
        <f>IF(route_map__2[[#This Row],[route_label]]&lt;&gt;A8305,0,SQRT((E8305-route_map__2[[#This Row],[stop_lat]])^2 + ((F8305-route_map__2[[#This Row],[stop_lon]])*COS(RADIANS(route_map__2[[#This Row],[stop_lat]])))^2)*111.32)</f>
        <v>0.13628674443914765</v>
      </c>
    </row>
    <row r="8305" spans="1:7" hidden="1" x14ac:dyDescent="0.2">
      <c r="A8305" t="s">
        <v>343</v>
      </c>
      <c r="B8305">
        <v>1</v>
      </c>
      <c r="C8305">
        <v>9</v>
      </c>
      <c r="D8305" t="s">
        <v>6757</v>
      </c>
      <c r="E8305">
        <v>49.023978</v>
      </c>
      <c r="F8305">
        <v>-122.80888899999999</v>
      </c>
      <c r="G8305">
        <f>IF(route_map__2[[#This Row],[route_label]]&lt;&gt;A8306,0,SQRT((E8306-route_map__2[[#This Row],[stop_lat]])^2 + ((F8306-route_map__2[[#This Row],[stop_lon]])*COS(RADIANS(route_map__2[[#This Row],[stop_lat]])))^2)*111.32)</f>
        <v>0.21045317269633859</v>
      </c>
    </row>
    <row r="8306" spans="1:7" hidden="1" x14ac:dyDescent="0.2">
      <c r="A8306" t="s">
        <v>343</v>
      </c>
      <c r="B8306">
        <v>1</v>
      </c>
      <c r="C8306">
        <v>10</v>
      </c>
      <c r="D8306" t="s">
        <v>6758</v>
      </c>
      <c r="E8306">
        <v>49.023986000000001</v>
      </c>
      <c r="F8306">
        <v>-122.811772</v>
      </c>
      <c r="G8306">
        <f>IF(route_map__2[[#This Row],[route_label]]&lt;&gt;A8307,0,SQRT((E8307-route_map__2[[#This Row],[stop_lat]])^2 + ((F8307-route_map__2[[#This Row],[stop_lon]])*COS(RADIANS(route_map__2[[#This Row],[stop_lat]])))^2)*111.32)</f>
        <v>0.19930255366586858</v>
      </c>
    </row>
    <row r="8307" spans="1:7" hidden="1" x14ac:dyDescent="0.2">
      <c r="A8307" t="s">
        <v>343</v>
      </c>
      <c r="B8307">
        <v>1</v>
      </c>
      <c r="C8307">
        <v>11</v>
      </c>
      <c r="D8307" t="s">
        <v>6713</v>
      </c>
      <c r="E8307">
        <v>49.022584000000002</v>
      </c>
      <c r="F8307">
        <v>-122.810074</v>
      </c>
      <c r="G8307">
        <f>IF(route_map__2[[#This Row],[route_label]]&lt;&gt;A8308,0,SQRT((E8308-route_map__2[[#This Row],[stop_lat]])^2 + ((F8308-route_map__2[[#This Row],[stop_lon]])*COS(RADIANS(route_map__2[[#This Row],[stop_lat]])))^2)*111.32)</f>
        <v>0.20812814943484528</v>
      </c>
    </row>
    <row r="8308" spans="1:7" hidden="1" x14ac:dyDescent="0.2">
      <c r="A8308" t="s">
        <v>343</v>
      </c>
      <c r="B8308">
        <v>1</v>
      </c>
      <c r="C8308">
        <v>12</v>
      </c>
      <c r="D8308" t="s">
        <v>6714</v>
      </c>
      <c r="E8308">
        <v>49.021811</v>
      </c>
      <c r="F8308">
        <v>-122.807478</v>
      </c>
      <c r="G8308">
        <f>IF(route_map__2[[#This Row],[route_label]]&lt;&gt;A8309,0,SQRT((E8309-route_map__2[[#This Row],[stop_lat]])^2 + ((F8309-route_map__2[[#This Row],[stop_lon]])*COS(RADIANS(route_map__2[[#This Row],[stop_lat]])))^2)*111.32)</f>
        <v>0</v>
      </c>
    </row>
    <row r="8309" spans="1:7" hidden="1" x14ac:dyDescent="0.2">
      <c r="A8309" t="s">
        <v>275</v>
      </c>
      <c r="B8309">
        <v>0</v>
      </c>
      <c r="C8309">
        <v>1</v>
      </c>
      <c r="D8309" t="s">
        <v>6672</v>
      </c>
      <c r="E8309">
        <v>49.029325999999998</v>
      </c>
      <c r="F8309">
        <v>-122.793181</v>
      </c>
      <c r="G8309">
        <f>IF(route_map__2[[#This Row],[route_label]]&lt;&gt;A8310,0,SQRT((E8310-route_map__2[[#This Row],[stop_lat]])^2 + ((F8310-route_map__2[[#This Row],[stop_lon]])*COS(RADIANS(route_map__2[[#This Row],[stop_lat]])))^2)*111.32)</f>
        <v>0.21553526166921949</v>
      </c>
    </row>
    <row r="8310" spans="1:7" hidden="1" x14ac:dyDescent="0.2">
      <c r="A8310" t="s">
        <v>275</v>
      </c>
      <c r="B8310">
        <v>0</v>
      </c>
      <c r="C8310">
        <v>2</v>
      </c>
      <c r="D8310" t="s">
        <v>6673</v>
      </c>
      <c r="E8310">
        <v>49.030428000000001</v>
      </c>
      <c r="F8310">
        <v>-122.795609</v>
      </c>
      <c r="G8310">
        <f>IF(route_map__2[[#This Row],[route_label]]&lt;&gt;A8311,0,SQRT((E8311-route_map__2[[#This Row],[stop_lat]])^2 + ((F8311-route_map__2[[#This Row],[stop_lon]])*COS(RADIANS(route_map__2[[#This Row],[stop_lat]])))^2)*111.32)</f>
        <v>9.935314241301095E-2</v>
      </c>
    </row>
    <row r="8311" spans="1:7" hidden="1" x14ac:dyDescent="0.2">
      <c r="A8311" t="s">
        <v>275</v>
      </c>
      <c r="B8311">
        <v>0</v>
      </c>
      <c r="C8311">
        <v>3</v>
      </c>
      <c r="D8311" t="s">
        <v>6674</v>
      </c>
      <c r="E8311">
        <v>49.031168000000001</v>
      </c>
      <c r="F8311">
        <v>-122.79637</v>
      </c>
      <c r="G8311">
        <f>IF(route_map__2[[#This Row],[route_label]]&lt;&gt;A8312,0,SQRT((E8312-route_map__2[[#This Row],[stop_lat]])^2 + ((F8312-route_map__2[[#This Row],[stop_lon]])*COS(RADIANS(route_map__2[[#This Row],[stop_lat]])))^2)*111.32)</f>
        <v>0.36300591157966422</v>
      </c>
    </row>
    <row r="8312" spans="1:7" hidden="1" x14ac:dyDescent="0.2">
      <c r="A8312" t="s">
        <v>275</v>
      </c>
      <c r="B8312">
        <v>0</v>
      </c>
      <c r="C8312">
        <v>4</v>
      </c>
      <c r="D8312" t="s">
        <v>5930</v>
      </c>
      <c r="E8312">
        <v>49.030718</v>
      </c>
      <c r="F8312">
        <v>-122.80129599999999</v>
      </c>
      <c r="G8312">
        <f>IF(route_map__2[[#This Row],[route_label]]&lt;&gt;A8313,0,SQRT((E8313-route_map__2[[#This Row],[stop_lat]])^2 + ((F8313-route_map__2[[#This Row],[stop_lon]])*COS(RADIANS(route_map__2[[#This Row],[stop_lat]])))^2)*111.32)</f>
        <v>0.32172083557517106</v>
      </c>
    </row>
    <row r="8313" spans="1:7" hidden="1" x14ac:dyDescent="0.2">
      <c r="A8313" t="s">
        <v>275</v>
      </c>
      <c r="B8313">
        <v>0</v>
      </c>
      <c r="C8313">
        <v>5</v>
      </c>
      <c r="D8313" t="s">
        <v>6583</v>
      </c>
      <c r="E8313">
        <v>49.027828</v>
      </c>
      <c r="F8313">
        <v>-122.801323</v>
      </c>
      <c r="G8313">
        <f>IF(route_map__2[[#This Row],[route_label]]&lt;&gt;A8314,0,SQRT((E8314-route_map__2[[#This Row],[stop_lat]])^2 + ((F8314-route_map__2[[#This Row],[stop_lon]])*COS(RADIANS(route_map__2[[#This Row],[stop_lat]])))^2)*111.32)</f>
        <v>0.4162869422028686</v>
      </c>
    </row>
    <row r="8314" spans="1:7" hidden="1" x14ac:dyDescent="0.2">
      <c r="A8314" t="s">
        <v>275</v>
      </c>
      <c r="B8314">
        <v>0</v>
      </c>
      <c r="C8314">
        <v>6</v>
      </c>
      <c r="D8314" t="s">
        <v>6584</v>
      </c>
      <c r="E8314">
        <v>49.024088999999996</v>
      </c>
      <c r="F8314">
        <v>-122.801225</v>
      </c>
      <c r="G8314">
        <f>IF(route_map__2[[#This Row],[route_label]]&lt;&gt;A8315,0,SQRT((E8315-route_map__2[[#This Row],[stop_lat]])^2 + ((F8315-route_map__2[[#This Row],[stop_lon]])*COS(RADIANS(route_map__2[[#This Row],[stop_lat]])))^2)*111.32)</f>
        <v>0.19754863451612492</v>
      </c>
    </row>
    <row r="8315" spans="1:7" hidden="1" x14ac:dyDescent="0.2">
      <c r="A8315" t="s">
        <v>275</v>
      </c>
      <c r="B8315">
        <v>0</v>
      </c>
      <c r="C8315">
        <v>7</v>
      </c>
      <c r="D8315" t="s">
        <v>6759</v>
      </c>
      <c r="E8315">
        <v>49.023772999999998</v>
      </c>
      <c r="F8315">
        <v>-122.798562</v>
      </c>
      <c r="G8315">
        <f>IF(route_map__2[[#This Row],[route_label]]&lt;&gt;A8316,0,SQRT((E8316-route_map__2[[#This Row],[stop_lat]])^2 + ((F8316-route_map__2[[#This Row],[stop_lon]])*COS(RADIANS(route_map__2[[#This Row],[stop_lat]])))^2)*111.32)</f>
        <v>0.30338114041073916</v>
      </c>
    </row>
    <row r="8316" spans="1:7" hidden="1" x14ac:dyDescent="0.2">
      <c r="A8316" t="s">
        <v>275</v>
      </c>
      <c r="B8316">
        <v>0</v>
      </c>
      <c r="C8316">
        <v>8</v>
      </c>
      <c r="D8316" t="s">
        <v>6760</v>
      </c>
      <c r="E8316">
        <v>49.023834000000001</v>
      </c>
      <c r="F8316">
        <v>-122.79440700000001</v>
      </c>
      <c r="G8316">
        <f>IF(route_map__2[[#This Row],[route_label]]&lt;&gt;A8317,0,SQRT((E8317-route_map__2[[#This Row],[stop_lat]])^2 + ((F8317-route_map__2[[#This Row],[stop_lon]])*COS(RADIANS(route_map__2[[#This Row],[stop_lat]])))^2)*111.32)</f>
        <v>0.39222695754702974</v>
      </c>
    </row>
    <row r="8317" spans="1:7" hidden="1" x14ac:dyDescent="0.2">
      <c r="A8317" t="s">
        <v>275</v>
      </c>
      <c r="B8317">
        <v>0</v>
      </c>
      <c r="C8317">
        <v>9</v>
      </c>
      <c r="D8317" t="s">
        <v>6761</v>
      </c>
      <c r="E8317">
        <v>49.023761</v>
      </c>
      <c r="F8317">
        <v>-122.789035</v>
      </c>
      <c r="G8317">
        <f>IF(route_map__2[[#This Row],[route_label]]&lt;&gt;A8318,0,SQRT((E8318-route_map__2[[#This Row],[stop_lat]])^2 + ((F8318-route_map__2[[#This Row],[stop_lon]])*COS(RADIANS(route_map__2[[#This Row],[stop_lat]])))^2)*111.32)</f>
        <v>0.23935927291975992</v>
      </c>
    </row>
    <row r="8318" spans="1:7" hidden="1" x14ac:dyDescent="0.2">
      <c r="A8318" t="s">
        <v>275</v>
      </c>
      <c r="B8318">
        <v>0</v>
      </c>
      <c r="C8318">
        <v>10</v>
      </c>
      <c r="D8318" t="s">
        <v>6762</v>
      </c>
      <c r="E8318">
        <v>49.023761</v>
      </c>
      <c r="F8318">
        <v>-122.78575600000001</v>
      </c>
      <c r="G8318">
        <f>IF(route_map__2[[#This Row],[route_label]]&lt;&gt;A8319,0,SQRT((E8319-route_map__2[[#This Row],[stop_lat]])^2 + ((F8319-route_map__2[[#This Row],[stop_lon]])*COS(RADIANS(route_map__2[[#This Row],[stop_lat]])))^2)*111.32)</f>
        <v>0.3000228135426628</v>
      </c>
    </row>
    <row r="8319" spans="1:7" hidden="1" x14ac:dyDescent="0.2">
      <c r="A8319" t="s">
        <v>275</v>
      </c>
      <c r="B8319">
        <v>0</v>
      </c>
      <c r="C8319">
        <v>11</v>
      </c>
      <c r="D8319" t="s">
        <v>6763</v>
      </c>
      <c r="E8319">
        <v>49.02375</v>
      </c>
      <c r="F8319">
        <v>-122.78164599999999</v>
      </c>
      <c r="G8319">
        <f>IF(route_map__2[[#This Row],[route_label]]&lt;&gt;A8320,0,SQRT((E8320-route_map__2[[#This Row],[stop_lat]])^2 + ((F8320-route_map__2[[#This Row],[stop_lon]])*COS(RADIANS(route_map__2[[#This Row],[stop_lat]])))^2)*111.32)</f>
        <v>0.18947401264152039</v>
      </c>
    </row>
    <row r="8320" spans="1:7" hidden="1" x14ac:dyDescent="0.2">
      <c r="A8320" t="s">
        <v>275</v>
      </c>
      <c r="B8320">
        <v>0</v>
      </c>
      <c r="C8320">
        <v>12</v>
      </c>
      <c r="D8320" t="s">
        <v>6595</v>
      </c>
      <c r="E8320">
        <v>49.024203</v>
      </c>
      <c r="F8320">
        <v>-122.779144</v>
      </c>
      <c r="G8320">
        <f>IF(route_map__2[[#This Row],[route_label]]&lt;&gt;A8321,0,SQRT((E8321-route_map__2[[#This Row],[stop_lat]])^2 + ((F8321-route_map__2[[#This Row],[stop_lon]])*COS(RADIANS(route_map__2[[#This Row],[stop_lat]])))^2)*111.32)</f>
        <v>0.19436477483021444</v>
      </c>
    </row>
    <row r="8321" spans="1:7" hidden="1" x14ac:dyDescent="0.2">
      <c r="A8321" t="s">
        <v>275</v>
      </c>
      <c r="B8321">
        <v>0</v>
      </c>
      <c r="C8321">
        <v>13</v>
      </c>
      <c r="D8321" t="s">
        <v>6596</v>
      </c>
      <c r="E8321">
        <v>49.025948999999997</v>
      </c>
      <c r="F8321">
        <v>-122.77914199999999</v>
      </c>
      <c r="G8321">
        <f>IF(route_map__2[[#This Row],[route_label]]&lt;&gt;A8322,0,SQRT((E8322-route_map__2[[#This Row],[stop_lat]])^2 + ((F8322-route_map__2[[#This Row],[stop_lon]])*COS(RADIANS(route_map__2[[#This Row],[stop_lat]])))^2)*111.32)</f>
        <v>0.19426657921428597</v>
      </c>
    </row>
    <row r="8322" spans="1:7" hidden="1" x14ac:dyDescent="0.2">
      <c r="A8322" t="s">
        <v>275</v>
      </c>
      <c r="B8322">
        <v>0</v>
      </c>
      <c r="C8322">
        <v>14</v>
      </c>
      <c r="D8322" t="s">
        <v>6597</v>
      </c>
      <c r="E8322">
        <v>49.027693999999997</v>
      </c>
      <c r="F8322">
        <v>-122.779111</v>
      </c>
      <c r="G8322">
        <f>IF(route_map__2[[#This Row],[route_label]]&lt;&gt;A8323,0,SQRT((E8323-route_map__2[[#This Row],[stop_lat]])^2 + ((F8323-route_map__2[[#This Row],[stop_lon]])*COS(RADIANS(route_map__2[[#This Row],[stop_lat]])))^2)*111.32)</f>
        <v>0.36639032521419423</v>
      </c>
    </row>
    <row r="8323" spans="1:7" hidden="1" x14ac:dyDescent="0.2">
      <c r="A8323" t="s">
        <v>275</v>
      </c>
      <c r="B8323">
        <v>0</v>
      </c>
      <c r="C8323">
        <v>15</v>
      </c>
      <c r="D8323" t="s">
        <v>6598</v>
      </c>
      <c r="E8323">
        <v>49.030973000000003</v>
      </c>
      <c r="F8323">
        <v>-122.778677</v>
      </c>
      <c r="G8323">
        <f>IF(route_map__2[[#This Row],[route_label]]&lt;&gt;A8324,0,SQRT((E8324-route_map__2[[#This Row],[stop_lat]])^2 + ((F8324-route_map__2[[#This Row],[stop_lon]])*COS(RADIANS(route_map__2[[#This Row],[stop_lat]])))^2)*111.32)</f>
        <v>0.20456607542959188</v>
      </c>
    </row>
    <row r="8324" spans="1:7" hidden="1" x14ac:dyDescent="0.2">
      <c r="A8324" t="s">
        <v>275</v>
      </c>
      <c r="B8324">
        <v>0</v>
      </c>
      <c r="C8324">
        <v>16</v>
      </c>
      <c r="D8324" t="s">
        <v>6599</v>
      </c>
      <c r="E8324">
        <v>49.031554</v>
      </c>
      <c r="F8324">
        <v>-122.77601799999999</v>
      </c>
      <c r="G8324">
        <f>IF(route_map__2[[#This Row],[route_label]]&lt;&gt;A8325,0,SQRT((E8325-route_map__2[[#This Row],[stop_lat]])^2 + ((F8325-route_map__2[[#This Row],[stop_lon]])*COS(RADIANS(route_map__2[[#This Row],[stop_lat]])))^2)*111.32)</f>
        <v>0.49150624715060454</v>
      </c>
    </row>
    <row r="8325" spans="1:7" hidden="1" x14ac:dyDescent="0.2">
      <c r="A8325" t="s">
        <v>275</v>
      </c>
      <c r="B8325">
        <v>0</v>
      </c>
      <c r="C8325">
        <v>17</v>
      </c>
      <c r="D8325" t="s">
        <v>6764</v>
      </c>
      <c r="E8325">
        <v>49.035476000000003</v>
      </c>
      <c r="F8325">
        <v>-122.779111</v>
      </c>
      <c r="G8325">
        <f>IF(route_map__2[[#This Row],[route_label]]&lt;&gt;A8326,0,SQRT((E8326-route_map__2[[#This Row],[stop_lat]])^2 + ((F8326-route_map__2[[#This Row],[stop_lon]])*COS(RADIANS(route_map__2[[#This Row],[stop_lat]])))^2)*111.32)</f>
        <v>0.25659264151439753</v>
      </c>
    </row>
    <row r="8326" spans="1:7" hidden="1" x14ac:dyDescent="0.2">
      <c r="A8326" t="s">
        <v>275</v>
      </c>
      <c r="B8326">
        <v>0</v>
      </c>
      <c r="C8326">
        <v>18</v>
      </c>
      <c r="D8326" t="s">
        <v>6765</v>
      </c>
      <c r="E8326">
        <v>49.037781000000003</v>
      </c>
      <c r="F8326">
        <v>-122.779113</v>
      </c>
      <c r="G8326">
        <f>IF(route_map__2[[#This Row],[route_label]]&lt;&gt;A8327,0,SQRT((E8327-route_map__2[[#This Row],[stop_lat]])^2 + ((F8327-route_map__2[[#This Row],[stop_lon]])*COS(RADIANS(route_map__2[[#This Row],[stop_lat]])))^2)*111.32)</f>
        <v>0.31768059045302127</v>
      </c>
    </row>
    <row r="8327" spans="1:7" hidden="1" x14ac:dyDescent="0.2">
      <c r="A8327" t="s">
        <v>275</v>
      </c>
      <c r="B8327">
        <v>0</v>
      </c>
      <c r="C8327">
        <v>19</v>
      </c>
      <c r="D8327" t="s">
        <v>6766</v>
      </c>
      <c r="E8327">
        <v>49.040512999999997</v>
      </c>
      <c r="F8327">
        <v>-122.780371</v>
      </c>
      <c r="G8327">
        <f>IF(route_map__2[[#This Row],[route_label]]&lt;&gt;A8328,0,SQRT((E8328-route_map__2[[#This Row],[stop_lat]])^2 + ((F8328-route_map__2[[#This Row],[stop_lon]])*COS(RADIANS(route_map__2[[#This Row],[stop_lat]])))^2)*111.32)</f>
        <v>0.22096516485429082</v>
      </c>
    </row>
    <row r="8328" spans="1:7" hidden="1" x14ac:dyDescent="0.2">
      <c r="A8328" t="s">
        <v>275</v>
      </c>
      <c r="B8328">
        <v>0</v>
      </c>
      <c r="C8328">
        <v>20</v>
      </c>
      <c r="D8328" t="s">
        <v>6767</v>
      </c>
      <c r="E8328">
        <v>49.042113999999998</v>
      </c>
      <c r="F8328">
        <v>-122.782161</v>
      </c>
      <c r="G8328">
        <f>IF(route_map__2[[#This Row],[route_label]]&lt;&gt;A8329,0,SQRT((E8329-route_map__2[[#This Row],[stop_lat]])^2 + ((F8329-route_map__2[[#This Row],[stop_lon]])*COS(RADIANS(route_map__2[[#This Row],[stop_lat]])))^2)*111.32)</f>
        <v>0.35708511255421754</v>
      </c>
    </row>
    <row r="8329" spans="1:7" hidden="1" x14ac:dyDescent="0.2">
      <c r="A8329" t="s">
        <v>275</v>
      </c>
      <c r="B8329">
        <v>0</v>
      </c>
      <c r="C8329">
        <v>21</v>
      </c>
      <c r="D8329" t="s">
        <v>6768</v>
      </c>
      <c r="E8329">
        <v>49.044432999999998</v>
      </c>
      <c r="F8329">
        <v>-122.78554200000001</v>
      </c>
      <c r="G8329">
        <f>IF(route_map__2[[#This Row],[route_label]]&lt;&gt;A8330,0,SQRT((E8330-route_map__2[[#This Row],[stop_lat]])^2 + ((F8330-route_map__2[[#This Row],[stop_lon]])*COS(RADIANS(route_map__2[[#This Row],[stop_lat]])))^2)*111.32)</f>
        <v>0.14481963156997368</v>
      </c>
    </row>
    <row r="8330" spans="1:7" hidden="1" x14ac:dyDescent="0.2">
      <c r="A8330" t="s">
        <v>275</v>
      </c>
      <c r="B8330">
        <v>0</v>
      </c>
      <c r="C8330">
        <v>22</v>
      </c>
      <c r="D8330" t="s">
        <v>6603</v>
      </c>
      <c r="E8330">
        <v>49.045479999999998</v>
      </c>
      <c r="F8330">
        <v>-122.78672</v>
      </c>
      <c r="G8330">
        <f>IF(route_map__2[[#This Row],[route_label]]&lt;&gt;A8331,0,SQRT((E8331-route_map__2[[#This Row],[stop_lat]])^2 + ((F8331-route_map__2[[#This Row],[stop_lon]])*COS(RADIANS(route_map__2[[#This Row],[stop_lat]])))^2)*111.32)</f>
        <v>0.3433873523572028</v>
      </c>
    </row>
    <row r="8331" spans="1:7" hidden="1" x14ac:dyDescent="0.2">
      <c r="A8331" t="s">
        <v>275</v>
      </c>
      <c r="B8331">
        <v>0</v>
      </c>
      <c r="C8331">
        <v>23</v>
      </c>
      <c r="D8331" t="s">
        <v>6604</v>
      </c>
      <c r="E8331">
        <v>49.045456000000001</v>
      </c>
      <c r="F8331">
        <v>-122.782014</v>
      </c>
      <c r="G8331">
        <f>IF(route_map__2[[#This Row],[route_label]]&lt;&gt;A8332,0,SQRT((E8332-route_map__2[[#This Row],[stop_lat]])^2 + ((F8332-route_map__2[[#This Row],[stop_lon]])*COS(RADIANS(route_map__2[[#This Row],[stop_lat]])))^2)*111.32)</f>
        <v>0.22534108477910539</v>
      </c>
    </row>
    <row r="8332" spans="1:7" hidden="1" x14ac:dyDescent="0.2">
      <c r="A8332" t="s">
        <v>275</v>
      </c>
      <c r="B8332">
        <v>0</v>
      </c>
      <c r="C8332">
        <v>24</v>
      </c>
      <c r="D8332" t="s">
        <v>6605</v>
      </c>
      <c r="E8332">
        <v>49.046028999999997</v>
      </c>
      <c r="F8332">
        <v>-122.77905199999999</v>
      </c>
      <c r="G8332">
        <f>IF(route_map__2[[#This Row],[route_label]]&lt;&gt;A8333,0,SQRT((E8333-route_map__2[[#This Row],[stop_lat]])^2 + ((F8333-route_map__2[[#This Row],[stop_lon]])*COS(RADIANS(route_map__2[[#This Row],[stop_lat]])))^2)*111.32)</f>
        <v>0.39898499775570001</v>
      </c>
    </row>
    <row r="8333" spans="1:7" hidden="1" x14ac:dyDescent="0.2">
      <c r="A8333" t="s">
        <v>275</v>
      </c>
      <c r="B8333">
        <v>0</v>
      </c>
      <c r="C8333">
        <v>25</v>
      </c>
      <c r="D8333" t="s">
        <v>6606</v>
      </c>
      <c r="E8333">
        <v>49.049613000000001</v>
      </c>
      <c r="F8333">
        <v>-122.779098</v>
      </c>
      <c r="G8333">
        <f>IF(route_map__2[[#This Row],[route_label]]&lt;&gt;A8334,0,SQRT((E8334-route_map__2[[#This Row],[stop_lat]])^2 + ((F8334-route_map__2[[#This Row],[stop_lon]])*COS(RADIANS(route_map__2[[#This Row],[stop_lat]])))^2)*111.32)</f>
        <v>0.38939982745416124</v>
      </c>
    </row>
    <row r="8334" spans="1:7" hidden="1" x14ac:dyDescent="0.2">
      <c r="A8334" t="s">
        <v>275</v>
      </c>
      <c r="B8334">
        <v>0</v>
      </c>
      <c r="C8334">
        <v>26</v>
      </c>
      <c r="D8334" t="s">
        <v>6607</v>
      </c>
      <c r="E8334">
        <v>49.053111000000001</v>
      </c>
      <c r="F8334">
        <v>-122.779079</v>
      </c>
      <c r="G8334">
        <f>IF(route_map__2[[#This Row],[route_label]]&lt;&gt;A8335,0,SQRT((E8335-route_map__2[[#This Row],[stop_lat]])^2 + ((F8335-route_map__2[[#This Row],[stop_lon]])*COS(RADIANS(route_map__2[[#This Row],[stop_lat]])))^2)*111.32)</f>
        <v>0.40754419163450017</v>
      </c>
    </row>
    <row r="8335" spans="1:7" hidden="1" x14ac:dyDescent="0.2">
      <c r="A8335" t="s">
        <v>275</v>
      </c>
      <c r="B8335">
        <v>0</v>
      </c>
      <c r="C8335">
        <v>27</v>
      </c>
      <c r="D8335" t="s">
        <v>6608</v>
      </c>
      <c r="E8335">
        <v>49.056772000000002</v>
      </c>
      <c r="F8335">
        <v>-122.779095</v>
      </c>
      <c r="G8335">
        <f>IF(route_map__2[[#This Row],[route_label]]&lt;&gt;A8336,0,SQRT((E8336-route_map__2[[#This Row],[stop_lat]])^2 + ((F8336-route_map__2[[#This Row],[stop_lon]])*COS(RADIANS(route_map__2[[#This Row],[stop_lat]])))^2)*111.32)</f>
        <v>0.38065926512844422</v>
      </c>
    </row>
    <row r="8336" spans="1:7" hidden="1" x14ac:dyDescent="0.2">
      <c r="A8336" t="s">
        <v>275</v>
      </c>
      <c r="B8336">
        <v>0</v>
      </c>
      <c r="C8336">
        <v>28</v>
      </c>
      <c r="D8336" t="s">
        <v>6609</v>
      </c>
      <c r="E8336">
        <v>49.060161999999998</v>
      </c>
      <c r="F8336">
        <v>-122.779779</v>
      </c>
      <c r="G8336">
        <f>IF(route_map__2[[#This Row],[route_label]]&lt;&gt;A8337,0,SQRT((E8337-route_map__2[[#This Row],[stop_lat]])^2 + ((F8337-route_map__2[[#This Row],[stop_lon]])*COS(RADIANS(route_map__2[[#This Row],[stop_lat]])))^2)*111.32)</f>
        <v>0.8015149823131843</v>
      </c>
    </row>
    <row r="8337" spans="1:7" hidden="1" x14ac:dyDescent="0.2">
      <c r="A8337" t="s">
        <v>275</v>
      </c>
      <c r="B8337">
        <v>0</v>
      </c>
      <c r="C8337">
        <v>29</v>
      </c>
      <c r="D8337" t="s">
        <v>6610</v>
      </c>
      <c r="E8337">
        <v>49.060184</v>
      </c>
      <c r="F8337">
        <v>-122.790767</v>
      </c>
      <c r="G8337">
        <f>IF(route_map__2[[#This Row],[route_label]]&lt;&gt;A8338,0,SQRT((E8338-route_map__2[[#This Row],[stop_lat]])^2 + ((F8338-route_map__2[[#This Row],[stop_lon]])*COS(RADIANS(route_map__2[[#This Row],[stop_lat]])))^2)*111.32)</f>
        <v>0.50193390761023693</v>
      </c>
    </row>
    <row r="8338" spans="1:7" hidden="1" x14ac:dyDescent="0.2">
      <c r="A8338" t="s">
        <v>275</v>
      </c>
      <c r="B8338">
        <v>0</v>
      </c>
      <c r="C8338">
        <v>30</v>
      </c>
      <c r="D8338" t="s">
        <v>6611</v>
      </c>
      <c r="E8338">
        <v>49.060927</v>
      </c>
      <c r="F8338">
        <v>-122.79755400000001</v>
      </c>
      <c r="G8338">
        <f>IF(route_map__2[[#This Row],[route_label]]&lt;&gt;A8339,0,SQRT((E8339-route_map__2[[#This Row],[stop_lat]])^2 + ((F8339-route_map__2[[#This Row],[stop_lon]])*COS(RADIANS(route_map__2[[#This Row],[stop_lat]])))^2)*111.32)</f>
        <v>0.32855442477507735</v>
      </c>
    </row>
    <row r="8339" spans="1:7" hidden="1" x14ac:dyDescent="0.2">
      <c r="A8339" t="s">
        <v>275</v>
      </c>
      <c r="B8339">
        <v>0</v>
      </c>
      <c r="C8339">
        <v>31</v>
      </c>
      <c r="D8339" t="s">
        <v>6612</v>
      </c>
      <c r="E8339">
        <v>49.061678000000001</v>
      </c>
      <c r="F8339">
        <v>-122.80191000000001</v>
      </c>
      <c r="G8339">
        <f>IF(route_map__2[[#This Row],[route_label]]&lt;&gt;A8340,0,SQRT((E8340-route_map__2[[#This Row],[stop_lat]])^2 + ((F8340-route_map__2[[#This Row],[stop_lon]])*COS(RADIANS(route_map__2[[#This Row],[stop_lat]])))^2)*111.32)</f>
        <v>0.4423229153810726</v>
      </c>
    </row>
    <row r="8340" spans="1:7" hidden="1" x14ac:dyDescent="0.2">
      <c r="A8340" t="s">
        <v>275</v>
      </c>
      <c r="B8340">
        <v>0</v>
      </c>
      <c r="C8340">
        <v>32</v>
      </c>
      <c r="D8340" t="s">
        <v>6613</v>
      </c>
      <c r="E8340">
        <v>49.060209999999998</v>
      </c>
      <c r="F8340">
        <v>-122.807545</v>
      </c>
      <c r="G8340">
        <f>IF(route_map__2[[#This Row],[route_label]]&lt;&gt;A8341,0,SQRT((E8341-route_map__2[[#This Row],[stop_lat]])^2 + ((F8341-route_map__2[[#This Row],[stop_lon]])*COS(RADIANS(route_map__2[[#This Row],[stop_lat]])))^2)*111.32)</f>
        <v>0.26555227355162636</v>
      </c>
    </row>
    <row r="8341" spans="1:7" hidden="1" x14ac:dyDescent="0.2">
      <c r="A8341" t="s">
        <v>275</v>
      </c>
      <c r="B8341">
        <v>0</v>
      </c>
      <c r="C8341">
        <v>33</v>
      </c>
      <c r="D8341" t="s">
        <v>5919</v>
      </c>
      <c r="E8341">
        <v>49.058138</v>
      </c>
      <c r="F8341">
        <v>-122.809349</v>
      </c>
      <c r="G8341">
        <f>IF(route_map__2[[#This Row],[route_label]]&lt;&gt;A8342,0,SQRT((E8342-route_map__2[[#This Row],[stop_lat]])^2 + ((F8342-route_map__2[[#This Row],[stop_lon]])*COS(RADIANS(route_map__2[[#This Row],[stop_lat]])))^2)*111.32)</f>
        <v>0</v>
      </c>
    </row>
    <row r="8342" spans="1:7" hidden="1" x14ac:dyDescent="0.2">
      <c r="A8342" t="s">
        <v>275</v>
      </c>
      <c r="B8342">
        <v>1</v>
      </c>
      <c r="C8342">
        <v>1</v>
      </c>
      <c r="D8342" t="s">
        <v>5919</v>
      </c>
      <c r="E8342">
        <v>49.058138</v>
      </c>
      <c r="F8342">
        <v>-122.809349</v>
      </c>
      <c r="G8342">
        <f>IF(route_map__2[[#This Row],[route_label]]&lt;&gt;A8343,0,SQRT((E8343-route_map__2[[#This Row],[stop_lat]])^2 + ((F8343-route_map__2[[#This Row],[stop_lon]])*COS(RADIANS(route_map__2[[#This Row],[stop_lat]])))^2)*111.32)</f>
        <v>0.33386311550447662</v>
      </c>
    </row>
    <row r="8343" spans="1:7" hidden="1" x14ac:dyDescent="0.2">
      <c r="A8343" t="s">
        <v>275</v>
      </c>
      <c r="B8343">
        <v>1</v>
      </c>
      <c r="C8343">
        <v>2</v>
      </c>
      <c r="D8343" t="s">
        <v>5920</v>
      </c>
      <c r="E8343">
        <v>49.055844999999998</v>
      </c>
      <c r="F8343">
        <v>-122.806399</v>
      </c>
      <c r="G8343">
        <f>IF(route_map__2[[#This Row],[route_label]]&lt;&gt;A8344,0,SQRT((E8344-route_map__2[[#This Row],[stop_lat]])^2 + ((F8344-route_map__2[[#This Row],[stop_lon]])*COS(RADIANS(route_map__2[[#This Row],[stop_lat]])))^2)*111.32)</f>
        <v>0.35553757494029881</v>
      </c>
    </row>
    <row r="8344" spans="1:7" hidden="1" x14ac:dyDescent="0.2">
      <c r="A8344" t="s">
        <v>275</v>
      </c>
      <c r="B8344">
        <v>1</v>
      </c>
      <c r="C8344">
        <v>3</v>
      </c>
      <c r="D8344" t="s">
        <v>5921</v>
      </c>
      <c r="E8344">
        <v>49.053330000000003</v>
      </c>
      <c r="F8344">
        <v>-122.80339499999999</v>
      </c>
      <c r="G8344">
        <f>IF(route_map__2[[#This Row],[route_label]]&lt;&gt;A8345,0,SQRT((E8345-route_map__2[[#This Row],[stop_lat]])^2 + ((F8345-route_map__2[[#This Row],[stop_lon]])*COS(RADIANS(route_map__2[[#This Row],[stop_lat]])))^2)*111.32)</f>
        <v>0.16784354284078901</v>
      </c>
    </row>
    <row r="8345" spans="1:7" hidden="1" x14ac:dyDescent="0.2">
      <c r="A8345" t="s">
        <v>275</v>
      </c>
      <c r="B8345">
        <v>1</v>
      </c>
      <c r="C8345">
        <v>4</v>
      </c>
      <c r="D8345" t="s">
        <v>6460</v>
      </c>
      <c r="E8345">
        <v>49.053234000000003</v>
      </c>
      <c r="F8345">
        <v>-122.80109899999999</v>
      </c>
      <c r="G8345">
        <f>IF(route_map__2[[#This Row],[route_label]]&lt;&gt;A8346,0,SQRT((E8346-route_map__2[[#This Row],[stop_lat]])^2 + ((F8346-route_map__2[[#This Row],[stop_lon]])*COS(RADIANS(route_map__2[[#This Row],[stop_lat]])))^2)*111.32)</f>
        <v>0.38089146348276748</v>
      </c>
    </row>
    <row r="8346" spans="1:7" hidden="1" x14ac:dyDescent="0.2">
      <c r="A8346" t="s">
        <v>275</v>
      </c>
      <c r="B8346">
        <v>1</v>
      </c>
      <c r="C8346">
        <v>5</v>
      </c>
      <c r="D8346" t="s">
        <v>6461</v>
      </c>
      <c r="E8346">
        <v>49.056654999999999</v>
      </c>
      <c r="F8346">
        <v>-122.801002</v>
      </c>
      <c r="G8346">
        <f>IF(route_map__2[[#This Row],[route_label]]&lt;&gt;A8347,0,SQRT((E8347-route_map__2[[#This Row],[stop_lat]])^2 + ((F8347-route_map__2[[#This Row],[stop_lon]])*COS(RADIANS(route_map__2[[#This Row],[stop_lat]])))^2)*111.32)</f>
        <v>0.53921425174101745</v>
      </c>
    </row>
    <row r="8347" spans="1:7" hidden="1" x14ac:dyDescent="0.2">
      <c r="A8347" t="s">
        <v>275</v>
      </c>
      <c r="B8347">
        <v>1</v>
      </c>
      <c r="C8347">
        <v>6</v>
      </c>
      <c r="D8347" t="s">
        <v>6615</v>
      </c>
      <c r="E8347">
        <v>49.061484999999998</v>
      </c>
      <c r="F8347">
        <v>-122.800444</v>
      </c>
      <c r="G8347">
        <f>IF(route_map__2[[#This Row],[route_label]]&lt;&gt;A8348,0,SQRT((E8348-route_map__2[[#This Row],[stop_lat]])^2 + ((F8348-route_map__2[[#This Row],[stop_lon]])*COS(RADIANS(route_map__2[[#This Row],[stop_lat]])))^2)*111.32)</f>
        <v>0.26500941243226867</v>
      </c>
    </row>
    <row r="8348" spans="1:7" hidden="1" x14ac:dyDescent="0.2">
      <c r="A8348" t="s">
        <v>275</v>
      </c>
      <c r="B8348">
        <v>1</v>
      </c>
      <c r="C8348">
        <v>7</v>
      </c>
      <c r="D8348" t="s">
        <v>6616</v>
      </c>
      <c r="E8348">
        <v>49.060369999999999</v>
      </c>
      <c r="F8348">
        <v>-122.797234</v>
      </c>
      <c r="G8348">
        <f>IF(route_map__2[[#This Row],[route_label]]&lt;&gt;A8349,0,SQRT((E8349-route_map__2[[#This Row],[stop_lat]])^2 + ((F8349-route_map__2[[#This Row],[stop_lon]])*COS(RADIANS(route_map__2[[#This Row],[stop_lat]])))^2)*111.32)</f>
        <v>0.56129835246535731</v>
      </c>
    </row>
    <row r="8349" spans="1:7" hidden="1" x14ac:dyDescent="0.2">
      <c r="A8349" t="s">
        <v>275</v>
      </c>
      <c r="B8349">
        <v>1</v>
      </c>
      <c r="C8349">
        <v>8</v>
      </c>
      <c r="D8349" t="s">
        <v>6617</v>
      </c>
      <c r="E8349">
        <v>49.060026000000001</v>
      </c>
      <c r="F8349">
        <v>-122.789557</v>
      </c>
      <c r="G8349">
        <f>IF(route_map__2[[#This Row],[route_label]]&lt;&gt;A8350,0,SQRT((E8350-route_map__2[[#This Row],[stop_lat]])^2 + ((F8350-route_map__2[[#This Row],[stop_lon]])*COS(RADIANS(route_map__2[[#This Row],[stop_lat]])))^2)*111.32)</f>
        <v>0.75032469779391087</v>
      </c>
    </row>
    <row r="8350" spans="1:7" hidden="1" x14ac:dyDescent="0.2">
      <c r="A8350" t="s">
        <v>275</v>
      </c>
      <c r="B8350">
        <v>1</v>
      </c>
      <c r="C8350">
        <v>9</v>
      </c>
      <c r="D8350" t="s">
        <v>6618</v>
      </c>
      <c r="E8350">
        <v>49.059500999999997</v>
      </c>
      <c r="F8350">
        <v>-122.779302</v>
      </c>
      <c r="G8350">
        <f>IF(route_map__2[[#This Row],[route_label]]&lt;&gt;A8351,0,SQRT((E8351-route_map__2[[#This Row],[stop_lat]])^2 + ((F8351-route_map__2[[#This Row],[stop_lon]])*COS(RADIANS(route_map__2[[#This Row],[stop_lat]])))^2)*111.32)</f>
        <v>0.39487963776231161</v>
      </c>
    </row>
    <row r="8351" spans="1:7" hidden="1" x14ac:dyDescent="0.2">
      <c r="A8351" t="s">
        <v>275</v>
      </c>
      <c r="B8351">
        <v>1</v>
      </c>
      <c r="C8351">
        <v>10</v>
      </c>
      <c r="D8351" t="s">
        <v>6619</v>
      </c>
      <c r="E8351">
        <v>49.055954</v>
      </c>
      <c r="F8351">
        <v>-122.77923800000001</v>
      </c>
      <c r="G8351">
        <f>IF(route_map__2[[#This Row],[route_label]]&lt;&gt;A8352,0,SQRT((E8352-route_map__2[[#This Row],[stop_lat]])^2 + ((F8352-route_map__2[[#This Row],[stop_lon]])*COS(RADIANS(route_map__2[[#This Row],[stop_lat]])))^2)*111.32)</f>
        <v>0.39852560667675491</v>
      </c>
    </row>
    <row r="8352" spans="1:7" hidden="1" x14ac:dyDescent="0.2">
      <c r="A8352" t="s">
        <v>275</v>
      </c>
      <c r="B8352">
        <v>1</v>
      </c>
      <c r="C8352">
        <v>11</v>
      </c>
      <c r="D8352" t="s">
        <v>6620</v>
      </c>
      <c r="E8352">
        <v>49.052374</v>
      </c>
      <c r="F8352">
        <v>-122.77923699999999</v>
      </c>
      <c r="G8352">
        <f>IF(route_map__2[[#This Row],[route_label]]&lt;&gt;A8353,0,SQRT((E8353-route_map__2[[#This Row],[stop_lat]])^2 + ((F8353-route_map__2[[#This Row],[stop_lon]])*COS(RADIANS(route_map__2[[#This Row],[stop_lat]])))^2)*111.32)</f>
        <v>0.40439827897426189</v>
      </c>
    </row>
    <row r="8353" spans="1:7" hidden="1" x14ac:dyDescent="0.2">
      <c r="A8353" t="s">
        <v>275</v>
      </c>
      <c r="B8353">
        <v>1</v>
      </c>
      <c r="C8353">
        <v>12</v>
      </c>
      <c r="D8353" t="s">
        <v>6621</v>
      </c>
      <c r="E8353">
        <v>49.048741999999997</v>
      </c>
      <c r="F8353">
        <v>-122.77934999999999</v>
      </c>
      <c r="G8353">
        <f>IF(route_map__2[[#This Row],[route_label]]&lt;&gt;A8354,0,SQRT((E8354-route_map__2[[#This Row],[stop_lat]])^2 + ((F8354-route_map__2[[#This Row],[stop_lon]])*COS(RADIANS(route_map__2[[#This Row],[stop_lat]])))^2)*111.32)</f>
        <v>0.34630975191544977</v>
      </c>
    </row>
    <row r="8354" spans="1:7" hidden="1" x14ac:dyDescent="0.2">
      <c r="A8354" t="s">
        <v>275</v>
      </c>
      <c r="B8354">
        <v>1</v>
      </c>
      <c r="C8354">
        <v>13</v>
      </c>
      <c r="D8354" t="s">
        <v>6622</v>
      </c>
      <c r="E8354">
        <v>49.045648999999997</v>
      </c>
      <c r="F8354">
        <v>-122.779859</v>
      </c>
      <c r="G8354">
        <f>IF(route_map__2[[#This Row],[route_label]]&lt;&gt;A8355,0,SQRT((E8355-route_map__2[[#This Row],[stop_lat]])^2 + ((F8355-route_map__2[[#This Row],[stop_lon]])*COS(RADIANS(route_map__2[[#This Row],[stop_lat]])))^2)*111.32)</f>
        <v>0.2538568478433495</v>
      </c>
    </row>
    <row r="8355" spans="1:7" hidden="1" x14ac:dyDescent="0.2">
      <c r="A8355" t="s">
        <v>275</v>
      </c>
      <c r="B8355">
        <v>1</v>
      </c>
      <c r="C8355">
        <v>14</v>
      </c>
      <c r="D8355" t="s">
        <v>6623</v>
      </c>
      <c r="E8355">
        <v>49.045668999999997</v>
      </c>
      <c r="F8355">
        <v>-122.783338</v>
      </c>
      <c r="G8355">
        <f>IF(route_map__2[[#This Row],[route_label]]&lt;&gt;A8356,0,SQRT((E8356-route_map__2[[#This Row],[stop_lat]])^2 + ((F8356-route_map__2[[#This Row],[stop_lon]])*COS(RADIANS(route_map__2[[#This Row],[stop_lat]])))^2)*111.32)</f>
        <v>0.21496843603745011</v>
      </c>
    </row>
    <row r="8356" spans="1:7" hidden="1" x14ac:dyDescent="0.2">
      <c r="A8356" t="s">
        <v>275</v>
      </c>
      <c r="B8356">
        <v>1</v>
      </c>
      <c r="C8356">
        <v>15</v>
      </c>
      <c r="D8356" t="s">
        <v>6769</v>
      </c>
      <c r="E8356">
        <v>49.044325999999998</v>
      </c>
      <c r="F8356">
        <v>-122.785455</v>
      </c>
      <c r="G8356">
        <f>IF(route_map__2[[#This Row],[route_label]]&lt;&gt;A8357,0,SQRT((E8357-route_map__2[[#This Row],[stop_lat]])^2 + ((F8357-route_map__2[[#This Row],[stop_lon]])*COS(RADIANS(route_map__2[[#This Row],[stop_lat]])))^2)*111.32)</f>
        <v>0.39751023885480413</v>
      </c>
    </row>
    <row r="8357" spans="1:7" hidden="1" x14ac:dyDescent="0.2">
      <c r="A8357" t="s">
        <v>275</v>
      </c>
      <c r="B8357">
        <v>1</v>
      </c>
      <c r="C8357">
        <v>16</v>
      </c>
      <c r="D8357" t="s">
        <v>6770</v>
      </c>
      <c r="E8357">
        <v>49.041660999999998</v>
      </c>
      <c r="F8357">
        <v>-122.781829</v>
      </c>
      <c r="G8357">
        <f>IF(route_map__2[[#This Row],[route_label]]&lt;&gt;A8358,0,SQRT((E8358-route_map__2[[#This Row],[stop_lat]])^2 + ((F8358-route_map__2[[#This Row],[stop_lon]])*COS(RADIANS(route_map__2[[#This Row],[stop_lat]])))^2)*111.32)</f>
        <v>0.19351605911620465</v>
      </c>
    </row>
    <row r="8358" spans="1:7" hidden="1" x14ac:dyDescent="0.2">
      <c r="A8358" t="s">
        <v>275</v>
      </c>
      <c r="B8358">
        <v>1</v>
      </c>
      <c r="C8358">
        <v>17</v>
      </c>
      <c r="D8358" t="s">
        <v>6771</v>
      </c>
      <c r="E8358">
        <v>49.040260000000004</v>
      </c>
      <c r="F8358">
        <v>-122.780259</v>
      </c>
      <c r="G8358">
        <f>IF(route_map__2[[#This Row],[route_label]]&lt;&gt;A8359,0,SQRT((E8359-route_map__2[[#This Row],[stop_lat]])^2 + ((F8359-route_map__2[[#This Row],[stop_lon]])*COS(RADIANS(route_map__2[[#This Row],[stop_lat]])))^2)*111.32)</f>
        <v>0.25809421110483477</v>
      </c>
    </row>
    <row r="8359" spans="1:7" hidden="1" x14ac:dyDescent="0.2">
      <c r="A8359" t="s">
        <v>275</v>
      </c>
      <c r="B8359">
        <v>1</v>
      </c>
      <c r="C8359">
        <v>18</v>
      </c>
      <c r="D8359" t="s">
        <v>6772</v>
      </c>
      <c r="E8359">
        <v>49.038034000000003</v>
      </c>
      <c r="F8359">
        <v>-122.77927</v>
      </c>
      <c r="G8359">
        <f>IF(route_map__2[[#This Row],[route_label]]&lt;&gt;A8360,0,SQRT((E8360-route_map__2[[#This Row],[stop_lat]])^2 + ((F8360-route_map__2[[#This Row],[stop_lon]])*COS(RADIANS(route_map__2[[#This Row],[stop_lat]])))^2)*111.32)</f>
        <v>0.22842921119448645</v>
      </c>
    </row>
    <row r="8360" spans="1:7" hidden="1" x14ac:dyDescent="0.2">
      <c r="A8360" t="s">
        <v>275</v>
      </c>
      <c r="B8360">
        <v>1</v>
      </c>
      <c r="C8360">
        <v>19</v>
      </c>
      <c r="D8360" t="s">
        <v>6773</v>
      </c>
      <c r="E8360">
        <v>49.035981999999997</v>
      </c>
      <c r="F8360">
        <v>-122.77927699999999</v>
      </c>
      <c r="G8360">
        <f>IF(route_map__2[[#This Row],[route_label]]&lt;&gt;A8361,0,SQRT((E8361-route_map__2[[#This Row],[stop_lat]])^2 + ((F8361-route_map__2[[#This Row],[stop_lon]])*COS(RADIANS(route_map__2[[#This Row],[stop_lat]])))^2)*111.32)</f>
        <v>0.57435143560670276</v>
      </c>
    </row>
    <row r="8361" spans="1:7" hidden="1" x14ac:dyDescent="0.2">
      <c r="A8361" t="s">
        <v>275</v>
      </c>
      <c r="B8361">
        <v>1</v>
      </c>
      <c r="C8361">
        <v>20</v>
      </c>
      <c r="D8361" t="s">
        <v>6628</v>
      </c>
      <c r="E8361">
        <v>49.031134000000002</v>
      </c>
      <c r="F8361">
        <v>-122.776584</v>
      </c>
      <c r="G8361">
        <f>IF(route_map__2[[#This Row],[route_label]]&lt;&gt;A8362,0,SQRT((E8362-route_map__2[[#This Row],[stop_lat]])^2 + ((F8362-route_map__2[[#This Row],[stop_lon]])*COS(RADIANS(route_map__2[[#This Row],[stop_lat]])))^2)*111.32)</f>
        <v>0.23128712031844531</v>
      </c>
    </row>
    <row r="8362" spans="1:7" hidden="1" x14ac:dyDescent="0.2">
      <c r="A8362" t="s">
        <v>275</v>
      </c>
      <c r="B8362">
        <v>1</v>
      </c>
      <c r="C8362">
        <v>21</v>
      </c>
      <c r="D8362" t="s">
        <v>6629</v>
      </c>
      <c r="E8362">
        <v>49.030068</v>
      </c>
      <c r="F8362">
        <v>-122.779304</v>
      </c>
      <c r="G8362">
        <f>IF(route_map__2[[#This Row],[route_label]]&lt;&gt;A8363,0,SQRT((E8363-route_map__2[[#This Row],[stop_lat]])^2 + ((F8363-route_map__2[[#This Row],[stop_lon]])*COS(RADIANS(route_map__2[[#This Row],[stop_lat]])))^2)*111.32)</f>
        <v>0.32984581149089209</v>
      </c>
    </row>
    <row r="8363" spans="1:7" hidden="1" x14ac:dyDescent="0.2">
      <c r="A8363" t="s">
        <v>275</v>
      </c>
      <c r="B8363">
        <v>1</v>
      </c>
      <c r="C8363">
        <v>22</v>
      </c>
      <c r="D8363" t="s">
        <v>6630</v>
      </c>
      <c r="E8363">
        <v>49.027104999999999</v>
      </c>
      <c r="F8363">
        <v>-122.77928</v>
      </c>
      <c r="G8363">
        <f>IF(route_map__2[[#This Row],[route_label]]&lt;&gt;A8364,0,SQRT((E8364-route_map__2[[#This Row],[stop_lat]])^2 + ((F8364-route_map__2[[#This Row],[stop_lon]])*COS(RADIANS(route_map__2[[#This Row],[stop_lat]])))^2)*111.32)</f>
        <v>0.20093961337379826</v>
      </c>
    </row>
    <row r="8364" spans="1:7" hidden="1" x14ac:dyDescent="0.2">
      <c r="A8364" t="s">
        <v>275</v>
      </c>
      <c r="B8364">
        <v>1</v>
      </c>
      <c r="C8364">
        <v>23</v>
      </c>
      <c r="D8364" t="s">
        <v>6631</v>
      </c>
      <c r="E8364">
        <v>49.025300000000001</v>
      </c>
      <c r="F8364">
        <v>-122.779257</v>
      </c>
      <c r="G8364">
        <f>IF(route_map__2[[#This Row],[route_label]]&lt;&gt;A8365,0,SQRT((E8365-route_map__2[[#This Row],[stop_lat]])^2 + ((F8365-route_map__2[[#This Row],[stop_lon]])*COS(RADIANS(route_map__2[[#This Row],[stop_lat]])))^2)*111.32)</f>
        <v>0.16153799626651502</v>
      </c>
    </row>
    <row r="8365" spans="1:7" hidden="1" x14ac:dyDescent="0.2">
      <c r="A8365" t="s">
        <v>275</v>
      </c>
      <c r="B8365">
        <v>1</v>
      </c>
      <c r="C8365">
        <v>24</v>
      </c>
      <c r="D8365" t="s">
        <v>6774</v>
      </c>
      <c r="E8365">
        <v>49.023868</v>
      </c>
      <c r="F8365">
        <v>-122.77961500000001</v>
      </c>
      <c r="G8365">
        <f>IF(route_map__2[[#This Row],[route_label]]&lt;&gt;A8366,0,SQRT((E8366-route_map__2[[#This Row],[stop_lat]])^2 + ((F8366-route_map__2[[#This Row],[stop_lon]])*COS(RADIANS(route_map__2[[#This Row],[stop_lat]])))^2)*111.32)</f>
        <v>0.18826894305109049</v>
      </c>
    </row>
    <row r="8366" spans="1:7" hidden="1" x14ac:dyDescent="0.2">
      <c r="A8366" t="s">
        <v>275</v>
      </c>
      <c r="B8366">
        <v>1</v>
      </c>
      <c r="C8366">
        <v>25</v>
      </c>
      <c r="D8366" t="s">
        <v>6775</v>
      </c>
      <c r="E8366">
        <v>49.023884000000002</v>
      </c>
      <c r="F8366">
        <v>-122.782194</v>
      </c>
      <c r="G8366">
        <f>IF(route_map__2[[#This Row],[route_label]]&lt;&gt;A8367,0,SQRT((E8367-route_map__2[[#This Row],[stop_lat]])^2 + ((F8367-route_map__2[[#This Row],[stop_lon]])*COS(RADIANS(route_map__2[[#This Row],[stop_lat]])))^2)*111.32)</f>
        <v>0.22468754248857997</v>
      </c>
    </row>
    <row r="8367" spans="1:7" hidden="1" x14ac:dyDescent="0.2">
      <c r="A8367" t="s">
        <v>275</v>
      </c>
      <c r="B8367">
        <v>1</v>
      </c>
      <c r="C8367">
        <v>26</v>
      </c>
      <c r="D8367" t="s">
        <v>6776</v>
      </c>
      <c r="E8367">
        <v>49.023890999999999</v>
      </c>
      <c r="F8367">
        <v>-122.78527200000001</v>
      </c>
      <c r="G8367">
        <f>IF(route_map__2[[#This Row],[route_label]]&lt;&gt;A8368,0,SQRT((E8368-route_map__2[[#This Row],[stop_lat]])^2 + ((F8368-route_map__2[[#This Row],[stop_lon]])*COS(RADIANS(route_map__2[[#This Row],[stop_lat]])))^2)*111.32)</f>
        <v>0.19125724628603766</v>
      </c>
    </row>
    <row r="8368" spans="1:7" hidden="1" x14ac:dyDescent="0.2">
      <c r="A8368" t="s">
        <v>275</v>
      </c>
      <c r="B8368">
        <v>1</v>
      </c>
      <c r="C8368">
        <v>27</v>
      </c>
      <c r="D8368" t="s">
        <v>6777</v>
      </c>
      <c r="E8368">
        <v>49.023879999999998</v>
      </c>
      <c r="F8368">
        <v>-122.787892</v>
      </c>
      <c r="G8368">
        <f>IF(route_map__2[[#This Row],[route_label]]&lt;&gt;A8369,0,SQRT((E8369-route_map__2[[#This Row],[stop_lat]])^2 + ((F8369-route_map__2[[#This Row],[stop_lon]])*COS(RADIANS(route_map__2[[#This Row],[stop_lat]])))^2)*111.32)</f>
        <v>0.45640994397177065</v>
      </c>
    </row>
    <row r="8369" spans="1:7" hidden="1" x14ac:dyDescent="0.2">
      <c r="A8369" t="s">
        <v>275</v>
      </c>
      <c r="B8369">
        <v>1</v>
      </c>
      <c r="C8369">
        <v>28</v>
      </c>
      <c r="D8369" t="s">
        <v>6778</v>
      </c>
      <c r="E8369">
        <v>49.023966999999999</v>
      </c>
      <c r="F8369">
        <v>-122.79414300000001</v>
      </c>
      <c r="G8369">
        <f>IF(route_map__2[[#This Row],[route_label]]&lt;&gt;A8370,0,SQRT((E8370-route_map__2[[#This Row],[stop_lat]])^2 + ((F8370-route_map__2[[#This Row],[stop_lon]])*COS(RADIANS(route_map__2[[#This Row],[stop_lat]])))^2)*111.32)</f>
        <v>0.23519809224513813</v>
      </c>
    </row>
    <row r="8370" spans="1:7" hidden="1" x14ac:dyDescent="0.2">
      <c r="A8370" t="s">
        <v>275</v>
      </c>
      <c r="B8370">
        <v>1</v>
      </c>
      <c r="C8370">
        <v>29</v>
      </c>
      <c r="D8370" t="s">
        <v>6779</v>
      </c>
      <c r="E8370">
        <v>49.023972000000001</v>
      </c>
      <c r="F8370">
        <v>-122.797365</v>
      </c>
      <c r="G8370">
        <f>IF(route_map__2[[#This Row],[route_label]]&lt;&gt;A8371,0,SQRT((E8371-route_map__2[[#This Row],[stop_lat]])^2 + ((F8371-route_map__2[[#This Row],[stop_lon]])*COS(RADIANS(route_map__2[[#This Row],[stop_lat]])))^2)*111.32)</f>
        <v>0.27122831584121077</v>
      </c>
    </row>
    <row r="8371" spans="1:7" hidden="1" x14ac:dyDescent="0.2">
      <c r="A8371" t="s">
        <v>275</v>
      </c>
      <c r="B8371">
        <v>1</v>
      </c>
      <c r="C8371">
        <v>30</v>
      </c>
      <c r="D8371" t="s">
        <v>6643</v>
      </c>
      <c r="E8371">
        <v>49.024202000000002</v>
      </c>
      <c r="F8371">
        <v>-122.801064</v>
      </c>
      <c r="G8371">
        <f>IF(route_map__2[[#This Row],[route_label]]&lt;&gt;A8372,0,SQRT((E8372-route_map__2[[#This Row],[stop_lat]])^2 + ((F8372-route_map__2[[#This Row],[stop_lon]])*COS(RADIANS(route_map__2[[#This Row],[stop_lat]])))^2)*111.32)</f>
        <v>0.40565220800263352</v>
      </c>
    </row>
    <row r="8372" spans="1:7" hidden="1" x14ac:dyDescent="0.2">
      <c r="A8372" t="s">
        <v>275</v>
      </c>
      <c r="B8372">
        <v>1</v>
      </c>
      <c r="C8372">
        <v>31</v>
      </c>
      <c r="D8372" t="s">
        <v>6530</v>
      </c>
      <c r="E8372">
        <v>49.027845999999997</v>
      </c>
      <c r="F8372">
        <v>-122.801046</v>
      </c>
      <c r="G8372">
        <f>IF(route_map__2[[#This Row],[route_label]]&lt;&gt;A8373,0,SQRT((E8373-route_map__2[[#This Row],[stop_lat]])^2 + ((F8373-route_map__2[[#This Row],[stop_lon]])*COS(RADIANS(route_map__2[[#This Row],[stop_lat]])))^2)*111.32)</f>
        <v>0.2367776400001719</v>
      </c>
    </row>
    <row r="8373" spans="1:7" hidden="1" x14ac:dyDescent="0.2">
      <c r="A8373" t="s">
        <v>275</v>
      </c>
      <c r="B8373">
        <v>1</v>
      </c>
      <c r="C8373">
        <v>32</v>
      </c>
      <c r="D8373" t="s">
        <v>6531</v>
      </c>
      <c r="E8373">
        <v>49.029972999999998</v>
      </c>
      <c r="F8373">
        <v>-122.801046</v>
      </c>
      <c r="G8373">
        <f>IF(route_map__2[[#This Row],[route_label]]&lt;&gt;A8374,0,SQRT((E8374-route_map__2[[#This Row],[stop_lat]])^2 + ((F8374-route_map__2[[#This Row],[stop_lon]])*COS(RADIANS(route_map__2[[#This Row],[stop_lat]])))^2)*111.32)</f>
        <v>0.12223513359166147</v>
      </c>
    </row>
    <row r="8374" spans="1:7" hidden="1" x14ac:dyDescent="0.2">
      <c r="A8374" t="s">
        <v>275</v>
      </c>
      <c r="B8374">
        <v>1</v>
      </c>
      <c r="C8374">
        <v>33</v>
      </c>
      <c r="D8374" t="s">
        <v>6669</v>
      </c>
      <c r="E8374">
        <v>49.031022999999998</v>
      </c>
      <c r="F8374">
        <v>-122.800556</v>
      </c>
      <c r="G8374">
        <f>IF(route_map__2[[#This Row],[route_label]]&lt;&gt;A8375,0,SQRT((E8375-route_map__2[[#This Row],[stop_lat]])^2 + ((F8375-route_map__2[[#This Row],[stop_lon]])*COS(RADIANS(route_map__2[[#This Row],[stop_lat]])))^2)*111.32)</f>
        <v>0.43610687324177122</v>
      </c>
    </row>
    <row r="8375" spans="1:7" hidden="1" x14ac:dyDescent="0.2">
      <c r="A8375" t="s">
        <v>275</v>
      </c>
      <c r="B8375">
        <v>1</v>
      </c>
      <c r="C8375">
        <v>34</v>
      </c>
      <c r="D8375" t="s">
        <v>6670</v>
      </c>
      <c r="E8375">
        <v>49.030996999999999</v>
      </c>
      <c r="F8375">
        <v>-122.79458099999999</v>
      </c>
      <c r="G8375">
        <f>IF(route_map__2[[#This Row],[route_label]]&lt;&gt;A8376,0,SQRT((E8376-route_map__2[[#This Row],[stop_lat]])^2 + ((F8376-route_map__2[[#This Row],[stop_lon]])*COS(RADIANS(route_map__2[[#This Row],[stop_lat]])))^2)*111.32)</f>
        <v>0.33841874103132402</v>
      </c>
    </row>
    <row r="8376" spans="1:7" hidden="1" x14ac:dyDescent="0.2">
      <c r="A8376" t="s">
        <v>275</v>
      </c>
      <c r="B8376">
        <v>1</v>
      </c>
      <c r="C8376">
        <v>35</v>
      </c>
      <c r="D8376" t="s">
        <v>6671</v>
      </c>
      <c r="E8376">
        <v>49.029297999999997</v>
      </c>
      <c r="F8376">
        <v>-122.790736</v>
      </c>
      <c r="G8376">
        <f>IF(route_map__2[[#This Row],[route_label]]&lt;&gt;A8377,0,SQRT((E8377-route_map__2[[#This Row],[stop_lat]])^2 + ((F8377-route_map__2[[#This Row],[stop_lon]])*COS(RADIANS(route_map__2[[#This Row],[stop_lat]])))^2)*111.32)</f>
        <v>0.17848659745383152</v>
      </c>
    </row>
    <row r="8377" spans="1:7" hidden="1" x14ac:dyDescent="0.2">
      <c r="A8377" t="s">
        <v>275</v>
      </c>
      <c r="B8377">
        <v>1</v>
      </c>
      <c r="C8377">
        <v>36</v>
      </c>
      <c r="D8377" t="s">
        <v>6672</v>
      </c>
      <c r="E8377">
        <v>49.029325999999998</v>
      </c>
      <c r="F8377">
        <v>-122.793181</v>
      </c>
      <c r="G8377">
        <f>IF(route_map__2[[#This Row],[route_label]]&lt;&gt;A8378,0,SQRT((E8378-route_map__2[[#This Row],[stop_lat]])^2 + ((F8378-route_map__2[[#This Row],[stop_lon]])*COS(RADIANS(route_map__2[[#This Row],[stop_lat]])))^2)*111.32)</f>
        <v>0</v>
      </c>
    </row>
    <row r="8378" spans="1:7" hidden="1" x14ac:dyDescent="0.2">
      <c r="A8378" t="s">
        <v>181</v>
      </c>
      <c r="B8378">
        <v>0</v>
      </c>
      <c r="C8378">
        <v>1</v>
      </c>
      <c r="D8378" t="s">
        <v>6780</v>
      </c>
      <c r="E8378">
        <v>49.137335</v>
      </c>
      <c r="F8378">
        <v>-122.888569</v>
      </c>
      <c r="G8378">
        <f>IF(route_map__2[[#This Row],[route_label]]&lt;&gt;A8379,0,SQRT((E8379-route_map__2[[#This Row],[stop_lat]])^2 + ((F8379-route_map__2[[#This Row],[stop_lon]])*COS(RADIANS(route_map__2[[#This Row],[stop_lat]])))^2)*111.32)</f>
        <v>0.23049980600755798</v>
      </c>
    </row>
    <row r="8379" spans="1:7" hidden="1" x14ac:dyDescent="0.2">
      <c r="A8379" t="s">
        <v>181</v>
      </c>
      <c r="B8379">
        <v>0</v>
      </c>
      <c r="C8379">
        <v>2</v>
      </c>
      <c r="D8379" t="s">
        <v>5486</v>
      </c>
      <c r="E8379">
        <v>49.135716000000002</v>
      </c>
      <c r="F8379">
        <v>-122.890542</v>
      </c>
      <c r="G8379">
        <f>IF(route_map__2[[#This Row],[route_label]]&lt;&gt;A8380,0,SQRT((E8380-route_map__2[[#This Row],[stop_lat]])^2 + ((F8380-route_map__2[[#This Row],[stop_lon]])*COS(RADIANS(route_map__2[[#This Row],[stop_lat]])))^2)*111.32)</f>
        <v>0.29511328353339772</v>
      </c>
    </row>
    <row r="8380" spans="1:7" hidden="1" x14ac:dyDescent="0.2">
      <c r="A8380" t="s">
        <v>181</v>
      </c>
      <c r="B8380">
        <v>0</v>
      </c>
      <c r="C8380">
        <v>3</v>
      </c>
      <c r="D8380" t="s">
        <v>5487</v>
      </c>
      <c r="E8380">
        <v>49.133065000000002</v>
      </c>
      <c r="F8380">
        <v>-122.890563</v>
      </c>
      <c r="G8380">
        <f>IF(route_map__2[[#This Row],[route_label]]&lt;&gt;A8381,0,SQRT((E8381-route_map__2[[#This Row],[stop_lat]])^2 + ((F8381-route_map__2[[#This Row],[stop_lon]])*COS(RADIANS(route_map__2[[#This Row],[stop_lat]])))^2)*111.32)</f>
        <v>0.40064091835474486</v>
      </c>
    </row>
    <row r="8381" spans="1:7" hidden="1" x14ac:dyDescent="0.2">
      <c r="A8381" t="s">
        <v>181</v>
      </c>
      <c r="B8381">
        <v>0</v>
      </c>
      <c r="C8381">
        <v>4</v>
      </c>
      <c r="D8381" t="s">
        <v>5488</v>
      </c>
      <c r="E8381">
        <v>49.129466000000001</v>
      </c>
      <c r="F8381">
        <v>-122.890557</v>
      </c>
      <c r="G8381">
        <f>IF(route_map__2[[#This Row],[route_label]]&lt;&gt;A8382,0,SQRT((E8382-route_map__2[[#This Row],[stop_lat]])^2 + ((F8382-route_map__2[[#This Row],[stop_lon]])*COS(RADIANS(route_map__2[[#This Row],[stop_lat]])))^2)*111.32)</f>
        <v>0.62773348422657715</v>
      </c>
    </row>
    <row r="8382" spans="1:7" hidden="1" x14ac:dyDescent="0.2">
      <c r="A8382" t="s">
        <v>181</v>
      </c>
      <c r="B8382">
        <v>0</v>
      </c>
      <c r="C8382">
        <v>5</v>
      </c>
      <c r="D8382" t="s">
        <v>5489</v>
      </c>
      <c r="E8382">
        <v>49.123826999999999</v>
      </c>
      <c r="F8382">
        <v>-122.890556</v>
      </c>
      <c r="G8382">
        <f>IF(route_map__2[[#This Row],[route_label]]&lt;&gt;A8383,0,SQRT((E8383-route_map__2[[#This Row],[stop_lat]])^2 + ((F8383-route_map__2[[#This Row],[stop_lon]])*COS(RADIANS(route_map__2[[#This Row],[stop_lat]])))^2)*111.32)</f>
        <v>0.52255704221591626</v>
      </c>
    </row>
    <row r="8383" spans="1:7" hidden="1" x14ac:dyDescent="0.2">
      <c r="A8383" t="s">
        <v>181</v>
      </c>
      <c r="B8383">
        <v>0</v>
      </c>
      <c r="C8383">
        <v>6</v>
      </c>
      <c r="D8383" t="s">
        <v>6781</v>
      </c>
      <c r="E8383">
        <v>49.119202000000001</v>
      </c>
      <c r="F8383">
        <v>-122.889329</v>
      </c>
      <c r="G8383">
        <f>IF(route_map__2[[#This Row],[route_label]]&lt;&gt;A8384,0,SQRT((E8384-route_map__2[[#This Row],[stop_lat]])^2 + ((F8384-route_map__2[[#This Row],[stop_lon]])*COS(RADIANS(route_map__2[[#This Row],[stop_lat]])))^2)*111.32)</f>
        <v>0.38010100327916524</v>
      </c>
    </row>
    <row r="8384" spans="1:7" hidden="1" x14ac:dyDescent="0.2">
      <c r="A8384" t="s">
        <v>181</v>
      </c>
      <c r="B8384">
        <v>0</v>
      </c>
      <c r="C8384">
        <v>7</v>
      </c>
      <c r="D8384" t="s">
        <v>6782</v>
      </c>
      <c r="E8384">
        <v>49.119188000000001</v>
      </c>
      <c r="F8384">
        <v>-122.884112</v>
      </c>
      <c r="G8384">
        <f>IF(route_map__2[[#This Row],[route_label]]&lt;&gt;A8385,0,SQRT((E8385-route_map__2[[#This Row],[stop_lat]])^2 + ((F8385-route_map__2[[#This Row],[stop_lon]])*COS(RADIANS(route_map__2[[#This Row],[stop_lat]])))^2)*111.32)</f>
        <v>0.41702096114589343</v>
      </c>
    </row>
    <row r="8385" spans="1:7" hidden="1" x14ac:dyDescent="0.2">
      <c r="A8385" t="s">
        <v>181</v>
      </c>
      <c r="B8385">
        <v>0</v>
      </c>
      <c r="C8385">
        <v>8</v>
      </c>
      <c r="D8385" t="s">
        <v>6783</v>
      </c>
      <c r="E8385">
        <v>49.119126000000001</v>
      </c>
      <c r="F8385">
        <v>-122.878389</v>
      </c>
      <c r="G8385">
        <f>IF(route_map__2[[#This Row],[route_label]]&lt;&gt;A8386,0,SQRT((E8386-route_map__2[[#This Row],[stop_lat]])^2 + ((F8386-route_map__2[[#This Row],[stop_lon]])*COS(RADIANS(route_map__2[[#This Row],[stop_lat]])))^2)*111.32)</f>
        <v>0.40754055047501786</v>
      </c>
    </row>
    <row r="8386" spans="1:7" hidden="1" x14ac:dyDescent="0.2">
      <c r="A8386" t="s">
        <v>181</v>
      </c>
      <c r="B8386">
        <v>0</v>
      </c>
      <c r="C8386">
        <v>9</v>
      </c>
      <c r="D8386" t="s">
        <v>6784</v>
      </c>
      <c r="E8386">
        <v>49.119070000000001</v>
      </c>
      <c r="F8386">
        <v>-122.87279599999999</v>
      </c>
      <c r="G8386">
        <f>IF(route_map__2[[#This Row],[route_label]]&lt;&gt;A8387,0,SQRT((E8387-route_map__2[[#This Row],[stop_lat]])^2 + ((F8387-route_map__2[[#This Row],[stop_lon]])*COS(RADIANS(route_map__2[[#This Row],[stop_lat]])))^2)*111.32)</f>
        <v>0.39907327345150478</v>
      </c>
    </row>
    <row r="8387" spans="1:7" hidden="1" x14ac:dyDescent="0.2">
      <c r="A8387" t="s">
        <v>181</v>
      </c>
      <c r="B8387">
        <v>0</v>
      </c>
      <c r="C8387">
        <v>10</v>
      </c>
      <c r="D8387" t="s">
        <v>6785</v>
      </c>
      <c r="E8387">
        <v>49.119025000000001</v>
      </c>
      <c r="F8387">
        <v>-122.86731899999999</v>
      </c>
      <c r="G8387">
        <f>IF(route_map__2[[#This Row],[route_label]]&lt;&gt;A8388,0,SQRT((E8388-route_map__2[[#This Row],[stop_lat]])^2 + ((F8388-route_map__2[[#This Row],[stop_lon]])*COS(RADIANS(route_map__2[[#This Row],[stop_lat]])))^2)*111.32)</f>
        <v>0.40252568558729651</v>
      </c>
    </row>
    <row r="8388" spans="1:7" hidden="1" x14ac:dyDescent="0.2">
      <c r="A8388" t="s">
        <v>181</v>
      </c>
      <c r="B8388">
        <v>0</v>
      </c>
      <c r="C8388">
        <v>11</v>
      </c>
      <c r="D8388" t="s">
        <v>6786</v>
      </c>
      <c r="E8388">
        <v>49.118963000000001</v>
      </c>
      <c r="F8388">
        <v>-122.861795</v>
      </c>
      <c r="G8388">
        <f>IF(route_map__2[[#This Row],[route_label]]&lt;&gt;A8389,0,SQRT((E8389-route_map__2[[#This Row],[stop_lat]])^2 + ((F8389-route_map__2[[#This Row],[stop_lon]])*COS(RADIANS(route_map__2[[#This Row],[stop_lat]])))^2)*111.32)</f>
        <v>0.41926429243623781</v>
      </c>
    </row>
    <row r="8389" spans="1:7" hidden="1" x14ac:dyDescent="0.2">
      <c r="A8389" t="s">
        <v>181</v>
      </c>
      <c r="B8389">
        <v>0</v>
      </c>
      <c r="C8389">
        <v>12</v>
      </c>
      <c r="D8389" t="s">
        <v>6787</v>
      </c>
      <c r="E8389">
        <v>49.118910999999997</v>
      </c>
      <c r="F8389">
        <v>-122.856041</v>
      </c>
      <c r="G8389">
        <f>IF(route_map__2[[#This Row],[route_label]]&lt;&gt;A8390,0,SQRT((E8390-route_map__2[[#This Row],[stop_lat]])^2 + ((F8390-route_map__2[[#This Row],[stop_lon]])*COS(RADIANS(route_map__2[[#This Row],[stop_lat]])))^2)*111.32)</f>
        <v>0.39598872483147318</v>
      </c>
    </row>
    <row r="8390" spans="1:7" hidden="1" x14ac:dyDescent="0.2">
      <c r="A8390" t="s">
        <v>181</v>
      </c>
      <c r="B8390">
        <v>0</v>
      </c>
      <c r="C8390">
        <v>13</v>
      </c>
      <c r="D8390" t="s">
        <v>6788</v>
      </c>
      <c r="E8390">
        <v>49.118929999999999</v>
      </c>
      <c r="F8390">
        <v>-122.850606</v>
      </c>
      <c r="G8390">
        <f>IF(route_map__2[[#This Row],[route_label]]&lt;&gt;A8391,0,SQRT((E8391-route_map__2[[#This Row],[stop_lat]])^2 + ((F8391-route_map__2[[#This Row],[stop_lon]])*COS(RADIANS(route_map__2[[#This Row],[stop_lat]])))^2)*111.32)</f>
        <v>0.43904311240644739</v>
      </c>
    </row>
    <row r="8391" spans="1:7" hidden="1" x14ac:dyDescent="0.2">
      <c r="A8391" t="s">
        <v>181</v>
      </c>
      <c r="B8391">
        <v>0</v>
      </c>
      <c r="C8391">
        <v>14</v>
      </c>
      <c r="D8391" t="s">
        <v>6789</v>
      </c>
      <c r="E8391">
        <v>49.118938999999997</v>
      </c>
      <c r="F8391">
        <v>-122.84457999999999</v>
      </c>
      <c r="G8391">
        <f>IF(route_map__2[[#This Row],[route_label]]&lt;&gt;A8392,0,SQRT((E8392-route_map__2[[#This Row],[stop_lat]])^2 + ((F8392-route_map__2[[#This Row],[stop_lon]])*COS(RADIANS(route_map__2[[#This Row],[stop_lat]])))^2)*111.32)</f>
        <v>0.37369709705759402</v>
      </c>
    </row>
    <row r="8392" spans="1:7" hidden="1" x14ac:dyDescent="0.2">
      <c r="A8392" t="s">
        <v>181</v>
      </c>
      <c r="B8392">
        <v>0</v>
      </c>
      <c r="C8392">
        <v>15</v>
      </c>
      <c r="D8392" t="s">
        <v>6790</v>
      </c>
      <c r="E8392">
        <v>49.118962000000003</v>
      </c>
      <c r="F8392">
        <v>-122.839451</v>
      </c>
      <c r="G8392">
        <f>IF(route_map__2[[#This Row],[route_label]]&lt;&gt;A8393,0,SQRT((E8393-route_map__2[[#This Row],[stop_lat]])^2 + ((F8393-route_map__2[[#This Row],[stop_lon]])*COS(RADIANS(route_map__2[[#This Row],[stop_lat]])))^2)*111.32)</f>
        <v>0.40997805016248168</v>
      </c>
    </row>
    <row r="8393" spans="1:7" hidden="1" x14ac:dyDescent="0.2">
      <c r="A8393" t="s">
        <v>181</v>
      </c>
      <c r="B8393">
        <v>0</v>
      </c>
      <c r="C8393">
        <v>16</v>
      </c>
      <c r="D8393" t="s">
        <v>6791</v>
      </c>
      <c r="E8393">
        <v>49.118983</v>
      </c>
      <c r="F8393">
        <v>-122.83382400000001</v>
      </c>
      <c r="G8393">
        <f>IF(route_map__2[[#This Row],[route_label]]&lt;&gt;A8394,0,SQRT((E8394-route_map__2[[#This Row],[stop_lat]])^2 + ((F8394-route_map__2[[#This Row],[stop_lon]])*COS(RADIANS(route_map__2[[#This Row],[stop_lat]])))^2)*111.32)</f>
        <v>0.39920414133743998</v>
      </c>
    </row>
    <row r="8394" spans="1:7" hidden="1" x14ac:dyDescent="0.2">
      <c r="A8394" t="s">
        <v>181</v>
      </c>
      <c r="B8394">
        <v>0</v>
      </c>
      <c r="C8394">
        <v>17</v>
      </c>
      <c r="D8394" t="s">
        <v>6792</v>
      </c>
      <c r="E8394">
        <v>49.119014999999997</v>
      </c>
      <c r="F8394">
        <v>-122.828345</v>
      </c>
      <c r="G8394">
        <f>IF(route_map__2[[#This Row],[route_label]]&lt;&gt;A8395,0,SQRT((E8395-route_map__2[[#This Row],[stop_lat]])^2 + ((F8395-route_map__2[[#This Row],[stop_lon]])*COS(RADIANS(route_map__2[[#This Row],[stop_lat]])))^2)*111.32)</f>
        <v>0.40771577406574566</v>
      </c>
    </row>
    <row r="8395" spans="1:7" hidden="1" x14ac:dyDescent="0.2">
      <c r="A8395" t="s">
        <v>181</v>
      </c>
      <c r="B8395">
        <v>0</v>
      </c>
      <c r="C8395">
        <v>18</v>
      </c>
      <c r="D8395" t="s">
        <v>6793</v>
      </c>
      <c r="E8395">
        <v>49.119030000000002</v>
      </c>
      <c r="F8395">
        <v>-122.822749</v>
      </c>
      <c r="G8395">
        <f>IF(route_map__2[[#This Row],[route_label]]&lt;&gt;A8396,0,SQRT((E8396-route_map__2[[#This Row],[stop_lat]])^2 + ((F8396-route_map__2[[#This Row],[stop_lon]])*COS(RADIANS(route_map__2[[#This Row],[stop_lat]])))^2)*111.32)</f>
        <v>0.40006341724739064</v>
      </c>
    </row>
    <row r="8396" spans="1:7" hidden="1" x14ac:dyDescent="0.2">
      <c r="A8396" t="s">
        <v>181</v>
      </c>
      <c r="B8396">
        <v>0</v>
      </c>
      <c r="C8396">
        <v>19</v>
      </c>
      <c r="D8396" t="s">
        <v>6794</v>
      </c>
      <c r="E8396">
        <v>49.119039000000001</v>
      </c>
      <c r="F8396">
        <v>-122.817258</v>
      </c>
      <c r="G8396">
        <f>IF(route_map__2[[#This Row],[route_label]]&lt;&gt;A8397,0,SQRT((E8397-route_map__2[[#This Row],[stop_lat]])^2 + ((F8397-route_map__2[[#This Row],[stop_lon]])*COS(RADIANS(route_map__2[[#This Row],[stop_lat]])))^2)*111.32)</f>
        <v>0.40757033371080398</v>
      </c>
    </row>
    <row r="8397" spans="1:7" hidden="1" x14ac:dyDescent="0.2">
      <c r="A8397" t="s">
        <v>181</v>
      </c>
      <c r="B8397">
        <v>0</v>
      </c>
      <c r="C8397">
        <v>20</v>
      </c>
      <c r="D8397" t="s">
        <v>6795</v>
      </c>
      <c r="E8397">
        <v>49.119022999999999</v>
      </c>
      <c r="F8397">
        <v>-122.81166399999999</v>
      </c>
      <c r="G8397">
        <f>IF(route_map__2[[#This Row],[route_label]]&lt;&gt;A8398,0,SQRT((E8398-route_map__2[[#This Row],[stop_lat]])^2 + ((F8398-route_map__2[[#This Row],[stop_lon]])*COS(RADIANS(route_map__2[[#This Row],[stop_lat]])))^2)*111.32)</f>
        <v>0.82848634827687384</v>
      </c>
    </row>
    <row r="8398" spans="1:7" hidden="1" x14ac:dyDescent="0.2">
      <c r="A8398" t="s">
        <v>181</v>
      </c>
      <c r="B8398">
        <v>0</v>
      </c>
      <c r="C8398">
        <v>21</v>
      </c>
      <c r="D8398" t="s">
        <v>6796</v>
      </c>
      <c r="E8398">
        <v>49.118971000000002</v>
      </c>
      <c r="F8398">
        <v>-122.800293</v>
      </c>
      <c r="G8398">
        <f>IF(route_map__2[[#This Row],[route_label]]&lt;&gt;A8399,0,SQRT((E8399-route_map__2[[#This Row],[stop_lat]])^2 + ((F8399-route_map__2[[#This Row],[stop_lon]])*COS(RADIANS(route_map__2[[#This Row],[stop_lat]])))^2)*111.32)</f>
        <v>2.5879518662979102</v>
      </c>
    </row>
    <row r="8399" spans="1:7" hidden="1" x14ac:dyDescent="0.2">
      <c r="A8399" t="s">
        <v>181</v>
      </c>
      <c r="B8399">
        <v>0</v>
      </c>
      <c r="C8399">
        <v>22</v>
      </c>
      <c r="D8399" t="s">
        <v>6797</v>
      </c>
      <c r="E8399">
        <v>49.118842000000001</v>
      </c>
      <c r="F8399">
        <v>-122.76477300000001</v>
      </c>
      <c r="G8399">
        <f>IF(route_map__2[[#This Row],[route_label]]&lt;&gt;A8400,0,SQRT((E8400-route_map__2[[#This Row],[stop_lat]])^2 + ((F8400-route_map__2[[#This Row],[stop_lon]])*COS(RADIANS(route_map__2[[#This Row],[stop_lat]])))^2)*111.32)</f>
        <v>0.20997991736920896</v>
      </c>
    </row>
    <row r="8400" spans="1:7" hidden="1" x14ac:dyDescent="0.2">
      <c r="A8400" t="s">
        <v>181</v>
      </c>
      <c r="B8400">
        <v>0</v>
      </c>
      <c r="C8400">
        <v>23</v>
      </c>
      <c r="D8400" t="s">
        <v>6798</v>
      </c>
      <c r="E8400">
        <v>49.118831999999998</v>
      </c>
      <c r="F8400">
        <v>-122.76189100000001</v>
      </c>
      <c r="G8400">
        <f>IF(route_map__2[[#This Row],[route_label]]&lt;&gt;A8401,0,SQRT((E8401-route_map__2[[#This Row],[stop_lat]])^2 + ((F8401-route_map__2[[#This Row],[stop_lon]])*COS(RADIANS(route_map__2[[#This Row],[stop_lat]])))^2)*111.32)</f>
        <v>0.43585449575894469</v>
      </c>
    </row>
    <row r="8401" spans="1:7" hidden="1" x14ac:dyDescent="0.2">
      <c r="A8401" t="s">
        <v>181</v>
      </c>
      <c r="B8401">
        <v>0</v>
      </c>
      <c r="C8401">
        <v>24</v>
      </c>
      <c r="D8401" t="s">
        <v>6799</v>
      </c>
      <c r="E8401">
        <v>49.118797000000001</v>
      </c>
      <c r="F8401">
        <v>-122.755909</v>
      </c>
      <c r="G8401">
        <f>IF(route_map__2[[#This Row],[route_label]]&lt;&gt;A8402,0,SQRT((E8402-route_map__2[[#This Row],[stop_lat]])^2 + ((F8402-route_map__2[[#This Row],[stop_lon]])*COS(RADIANS(route_map__2[[#This Row],[stop_lat]])))^2)*111.32)</f>
        <v>0.35774802941215728</v>
      </c>
    </row>
    <row r="8402" spans="1:7" hidden="1" x14ac:dyDescent="0.2">
      <c r="A8402" t="s">
        <v>181</v>
      </c>
      <c r="B8402">
        <v>0</v>
      </c>
      <c r="C8402">
        <v>25</v>
      </c>
      <c r="D8402" t="s">
        <v>6800</v>
      </c>
      <c r="E8402">
        <v>49.118768000000003</v>
      </c>
      <c r="F8402">
        <v>-122.75099899999999</v>
      </c>
      <c r="G8402">
        <f>IF(route_map__2[[#This Row],[route_label]]&lt;&gt;A8403,0,SQRT((E8403-route_map__2[[#This Row],[stop_lat]])^2 + ((F8403-route_map__2[[#This Row],[stop_lon]])*COS(RADIANS(route_map__2[[#This Row],[stop_lat]])))^2)*111.32)</f>
        <v>0.40358027635194005</v>
      </c>
    </row>
    <row r="8403" spans="1:7" hidden="1" x14ac:dyDescent="0.2">
      <c r="A8403" t="s">
        <v>181</v>
      </c>
      <c r="B8403">
        <v>0</v>
      </c>
      <c r="C8403">
        <v>26</v>
      </c>
      <c r="D8403" t="s">
        <v>6801</v>
      </c>
      <c r="E8403">
        <v>49.118732999999999</v>
      </c>
      <c r="F8403">
        <v>-122.74545999999999</v>
      </c>
      <c r="G8403">
        <f>IF(route_map__2[[#This Row],[route_label]]&lt;&gt;A8404,0,SQRT((E8404-route_map__2[[#This Row],[stop_lat]])^2 + ((F8404-route_map__2[[#This Row],[stop_lon]])*COS(RADIANS(route_map__2[[#This Row],[stop_lat]])))^2)*111.32)</f>
        <v>0.26462637119131466</v>
      </c>
    </row>
    <row r="8404" spans="1:7" hidden="1" x14ac:dyDescent="0.2">
      <c r="A8404" t="s">
        <v>181</v>
      </c>
      <c r="B8404">
        <v>0</v>
      </c>
      <c r="C8404">
        <v>27</v>
      </c>
      <c r="D8404" t="s">
        <v>6802</v>
      </c>
      <c r="E8404">
        <v>49.118718000000001</v>
      </c>
      <c r="F8404">
        <v>-122.741828</v>
      </c>
      <c r="G8404">
        <f>IF(route_map__2[[#This Row],[route_label]]&lt;&gt;A8405,0,SQRT((E8405-route_map__2[[#This Row],[stop_lat]])^2 + ((F8405-route_map__2[[#This Row],[stop_lon]])*COS(RADIANS(route_map__2[[#This Row],[stop_lat]])))^2)*111.32)</f>
        <v>0.5591294214582182</v>
      </c>
    </row>
    <row r="8405" spans="1:7" hidden="1" x14ac:dyDescent="0.2">
      <c r="A8405" t="s">
        <v>181</v>
      </c>
      <c r="B8405">
        <v>0</v>
      </c>
      <c r="C8405">
        <v>28</v>
      </c>
      <c r="D8405" t="s">
        <v>6803</v>
      </c>
      <c r="E8405">
        <v>49.118681000000002</v>
      </c>
      <c r="F8405">
        <v>-122.734154</v>
      </c>
      <c r="G8405">
        <f>IF(route_map__2[[#This Row],[route_label]]&lt;&gt;A8406,0,SQRT((E8406-route_map__2[[#This Row],[stop_lat]])^2 + ((F8406-route_map__2[[#This Row],[stop_lon]])*COS(RADIANS(route_map__2[[#This Row],[stop_lat]])))^2)*111.32)</f>
        <v>0.29995898248099379</v>
      </c>
    </row>
    <row r="8406" spans="1:7" hidden="1" x14ac:dyDescent="0.2">
      <c r="A8406" t="s">
        <v>181</v>
      </c>
      <c r="B8406">
        <v>0</v>
      </c>
      <c r="C8406">
        <v>29</v>
      </c>
      <c r="D8406" t="s">
        <v>6804</v>
      </c>
      <c r="E8406">
        <v>49.118673000000001</v>
      </c>
      <c r="F8406">
        <v>-122.730037</v>
      </c>
      <c r="G8406">
        <f>IF(route_map__2[[#This Row],[route_label]]&lt;&gt;A8407,0,SQRT((E8407-route_map__2[[#This Row],[stop_lat]])^2 + ((F8407-route_map__2[[#This Row],[stop_lon]])*COS(RADIANS(route_map__2[[#This Row],[stop_lat]])))^2)*111.32)</f>
        <v>0.36794679889765913</v>
      </c>
    </row>
    <row r="8407" spans="1:7" hidden="1" x14ac:dyDescent="0.2">
      <c r="A8407" t="s">
        <v>181</v>
      </c>
      <c r="B8407">
        <v>0</v>
      </c>
      <c r="C8407">
        <v>30</v>
      </c>
      <c r="D8407" t="s">
        <v>6805</v>
      </c>
      <c r="E8407">
        <v>49.118699999999997</v>
      </c>
      <c r="F8407">
        <v>-122.724987</v>
      </c>
      <c r="G8407">
        <f>IF(route_map__2[[#This Row],[route_label]]&lt;&gt;A8408,0,SQRT((E8408-route_map__2[[#This Row],[stop_lat]])^2 + ((F8408-route_map__2[[#This Row],[stop_lon]])*COS(RADIANS(route_map__2[[#This Row],[stop_lat]])))^2)*111.32)</f>
        <v>0.41326658197435939</v>
      </c>
    </row>
    <row r="8408" spans="1:7" hidden="1" x14ac:dyDescent="0.2">
      <c r="A8408" t="s">
        <v>181</v>
      </c>
      <c r="B8408">
        <v>0</v>
      </c>
      <c r="C8408">
        <v>31</v>
      </c>
      <c r="D8408" t="s">
        <v>6806</v>
      </c>
      <c r="E8408">
        <v>49.118668999999997</v>
      </c>
      <c r="F8408">
        <v>-122.71931499999999</v>
      </c>
      <c r="G8408">
        <f>IF(route_map__2[[#This Row],[route_label]]&lt;&gt;A8409,0,SQRT((E8409-route_map__2[[#This Row],[stop_lat]])^2 + ((F8409-route_map__2[[#This Row],[stop_lon]])*COS(RADIANS(route_map__2[[#This Row],[stop_lat]])))^2)*111.32)</f>
        <v>0.53609296996230371</v>
      </c>
    </row>
    <row r="8409" spans="1:7" hidden="1" x14ac:dyDescent="0.2">
      <c r="A8409" t="s">
        <v>181</v>
      </c>
      <c r="B8409">
        <v>0</v>
      </c>
      <c r="C8409">
        <v>32</v>
      </c>
      <c r="D8409" t="s">
        <v>6807</v>
      </c>
      <c r="E8409">
        <v>49.118679999999998</v>
      </c>
      <c r="F8409">
        <v>-122.711957</v>
      </c>
      <c r="G8409">
        <f>IF(route_map__2[[#This Row],[route_label]]&lt;&gt;A8410,0,SQRT((E8410-route_map__2[[#This Row],[stop_lat]])^2 + ((F8410-route_map__2[[#This Row],[stop_lon]])*COS(RADIANS(route_map__2[[#This Row],[stop_lat]])))^2)*111.32)</f>
        <v>0.39374757642067737</v>
      </c>
    </row>
    <row r="8410" spans="1:7" hidden="1" x14ac:dyDescent="0.2">
      <c r="A8410" t="s">
        <v>181</v>
      </c>
      <c r="B8410">
        <v>0</v>
      </c>
      <c r="C8410">
        <v>33</v>
      </c>
      <c r="D8410" t="s">
        <v>6808</v>
      </c>
      <c r="E8410">
        <v>49.118783000000001</v>
      </c>
      <c r="F8410">
        <v>-122.70655499999999</v>
      </c>
      <c r="G8410">
        <f>IF(route_map__2[[#This Row],[route_label]]&lt;&gt;A8411,0,SQRT((E8411-route_map__2[[#This Row],[stop_lat]])^2 + ((F8411-route_map__2[[#This Row],[stop_lon]])*COS(RADIANS(route_map__2[[#This Row],[stop_lat]])))^2)*111.32)</f>
        <v>0.45076968495683689</v>
      </c>
    </row>
    <row r="8411" spans="1:7" hidden="1" x14ac:dyDescent="0.2">
      <c r="A8411" t="s">
        <v>181</v>
      </c>
      <c r="B8411">
        <v>0</v>
      </c>
      <c r="C8411">
        <v>34</v>
      </c>
      <c r="D8411" t="s">
        <v>6809</v>
      </c>
      <c r="E8411">
        <v>49.118907999999998</v>
      </c>
      <c r="F8411">
        <v>-122.700371</v>
      </c>
      <c r="G8411">
        <f>IF(route_map__2[[#This Row],[route_label]]&lt;&gt;A8412,0,SQRT((E8412-route_map__2[[#This Row],[stop_lat]])^2 + ((F8412-route_map__2[[#This Row],[stop_lon]])*COS(RADIANS(route_map__2[[#This Row],[stop_lat]])))^2)*111.32)</f>
        <v>0.32810181951161899</v>
      </c>
    </row>
    <row r="8412" spans="1:7" hidden="1" x14ac:dyDescent="0.2">
      <c r="A8412" t="s">
        <v>181</v>
      </c>
      <c r="B8412">
        <v>0</v>
      </c>
      <c r="C8412">
        <v>35</v>
      </c>
      <c r="D8412" t="s">
        <v>6810</v>
      </c>
      <c r="E8412">
        <v>49.118979000000003</v>
      </c>
      <c r="F8412">
        <v>-122.695869</v>
      </c>
      <c r="G8412">
        <f>IF(route_map__2[[#This Row],[route_label]]&lt;&gt;A8413,0,SQRT((E8413-route_map__2[[#This Row],[stop_lat]])^2 + ((F8413-route_map__2[[#This Row],[stop_lon]])*COS(RADIANS(route_map__2[[#This Row],[stop_lat]])))^2)*111.32)</f>
        <v>0.38239062201313206</v>
      </c>
    </row>
    <row r="8413" spans="1:7" hidden="1" x14ac:dyDescent="0.2">
      <c r="A8413" t="s">
        <v>181</v>
      </c>
      <c r="B8413">
        <v>0</v>
      </c>
      <c r="C8413">
        <v>36</v>
      </c>
      <c r="D8413" t="s">
        <v>6811</v>
      </c>
      <c r="E8413">
        <v>49.119185000000002</v>
      </c>
      <c r="F8413">
        <v>-122.69063</v>
      </c>
      <c r="G8413">
        <f>IF(route_map__2[[#This Row],[route_label]]&lt;&gt;A8414,0,SQRT((E8414-route_map__2[[#This Row],[stop_lat]])^2 + ((F8414-route_map__2[[#This Row],[stop_lon]])*COS(RADIANS(route_map__2[[#This Row],[stop_lat]])))^2)*111.32)</f>
        <v>0.44129810429031524</v>
      </c>
    </row>
    <row r="8414" spans="1:7" hidden="1" x14ac:dyDescent="0.2">
      <c r="A8414" t="s">
        <v>181</v>
      </c>
      <c r="B8414">
        <v>0</v>
      </c>
      <c r="C8414">
        <v>37</v>
      </c>
      <c r="D8414" t="s">
        <v>6812</v>
      </c>
      <c r="E8414">
        <v>49.119024000000003</v>
      </c>
      <c r="F8414">
        <v>-122.684578</v>
      </c>
      <c r="G8414">
        <f>IF(route_map__2[[#This Row],[route_label]]&lt;&gt;A8415,0,SQRT((E8415-route_map__2[[#This Row],[stop_lat]])^2 + ((F8415-route_map__2[[#This Row],[stop_lon]])*COS(RADIANS(route_map__2[[#This Row],[stop_lat]])))^2)*111.32)</f>
        <v>0.3696966127533523</v>
      </c>
    </row>
    <row r="8415" spans="1:7" hidden="1" x14ac:dyDescent="0.2">
      <c r="A8415" t="s">
        <v>181</v>
      </c>
      <c r="B8415">
        <v>0</v>
      </c>
      <c r="C8415">
        <v>38</v>
      </c>
      <c r="D8415" t="s">
        <v>6813</v>
      </c>
      <c r="E8415">
        <v>49.118993000000003</v>
      </c>
      <c r="F8415">
        <v>-122.67950399999999</v>
      </c>
      <c r="G8415">
        <f>IF(route_map__2[[#This Row],[route_label]]&lt;&gt;A8416,0,SQRT((E8416-route_map__2[[#This Row],[stop_lat]])^2 + ((F8416-route_map__2[[#This Row],[stop_lon]])*COS(RADIANS(route_map__2[[#This Row],[stop_lat]])))^2)*111.32)</f>
        <v>0.2306093129378502</v>
      </c>
    </row>
    <row r="8416" spans="1:7" hidden="1" x14ac:dyDescent="0.2">
      <c r="A8416" t="s">
        <v>181</v>
      </c>
      <c r="B8416">
        <v>0</v>
      </c>
      <c r="C8416">
        <v>39</v>
      </c>
      <c r="D8416" t="s">
        <v>6814</v>
      </c>
      <c r="E8416">
        <v>49.118969999999997</v>
      </c>
      <c r="F8416">
        <v>-122.676339</v>
      </c>
      <c r="G8416">
        <f>IF(route_map__2[[#This Row],[route_label]]&lt;&gt;A8417,0,SQRT((E8417-route_map__2[[#This Row],[stop_lat]])^2 + ((F8417-route_map__2[[#This Row],[stop_lon]])*COS(RADIANS(route_map__2[[#This Row],[stop_lat]])))^2)*111.32)</f>
        <v>0.1741373193432843</v>
      </c>
    </row>
    <row r="8417" spans="1:7" hidden="1" x14ac:dyDescent="0.2">
      <c r="A8417" t="s">
        <v>181</v>
      </c>
      <c r="B8417">
        <v>0</v>
      </c>
      <c r="C8417">
        <v>40</v>
      </c>
      <c r="D8417" t="s">
        <v>6815</v>
      </c>
      <c r="E8417">
        <v>49.118955999999997</v>
      </c>
      <c r="F8417">
        <v>-122.67394899999999</v>
      </c>
      <c r="G8417">
        <f>IF(route_map__2[[#This Row],[route_label]]&lt;&gt;A8418,0,SQRT((E8418-route_map__2[[#This Row],[stop_lat]])^2 + ((F8418-route_map__2[[#This Row],[stop_lon]])*COS(RADIANS(route_map__2[[#This Row],[stop_lat]])))^2)*111.32)</f>
        <v>0.17181196066703874</v>
      </c>
    </row>
    <row r="8418" spans="1:7" hidden="1" x14ac:dyDescent="0.2">
      <c r="A8418" t="s">
        <v>181</v>
      </c>
      <c r="B8418">
        <v>0</v>
      </c>
      <c r="C8418">
        <v>41</v>
      </c>
      <c r="D8418" t="s">
        <v>6816</v>
      </c>
      <c r="E8418">
        <v>49.118937000000003</v>
      </c>
      <c r="F8418">
        <v>-122.67159100000001</v>
      </c>
      <c r="G8418">
        <f>IF(route_map__2[[#This Row],[route_label]]&lt;&gt;A8419,0,SQRT((E8419-route_map__2[[#This Row],[stop_lat]])^2 + ((F8419-route_map__2[[#This Row],[stop_lon]])*COS(RADIANS(route_map__2[[#This Row],[stop_lat]])))^2)*111.32)</f>
        <v>0.30684936658516182</v>
      </c>
    </row>
    <row r="8419" spans="1:7" hidden="1" x14ac:dyDescent="0.2">
      <c r="A8419" t="s">
        <v>181</v>
      </c>
      <c r="B8419">
        <v>0</v>
      </c>
      <c r="C8419">
        <v>42</v>
      </c>
      <c r="D8419" t="s">
        <v>6817</v>
      </c>
      <c r="E8419">
        <v>49.11889</v>
      </c>
      <c r="F8419">
        <v>-122.66737999999999</v>
      </c>
      <c r="G8419">
        <f>IF(route_map__2[[#This Row],[route_label]]&lt;&gt;A8420,0,SQRT((E8420-route_map__2[[#This Row],[stop_lat]])^2 + ((F8420-route_map__2[[#This Row],[stop_lon]])*COS(RADIANS(route_map__2[[#This Row],[stop_lat]])))^2)*111.32)</f>
        <v>0.3333630015667956</v>
      </c>
    </row>
    <row r="8420" spans="1:7" hidden="1" x14ac:dyDescent="0.2">
      <c r="A8420" t="s">
        <v>181</v>
      </c>
      <c r="B8420">
        <v>0</v>
      </c>
      <c r="C8420">
        <v>43</v>
      </c>
      <c r="D8420" t="s">
        <v>6818</v>
      </c>
      <c r="E8420">
        <v>49.118845</v>
      </c>
      <c r="F8420">
        <v>-122.66280500000001</v>
      </c>
      <c r="G8420">
        <f>IF(route_map__2[[#This Row],[route_label]]&lt;&gt;A8421,0,SQRT((E8421-route_map__2[[#This Row],[stop_lat]])^2 + ((F8421-route_map__2[[#This Row],[stop_lon]])*COS(RADIANS(route_map__2[[#This Row],[stop_lat]])))^2)*111.32)</f>
        <v>0.25450845003697675</v>
      </c>
    </row>
    <row r="8421" spans="1:7" hidden="1" x14ac:dyDescent="0.2">
      <c r="A8421" t="s">
        <v>181</v>
      </c>
      <c r="B8421">
        <v>0</v>
      </c>
      <c r="C8421">
        <v>44</v>
      </c>
      <c r="D8421" t="s">
        <v>6819</v>
      </c>
      <c r="E8421">
        <v>49.118819999999999</v>
      </c>
      <c r="F8421">
        <v>-122.659312</v>
      </c>
      <c r="G8421">
        <f>IF(route_map__2[[#This Row],[route_label]]&lt;&gt;A8422,0,SQRT((E8422-route_map__2[[#This Row],[stop_lat]])^2 + ((F8422-route_map__2[[#This Row],[stop_lon]])*COS(RADIANS(route_map__2[[#This Row],[stop_lat]])))^2)*111.32)</f>
        <v>0.19548213202166756</v>
      </c>
    </row>
    <row r="8422" spans="1:7" hidden="1" x14ac:dyDescent="0.2">
      <c r="A8422" t="s">
        <v>181</v>
      </c>
      <c r="B8422">
        <v>0</v>
      </c>
      <c r="C8422">
        <v>45</v>
      </c>
      <c r="D8422" t="s">
        <v>6820</v>
      </c>
      <c r="E8422">
        <v>49.118808999999999</v>
      </c>
      <c r="F8422">
        <v>-122.656629</v>
      </c>
      <c r="G8422">
        <f>IF(route_map__2[[#This Row],[route_label]]&lt;&gt;A8423,0,SQRT((E8423-route_map__2[[#This Row],[stop_lat]])^2 + ((F8423-route_map__2[[#This Row],[stop_lon]])*COS(RADIANS(route_map__2[[#This Row],[stop_lat]])))^2)*111.32)</f>
        <v>0.14415650444816738</v>
      </c>
    </row>
    <row r="8423" spans="1:7" hidden="1" x14ac:dyDescent="0.2">
      <c r="A8423" t="s">
        <v>181</v>
      </c>
      <c r="B8423">
        <v>0</v>
      </c>
      <c r="C8423">
        <v>46</v>
      </c>
      <c r="D8423" t="s">
        <v>6821</v>
      </c>
      <c r="E8423">
        <v>49.118383999999999</v>
      </c>
      <c r="F8423">
        <v>-122.65476</v>
      </c>
      <c r="G8423">
        <f>IF(route_map__2[[#This Row],[route_label]]&lt;&gt;A8424,0,SQRT((E8424-route_map__2[[#This Row],[stop_lat]])^2 + ((F8424-route_map__2[[#This Row],[stop_lon]])*COS(RADIANS(route_map__2[[#This Row],[stop_lat]])))^2)*111.32)</f>
        <v>1.2059842049676321</v>
      </c>
    </row>
    <row r="8424" spans="1:7" hidden="1" x14ac:dyDescent="0.2">
      <c r="A8424" t="s">
        <v>181</v>
      </c>
      <c r="B8424">
        <v>0</v>
      </c>
      <c r="C8424">
        <v>47</v>
      </c>
      <c r="D8424" t="s">
        <v>5769</v>
      </c>
      <c r="E8424">
        <v>49.107720999999998</v>
      </c>
      <c r="F8424">
        <v>-122.657685</v>
      </c>
      <c r="G8424">
        <f>IF(route_map__2[[#This Row],[route_label]]&lt;&gt;A8425,0,SQRT((E8425-route_map__2[[#This Row],[stop_lat]])^2 + ((F8425-route_map__2[[#This Row],[stop_lon]])*COS(RADIANS(route_map__2[[#This Row],[stop_lat]])))^2)*111.32)</f>
        <v>0.27851856771166605</v>
      </c>
    </row>
    <row r="8425" spans="1:7" hidden="1" x14ac:dyDescent="0.2">
      <c r="A8425" t="s">
        <v>181</v>
      </c>
      <c r="B8425">
        <v>0</v>
      </c>
      <c r="C8425">
        <v>48</v>
      </c>
      <c r="D8425" t="s">
        <v>6822</v>
      </c>
      <c r="E8425">
        <v>49.106346000000002</v>
      </c>
      <c r="F8425">
        <v>-122.654492</v>
      </c>
      <c r="G8425">
        <f>IF(route_map__2[[#This Row],[route_label]]&lt;&gt;A8426,0,SQRT((E8426-route_map__2[[#This Row],[stop_lat]])^2 + ((F8426-route_map__2[[#This Row],[stop_lon]])*COS(RADIANS(route_map__2[[#This Row],[stop_lat]])))^2)*111.32)</f>
        <v>0</v>
      </c>
    </row>
    <row r="8426" spans="1:7" hidden="1" x14ac:dyDescent="0.2">
      <c r="A8426" t="s">
        <v>181</v>
      </c>
      <c r="B8426">
        <v>1</v>
      </c>
      <c r="C8426">
        <v>1</v>
      </c>
      <c r="D8426" t="s">
        <v>6822</v>
      </c>
      <c r="E8426">
        <v>49.106346000000002</v>
      </c>
      <c r="F8426">
        <v>-122.654492</v>
      </c>
      <c r="G8426">
        <f>IF(route_map__2[[#This Row],[route_label]]&lt;&gt;A8427,0,SQRT((E8427-route_map__2[[#This Row],[stop_lat]])^2 + ((F8427-route_map__2[[#This Row],[stop_lon]])*COS(RADIANS(route_map__2[[#This Row],[stop_lat]])))^2)*111.32)</f>
        <v>0.29640359033857949</v>
      </c>
    </row>
    <row r="8427" spans="1:7" hidden="1" x14ac:dyDescent="0.2">
      <c r="A8427" t="s">
        <v>181</v>
      </c>
      <c r="B8427">
        <v>1</v>
      </c>
      <c r="C8427">
        <v>2</v>
      </c>
      <c r="D8427" t="s">
        <v>6823</v>
      </c>
      <c r="E8427">
        <v>49.105178000000002</v>
      </c>
      <c r="F8427">
        <v>-122.658147</v>
      </c>
      <c r="G8427">
        <f>IF(route_map__2[[#This Row],[route_label]]&lt;&gt;A8428,0,SQRT((E8428-route_map__2[[#This Row],[stop_lat]])^2 + ((F8428-route_map__2[[#This Row],[stop_lon]])*COS(RADIANS(route_map__2[[#This Row],[stop_lat]])))^2)*111.32)</f>
        <v>0.15969041290099362</v>
      </c>
    </row>
    <row r="8428" spans="1:7" hidden="1" x14ac:dyDescent="0.2">
      <c r="A8428" t="s">
        <v>181</v>
      </c>
      <c r="B8428">
        <v>1</v>
      </c>
      <c r="C8428">
        <v>3</v>
      </c>
      <c r="D8428" t="s">
        <v>5768</v>
      </c>
      <c r="E8428">
        <v>49.105966000000002</v>
      </c>
      <c r="F8428">
        <v>-122.659978</v>
      </c>
      <c r="G8428">
        <f>IF(route_map__2[[#This Row],[route_label]]&lt;&gt;A8429,0,SQRT((E8429-route_map__2[[#This Row],[stop_lat]])^2 + ((F8429-route_map__2[[#This Row],[stop_lon]])*COS(RADIANS(route_map__2[[#This Row],[stop_lat]])))^2)*111.32)</f>
        <v>1.4963534627480977</v>
      </c>
    </row>
    <row r="8429" spans="1:7" hidden="1" x14ac:dyDescent="0.2">
      <c r="A8429" t="s">
        <v>181</v>
      </c>
      <c r="B8429">
        <v>1</v>
      </c>
      <c r="C8429">
        <v>4</v>
      </c>
      <c r="D8429" t="s">
        <v>6824</v>
      </c>
      <c r="E8429">
        <v>49.118955</v>
      </c>
      <c r="F8429">
        <v>-122.65469299999999</v>
      </c>
      <c r="G8429">
        <f>IF(route_map__2[[#This Row],[route_label]]&lt;&gt;A8430,0,SQRT((E8430-route_map__2[[#This Row],[stop_lat]])^2 + ((F8430-route_map__2[[#This Row],[stop_lon]])*COS(RADIANS(route_map__2[[#This Row],[stop_lat]])))^2)*111.32)</f>
        <v>0.20873062927245065</v>
      </c>
    </row>
    <row r="8430" spans="1:7" hidden="1" x14ac:dyDescent="0.2">
      <c r="A8430" t="s">
        <v>181</v>
      </c>
      <c r="B8430">
        <v>1</v>
      </c>
      <c r="C8430">
        <v>5</v>
      </c>
      <c r="D8430" t="s">
        <v>6825</v>
      </c>
      <c r="E8430">
        <v>49.119002000000002</v>
      </c>
      <c r="F8430">
        <v>-122.657557</v>
      </c>
      <c r="G8430">
        <f>IF(route_map__2[[#This Row],[route_label]]&lt;&gt;A8431,0,SQRT((E8431-route_map__2[[#This Row],[stop_lat]])^2 + ((F8431-route_map__2[[#This Row],[stop_lon]])*COS(RADIANS(route_map__2[[#This Row],[stop_lat]])))^2)*111.32)</f>
        <v>0.24190669518466756</v>
      </c>
    </row>
    <row r="8431" spans="1:7" hidden="1" x14ac:dyDescent="0.2">
      <c r="A8431" t="s">
        <v>181</v>
      </c>
      <c r="B8431">
        <v>1</v>
      </c>
      <c r="C8431">
        <v>6</v>
      </c>
      <c r="D8431" t="s">
        <v>6826</v>
      </c>
      <c r="E8431">
        <v>49.119028999999998</v>
      </c>
      <c r="F8431">
        <v>-122.660877</v>
      </c>
      <c r="G8431">
        <f>IF(route_map__2[[#This Row],[route_label]]&lt;&gt;A8432,0,SQRT((E8432-route_map__2[[#This Row],[stop_lat]])^2 + ((F8432-route_map__2[[#This Row],[stop_lon]])*COS(RADIANS(route_map__2[[#This Row],[stop_lat]])))^2)*111.32)</f>
        <v>0.21101309807814392</v>
      </c>
    </row>
    <row r="8432" spans="1:7" hidden="1" x14ac:dyDescent="0.2">
      <c r="A8432" t="s">
        <v>181</v>
      </c>
      <c r="B8432">
        <v>1</v>
      </c>
      <c r="C8432">
        <v>7</v>
      </c>
      <c r="D8432" t="s">
        <v>6827</v>
      </c>
      <c r="E8432">
        <v>49.119053000000001</v>
      </c>
      <c r="F8432">
        <v>-122.66377300000001</v>
      </c>
      <c r="G8432">
        <f>IF(route_map__2[[#This Row],[route_label]]&lt;&gt;A8433,0,SQRT((E8433-route_map__2[[#This Row],[stop_lat]])^2 + ((F8433-route_map__2[[#This Row],[stop_lon]])*COS(RADIANS(route_map__2[[#This Row],[stop_lat]])))^2)*111.32)</f>
        <v>0.17888108440786163</v>
      </c>
    </row>
    <row r="8433" spans="1:7" hidden="1" x14ac:dyDescent="0.2">
      <c r="A8433" t="s">
        <v>181</v>
      </c>
      <c r="B8433">
        <v>1</v>
      </c>
      <c r="C8433">
        <v>8</v>
      </c>
      <c r="D8433" t="s">
        <v>6828</v>
      </c>
      <c r="E8433">
        <v>49.119073999999998</v>
      </c>
      <c r="F8433">
        <v>-122.666228</v>
      </c>
      <c r="G8433">
        <f>IF(route_map__2[[#This Row],[route_label]]&lt;&gt;A8434,0,SQRT((E8434-route_map__2[[#This Row],[stop_lat]])^2 + ((F8434-route_map__2[[#This Row],[stop_lon]])*COS(RADIANS(route_map__2[[#This Row],[stop_lat]])))^2)*111.32)</f>
        <v>0.25063774350315327</v>
      </c>
    </row>
    <row r="8434" spans="1:7" hidden="1" x14ac:dyDescent="0.2">
      <c r="A8434" t="s">
        <v>181</v>
      </c>
      <c r="B8434">
        <v>1</v>
      </c>
      <c r="C8434">
        <v>9</v>
      </c>
      <c r="D8434" t="s">
        <v>6829</v>
      </c>
      <c r="E8434">
        <v>49.119090999999997</v>
      </c>
      <c r="F8434">
        <v>-122.669668</v>
      </c>
      <c r="G8434">
        <f>IF(route_map__2[[#This Row],[route_label]]&lt;&gt;A8435,0,SQRT((E8435-route_map__2[[#This Row],[stop_lat]])^2 + ((F8435-route_map__2[[#This Row],[stop_lon]])*COS(RADIANS(route_map__2[[#This Row],[stop_lat]])))^2)*111.32)</f>
        <v>0.32297915642042718</v>
      </c>
    </row>
    <row r="8435" spans="1:7" hidden="1" x14ac:dyDescent="0.2">
      <c r="A8435" t="s">
        <v>181</v>
      </c>
      <c r="B8435">
        <v>1</v>
      </c>
      <c r="C8435">
        <v>10</v>
      </c>
      <c r="D8435" t="s">
        <v>6830</v>
      </c>
      <c r="E8435">
        <v>49.119098000000001</v>
      </c>
      <c r="F8435">
        <v>-122.67410099999999</v>
      </c>
      <c r="G8435">
        <f>IF(route_map__2[[#This Row],[route_label]]&lt;&gt;A8436,0,SQRT((E8436-route_map__2[[#This Row],[stop_lat]])^2 + ((F8436-route_map__2[[#This Row],[stop_lon]])*COS(RADIANS(route_map__2[[#This Row],[stop_lat]])))^2)*111.32)</f>
        <v>0.27236393429044253</v>
      </c>
    </row>
    <row r="8436" spans="1:7" hidden="1" x14ac:dyDescent="0.2">
      <c r="A8436" t="s">
        <v>181</v>
      </c>
      <c r="B8436">
        <v>1</v>
      </c>
      <c r="C8436">
        <v>11</v>
      </c>
      <c r="D8436" t="s">
        <v>6831</v>
      </c>
      <c r="E8436">
        <v>49.119129000000001</v>
      </c>
      <c r="F8436">
        <v>-122.67783900000001</v>
      </c>
      <c r="G8436">
        <f>IF(route_map__2[[#This Row],[route_label]]&lt;&gt;A8437,0,SQRT((E8437-route_map__2[[#This Row],[stop_lat]])^2 + ((F8437-route_map__2[[#This Row],[stop_lon]])*COS(RADIANS(route_map__2[[#This Row],[stop_lat]])))^2)*111.32)</f>
        <v>0.19445165072000584</v>
      </c>
    </row>
    <row r="8437" spans="1:7" hidden="1" x14ac:dyDescent="0.2">
      <c r="A8437" t="s">
        <v>181</v>
      </c>
      <c r="B8437">
        <v>1</v>
      </c>
      <c r="C8437">
        <v>12</v>
      </c>
      <c r="D8437" t="s">
        <v>6832</v>
      </c>
      <c r="E8437">
        <v>49.119174999999998</v>
      </c>
      <c r="F8437">
        <v>-122.68050700000001</v>
      </c>
      <c r="G8437">
        <f>IF(route_map__2[[#This Row],[route_label]]&lt;&gt;A8438,0,SQRT((E8438-route_map__2[[#This Row],[stop_lat]])^2 + ((F8438-route_map__2[[#This Row],[stop_lon]])*COS(RADIANS(route_map__2[[#This Row],[stop_lat]])))^2)*111.32)</f>
        <v>0.40037596261523178</v>
      </c>
    </row>
    <row r="8438" spans="1:7" hidden="1" x14ac:dyDescent="0.2">
      <c r="A8438" t="s">
        <v>181</v>
      </c>
      <c r="B8438">
        <v>1</v>
      </c>
      <c r="C8438">
        <v>13</v>
      </c>
      <c r="D8438" t="s">
        <v>6833</v>
      </c>
      <c r="E8438">
        <v>49.119213999999999</v>
      </c>
      <c r="F8438">
        <v>-122.686002</v>
      </c>
      <c r="G8438">
        <f>IF(route_map__2[[#This Row],[route_label]]&lt;&gt;A8439,0,SQRT((E8439-route_map__2[[#This Row],[stop_lat]])^2 + ((F8439-route_map__2[[#This Row],[stop_lon]])*COS(RADIANS(route_map__2[[#This Row],[stop_lat]])))^2)*111.32)</f>
        <v>0.46933975681463513</v>
      </c>
    </row>
    <row r="8439" spans="1:7" hidden="1" x14ac:dyDescent="0.2">
      <c r="A8439" t="s">
        <v>181</v>
      </c>
      <c r="B8439">
        <v>1</v>
      </c>
      <c r="C8439">
        <v>14</v>
      </c>
      <c r="D8439" t="s">
        <v>6834</v>
      </c>
      <c r="E8439">
        <v>49.118734000000003</v>
      </c>
      <c r="F8439">
        <v>-122.692402</v>
      </c>
      <c r="G8439">
        <f>IF(route_map__2[[#This Row],[route_label]]&lt;&gt;A8440,0,SQRT((E8440-route_map__2[[#This Row],[stop_lat]])^2 + ((F8440-route_map__2[[#This Row],[stop_lon]])*COS(RADIANS(route_map__2[[#This Row],[stop_lat]])))^2)*111.32)</f>
        <v>0.38546508064640661</v>
      </c>
    </row>
    <row r="8440" spans="1:7" hidden="1" x14ac:dyDescent="0.2">
      <c r="A8440" t="s">
        <v>181</v>
      </c>
      <c r="B8440">
        <v>1</v>
      </c>
      <c r="C8440">
        <v>15</v>
      </c>
      <c r="D8440" t="s">
        <v>6835</v>
      </c>
      <c r="E8440">
        <v>49.119112000000001</v>
      </c>
      <c r="F8440">
        <v>-122.697661</v>
      </c>
      <c r="G8440">
        <f>IF(route_map__2[[#This Row],[route_label]]&lt;&gt;A8441,0,SQRT((E8441-route_map__2[[#This Row],[stop_lat]])^2 + ((F8441-route_map__2[[#This Row],[stop_lon]])*COS(RADIANS(route_map__2[[#This Row],[stop_lat]])))^2)*111.32)</f>
        <v>0.35397085470223277</v>
      </c>
    </row>
    <row r="8441" spans="1:7" hidden="1" x14ac:dyDescent="0.2">
      <c r="A8441" t="s">
        <v>181</v>
      </c>
      <c r="B8441">
        <v>1</v>
      </c>
      <c r="C8441">
        <v>16</v>
      </c>
      <c r="D8441" t="s">
        <v>6836</v>
      </c>
      <c r="E8441">
        <v>49.119036000000001</v>
      </c>
      <c r="F8441">
        <v>-122.702518</v>
      </c>
      <c r="G8441">
        <f>IF(route_map__2[[#This Row],[route_label]]&lt;&gt;A8442,0,SQRT((E8442-route_map__2[[#This Row],[stop_lat]])^2 + ((F8442-route_map__2[[#This Row],[stop_lon]])*COS(RADIANS(route_map__2[[#This Row],[stop_lat]])))^2)*111.32)</f>
        <v>0.40846692216618907</v>
      </c>
    </row>
    <row r="8442" spans="1:7" hidden="1" x14ac:dyDescent="0.2">
      <c r="A8442" t="s">
        <v>181</v>
      </c>
      <c r="B8442">
        <v>1</v>
      </c>
      <c r="C8442">
        <v>17</v>
      </c>
      <c r="D8442" t="s">
        <v>6837</v>
      </c>
      <c r="E8442">
        <v>49.118909000000002</v>
      </c>
      <c r="F8442">
        <v>-122.70812100000001</v>
      </c>
      <c r="G8442">
        <f>IF(route_map__2[[#This Row],[route_label]]&lt;&gt;A8443,0,SQRT((E8443-route_map__2[[#This Row],[stop_lat]])^2 + ((F8443-route_map__2[[#This Row],[stop_lon]])*COS(RADIANS(route_map__2[[#This Row],[stop_lat]])))^2)*111.32)</f>
        <v>0.35435021512410042</v>
      </c>
    </row>
    <row r="8443" spans="1:7" hidden="1" x14ac:dyDescent="0.2">
      <c r="A8443" t="s">
        <v>181</v>
      </c>
      <c r="B8443">
        <v>1</v>
      </c>
      <c r="C8443">
        <v>18</v>
      </c>
      <c r="D8443" t="s">
        <v>6838</v>
      </c>
      <c r="E8443">
        <v>49.118828000000001</v>
      </c>
      <c r="F8443">
        <v>-122.71298299999999</v>
      </c>
      <c r="G8443">
        <f>IF(route_map__2[[#This Row],[route_label]]&lt;&gt;A8444,0,SQRT((E8444-route_map__2[[#This Row],[stop_lat]])^2 + ((F8444-route_map__2[[#This Row],[stop_lon]])*COS(RADIANS(route_map__2[[#This Row],[stop_lat]])))^2)*111.32)</f>
        <v>0.56968057733847521</v>
      </c>
    </row>
    <row r="8444" spans="1:7" hidden="1" x14ac:dyDescent="0.2">
      <c r="A8444" t="s">
        <v>181</v>
      </c>
      <c r="B8444">
        <v>1</v>
      </c>
      <c r="C8444">
        <v>19</v>
      </c>
      <c r="D8444" t="s">
        <v>6839</v>
      </c>
      <c r="E8444">
        <v>49.118811000000001</v>
      </c>
      <c r="F8444">
        <v>-122.72080200000001</v>
      </c>
      <c r="G8444">
        <f>IF(route_map__2[[#This Row],[route_label]]&lt;&gt;A8445,0,SQRT((E8445-route_map__2[[#This Row],[stop_lat]])^2 + ((F8445-route_map__2[[#This Row],[stop_lon]])*COS(RADIANS(route_map__2[[#This Row],[stop_lat]])))^2)*111.32)</f>
        <v>0.2653904552358935</v>
      </c>
    </row>
    <row r="8445" spans="1:7" hidden="1" x14ac:dyDescent="0.2">
      <c r="A8445" t="s">
        <v>181</v>
      </c>
      <c r="B8445">
        <v>1</v>
      </c>
      <c r="C8445">
        <v>20</v>
      </c>
      <c r="D8445" t="s">
        <v>6840</v>
      </c>
      <c r="E8445">
        <v>49.118853000000001</v>
      </c>
      <c r="F8445">
        <v>-122.72444400000001</v>
      </c>
      <c r="G8445">
        <f>IF(route_map__2[[#This Row],[route_label]]&lt;&gt;A8446,0,SQRT((E8446-route_map__2[[#This Row],[stop_lat]])^2 + ((F8446-route_map__2[[#This Row],[stop_lon]])*COS(RADIANS(route_map__2[[#This Row],[stop_lat]])))^2)*111.32)</f>
        <v>0.5035951968877137</v>
      </c>
    </row>
    <row r="8446" spans="1:7" hidden="1" x14ac:dyDescent="0.2">
      <c r="A8446" t="s">
        <v>181</v>
      </c>
      <c r="B8446">
        <v>1</v>
      </c>
      <c r="C8446">
        <v>21</v>
      </c>
      <c r="D8446" t="s">
        <v>6841</v>
      </c>
      <c r="E8446">
        <v>49.118858000000003</v>
      </c>
      <c r="F8446">
        <v>-122.73135600000001</v>
      </c>
      <c r="G8446">
        <f>IF(route_map__2[[#This Row],[route_label]]&lt;&gt;A8447,0,SQRT((E8447-route_map__2[[#This Row],[stop_lat]])^2 + ((F8447-route_map__2[[#This Row],[stop_lon]])*COS(RADIANS(route_map__2[[#This Row],[stop_lat]])))^2)*111.32)</f>
        <v>0.33129161108172045</v>
      </c>
    </row>
    <row r="8447" spans="1:7" hidden="1" x14ac:dyDescent="0.2">
      <c r="A8447" t="s">
        <v>181</v>
      </c>
      <c r="B8447">
        <v>1</v>
      </c>
      <c r="C8447">
        <v>22</v>
      </c>
      <c r="D8447" t="s">
        <v>6842</v>
      </c>
      <c r="E8447">
        <v>49.118876</v>
      </c>
      <c r="F8447">
        <v>-122.73590299999999</v>
      </c>
      <c r="G8447">
        <f>IF(route_map__2[[#This Row],[route_label]]&lt;&gt;A8448,0,SQRT((E8448-route_map__2[[#This Row],[stop_lat]])^2 + ((F8448-route_map__2[[#This Row],[stop_lon]])*COS(RADIANS(route_map__2[[#This Row],[stop_lat]])))^2)*111.32)</f>
        <v>0.28211057033240861</v>
      </c>
    </row>
    <row r="8448" spans="1:7" hidden="1" x14ac:dyDescent="0.2">
      <c r="A8448" t="s">
        <v>181</v>
      </c>
      <c r="B8448">
        <v>1</v>
      </c>
      <c r="C8448">
        <v>23</v>
      </c>
      <c r="D8448" t="s">
        <v>6843</v>
      </c>
      <c r="E8448">
        <v>49.11889</v>
      </c>
      <c r="F8448">
        <v>-122.73977499999999</v>
      </c>
      <c r="G8448">
        <f>IF(route_map__2[[#This Row],[route_label]]&lt;&gt;A8449,0,SQRT((E8449-route_map__2[[#This Row],[stop_lat]])^2 + ((F8449-route_map__2[[#This Row],[stop_lon]])*COS(RADIANS(route_map__2[[#This Row],[stop_lat]])))^2)*111.32)</f>
        <v>0.50770507286537858</v>
      </c>
    </row>
    <row r="8449" spans="1:7" hidden="1" x14ac:dyDescent="0.2">
      <c r="A8449" t="s">
        <v>181</v>
      </c>
      <c r="B8449">
        <v>1</v>
      </c>
      <c r="C8449">
        <v>24</v>
      </c>
      <c r="D8449" t="s">
        <v>6844</v>
      </c>
      <c r="E8449">
        <v>49.118940000000002</v>
      </c>
      <c r="F8449">
        <v>-122.746743</v>
      </c>
      <c r="G8449">
        <f>IF(route_map__2[[#This Row],[route_label]]&lt;&gt;A8450,0,SQRT((E8450-route_map__2[[#This Row],[stop_lat]])^2 + ((F8450-route_map__2[[#This Row],[stop_lon]])*COS(RADIANS(route_map__2[[#This Row],[stop_lat]])))^2)*111.32)</f>
        <v>0.3744235170231065</v>
      </c>
    </row>
    <row r="8450" spans="1:7" hidden="1" x14ac:dyDescent="0.2">
      <c r="A8450" t="s">
        <v>181</v>
      </c>
      <c r="B8450">
        <v>1</v>
      </c>
      <c r="C8450">
        <v>25</v>
      </c>
      <c r="D8450" t="s">
        <v>6845</v>
      </c>
      <c r="E8450">
        <v>49.118960000000001</v>
      </c>
      <c r="F8450">
        <v>-122.75188199999999</v>
      </c>
      <c r="G8450">
        <f>IF(route_map__2[[#This Row],[route_label]]&lt;&gt;A8451,0,SQRT((E8451-route_map__2[[#This Row],[stop_lat]])^2 + ((F8451-route_map__2[[#This Row],[stop_lon]])*COS(RADIANS(route_map__2[[#This Row],[stop_lat]])))^2)*111.32)</f>
        <v>0.38682110678263115</v>
      </c>
    </row>
    <row r="8451" spans="1:7" hidden="1" x14ac:dyDescent="0.2">
      <c r="A8451" t="s">
        <v>181</v>
      </c>
      <c r="B8451">
        <v>1</v>
      </c>
      <c r="C8451">
        <v>26</v>
      </c>
      <c r="D8451" t="s">
        <v>6846</v>
      </c>
      <c r="E8451">
        <v>49.118994000000001</v>
      </c>
      <c r="F8451">
        <v>-122.75719100000001</v>
      </c>
      <c r="G8451">
        <f>IF(route_map__2[[#This Row],[route_label]]&lt;&gt;A8452,0,SQRT((E8452-route_map__2[[#This Row],[stop_lat]])^2 + ((F8452-route_map__2[[#This Row],[stop_lon]])*COS(RADIANS(route_map__2[[#This Row],[stop_lat]])))^2)*111.32)</f>
        <v>0.41442204301857333</v>
      </c>
    </row>
    <row r="8452" spans="1:7" hidden="1" x14ac:dyDescent="0.2">
      <c r="A8452" t="s">
        <v>181</v>
      </c>
      <c r="B8452">
        <v>1</v>
      </c>
      <c r="C8452">
        <v>27</v>
      </c>
      <c r="D8452" t="s">
        <v>6847</v>
      </c>
      <c r="E8452">
        <v>49.119014999999997</v>
      </c>
      <c r="F8452">
        <v>-122.762879</v>
      </c>
      <c r="G8452">
        <f>IF(route_map__2[[#This Row],[route_label]]&lt;&gt;A8453,0,SQRT((E8453-route_map__2[[#This Row],[stop_lat]])^2 + ((F8453-route_map__2[[#This Row],[stop_lon]])*COS(RADIANS(route_map__2[[#This Row],[stop_lat]])))^2)*111.32)</f>
        <v>0.23038944046579948</v>
      </c>
    </row>
    <row r="8453" spans="1:7" hidden="1" x14ac:dyDescent="0.2">
      <c r="A8453" t="s">
        <v>181</v>
      </c>
      <c r="B8453">
        <v>1</v>
      </c>
      <c r="C8453">
        <v>28</v>
      </c>
      <c r="D8453" t="s">
        <v>6848</v>
      </c>
      <c r="E8453">
        <v>49.119036999999999</v>
      </c>
      <c r="F8453">
        <v>-122.766041</v>
      </c>
      <c r="G8453">
        <f>IF(route_map__2[[#This Row],[route_label]]&lt;&gt;A8454,0,SQRT((E8454-route_map__2[[#This Row],[stop_lat]])^2 + ((F8454-route_map__2[[#This Row],[stop_lon]])*COS(RADIANS(route_map__2[[#This Row],[stop_lat]])))^2)*111.32)</f>
        <v>2.5931881770381464</v>
      </c>
    </row>
    <row r="8454" spans="1:7" hidden="1" x14ac:dyDescent="0.2">
      <c r="A8454" t="s">
        <v>181</v>
      </c>
      <c r="B8454">
        <v>1</v>
      </c>
      <c r="C8454">
        <v>29</v>
      </c>
      <c r="D8454" t="s">
        <v>6849</v>
      </c>
      <c r="E8454">
        <v>49.119155999999997</v>
      </c>
      <c r="F8454">
        <v>-122.801633</v>
      </c>
      <c r="G8454">
        <f>IF(route_map__2[[#This Row],[route_label]]&lt;&gt;A8455,0,SQRT((E8455-route_map__2[[#This Row],[stop_lat]])^2 + ((F8455-route_map__2[[#This Row],[stop_lon]])*COS(RADIANS(route_map__2[[#This Row],[stop_lat]])))^2)*111.32)</f>
        <v>0.82163647161773823</v>
      </c>
    </row>
    <row r="8455" spans="1:7" hidden="1" x14ac:dyDescent="0.2">
      <c r="A8455" t="s">
        <v>181</v>
      </c>
      <c r="B8455">
        <v>1</v>
      </c>
      <c r="C8455">
        <v>30</v>
      </c>
      <c r="D8455" t="s">
        <v>6850</v>
      </c>
      <c r="E8455">
        <v>49.119208999999998</v>
      </c>
      <c r="F8455">
        <v>-122.81291</v>
      </c>
      <c r="G8455">
        <f>IF(route_map__2[[#This Row],[route_label]]&lt;&gt;A8456,0,SQRT((E8456-route_map__2[[#This Row],[stop_lat]])^2 + ((F8456-route_map__2[[#This Row],[stop_lon]])*COS(RADIANS(route_map__2[[#This Row],[stop_lat]])))^2)*111.32)</f>
        <v>0.3984578531550107</v>
      </c>
    </row>
    <row r="8456" spans="1:7" hidden="1" x14ac:dyDescent="0.2">
      <c r="A8456" t="s">
        <v>181</v>
      </c>
      <c r="B8456">
        <v>1</v>
      </c>
      <c r="C8456">
        <v>31</v>
      </c>
      <c r="D8456" t="s">
        <v>6851</v>
      </c>
      <c r="E8456">
        <v>49.119208999999998</v>
      </c>
      <c r="F8456">
        <v>-122.81837899999999</v>
      </c>
      <c r="G8456">
        <f>IF(route_map__2[[#This Row],[route_label]]&lt;&gt;A8457,0,SQRT((E8457-route_map__2[[#This Row],[stop_lat]])^2 + ((F8457-route_map__2[[#This Row],[stop_lon]])*COS(RADIANS(route_map__2[[#This Row],[stop_lat]])))^2)*111.32)</f>
        <v>0.39780215092690535</v>
      </c>
    </row>
    <row r="8457" spans="1:7" hidden="1" x14ac:dyDescent="0.2">
      <c r="A8457" t="s">
        <v>181</v>
      </c>
      <c r="B8457">
        <v>1</v>
      </c>
      <c r="C8457">
        <v>32</v>
      </c>
      <c r="D8457" t="s">
        <v>6852</v>
      </c>
      <c r="E8457">
        <v>49.119210000000002</v>
      </c>
      <c r="F8457">
        <v>-122.82383900000001</v>
      </c>
      <c r="G8457">
        <f>IF(route_map__2[[#This Row],[route_label]]&lt;&gt;A8458,0,SQRT((E8458-route_map__2[[#This Row],[stop_lat]])^2 + ((F8458-route_map__2[[#This Row],[stop_lon]])*COS(RADIANS(route_map__2[[#This Row],[stop_lat]])))^2)*111.32)</f>
        <v>0.39605861534424203</v>
      </c>
    </row>
    <row r="8458" spans="1:7" hidden="1" x14ac:dyDescent="0.2">
      <c r="A8458" t="s">
        <v>181</v>
      </c>
      <c r="B8458">
        <v>1</v>
      </c>
      <c r="C8458">
        <v>33</v>
      </c>
      <c r="D8458" t="s">
        <v>6853</v>
      </c>
      <c r="E8458">
        <v>49.119191999999998</v>
      </c>
      <c r="F8458">
        <v>-122.829275</v>
      </c>
      <c r="G8458">
        <f>IF(route_map__2[[#This Row],[route_label]]&lt;&gt;A8459,0,SQRT((E8459-route_map__2[[#This Row],[stop_lat]])^2 + ((F8459-route_map__2[[#This Row],[stop_lon]])*COS(RADIANS(route_map__2[[#This Row],[stop_lat]])))^2)*111.32)</f>
        <v>0.39904706111789173</v>
      </c>
    </row>
    <row r="8459" spans="1:7" hidden="1" x14ac:dyDescent="0.2">
      <c r="A8459" t="s">
        <v>181</v>
      </c>
      <c r="B8459">
        <v>1</v>
      </c>
      <c r="C8459">
        <v>34</v>
      </c>
      <c r="D8459" t="s">
        <v>6854</v>
      </c>
      <c r="E8459">
        <v>49.119171999999999</v>
      </c>
      <c r="F8459">
        <v>-122.83475199999999</v>
      </c>
      <c r="G8459">
        <f>IF(route_map__2[[#This Row],[route_label]]&lt;&gt;A8460,0,SQRT((E8460-route_map__2[[#This Row],[stop_lat]])^2 + ((F8460-route_map__2[[#This Row],[stop_lon]])*COS(RADIANS(route_map__2[[#This Row],[stop_lat]])))^2)*111.32)</f>
        <v>0.42163397611051773</v>
      </c>
    </row>
    <row r="8460" spans="1:7" hidden="1" x14ac:dyDescent="0.2">
      <c r="A8460" t="s">
        <v>181</v>
      </c>
      <c r="B8460">
        <v>1</v>
      </c>
      <c r="C8460">
        <v>35</v>
      </c>
      <c r="D8460" t="s">
        <v>6855</v>
      </c>
      <c r="E8460">
        <v>49.119149999999998</v>
      </c>
      <c r="F8460">
        <v>-122.84053900000001</v>
      </c>
      <c r="G8460">
        <f>IF(route_map__2[[#This Row],[route_label]]&lt;&gt;A8461,0,SQRT((E8461-route_map__2[[#This Row],[stop_lat]])^2 + ((F8461-route_map__2[[#This Row],[stop_lon]])*COS(RADIANS(route_map__2[[#This Row],[stop_lat]])))^2)*111.32)</f>
        <v>0.46862783158276805</v>
      </c>
    </row>
    <row r="8461" spans="1:7" hidden="1" x14ac:dyDescent="0.2">
      <c r="A8461" t="s">
        <v>181</v>
      </c>
      <c r="B8461">
        <v>1</v>
      </c>
      <c r="C8461">
        <v>36</v>
      </c>
      <c r="D8461" t="s">
        <v>6856</v>
      </c>
      <c r="E8461">
        <v>49.119126000000001</v>
      </c>
      <c r="F8461">
        <v>-122.846971</v>
      </c>
      <c r="G8461">
        <f>IF(route_map__2[[#This Row],[route_label]]&lt;&gt;A8462,0,SQRT((E8462-route_map__2[[#This Row],[stop_lat]])^2 + ((F8462-route_map__2[[#This Row],[stop_lon]])*COS(RADIANS(route_map__2[[#This Row],[stop_lat]])))^2)*111.32)</f>
        <v>0.32728749495063503</v>
      </c>
    </row>
    <row r="8462" spans="1:7" hidden="1" x14ac:dyDescent="0.2">
      <c r="A8462" t="s">
        <v>181</v>
      </c>
      <c r="B8462">
        <v>1</v>
      </c>
      <c r="C8462">
        <v>37</v>
      </c>
      <c r="D8462" t="s">
        <v>6857</v>
      </c>
      <c r="E8462">
        <v>49.119101999999998</v>
      </c>
      <c r="F8462">
        <v>-122.851463</v>
      </c>
      <c r="G8462">
        <f>IF(route_map__2[[#This Row],[route_label]]&lt;&gt;A8463,0,SQRT((E8463-route_map__2[[#This Row],[stop_lat]])^2 + ((F8463-route_map__2[[#This Row],[stop_lon]])*COS(RADIANS(route_map__2[[#This Row],[stop_lat]])))^2)*111.32)</f>
        <v>0.40705849278151507</v>
      </c>
    </row>
    <row r="8463" spans="1:7" hidden="1" x14ac:dyDescent="0.2">
      <c r="A8463" t="s">
        <v>181</v>
      </c>
      <c r="B8463">
        <v>1</v>
      </c>
      <c r="C8463">
        <v>38</v>
      </c>
      <c r="D8463" t="s">
        <v>6858</v>
      </c>
      <c r="E8463">
        <v>49.119089000000002</v>
      </c>
      <c r="F8463">
        <v>-122.85705</v>
      </c>
      <c r="G8463">
        <f>IF(route_map__2[[#This Row],[route_label]]&lt;&gt;A8464,0,SQRT((E8464-route_map__2[[#This Row],[stop_lat]])^2 + ((F8464-route_map__2[[#This Row],[stop_lon]])*COS(RADIANS(route_map__2[[#This Row],[stop_lat]])))^2)*111.32)</f>
        <v>0.41017412224499661</v>
      </c>
    </row>
    <row r="8464" spans="1:7" hidden="1" x14ac:dyDescent="0.2">
      <c r="A8464" t="s">
        <v>181</v>
      </c>
      <c r="B8464">
        <v>1</v>
      </c>
      <c r="C8464">
        <v>39</v>
      </c>
      <c r="D8464" t="s">
        <v>6859</v>
      </c>
      <c r="E8464">
        <v>49.119151000000002</v>
      </c>
      <c r="F8464">
        <v>-122.862679</v>
      </c>
      <c r="G8464">
        <f>IF(route_map__2[[#This Row],[route_label]]&lt;&gt;A8465,0,SQRT((E8465-route_map__2[[#This Row],[stop_lat]])^2 + ((F8465-route_map__2[[#This Row],[stop_lon]])*COS(RADIANS(route_map__2[[#This Row],[stop_lat]])))^2)*111.32)</f>
        <v>0.41410371850401495</v>
      </c>
    </row>
    <row r="8465" spans="1:7" hidden="1" x14ac:dyDescent="0.2">
      <c r="A8465" t="s">
        <v>181</v>
      </c>
      <c r="B8465">
        <v>1</v>
      </c>
      <c r="C8465">
        <v>40</v>
      </c>
      <c r="D8465" t="s">
        <v>6860</v>
      </c>
      <c r="E8465">
        <v>49.119211</v>
      </c>
      <c r="F8465">
        <v>-122.868362</v>
      </c>
      <c r="G8465">
        <f>IF(route_map__2[[#This Row],[route_label]]&lt;&gt;A8466,0,SQRT((E8466-route_map__2[[#This Row],[stop_lat]])^2 + ((F8466-route_map__2[[#This Row],[stop_lon]])*COS(RADIANS(route_map__2[[#This Row],[stop_lat]])))^2)*111.32)</f>
        <v>0.40527181097527892</v>
      </c>
    </row>
    <row r="8466" spans="1:7" hidden="1" x14ac:dyDescent="0.2">
      <c r="A8466" t="s">
        <v>181</v>
      </c>
      <c r="B8466">
        <v>1</v>
      </c>
      <c r="C8466">
        <v>41</v>
      </c>
      <c r="D8466" t="s">
        <v>6861</v>
      </c>
      <c r="E8466">
        <v>49.119261000000002</v>
      </c>
      <c r="F8466">
        <v>-122.873924</v>
      </c>
      <c r="G8466">
        <f>IF(route_map__2[[#This Row],[route_label]]&lt;&gt;A8467,0,SQRT((E8467-route_map__2[[#This Row],[stop_lat]])^2 + ((F8467-route_map__2[[#This Row],[stop_lon]])*COS(RADIANS(route_map__2[[#This Row],[stop_lat]])))^2)*111.32)</f>
        <v>0.41504982434196563</v>
      </c>
    </row>
    <row r="8467" spans="1:7" hidden="1" x14ac:dyDescent="0.2">
      <c r="A8467" t="s">
        <v>181</v>
      </c>
      <c r="B8467">
        <v>1</v>
      </c>
      <c r="C8467">
        <v>42</v>
      </c>
      <c r="D8467" t="s">
        <v>6862</v>
      </c>
      <c r="E8467">
        <v>49.119320999999999</v>
      </c>
      <c r="F8467">
        <v>-122.87962</v>
      </c>
      <c r="G8467">
        <f>IF(route_map__2[[#This Row],[route_label]]&lt;&gt;A8468,0,SQRT((E8468-route_map__2[[#This Row],[stop_lat]])^2 + ((F8468-route_map__2[[#This Row],[stop_lon]])*COS(RADIANS(route_map__2[[#This Row],[stop_lat]])))^2)*111.32)</f>
        <v>0.39208989709912434</v>
      </c>
    </row>
    <row r="8468" spans="1:7" hidden="1" x14ac:dyDescent="0.2">
      <c r="A8468" t="s">
        <v>181</v>
      </c>
      <c r="B8468">
        <v>1</v>
      </c>
      <c r="C8468">
        <v>43</v>
      </c>
      <c r="D8468" t="s">
        <v>6863</v>
      </c>
      <c r="E8468">
        <v>49.119374000000001</v>
      </c>
      <c r="F8468">
        <v>-122.885001</v>
      </c>
      <c r="G8468">
        <f>IF(route_map__2[[#This Row],[route_label]]&lt;&gt;A8469,0,SQRT((E8469-route_map__2[[#This Row],[stop_lat]])^2 + ((F8469-route_map__2[[#This Row],[stop_lon]])*COS(RADIANS(route_map__2[[#This Row],[stop_lat]])))^2)*111.32)</f>
        <v>0.38158392339898856</v>
      </c>
    </row>
    <row r="8469" spans="1:7" hidden="1" x14ac:dyDescent="0.2">
      <c r="A8469" t="s">
        <v>181</v>
      </c>
      <c r="B8469">
        <v>1</v>
      </c>
      <c r="C8469">
        <v>44</v>
      </c>
      <c r="D8469" t="s">
        <v>5480</v>
      </c>
      <c r="E8469">
        <v>49.119782999999998</v>
      </c>
      <c r="F8469">
        <v>-122.890201</v>
      </c>
      <c r="G8469">
        <f>IF(route_map__2[[#This Row],[route_label]]&lt;&gt;A8470,0,SQRT((E8470-route_map__2[[#This Row],[stop_lat]])^2 + ((F8470-route_map__2[[#This Row],[stop_lon]])*COS(RADIANS(route_map__2[[#This Row],[stop_lat]])))^2)*111.32)</f>
        <v>0.38694900589158765</v>
      </c>
    </row>
    <row r="8470" spans="1:7" hidden="1" x14ac:dyDescent="0.2">
      <c r="A8470" t="s">
        <v>181</v>
      </c>
      <c r="B8470">
        <v>1</v>
      </c>
      <c r="C8470">
        <v>45</v>
      </c>
      <c r="D8470" t="s">
        <v>5481</v>
      </c>
      <c r="E8470">
        <v>49.123258999999997</v>
      </c>
      <c r="F8470">
        <v>-122.890191</v>
      </c>
      <c r="G8470">
        <f>IF(route_map__2[[#This Row],[route_label]]&lt;&gt;A8471,0,SQRT((E8471-route_map__2[[#This Row],[stop_lat]])^2 + ((F8471-route_map__2[[#This Row],[stop_lon]])*COS(RADIANS(route_map__2[[#This Row],[stop_lat]])))^2)*111.32)</f>
        <v>0.41466710239289328</v>
      </c>
    </row>
    <row r="8471" spans="1:7" hidden="1" x14ac:dyDescent="0.2">
      <c r="A8471" t="s">
        <v>181</v>
      </c>
      <c r="B8471">
        <v>1</v>
      </c>
      <c r="C8471">
        <v>46</v>
      </c>
      <c r="D8471" t="s">
        <v>5482</v>
      </c>
      <c r="E8471">
        <v>49.126984</v>
      </c>
      <c r="F8471">
        <v>-122.890187</v>
      </c>
      <c r="G8471">
        <f>IF(route_map__2[[#This Row],[route_label]]&lt;&gt;A8472,0,SQRT((E8472-route_map__2[[#This Row],[stop_lat]])^2 + ((F8472-route_map__2[[#This Row],[stop_lon]])*COS(RADIANS(route_map__2[[#This Row],[stop_lat]])))^2)*111.32)</f>
        <v>0.45184835563641779</v>
      </c>
    </row>
    <row r="8472" spans="1:7" hidden="1" x14ac:dyDescent="0.2">
      <c r="A8472" t="s">
        <v>181</v>
      </c>
      <c r="B8472">
        <v>1</v>
      </c>
      <c r="C8472">
        <v>47</v>
      </c>
      <c r="D8472" t="s">
        <v>5483</v>
      </c>
      <c r="E8472">
        <v>49.131042999999998</v>
      </c>
      <c r="F8472">
        <v>-122.89017800000001</v>
      </c>
      <c r="G8472">
        <f>IF(route_map__2[[#This Row],[route_label]]&lt;&gt;A8473,0,SQRT((E8473-route_map__2[[#This Row],[stop_lat]])^2 + ((F8473-route_map__2[[#This Row],[stop_lon]])*COS(RADIANS(route_map__2[[#This Row],[stop_lat]])))^2)*111.32)</f>
        <v>0.53723081379997717</v>
      </c>
    </row>
    <row r="8473" spans="1:7" hidden="1" x14ac:dyDescent="0.2">
      <c r="A8473" t="s">
        <v>181</v>
      </c>
      <c r="B8473">
        <v>1</v>
      </c>
      <c r="C8473">
        <v>48</v>
      </c>
      <c r="D8473" t="s">
        <v>5484</v>
      </c>
      <c r="E8473">
        <v>49.135869</v>
      </c>
      <c r="F8473">
        <v>-122.890168</v>
      </c>
      <c r="G8473">
        <f>IF(route_map__2[[#This Row],[route_label]]&lt;&gt;A8474,0,SQRT((E8474-route_map__2[[#This Row],[stop_lat]])^2 + ((F8474-route_map__2[[#This Row],[stop_lon]])*COS(RADIANS(route_map__2[[#This Row],[stop_lat]])))^2)*111.32)</f>
        <v>0.2095118674318612</v>
      </c>
    </row>
    <row r="8474" spans="1:7" hidden="1" x14ac:dyDescent="0.2">
      <c r="A8474" t="s">
        <v>181</v>
      </c>
      <c r="B8474">
        <v>1</v>
      </c>
      <c r="C8474">
        <v>49</v>
      </c>
      <c r="D8474" t="s">
        <v>5485</v>
      </c>
      <c r="E8474">
        <v>49.137407000000003</v>
      </c>
      <c r="F8474">
        <v>-122.88851</v>
      </c>
      <c r="G8474">
        <f>IF(route_map__2[[#This Row],[route_label]]&lt;&gt;A8475,0,SQRT((E8475-route_map__2[[#This Row],[stop_lat]])^2 + ((F8475-route_map__2[[#This Row],[stop_lon]])*COS(RADIANS(route_map__2[[#This Row],[stop_lat]])))^2)*111.32)</f>
        <v>0</v>
      </c>
    </row>
    <row r="8475" spans="1:7" hidden="1" x14ac:dyDescent="0.2">
      <c r="A8475" t="s">
        <v>357</v>
      </c>
      <c r="B8475">
        <v>0</v>
      </c>
      <c r="C8475">
        <v>1</v>
      </c>
      <c r="D8475" t="s">
        <v>6864</v>
      </c>
      <c r="E8475">
        <v>49.102885999999998</v>
      </c>
      <c r="F8475">
        <v>-122.723724</v>
      </c>
      <c r="G8475">
        <f>IF(route_map__2[[#This Row],[route_label]]&lt;&gt;A8476,0,SQRT((E8476-route_map__2[[#This Row],[stop_lat]])^2 + ((F8476-route_map__2[[#This Row],[stop_lon]])*COS(RADIANS(route_map__2[[#This Row],[stop_lat]])))^2)*111.32)</f>
        <v>0.15673628366828266</v>
      </c>
    </row>
    <row r="8476" spans="1:7" hidden="1" x14ac:dyDescent="0.2">
      <c r="A8476" t="s">
        <v>357</v>
      </c>
      <c r="B8476">
        <v>0</v>
      </c>
      <c r="C8476">
        <v>2</v>
      </c>
      <c r="D8476" t="s">
        <v>6436</v>
      </c>
      <c r="E8476">
        <v>49.104230999999999</v>
      </c>
      <c r="F8476">
        <v>-122.72436</v>
      </c>
      <c r="G8476">
        <f>IF(route_map__2[[#This Row],[route_label]]&lt;&gt;A8477,0,SQRT((E8477-route_map__2[[#This Row],[stop_lat]])^2 + ((F8477-route_map__2[[#This Row],[stop_lon]])*COS(RADIANS(route_map__2[[#This Row],[stop_lat]])))^2)*111.32)</f>
        <v>0.27432001063465244</v>
      </c>
    </row>
    <row r="8477" spans="1:7" hidden="1" x14ac:dyDescent="0.2">
      <c r="A8477" t="s">
        <v>357</v>
      </c>
      <c r="B8477">
        <v>0</v>
      </c>
      <c r="C8477">
        <v>3</v>
      </c>
      <c r="D8477" t="s">
        <v>6437</v>
      </c>
      <c r="E8477">
        <v>49.104239</v>
      </c>
      <c r="F8477">
        <v>-122.72812399999999</v>
      </c>
      <c r="G8477">
        <f>IF(route_map__2[[#This Row],[route_label]]&lt;&gt;A8478,0,SQRT((E8478-route_map__2[[#This Row],[stop_lat]])^2 + ((F8478-route_map__2[[#This Row],[stop_lon]])*COS(RADIANS(route_map__2[[#This Row],[stop_lat]])))^2)*111.32)</f>
        <v>0.15795690228614359</v>
      </c>
    </row>
    <row r="8478" spans="1:7" hidden="1" x14ac:dyDescent="0.2">
      <c r="A8478" t="s">
        <v>357</v>
      </c>
      <c r="B8478">
        <v>0</v>
      </c>
      <c r="C8478">
        <v>4</v>
      </c>
      <c r="D8478" t="s">
        <v>6438</v>
      </c>
      <c r="E8478">
        <v>49.104688000000003</v>
      </c>
      <c r="F8478">
        <v>-122.73018</v>
      </c>
      <c r="G8478">
        <f>IF(route_map__2[[#This Row],[route_label]]&lt;&gt;A8479,0,SQRT((E8479-route_map__2[[#This Row],[stop_lat]])^2 + ((F8479-route_map__2[[#This Row],[stop_lon]])*COS(RADIANS(route_map__2[[#This Row],[stop_lat]])))^2)*111.32)</f>
        <v>0.16140118656506364</v>
      </c>
    </row>
    <row r="8479" spans="1:7" hidden="1" x14ac:dyDescent="0.2">
      <c r="A8479" t="s">
        <v>357</v>
      </c>
      <c r="B8479">
        <v>0</v>
      </c>
      <c r="C8479">
        <v>5</v>
      </c>
      <c r="D8479" t="s">
        <v>6865</v>
      </c>
      <c r="E8479">
        <v>49.106067000000003</v>
      </c>
      <c r="F8479">
        <v>-122.730864</v>
      </c>
      <c r="G8479">
        <f>IF(route_map__2[[#This Row],[route_label]]&lt;&gt;A8480,0,SQRT((E8480-route_map__2[[#This Row],[stop_lat]])^2 + ((F8480-route_map__2[[#This Row],[stop_lon]])*COS(RADIANS(route_map__2[[#This Row],[stop_lat]])))^2)*111.32)</f>
        <v>0.20104080069218419</v>
      </c>
    </row>
    <row r="8480" spans="1:7" hidden="1" x14ac:dyDescent="0.2">
      <c r="A8480" t="s">
        <v>357</v>
      </c>
      <c r="B8480">
        <v>0</v>
      </c>
      <c r="C8480">
        <v>6</v>
      </c>
      <c r="D8480" t="s">
        <v>6866</v>
      </c>
      <c r="E8480">
        <v>49.106321999999999</v>
      </c>
      <c r="F8480">
        <v>-122.73359499999999</v>
      </c>
      <c r="G8480">
        <f>IF(route_map__2[[#This Row],[route_label]]&lt;&gt;A8481,0,SQRT((E8481-route_map__2[[#This Row],[stop_lat]])^2 + ((F8481-route_map__2[[#This Row],[stop_lon]])*COS(RADIANS(route_map__2[[#This Row],[stop_lat]])))^2)*111.32)</f>
        <v>0.29221630859018582</v>
      </c>
    </row>
    <row r="8481" spans="1:7" hidden="1" x14ac:dyDescent="0.2">
      <c r="A8481" t="s">
        <v>357</v>
      </c>
      <c r="B8481">
        <v>0</v>
      </c>
      <c r="C8481">
        <v>7</v>
      </c>
      <c r="D8481" t="s">
        <v>6867</v>
      </c>
      <c r="E8481">
        <v>49.108947000000001</v>
      </c>
      <c r="F8481">
        <v>-122.73360700000001</v>
      </c>
      <c r="G8481">
        <f>IF(route_map__2[[#This Row],[route_label]]&lt;&gt;A8482,0,SQRT((E8482-route_map__2[[#This Row],[stop_lat]])^2 + ((F8482-route_map__2[[#This Row],[stop_lon]])*COS(RADIANS(route_map__2[[#This Row],[stop_lat]])))^2)*111.32)</f>
        <v>0.19659178180464279</v>
      </c>
    </row>
    <row r="8482" spans="1:7" hidden="1" x14ac:dyDescent="0.2">
      <c r="A8482" t="s">
        <v>357</v>
      </c>
      <c r="B8482">
        <v>0</v>
      </c>
      <c r="C8482">
        <v>8</v>
      </c>
      <c r="D8482" t="s">
        <v>6868</v>
      </c>
      <c r="E8482">
        <v>49.110712999999997</v>
      </c>
      <c r="F8482">
        <v>-122.733614</v>
      </c>
      <c r="G8482">
        <f>IF(route_map__2[[#This Row],[route_label]]&lt;&gt;A8483,0,SQRT((E8483-route_map__2[[#This Row],[stop_lat]])^2 + ((F8483-route_map__2[[#This Row],[stop_lon]])*COS(RADIANS(route_map__2[[#This Row],[stop_lat]])))^2)*111.32)</f>
        <v>0.76268345424282413</v>
      </c>
    </row>
    <row r="8483" spans="1:7" hidden="1" x14ac:dyDescent="0.2">
      <c r="A8483" t="s">
        <v>357</v>
      </c>
      <c r="B8483">
        <v>0</v>
      </c>
      <c r="C8483">
        <v>9</v>
      </c>
      <c r="D8483" t="s">
        <v>5753</v>
      </c>
      <c r="E8483">
        <v>49.111364000000002</v>
      </c>
      <c r="F8483">
        <v>-122.723195</v>
      </c>
      <c r="G8483">
        <f>IF(route_map__2[[#This Row],[route_label]]&lt;&gt;A8484,0,SQRT((E8484-route_map__2[[#This Row],[stop_lat]])^2 + ((F8484-route_map__2[[#This Row],[stop_lon]])*COS(RADIANS(route_map__2[[#This Row],[stop_lat]])))^2)*111.32)</f>
        <v>0.38715355786783934</v>
      </c>
    </row>
    <row r="8484" spans="1:7" hidden="1" x14ac:dyDescent="0.2">
      <c r="A8484" t="s">
        <v>357</v>
      </c>
      <c r="B8484">
        <v>0</v>
      </c>
      <c r="C8484">
        <v>10</v>
      </c>
      <c r="D8484" t="s">
        <v>5754</v>
      </c>
      <c r="E8484">
        <v>49.111359999999998</v>
      </c>
      <c r="F8484">
        <v>-122.717882</v>
      </c>
      <c r="G8484">
        <f>IF(route_map__2[[#This Row],[route_label]]&lt;&gt;A8485,0,SQRT((E8485-route_map__2[[#This Row],[stop_lat]])^2 + ((F8485-route_map__2[[#This Row],[stop_lon]])*COS(RADIANS(route_map__2[[#This Row],[stop_lat]])))^2)*111.32)</f>
        <v>0.39455672530364216</v>
      </c>
    </row>
    <row r="8485" spans="1:7" hidden="1" x14ac:dyDescent="0.2">
      <c r="A8485" t="s">
        <v>357</v>
      </c>
      <c r="B8485">
        <v>0</v>
      </c>
      <c r="C8485">
        <v>11</v>
      </c>
      <c r="D8485" t="s">
        <v>6869</v>
      </c>
      <c r="E8485">
        <v>49.111823999999999</v>
      </c>
      <c r="F8485">
        <v>-122.712514</v>
      </c>
      <c r="G8485">
        <f>IF(route_map__2[[#This Row],[route_label]]&lt;&gt;A8486,0,SQRT((E8486-route_map__2[[#This Row],[stop_lat]])^2 + ((F8486-route_map__2[[#This Row],[stop_lon]])*COS(RADIANS(route_map__2[[#This Row],[stop_lat]])))^2)*111.32)</f>
        <v>0.39140535939524956</v>
      </c>
    </row>
    <row r="8486" spans="1:7" hidden="1" x14ac:dyDescent="0.2">
      <c r="A8486" t="s">
        <v>357</v>
      </c>
      <c r="B8486">
        <v>0</v>
      </c>
      <c r="C8486">
        <v>12</v>
      </c>
      <c r="D8486" t="s">
        <v>6870</v>
      </c>
      <c r="E8486">
        <v>49.115340000000003</v>
      </c>
      <c r="F8486">
        <v>-122.71248900000001</v>
      </c>
      <c r="G8486">
        <f>IF(route_map__2[[#This Row],[route_label]]&lt;&gt;A8487,0,SQRT((E8487-route_map__2[[#This Row],[stop_lat]])^2 + ((F8487-route_map__2[[#This Row],[stop_lon]])*COS(RADIANS(route_map__2[[#This Row],[stop_lat]])))^2)*111.32)</f>
        <v>0.37382398515748066</v>
      </c>
    </row>
    <row r="8487" spans="1:7" hidden="1" x14ac:dyDescent="0.2">
      <c r="A8487" t="s">
        <v>357</v>
      </c>
      <c r="B8487">
        <v>0</v>
      </c>
      <c r="C8487">
        <v>13</v>
      </c>
      <c r="D8487" t="s">
        <v>6807</v>
      </c>
      <c r="E8487">
        <v>49.118679999999998</v>
      </c>
      <c r="F8487">
        <v>-122.711957</v>
      </c>
      <c r="G8487">
        <f>IF(route_map__2[[#This Row],[route_label]]&lt;&gt;A8488,0,SQRT((E8488-route_map__2[[#This Row],[stop_lat]])^2 + ((F8488-route_map__2[[#This Row],[stop_lon]])*COS(RADIANS(route_map__2[[#This Row],[stop_lat]])))^2)*111.32)</f>
        <v>0.39374757642067737</v>
      </c>
    </row>
    <row r="8488" spans="1:7" hidden="1" x14ac:dyDescent="0.2">
      <c r="A8488" t="s">
        <v>357</v>
      </c>
      <c r="B8488">
        <v>0</v>
      </c>
      <c r="C8488">
        <v>14</v>
      </c>
      <c r="D8488" t="s">
        <v>6808</v>
      </c>
      <c r="E8488">
        <v>49.118783000000001</v>
      </c>
      <c r="F8488">
        <v>-122.70655499999999</v>
      </c>
      <c r="G8488">
        <f>IF(route_map__2[[#This Row],[route_label]]&lt;&gt;A8489,0,SQRT((E8489-route_map__2[[#This Row],[stop_lat]])^2 + ((F8489-route_map__2[[#This Row],[stop_lon]])*COS(RADIANS(route_map__2[[#This Row],[stop_lat]])))^2)*111.32)</f>
        <v>0.37365665932112208</v>
      </c>
    </row>
    <row r="8489" spans="1:7" hidden="1" x14ac:dyDescent="0.2">
      <c r="A8489" t="s">
        <v>357</v>
      </c>
      <c r="B8489">
        <v>0</v>
      </c>
      <c r="C8489">
        <v>15</v>
      </c>
      <c r="D8489" t="s">
        <v>6871</v>
      </c>
      <c r="E8489">
        <v>49.119726</v>
      </c>
      <c r="F8489">
        <v>-122.701633</v>
      </c>
      <c r="G8489">
        <f>IF(route_map__2[[#This Row],[route_label]]&lt;&gt;A8490,0,SQRT((E8490-route_map__2[[#This Row],[stop_lat]])^2 + ((F8490-route_map__2[[#This Row],[stop_lon]])*COS(RADIANS(route_map__2[[#This Row],[stop_lat]])))^2)*111.32)</f>
        <v>0.4809679196652783</v>
      </c>
    </row>
    <row r="8490" spans="1:7" hidden="1" x14ac:dyDescent="0.2">
      <c r="A8490" t="s">
        <v>357</v>
      </c>
      <c r="B8490">
        <v>0</v>
      </c>
      <c r="C8490">
        <v>16</v>
      </c>
      <c r="D8490" t="s">
        <v>6872</v>
      </c>
      <c r="E8490">
        <v>49.124045000000002</v>
      </c>
      <c r="F8490">
        <v>-122.701454</v>
      </c>
      <c r="G8490">
        <f>IF(route_map__2[[#This Row],[route_label]]&lt;&gt;A8491,0,SQRT((E8491-route_map__2[[#This Row],[stop_lat]])^2 + ((F8491-route_map__2[[#This Row],[stop_lon]])*COS(RADIANS(route_map__2[[#This Row],[stop_lat]])))^2)*111.32)</f>
        <v>0.28983681904596886</v>
      </c>
    </row>
    <row r="8491" spans="1:7" hidden="1" x14ac:dyDescent="0.2">
      <c r="A8491" t="s">
        <v>357</v>
      </c>
      <c r="B8491">
        <v>0</v>
      </c>
      <c r="C8491">
        <v>17</v>
      </c>
      <c r="D8491" t="s">
        <v>6873</v>
      </c>
      <c r="E8491">
        <v>49.126646000000001</v>
      </c>
      <c r="F8491">
        <v>-122.701633</v>
      </c>
      <c r="G8491">
        <f>IF(route_map__2[[#This Row],[route_label]]&lt;&gt;A8492,0,SQRT((E8492-route_map__2[[#This Row],[stop_lat]])^2 + ((F8492-route_map__2[[#This Row],[stop_lon]])*COS(RADIANS(route_map__2[[#This Row],[stop_lat]])))^2)*111.32)</f>
        <v>0.38018127833763776</v>
      </c>
    </row>
    <row r="8492" spans="1:7" hidden="1" x14ac:dyDescent="0.2">
      <c r="A8492" t="s">
        <v>357</v>
      </c>
      <c r="B8492">
        <v>0</v>
      </c>
      <c r="C8492">
        <v>18</v>
      </c>
      <c r="D8492" t="s">
        <v>6874</v>
      </c>
      <c r="E8492">
        <v>49.130060999999998</v>
      </c>
      <c r="F8492">
        <v>-122.70157500000001</v>
      </c>
      <c r="G8492">
        <f>IF(route_map__2[[#This Row],[route_label]]&lt;&gt;A8493,0,SQRT((E8493-route_map__2[[#This Row],[stop_lat]])^2 + ((F8493-route_map__2[[#This Row],[stop_lon]])*COS(RADIANS(route_map__2[[#This Row],[stop_lat]])))^2)*111.32)</f>
        <v>0.38142246623094805</v>
      </c>
    </row>
    <row r="8493" spans="1:7" hidden="1" x14ac:dyDescent="0.2">
      <c r="A8493" t="s">
        <v>357</v>
      </c>
      <c r="B8493">
        <v>0</v>
      </c>
      <c r="C8493">
        <v>19</v>
      </c>
      <c r="D8493" t="s">
        <v>6875</v>
      </c>
      <c r="E8493">
        <v>49.133467000000003</v>
      </c>
      <c r="F8493">
        <v>-122.70100499999999</v>
      </c>
      <c r="G8493">
        <f>IF(route_map__2[[#This Row],[route_label]]&lt;&gt;A8494,0,SQRT((E8494-route_map__2[[#This Row],[stop_lat]])^2 + ((F8494-route_map__2[[#This Row],[stop_lon]])*COS(RADIANS(route_map__2[[#This Row],[stop_lat]])))^2)*111.32)</f>
        <v>0.40170771222064788</v>
      </c>
    </row>
    <row r="8494" spans="1:7" hidden="1" x14ac:dyDescent="0.2">
      <c r="A8494" t="s">
        <v>357</v>
      </c>
      <c r="B8494">
        <v>0</v>
      </c>
      <c r="C8494">
        <v>20</v>
      </c>
      <c r="D8494" t="s">
        <v>6876</v>
      </c>
      <c r="E8494">
        <v>49.133541999999998</v>
      </c>
      <c r="F8494">
        <v>-122.695491</v>
      </c>
      <c r="G8494">
        <f>IF(route_map__2[[#This Row],[route_label]]&lt;&gt;A8495,0,SQRT((E8495-route_map__2[[#This Row],[stop_lat]])^2 + ((F8495-route_map__2[[#This Row],[stop_lon]])*COS(RADIANS(route_map__2[[#This Row],[stop_lat]])))^2)*111.32)</f>
        <v>0.33553492894030401</v>
      </c>
    </row>
    <row r="8495" spans="1:7" hidden="1" x14ac:dyDescent="0.2">
      <c r="A8495" t="s">
        <v>357</v>
      </c>
      <c r="B8495">
        <v>0</v>
      </c>
      <c r="C8495">
        <v>21</v>
      </c>
      <c r="D8495" t="s">
        <v>6877</v>
      </c>
      <c r="E8495">
        <v>49.133015999999998</v>
      </c>
      <c r="F8495">
        <v>-122.690955</v>
      </c>
      <c r="G8495">
        <f>IF(route_map__2[[#This Row],[route_label]]&lt;&gt;A8496,0,SQRT((E8496-route_map__2[[#This Row],[stop_lat]])^2 + ((F8496-route_map__2[[#This Row],[stop_lon]])*COS(RADIANS(route_map__2[[#This Row],[stop_lat]])))^2)*111.32)</f>
        <v>0.37114819869977672</v>
      </c>
    </row>
    <row r="8496" spans="1:7" hidden="1" x14ac:dyDescent="0.2">
      <c r="A8496" t="s">
        <v>357</v>
      </c>
      <c r="B8496">
        <v>0</v>
      </c>
      <c r="C8496">
        <v>22</v>
      </c>
      <c r="D8496" t="s">
        <v>6878</v>
      </c>
      <c r="E8496">
        <v>49.129682000000003</v>
      </c>
      <c r="F8496">
        <v>-122.69098700000001</v>
      </c>
      <c r="G8496">
        <f>IF(route_map__2[[#This Row],[route_label]]&lt;&gt;A8497,0,SQRT((E8497-route_map__2[[#This Row],[stop_lat]])^2 + ((F8497-route_map__2[[#This Row],[stop_lon]])*COS(RADIANS(route_map__2[[#This Row],[stop_lat]])))^2)*111.32)</f>
        <v>0.37710739122881676</v>
      </c>
    </row>
    <row r="8497" spans="1:7" hidden="1" x14ac:dyDescent="0.2">
      <c r="A8497" t="s">
        <v>357</v>
      </c>
      <c r="B8497">
        <v>0</v>
      </c>
      <c r="C8497">
        <v>23</v>
      </c>
      <c r="D8497" t="s">
        <v>6879</v>
      </c>
      <c r="E8497">
        <v>49.126317999999998</v>
      </c>
      <c r="F8497">
        <v>-122.690377</v>
      </c>
      <c r="G8497">
        <f>IF(route_map__2[[#This Row],[route_label]]&lt;&gt;A8498,0,SQRT((E8498-route_map__2[[#This Row],[stop_lat]])^2 + ((F8498-route_map__2[[#This Row],[stop_lon]])*COS(RADIANS(route_map__2[[#This Row],[stop_lat]])))^2)*111.32)</f>
        <v>0.36942541046578142</v>
      </c>
    </row>
    <row r="8498" spans="1:7" hidden="1" x14ac:dyDescent="0.2">
      <c r="A8498" t="s">
        <v>357</v>
      </c>
      <c r="B8498">
        <v>0</v>
      </c>
      <c r="C8498">
        <v>24</v>
      </c>
      <c r="D8498" t="s">
        <v>6880</v>
      </c>
      <c r="E8498">
        <v>49.125636</v>
      </c>
      <c r="F8498">
        <v>-122.68541399999999</v>
      </c>
      <c r="G8498">
        <f>IF(route_map__2[[#This Row],[route_label]]&lt;&gt;A8499,0,SQRT((E8499-route_map__2[[#This Row],[stop_lat]])^2 + ((F8499-route_map__2[[#This Row],[stop_lon]])*COS(RADIANS(route_map__2[[#This Row],[stop_lat]])))^2)*111.32)</f>
        <v>0.25280776198328425</v>
      </c>
    </row>
    <row r="8499" spans="1:7" hidden="1" x14ac:dyDescent="0.2">
      <c r="A8499" t="s">
        <v>357</v>
      </c>
      <c r="B8499">
        <v>0</v>
      </c>
      <c r="C8499">
        <v>25</v>
      </c>
      <c r="D8499" t="s">
        <v>6881</v>
      </c>
      <c r="E8499">
        <v>49.123365</v>
      </c>
      <c r="F8499">
        <v>-122.685416</v>
      </c>
      <c r="G8499">
        <f>IF(route_map__2[[#This Row],[route_label]]&lt;&gt;A8500,0,SQRT((E8500-route_map__2[[#This Row],[stop_lat]])^2 + ((F8500-route_map__2[[#This Row],[stop_lon]])*COS(RADIANS(route_map__2[[#This Row],[stop_lat]])))^2)*111.32)</f>
        <v>0.48708115821855608</v>
      </c>
    </row>
    <row r="8500" spans="1:7" hidden="1" x14ac:dyDescent="0.2">
      <c r="A8500" t="s">
        <v>357</v>
      </c>
      <c r="B8500">
        <v>0</v>
      </c>
      <c r="C8500">
        <v>26</v>
      </c>
      <c r="D8500" t="s">
        <v>6812</v>
      </c>
      <c r="E8500">
        <v>49.119024000000003</v>
      </c>
      <c r="F8500">
        <v>-122.684578</v>
      </c>
      <c r="G8500">
        <f>IF(route_map__2[[#This Row],[route_label]]&lt;&gt;A8501,0,SQRT((E8501-route_map__2[[#This Row],[stop_lat]])^2 + ((F8501-route_map__2[[#This Row],[stop_lon]])*COS(RADIANS(route_map__2[[#This Row],[stop_lat]])))^2)*111.32)</f>
        <v>0.3696966127533523</v>
      </c>
    </row>
    <row r="8501" spans="1:7" hidden="1" x14ac:dyDescent="0.2">
      <c r="A8501" t="s">
        <v>357</v>
      </c>
      <c r="B8501">
        <v>0</v>
      </c>
      <c r="C8501">
        <v>27</v>
      </c>
      <c r="D8501" t="s">
        <v>6813</v>
      </c>
      <c r="E8501">
        <v>49.118993000000003</v>
      </c>
      <c r="F8501">
        <v>-122.67950399999999</v>
      </c>
      <c r="G8501">
        <f>IF(route_map__2[[#This Row],[route_label]]&lt;&gt;A8502,0,SQRT((E8502-route_map__2[[#This Row],[stop_lat]])^2 + ((F8502-route_map__2[[#This Row],[stop_lon]])*COS(RADIANS(route_map__2[[#This Row],[stop_lat]])))^2)*111.32)</f>
        <v>0.17731975911636552</v>
      </c>
    </row>
    <row r="8502" spans="1:7" hidden="1" x14ac:dyDescent="0.2">
      <c r="A8502" t="s">
        <v>357</v>
      </c>
      <c r="B8502">
        <v>0</v>
      </c>
      <c r="C8502">
        <v>28</v>
      </c>
      <c r="D8502" t="s">
        <v>6882</v>
      </c>
      <c r="E8502">
        <v>49.118659999999998</v>
      </c>
      <c r="F8502">
        <v>-122.67712400000001</v>
      </c>
      <c r="G8502">
        <f>IF(route_map__2[[#This Row],[route_label]]&lt;&gt;A8503,0,SQRT((E8503-route_map__2[[#This Row],[stop_lat]])^2 + ((F8503-route_map__2[[#This Row],[stop_lon]])*COS(RADIANS(route_map__2[[#This Row],[stop_lat]])))^2)*111.32)</f>
        <v>0.19978511221097081</v>
      </c>
    </row>
    <row r="8503" spans="1:7" hidden="1" x14ac:dyDescent="0.2">
      <c r="A8503" t="s">
        <v>357</v>
      </c>
      <c r="B8503">
        <v>0</v>
      </c>
      <c r="C8503">
        <v>29</v>
      </c>
      <c r="D8503" t="s">
        <v>6883</v>
      </c>
      <c r="E8503">
        <v>49.116897999999999</v>
      </c>
      <c r="F8503">
        <v>-122.677645</v>
      </c>
      <c r="G8503">
        <f>IF(route_map__2[[#This Row],[route_label]]&lt;&gt;A8504,0,SQRT((E8504-route_map__2[[#This Row],[stop_lat]])^2 + ((F8504-route_map__2[[#This Row],[stop_lon]])*COS(RADIANS(route_map__2[[#This Row],[stop_lat]])))^2)*111.32)</f>
        <v>0.17411450479692603</v>
      </c>
    </row>
    <row r="8504" spans="1:7" hidden="1" x14ac:dyDescent="0.2">
      <c r="A8504" t="s">
        <v>357</v>
      </c>
      <c r="B8504">
        <v>0</v>
      </c>
      <c r="C8504">
        <v>30</v>
      </c>
      <c r="D8504" t="s">
        <v>6884</v>
      </c>
      <c r="E8504">
        <v>49.115383000000001</v>
      </c>
      <c r="F8504">
        <v>-122.67705100000001</v>
      </c>
      <c r="G8504">
        <f>IF(route_map__2[[#This Row],[route_label]]&lt;&gt;A8505,0,SQRT((E8505-route_map__2[[#This Row],[stop_lat]])^2 + ((F8505-route_map__2[[#This Row],[stop_lon]])*COS(RADIANS(route_map__2[[#This Row],[stop_lat]])))^2)*111.32)</f>
        <v>0</v>
      </c>
    </row>
    <row r="8505" spans="1:7" hidden="1" x14ac:dyDescent="0.2">
      <c r="A8505" t="s">
        <v>357</v>
      </c>
      <c r="B8505">
        <v>1</v>
      </c>
      <c r="C8505">
        <v>1</v>
      </c>
      <c r="D8505" t="s">
        <v>6884</v>
      </c>
      <c r="E8505">
        <v>49.115383000000001</v>
      </c>
      <c r="F8505">
        <v>-122.67705100000001</v>
      </c>
      <c r="G8505">
        <f>IF(route_map__2[[#This Row],[route_label]]&lt;&gt;A8506,0,SQRT((E8506-route_map__2[[#This Row],[stop_lat]])^2 + ((F8506-route_map__2[[#This Row],[stop_lon]])*COS(RADIANS(route_map__2[[#This Row],[stop_lat]])))^2)*111.32)</f>
        <v>0.15314273094058978</v>
      </c>
    </row>
    <row r="8506" spans="1:7" hidden="1" x14ac:dyDescent="0.2">
      <c r="A8506" t="s">
        <v>357</v>
      </c>
      <c r="B8506">
        <v>1</v>
      </c>
      <c r="C8506">
        <v>2</v>
      </c>
      <c r="D8506" t="s">
        <v>6885</v>
      </c>
      <c r="E8506">
        <v>49.116703000000001</v>
      </c>
      <c r="F8506">
        <v>-122.67645899999999</v>
      </c>
      <c r="G8506">
        <f>IF(route_map__2[[#This Row],[route_label]]&lt;&gt;A8507,0,SQRT((E8507-route_map__2[[#This Row],[stop_lat]])^2 + ((F8507-route_map__2[[#This Row],[stop_lon]])*COS(RADIANS(route_map__2[[#This Row],[stop_lat]])))^2)*111.32)</f>
        <v>0.1985819975825083</v>
      </c>
    </row>
    <row r="8507" spans="1:7" hidden="1" x14ac:dyDescent="0.2">
      <c r="A8507" t="s">
        <v>357</v>
      </c>
      <c r="B8507">
        <v>1</v>
      </c>
      <c r="C8507">
        <v>3</v>
      </c>
      <c r="D8507" t="s">
        <v>6886</v>
      </c>
      <c r="E8507">
        <v>49.118015999999997</v>
      </c>
      <c r="F8507">
        <v>-122.67461400000001</v>
      </c>
      <c r="G8507">
        <f>IF(route_map__2[[#This Row],[route_label]]&lt;&gt;A8508,0,SQRT((E8508-route_map__2[[#This Row],[stop_lat]])^2 + ((F8508-route_map__2[[#This Row],[stop_lon]])*COS(RADIANS(route_map__2[[#This Row],[stop_lat]])))^2)*111.32)</f>
        <v>0.2656359653096137</v>
      </c>
    </row>
    <row r="8508" spans="1:7" hidden="1" x14ac:dyDescent="0.2">
      <c r="A8508" t="s">
        <v>357</v>
      </c>
      <c r="B8508">
        <v>1</v>
      </c>
      <c r="C8508">
        <v>4</v>
      </c>
      <c r="D8508" t="s">
        <v>6831</v>
      </c>
      <c r="E8508">
        <v>49.119129000000001</v>
      </c>
      <c r="F8508">
        <v>-122.67783900000001</v>
      </c>
      <c r="G8508">
        <f>IF(route_map__2[[#This Row],[route_label]]&lt;&gt;A8509,0,SQRT((E8509-route_map__2[[#This Row],[stop_lat]])^2 + ((F8509-route_map__2[[#This Row],[stop_lon]])*COS(RADIANS(route_map__2[[#This Row],[stop_lat]])))^2)*111.32)</f>
        <v>0.19445165072000584</v>
      </c>
    </row>
    <row r="8509" spans="1:7" hidden="1" x14ac:dyDescent="0.2">
      <c r="A8509" t="s">
        <v>357</v>
      </c>
      <c r="B8509">
        <v>1</v>
      </c>
      <c r="C8509">
        <v>5</v>
      </c>
      <c r="D8509" t="s">
        <v>6832</v>
      </c>
      <c r="E8509">
        <v>49.119174999999998</v>
      </c>
      <c r="F8509">
        <v>-122.68050700000001</v>
      </c>
      <c r="G8509">
        <f>IF(route_map__2[[#This Row],[route_label]]&lt;&gt;A8510,0,SQRT((E8510-route_map__2[[#This Row],[stop_lat]])^2 + ((F8510-route_map__2[[#This Row],[stop_lon]])*COS(RADIANS(route_map__2[[#This Row],[stop_lat]])))^2)*111.32)</f>
        <v>0.34837121515524416</v>
      </c>
    </row>
    <row r="8510" spans="1:7" hidden="1" x14ac:dyDescent="0.2">
      <c r="A8510" t="s">
        <v>357</v>
      </c>
      <c r="B8510">
        <v>1</v>
      </c>
      <c r="C8510">
        <v>6</v>
      </c>
      <c r="D8510" t="s">
        <v>6887</v>
      </c>
      <c r="E8510">
        <v>49.119498</v>
      </c>
      <c r="F8510">
        <v>-122.68526300000001</v>
      </c>
      <c r="G8510">
        <f>IF(route_map__2[[#This Row],[route_label]]&lt;&gt;A8511,0,SQRT((E8511-route_map__2[[#This Row],[stop_lat]])^2 + ((F8511-route_map__2[[#This Row],[stop_lon]])*COS(RADIANS(route_map__2[[#This Row],[stop_lat]])))^2)*111.32)</f>
        <v>0.50239519528166454</v>
      </c>
    </row>
    <row r="8511" spans="1:7" hidden="1" x14ac:dyDescent="0.2">
      <c r="A8511" t="s">
        <v>357</v>
      </c>
      <c r="B8511">
        <v>1</v>
      </c>
      <c r="C8511">
        <v>7</v>
      </c>
      <c r="D8511" t="s">
        <v>6888</v>
      </c>
      <c r="E8511">
        <v>49.124011000000003</v>
      </c>
      <c r="F8511">
        <v>-122.68522400000001</v>
      </c>
      <c r="G8511">
        <f>IF(route_map__2[[#This Row],[route_label]]&lt;&gt;A8512,0,SQRT((E8512-route_map__2[[#This Row],[stop_lat]])^2 + ((F8512-route_map__2[[#This Row],[stop_lon]])*COS(RADIANS(route_map__2[[#This Row],[stop_lat]])))^2)*111.32)</f>
        <v>0.27771740231935088</v>
      </c>
    </row>
    <row r="8512" spans="1:7" hidden="1" x14ac:dyDescent="0.2">
      <c r="A8512" t="s">
        <v>357</v>
      </c>
      <c r="B8512">
        <v>1</v>
      </c>
      <c r="C8512">
        <v>8</v>
      </c>
      <c r="D8512" t="s">
        <v>6889</v>
      </c>
      <c r="E8512">
        <v>49.126432999999999</v>
      </c>
      <c r="F8512">
        <v>-122.686138</v>
      </c>
      <c r="G8512">
        <f>IF(route_map__2[[#This Row],[route_label]]&lt;&gt;A8513,0,SQRT((E8513-route_map__2[[#This Row],[stop_lat]])^2 + ((F8513-route_map__2[[#This Row],[stop_lon]])*COS(RADIANS(route_map__2[[#This Row],[stop_lat]])))^2)*111.32)</f>
        <v>0.33653360635476209</v>
      </c>
    </row>
    <row r="8513" spans="1:7" hidden="1" x14ac:dyDescent="0.2">
      <c r="A8513" t="s">
        <v>357</v>
      </c>
      <c r="B8513">
        <v>1</v>
      </c>
      <c r="C8513">
        <v>9</v>
      </c>
      <c r="D8513" t="s">
        <v>6890</v>
      </c>
      <c r="E8513">
        <v>49.126705000000001</v>
      </c>
      <c r="F8513">
        <v>-122.69073899999999</v>
      </c>
      <c r="G8513">
        <f>IF(route_map__2[[#This Row],[route_label]]&lt;&gt;A8514,0,SQRT((E8514-route_map__2[[#This Row],[stop_lat]])^2 + ((F8514-route_map__2[[#This Row],[stop_lon]])*COS(RADIANS(route_map__2[[#This Row],[stop_lat]])))^2)*111.32)</f>
        <v>0.40320252063401768</v>
      </c>
    </row>
    <row r="8514" spans="1:7" hidden="1" x14ac:dyDescent="0.2">
      <c r="A8514" t="s">
        <v>357</v>
      </c>
      <c r="B8514">
        <v>1</v>
      </c>
      <c r="C8514">
        <v>10</v>
      </c>
      <c r="D8514" t="s">
        <v>6891</v>
      </c>
      <c r="E8514">
        <v>49.130327000000001</v>
      </c>
      <c r="F8514">
        <v>-122.690724</v>
      </c>
      <c r="G8514">
        <f>IF(route_map__2[[#This Row],[route_label]]&lt;&gt;A8515,0,SQRT((E8515-route_map__2[[#This Row],[stop_lat]])^2 + ((F8515-route_map__2[[#This Row],[stop_lon]])*COS(RADIANS(route_map__2[[#This Row],[stop_lat]])))^2)*111.32)</f>
        <v>0.38284207294098832</v>
      </c>
    </row>
    <row r="8515" spans="1:7" hidden="1" x14ac:dyDescent="0.2">
      <c r="A8515" t="s">
        <v>357</v>
      </c>
      <c r="B8515">
        <v>1</v>
      </c>
      <c r="C8515">
        <v>11</v>
      </c>
      <c r="D8515" t="s">
        <v>6892</v>
      </c>
      <c r="E8515">
        <v>49.133735999999999</v>
      </c>
      <c r="F8515">
        <v>-122.691418</v>
      </c>
      <c r="G8515">
        <f>IF(route_map__2[[#This Row],[route_label]]&lt;&gt;A8516,0,SQRT((E8516-route_map__2[[#This Row],[stop_lat]])^2 + ((F8516-route_map__2[[#This Row],[stop_lon]])*COS(RADIANS(route_map__2[[#This Row],[stop_lat]])))^2)*111.32)</f>
        <v>0.39802744074876378</v>
      </c>
    </row>
    <row r="8516" spans="1:7" hidden="1" x14ac:dyDescent="0.2">
      <c r="A8516" t="s">
        <v>357</v>
      </c>
      <c r="B8516">
        <v>1</v>
      </c>
      <c r="C8516">
        <v>12</v>
      </c>
      <c r="D8516" t="s">
        <v>6893</v>
      </c>
      <c r="E8516">
        <v>49.133647000000003</v>
      </c>
      <c r="F8516">
        <v>-122.696881</v>
      </c>
      <c r="G8516">
        <f>IF(route_map__2[[#This Row],[route_label]]&lt;&gt;A8517,0,SQRT((E8517-route_map__2[[#This Row],[stop_lat]])^2 + ((F8517-route_map__2[[#This Row],[stop_lon]])*COS(RADIANS(route_map__2[[#This Row],[stop_lat]])))^2)*111.32)</f>
        <v>0.57787701532078695</v>
      </c>
    </row>
    <row r="8517" spans="1:7" hidden="1" x14ac:dyDescent="0.2">
      <c r="A8517" t="s">
        <v>357</v>
      </c>
      <c r="B8517">
        <v>1</v>
      </c>
      <c r="C8517">
        <v>13</v>
      </c>
      <c r="D8517" t="s">
        <v>6894</v>
      </c>
      <c r="E8517">
        <v>49.129555000000003</v>
      </c>
      <c r="F8517">
        <v>-122.701763</v>
      </c>
      <c r="G8517">
        <f>IF(route_map__2[[#This Row],[route_label]]&lt;&gt;A8518,0,SQRT((E8518-route_map__2[[#This Row],[stop_lat]])^2 + ((F8518-route_map__2[[#This Row],[stop_lon]])*COS(RADIANS(route_map__2[[#This Row],[stop_lat]])))^2)*111.32)</f>
        <v>0.46154146299753845</v>
      </c>
    </row>
    <row r="8518" spans="1:7" hidden="1" x14ac:dyDescent="0.2">
      <c r="A8518" t="s">
        <v>357</v>
      </c>
      <c r="B8518">
        <v>1</v>
      </c>
      <c r="C8518">
        <v>14</v>
      </c>
      <c r="D8518" t="s">
        <v>6895</v>
      </c>
      <c r="E8518">
        <v>49.125408999999998</v>
      </c>
      <c r="F8518">
        <v>-122.701802</v>
      </c>
      <c r="G8518">
        <f>IF(route_map__2[[#This Row],[route_label]]&lt;&gt;A8519,0,SQRT((E8519-route_map__2[[#This Row],[stop_lat]])^2 + ((F8519-route_map__2[[#This Row],[stop_lon]])*COS(RADIANS(route_map__2[[#This Row],[stop_lat]])))^2)*111.32)</f>
        <v>0.26611547069061181</v>
      </c>
    </row>
    <row r="8519" spans="1:7" hidden="1" x14ac:dyDescent="0.2">
      <c r="A8519" t="s">
        <v>357</v>
      </c>
      <c r="B8519">
        <v>1</v>
      </c>
      <c r="C8519">
        <v>15</v>
      </c>
      <c r="D8519" t="s">
        <v>6896</v>
      </c>
      <c r="E8519">
        <v>49.123018999999999</v>
      </c>
      <c r="F8519">
        <v>-122.70188</v>
      </c>
      <c r="G8519">
        <f>IF(route_map__2[[#This Row],[route_label]]&lt;&gt;A8520,0,SQRT((E8520-route_map__2[[#This Row],[stop_lat]])^2 + ((F8520-route_map__2[[#This Row],[stop_lon]])*COS(RADIANS(route_map__2[[#This Row],[stop_lat]])))^2)*111.32)</f>
        <v>0.44581708761649635</v>
      </c>
    </row>
    <row r="8520" spans="1:7" hidden="1" x14ac:dyDescent="0.2">
      <c r="A8520" t="s">
        <v>357</v>
      </c>
      <c r="B8520">
        <v>1</v>
      </c>
      <c r="C8520">
        <v>16</v>
      </c>
      <c r="D8520" t="s">
        <v>6836</v>
      </c>
      <c r="E8520">
        <v>49.119036000000001</v>
      </c>
      <c r="F8520">
        <v>-122.702518</v>
      </c>
      <c r="G8520">
        <f>IF(route_map__2[[#This Row],[route_label]]&lt;&gt;A8521,0,SQRT((E8521-route_map__2[[#This Row],[stop_lat]])^2 + ((F8521-route_map__2[[#This Row],[stop_lon]])*COS(RADIANS(route_map__2[[#This Row],[stop_lat]])))^2)*111.32)</f>
        <v>0.40846692216618907</v>
      </c>
    </row>
    <row r="8521" spans="1:7" hidden="1" x14ac:dyDescent="0.2">
      <c r="A8521" t="s">
        <v>357</v>
      </c>
      <c r="B8521">
        <v>1</v>
      </c>
      <c r="C8521">
        <v>17</v>
      </c>
      <c r="D8521" t="s">
        <v>6837</v>
      </c>
      <c r="E8521">
        <v>49.118909000000002</v>
      </c>
      <c r="F8521">
        <v>-122.70812100000001</v>
      </c>
      <c r="G8521">
        <f>IF(route_map__2[[#This Row],[route_label]]&lt;&gt;A8522,0,SQRT((E8522-route_map__2[[#This Row],[stop_lat]])^2 + ((F8522-route_map__2[[#This Row],[stop_lon]])*COS(RADIANS(route_map__2[[#This Row],[stop_lat]])))^2)*111.32)</f>
        <v>0.3455829539027897</v>
      </c>
    </row>
    <row r="8522" spans="1:7" hidden="1" x14ac:dyDescent="0.2">
      <c r="A8522" t="s">
        <v>357</v>
      </c>
      <c r="B8522">
        <v>1</v>
      </c>
      <c r="C8522">
        <v>18</v>
      </c>
      <c r="D8522" t="s">
        <v>6897</v>
      </c>
      <c r="E8522">
        <v>49.118009999999998</v>
      </c>
      <c r="F8522">
        <v>-122.712661</v>
      </c>
      <c r="G8522">
        <f>IF(route_map__2[[#This Row],[route_label]]&lt;&gt;A8523,0,SQRT((E8523-route_map__2[[#This Row],[stop_lat]])^2 + ((F8523-route_map__2[[#This Row],[stop_lon]])*COS(RADIANS(route_map__2[[#This Row],[stop_lat]])))^2)*111.32)</f>
        <v>0.23925667920694602</v>
      </c>
    </row>
    <row r="8523" spans="1:7" hidden="1" x14ac:dyDescent="0.2">
      <c r="A8523" t="s">
        <v>357</v>
      </c>
      <c r="B8523">
        <v>1</v>
      </c>
      <c r="C8523">
        <v>19</v>
      </c>
      <c r="D8523" t="s">
        <v>6898</v>
      </c>
      <c r="E8523">
        <v>49.115861000000002</v>
      </c>
      <c r="F8523">
        <v>-122.71271299999999</v>
      </c>
      <c r="G8523">
        <f>IF(route_map__2[[#This Row],[route_label]]&lt;&gt;A8524,0,SQRT((E8524-route_map__2[[#This Row],[stop_lat]])^2 + ((F8524-route_map__2[[#This Row],[stop_lon]])*COS(RADIANS(route_map__2[[#This Row],[stop_lat]])))^2)*111.32)</f>
        <v>0.48750934757601966</v>
      </c>
    </row>
    <row r="8524" spans="1:7" hidden="1" x14ac:dyDescent="0.2">
      <c r="A8524" t="s">
        <v>357</v>
      </c>
      <c r="B8524">
        <v>1</v>
      </c>
      <c r="C8524">
        <v>20</v>
      </c>
      <c r="D8524" t="s">
        <v>5784</v>
      </c>
      <c r="E8524">
        <v>49.111490000000003</v>
      </c>
      <c r="F8524">
        <v>-122.713126</v>
      </c>
      <c r="G8524">
        <f>IF(route_map__2[[#This Row],[route_label]]&lt;&gt;A8525,0,SQRT((E8525-route_map__2[[#This Row],[stop_lat]])^2 + ((F8525-route_map__2[[#This Row],[stop_lon]])*COS(RADIANS(route_map__2[[#This Row],[stop_lat]])))^2)*111.32)</f>
        <v>0.39976086536262118</v>
      </c>
    </row>
    <row r="8525" spans="1:7" hidden="1" x14ac:dyDescent="0.2">
      <c r="A8525" t="s">
        <v>357</v>
      </c>
      <c r="B8525">
        <v>1</v>
      </c>
      <c r="C8525">
        <v>21</v>
      </c>
      <c r="D8525" t="s">
        <v>5785</v>
      </c>
      <c r="E8525">
        <v>49.111477999999998</v>
      </c>
      <c r="F8525">
        <v>-122.71861199999999</v>
      </c>
      <c r="G8525">
        <f>IF(route_map__2[[#This Row],[route_label]]&lt;&gt;A8526,0,SQRT((E8526-route_map__2[[#This Row],[stop_lat]])^2 + ((F8526-route_map__2[[#This Row],[stop_lon]])*COS(RADIANS(route_map__2[[#This Row],[stop_lat]])))^2)*111.32)</f>
        <v>0.4139125998998171</v>
      </c>
    </row>
    <row r="8526" spans="1:7" hidden="1" x14ac:dyDescent="0.2">
      <c r="A8526" t="s">
        <v>357</v>
      </c>
      <c r="B8526">
        <v>1</v>
      </c>
      <c r="C8526">
        <v>22</v>
      </c>
      <c r="D8526" t="s">
        <v>5786</v>
      </c>
      <c r="E8526">
        <v>49.111511999999998</v>
      </c>
      <c r="F8526">
        <v>-122.72429200000001</v>
      </c>
      <c r="G8526">
        <f>IF(route_map__2[[#This Row],[route_label]]&lt;&gt;A8527,0,SQRT((E8527-route_map__2[[#This Row],[stop_lat]])^2 + ((F8527-route_map__2[[#This Row],[stop_lon]])*COS(RADIANS(route_map__2[[#This Row],[stop_lat]])))^2)*111.32)</f>
        <v>0.2227640491620638</v>
      </c>
    </row>
    <row r="8527" spans="1:7" hidden="1" x14ac:dyDescent="0.2">
      <c r="A8527" t="s">
        <v>357</v>
      </c>
      <c r="B8527">
        <v>1</v>
      </c>
      <c r="C8527">
        <v>23</v>
      </c>
      <c r="D8527" t="s">
        <v>5787</v>
      </c>
      <c r="E8527">
        <v>49.111524000000003</v>
      </c>
      <c r="F8527">
        <v>-122.727349</v>
      </c>
      <c r="G8527">
        <f>IF(route_map__2[[#This Row],[route_label]]&lt;&gt;A8528,0,SQRT((E8528-route_map__2[[#This Row],[stop_lat]])^2 + ((F8528-route_map__2[[#This Row],[stop_lon]])*COS(RADIANS(route_map__2[[#This Row],[stop_lat]])))^2)*111.32)</f>
        <v>0.47587215960269952</v>
      </c>
    </row>
    <row r="8528" spans="1:7" hidden="1" x14ac:dyDescent="0.2">
      <c r="A8528" t="s">
        <v>357</v>
      </c>
      <c r="B8528">
        <v>1</v>
      </c>
      <c r="C8528">
        <v>24</v>
      </c>
      <c r="D8528" t="s">
        <v>6899</v>
      </c>
      <c r="E8528">
        <v>49.110880000000002</v>
      </c>
      <c r="F8528">
        <v>-122.733805</v>
      </c>
      <c r="G8528">
        <f>IF(route_map__2[[#This Row],[route_label]]&lt;&gt;A8529,0,SQRT((E8529-route_map__2[[#This Row],[stop_lat]])^2 + ((F8529-route_map__2[[#This Row],[stop_lon]])*COS(RADIANS(route_map__2[[#This Row],[stop_lat]])))^2)*111.32)</f>
        <v>0.20271750508312128</v>
      </c>
    </row>
    <row r="8529" spans="1:7" hidden="1" x14ac:dyDescent="0.2">
      <c r="A8529" t="s">
        <v>357</v>
      </c>
      <c r="B8529">
        <v>1</v>
      </c>
      <c r="C8529">
        <v>25</v>
      </c>
      <c r="D8529" t="s">
        <v>6900</v>
      </c>
      <c r="E8529">
        <v>49.109059000000002</v>
      </c>
      <c r="F8529">
        <v>-122.733788</v>
      </c>
      <c r="G8529">
        <f>IF(route_map__2[[#This Row],[route_label]]&lt;&gt;A8530,0,SQRT((E8530-route_map__2[[#This Row],[stop_lat]])^2 + ((F8530-route_map__2[[#This Row],[stop_lon]])*COS(RADIANS(route_map__2[[#This Row],[stop_lat]])))^2)*111.32)</f>
        <v>0.35684207601333406</v>
      </c>
    </row>
    <row r="8530" spans="1:7" hidden="1" x14ac:dyDescent="0.2">
      <c r="A8530" t="s">
        <v>357</v>
      </c>
      <c r="B8530">
        <v>1</v>
      </c>
      <c r="C8530">
        <v>26</v>
      </c>
      <c r="D8530" t="s">
        <v>6901</v>
      </c>
      <c r="E8530">
        <v>49.105915000000003</v>
      </c>
      <c r="F8530">
        <v>-122.732833</v>
      </c>
      <c r="G8530">
        <f>IF(route_map__2[[#This Row],[route_label]]&lt;&gt;A8531,0,SQRT((E8531-route_map__2[[#This Row],[stop_lat]])^2 + ((F8531-route_map__2[[#This Row],[stop_lon]])*COS(RADIANS(route_map__2[[#This Row],[stop_lat]])))^2)*111.32)</f>
        <v>0.18584690678750099</v>
      </c>
    </row>
    <row r="8531" spans="1:7" hidden="1" x14ac:dyDescent="0.2">
      <c r="A8531" t="s">
        <v>357</v>
      </c>
      <c r="B8531">
        <v>1</v>
      </c>
      <c r="C8531">
        <v>27</v>
      </c>
      <c r="D8531" t="s">
        <v>6413</v>
      </c>
      <c r="E8531">
        <v>49.105445000000003</v>
      </c>
      <c r="F8531">
        <v>-122.730386</v>
      </c>
      <c r="G8531">
        <f>IF(route_map__2[[#This Row],[route_label]]&lt;&gt;A8532,0,SQRT((E8532-route_map__2[[#This Row],[stop_lat]])^2 + ((F8532-route_map__2[[#This Row],[stop_lon]])*COS(RADIANS(route_map__2[[#This Row],[stop_lat]])))^2)*111.32)</f>
        <v>0.16348682852855537</v>
      </c>
    </row>
    <row r="8532" spans="1:7" hidden="1" x14ac:dyDescent="0.2">
      <c r="A8532" t="s">
        <v>357</v>
      </c>
      <c r="B8532">
        <v>1</v>
      </c>
      <c r="C8532">
        <v>28</v>
      </c>
      <c r="D8532" t="s">
        <v>6414</v>
      </c>
      <c r="E8532">
        <v>49.104047999999999</v>
      </c>
      <c r="F8532">
        <v>-122.72969399999999</v>
      </c>
      <c r="G8532">
        <f>IF(route_map__2[[#This Row],[route_label]]&lt;&gt;A8533,0,SQRT((E8533-route_map__2[[#This Row],[stop_lat]])^2 + ((F8533-route_map__2[[#This Row],[stop_lon]])*COS(RADIANS(route_map__2[[#This Row],[stop_lat]])))^2)*111.32)</f>
        <v>0.45391390236932266</v>
      </c>
    </row>
    <row r="8533" spans="1:7" hidden="1" x14ac:dyDescent="0.2">
      <c r="A8533" t="s">
        <v>357</v>
      </c>
      <c r="B8533">
        <v>1</v>
      </c>
      <c r="C8533">
        <v>29</v>
      </c>
      <c r="D8533" t="s">
        <v>6864</v>
      </c>
      <c r="E8533">
        <v>49.102885999999998</v>
      </c>
      <c r="F8533">
        <v>-122.723724</v>
      </c>
      <c r="G8533">
        <f>IF(route_map__2[[#This Row],[route_label]]&lt;&gt;A8534,0,SQRT((E8534-route_map__2[[#This Row],[stop_lat]])^2 + ((F8534-route_map__2[[#This Row],[stop_lon]])*COS(RADIANS(route_map__2[[#This Row],[stop_lat]])))^2)*111.32)</f>
        <v>0</v>
      </c>
    </row>
    <row r="8534" spans="1:7" hidden="1" x14ac:dyDescent="0.2">
      <c r="A8534" t="s">
        <v>291</v>
      </c>
      <c r="B8534">
        <v>0</v>
      </c>
      <c r="C8534">
        <v>1</v>
      </c>
      <c r="D8534" t="s">
        <v>6902</v>
      </c>
      <c r="E8534">
        <v>49.204191999999999</v>
      </c>
      <c r="F8534">
        <v>-122.87495199999999</v>
      </c>
      <c r="G8534">
        <f>IF(route_map__2[[#This Row],[route_label]]&lt;&gt;A8535,0,SQRT((E8535-route_map__2[[#This Row],[stop_lat]])^2 + ((F8535-route_map__2[[#This Row],[stop_lon]])*COS(RADIANS(route_map__2[[#This Row],[stop_lat]])))^2)*111.32)</f>
        <v>0.4756290643722727</v>
      </c>
    </row>
    <row r="8535" spans="1:7" hidden="1" x14ac:dyDescent="0.2">
      <c r="A8535" t="s">
        <v>291</v>
      </c>
      <c r="B8535">
        <v>0</v>
      </c>
      <c r="C8535">
        <v>2</v>
      </c>
      <c r="D8535" t="s">
        <v>6903</v>
      </c>
      <c r="E8535">
        <v>49.205672999999997</v>
      </c>
      <c r="F8535">
        <v>-122.881086</v>
      </c>
      <c r="G8535">
        <f>IF(route_map__2[[#This Row],[route_label]]&lt;&gt;A8536,0,SQRT((E8536-route_map__2[[#This Row],[stop_lat]])^2 + ((F8536-route_map__2[[#This Row],[stop_lon]])*COS(RADIANS(route_map__2[[#This Row],[stop_lat]])))^2)*111.32)</f>
        <v>0.12234827655509607</v>
      </c>
    </row>
    <row r="8536" spans="1:7" hidden="1" x14ac:dyDescent="0.2">
      <c r="A8536" t="s">
        <v>291</v>
      </c>
      <c r="B8536">
        <v>0</v>
      </c>
      <c r="C8536">
        <v>3</v>
      </c>
      <c r="D8536" t="s">
        <v>6904</v>
      </c>
      <c r="E8536">
        <v>49.206293000000002</v>
      </c>
      <c r="F8536">
        <v>-122.87969699999999</v>
      </c>
      <c r="G8536">
        <f>IF(route_map__2[[#This Row],[route_label]]&lt;&gt;A8537,0,SQRT((E8537-route_map__2[[#This Row],[stop_lat]])^2 + ((F8537-route_map__2[[#This Row],[stop_lon]])*COS(RADIANS(route_map__2[[#This Row],[stop_lat]])))^2)*111.32)</f>
        <v>0.41611154338900541</v>
      </c>
    </row>
    <row r="8537" spans="1:7" hidden="1" x14ac:dyDescent="0.2">
      <c r="A8537" t="s">
        <v>291</v>
      </c>
      <c r="B8537">
        <v>0</v>
      </c>
      <c r="C8537">
        <v>4</v>
      </c>
      <c r="D8537" t="s">
        <v>6905</v>
      </c>
      <c r="E8537">
        <v>49.209825000000002</v>
      </c>
      <c r="F8537">
        <v>-122.877824</v>
      </c>
      <c r="G8537">
        <f>IF(route_map__2[[#This Row],[route_label]]&lt;&gt;A8538,0,SQRT((E8538-route_map__2[[#This Row],[stop_lat]])^2 + ((F8538-route_map__2[[#This Row],[stop_lon]])*COS(RADIANS(route_map__2[[#This Row],[stop_lat]])))^2)*111.32)</f>
        <v>0.63775944772409732</v>
      </c>
    </row>
    <row r="8538" spans="1:7" hidden="1" x14ac:dyDescent="0.2">
      <c r="A8538" t="s">
        <v>291</v>
      </c>
      <c r="B8538">
        <v>0</v>
      </c>
      <c r="C8538">
        <v>5</v>
      </c>
      <c r="D8538" t="s">
        <v>6906</v>
      </c>
      <c r="E8538">
        <v>49.209761</v>
      </c>
      <c r="F8538">
        <v>-122.869055</v>
      </c>
      <c r="G8538">
        <f>IF(route_map__2[[#This Row],[route_label]]&lt;&gt;A8539,0,SQRT((E8539-route_map__2[[#This Row],[stop_lat]])^2 + ((F8539-route_map__2[[#This Row],[stop_lon]])*COS(RADIANS(route_map__2[[#This Row],[stop_lat]])))^2)*111.32)</f>
        <v>0.12053275213241521</v>
      </c>
    </row>
    <row r="8539" spans="1:7" hidden="1" x14ac:dyDescent="0.2">
      <c r="A8539" t="s">
        <v>291</v>
      </c>
      <c r="B8539">
        <v>0</v>
      </c>
      <c r="C8539">
        <v>6</v>
      </c>
      <c r="D8539" t="s">
        <v>6907</v>
      </c>
      <c r="E8539">
        <v>49.209434000000002</v>
      </c>
      <c r="F8539">
        <v>-122.867475</v>
      </c>
      <c r="G8539">
        <f>IF(route_map__2[[#This Row],[route_label]]&lt;&gt;A8540,0,SQRT((E8540-route_map__2[[#This Row],[stop_lat]])^2 + ((F8540-route_map__2[[#This Row],[stop_lon]])*COS(RADIANS(route_map__2[[#This Row],[stop_lat]])))^2)*111.32)</f>
        <v>0.50479717125164425</v>
      </c>
    </row>
    <row r="8540" spans="1:7" hidden="1" x14ac:dyDescent="0.2">
      <c r="A8540" t="s">
        <v>291</v>
      </c>
      <c r="B8540">
        <v>0</v>
      </c>
      <c r="C8540">
        <v>7</v>
      </c>
      <c r="D8540" t="s">
        <v>6908</v>
      </c>
      <c r="E8540">
        <v>49.211150000000004</v>
      </c>
      <c r="F8540">
        <v>-122.86105000000001</v>
      </c>
      <c r="G8540">
        <f>IF(route_map__2[[#This Row],[route_label]]&lt;&gt;A8541,0,SQRT((E8541-route_map__2[[#This Row],[stop_lat]])^2 + ((F8541-route_map__2[[#This Row],[stop_lon]])*COS(RADIANS(route_map__2[[#This Row],[stop_lat]])))^2)*111.32)</f>
        <v>0.33686055414643323</v>
      </c>
    </row>
    <row r="8541" spans="1:7" hidden="1" x14ac:dyDescent="0.2">
      <c r="A8541" t="s">
        <v>291</v>
      </c>
      <c r="B8541">
        <v>0</v>
      </c>
      <c r="C8541">
        <v>8</v>
      </c>
      <c r="D8541" t="s">
        <v>6909</v>
      </c>
      <c r="E8541">
        <v>49.210982000000001</v>
      </c>
      <c r="F8541">
        <v>-122.856425</v>
      </c>
      <c r="G8541">
        <f>IF(route_map__2[[#This Row],[route_label]]&lt;&gt;A8542,0,SQRT((E8542-route_map__2[[#This Row],[stop_lat]])^2 + ((F8542-route_map__2[[#This Row],[stop_lon]])*COS(RADIANS(route_map__2[[#This Row],[stop_lat]])))^2)*111.32)</f>
        <v>0.1418933847935234</v>
      </c>
    </row>
    <row r="8542" spans="1:7" hidden="1" x14ac:dyDescent="0.2">
      <c r="A8542" t="s">
        <v>291</v>
      </c>
      <c r="B8542">
        <v>0</v>
      </c>
      <c r="C8542">
        <v>9</v>
      </c>
      <c r="D8542" t="s">
        <v>6910</v>
      </c>
      <c r="E8542">
        <v>49.209753999999997</v>
      </c>
      <c r="F8542">
        <v>-122.855902</v>
      </c>
      <c r="G8542">
        <f>IF(route_map__2[[#This Row],[route_label]]&lt;&gt;A8543,0,SQRT((E8543-route_map__2[[#This Row],[stop_lat]])^2 + ((F8543-route_map__2[[#This Row],[stop_lon]])*COS(RADIANS(route_map__2[[#This Row],[stop_lat]])))^2)*111.32)</f>
        <v>0.27383376784700253</v>
      </c>
    </row>
    <row r="8543" spans="1:7" hidden="1" x14ac:dyDescent="0.2">
      <c r="A8543" t="s">
        <v>291</v>
      </c>
      <c r="B8543">
        <v>0</v>
      </c>
      <c r="C8543">
        <v>10</v>
      </c>
      <c r="D8543" t="s">
        <v>6911</v>
      </c>
      <c r="E8543">
        <v>49.209356999999997</v>
      </c>
      <c r="F8543">
        <v>-122.852186</v>
      </c>
      <c r="G8543">
        <f>IF(route_map__2[[#This Row],[route_label]]&lt;&gt;A8544,0,SQRT((E8544-route_map__2[[#This Row],[stop_lat]])^2 + ((F8544-route_map__2[[#This Row],[stop_lon]])*COS(RADIANS(route_map__2[[#This Row],[stop_lat]])))^2)*111.32)</f>
        <v>0.27185706859906417</v>
      </c>
    </row>
    <row r="8544" spans="1:7" hidden="1" x14ac:dyDescent="0.2">
      <c r="A8544" t="s">
        <v>291</v>
      </c>
      <c r="B8544">
        <v>0</v>
      </c>
      <c r="C8544">
        <v>11</v>
      </c>
      <c r="D8544" t="s">
        <v>6912</v>
      </c>
      <c r="E8544">
        <v>49.206927999999998</v>
      </c>
      <c r="F8544">
        <v>-122.85257300000001</v>
      </c>
      <c r="G8544">
        <f>IF(route_map__2[[#This Row],[route_label]]&lt;&gt;A8545,0,SQRT((E8545-route_map__2[[#This Row],[stop_lat]])^2 + ((F8545-route_map__2[[#This Row],[stop_lon]])*COS(RADIANS(route_map__2[[#This Row],[stop_lat]])))^2)*111.32)</f>
        <v>0.22233946229373844</v>
      </c>
    </row>
    <row r="8545" spans="1:7" hidden="1" x14ac:dyDescent="0.2">
      <c r="A8545" t="s">
        <v>291</v>
      </c>
      <c r="B8545">
        <v>0</v>
      </c>
      <c r="C8545">
        <v>12</v>
      </c>
      <c r="D8545" t="s">
        <v>6913</v>
      </c>
      <c r="E8545">
        <v>49.206149000000003</v>
      </c>
      <c r="F8545">
        <v>-122.84975799999999</v>
      </c>
      <c r="G8545">
        <f>IF(route_map__2[[#This Row],[route_label]]&lt;&gt;A8546,0,SQRT((E8546-route_map__2[[#This Row],[stop_lat]])^2 + ((F8546-route_map__2[[#This Row],[stop_lon]])*COS(RADIANS(route_map__2[[#This Row],[stop_lat]])))^2)*111.32)</f>
        <v>0.32205475001648465</v>
      </c>
    </row>
    <row r="8546" spans="1:7" hidden="1" x14ac:dyDescent="0.2">
      <c r="A8546" t="s">
        <v>291</v>
      </c>
      <c r="B8546">
        <v>0</v>
      </c>
      <c r="C8546">
        <v>13</v>
      </c>
      <c r="D8546" t="s">
        <v>6914</v>
      </c>
      <c r="E8546">
        <v>49.205750999999999</v>
      </c>
      <c r="F8546">
        <v>-122.845372</v>
      </c>
      <c r="G8546">
        <f>IF(route_map__2[[#This Row],[route_label]]&lt;&gt;A8547,0,SQRT((E8547-route_map__2[[#This Row],[stop_lat]])^2 + ((F8547-route_map__2[[#This Row],[stop_lon]])*COS(RADIANS(route_map__2[[#This Row],[stop_lat]])))^2)*111.32)</f>
        <v>0.19037055180234208</v>
      </c>
    </row>
    <row r="8547" spans="1:7" hidden="1" x14ac:dyDescent="0.2">
      <c r="A8547" t="s">
        <v>291</v>
      </c>
      <c r="B8547">
        <v>0</v>
      </c>
      <c r="C8547">
        <v>14</v>
      </c>
      <c r="D8547" t="s">
        <v>6915</v>
      </c>
      <c r="E8547">
        <v>49.204040999999997</v>
      </c>
      <c r="F8547">
        <v>-122.845341</v>
      </c>
      <c r="G8547">
        <f>IF(route_map__2[[#This Row],[route_label]]&lt;&gt;A8548,0,SQRT((E8548-route_map__2[[#This Row],[stop_lat]])^2 + ((F8548-route_map__2[[#This Row],[stop_lon]])*COS(RADIANS(route_map__2[[#This Row],[stop_lat]])))^2)*111.32)</f>
        <v>0.31777398630754217</v>
      </c>
    </row>
    <row r="8548" spans="1:7" hidden="1" x14ac:dyDescent="0.2">
      <c r="A8548" t="s">
        <v>291</v>
      </c>
      <c r="B8548">
        <v>0</v>
      </c>
      <c r="C8548">
        <v>15</v>
      </c>
      <c r="D8548" t="s">
        <v>6916</v>
      </c>
      <c r="E8548">
        <v>49.201196000000003</v>
      </c>
      <c r="F8548">
        <v>-122.844983</v>
      </c>
      <c r="G8548">
        <f>IF(route_map__2[[#This Row],[route_label]]&lt;&gt;A8549,0,SQRT((E8549-route_map__2[[#This Row],[stop_lat]])^2 + ((F8549-route_map__2[[#This Row],[stop_lon]])*COS(RADIANS(route_map__2[[#This Row],[stop_lat]])))^2)*111.32)</f>
        <v>0.25616577640444199</v>
      </c>
    </row>
    <row r="8549" spans="1:7" hidden="1" x14ac:dyDescent="0.2">
      <c r="A8549" t="s">
        <v>291</v>
      </c>
      <c r="B8549">
        <v>0</v>
      </c>
      <c r="C8549">
        <v>16</v>
      </c>
      <c r="D8549" t="s">
        <v>6282</v>
      </c>
      <c r="E8549">
        <v>49.198934000000001</v>
      </c>
      <c r="F8549">
        <v>-122.844336</v>
      </c>
      <c r="G8549">
        <f>IF(route_map__2[[#This Row],[route_label]]&lt;&gt;A8550,0,SQRT((E8550-route_map__2[[#This Row],[stop_lat]])^2 + ((F8550-route_map__2[[#This Row],[stop_lon]])*COS(RADIANS(route_map__2[[#This Row],[stop_lat]])))^2)*111.32)</f>
        <v>0.2019548244224488</v>
      </c>
    </row>
    <row r="8550" spans="1:7" hidden="1" x14ac:dyDescent="0.2">
      <c r="A8550" t="s">
        <v>291</v>
      </c>
      <c r="B8550">
        <v>0</v>
      </c>
      <c r="C8550">
        <v>17</v>
      </c>
      <c r="D8550" t="s">
        <v>6283</v>
      </c>
      <c r="E8550">
        <v>49.198963999999997</v>
      </c>
      <c r="F8550">
        <v>-122.847112</v>
      </c>
      <c r="G8550">
        <f>IF(route_map__2[[#This Row],[route_label]]&lt;&gt;A8551,0,SQRT((E8551-route_map__2[[#This Row],[stop_lat]])^2 + ((F8551-route_map__2[[#This Row],[stop_lon]])*COS(RADIANS(route_map__2[[#This Row],[stop_lat]])))^2)*111.32)</f>
        <v>0.15506138596687408</v>
      </c>
    </row>
    <row r="8551" spans="1:7" hidden="1" x14ac:dyDescent="0.2">
      <c r="A8551" t="s">
        <v>291</v>
      </c>
      <c r="B8551">
        <v>0</v>
      </c>
      <c r="C8551">
        <v>18</v>
      </c>
      <c r="D8551" t="s">
        <v>6284</v>
      </c>
      <c r="E8551">
        <v>49.198999999999998</v>
      </c>
      <c r="F8551">
        <v>-122.849243</v>
      </c>
      <c r="G8551">
        <f>IF(route_map__2[[#This Row],[route_label]]&lt;&gt;A8552,0,SQRT((E8552-route_map__2[[#This Row],[stop_lat]])^2 + ((F8552-route_map__2[[#This Row],[stop_lon]])*COS(RADIANS(route_map__2[[#This Row],[stop_lat]])))^2)*111.32)</f>
        <v>0.24679626897385054</v>
      </c>
    </row>
    <row r="8552" spans="1:7" hidden="1" x14ac:dyDescent="0.2">
      <c r="A8552" t="s">
        <v>291</v>
      </c>
      <c r="B8552">
        <v>0</v>
      </c>
      <c r="C8552">
        <v>19</v>
      </c>
      <c r="D8552" t="s">
        <v>6285</v>
      </c>
      <c r="E8552">
        <v>49.197107000000003</v>
      </c>
      <c r="F8552">
        <v>-122.851009</v>
      </c>
      <c r="G8552">
        <f>IF(route_map__2[[#This Row],[route_label]]&lt;&gt;A8553,0,SQRT((E8553-route_map__2[[#This Row],[stop_lat]])^2 + ((F8553-route_map__2[[#This Row],[stop_lon]])*COS(RADIANS(route_map__2[[#This Row],[stop_lat]])))^2)*111.32)</f>
        <v>0.36078999732529671</v>
      </c>
    </row>
    <row r="8553" spans="1:7" hidden="1" x14ac:dyDescent="0.2">
      <c r="A8553" t="s">
        <v>291</v>
      </c>
      <c r="B8553">
        <v>0</v>
      </c>
      <c r="C8553">
        <v>20</v>
      </c>
      <c r="D8553" t="s">
        <v>6286</v>
      </c>
      <c r="E8553">
        <v>49.193866</v>
      </c>
      <c r="F8553">
        <v>-122.85102500000001</v>
      </c>
      <c r="G8553">
        <f>IF(route_map__2[[#This Row],[route_label]]&lt;&gt;A8554,0,SQRT((E8554-route_map__2[[#This Row],[stop_lat]])^2 + ((F8554-route_map__2[[#This Row],[stop_lon]])*COS(RADIANS(route_map__2[[#This Row],[stop_lat]])))^2)*111.32)</f>
        <v>0.31945514880360759</v>
      </c>
    </row>
    <row r="8554" spans="1:7" hidden="1" x14ac:dyDescent="0.2">
      <c r="A8554" t="s">
        <v>291</v>
      </c>
      <c r="B8554">
        <v>0</v>
      </c>
      <c r="C8554">
        <v>21</v>
      </c>
      <c r="D8554" t="s">
        <v>6287</v>
      </c>
      <c r="E8554">
        <v>49.191043000000001</v>
      </c>
      <c r="F8554">
        <v>-122.850236</v>
      </c>
      <c r="G8554">
        <f>IF(route_map__2[[#This Row],[route_label]]&lt;&gt;A8555,0,SQRT((E8555-route_map__2[[#This Row],[stop_lat]])^2 + ((F8555-route_map__2[[#This Row],[stop_lon]])*COS(RADIANS(route_map__2[[#This Row],[stop_lat]])))^2)*111.32)</f>
        <v>0.24144339696375691</v>
      </c>
    </row>
    <row r="8555" spans="1:7" hidden="1" x14ac:dyDescent="0.2">
      <c r="A8555" t="s">
        <v>291</v>
      </c>
      <c r="B8555">
        <v>0</v>
      </c>
      <c r="C8555">
        <v>22</v>
      </c>
      <c r="D8555" t="s">
        <v>6288</v>
      </c>
      <c r="E8555">
        <v>49.188948000000003</v>
      </c>
      <c r="F8555">
        <v>-122.849377</v>
      </c>
      <c r="G8555">
        <f>IF(route_map__2[[#This Row],[route_label]]&lt;&gt;A8556,0,SQRT((E8556-route_map__2[[#This Row],[stop_lat]])^2 + ((F8556-route_map__2[[#This Row],[stop_lon]])*COS(RADIANS(route_map__2[[#This Row],[stop_lat]])))^2)*111.32)</f>
        <v>0</v>
      </c>
    </row>
    <row r="8556" spans="1:7" hidden="1" x14ac:dyDescent="0.2">
      <c r="A8556" t="s">
        <v>291</v>
      </c>
      <c r="B8556">
        <v>1</v>
      </c>
      <c r="C8556">
        <v>1</v>
      </c>
      <c r="D8556" t="s">
        <v>6288</v>
      </c>
      <c r="E8556">
        <v>49.188948000000003</v>
      </c>
      <c r="F8556">
        <v>-122.849377</v>
      </c>
      <c r="G8556">
        <f>IF(route_map__2[[#This Row],[route_label]]&lt;&gt;A8557,0,SQRT((E8557-route_map__2[[#This Row],[stop_lat]])^2 + ((F8557-route_map__2[[#This Row],[stop_lon]])*COS(RADIANS(route_map__2[[#This Row],[stop_lat]])))^2)*111.32)</f>
        <v>0.35858686049635202</v>
      </c>
    </row>
    <row r="8557" spans="1:7" hidden="1" x14ac:dyDescent="0.2">
      <c r="A8557" t="s">
        <v>291</v>
      </c>
      <c r="B8557">
        <v>1</v>
      </c>
      <c r="C8557">
        <v>2</v>
      </c>
      <c r="D8557" t="s">
        <v>6207</v>
      </c>
      <c r="E8557">
        <v>49.192053000000001</v>
      </c>
      <c r="F8557">
        <v>-122.850689</v>
      </c>
      <c r="G8557">
        <f>IF(route_map__2[[#This Row],[route_label]]&lt;&gt;A8558,0,SQRT((E8558-route_map__2[[#This Row],[stop_lat]])^2 + ((F8558-route_map__2[[#This Row],[stop_lon]])*COS(RADIANS(route_map__2[[#This Row],[stop_lat]])))^2)*111.32)</f>
        <v>0.30581356355943684</v>
      </c>
    </row>
    <row r="8558" spans="1:7" hidden="1" x14ac:dyDescent="0.2">
      <c r="A8558" t="s">
        <v>291</v>
      </c>
      <c r="B8558">
        <v>1</v>
      </c>
      <c r="C8558">
        <v>3</v>
      </c>
      <c r="D8558" t="s">
        <v>6208</v>
      </c>
      <c r="E8558">
        <v>49.194800000000001</v>
      </c>
      <c r="F8558">
        <v>-122.850734</v>
      </c>
      <c r="G8558">
        <f>IF(route_map__2[[#This Row],[route_label]]&lt;&gt;A8559,0,SQRT((E8559-route_map__2[[#This Row],[stop_lat]])^2 + ((F8559-route_map__2[[#This Row],[stop_lon]])*COS(RADIANS(route_map__2[[#This Row],[stop_lat]])))^2)*111.32)</f>
        <v>0.32004513228199588</v>
      </c>
    </row>
    <row r="8559" spans="1:7" hidden="1" x14ac:dyDescent="0.2">
      <c r="A8559" t="s">
        <v>291</v>
      </c>
      <c r="B8559">
        <v>1</v>
      </c>
      <c r="C8559">
        <v>4</v>
      </c>
      <c r="D8559" t="s">
        <v>6209</v>
      </c>
      <c r="E8559">
        <v>49.197674999999997</v>
      </c>
      <c r="F8559">
        <v>-122.85073</v>
      </c>
      <c r="G8559">
        <f>IF(route_map__2[[#This Row],[route_label]]&lt;&gt;A8560,0,SQRT((E8560-route_map__2[[#This Row],[stop_lat]])^2 + ((F8560-route_map__2[[#This Row],[stop_lon]])*COS(RADIANS(route_map__2[[#This Row],[stop_lat]])))^2)*111.32)</f>
        <v>0.13189570847766396</v>
      </c>
    </row>
    <row r="8560" spans="1:7" hidden="1" x14ac:dyDescent="0.2">
      <c r="A8560" t="s">
        <v>291</v>
      </c>
      <c r="B8560">
        <v>1</v>
      </c>
      <c r="C8560">
        <v>5</v>
      </c>
      <c r="D8560" t="s">
        <v>6210</v>
      </c>
      <c r="E8560">
        <v>49.198811999999997</v>
      </c>
      <c r="F8560">
        <v>-122.85021999999999</v>
      </c>
      <c r="G8560">
        <f>IF(route_map__2[[#This Row],[route_label]]&lt;&gt;A8561,0,SQRT((E8561-route_map__2[[#This Row],[stop_lat]])^2 + ((F8561-route_map__2[[#This Row],[stop_lon]])*COS(RADIANS(route_map__2[[#This Row],[stop_lat]])))^2)*111.32)</f>
        <v>0.38789569492834708</v>
      </c>
    </row>
    <row r="8561" spans="1:7" hidden="1" x14ac:dyDescent="0.2">
      <c r="A8561" t="s">
        <v>291</v>
      </c>
      <c r="B8561">
        <v>1</v>
      </c>
      <c r="C8561">
        <v>6</v>
      </c>
      <c r="D8561" t="s">
        <v>6211</v>
      </c>
      <c r="E8561">
        <v>49.19876</v>
      </c>
      <c r="F8561">
        <v>-122.844888</v>
      </c>
      <c r="G8561">
        <f>IF(route_map__2[[#This Row],[route_label]]&lt;&gt;A8562,0,SQRT((E8562-route_map__2[[#This Row],[stop_lat]])^2 + ((F8562-route_map__2[[#This Row],[stop_lon]])*COS(RADIANS(route_map__2[[#This Row],[stop_lat]])))^2)*111.32)</f>
        <v>0.19829985197212918</v>
      </c>
    </row>
    <row r="8562" spans="1:7" hidden="1" x14ac:dyDescent="0.2">
      <c r="A8562" t="s">
        <v>291</v>
      </c>
      <c r="B8562">
        <v>1</v>
      </c>
      <c r="C8562">
        <v>7</v>
      </c>
      <c r="D8562" t="s">
        <v>6917</v>
      </c>
      <c r="E8562">
        <v>49.200401999999997</v>
      </c>
      <c r="F8562">
        <v>-122.84383099999999</v>
      </c>
      <c r="G8562">
        <f>IF(route_map__2[[#This Row],[route_label]]&lt;&gt;A8563,0,SQRT((E8563-route_map__2[[#This Row],[stop_lat]])^2 + ((F8563-route_map__2[[#This Row],[stop_lon]])*COS(RADIANS(route_map__2[[#This Row],[stop_lat]])))^2)*111.32)</f>
        <v>0.20039290355141479</v>
      </c>
    </row>
    <row r="8563" spans="1:7" hidden="1" x14ac:dyDescent="0.2">
      <c r="A8563" t="s">
        <v>291</v>
      </c>
      <c r="B8563">
        <v>1</v>
      </c>
      <c r="C8563">
        <v>8</v>
      </c>
      <c r="D8563" t="s">
        <v>6918</v>
      </c>
      <c r="E8563">
        <v>49.201981000000004</v>
      </c>
      <c r="F8563">
        <v>-122.84515399999999</v>
      </c>
      <c r="G8563">
        <f>IF(route_map__2[[#This Row],[route_label]]&lt;&gt;A8564,0,SQRT((E8564-route_map__2[[#This Row],[stop_lat]])^2 + ((F8564-route_map__2[[#This Row],[stop_lon]])*COS(RADIANS(route_map__2[[#This Row],[stop_lat]])))^2)*111.32)</f>
        <v>0.28889477571751482</v>
      </c>
    </row>
    <row r="8564" spans="1:7" hidden="1" x14ac:dyDescent="0.2">
      <c r="A8564" t="s">
        <v>291</v>
      </c>
      <c r="B8564">
        <v>1</v>
      </c>
      <c r="C8564">
        <v>9</v>
      </c>
      <c r="D8564" t="s">
        <v>6919</v>
      </c>
      <c r="E8564">
        <v>49.204576000000003</v>
      </c>
      <c r="F8564">
        <v>-122.84520000000001</v>
      </c>
      <c r="G8564">
        <f>IF(route_map__2[[#This Row],[route_label]]&lt;&gt;A8565,0,SQRT((E8565-route_map__2[[#This Row],[stop_lat]])^2 + ((F8565-route_map__2[[#This Row],[stop_lon]])*COS(RADIANS(route_map__2[[#This Row],[stop_lat]])))^2)*111.32)</f>
        <v>0.19034964073711572</v>
      </c>
    </row>
    <row r="8565" spans="1:7" hidden="1" x14ac:dyDescent="0.2">
      <c r="A8565" t="s">
        <v>291</v>
      </c>
      <c r="B8565">
        <v>1</v>
      </c>
      <c r="C8565">
        <v>10</v>
      </c>
      <c r="D8565" t="s">
        <v>6920</v>
      </c>
      <c r="E8565">
        <v>49.206235</v>
      </c>
      <c r="F8565">
        <v>-122.845834</v>
      </c>
      <c r="G8565">
        <f>IF(route_map__2[[#This Row],[route_label]]&lt;&gt;A8566,0,SQRT((E8566-route_map__2[[#This Row],[stop_lat]])^2 + ((F8566-route_map__2[[#This Row],[stop_lon]])*COS(RADIANS(route_map__2[[#This Row],[stop_lat]])))^2)*111.32)</f>
        <v>0.29833694731065369</v>
      </c>
    </row>
    <row r="8566" spans="1:7" hidden="1" x14ac:dyDescent="0.2">
      <c r="A8566" t="s">
        <v>291</v>
      </c>
      <c r="B8566">
        <v>1</v>
      </c>
      <c r="C8566">
        <v>11</v>
      </c>
      <c r="D8566" t="s">
        <v>6921</v>
      </c>
      <c r="E8566">
        <v>49.206237000000002</v>
      </c>
      <c r="F8566">
        <v>-122.849936</v>
      </c>
      <c r="G8566">
        <f>IF(route_map__2[[#This Row],[route_label]]&lt;&gt;A8567,0,SQRT((E8567-route_map__2[[#This Row],[stop_lat]])^2 + ((F8567-route_map__2[[#This Row],[stop_lon]])*COS(RADIANS(route_map__2[[#This Row],[stop_lat]])))^2)*111.32)</f>
        <v>0.21594119704691661</v>
      </c>
    </row>
    <row r="8567" spans="1:7" hidden="1" x14ac:dyDescent="0.2">
      <c r="A8567" t="s">
        <v>291</v>
      </c>
      <c r="B8567">
        <v>1</v>
      </c>
      <c r="C8567">
        <v>12</v>
      </c>
      <c r="D8567" t="s">
        <v>6922</v>
      </c>
      <c r="E8567">
        <v>49.207478000000002</v>
      </c>
      <c r="F8567">
        <v>-122.85221799999999</v>
      </c>
      <c r="G8567">
        <f>IF(route_map__2[[#This Row],[route_label]]&lt;&gt;A8568,0,SQRT((E8568-route_map__2[[#This Row],[stop_lat]])^2 + ((F8568-route_map__2[[#This Row],[stop_lon]])*COS(RADIANS(route_map__2[[#This Row],[stop_lat]])))^2)*111.32)</f>
        <v>0.19143426030970057</v>
      </c>
    </row>
    <row r="8568" spans="1:7" hidden="1" x14ac:dyDescent="0.2">
      <c r="A8568" t="s">
        <v>291</v>
      </c>
      <c r="B8568">
        <v>1</v>
      </c>
      <c r="C8568">
        <v>13</v>
      </c>
      <c r="D8568" t="s">
        <v>6923</v>
      </c>
      <c r="E8568">
        <v>49.209193999999997</v>
      </c>
      <c r="F8568">
        <v>-122.852046</v>
      </c>
      <c r="G8568">
        <f>IF(route_map__2[[#This Row],[route_label]]&lt;&gt;A8569,0,SQRT((E8569-route_map__2[[#This Row],[stop_lat]])^2 + ((F8569-route_map__2[[#This Row],[stop_lon]])*COS(RADIANS(route_map__2[[#This Row],[stop_lat]])))^2)*111.32)</f>
        <v>0.28750127571703393</v>
      </c>
    </row>
    <row r="8569" spans="1:7" hidden="1" x14ac:dyDescent="0.2">
      <c r="A8569" t="s">
        <v>291</v>
      </c>
      <c r="B8569">
        <v>1</v>
      </c>
      <c r="C8569">
        <v>14</v>
      </c>
      <c r="D8569" t="s">
        <v>6924</v>
      </c>
      <c r="E8569">
        <v>49.209843999999997</v>
      </c>
      <c r="F8569">
        <v>-122.85587200000001</v>
      </c>
      <c r="G8569">
        <f>IF(route_map__2[[#This Row],[route_label]]&lt;&gt;A8570,0,SQRT((E8570-route_map__2[[#This Row],[stop_lat]])^2 + ((F8570-route_map__2[[#This Row],[stop_lon]])*COS(RADIANS(route_map__2[[#This Row],[stop_lat]])))^2)*111.32)</f>
        <v>0.18565744566302217</v>
      </c>
    </row>
    <row r="8570" spans="1:7" hidden="1" x14ac:dyDescent="0.2">
      <c r="A8570" t="s">
        <v>291</v>
      </c>
      <c r="B8570">
        <v>1</v>
      </c>
      <c r="C8570">
        <v>15</v>
      </c>
      <c r="D8570" t="s">
        <v>6925</v>
      </c>
      <c r="E8570">
        <v>49.211415000000002</v>
      </c>
      <c r="F8570">
        <v>-122.856729</v>
      </c>
      <c r="G8570">
        <f>IF(route_map__2[[#This Row],[route_label]]&lt;&gt;A8571,0,SQRT((E8571-route_map__2[[#This Row],[stop_lat]])^2 + ((F8571-route_map__2[[#This Row],[stop_lon]])*COS(RADIANS(route_map__2[[#This Row],[stop_lat]])))^2)*111.32)</f>
        <v>0.27251182276550284</v>
      </c>
    </row>
    <row r="8571" spans="1:7" hidden="1" x14ac:dyDescent="0.2">
      <c r="A8571" t="s">
        <v>291</v>
      </c>
      <c r="B8571">
        <v>1</v>
      </c>
      <c r="C8571">
        <v>16</v>
      </c>
      <c r="D8571" t="s">
        <v>6926</v>
      </c>
      <c r="E8571">
        <v>49.211272999999998</v>
      </c>
      <c r="F8571">
        <v>-122.86047000000001</v>
      </c>
      <c r="G8571">
        <f>IF(route_map__2[[#This Row],[route_label]]&lt;&gt;A8572,0,SQRT((E8572-route_map__2[[#This Row],[stop_lat]])^2 + ((F8572-route_map__2[[#This Row],[stop_lon]])*COS(RADIANS(route_map__2[[#This Row],[stop_lat]])))^2)*111.32)</f>
        <v>0.53528352024309978</v>
      </c>
    </row>
    <row r="8572" spans="1:7" hidden="1" x14ac:dyDescent="0.2">
      <c r="A8572" t="s">
        <v>291</v>
      </c>
      <c r="B8572">
        <v>1</v>
      </c>
      <c r="C8572">
        <v>17</v>
      </c>
      <c r="D8572" t="s">
        <v>6927</v>
      </c>
      <c r="E8572">
        <v>49.209556999999997</v>
      </c>
      <c r="F8572">
        <v>-122.867346</v>
      </c>
      <c r="G8572">
        <f>IF(route_map__2[[#This Row],[route_label]]&lt;&gt;A8573,0,SQRT((E8573-route_map__2[[#This Row],[stop_lat]])^2 + ((F8573-route_map__2[[#This Row],[stop_lon]])*COS(RADIANS(route_map__2[[#This Row],[stop_lat]])))^2)*111.32)</f>
        <v>0.29172442843803742</v>
      </c>
    </row>
    <row r="8573" spans="1:7" hidden="1" x14ac:dyDescent="0.2">
      <c r="A8573" t="s">
        <v>291</v>
      </c>
      <c r="B8573">
        <v>1</v>
      </c>
      <c r="C8573">
        <v>18</v>
      </c>
      <c r="D8573" t="s">
        <v>6928</v>
      </c>
      <c r="E8573">
        <v>49.209884000000002</v>
      </c>
      <c r="F8573">
        <v>-122.871326</v>
      </c>
      <c r="G8573">
        <f>IF(route_map__2[[#This Row],[route_label]]&lt;&gt;A8574,0,SQRT((E8574-route_map__2[[#This Row],[stop_lat]])^2 + ((F8574-route_map__2[[#This Row],[stop_lon]])*COS(RADIANS(route_map__2[[#This Row],[stop_lat]])))^2)*111.32)</f>
        <v>0.44441874432714884</v>
      </c>
    </row>
    <row r="8574" spans="1:7" hidden="1" x14ac:dyDescent="0.2">
      <c r="A8574" t="s">
        <v>291</v>
      </c>
      <c r="B8574">
        <v>1</v>
      </c>
      <c r="C8574">
        <v>19</v>
      </c>
      <c r="D8574" t="s">
        <v>6929</v>
      </c>
      <c r="E8574">
        <v>49.209892000000004</v>
      </c>
      <c r="F8574">
        <v>-122.877437</v>
      </c>
      <c r="G8574">
        <f>IF(route_map__2[[#This Row],[route_label]]&lt;&gt;A8575,0,SQRT((E8575-route_map__2[[#This Row],[stop_lat]])^2 + ((F8575-route_map__2[[#This Row],[stop_lon]])*COS(RADIANS(route_map__2[[#This Row],[stop_lat]])))^2)*111.32)</f>
        <v>0.33552137409534427</v>
      </c>
    </row>
    <row r="8575" spans="1:7" hidden="1" x14ac:dyDescent="0.2">
      <c r="A8575" t="s">
        <v>291</v>
      </c>
      <c r="B8575">
        <v>1</v>
      </c>
      <c r="C8575">
        <v>20</v>
      </c>
      <c r="D8575" t="s">
        <v>6930</v>
      </c>
      <c r="E8575">
        <v>49.206997999999999</v>
      </c>
      <c r="F8575">
        <v>-122.878726</v>
      </c>
      <c r="G8575">
        <f>IF(route_map__2[[#This Row],[route_label]]&lt;&gt;A8576,0,SQRT((E8576-route_map__2[[#This Row],[stop_lat]])^2 + ((F8576-route_map__2[[#This Row],[stop_lon]])*COS(RADIANS(route_map__2[[#This Row],[stop_lat]])))^2)*111.32)</f>
        <v>0.19680331942287577</v>
      </c>
    </row>
    <row r="8576" spans="1:7" hidden="1" x14ac:dyDescent="0.2">
      <c r="A8576" t="s">
        <v>291</v>
      </c>
      <c r="B8576">
        <v>1</v>
      </c>
      <c r="C8576">
        <v>21</v>
      </c>
      <c r="D8576" t="s">
        <v>6931</v>
      </c>
      <c r="E8576">
        <v>49.205567000000002</v>
      </c>
      <c r="F8576">
        <v>-122.880315</v>
      </c>
      <c r="G8576">
        <f>IF(route_map__2[[#This Row],[route_label]]&lt;&gt;A8577,0,SQRT((E8577-route_map__2[[#This Row],[stop_lat]])^2 + ((F8577-route_map__2[[#This Row],[stop_lon]])*COS(RADIANS(route_map__2[[#This Row],[stop_lat]])))^2)*111.32)</f>
        <v>0.3649209677171531</v>
      </c>
    </row>
    <row r="8577" spans="1:7" hidden="1" x14ac:dyDescent="0.2">
      <c r="A8577" t="s">
        <v>291</v>
      </c>
      <c r="B8577">
        <v>1</v>
      </c>
      <c r="C8577">
        <v>22</v>
      </c>
      <c r="D8577" t="s">
        <v>5557</v>
      </c>
      <c r="E8577">
        <v>49.204326000000002</v>
      </c>
      <c r="F8577">
        <v>-122.875671</v>
      </c>
      <c r="G8577">
        <f>IF(route_map__2[[#This Row],[route_label]]&lt;&gt;A8578,0,SQRT((E8578-route_map__2[[#This Row],[stop_lat]])^2 + ((F8578-route_map__2[[#This Row],[stop_lon]])*COS(RADIANS(route_map__2[[#This Row],[stop_lat]])))^2)*111.32)</f>
        <v>0</v>
      </c>
    </row>
    <row r="8578" spans="1:7" hidden="1" x14ac:dyDescent="0.2">
      <c r="A8578" t="s">
        <v>299</v>
      </c>
      <c r="B8578">
        <v>0</v>
      </c>
      <c r="C8578">
        <v>1</v>
      </c>
      <c r="D8578" t="s">
        <v>6932</v>
      </c>
      <c r="E8578">
        <v>49.126165</v>
      </c>
      <c r="F8578">
        <v>-122.704228</v>
      </c>
      <c r="G8578">
        <f>IF(route_map__2[[#This Row],[route_label]]&lt;&gt;A8579,0,SQRT((E8579-route_map__2[[#This Row],[stop_lat]])^2 + ((F8579-route_map__2[[#This Row],[stop_lon]])*COS(RADIANS(route_map__2[[#This Row],[stop_lat]])))^2)*111.32)</f>
        <v>0.336622965150491</v>
      </c>
    </row>
    <row r="8579" spans="1:7" hidden="1" x14ac:dyDescent="0.2">
      <c r="A8579" t="s">
        <v>299</v>
      </c>
      <c r="B8579">
        <v>0</v>
      </c>
      <c r="C8579">
        <v>2</v>
      </c>
      <c r="D8579" t="s">
        <v>6933</v>
      </c>
      <c r="E8579">
        <v>49.127101000000003</v>
      </c>
      <c r="F8579">
        <v>-122.70862200000001</v>
      </c>
      <c r="G8579">
        <f>IF(route_map__2[[#This Row],[route_label]]&lt;&gt;A8580,0,SQRT((E8580-route_map__2[[#This Row],[stop_lat]])^2 + ((F8580-route_map__2[[#This Row],[stop_lon]])*COS(RADIANS(route_map__2[[#This Row],[stop_lat]])))^2)*111.32)</f>
        <v>0.35987066700436149</v>
      </c>
    </row>
    <row r="8580" spans="1:7" hidden="1" x14ac:dyDescent="0.2">
      <c r="A8580" t="s">
        <v>299</v>
      </c>
      <c r="B8580">
        <v>0</v>
      </c>
      <c r="C8580">
        <v>3</v>
      </c>
      <c r="D8580" t="s">
        <v>6934</v>
      </c>
      <c r="E8580">
        <v>49.129193999999998</v>
      </c>
      <c r="F8580">
        <v>-122.71238700000001</v>
      </c>
      <c r="G8580">
        <f>IF(route_map__2[[#This Row],[route_label]]&lt;&gt;A8581,0,SQRT((E8581-route_map__2[[#This Row],[stop_lat]])^2 + ((F8581-route_map__2[[#This Row],[stop_lon]])*COS(RADIANS(route_map__2[[#This Row],[stop_lat]])))^2)*111.32)</f>
        <v>0.45902379794548792</v>
      </c>
    </row>
    <row r="8581" spans="1:7" hidden="1" x14ac:dyDescent="0.2">
      <c r="A8581" t="s">
        <v>299</v>
      </c>
      <c r="B8581">
        <v>0</v>
      </c>
      <c r="C8581">
        <v>4</v>
      </c>
      <c r="D8581" t="s">
        <v>6935</v>
      </c>
      <c r="E8581">
        <v>49.133296999999999</v>
      </c>
      <c r="F8581">
        <v>-122.71176</v>
      </c>
      <c r="G8581">
        <f>IF(route_map__2[[#This Row],[route_label]]&lt;&gt;A8582,0,SQRT((E8582-route_map__2[[#This Row],[stop_lat]])^2 + ((F8582-route_map__2[[#This Row],[stop_lon]])*COS(RADIANS(route_map__2[[#This Row],[stop_lat]])))^2)*111.32)</f>
        <v>0.78358873442966503</v>
      </c>
    </row>
    <row r="8582" spans="1:7" hidden="1" x14ac:dyDescent="0.2">
      <c r="A8582" t="s">
        <v>299</v>
      </c>
      <c r="B8582">
        <v>0</v>
      </c>
      <c r="C8582">
        <v>5</v>
      </c>
      <c r="D8582" t="s">
        <v>6875</v>
      </c>
      <c r="E8582">
        <v>49.133467000000003</v>
      </c>
      <c r="F8582">
        <v>-122.70100499999999</v>
      </c>
      <c r="G8582">
        <f>IF(route_map__2[[#This Row],[route_label]]&lt;&gt;A8583,0,SQRT((E8583-route_map__2[[#This Row],[stop_lat]])^2 + ((F8583-route_map__2[[#This Row],[stop_lon]])*COS(RADIANS(route_map__2[[#This Row],[stop_lat]])))^2)*111.32)</f>
        <v>0.40170771222064788</v>
      </c>
    </row>
    <row r="8583" spans="1:7" hidden="1" x14ac:dyDescent="0.2">
      <c r="A8583" t="s">
        <v>299</v>
      </c>
      <c r="B8583">
        <v>0</v>
      </c>
      <c r="C8583">
        <v>6</v>
      </c>
      <c r="D8583" t="s">
        <v>6876</v>
      </c>
      <c r="E8583">
        <v>49.133541999999998</v>
      </c>
      <c r="F8583">
        <v>-122.695491</v>
      </c>
      <c r="G8583">
        <f>IF(route_map__2[[#This Row],[route_label]]&lt;&gt;A8584,0,SQRT((E8584-route_map__2[[#This Row],[stop_lat]])^2 + ((F8584-route_map__2[[#This Row],[stop_lon]])*COS(RADIANS(route_map__2[[#This Row],[stop_lat]])))^2)*111.32)</f>
        <v>0.39073128385095973</v>
      </c>
    </row>
    <row r="8584" spans="1:7" hidden="1" x14ac:dyDescent="0.2">
      <c r="A8584" t="s">
        <v>299</v>
      </c>
      <c r="B8584">
        <v>0</v>
      </c>
      <c r="C8584">
        <v>7</v>
      </c>
      <c r="D8584" t="s">
        <v>6936</v>
      </c>
      <c r="E8584">
        <v>49.133625000000002</v>
      </c>
      <c r="F8584">
        <v>-122.690128</v>
      </c>
      <c r="G8584">
        <f>IF(route_map__2[[#This Row],[route_label]]&lt;&gt;A8585,0,SQRT((E8585-route_map__2[[#This Row],[stop_lat]])^2 + ((F8585-route_map__2[[#This Row],[stop_lon]])*COS(RADIANS(route_map__2[[#This Row],[stop_lat]])))^2)*111.32)</f>
        <v>0.50603255745529541</v>
      </c>
    </row>
    <row r="8585" spans="1:7" hidden="1" x14ac:dyDescent="0.2">
      <c r="A8585" t="s">
        <v>299</v>
      </c>
      <c r="B8585">
        <v>0</v>
      </c>
      <c r="C8585">
        <v>8</v>
      </c>
      <c r="D8585" t="s">
        <v>6937</v>
      </c>
      <c r="E8585">
        <v>49.133569000000001</v>
      </c>
      <c r="F8585">
        <v>-122.683181</v>
      </c>
      <c r="G8585">
        <f>IF(route_map__2[[#This Row],[route_label]]&lt;&gt;A8586,0,SQRT((E8586-route_map__2[[#This Row],[stop_lat]])^2 + ((F8586-route_map__2[[#This Row],[stop_lon]])*COS(RADIANS(route_map__2[[#This Row],[stop_lat]])))^2)*111.32)</f>
        <v>0.31794833562001551</v>
      </c>
    </row>
    <row r="8586" spans="1:7" hidden="1" x14ac:dyDescent="0.2">
      <c r="A8586" t="s">
        <v>299</v>
      </c>
      <c r="B8586">
        <v>0</v>
      </c>
      <c r="C8586">
        <v>9</v>
      </c>
      <c r="D8586" t="s">
        <v>6938</v>
      </c>
      <c r="E8586">
        <v>49.133501000000003</v>
      </c>
      <c r="F8586">
        <v>-122.678817</v>
      </c>
      <c r="G8586">
        <f>IF(route_map__2[[#This Row],[route_label]]&lt;&gt;A8587,0,SQRT((E8587-route_map__2[[#This Row],[stop_lat]])^2 + ((F8587-route_map__2[[#This Row],[stop_lon]])*COS(RADIANS(route_map__2[[#This Row],[stop_lat]])))^2)*111.32)</f>
        <v>0.54596232537117328</v>
      </c>
    </row>
    <row r="8587" spans="1:7" hidden="1" x14ac:dyDescent="0.2">
      <c r="A8587" t="s">
        <v>299</v>
      </c>
      <c r="B8587">
        <v>0</v>
      </c>
      <c r="C8587">
        <v>10</v>
      </c>
      <c r="D8587" t="s">
        <v>6939</v>
      </c>
      <c r="E8587">
        <v>49.133432999999997</v>
      </c>
      <c r="F8587">
        <v>-122.671322</v>
      </c>
      <c r="G8587">
        <f>IF(route_map__2[[#This Row],[route_label]]&lt;&gt;A8588,0,SQRT((E8588-route_map__2[[#This Row],[stop_lat]])^2 + ((F8588-route_map__2[[#This Row],[stop_lon]])*COS(RADIANS(route_map__2[[#This Row],[stop_lat]])))^2)*111.32)</f>
        <v>0.30752788691628818</v>
      </c>
    </row>
    <row r="8588" spans="1:7" hidden="1" x14ac:dyDescent="0.2">
      <c r="A8588" t="s">
        <v>299</v>
      </c>
      <c r="B8588">
        <v>0</v>
      </c>
      <c r="C8588">
        <v>11</v>
      </c>
      <c r="D8588" t="s">
        <v>6940</v>
      </c>
      <c r="E8588">
        <v>49.133409</v>
      </c>
      <c r="F8588">
        <v>-122.6671</v>
      </c>
      <c r="G8588">
        <f>IF(route_map__2[[#This Row],[route_label]]&lt;&gt;A8589,0,SQRT((E8589-route_map__2[[#This Row],[stop_lat]])^2 + ((F8589-route_map__2[[#This Row],[stop_lon]])*COS(RADIANS(route_map__2[[#This Row],[stop_lat]])))^2)*111.32)</f>
        <v>0.42158245839121455</v>
      </c>
    </row>
    <row r="8589" spans="1:7" hidden="1" x14ac:dyDescent="0.2">
      <c r="A8589" t="s">
        <v>299</v>
      </c>
      <c r="B8589">
        <v>0</v>
      </c>
      <c r="C8589">
        <v>12</v>
      </c>
      <c r="D8589" t="s">
        <v>6941</v>
      </c>
      <c r="E8589">
        <v>49.132916999999999</v>
      </c>
      <c r="F8589">
        <v>-122.661361</v>
      </c>
      <c r="G8589">
        <f>IF(route_map__2[[#This Row],[route_label]]&lt;&gt;A8590,0,SQRT((E8590-route_map__2[[#This Row],[stop_lat]])^2 + ((F8590-route_map__2[[#This Row],[stop_lon]])*COS(RADIANS(route_map__2[[#This Row],[stop_lat]])))^2)*111.32)</f>
        <v>0.24407182563156751</v>
      </c>
    </row>
    <row r="8590" spans="1:7" hidden="1" x14ac:dyDescent="0.2">
      <c r="A8590" t="s">
        <v>299</v>
      </c>
      <c r="B8590">
        <v>0</v>
      </c>
      <c r="C8590">
        <v>13</v>
      </c>
      <c r="D8590" t="s">
        <v>6942</v>
      </c>
      <c r="E8590">
        <v>49.130733999999997</v>
      </c>
      <c r="F8590">
        <v>-122.66104900000001</v>
      </c>
      <c r="G8590">
        <f>IF(route_map__2[[#This Row],[route_label]]&lt;&gt;A8591,0,SQRT((E8591-route_map__2[[#This Row],[stop_lat]])^2 + ((F8591-route_map__2[[#This Row],[stop_lon]])*COS(RADIANS(route_map__2[[#This Row],[stop_lat]])))^2)*111.32)</f>
        <v>0.55514688472004847</v>
      </c>
    </row>
    <row r="8591" spans="1:7" hidden="1" x14ac:dyDescent="0.2">
      <c r="A8591" t="s">
        <v>299</v>
      </c>
      <c r="B8591">
        <v>0</v>
      </c>
      <c r="C8591">
        <v>14</v>
      </c>
      <c r="D8591" t="s">
        <v>6943</v>
      </c>
      <c r="E8591">
        <v>49.125762999999999</v>
      </c>
      <c r="F8591">
        <v>-122.66043999999999</v>
      </c>
      <c r="G8591">
        <f>IF(route_map__2[[#This Row],[route_label]]&lt;&gt;A8592,0,SQRT((E8592-route_map__2[[#This Row],[stop_lat]])^2 + ((F8592-route_map__2[[#This Row],[stop_lon]])*COS(RADIANS(route_map__2[[#This Row],[stop_lat]])))^2)*111.32)</f>
        <v>0.39109853965570945</v>
      </c>
    </row>
    <row r="8592" spans="1:7" hidden="1" x14ac:dyDescent="0.2">
      <c r="A8592" t="s">
        <v>299</v>
      </c>
      <c r="B8592">
        <v>0</v>
      </c>
      <c r="C8592">
        <v>15</v>
      </c>
      <c r="D8592" t="s">
        <v>6944</v>
      </c>
      <c r="E8592">
        <v>49.122253000000001</v>
      </c>
      <c r="F8592">
        <v>-122.660208</v>
      </c>
      <c r="G8592">
        <f>IF(route_map__2[[#This Row],[route_label]]&lt;&gt;A8593,0,SQRT((E8593-route_map__2[[#This Row],[stop_lat]])^2 + ((F8593-route_map__2[[#This Row],[stop_lon]])*COS(RADIANS(route_map__2[[#This Row],[stop_lat]])))^2)*111.32)</f>
        <v>0.22454042960877563</v>
      </c>
    </row>
    <row r="8593" spans="1:7" hidden="1" x14ac:dyDescent="0.2">
      <c r="A8593" t="s">
        <v>299</v>
      </c>
      <c r="B8593">
        <v>0</v>
      </c>
      <c r="C8593">
        <v>16</v>
      </c>
      <c r="D8593" t="s">
        <v>6945</v>
      </c>
      <c r="E8593">
        <v>49.120235999999998</v>
      </c>
      <c r="F8593">
        <v>-122.660234</v>
      </c>
      <c r="G8593">
        <f>IF(route_map__2[[#This Row],[route_label]]&lt;&gt;A8594,0,SQRT((E8594-route_map__2[[#This Row],[stop_lat]])^2 + ((F8594-route_map__2[[#This Row],[stop_lon]])*COS(RADIANS(route_map__2[[#This Row],[stop_lat]])))^2)*111.32)</f>
        <v>0.1713452237529236</v>
      </c>
    </row>
    <row r="8594" spans="1:7" hidden="1" x14ac:dyDescent="0.2">
      <c r="A8594" t="s">
        <v>299</v>
      </c>
      <c r="B8594">
        <v>0</v>
      </c>
      <c r="C8594">
        <v>17</v>
      </c>
      <c r="D8594" t="s">
        <v>6819</v>
      </c>
      <c r="E8594">
        <v>49.118819999999999</v>
      </c>
      <c r="F8594">
        <v>-122.659312</v>
      </c>
      <c r="G8594">
        <f>IF(route_map__2[[#This Row],[route_label]]&lt;&gt;A8595,0,SQRT((E8595-route_map__2[[#This Row],[stop_lat]])^2 + ((F8595-route_map__2[[#This Row],[stop_lon]])*COS(RADIANS(route_map__2[[#This Row],[stop_lat]])))^2)*111.32)</f>
        <v>0.19548213202166756</v>
      </c>
    </row>
    <row r="8595" spans="1:7" hidden="1" x14ac:dyDescent="0.2">
      <c r="A8595" t="s">
        <v>299</v>
      </c>
      <c r="B8595">
        <v>0</v>
      </c>
      <c r="C8595">
        <v>18</v>
      </c>
      <c r="D8595" t="s">
        <v>6820</v>
      </c>
      <c r="E8595">
        <v>49.118808999999999</v>
      </c>
      <c r="F8595">
        <v>-122.656629</v>
      </c>
      <c r="G8595">
        <f>IF(route_map__2[[#This Row],[route_label]]&lt;&gt;A8596,0,SQRT((E8596-route_map__2[[#This Row],[stop_lat]])^2 + ((F8596-route_map__2[[#This Row],[stop_lon]])*COS(RADIANS(route_map__2[[#This Row],[stop_lat]])))^2)*111.32)</f>
        <v>0.91711691084270541</v>
      </c>
    </row>
    <row r="8596" spans="1:7" hidden="1" x14ac:dyDescent="0.2">
      <c r="A8596" t="s">
        <v>299</v>
      </c>
      <c r="B8596">
        <v>0</v>
      </c>
      <c r="C8596">
        <v>19</v>
      </c>
      <c r="D8596" t="s">
        <v>6946</v>
      </c>
      <c r="E8596">
        <v>49.114477999999998</v>
      </c>
      <c r="F8596">
        <v>-122.645921</v>
      </c>
      <c r="G8596">
        <f>IF(route_map__2[[#This Row],[route_label]]&lt;&gt;A8597,0,SQRT((E8597-route_map__2[[#This Row],[stop_lat]])^2 + ((F8597-route_map__2[[#This Row],[stop_lon]])*COS(RADIANS(route_map__2[[#This Row],[stop_lat]])))^2)*111.32)</f>
        <v>0.52105913775729606</v>
      </c>
    </row>
    <row r="8597" spans="1:7" hidden="1" x14ac:dyDescent="0.2">
      <c r="A8597" t="s">
        <v>299</v>
      </c>
      <c r="B8597">
        <v>0</v>
      </c>
      <c r="C8597">
        <v>20</v>
      </c>
      <c r="D8597" t="s">
        <v>6947</v>
      </c>
      <c r="E8597">
        <v>49.110100000000003</v>
      </c>
      <c r="F8597">
        <v>-122.64845099999999</v>
      </c>
      <c r="G8597">
        <f>IF(route_map__2[[#This Row],[route_label]]&lt;&gt;A8598,0,SQRT((E8598-route_map__2[[#This Row],[stop_lat]])^2 + ((F8598-route_map__2[[#This Row],[stop_lon]])*COS(RADIANS(route_map__2[[#This Row],[stop_lat]])))^2)*111.32)</f>
        <v>0.33414094171711262</v>
      </c>
    </row>
    <row r="8598" spans="1:7" hidden="1" x14ac:dyDescent="0.2">
      <c r="A8598" t="s">
        <v>299</v>
      </c>
      <c r="B8598">
        <v>0</v>
      </c>
      <c r="C8598">
        <v>21</v>
      </c>
      <c r="D8598" t="s">
        <v>6948</v>
      </c>
      <c r="E8598">
        <v>49.107807000000001</v>
      </c>
      <c r="F8598">
        <v>-122.65141</v>
      </c>
      <c r="G8598">
        <f>IF(route_map__2[[#This Row],[route_label]]&lt;&gt;A8599,0,SQRT((E8599-route_map__2[[#This Row],[stop_lat]])^2 + ((F8599-route_map__2[[#This Row],[stop_lon]])*COS(RADIANS(route_map__2[[#This Row],[stop_lat]])))^2)*111.32)</f>
        <v>0.31551831748527154</v>
      </c>
    </row>
    <row r="8599" spans="1:7" hidden="1" x14ac:dyDescent="0.2">
      <c r="A8599" t="s">
        <v>299</v>
      </c>
      <c r="B8599">
        <v>0</v>
      </c>
      <c r="C8599">
        <v>22</v>
      </c>
      <c r="D8599" t="s">
        <v>6949</v>
      </c>
      <c r="E8599">
        <v>49.105657999999998</v>
      </c>
      <c r="F8599">
        <v>-122.654233</v>
      </c>
      <c r="G8599">
        <f>IF(route_map__2[[#This Row],[route_label]]&lt;&gt;A8600,0,SQRT((E8600-route_map__2[[#This Row],[stop_lat]])^2 + ((F8600-route_map__2[[#This Row],[stop_lon]])*COS(RADIANS(route_map__2[[#This Row],[stop_lat]])))^2)*111.32)</f>
        <v>0.2902039195193854</v>
      </c>
    </row>
    <row r="8600" spans="1:7" hidden="1" x14ac:dyDescent="0.2">
      <c r="A8600" t="s">
        <v>299</v>
      </c>
      <c r="B8600">
        <v>0</v>
      </c>
      <c r="C8600">
        <v>23</v>
      </c>
      <c r="D8600" t="s">
        <v>6823</v>
      </c>
      <c r="E8600">
        <v>49.105178000000002</v>
      </c>
      <c r="F8600">
        <v>-122.658147</v>
      </c>
      <c r="G8600">
        <f>IF(route_map__2[[#This Row],[route_label]]&lt;&gt;A8601,0,SQRT((E8601-route_map__2[[#This Row],[stop_lat]])^2 + ((F8601-route_map__2[[#This Row],[stop_lon]])*COS(RADIANS(route_map__2[[#This Row],[stop_lat]])))^2)*111.32)</f>
        <v>0.15969041290099362</v>
      </c>
    </row>
    <row r="8601" spans="1:7" hidden="1" x14ac:dyDescent="0.2">
      <c r="A8601" t="s">
        <v>299</v>
      </c>
      <c r="B8601">
        <v>0</v>
      </c>
      <c r="C8601">
        <v>24</v>
      </c>
      <c r="D8601" t="s">
        <v>5768</v>
      </c>
      <c r="E8601">
        <v>49.105966000000002</v>
      </c>
      <c r="F8601">
        <v>-122.659978</v>
      </c>
      <c r="G8601">
        <f>IF(route_map__2[[#This Row],[route_label]]&lt;&gt;A8602,0,SQRT((E8602-route_map__2[[#This Row],[stop_lat]])^2 + ((F8602-route_map__2[[#This Row],[stop_lon]])*COS(RADIANS(route_map__2[[#This Row],[stop_lat]])))^2)*111.32)</f>
        <v>0.37155785389003271</v>
      </c>
    </row>
    <row r="8602" spans="1:7" hidden="1" x14ac:dyDescent="0.2">
      <c r="A8602" t="s">
        <v>299</v>
      </c>
      <c r="B8602">
        <v>0</v>
      </c>
      <c r="C8602">
        <v>25</v>
      </c>
      <c r="D8602" t="s">
        <v>6950</v>
      </c>
      <c r="E8602">
        <v>49.106538</v>
      </c>
      <c r="F8602">
        <v>-122.654955</v>
      </c>
      <c r="G8602">
        <f>IF(route_map__2[[#This Row],[route_label]]&lt;&gt;A8603,0,SQRT((E8603-route_map__2[[#This Row],[stop_lat]])^2 + ((F8603-route_map__2[[#This Row],[stop_lon]])*COS(RADIANS(route_map__2[[#This Row],[stop_lat]])))^2)*111.32)</f>
        <v>0</v>
      </c>
    </row>
    <row r="8603" spans="1:7" hidden="1" x14ac:dyDescent="0.2">
      <c r="A8603" t="s">
        <v>299</v>
      </c>
      <c r="B8603">
        <v>1</v>
      </c>
      <c r="C8603">
        <v>1</v>
      </c>
      <c r="D8603" t="s">
        <v>6950</v>
      </c>
      <c r="E8603">
        <v>49.106538</v>
      </c>
      <c r="F8603">
        <v>-122.654955</v>
      </c>
      <c r="G8603">
        <f>IF(route_map__2[[#This Row],[route_label]]&lt;&gt;A8604,0,SQRT((E8604-route_map__2[[#This Row],[stop_lat]])^2 + ((F8604-route_map__2[[#This Row],[stop_lon]])*COS(RADIANS(route_map__2[[#This Row],[stop_lat]])))^2)*111.32)</f>
        <v>0.2910502286470959</v>
      </c>
    </row>
    <row r="8604" spans="1:7" hidden="1" x14ac:dyDescent="0.2">
      <c r="A8604" t="s">
        <v>299</v>
      </c>
      <c r="B8604">
        <v>1</v>
      </c>
      <c r="C8604">
        <v>2</v>
      </c>
      <c r="D8604" t="s">
        <v>6951</v>
      </c>
      <c r="E8604">
        <v>49.107607999999999</v>
      </c>
      <c r="F8604">
        <v>-122.65131100000001</v>
      </c>
      <c r="G8604">
        <f>IF(route_map__2[[#This Row],[route_label]]&lt;&gt;A8605,0,SQRT((E8605-route_map__2[[#This Row],[stop_lat]])^2 + ((F8605-route_map__2[[#This Row],[stop_lon]])*COS(RADIANS(route_map__2[[#This Row],[stop_lat]])))^2)*111.32)</f>
        <v>0.45765678183868519</v>
      </c>
    </row>
    <row r="8605" spans="1:7" hidden="1" x14ac:dyDescent="0.2">
      <c r="A8605" t="s">
        <v>299</v>
      </c>
      <c r="B8605">
        <v>1</v>
      </c>
      <c r="C8605">
        <v>3</v>
      </c>
      <c r="D8605" t="s">
        <v>6952</v>
      </c>
      <c r="E8605">
        <v>49.110689000000001</v>
      </c>
      <c r="F8605">
        <v>-122.647153</v>
      </c>
      <c r="G8605">
        <f>IF(route_map__2[[#This Row],[route_label]]&lt;&gt;A8606,0,SQRT((E8606-route_map__2[[#This Row],[stop_lat]])^2 + ((F8606-route_map__2[[#This Row],[stop_lon]])*COS(RADIANS(route_map__2[[#This Row],[stop_lat]])))^2)*111.32)</f>
        <v>0.56084895441754745</v>
      </c>
    </row>
    <row r="8606" spans="1:7" hidden="1" x14ac:dyDescent="0.2">
      <c r="A8606" t="s">
        <v>299</v>
      </c>
      <c r="B8606">
        <v>1</v>
      </c>
      <c r="C8606">
        <v>4</v>
      </c>
      <c r="D8606" t="s">
        <v>6953</v>
      </c>
      <c r="E8606">
        <v>49.115698000000002</v>
      </c>
      <c r="F8606">
        <v>-122.64798</v>
      </c>
      <c r="G8606">
        <f>IF(route_map__2[[#This Row],[route_label]]&lt;&gt;A8607,0,SQRT((E8607-route_map__2[[#This Row],[stop_lat]])^2 + ((F8607-route_map__2[[#This Row],[stop_lon]])*COS(RADIANS(route_map__2[[#This Row],[stop_lat]])))^2)*111.32)</f>
        <v>0.60885295250768745</v>
      </c>
    </row>
    <row r="8607" spans="1:7" hidden="1" x14ac:dyDescent="0.2">
      <c r="A8607" t="s">
        <v>299</v>
      </c>
      <c r="B8607">
        <v>1</v>
      </c>
      <c r="C8607">
        <v>5</v>
      </c>
      <c r="D8607" t="s">
        <v>6824</v>
      </c>
      <c r="E8607">
        <v>49.118955</v>
      </c>
      <c r="F8607">
        <v>-122.65469299999999</v>
      </c>
      <c r="G8607">
        <f>IF(route_map__2[[#This Row],[route_label]]&lt;&gt;A8608,0,SQRT((E8608-route_map__2[[#This Row],[stop_lat]])^2 + ((F8608-route_map__2[[#This Row],[stop_lon]])*COS(RADIANS(route_map__2[[#This Row],[stop_lat]])))^2)*111.32)</f>
        <v>0.20873062927245065</v>
      </c>
    </row>
    <row r="8608" spans="1:7" hidden="1" x14ac:dyDescent="0.2">
      <c r="A8608" t="s">
        <v>299</v>
      </c>
      <c r="B8608">
        <v>1</v>
      </c>
      <c r="C8608">
        <v>6</v>
      </c>
      <c r="D8608" t="s">
        <v>6825</v>
      </c>
      <c r="E8608">
        <v>49.119002000000002</v>
      </c>
      <c r="F8608">
        <v>-122.657557</v>
      </c>
      <c r="G8608">
        <f>IF(route_map__2[[#This Row],[route_label]]&lt;&gt;A8609,0,SQRT((E8609-route_map__2[[#This Row],[stop_lat]])^2 + ((F8609-route_map__2[[#This Row],[stop_lon]])*COS(RADIANS(route_map__2[[#This Row],[stop_lat]])))^2)*111.32)</f>
        <v>0.22435088106306988</v>
      </c>
    </row>
    <row r="8609" spans="1:7" hidden="1" x14ac:dyDescent="0.2">
      <c r="A8609" t="s">
        <v>299</v>
      </c>
      <c r="B8609">
        <v>1</v>
      </c>
      <c r="C8609">
        <v>7</v>
      </c>
      <c r="D8609" t="s">
        <v>6954</v>
      </c>
      <c r="E8609">
        <v>49.120275999999997</v>
      </c>
      <c r="F8609">
        <v>-122.659943</v>
      </c>
      <c r="G8609">
        <f>IF(route_map__2[[#This Row],[route_label]]&lt;&gt;A8610,0,SQRT((E8610-route_map__2[[#This Row],[stop_lat]])^2 + ((F8610-route_map__2[[#This Row],[stop_lon]])*COS(RADIANS(route_map__2[[#This Row],[stop_lat]])))^2)*111.32)</f>
        <v>0.30748741884317998</v>
      </c>
    </row>
    <row r="8610" spans="1:7" hidden="1" x14ac:dyDescent="0.2">
      <c r="A8610" t="s">
        <v>299</v>
      </c>
      <c r="B8610">
        <v>1</v>
      </c>
      <c r="C8610">
        <v>8</v>
      </c>
      <c r="D8610" t="s">
        <v>6955</v>
      </c>
      <c r="E8610">
        <v>49.123038000000001</v>
      </c>
      <c r="F8610">
        <v>-122.659893</v>
      </c>
      <c r="G8610">
        <f>IF(route_map__2[[#This Row],[route_label]]&lt;&gt;A8611,0,SQRT((E8611-route_map__2[[#This Row],[stop_lat]])^2 + ((F8611-route_map__2[[#This Row],[stop_lon]])*COS(RADIANS(route_map__2[[#This Row],[stop_lat]])))^2)*111.32)</f>
        <v>0.40521046132624433</v>
      </c>
    </row>
    <row r="8611" spans="1:7" hidden="1" x14ac:dyDescent="0.2">
      <c r="A8611" t="s">
        <v>299</v>
      </c>
      <c r="B8611">
        <v>1</v>
      </c>
      <c r="C8611">
        <v>9</v>
      </c>
      <c r="D8611" t="s">
        <v>6956</v>
      </c>
      <c r="E8611">
        <v>49.126657999999999</v>
      </c>
      <c r="F8611">
        <v>-122.660476</v>
      </c>
      <c r="G8611">
        <f>IF(route_map__2[[#This Row],[route_label]]&lt;&gt;A8612,0,SQRT((E8612-route_map__2[[#This Row],[stop_lat]])^2 + ((F8612-route_map__2[[#This Row],[stop_lon]])*COS(RADIANS(route_map__2[[#This Row],[stop_lat]])))^2)*111.32)</f>
        <v>0.44330484397234182</v>
      </c>
    </row>
    <row r="8612" spans="1:7" hidden="1" x14ac:dyDescent="0.2">
      <c r="A8612" t="s">
        <v>299</v>
      </c>
      <c r="B8612">
        <v>1</v>
      </c>
      <c r="C8612">
        <v>10</v>
      </c>
      <c r="D8612" t="s">
        <v>6957</v>
      </c>
      <c r="E8612">
        <v>49.130634000000001</v>
      </c>
      <c r="F8612">
        <v>-122.66081699999999</v>
      </c>
      <c r="G8612">
        <f>IF(route_map__2[[#This Row],[route_label]]&lt;&gt;A8613,0,SQRT((E8613-route_map__2[[#This Row],[stop_lat]])^2 + ((F8613-route_map__2[[#This Row],[stop_lon]])*COS(RADIANS(route_map__2[[#This Row],[stop_lat]])))^2)*111.32)</f>
        <v>0.3464670584502435</v>
      </c>
    </row>
    <row r="8613" spans="1:7" hidden="1" x14ac:dyDescent="0.2">
      <c r="A8613" t="s">
        <v>299</v>
      </c>
      <c r="B8613">
        <v>1</v>
      </c>
      <c r="C8613">
        <v>11</v>
      </c>
      <c r="D8613" t="s">
        <v>6958</v>
      </c>
      <c r="E8613">
        <v>49.133597999999999</v>
      </c>
      <c r="F8613">
        <v>-122.662268</v>
      </c>
      <c r="G8613">
        <f>IF(route_map__2[[#This Row],[route_label]]&lt;&gt;A8614,0,SQRT((E8614-route_map__2[[#This Row],[stop_lat]])^2 + ((F8614-route_map__2[[#This Row],[stop_lon]])*COS(RADIANS(route_map__2[[#This Row],[stop_lat]])))^2)*111.32)</f>
        <v>0.53076862500401711</v>
      </c>
    </row>
    <row r="8614" spans="1:7" hidden="1" x14ac:dyDescent="0.2">
      <c r="A8614" t="s">
        <v>299</v>
      </c>
      <c r="B8614">
        <v>1</v>
      </c>
      <c r="C8614">
        <v>12</v>
      </c>
      <c r="D8614" t="s">
        <v>6959</v>
      </c>
      <c r="E8614">
        <v>49.133626999999997</v>
      </c>
      <c r="F8614">
        <v>-122.669555</v>
      </c>
      <c r="G8614">
        <f>IF(route_map__2[[#This Row],[route_label]]&lt;&gt;A8615,0,SQRT((E8615-route_map__2[[#This Row],[stop_lat]])^2 + ((F8615-route_map__2[[#This Row],[stop_lon]])*COS(RADIANS(route_map__2[[#This Row],[stop_lat]])))^2)*111.32)</f>
        <v>0.30426383523135925</v>
      </c>
    </row>
    <row r="8615" spans="1:7" hidden="1" x14ac:dyDescent="0.2">
      <c r="A8615" t="s">
        <v>299</v>
      </c>
      <c r="B8615">
        <v>1</v>
      </c>
      <c r="C8615">
        <v>13</v>
      </c>
      <c r="D8615" t="s">
        <v>6960</v>
      </c>
      <c r="E8615">
        <v>49.133662999999999</v>
      </c>
      <c r="F8615">
        <v>-122.673732</v>
      </c>
      <c r="G8615">
        <f>IF(route_map__2[[#This Row],[route_label]]&lt;&gt;A8616,0,SQRT((E8616-route_map__2[[#This Row],[stop_lat]])^2 + ((F8616-route_map__2[[#This Row],[stop_lon]])*COS(RADIANS(route_map__2[[#This Row],[stop_lat]])))^2)*111.32)</f>
        <v>0.46136660653258471</v>
      </c>
    </row>
    <row r="8616" spans="1:7" hidden="1" x14ac:dyDescent="0.2">
      <c r="A8616" t="s">
        <v>299</v>
      </c>
      <c r="B8616">
        <v>1</v>
      </c>
      <c r="C8616">
        <v>14</v>
      </c>
      <c r="D8616" t="s">
        <v>6961</v>
      </c>
      <c r="E8616">
        <v>49.133702999999997</v>
      </c>
      <c r="F8616">
        <v>-122.680066</v>
      </c>
      <c r="G8616">
        <f>IF(route_map__2[[#This Row],[route_label]]&lt;&gt;A8617,0,SQRT((E8617-route_map__2[[#This Row],[stop_lat]])^2 + ((F8617-route_map__2[[#This Row],[stop_lon]])*COS(RADIANS(route_map__2[[#This Row],[stop_lat]])))^2)*111.32)</f>
        <v>0.31210664476071714</v>
      </c>
    </row>
    <row r="8617" spans="1:7" hidden="1" x14ac:dyDescent="0.2">
      <c r="A8617" t="s">
        <v>299</v>
      </c>
      <c r="B8617">
        <v>1</v>
      </c>
      <c r="C8617">
        <v>15</v>
      </c>
      <c r="D8617" t="s">
        <v>6962</v>
      </c>
      <c r="E8617">
        <v>49.133690000000001</v>
      </c>
      <c r="F8617">
        <v>-122.68435100000001</v>
      </c>
      <c r="G8617">
        <f>IF(route_map__2[[#This Row],[route_label]]&lt;&gt;A8618,0,SQRT((E8618-route_map__2[[#This Row],[stop_lat]])^2 + ((F8618-route_map__2[[#This Row],[stop_lon]])*COS(RADIANS(route_map__2[[#This Row],[stop_lat]])))^2)*111.32)</f>
        <v>0.51475931574775957</v>
      </c>
    </row>
    <row r="8618" spans="1:7" hidden="1" x14ac:dyDescent="0.2">
      <c r="A8618" t="s">
        <v>299</v>
      </c>
      <c r="B8618">
        <v>1</v>
      </c>
      <c r="C8618">
        <v>16</v>
      </c>
      <c r="D8618" t="s">
        <v>6892</v>
      </c>
      <c r="E8618">
        <v>49.133735999999999</v>
      </c>
      <c r="F8618">
        <v>-122.691418</v>
      </c>
      <c r="G8618">
        <f>IF(route_map__2[[#This Row],[route_label]]&lt;&gt;A8619,0,SQRT((E8619-route_map__2[[#This Row],[stop_lat]])^2 + ((F8619-route_map__2[[#This Row],[stop_lon]])*COS(RADIANS(route_map__2[[#This Row],[stop_lat]])))^2)*111.32)</f>
        <v>0.39802744074876378</v>
      </c>
    </row>
    <row r="8619" spans="1:7" hidden="1" x14ac:dyDescent="0.2">
      <c r="A8619" t="s">
        <v>299</v>
      </c>
      <c r="B8619">
        <v>1</v>
      </c>
      <c r="C8619">
        <v>17</v>
      </c>
      <c r="D8619" t="s">
        <v>6893</v>
      </c>
      <c r="E8619">
        <v>49.133647000000003</v>
      </c>
      <c r="F8619">
        <v>-122.696881</v>
      </c>
      <c r="G8619">
        <f>IF(route_map__2[[#This Row],[route_label]]&lt;&gt;A8620,0,SQRT((E8620-route_map__2[[#This Row],[stop_lat]])^2 + ((F8620-route_map__2[[#This Row],[stop_lon]])*COS(RADIANS(route_map__2[[#This Row],[stop_lat]])))^2)*111.32)</f>
        <v>0.37819100597242894</v>
      </c>
    </row>
    <row r="8620" spans="1:7" hidden="1" x14ac:dyDescent="0.2">
      <c r="A8620" t="s">
        <v>299</v>
      </c>
      <c r="B8620">
        <v>1</v>
      </c>
      <c r="C8620">
        <v>18</v>
      </c>
      <c r="D8620" t="s">
        <v>6963</v>
      </c>
      <c r="E8620">
        <v>49.133544999999998</v>
      </c>
      <c r="F8620">
        <v>-122.702071</v>
      </c>
      <c r="G8620">
        <f>IF(route_map__2[[#This Row],[route_label]]&lt;&gt;A8621,0,SQRT((E8621-route_map__2[[#This Row],[stop_lat]])^2 + ((F8621-route_map__2[[#This Row],[stop_lon]])*COS(RADIANS(route_map__2[[#This Row],[stop_lat]])))^2)*111.32)</f>
        <v>0.77073629891872042</v>
      </c>
    </row>
    <row r="8621" spans="1:7" hidden="1" x14ac:dyDescent="0.2">
      <c r="A8621" t="s">
        <v>299</v>
      </c>
      <c r="B8621">
        <v>1</v>
      </c>
      <c r="C8621">
        <v>19</v>
      </c>
      <c r="D8621" t="s">
        <v>6964</v>
      </c>
      <c r="E8621">
        <v>49.132894999999998</v>
      </c>
      <c r="F8621">
        <v>-122.71260599999999</v>
      </c>
      <c r="G8621">
        <f>IF(route_map__2[[#This Row],[route_label]]&lt;&gt;A8622,0,SQRT((E8622-route_map__2[[#This Row],[stop_lat]])^2 + ((F8622-route_map__2[[#This Row],[stop_lon]])*COS(RADIANS(route_map__2[[#This Row],[stop_lat]])))^2)*111.32)</f>
        <v>0.22642867573915074</v>
      </c>
    </row>
    <row r="8622" spans="1:7" hidden="1" x14ac:dyDescent="0.2">
      <c r="A8622" t="s">
        <v>299</v>
      </c>
      <c r="B8622">
        <v>1</v>
      </c>
      <c r="C8622">
        <v>20</v>
      </c>
      <c r="D8622" t="s">
        <v>6965</v>
      </c>
      <c r="E8622">
        <v>49.130861000000003</v>
      </c>
      <c r="F8622">
        <v>-122.71262400000001</v>
      </c>
      <c r="G8622">
        <f>IF(route_map__2[[#This Row],[route_label]]&lt;&gt;A8623,0,SQRT((E8623-route_map__2[[#This Row],[stop_lat]])^2 + ((F8623-route_map__2[[#This Row],[stop_lon]])*COS(RADIANS(route_map__2[[#This Row],[stop_lat]])))^2)*111.32)</f>
        <v>0.30733093241902698</v>
      </c>
    </row>
    <row r="8623" spans="1:7" hidden="1" x14ac:dyDescent="0.2">
      <c r="A8623" t="s">
        <v>299</v>
      </c>
      <c r="B8623">
        <v>1</v>
      </c>
      <c r="C8623">
        <v>21</v>
      </c>
      <c r="D8623" t="s">
        <v>6966</v>
      </c>
      <c r="E8623">
        <v>49.128197999999998</v>
      </c>
      <c r="F8623">
        <v>-122.711511</v>
      </c>
      <c r="G8623">
        <f>IF(route_map__2[[#This Row],[route_label]]&lt;&gt;A8624,0,SQRT((E8624-route_map__2[[#This Row],[stop_lat]])^2 + ((F8624-route_map__2[[#This Row],[stop_lon]])*COS(RADIANS(route_map__2[[#This Row],[stop_lat]])))^2)*111.32)</f>
        <v>0.52509595440233858</v>
      </c>
    </row>
    <row r="8624" spans="1:7" hidden="1" x14ac:dyDescent="0.2">
      <c r="A8624" t="s">
        <v>299</v>
      </c>
      <c r="B8624">
        <v>1</v>
      </c>
      <c r="C8624">
        <v>22</v>
      </c>
      <c r="D8624" t="s">
        <v>6967</v>
      </c>
      <c r="E8624">
        <v>49.125368000000002</v>
      </c>
      <c r="F8624">
        <v>-122.705744</v>
      </c>
      <c r="G8624">
        <f>IF(route_map__2[[#This Row],[route_label]]&lt;&gt;A8625,0,SQRT((E8625-route_map__2[[#This Row],[stop_lat]])^2 + ((F8625-route_map__2[[#This Row],[stop_lon]])*COS(RADIANS(route_map__2[[#This Row],[stop_lat]])))^2)*111.32)</f>
        <v>0.34548383464762589</v>
      </c>
    </row>
    <row r="8625" spans="1:7" hidden="1" x14ac:dyDescent="0.2">
      <c r="A8625" t="s">
        <v>299</v>
      </c>
      <c r="B8625">
        <v>1</v>
      </c>
      <c r="C8625">
        <v>23</v>
      </c>
      <c r="D8625" t="s">
        <v>6872</v>
      </c>
      <c r="E8625">
        <v>49.124045000000002</v>
      </c>
      <c r="F8625">
        <v>-122.701454</v>
      </c>
      <c r="G8625">
        <f>IF(route_map__2[[#This Row],[route_label]]&lt;&gt;A8626,0,SQRT((E8626-route_map__2[[#This Row],[stop_lat]])^2 + ((F8626-route_map__2[[#This Row],[stop_lon]])*COS(RADIANS(route_map__2[[#This Row],[stop_lat]])))^2)*111.32)</f>
        <v>0.31069991564297572</v>
      </c>
    </row>
    <row r="8626" spans="1:7" hidden="1" x14ac:dyDescent="0.2">
      <c r="A8626" t="s">
        <v>299</v>
      </c>
      <c r="B8626">
        <v>1</v>
      </c>
      <c r="C8626">
        <v>24</v>
      </c>
      <c r="D8626" t="s">
        <v>6932</v>
      </c>
      <c r="E8626">
        <v>49.126165</v>
      </c>
      <c r="F8626">
        <v>-122.704228</v>
      </c>
      <c r="G8626">
        <f>IF(route_map__2[[#This Row],[route_label]]&lt;&gt;A8627,0,SQRT((E8627-route_map__2[[#This Row],[stop_lat]])^2 + ((F8627-route_map__2[[#This Row],[stop_lon]])*COS(RADIANS(route_map__2[[#This Row],[stop_lat]])))^2)*111.32)</f>
        <v>0</v>
      </c>
    </row>
    <row r="8627" spans="1:7" hidden="1" x14ac:dyDescent="0.2">
      <c r="A8627" t="s">
        <v>106</v>
      </c>
      <c r="B8627">
        <v>0</v>
      </c>
      <c r="C8627">
        <v>1</v>
      </c>
      <c r="D8627" t="s">
        <v>6288</v>
      </c>
      <c r="E8627">
        <v>49.188948000000003</v>
      </c>
      <c r="F8627">
        <v>-122.849377</v>
      </c>
      <c r="G8627">
        <f>IF(route_map__2[[#This Row],[route_label]]&lt;&gt;A8628,0,SQRT((E8628-route_map__2[[#This Row],[stop_lat]])^2 + ((F8628-route_map__2[[#This Row],[stop_lon]])*COS(RADIANS(route_map__2[[#This Row],[stop_lat]])))^2)*111.32)</f>
        <v>0.3544759491797056</v>
      </c>
    </row>
    <row r="8628" spans="1:7" hidden="1" x14ac:dyDescent="0.2">
      <c r="A8628" t="s">
        <v>106</v>
      </c>
      <c r="B8628">
        <v>0</v>
      </c>
      <c r="C8628">
        <v>2</v>
      </c>
      <c r="D8628" t="s">
        <v>6023</v>
      </c>
      <c r="E8628">
        <v>49.191741</v>
      </c>
      <c r="F8628">
        <v>-122.85171699999999</v>
      </c>
      <c r="G8628">
        <f>IF(route_map__2[[#This Row],[route_label]]&lt;&gt;A8629,0,SQRT((E8629-route_map__2[[#This Row],[stop_lat]])^2 + ((F8629-route_map__2[[#This Row],[stop_lon]])*COS(RADIANS(route_map__2[[#This Row],[stop_lat]])))^2)*111.32)</f>
        <v>0.20581538565734789</v>
      </c>
    </row>
    <row r="8629" spans="1:7" hidden="1" x14ac:dyDescent="0.2">
      <c r="A8629" t="s">
        <v>106</v>
      </c>
      <c r="B8629">
        <v>0</v>
      </c>
      <c r="C8629">
        <v>3</v>
      </c>
      <c r="D8629" t="s">
        <v>6024</v>
      </c>
      <c r="E8629">
        <v>49.191750999999996</v>
      </c>
      <c r="F8629">
        <v>-122.854546</v>
      </c>
      <c r="G8629">
        <f>IF(route_map__2[[#This Row],[route_label]]&lt;&gt;A8630,0,SQRT((E8630-route_map__2[[#This Row],[stop_lat]])^2 + ((F8630-route_map__2[[#This Row],[stop_lon]])*COS(RADIANS(route_map__2[[#This Row],[stop_lat]])))^2)*111.32)</f>
        <v>0.18995814698475855</v>
      </c>
    </row>
    <row r="8630" spans="1:7" hidden="1" x14ac:dyDescent="0.2">
      <c r="A8630" t="s">
        <v>106</v>
      </c>
      <c r="B8630">
        <v>0</v>
      </c>
      <c r="C8630">
        <v>4</v>
      </c>
      <c r="D8630" t="s">
        <v>6025</v>
      </c>
      <c r="E8630">
        <v>49.191763999999999</v>
      </c>
      <c r="F8630">
        <v>-122.857157</v>
      </c>
      <c r="G8630">
        <f>IF(route_map__2[[#This Row],[route_label]]&lt;&gt;A8631,0,SQRT((E8631-route_map__2[[#This Row],[stop_lat]])^2 + ((F8631-route_map__2[[#This Row],[stop_lon]])*COS(RADIANS(route_map__2[[#This Row],[stop_lat]])))^2)*111.32)</f>
        <v>0.31014283533908998</v>
      </c>
    </row>
    <row r="8631" spans="1:7" hidden="1" x14ac:dyDescent="0.2">
      <c r="A8631" t="s">
        <v>106</v>
      </c>
      <c r="B8631">
        <v>0</v>
      </c>
      <c r="C8631">
        <v>5</v>
      </c>
      <c r="D8631" t="s">
        <v>6026</v>
      </c>
      <c r="E8631">
        <v>49.191746999999999</v>
      </c>
      <c r="F8631">
        <v>-122.86142</v>
      </c>
      <c r="G8631">
        <f>IF(route_map__2[[#This Row],[route_label]]&lt;&gt;A8632,0,SQRT((E8632-route_map__2[[#This Row],[stop_lat]])^2 + ((F8632-route_map__2[[#This Row],[stop_lon]])*COS(RADIANS(route_map__2[[#This Row],[stop_lat]])))^2)*111.32)</f>
        <v>0.19475739192535305</v>
      </c>
    </row>
    <row r="8632" spans="1:7" hidden="1" x14ac:dyDescent="0.2">
      <c r="A8632" t="s">
        <v>106</v>
      </c>
      <c r="B8632">
        <v>0</v>
      </c>
      <c r="C8632">
        <v>6</v>
      </c>
      <c r="D8632" t="s">
        <v>6027</v>
      </c>
      <c r="E8632">
        <v>49.191757000000003</v>
      </c>
      <c r="F8632">
        <v>-122.864097</v>
      </c>
      <c r="G8632">
        <f>IF(route_map__2[[#This Row],[route_label]]&lt;&gt;A8633,0,SQRT((E8633-route_map__2[[#This Row],[stop_lat]])^2 + ((F8633-route_map__2[[#This Row],[stop_lon]])*COS(RADIANS(route_map__2[[#This Row],[stop_lat]])))^2)*111.32)</f>
        <v>0.26152143306881126</v>
      </c>
    </row>
    <row r="8633" spans="1:7" hidden="1" x14ac:dyDescent="0.2">
      <c r="A8633" t="s">
        <v>106</v>
      </c>
      <c r="B8633">
        <v>0</v>
      </c>
      <c r="C8633">
        <v>7</v>
      </c>
      <c r="D8633" t="s">
        <v>6968</v>
      </c>
      <c r="E8633">
        <v>49.192270000000001</v>
      </c>
      <c r="F8633">
        <v>-122.867605</v>
      </c>
      <c r="G8633">
        <f>IF(route_map__2[[#This Row],[route_label]]&lt;&gt;A8634,0,SQRT((E8634-route_map__2[[#This Row],[stop_lat]])^2 + ((F8634-route_map__2[[#This Row],[stop_lon]])*COS(RADIANS(route_map__2[[#This Row],[stop_lat]])))^2)*111.32)</f>
        <v>0.37370124708143371</v>
      </c>
    </row>
    <row r="8634" spans="1:7" hidden="1" x14ac:dyDescent="0.2">
      <c r="A8634" t="s">
        <v>106</v>
      </c>
      <c r="B8634">
        <v>0</v>
      </c>
      <c r="C8634">
        <v>8</v>
      </c>
      <c r="D8634" t="s">
        <v>6969</v>
      </c>
      <c r="E8634">
        <v>49.195627000000002</v>
      </c>
      <c r="F8634">
        <v>-122.86760599999999</v>
      </c>
      <c r="G8634">
        <f>IF(route_map__2[[#This Row],[route_label]]&lt;&gt;A8635,0,SQRT((E8635-route_map__2[[#This Row],[stop_lat]])^2 + ((F8635-route_map__2[[#This Row],[stop_lon]])*COS(RADIANS(route_map__2[[#This Row],[stop_lat]])))^2)*111.32)</f>
        <v>0.30562881200885961</v>
      </c>
    </row>
    <row r="8635" spans="1:7" hidden="1" x14ac:dyDescent="0.2">
      <c r="A8635" t="s">
        <v>106</v>
      </c>
      <c r="B8635">
        <v>0</v>
      </c>
      <c r="C8635">
        <v>9</v>
      </c>
      <c r="D8635" t="s">
        <v>6970</v>
      </c>
      <c r="E8635">
        <v>49.198371999999999</v>
      </c>
      <c r="F8635">
        <v>-122.867526</v>
      </c>
      <c r="G8635">
        <f>IF(route_map__2[[#This Row],[route_label]]&lt;&gt;A8636,0,SQRT((E8636-route_map__2[[#This Row],[stop_lat]])^2 + ((F8636-route_map__2[[#This Row],[stop_lon]])*COS(RADIANS(route_map__2[[#This Row],[stop_lat]])))^2)*111.32)</f>
        <v>8.9269104238527977E-2</v>
      </c>
    </row>
    <row r="8636" spans="1:7" hidden="1" x14ac:dyDescent="0.2">
      <c r="A8636" t="s">
        <v>106</v>
      </c>
      <c r="B8636">
        <v>0</v>
      </c>
      <c r="C8636">
        <v>10</v>
      </c>
      <c r="D8636" t="s">
        <v>6971</v>
      </c>
      <c r="E8636">
        <v>49.199078</v>
      </c>
      <c r="F8636">
        <v>-122.866944</v>
      </c>
      <c r="G8636">
        <f>IF(route_map__2[[#This Row],[route_label]]&lt;&gt;A8637,0,SQRT((E8637-route_map__2[[#This Row],[stop_lat]])^2 + ((F8637-route_map__2[[#This Row],[stop_lon]])*COS(RADIANS(route_map__2[[#This Row],[stop_lat]])))^2)*111.32)</f>
        <v>0.3595692162702927</v>
      </c>
    </row>
    <row r="8637" spans="1:7" hidden="1" x14ac:dyDescent="0.2">
      <c r="A8637" t="s">
        <v>106</v>
      </c>
      <c r="B8637">
        <v>0</v>
      </c>
      <c r="C8637">
        <v>11</v>
      </c>
      <c r="D8637" t="s">
        <v>6972</v>
      </c>
      <c r="E8637">
        <v>49.198881</v>
      </c>
      <c r="F8637">
        <v>-122.86201</v>
      </c>
      <c r="G8637">
        <f>IF(route_map__2[[#This Row],[route_label]]&lt;&gt;A8638,0,SQRT((E8638-route_map__2[[#This Row],[stop_lat]])^2 + ((F8638-route_map__2[[#This Row],[stop_lon]])*COS(RADIANS(route_map__2[[#This Row],[stop_lat]])))^2)*111.32)</f>
        <v>0.44509980289170692</v>
      </c>
    </row>
    <row r="8638" spans="1:7" hidden="1" x14ac:dyDescent="0.2">
      <c r="A8638" t="s">
        <v>106</v>
      </c>
      <c r="B8638">
        <v>0</v>
      </c>
      <c r="C8638">
        <v>12</v>
      </c>
      <c r="D8638" t="s">
        <v>6973</v>
      </c>
      <c r="E8638">
        <v>49.198872000000001</v>
      </c>
      <c r="F8638">
        <v>-122.855891</v>
      </c>
      <c r="G8638">
        <f>IF(route_map__2[[#This Row],[route_label]]&lt;&gt;A8639,0,SQRT((E8639-route_map__2[[#This Row],[stop_lat]])^2 + ((F8639-route_map__2[[#This Row],[stop_lon]])*COS(RADIANS(route_map__2[[#This Row],[stop_lat]])))^2)*111.32)</f>
        <v>0.1872617230981872</v>
      </c>
    </row>
    <row r="8639" spans="1:7" hidden="1" x14ac:dyDescent="0.2">
      <c r="A8639" t="s">
        <v>106</v>
      </c>
      <c r="B8639">
        <v>0</v>
      </c>
      <c r="C8639">
        <v>13</v>
      </c>
      <c r="D8639" t="s">
        <v>6974</v>
      </c>
      <c r="E8639">
        <v>49.198842999999997</v>
      </c>
      <c r="F8639">
        <v>-122.853317</v>
      </c>
      <c r="G8639">
        <f>IF(route_map__2[[#This Row],[route_label]]&lt;&gt;A8640,0,SQRT((E8640-route_map__2[[#This Row],[stop_lat]])^2 + ((F8640-route_map__2[[#This Row],[stop_lon]])*COS(RADIANS(route_map__2[[#This Row],[stop_lat]])))^2)*111.32)</f>
        <v>0.22530370675928679</v>
      </c>
    </row>
    <row r="8640" spans="1:7" hidden="1" x14ac:dyDescent="0.2">
      <c r="A8640" t="s">
        <v>106</v>
      </c>
      <c r="B8640">
        <v>0</v>
      </c>
      <c r="C8640">
        <v>14</v>
      </c>
      <c r="D8640" t="s">
        <v>6210</v>
      </c>
      <c r="E8640">
        <v>49.198811999999997</v>
      </c>
      <c r="F8640">
        <v>-122.85021999999999</v>
      </c>
      <c r="G8640">
        <f>IF(route_map__2[[#This Row],[route_label]]&lt;&gt;A8641,0,SQRT((E8641-route_map__2[[#This Row],[stop_lat]])^2 + ((F8641-route_map__2[[#This Row],[stop_lon]])*COS(RADIANS(route_map__2[[#This Row],[stop_lat]])))^2)*111.32)</f>
        <v>0.38789569492834708</v>
      </c>
    </row>
    <row r="8641" spans="1:7" hidden="1" x14ac:dyDescent="0.2">
      <c r="A8641" t="s">
        <v>106</v>
      </c>
      <c r="B8641">
        <v>0</v>
      </c>
      <c r="C8641">
        <v>15</v>
      </c>
      <c r="D8641" t="s">
        <v>6211</v>
      </c>
      <c r="E8641">
        <v>49.19876</v>
      </c>
      <c r="F8641">
        <v>-122.844888</v>
      </c>
      <c r="G8641">
        <f>IF(route_map__2[[#This Row],[route_label]]&lt;&gt;A8642,0,SQRT((E8642-route_map__2[[#This Row],[stop_lat]])^2 + ((F8642-route_map__2[[#This Row],[stop_lon]])*COS(RADIANS(route_map__2[[#This Row],[stop_lat]])))^2)*111.32)</f>
        <v>0.18409778425295695</v>
      </c>
    </row>
    <row r="8642" spans="1:7" hidden="1" x14ac:dyDescent="0.2">
      <c r="A8642" t="s">
        <v>106</v>
      </c>
      <c r="B8642">
        <v>0</v>
      </c>
      <c r="C8642">
        <v>16</v>
      </c>
      <c r="D8642" t="s">
        <v>6975</v>
      </c>
      <c r="E8642">
        <v>49.200054000000002</v>
      </c>
      <c r="F8642">
        <v>-122.843312</v>
      </c>
      <c r="G8642">
        <f>IF(route_map__2[[#This Row],[route_label]]&lt;&gt;A8643,0,SQRT((E8643-route_map__2[[#This Row],[stop_lat]])^2 + ((F8643-route_map__2[[#This Row],[stop_lon]])*COS(RADIANS(route_map__2[[#This Row],[stop_lat]])))^2)*111.32)</f>
        <v>0.33046709548833425</v>
      </c>
    </row>
    <row r="8643" spans="1:7" hidden="1" x14ac:dyDescent="0.2">
      <c r="A8643" t="s">
        <v>106</v>
      </c>
      <c r="B8643">
        <v>0</v>
      </c>
      <c r="C8643">
        <v>17</v>
      </c>
      <c r="D8643" t="s">
        <v>6976</v>
      </c>
      <c r="E8643">
        <v>49.201942000000003</v>
      </c>
      <c r="F8643">
        <v>-122.839806</v>
      </c>
      <c r="G8643">
        <f>IF(route_map__2[[#This Row],[route_label]]&lt;&gt;A8644,0,SQRT((E8644-route_map__2[[#This Row],[stop_lat]])^2 + ((F8644-route_map__2[[#This Row],[stop_lon]])*COS(RADIANS(route_map__2[[#This Row],[stop_lat]])))^2)*111.32)</f>
        <v>0.16934633681960584</v>
      </c>
    </row>
    <row r="8644" spans="1:7" hidden="1" x14ac:dyDescent="0.2">
      <c r="A8644" t="s">
        <v>106</v>
      </c>
      <c r="B8644">
        <v>0</v>
      </c>
      <c r="C8644">
        <v>18</v>
      </c>
      <c r="D8644" t="s">
        <v>6977</v>
      </c>
      <c r="E8644">
        <v>49.202914</v>
      </c>
      <c r="F8644">
        <v>-122.838015</v>
      </c>
      <c r="G8644">
        <f>IF(route_map__2[[#This Row],[route_label]]&lt;&gt;A8645,0,SQRT((E8645-route_map__2[[#This Row],[stop_lat]])^2 + ((F8645-route_map__2[[#This Row],[stop_lon]])*COS(RADIANS(route_map__2[[#This Row],[stop_lat]])))^2)*111.32)</f>
        <v>0.19545873869234126</v>
      </c>
    </row>
    <row r="8645" spans="1:7" hidden="1" x14ac:dyDescent="0.2">
      <c r="A8645" t="s">
        <v>106</v>
      </c>
      <c r="B8645">
        <v>0</v>
      </c>
      <c r="C8645">
        <v>19</v>
      </c>
      <c r="D8645" t="s">
        <v>6978</v>
      </c>
      <c r="E8645">
        <v>49.204352</v>
      </c>
      <c r="F8645">
        <v>-122.836473</v>
      </c>
      <c r="G8645">
        <f>IF(route_map__2[[#This Row],[route_label]]&lt;&gt;A8646,0,SQRT((E8646-route_map__2[[#This Row],[stop_lat]])^2 + ((F8646-route_map__2[[#This Row],[stop_lon]])*COS(RADIANS(route_map__2[[#This Row],[stop_lat]])))^2)*111.32)</f>
        <v>0.34066030585297696</v>
      </c>
    </row>
    <row r="8646" spans="1:7" hidden="1" x14ac:dyDescent="0.2">
      <c r="A8646" t="s">
        <v>106</v>
      </c>
      <c r="B8646">
        <v>0</v>
      </c>
      <c r="C8646">
        <v>20</v>
      </c>
      <c r="D8646" t="s">
        <v>6979</v>
      </c>
      <c r="E8646">
        <v>49.206181999999998</v>
      </c>
      <c r="F8646">
        <v>-122.840227</v>
      </c>
      <c r="G8646">
        <f>IF(route_map__2[[#This Row],[route_label]]&lt;&gt;A8647,0,SQRT((E8647-route_map__2[[#This Row],[stop_lat]])^2 + ((F8647-route_map__2[[#This Row],[stop_lon]])*COS(RADIANS(route_map__2[[#This Row],[stop_lat]])))^2)*111.32)</f>
        <v>0.36947842017806526</v>
      </c>
    </row>
    <row r="8647" spans="1:7" hidden="1" x14ac:dyDescent="0.2">
      <c r="A8647" t="s">
        <v>106</v>
      </c>
      <c r="B8647">
        <v>0</v>
      </c>
      <c r="C8647">
        <v>21</v>
      </c>
      <c r="D8647" t="s">
        <v>6980</v>
      </c>
      <c r="E8647">
        <v>49.207649000000004</v>
      </c>
      <c r="F8647">
        <v>-122.844784</v>
      </c>
      <c r="G8647">
        <f>IF(route_map__2[[#This Row],[route_label]]&lt;&gt;A8648,0,SQRT((E8648-route_map__2[[#This Row],[stop_lat]])^2 + ((F8648-route_map__2[[#This Row],[stop_lon]])*COS(RADIANS(route_map__2[[#This Row],[stop_lat]])))^2)*111.32)</f>
        <v>0.41259055244554971</v>
      </c>
    </row>
    <row r="8648" spans="1:7" hidden="1" x14ac:dyDescent="0.2">
      <c r="A8648" t="s">
        <v>106</v>
      </c>
      <c r="B8648">
        <v>0</v>
      </c>
      <c r="C8648">
        <v>22</v>
      </c>
      <c r="D8648" t="s">
        <v>6981</v>
      </c>
      <c r="E8648">
        <v>49.207627000000002</v>
      </c>
      <c r="F8648">
        <v>-122.839111</v>
      </c>
      <c r="G8648">
        <f>IF(route_map__2[[#This Row],[route_label]]&lt;&gt;A8649,0,SQRT((E8649-route_map__2[[#This Row],[stop_lat]])^2 + ((F8649-route_map__2[[#This Row],[stop_lon]])*COS(RADIANS(route_map__2[[#This Row],[stop_lat]])))^2)*111.32)</f>
        <v>0.4155815342567501</v>
      </c>
    </row>
    <row r="8649" spans="1:7" hidden="1" x14ac:dyDescent="0.2">
      <c r="A8649" t="s">
        <v>106</v>
      </c>
      <c r="B8649">
        <v>0</v>
      </c>
      <c r="C8649">
        <v>23</v>
      </c>
      <c r="D8649" t="s">
        <v>6982</v>
      </c>
      <c r="E8649">
        <v>49.207594</v>
      </c>
      <c r="F8649">
        <v>-122.83339700000001</v>
      </c>
      <c r="G8649">
        <f>IF(route_map__2[[#This Row],[route_label]]&lt;&gt;A8650,0,SQRT((E8650-route_map__2[[#This Row],[stop_lat]])^2 + ((F8650-route_map__2[[#This Row],[stop_lon]])*COS(RADIANS(route_map__2[[#This Row],[stop_lat]])))^2)*111.32)</f>
        <v>0.1644616380255994</v>
      </c>
    </row>
    <row r="8650" spans="1:7" hidden="1" x14ac:dyDescent="0.2">
      <c r="A8650" t="s">
        <v>106</v>
      </c>
      <c r="B8650">
        <v>0</v>
      </c>
      <c r="C8650">
        <v>24</v>
      </c>
      <c r="D8650" t="s">
        <v>6983</v>
      </c>
      <c r="E8650">
        <v>49.20675</v>
      </c>
      <c r="F8650">
        <v>-122.831541</v>
      </c>
      <c r="G8650">
        <f>IF(route_map__2[[#This Row],[route_label]]&lt;&gt;A8651,0,SQRT((E8651-route_map__2[[#This Row],[stop_lat]])^2 + ((F8651-route_map__2[[#This Row],[stop_lon]])*COS(RADIANS(route_map__2[[#This Row],[stop_lat]])))^2)*111.32)</f>
        <v>0.21347047842187031</v>
      </c>
    </row>
    <row r="8651" spans="1:7" hidden="1" x14ac:dyDescent="0.2">
      <c r="A8651" t="s">
        <v>106</v>
      </c>
      <c r="B8651">
        <v>0</v>
      </c>
      <c r="C8651">
        <v>25</v>
      </c>
      <c r="D8651" t="s">
        <v>6984</v>
      </c>
      <c r="E8651">
        <v>49.205432000000002</v>
      </c>
      <c r="F8651">
        <v>-122.829409</v>
      </c>
      <c r="G8651">
        <f>IF(route_map__2[[#This Row],[route_label]]&lt;&gt;A8652,0,SQRT((E8652-route_map__2[[#This Row],[stop_lat]])^2 + ((F8652-route_map__2[[#This Row],[stop_lon]])*COS(RADIANS(route_map__2[[#This Row],[stop_lat]])))^2)*111.32)</f>
        <v>0.28743864865991248</v>
      </c>
    </row>
    <row r="8652" spans="1:7" hidden="1" x14ac:dyDescent="0.2">
      <c r="A8652" t="s">
        <v>106</v>
      </c>
      <c r="B8652">
        <v>0</v>
      </c>
      <c r="C8652">
        <v>26</v>
      </c>
      <c r="D8652" t="s">
        <v>6985</v>
      </c>
      <c r="E8652">
        <v>49.204649000000003</v>
      </c>
      <c r="F8652">
        <v>-122.825643</v>
      </c>
      <c r="G8652">
        <f>IF(route_map__2[[#This Row],[route_label]]&lt;&gt;A8653,0,SQRT((E8653-route_map__2[[#This Row],[stop_lat]])^2 + ((F8653-route_map__2[[#This Row],[stop_lon]])*COS(RADIANS(route_map__2[[#This Row],[stop_lat]])))^2)*111.32)</f>
        <v>0.20440703168166952</v>
      </c>
    </row>
    <row r="8653" spans="1:7" hidden="1" x14ac:dyDescent="0.2">
      <c r="A8653" t="s">
        <v>106</v>
      </c>
      <c r="B8653">
        <v>0</v>
      </c>
      <c r="C8653">
        <v>27</v>
      </c>
      <c r="D8653" t="s">
        <v>6986</v>
      </c>
      <c r="E8653">
        <v>49.206440999999998</v>
      </c>
      <c r="F8653">
        <v>-122.82503</v>
      </c>
      <c r="G8653">
        <f>IF(route_map__2[[#This Row],[route_label]]&lt;&gt;A8654,0,SQRT((E8654-route_map__2[[#This Row],[stop_lat]])^2 + ((F8654-route_map__2[[#This Row],[stop_lon]])*COS(RADIANS(route_map__2[[#This Row],[stop_lat]])))^2)*111.32)</f>
        <v>0.3065457789036431</v>
      </c>
    </row>
    <row r="8654" spans="1:7" hidden="1" x14ac:dyDescent="0.2">
      <c r="A8654" t="s">
        <v>106</v>
      </c>
      <c r="B8654">
        <v>0</v>
      </c>
      <c r="C8654">
        <v>28</v>
      </c>
      <c r="D8654" t="s">
        <v>6987</v>
      </c>
      <c r="E8654">
        <v>49.208022</v>
      </c>
      <c r="F8654">
        <v>-122.828481</v>
      </c>
      <c r="G8654">
        <f>IF(route_map__2[[#This Row],[route_label]]&lt;&gt;A8655,0,SQRT((E8655-route_map__2[[#This Row],[stop_lat]])^2 + ((F8655-route_map__2[[#This Row],[stop_lon]])*COS(RADIANS(route_map__2[[#This Row],[stop_lat]])))^2)*111.32)</f>
        <v>0.36112307650884867</v>
      </c>
    </row>
    <row r="8655" spans="1:7" hidden="1" x14ac:dyDescent="0.2">
      <c r="A8655" t="s">
        <v>106</v>
      </c>
      <c r="B8655">
        <v>0</v>
      </c>
      <c r="C8655">
        <v>29</v>
      </c>
      <c r="D8655" t="s">
        <v>6988</v>
      </c>
      <c r="E8655">
        <v>49.210552999999997</v>
      </c>
      <c r="F8655">
        <v>-122.82537499999999</v>
      </c>
      <c r="G8655">
        <f>IF(route_map__2[[#This Row],[route_label]]&lt;&gt;A8656,0,SQRT((E8656-route_map__2[[#This Row],[stop_lat]])^2 + ((F8656-route_map__2[[#This Row],[stop_lon]])*COS(RADIANS(route_map__2[[#This Row],[stop_lat]])))^2)*111.32)</f>
        <v>0.28179349990935193</v>
      </c>
    </row>
    <row r="8656" spans="1:7" hidden="1" x14ac:dyDescent="0.2">
      <c r="A8656" t="s">
        <v>106</v>
      </c>
      <c r="B8656">
        <v>0</v>
      </c>
      <c r="C8656">
        <v>30</v>
      </c>
      <c r="D8656" t="s">
        <v>6989</v>
      </c>
      <c r="E8656">
        <v>49.212867000000003</v>
      </c>
      <c r="F8656">
        <v>-122.82694600000001</v>
      </c>
      <c r="G8656">
        <f>IF(route_map__2[[#This Row],[route_label]]&lt;&gt;A8657,0,SQRT((E8657-route_map__2[[#This Row],[stop_lat]])^2 + ((F8657-route_map__2[[#This Row],[stop_lon]])*COS(RADIANS(route_map__2[[#This Row],[stop_lat]])))^2)*111.32)</f>
        <v>0.58882327702271697</v>
      </c>
    </row>
    <row r="8657" spans="1:7" hidden="1" x14ac:dyDescent="0.2">
      <c r="A8657" t="s">
        <v>106</v>
      </c>
      <c r="B8657">
        <v>0</v>
      </c>
      <c r="C8657">
        <v>31</v>
      </c>
      <c r="D8657" t="s">
        <v>6990</v>
      </c>
      <c r="E8657">
        <v>49.214212000000003</v>
      </c>
      <c r="F8657">
        <v>-122.819115</v>
      </c>
      <c r="G8657">
        <f>IF(route_map__2[[#This Row],[route_label]]&lt;&gt;A8658,0,SQRT((E8658-route_map__2[[#This Row],[stop_lat]])^2 + ((F8658-route_map__2[[#This Row],[stop_lon]])*COS(RADIANS(route_map__2[[#This Row],[stop_lat]])))^2)*111.32)</f>
        <v>0.16893239793565351</v>
      </c>
    </row>
    <row r="8658" spans="1:7" hidden="1" x14ac:dyDescent="0.2">
      <c r="A8658" t="s">
        <v>106</v>
      </c>
      <c r="B8658">
        <v>0</v>
      </c>
      <c r="C8658">
        <v>32</v>
      </c>
      <c r="D8658" t="s">
        <v>6991</v>
      </c>
      <c r="E8658">
        <v>49.213715000000001</v>
      </c>
      <c r="F8658">
        <v>-122.81692</v>
      </c>
      <c r="G8658">
        <f>IF(route_map__2[[#This Row],[route_label]]&lt;&gt;A8659,0,SQRT((E8659-route_map__2[[#This Row],[stop_lat]])^2 + ((F8659-route_map__2[[#This Row],[stop_lon]])*COS(RADIANS(route_map__2[[#This Row],[stop_lat]])))^2)*111.32)</f>
        <v>0.20564037293461207</v>
      </c>
    </row>
    <row r="8659" spans="1:7" hidden="1" x14ac:dyDescent="0.2">
      <c r="A8659" t="s">
        <v>106</v>
      </c>
      <c r="B8659">
        <v>0</v>
      </c>
      <c r="C8659">
        <v>33</v>
      </c>
      <c r="D8659" t="s">
        <v>6992</v>
      </c>
      <c r="E8659">
        <v>49.212398</v>
      </c>
      <c r="F8659">
        <v>-122.814937</v>
      </c>
      <c r="G8659">
        <f>IF(route_map__2[[#This Row],[route_label]]&lt;&gt;A8660,0,SQRT((E8660-route_map__2[[#This Row],[stop_lat]])^2 + ((F8660-route_map__2[[#This Row],[stop_lon]])*COS(RADIANS(route_map__2[[#This Row],[stop_lat]])))^2)*111.32)</f>
        <v>0.30593315215362699</v>
      </c>
    </row>
    <row r="8660" spans="1:7" hidden="1" x14ac:dyDescent="0.2">
      <c r="A8660" t="s">
        <v>106</v>
      </c>
      <c r="B8660">
        <v>0</v>
      </c>
      <c r="C8660">
        <v>34</v>
      </c>
      <c r="D8660" t="s">
        <v>6993</v>
      </c>
      <c r="E8660">
        <v>49.209719999999997</v>
      </c>
      <c r="F8660">
        <v>-122.813992</v>
      </c>
      <c r="G8660">
        <f>IF(route_map__2[[#This Row],[route_label]]&lt;&gt;A8661,0,SQRT((E8661-route_map__2[[#This Row],[stop_lat]])^2 + ((F8661-route_map__2[[#This Row],[stop_lon]])*COS(RADIANS(route_map__2[[#This Row],[stop_lat]])))^2)*111.32)</f>
        <v>0.2888560454029927</v>
      </c>
    </row>
    <row r="8661" spans="1:7" hidden="1" x14ac:dyDescent="0.2">
      <c r="A8661" t="s">
        <v>106</v>
      </c>
      <c r="B8661">
        <v>0</v>
      </c>
      <c r="C8661">
        <v>35</v>
      </c>
      <c r="D8661" t="s">
        <v>6994</v>
      </c>
      <c r="E8661">
        <v>49.207268999999997</v>
      </c>
      <c r="F8661">
        <v>-122.815296</v>
      </c>
      <c r="G8661">
        <f>IF(route_map__2[[#This Row],[route_label]]&lt;&gt;A8662,0,SQRT((E8662-route_map__2[[#This Row],[stop_lat]])^2 + ((F8662-route_map__2[[#This Row],[stop_lon]])*COS(RADIANS(route_map__2[[#This Row],[stop_lat]])))^2)*111.32)</f>
        <v>0.32949916234340593</v>
      </c>
    </row>
    <row r="8662" spans="1:7" hidden="1" x14ac:dyDescent="0.2">
      <c r="A8662" t="s">
        <v>106</v>
      </c>
      <c r="B8662">
        <v>0</v>
      </c>
      <c r="C8662">
        <v>36</v>
      </c>
      <c r="D8662" t="s">
        <v>6995</v>
      </c>
      <c r="E8662">
        <v>49.204825999999997</v>
      </c>
      <c r="F8662">
        <v>-122.812738</v>
      </c>
      <c r="G8662">
        <f>IF(route_map__2[[#This Row],[route_label]]&lt;&gt;A8663,0,SQRT((E8663-route_map__2[[#This Row],[stop_lat]])^2 + ((F8663-route_map__2[[#This Row],[stop_lon]])*COS(RADIANS(route_map__2[[#This Row],[stop_lat]])))^2)*111.32)</f>
        <v>0.31760675294373686</v>
      </c>
    </row>
    <row r="8663" spans="1:7" hidden="1" x14ac:dyDescent="0.2">
      <c r="A8663" t="s">
        <v>106</v>
      </c>
      <c r="B8663">
        <v>0</v>
      </c>
      <c r="C8663">
        <v>37</v>
      </c>
      <c r="D8663" t="s">
        <v>6996</v>
      </c>
      <c r="E8663">
        <v>49.201973000000002</v>
      </c>
      <c r="F8663">
        <v>-122.812702</v>
      </c>
      <c r="G8663">
        <f>IF(route_map__2[[#This Row],[route_label]]&lt;&gt;A8664,0,SQRT((E8664-route_map__2[[#This Row],[stop_lat]])^2 + ((F8664-route_map__2[[#This Row],[stop_lon]])*COS(RADIANS(route_map__2[[#This Row],[stop_lat]])))^2)*111.32)</f>
        <v>0.37652774106239695</v>
      </c>
    </row>
    <row r="8664" spans="1:7" hidden="1" x14ac:dyDescent="0.2">
      <c r="A8664" t="s">
        <v>106</v>
      </c>
      <c r="B8664">
        <v>0</v>
      </c>
      <c r="C8664">
        <v>38</v>
      </c>
      <c r="D8664" t="s">
        <v>6218</v>
      </c>
      <c r="E8664">
        <v>49.198633000000001</v>
      </c>
      <c r="F8664">
        <v>-122.811885</v>
      </c>
      <c r="G8664">
        <f>IF(route_map__2[[#This Row],[route_label]]&lt;&gt;A8665,0,SQRT((E8665-route_map__2[[#This Row],[stop_lat]])^2 + ((F8665-route_map__2[[#This Row],[stop_lon]])*COS(RADIANS(route_map__2[[#This Row],[stop_lat]])))^2)*111.32)</f>
        <v>0.26734327079107784</v>
      </c>
    </row>
    <row r="8665" spans="1:7" hidden="1" x14ac:dyDescent="0.2">
      <c r="A8665" t="s">
        <v>106</v>
      </c>
      <c r="B8665">
        <v>0</v>
      </c>
      <c r="C8665">
        <v>39</v>
      </c>
      <c r="D8665" t="s">
        <v>6219</v>
      </c>
      <c r="E8665">
        <v>49.198663000000003</v>
      </c>
      <c r="F8665">
        <v>-122.80821</v>
      </c>
      <c r="G8665">
        <f>IF(route_map__2[[#This Row],[route_label]]&lt;&gt;A8666,0,SQRT((E8666-route_map__2[[#This Row],[stop_lat]])^2 + ((F8666-route_map__2[[#This Row],[stop_lon]])*COS(RADIANS(route_map__2[[#This Row],[stop_lat]])))^2)*111.32)</f>
        <v>0.18317351810674568</v>
      </c>
    </row>
    <row r="8666" spans="1:7" hidden="1" x14ac:dyDescent="0.2">
      <c r="A8666" t="s">
        <v>106</v>
      </c>
      <c r="B8666">
        <v>0</v>
      </c>
      <c r="C8666">
        <v>40</v>
      </c>
      <c r="D8666" t="s">
        <v>6220</v>
      </c>
      <c r="E8666">
        <v>49.197569000000001</v>
      </c>
      <c r="F8666">
        <v>-122.80632900000001</v>
      </c>
      <c r="G8666">
        <f>IF(route_map__2[[#This Row],[route_label]]&lt;&gt;A8667,0,SQRT((E8667-route_map__2[[#This Row],[stop_lat]])^2 + ((F8667-route_map__2[[#This Row],[stop_lon]])*COS(RADIANS(route_map__2[[#This Row],[stop_lat]])))^2)*111.32)</f>
        <v>0.29340288242741164</v>
      </c>
    </row>
    <row r="8667" spans="1:7" hidden="1" x14ac:dyDescent="0.2">
      <c r="A8667" t="s">
        <v>106</v>
      </c>
      <c r="B8667">
        <v>0</v>
      </c>
      <c r="C8667">
        <v>41</v>
      </c>
      <c r="D8667" t="s">
        <v>6221</v>
      </c>
      <c r="E8667">
        <v>49.194934000000003</v>
      </c>
      <c r="F8667">
        <v>-122.80642</v>
      </c>
      <c r="G8667">
        <f>IF(route_map__2[[#This Row],[route_label]]&lt;&gt;A8668,0,SQRT((E8668-route_map__2[[#This Row],[stop_lat]])^2 + ((F8668-route_map__2[[#This Row],[stop_lon]])*COS(RADIANS(route_map__2[[#This Row],[stop_lat]])))^2)*111.32)</f>
        <v>0.25343625497496602</v>
      </c>
    </row>
    <row r="8668" spans="1:7" hidden="1" x14ac:dyDescent="0.2">
      <c r="A8668" t="s">
        <v>106</v>
      </c>
      <c r="B8668">
        <v>0</v>
      </c>
      <c r="C8668">
        <v>42</v>
      </c>
      <c r="D8668" t="s">
        <v>6164</v>
      </c>
      <c r="E8668">
        <v>49.192658000000002</v>
      </c>
      <c r="F8668">
        <v>-122.80650300000001</v>
      </c>
      <c r="G8668">
        <f>IF(route_map__2[[#This Row],[route_label]]&lt;&gt;A8669,0,SQRT((E8669-route_map__2[[#This Row],[stop_lat]])^2 + ((F8669-route_map__2[[#This Row],[stop_lon]])*COS(RADIANS(route_map__2[[#This Row],[stop_lat]])))^2)*111.32)</f>
        <v>0.15340652464638935</v>
      </c>
    </row>
    <row r="8669" spans="1:7" hidden="1" x14ac:dyDescent="0.2">
      <c r="A8669" t="s">
        <v>106</v>
      </c>
      <c r="B8669">
        <v>0</v>
      </c>
      <c r="C8669">
        <v>43</v>
      </c>
      <c r="D8669" t="s">
        <v>5719</v>
      </c>
      <c r="E8669">
        <v>49.191358999999999</v>
      </c>
      <c r="F8669">
        <v>-122.80579899999999</v>
      </c>
      <c r="G8669">
        <f>IF(route_map__2[[#This Row],[route_label]]&lt;&gt;A8670,0,SQRT((E8670-route_map__2[[#This Row],[stop_lat]])^2 + ((F8670-route_map__2[[#This Row],[stop_lon]])*COS(RADIANS(route_map__2[[#This Row],[stop_lat]])))^2)*111.32)</f>
        <v>9.8287514744307081E-2</v>
      </c>
    </row>
    <row r="8670" spans="1:7" hidden="1" x14ac:dyDescent="0.2">
      <c r="A8670" t="s">
        <v>106</v>
      </c>
      <c r="B8670">
        <v>0</v>
      </c>
      <c r="C8670">
        <v>44</v>
      </c>
      <c r="D8670" t="s">
        <v>6366</v>
      </c>
      <c r="E8670">
        <v>49.191356999999996</v>
      </c>
      <c r="F8670">
        <v>-122.80444799999999</v>
      </c>
      <c r="G8670">
        <f>IF(route_map__2[[#This Row],[route_label]]&lt;&gt;A8671,0,SQRT((E8671-route_map__2[[#This Row],[stop_lat]])^2 + ((F8671-route_map__2[[#This Row],[stop_lon]])*COS(RADIANS(route_map__2[[#This Row],[stop_lat]])))^2)*111.32)</f>
        <v>0.26836585437306609</v>
      </c>
    </row>
    <row r="8671" spans="1:7" hidden="1" x14ac:dyDescent="0.2">
      <c r="A8671" t="s">
        <v>106</v>
      </c>
      <c r="B8671">
        <v>0</v>
      </c>
      <c r="C8671">
        <v>45</v>
      </c>
      <c r="D8671" t="s">
        <v>6997</v>
      </c>
      <c r="E8671">
        <v>49.193247999999997</v>
      </c>
      <c r="F8671">
        <v>-122.80216</v>
      </c>
      <c r="G8671">
        <f>IF(route_map__2[[#This Row],[route_label]]&lt;&gt;A8672,0,SQRT((E8672-route_map__2[[#This Row],[stop_lat]])^2 + ((F8672-route_map__2[[#This Row],[stop_lon]])*COS(RADIANS(route_map__2[[#This Row],[stop_lat]])))^2)*111.32)</f>
        <v>0</v>
      </c>
    </row>
    <row r="8672" spans="1:7" hidden="1" x14ac:dyDescent="0.2">
      <c r="A8672" t="s">
        <v>106</v>
      </c>
      <c r="B8672">
        <v>1</v>
      </c>
      <c r="C8672">
        <v>1</v>
      </c>
      <c r="D8672" t="s">
        <v>6997</v>
      </c>
      <c r="E8672">
        <v>49.193247999999997</v>
      </c>
      <c r="F8672">
        <v>-122.80216</v>
      </c>
      <c r="G8672">
        <f>IF(route_map__2[[#This Row],[route_label]]&lt;&gt;A8673,0,SQRT((E8673-route_map__2[[#This Row],[stop_lat]])^2 + ((F8673-route_map__2[[#This Row],[stop_lon]])*COS(RADIANS(route_map__2[[#This Row],[stop_lat]])))^2)*111.32)</f>
        <v>0.39959297983125019</v>
      </c>
    </row>
    <row r="8673" spans="1:7" hidden="1" x14ac:dyDescent="0.2">
      <c r="A8673" t="s">
        <v>106</v>
      </c>
      <c r="B8673">
        <v>1</v>
      </c>
      <c r="C8673">
        <v>2</v>
      </c>
      <c r="D8673" t="s">
        <v>6273</v>
      </c>
      <c r="E8673">
        <v>49.195692000000001</v>
      </c>
      <c r="F8673">
        <v>-122.806183</v>
      </c>
      <c r="G8673">
        <f>IF(route_map__2[[#This Row],[route_label]]&lt;&gt;A8674,0,SQRT((E8674-route_map__2[[#This Row],[stop_lat]])^2 + ((F8674-route_map__2[[#This Row],[stop_lon]])*COS(RADIANS(route_map__2[[#This Row],[stop_lat]])))^2)*111.32)</f>
        <v>0.26002994355405373</v>
      </c>
    </row>
    <row r="8674" spans="1:7" hidden="1" x14ac:dyDescent="0.2">
      <c r="A8674" t="s">
        <v>106</v>
      </c>
      <c r="B8674">
        <v>1</v>
      </c>
      <c r="C8674">
        <v>3</v>
      </c>
      <c r="D8674" t="s">
        <v>6274</v>
      </c>
      <c r="E8674">
        <v>49.198027000000003</v>
      </c>
      <c r="F8674">
        <v>-122.806085</v>
      </c>
      <c r="G8674">
        <f>IF(route_map__2[[#This Row],[route_label]]&lt;&gt;A8675,0,SQRT((E8675-route_map__2[[#This Row],[stop_lat]])^2 + ((F8675-route_map__2[[#This Row],[stop_lon]])*COS(RADIANS(route_map__2[[#This Row],[stop_lat]])))^2)*111.32)</f>
        <v>0.2424020845042576</v>
      </c>
    </row>
    <row r="8675" spans="1:7" hidden="1" x14ac:dyDescent="0.2">
      <c r="A8675" t="s">
        <v>106</v>
      </c>
      <c r="B8675">
        <v>1</v>
      </c>
      <c r="C8675">
        <v>4</v>
      </c>
      <c r="D8675" t="s">
        <v>6275</v>
      </c>
      <c r="E8675">
        <v>49.198804000000003</v>
      </c>
      <c r="F8675">
        <v>-122.80919799999999</v>
      </c>
      <c r="G8675">
        <f>IF(route_map__2[[#This Row],[route_label]]&lt;&gt;A8676,0,SQRT((E8676-route_map__2[[#This Row],[stop_lat]])^2 + ((F8676-route_map__2[[#This Row],[stop_lon]])*COS(RADIANS(route_map__2[[#This Row],[stop_lat]])))^2)*111.32)</f>
        <v>0.23907035035555019</v>
      </c>
    </row>
    <row r="8676" spans="1:7" hidden="1" x14ac:dyDescent="0.2">
      <c r="A8676" t="s">
        <v>106</v>
      </c>
      <c r="B8676">
        <v>1</v>
      </c>
      <c r="C8676">
        <v>5</v>
      </c>
      <c r="D8676" t="s">
        <v>6998</v>
      </c>
      <c r="E8676">
        <v>49.199255999999998</v>
      </c>
      <c r="F8676">
        <v>-122.812411</v>
      </c>
      <c r="G8676">
        <f>IF(route_map__2[[#This Row],[route_label]]&lt;&gt;A8677,0,SQRT((E8677-route_map__2[[#This Row],[stop_lat]])^2 + ((F8677-route_map__2[[#This Row],[stop_lon]])*COS(RADIANS(route_map__2[[#This Row],[stop_lat]])))^2)*111.32)</f>
        <v>0.38035176752654337</v>
      </c>
    </row>
    <row r="8677" spans="1:7" hidden="1" x14ac:dyDescent="0.2">
      <c r="A8677" t="s">
        <v>106</v>
      </c>
      <c r="B8677">
        <v>1</v>
      </c>
      <c r="C8677">
        <v>6</v>
      </c>
      <c r="D8677" t="s">
        <v>6999</v>
      </c>
      <c r="E8677">
        <v>49.202672</v>
      </c>
      <c r="F8677">
        <v>-122.81252000000001</v>
      </c>
      <c r="G8677">
        <f>IF(route_map__2[[#This Row],[route_label]]&lt;&gt;A8678,0,SQRT((E8678-route_map__2[[#This Row],[stop_lat]])^2 + ((F8678-route_map__2[[#This Row],[stop_lon]])*COS(RADIANS(route_map__2[[#This Row],[stop_lat]])))^2)*111.32)</f>
        <v>0.32656629108573221</v>
      </c>
    </row>
    <row r="8678" spans="1:7" hidden="1" x14ac:dyDescent="0.2">
      <c r="A8678" t="s">
        <v>106</v>
      </c>
      <c r="B8678">
        <v>1</v>
      </c>
      <c r="C8678">
        <v>7</v>
      </c>
      <c r="D8678" t="s">
        <v>7000</v>
      </c>
      <c r="E8678">
        <v>49.205576000000001</v>
      </c>
      <c r="F8678">
        <v>-122.81315600000001</v>
      </c>
      <c r="G8678">
        <f>IF(route_map__2[[#This Row],[route_label]]&lt;&gt;A8679,0,SQRT((E8679-route_map__2[[#This Row],[stop_lat]])^2 + ((F8679-route_map__2[[#This Row],[stop_lon]])*COS(RADIANS(route_map__2[[#This Row],[stop_lat]])))^2)*111.32)</f>
        <v>0.32282434289511897</v>
      </c>
    </row>
    <row r="8679" spans="1:7" hidden="1" x14ac:dyDescent="0.2">
      <c r="A8679" t="s">
        <v>106</v>
      </c>
      <c r="B8679">
        <v>1</v>
      </c>
      <c r="C8679">
        <v>8</v>
      </c>
      <c r="D8679" t="s">
        <v>7001</v>
      </c>
      <c r="E8679">
        <v>49.208257000000003</v>
      </c>
      <c r="F8679">
        <v>-122.814848</v>
      </c>
      <c r="G8679">
        <f>IF(route_map__2[[#This Row],[route_label]]&lt;&gt;A8680,0,SQRT((E8680-route_map__2[[#This Row],[stop_lat]])^2 + ((F8680-route_map__2[[#This Row],[stop_lon]])*COS(RADIANS(route_map__2[[#This Row],[stop_lat]])))^2)*111.32)</f>
        <v>0.17433571324209571</v>
      </c>
    </row>
    <row r="8680" spans="1:7" hidden="1" x14ac:dyDescent="0.2">
      <c r="A8680" t="s">
        <v>106</v>
      </c>
      <c r="B8680">
        <v>1</v>
      </c>
      <c r="C8680">
        <v>9</v>
      </c>
      <c r="D8680" t="s">
        <v>7002</v>
      </c>
      <c r="E8680">
        <v>49.209660999999997</v>
      </c>
      <c r="F8680">
        <v>-122.81378599999999</v>
      </c>
      <c r="G8680">
        <f>IF(route_map__2[[#This Row],[route_label]]&lt;&gt;A8681,0,SQRT((E8681-route_map__2[[#This Row],[stop_lat]])^2 + ((F8681-route_map__2[[#This Row],[stop_lon]])*COS(RADIANS(route_map__2[[#This Row],[stop_lat]])))^2)*111.32)</f>
        <v>0.38228320039919322</v>
      </c>
    </row>
    <row r="8681" spans="1:7" hidden="1" x14ac:dyDescent="0.2">
      <c r="A8681" t="s">
        <v>106</v>
      </c>
      <c r="B8681">
        <v>1</v>
      </c>
      <c r="C8681">
        <v>10</v>
      </c>
      <c r="D8681" t="s">
        <v>7003</v>
      </c>
      <c r="E8681">
        <v>49.212929000000003</v>
      </c>
      <c r="F8681">
        <v>-122.81540099999999</v>
      </c>
      <c r="G8681">
        <f>IF(route_map__2[[#This Row],[route_label]]&lt;&gt;A8682,0,SQRT((E8682-route_map__2[[#This Row],[stop_lat]])^2 + ((F8682-route_map__2[[#This Row],[stop_lon]])*COS(RADIANS(route_map__2[[#This Row],[stop_lat]])))^2)*111.32)</f>
        <v>0.38938461902083582</v>
      </c>
    </row>
    <row r="8682" spans="1:7" hidden="1" x14ac:dyDescent="0.2">
      <c r="A8682" t="s">
        <v>106</v>
      </c>
      <c r="B8682">
        <v>1</v>
      </c>
      <c r="C8682">
        <v>11</v>
      </c>
      <c r="D8682" t="s">
        <v>7004</v>
      </c>
      <c r="E8682">
        <v>49.214323</v>
      </c>
      <c r="F8682">
        <v>-122.820312</v>
      </c>
      <c r="G8682">
        <f>IF(route_map__2[[#This Row],[route_label]]&lt;&gt;A8683,0,SQRT((E8683-route_map__2[[#This Row],[stop_lat]])^2 + ((F8683-route_map__2[[#This Row],[stop_lon]])*COS(RADIANS(route_map__2[[#This Row],[stop_lat]])))^2)*111.32)</f>
        <v>0.51744833403219814</v>
      </c>
    </row>
    <row r="8683" spans="1:7" hidden="1" x14ac:dyDescent="0.2">
      <c r="A8683" t="s">
        <v>106</v>
      </c>
      <c r="B8683">
        <v>1</v>
      </c>
      <c r="C8683">
        <v>12</v>
      </c>
      <c r="D8683" t="s">
        <v>7005</v>
      </c>
      <c r="E8683">
        <v>49.212699999999998</v>
      </c>
      <c r="F8683">
        <v>-122.82698000000001</v>
      </c>
      <c r="G8683">
        <f>IF(route_map__2[[#This Row],[route_label]]&lt;&gt;A8684,0,SQRT((E8684-route_map__2[[#This Row],[stop_lat]])^2 + ((F8684-route_map__2[[#This Row],[stop_lon]])*COS(RADIANS(route_map__2[[#This Row],[stop_lat]])))^2)*111.32)</f>
        <v>0.31686717301659567</v>
      </c>
    </row>
    <row r="8684" spans="1:7" hidden="1" x14ac:dyDescent="0.2">
      <c r="A8684" t="s">
        <v>106</v>
      </c>
      <c r="B8684">
        <v>1</v>
      </c>
      <c r="C8684">
        <v>13</v>
      </c>
      <c r="D8684" t="s">
        <v>7006</v>
      </c>
      <c r="E8684">
        <v>49.210045999999998</v>
      </c>
      <c r="F8684">
        <v>-122.825405</v>
      </c>
      <c r="G8684">
        <f>IF(route_map__2[[#This Row],[route_label]]&lt;&gt;A8685,0,SQRT((E8685-route_map__2[[#This Row],[stop_lat]])^2 + ((F8685-route_map__2[[#This Row],[stop_lon]])*COS(RADIANS(route_map__2[[#This Row],[stop_lat]])))^2)*111.32)</f>
        <v>0.20980760382576305</v>
      </c>
    </row>
    <row r="8685" spans="1:7" hidden="1" x14ac:dyDescent="0.2">
      <c r="A8685" t="s">
        <v>106</v>
      </c>
      <c r="B8685">
        <v>1</v>
      </c>
      <c r="C8685">
        <v>14</v>
      </c>
      <c r="D8685" t="s">
        <v>7007</v>
      </c>
      <c r="E8685">
        <v>49.208742000000001</v>
      </c>
      <c r="F8685">
        <v>-122.827488</v>
      </c>
      <c r="G8685">
        <f>IF(route_map__2[[#This Row],[route_label]]&lt;&gt;A8686,0,SQRT((E8686-route_map__2[[#This Row],[stop_lat]])^2 + ((F8686-route_map__2[[#This Row],[stop_lon]])*COS(RADIANS(route_map__2[[#This Row],[stop_lat]])))^2)*111.32)</f>
        <v>0.16032515194250369</v>
      </c>
    </row>
    <row r="8686" spans="1:7" hidden="1" x14ac:dyDescent="0.2">
      <c r="A8686" t="s">
        <v>106</v>
      </c>
      <c r="B8686">
        <v>1</v>
      </c>
      <c r="C8686">
        <v>15</v>
      </c>
      <c r="D8686" t="s">
        <v>7008</v>
      </c>
      <c r="E8686">
        <v>49.207348000000003</v>
      </c>
      <c r="F8686">
        <v>-122.828042</v>
      </c>
      <c r="G8686">
        <f>IF(route_map__2[[#This Row],[route_label]]&lt;&gt;A8687,0,SQRT((E8687-route_map__2[[#This Row],[stop_lat]])^2 + ((F8687-route_map__2[[#This Row],[stop_lon]])*COS(RADIANS(route_map__2[[#This Row],[stop_lat]])))^2)*111.32)</f>
        <v>0.19018818205432425</v>
      </c>
    </row>
    <row r="8687" spans="1:7" hidden="1" x14ac:dyDescent="0.2">
      <c r="A8687" t="s">
        <v>106</v>
      </c>
      <c r="B8687">
        <v>1</v>
      </c>
      <c r="C8687">
        <v>16</v>
      </c>
      <c r="D8687" t="s">
        <v>7009</v>
      </c>
      <c r="E8687">
        <v>49.206724999999999</v>
      </c>
      <c r="F8687">
        <v>-122.82560700000001</v>
      </c>
      <c r="G8687">
        <f>IF(route_map__2[[#This Row],[route_label]]&lt;&gt;A8688,0,SQRT((E8688-route_map__2[[#This Row],[stop_lat]])^2 + ((F8688-route_map__2[[#This Row],[stop_lon]])*COS(RADIANS(route_map__2[[#This Row],[stop_lat]])))^2)*111.32)</f>
        <v>0.2237460887610358</v>
      </c>
    </row>
    <row r="8688" spans="1:7" hidden="1" x14ac:dyDescent="0.2">
      <c r="A8688" t="s">
        <v>106</v>
      </c>
      <c r="B8688">
        <v>1</v>
      </c>
      <c r="C8688">
        <v>17</v>
      </c>
      <c r="D8688" t="s">
        <v>7010</v>
      </c>
      <c r="E8688">
        <v>49.204717000000002</v>
      </c>
      <c r="F8688">
        <v>-122.82574200000001</v>
      </c>
      <c r="G8688">
        <f>IF(route_map__2[[#This Row],[route_label]]&lt;&gt;A8689,0,SQRT((E8689-route_map__2[[#This Row],[stop_lat]])^2 + ((F8689-route_map__2[[#This Row],[stop_lon]])*COS(RADIANS(route_map__2[[#This Row],[stop_lat]])))^2)*111.32)</f>
        <v>0.27565184449287133</v>
      </c>
    </row>
    <row r="8689" spans="1:7" hidden="1" x14ac:dyDescent="0.2">
      <c r="A8689" t="s">
        <v>106</v>
      </c>
      <c r="B8689">
        <v>1</v>
      </c>
      <c r="C8689">
        <v>18</v>
      </c>
      <c r="D8689" t="s">
        <v>7011</v>
      </c>
      <c r="E8689">
        <v>49.205525999999999</v>
      </c>
      <c r="F8689">
        <v>-122.829324</v>
      </c>
      <c r="G8689">
        <f>IF(route_map__2[[#This Row],[route_label]]&lt;&gt;A8690,0,SQRT((E8690-route_map__2[[#This Row],[stop_lat]])^2 + ((F8690-route_map__2[[#This Row],[stop_lon]])*COS(RADIANS(route_map__2[[#This Row],[stop_lat]])))^2)*111.32)</f>
        <v>0.22158981082401627</v>
      </c>
    </row>
    <row r="8690" spans="1:7" hidden="1" x14ac:dyDescent="0.2">
      <c r="A8690" t="s">
        <v>106</v>
      </c>
      <c r="B8690">
        <v>1</v>
      </c>
      <c r="C8690">
        <v>19</v>
      </c>
      <c r="D8690" t="s">
        <v>7012</v>
      </c>
      <c r="E8690">
        <v>49.206890000000001</v>
      </c>
      <c r="F8690">
        <v>-122.831543</v>
      </c>
      <c r="G8690">
        <f>IF(route_map__2[[#This Row],[route_label]]&lt;&gt;A8691,0,SQRT((E8691-route_map__2[[#This Row],[stop_lat]])^2 + ((F8691-route_map__2[[#This Row],[stop_lon]])*COS(RADIANS(route_map__2[[#This Row],[stop_lat]])))^2)*111.32)</f>
        <v>0.24710440339097653</v>
      </c>
    </row>
    <row r="8691" spans="1:7" hidden="1" x14ac:dyDescent="0.2">
      <c r="A8691" t="s">
        <v>106</v>
      </c>
      <c r="B8691">
        <v>1</v>
      </c>
      <c r="C8691">
        <v>20</v>
      </c>
      <c r="D8691" t="s">
        <v>7013</v>
      </c>
      <c r="E8691">
        <v>49.207681999999998</v>
      </c>
      <c r="F8691">
        <v>-122.834717</v>
      </c>
      <c r="G8691">
        <f>IF(route_map__2[[#This Row],[route_label]]&lt;&gt;A8692,0,SQRT((E8692-route_map__2[[#This Row],[stop_lat]])^2 + ((F8692-route_map__2[[#This Row],[stop_lon]])*COS(RADIANS(route_map__2[[#This Row],[stop_lat]])))^2)*111.32)</f>
        <v>0.39367612950655656</v>
      </c>
    </row>
    <row r="8692" spans="1:7" hidden="1" x14ac:dyDescent="0.2">
      <c r="A8692" t="s">
        <v>106</v>
      </c>
      <c r="B8692">
        <v>1</v>
      </c>
      <c r="C8692">
        <v>21</v>
      </c>
      <c r="D8692" t="s">
        <v>7014</v>
      </c>
      <c r="E8692">
        <v>49.207693999999996</v>
      </c>
      <c r="F8692">
        <v>-122.84013</v>
      </c>
      <c r="G8692">
        <f>IF(route_map__2[[#This Row],[route_label]]&lt;&gt;A8693,0,SQRT((E8693-route_map__2[[#This Row],[stop_lat]])^2 + ((F8693-route_map__2[[#This Row],[stop_lon]])*COS(RADIANS(route_map__2[[#This Row],[stop_lat]])))^2)*111.32)</f>
        <v>0.20292871126115253</v>
      </c>
    </row>
    <row r="8693" spans="1:7" hidden="1" x14ac:dyDescent="0.2">
      <c r="A8693" t="s">
        <v>106</v>
      </c>
      <c r="B8693">
        <v>1</v>
      </c>
      <c r="C8693">
        <v>22</v>
      </c>
      <c r="D8693" t="s">
        <v>7015</v>
      </c>
      <c r="E8693">
        <v>49.207718999999997</v>
      </c>
      <c r="F8693">
        <v>-122.84292000000001</v>
      </c>
      <c r="G8693">
        <f>IF(route_map__2[[#This Row],[route_label]]&lt;&gt;A8694,0,SQRT((E8694-route_map__2[[#This Row],[stop_lat]])^2 + ((F8694-route_map__2[[#This Row],[stop_lon]])*COS(RADIANS(route_map__2[[#This Row],[stop_lat]])))^2)*111.32)</f>
        <v>0.18326503243665362</v>
      </c>
    </row>
    <row r="8694" spans="1:7" hidden="1" x14ac:dyDescent="0.2">
      <c r="A8694" t="s">
        <v>106</v>
      </c>
      <c r="B8694">
        <v>1</v>
      </c>
      <c r="C8694">
        <v>23</v>
      </c>
      <c r="D8694" t="s">
        <v>7016</v>
      </c>
      <c r="E8694">
        <v>49.207287999999998</v>
      </c>
      <c r="F8694">
        <v>-122.84535200000001</v>
      </c>
      <c r="G8694">
        <f>IF(route_map__2[[#This Row],[route_label]]&lt;&gt;A8695,0,SQRT((E8695-route_map__2[[#This Row],[stop_lat]])^2 + ((F8695-route_map__2[[#This Row],[stop_lon]])*COS(RADIANS(route_map__2[[#This Row],[stop_lat]])))^2)*111.32)</f>
        <v>0.16217721466172397</v>
      </c>
    </row>
    <row r="8695" spans="1:7" hidden="1" x14ac:dyDescent="0.2">
      <c r="A8695" t="s">
        <v>106</v>
      </c>
      <c r="B8695">
        <v>1</v>
      </c>
      <c r="C8695">
        <v>24</v>
      </c>
      <c r="D8695" t="s">
        <v>7017</v>
      </c>
      <c r="E8695">
        <v>49.206082000000002</v>
      </c>
      <c r="F8695">
        <v>-122.84410099999999</v>
      </c>
      <c r="G8695">
        <f>IF(route_map__2[[#This Row],[route_label]]&lt;&gt;A8696,0,SQRT((E8696-route_map__2[[#This Row],[stop_lat]])^2 + ((F8696-route_map__2[[#This Row],[stop_lon]])*COS(RADIANS(route_map__2[[#This Row],[stop_lat]])))^2)*111.32)</f>
        <v>0.34481244011426915</v>
      </c>
    </row>
    <row r="8696" spans="1:7" hidden="1" x14ac:dyDescent="0.2">
      <c r="A8696" t="s">
        <v>106</v>
      </c>
      <c r="B8696">
        <v>1</v>
      </c>
      <c r="C8696">
        <v>25</v>
      </c>
      <c r="D8696" t="s">
        <v>7018</v>
      </c>
      <c r="E8696">
        <v>49.206077999999998</v>
      </c>
      <c r="F8696">
        <v>-122.83936</v>
      </c>
      <c r="G8696">
        <f>IF(route_map__2[[#This Row],[route_label]]&lt;&gt;A8697,0,SQRT((E8697-route_map__2[[#This Row],[stop_lat]])^2 + ((F8697-route_map__2[[#This Row],[stop_lon]])*COS(RADIANS(route_map__2[[#This Row],[stop_lat]])))^2)*111.32)</f>
        <v>0.31865354716423722</v>
      </c>
    </row>
    <row r="8697" spans="1:7" hidden="1" x14ac:dyDescent="0.2">
      <c r="A8697" t="s">
        <v>106</v>
      </c>
      <c r="B8697">
        <v>1</v>
      </c>
      <c r="C8697">
        <v>26</v>
      </c>
      <c r="D8697" t="s">
        <v>7019</v>
      </c>
      <c r="E8697">
        <v>49.203794000000002</v>
      </c>
      <c r="F8697">
        <v>-122.836719</v>
      </c>
      <c r="G8697">
        <f>IF(route_map__2[[#This Row],[route_label]]&lt;&gt;A8698,0,SQRT((E8698-route_map__2[[#This Row],[stop_lat]])^2 + ((F8698-route_map__2[[#This Row],[stop_lon]])*COS(RADIANS(route_map__2[[#This Row],[stop_lat]])))^2)*111.32)</f>
        <v>0.26568221623326305</v>
      </c>
    </row>
    <row r="8698" spans="1:7" hidden="1" x14ac:dyDescent="0.2">
      <c r="A8698" t="s">
        <v>106</v>
      </c>
      <c r="B8698">
        <v>1</v>
      </c>
      <c r="C8698">
        <v>27</v>
      </c>
      <c r="D8698" t="s">
        <v>7020</v>
      </c>
      <c r="E8698">
        <v>49.202277000000002</v>
      </c>
      <c r="F8698">
        <v>-122.839539</v>
      </c>
      <c r="G8698">
        <f>IF(route_map__2[[#This Row],[route_label]]&lt;&gt;A8699,0,SQRT((E8699-route_map__2[[#This Row],[stop_lat]])^2 + ((F8699-route_map__2[[#This Row],[stop_lon]])*COS(RADIANS(route_map__2[[#This Row],[stop_lat]])))^2)*111.32)</f>
        <v>0.23432119285296801</v>
      </c>
    </row>
    <row r="8699" spans="1:7" hidden="1" x14ac:dyDescent="0.2">
      <c r="A8699" t="s">
        <v>106</v>
      </c>
      <c r="B8699">
        <v>1</v>
      </c>
      <c r="C8699">
        <v>28</v>
      </c>
      <c r="D8699" t="s">
        <v>7021</v>
      </c>
      <c r="E8699">
        <v>49.200946999999999</v>
      </c>
      <c r="F8699">
        <v>-122.84203599999999</v>
      </c>
      <c r="G8699">
        <f>IF(route_map__2[[#This Row],[route_label]]&lt;&gt;A8700,0,SQRT((E8700-route_map__2[[#This Row],[stop_lat]])^2 + ((F8700-route_map__2[[#This Row],[stop_lon]])*COS(RADIANS(route_map__2[[#This Row],[stop_lat]])))^2)*111.32)</f>
        <v>0.27964800191298433</v>
      </c>
    </row>
    <row r="8700" spans="1:7" hidden="1" x14ac:dyDescent="0.2">
      <c r="A8700" t="s">
        <v>106</v>
      </c>
      <c r="B8700">
        <v>1</v>
      </c>
      <c r="C8700">
        <v>29</v>
      </c>
      <c r="D8700" t="s">
        <v>6282</v>
      </c>
      <c r="E8700">
        <v>49.198934000000001</v>
      </c>
      <c r="F8700">
        <v>-122.844336</v>
      </c>
      <c r="G8700">
        <f>IF(route_map__2[[#This Row],[route_label]]&lt;&gt;A8701,0,SQRT((E8701-route_map__2[[#This Row],[stop_lat]])^2 + ((F8701-route_map__2[[#This Row],[stop_lon]])*COS(RADIANS(route_map__2[[#This Row],[stop_lat]])))^2)*111.32)</f>
        <v>0.2019548244224488</v>
      </c>
    </row>
    <row r="8701" spans="1:7" hidden="1" x14ac:dyDescent="0.2">
      <c r="A8701" t="s">
        <v>106</v>
      </c>
      <c r="B8701">
        <v>1</v>
      </c>
      <c r="C8701">
        <v>30</v>
      </c>
      <c r="D8701" t="s">
        <v>6283</v>
      </c>
      <c r="E8701">
        <v>49.198963999999997</v>
      </c>
      <c r="F8701">
        <v>-122.847112</v>
      </c>
      <c r="G8701">
        <f>IF(route_map__2[[#This Row],[route_label]]&lt;&gt;A8702,0,SQRT((E8702-route_map__2[[#This Row],[stop_lat]])^2 + ((F8702-route_map__2[[#This Row],[stop_lon]])*COS(RADIANS(route_map__2[[#This Row],[stop_lat]])))^2)*111.32)</f>
        <v>0.15506138596687408</v>
      </c>
    </row>
    <row r="8702" spans="1:7" hidden="1" x14ac:dyDescent="0.2">
      <c r="A8702" t="s">
        <v>106</v>
      </c>
      <c r="B8702">
        <v>1</v>
      </c>
      <c r="C8702">
        <v>31</v>
      </c>
      <c r="D8702" t="s">
        <v>6284</v>
      </c>
      <c r="E8702">
        <v>49.198999999999998</v>
      </c>
      <c r="F8702">
        <v>-122.849243</v>
      </c>
      <c r="G8702">
        <f>IF(route_map__2[[#This Row],[route_label]]&lt;&gt;A8703,0,SQRT((E8703-route_map__2[[#This Row],[stop_lat]])^2 + ((F8703-route_map__2[[#This Row],[stop_lon]])*COS(RADIANS(route_map__2[[#This Row],[stop_lat]])))^2)*111.32)</f>
        <v>0.16570532373576907</v>
      </c>
    </row>
    <row r="8703" spans="1:7" hidden="1" x14ac:dyDescent="0.2">
      <c r="A8703" t="s">
        <v>106</v>
      </c>
      <c r="B8703">
        <v>1</v>
      </c>
      <c r="C8703">
        <v>32</v>
      </c>
      <c r="D8703" t="s">
        <v>7022</v>
      </c>
      <c r="E8703">
        <v>49.199008999999997</v>
      </c>
      <c r="F8703">
        <v>-122.85152100000001</v>
      </c>
      <c r="G8703">
        <f>IF(route_map__2[[#This Row],[route_label]]&lt;&gt;A8704,0,SQRT((E8704-route_map__2[[#This Row],[stop_lat]])^2 + ((F8704-route_map__2[[#This Row],[stop_lon]])*COS(RADIANS(route_map__2[[#This Row],[stop_lat]])))^2)*111.32)</f>
        <v>0.14977252474763611</v>
      </c>
    </row>
    <row r="8704" spans="1:7" hidden="1" x14ac:dyDescent="0.2">
      <c r="A8704" t="s">
        <v>106</v>
      </c>
      <c r="B8704">
        <v>1</v>
      </c>
      <c r="C8704">
        <v>33</v>
      </c>
      <c r="D8704" t="s">
        <v>7023</v>
      </c>
      <c r="E8704">
        <v>49.199005999999997</v>
      </c>
      <c r="F8704">
        <v>-122.85357999999999</v>
      </c>
      <c r="G8704">
        <f>IF(route_map__2[[#This Row],[route_label]]&lt;&gt;A8705,0,SQRT((E8705-route_map__2[[#This Row],[stop_lat]])^2 + ((F8705-route_map__2[[#This Row],[stop_lon]])*COS(RADIANS(route_map__2[[#This Row],[stop_lat]])))^2)*111.32)</f>
        <v>0.26294696491492653</v>
      </c>
    </row>
    <row r="8705" spans="1:7" hidden="1" x14ac:dyDescent="0.2">
      <c r="A8705" t="s">
        <v>106</v>
      </c>
      <c r="B8705">
        <v>1</v>
      </c>
      <c r="C8705">
        <v>34</v>
      </c>
      <c r="D8705" t="s">
        <v>7024</v>
      </c>
      <c r="E8705">
        <v>49.199058000000001</v>
      </c>
      <c r="F8705">
        <v>-122.85719400000001</v>
      </c>
      <c r="G8705">
        <f>IF(route_map__2[[#This Row],[route_label]]&lt;&gt;A8706,0,SQRT((E8706-route_map__2[[#This Row],[stop_lat]])^2 + ((F8706-route_map__2[[#This Row],[stop_lon]])*COS(RADIANS(route_map__2[[#This Row],[stop_lat]])))^2)*111.32)</f>
        <v>0.42524077985855574</v>
      </c>
    </row>
    <row r="8706" spans="1:7" hidden="1" x14ac:dyDescent="0.2">
      <c r="A8706" t="s">
        <v>106</v>
      </c>
      <c r="B8706">
        <v>1</v>
      </c>
      <c r="C8706">
        <v>35</v>
      </c>
      <c r="D8706" t="s">
        <v>7025</v>
      </c>
      <c r="E8706">
        <v>49.199047</v>
      </c>
      <c r="F8706">
        <v>-122.86304</v>
      </c>
      <c r="G8706">
        <f>IF(route_map__2[[#This Row],[route_label]]&lt;&gt;A8707,0,SQRT((E8707-route_map__2[[#This Row],[stop_lat]])^2 + ((F8707-route_map__2[[#This Row],[stop_lon]])*COS(RADIANS(route_map__2[[#This Row],[stop_lat]])))^2)*111.32)</f>
        <v>0.21316039398932496</v>
      </c>
    </row>
    <row r="8707" spans="1:7" hidden="1" x14ac:dyDescent="0.2">
      <c r="A8707" t="s">
        <v>106</v>
      </c>
      <c r="B8707">
        <v>1</v>
      </c>
      <c r="C8707">
        <v>36</v>
      </c>
      <c r="D8707" t="s">
        <v>7026</v>
      </c>
      <c r="E8707">
        <v>49.199080000000002</v>
      </c>
      <c r="F8707">
        <v>-122.86597</v>
      </c>
      <c r="G8707">
        <f>IF(route_map__2[[#This Row],[route_label]]&lt;&gt;A8708,0,SQRT((E8708-route_map__2[[#This Row],[stop_lat]])^2 + ((F8708-route_map__2[[#This Row],[stop_lon]])*COS(RADIANS(route_map__2[[#This Row],[stop_lat]])))^2)*111.32)</f>
        <v>0.21689058115579232</v>
      </c>
    </row>
    <row r="8708" spans="1:7" hidden="1" x14ac:dyDescent="0.2">
      <c r="A8708" t="s">
        <v>106</v>
      </c>
      <c r="B8708">
        <v>1</v>
      </c>
      <c r="C8708">
        <v>37</v>
      </c>
      <c r="D8708" t="s">
        <v>7027</v>
      </c>
      <c r="E8708">
        <v>49.197513999999998</v>
      </c>
      <c r="F8708">
        <v>-122.867744</v>
      </c>
      <c r="G8708">
        <f>IF(route_map__2[[#This Row],[route_label]]&lt;&gt;A8709,0,SQRT((E8709-route_map__2[[#This Row],[stop_lat]])^2 + ((F8709-route_map__2[[#This Row],[stop_lon]])*COS(RADIANS(route_map__2[[#This Row],[stop_lat]])))^2)*111.32)</f>
        <v>0.2659693547157766</v>
      </c>
    </row>
    <row r="8709" spans="1:7" hidden="1" x14ac:dyDescent="0.2">
      <c r="A8709" t="s">
        <v>106</v>
      </c>
      <c r="B8709">
        <v>1</v>
      </c>
      <c r="C8709">
        <v>38</v>
      </c>
      <c r="D8709" t="s">
        <v>7028</v>
      </c>
      <c r="E8709">
        <v>49.195124999999997</v>
      </c>
      <c r="F8709">
        <v>-122.867795</v>
      </c>
      <c r="G8709">
        <f>IF(route_map__2[[#This Row],[route_label]]&lt;&gt;A8710,0,SQRT((E8710-route_map__2[[#This Row],[stop_lat]])^2 + ((F8710-route_map__2[[#This Row],[stop_lon]])*COS(RADIANS(route_map__2[[#This Row],[stop_lat]])))^2)*111.32)</f>
        <v>0.39895685092444938</v>
      </c>
    </row>
    <row r="8710" spans="1:7" hidden="1" x14ac:dyDescent="0.2">
      <c r="A8710" t="s">
        <v>106</v>
      </c>
      <c r="B8710">
        <v>1</v>
      </c>
      <c r="C8710">
        <v>39</v>
      </c>
      <c r="D8710" t="s">
        <v>6018</v>
      </c>
      <c r="E8710">
        <v>49.191628999999999</v>
      </c>
      <c r="F8710">
        <v>-122.86658799999999</v>
      </c>
      <c r="G8710">
        <f>IF(route_map__2[[#This Row],[route_label]]&lt;&gt;A8711,0,SQRT((E8711-route_map__2[[#This Row],[stop_lat]])^2 + ((F8711-route_map__2[[#This Row],[stop_lon]])*COS(RADIANS(route_map__2[[#This Row],[stop_lat]])))^2)*111.32)</f>
        <v>0.28707842314735726</v>
      </c>
    </row>
    <row r="8711" spans="1:7" hidden="1" x14ac:dyDescent="0.2">
      <c r="A8711" t="s">
        <v>106</v>
      </c>
      <c r="B8711">
        <v>1</v>
      </c>
      <c r="C8711">
        <v>40</v>
      </c>
      <c r="D8711" t="s">
        <v>6019</v>
      </c>
      <c r="E8711">
        <v>49.191617999999998</v>
      </c>
      <c r="F8711">
        <v>-122.86264199999999</v>
      </c>
      <c r="G8711">
        <f>IF(route_map__2[[#This Row],[route_label]]&lt;&gt;A8712,0,SQRT((E8712-route_map__2[[#This Row],[stop_lat]])^2 + ((F8712-route_map__2[[#This Row],[stop_lon]])*COS(RADIANS(route_map__2[[#This Row],[stop_lat]])))^2)*111.32)</f>
        <v>0.31538242216897666</v>
      </c>
    </row>
    <row r="8712" spans="1:7" hidden="1" x14ac:dyDescent="0.2">
      <c r="A8712" t="s">
        <v>106</v>
      </c>
      <c r="B8712">
        <v>1</v>
      </c>
      <c r="C8712">
        <v>41</v>
      </c>
      <c r="D8712" t="s">
        <v>6020</v>
      </c>
      <c r="E8712">
        <v>49.191600000000001</v>
      </c>
      <c r="F8712">
        <v>-122.858307</v>
      </c>
      <c r="G8712">
        <f>IF(route_map__2[[#This Row],[route_label]]&lt;&gt;A8713,0,SQRT((E8713-route_map__2[[#This Row],[stop_lat]])^2 + ((F8713-route_map__2[[#This Row],[stop_lon]])*COS(RADIANS(route_map__2[[#This Row],[stop_lat]])))^2)*111.32)</f>
        <v>0.18473958440559635</v>
      </c>
    </row>
    <row r="8713" spans="1:7" hidden="1" x14ac:dyDescent="0.2">
      <c r="A8713" t="s">
        <v>106</v>
      </c>
      <c r="B8713">
        <v>1</v>
      </c>
      <c r="C8713">
        <v>42</v>
      </c>
      <c r="D8713" t="s">
        <v>6021</v>
      </c>
      <c r="E8713">
        <v>49.191572999999998</v>
      </c>
      <c r="F8713">
        <v>-122.855768</v>
      </c>
      <c r="G8713">
        <f>IF(route_map__2[[#This Row],[route_label]]&lt;&gt;A8714,0,SQRT((E8714-route_map__2[[#This Row],[stop_lat]])^2 + ((F8714-route_map__2[[#This Row],[stop_lon]])*COS(RADIANS(route_map__2[[#This Row],[stop_lat]])))^2)*111.32)</f>
        <v>0.40676111171021911</v>
      </c>
    </row>
    <row r="8714" spans="1:7" hidden="1" x14ac:dyDescent="0.2">
      <c r="A8714" t="s">
        <v>106</v>
      </c>
      <c r="B8714">
        <v>1</v>
      </c>
      <c r="C8714">
        <v>43</v>
      </c>
      <c r="D8714" t="s">
        <v>6287</v>
      </c>
      <c r="E8714">
        <v>49.191043000000001</v>
      </c>
      <c r="F8714">
        <v>-122.850236</v>
      </c>
      <c r="G8714">
        <f>IF(route_map__2[[#This Row],[route_label]]&lt;&gt;A8715,0,SQRT((E8715-route_map__2[[#This Row],[stop_lat]])^2 + ((F8715-route_map__2[[#This Row],[stop_lon]])*COS(RADIANS(route_map__2[[#This Row],[stop_lat]])))^2)*111.32)</f>
        <v>0.24144339696375691</v>
      </c>
    </row>
    <row r="8715" spans="1:7" hidden="1" x14ac:dyDescent="0.2">
      <c r="A8715" t="s">
        <v>106</v>
      </c>
      <c r="B8715">
        <v>1</v>
      </c>
      <c r="C8715">
        <v>44</v>
      </c>
      <c r="D8715" t="s">
        <v>6288</v>
      </c>
      <c r="E8715">
        <v>49.188948000000003</v>
      </c>
      <c r="F8715">
        <v>-122.849377</v>
      </c>
      <c r="G8715">
        <f>IF(route_map__2[[#This Row],[route_label]]&lt;&gt;A8716,0,SQRT((E8716-route_map__2[[#This Row],[stop_lat]])^2 + ((F8716-route_map__2[[#This Row],[stop_lon]])*COS(RADIANS(route_map__2[[#This Row],[stop_lat]])))^2)*111.32)</f>
        <v>0</v>
      </c>
    </row>
    <row r="8716" spans="1:7" hidden="1" x14ac:dyDescent="0.2">
      <c r="A8716" t="s">
        <v>293</v>
      </c>
      <c r="B8716">
        <v>0</v>
      </c>
      <c r="C8716">
        <v>1</v>
      </c>
      <c r="D8716" t="s">
        <v>7029</v>
      </c>
      <c r="E8716">
        <v>49.023353</v>
      </c>
      <c r="F8716">
        <v>-122.765764</v>
      </c>
      <c r="G8716">
        <f>IF(route_map__2[[#This Row],[route_label]]&lt;&gt;A8717,0,SQRT((E8717-route_map__2[[#This Row],[stop_lat]])^2 + ((F8717-route_map__2[[#This Row],[stop_lon]])*COS(RADIANS(route_map__2[[#This Row],[stop_lat]])))^2)*111.32)</f>
        <v>0.28416809597149656</v>
      </c>
    </row>
    <row r="8717" spans="1:7" hidden="1" x14ac:dyDescent="0.2">
      <c r="A8717" t="s">
        <v>293</v>
      </c>
      <c r="B8717">
        <v>0</v>
      </c>
      <c r="C8717">
        <v>2</v>
      </c>
      <c r="D8717" t="s">
        <v>7030</v>
      </c>
      <c r="E8717">
        <v>49.025302000000003</v>
      </c>
      <c r="F8717">
        <v>-122.768278</v>
      </c>
      <c r="G8717">
        <f>IF(route_map__2[[#This Row],[route_label]]&lt;&gt;A8718,0,SQRT((E8718-route_map__2[[#This Row],[stop_lat]])^2 + ((F8718-route_map__2[[#This Row],[stop_lon]])*COS(RADIANS(route_map__2[[#This Row],[stop_lat]])))^2)*111.32)</f>
        <v>0.43387074642071005</v>
      </c>
    </row>
    <row r="8718" spans="1:7" hidden="1" x14ac:dyDescent="0.2">
      <c r="A8718" t="s">
        <v>293</v>
      </c>
      <c r="B8718">
        <v>0</v>
      </c>
      <c r="C8718">
        <v>3</v>
      </c>
      <c r="D8718" t="s">
        <v>7031</v>
      </c>
      <c r="E8718">
        <v>49.028336000000003</v>
      </c>
      <c r="F8718">
        <v>-122.772009</v>
      </c>
      <c r="G8718">
        <f>IF(route_map__2[[#This Row],[route_label]]&lt;&gt;A8719,0,SQRT((E8719-route_map__2[[#This Row],[stop_lat]])^2 + ((F8719-route_map__2[[#This Row],[stop_lon]])*COS(RADIANS(route_map__2[[#This Row],[stop_lat]])))^2)*111.32)</f>
        <v>0.4566478367833034</v>
      </c>
    </row>
    <row r="8719" spans="1:7" hidden="1" x14ac:dyDescent="0.2">
      <c r="A8719" t="s">
        <v>293</v>
      </c>
      <c r="B8719">
        <v>0</v>
      </c>
      <c r="C8719">
        <v>4</v>
      </c>
      <c r="D8719" t="s">
        <v>6628</v>
      </c>
      <c r="E8719">
        <v>49.031134000000002</v>
      </c>
      <c r="F8719">
        <v>-122.776584</v>
      </c>
      <c r="G8719">
        <f>IF(route_map__2[[#This Row],[route_label]]&lt;&gt;A8720,0,SQRT((E8720-route_map__2[[#This Row],[stop_lat]])^2 + ((F8720-route_map__2[[#This Row],[stop_lon]])*COS(RADIANS(route_map__2[[#This Row],[stop_lat]])))^2)*111.32)</f>
        <v>0.22706900673791458</v>
      </c>
    </row>
    <row r="8720" spans="1:7" hidden="1" x14ac:dyDescent="0.2">
      <c r="A8720" t="s">
        <v>293</v>
      </c>
      <c r="B8720">
        <v>0</v>
      </c>
      <c r="C8720">
        <v>5</v>
      </c>
      <c r="D8720" t="s">
        <v>7032</v>
      </c>
      <c r="E8720">
        <v>49.031149999999997</v>
      </c>
      <c r="F8720">
        <v>-122.779695</v>
      </c>
      <c r="G8720">
        <f>IF(route_map__2[[#This Row],[route_label]]&lt;&gt;A8721,0,SQRT((E8721-route_map__2[[#This Row],[stop_lat]])^2 + ((F8721-route_map__2[[#This Row],[stop_lon]])*COS(RADIANS(route_map__2[[#This Row],[stop_lat]])))^2)*111.32)</f>
        <v>0.40456640743506089</v>
      </c>
    </row>
    <row r="8721" spans="1:7" hidden="1" x14ac:dyDescent="0.2">
      <c r="A8721" t="s">
        <v>293</v>
      </c>
      <c r="B8721">
        <v>0</v>
      </c>
      <c r="C8721">
        <v>6</v>
      </c>
      <c r="D8721" t="s">
        <v>7033</v>
      </c>
      <c r="E8721">
        <v>49.031143999999998</v>
      </c>
      <c r="F8721">
        <v>-122.78523800000001</v>
      </c>
      <c r="G8721">
        <f>IF(route_map__2[[#This Row],[route_label]]&lt;&gt;A8722,0,SQRT((E8722-route_map__2[[#This Row],[stop_lat]])^2 + ((F8722-route_map__2[[#This Row],[stop_lon]])*COS(RADIANS(route_map__2[[#This Row],[stop_lat]])))^2)*111.32)</f>
        <v>0.39333356004609377</v>
      </c>
    </row>
    <row r="8722" spans="1:7" hidden="1" x14ac:dyDescent="0.2">
      <c r="A8722" t="s">
        <v>293</v>
      </c>
      <c r="B8722">
        <v>0</v>
      </c>
      <c r="C8722">
        <v>7</v>
      </c>
      <c r="D8722" t="s">
        <v>7034</v>
      </c>
      <c r="E8722">
        <v>49.031165999999999</v>
      </c>
      <c r="F8722">
        <v>-122.790627</v>
      </c>
      <c r="G8722">
        <f>IF(route_map__2[[#This Row],[route_label]]&lt;&gt;A8723,0,SQRT((E8723-route_map__2[[#This Row],[stop_lat]])^2 + ((F8723-route_map__2[[#This Row],[stop_lon]])*COS(RADIANS(route_map__2[[#This Row],[stop_lat]])))^2)*111.32)</f>
        <v>0.41916314126308102</v>
      </c>
    </row>
    <row r="8723" spans="1:7" hidden="1" x14ac:dyDescent="0.2">
      <c r="A8723" t="s">
        <v>293</v>
      </c>
      <c r="B8723">
        <v>0</v>
      </c>
      <c r="C8723">
        <v>8</v>
      </c>
      <c r="D8723" t="s">
        <v>6674</v>
      </c>
      <c r="E8723">
        <v>49.031168000000001</v>
      </c>
      <c r="F8723">
        <v>-122.79637</v>
      </c>
      <c r="G8723">
        <f>IF(route_map__2[[#This Row],[route_label]]&lt;&gt;A8724,0,SQRT((E8724-route_map__2[[#This Row],[stop_lat]])^2 + ((F8724-route_map__2[[#This Row],[stop_lon]])*COS(RADIANS(route_map__2[[#This Row],[stop_lat]])))^2)*111.32)</f>
        <v>0.35891781022435182</v>
      </c>
    </row>
    <row r="8724" spans="1:7" hidden="1" x14ac:dyDescent="0.2">
      <c r="A8724" t="s">
        <v>293</v>
      </c>
      <c r="B8724">
        <v>0</v>
      </c>
      <c r="C8724">
        <v>9</v>
      </c>
      <c r="D8724" t="s">
        <v>7035</v>
      </c>
      <c r="E8724">
        <v>49.032156000000001</v>
      </c>
      <c r="F8724">
        <v>-122.801051</v>
      </c>
      <c r="G8724">
        <f>IF(route_map__2[[#This Row],[route_label]]&lt;&gt;A8725,0,SQRT((E8725-route_map__2[[#This Row],[stop_lat]])^2 + ((F8725-route_map__2[[#This Row],[stop_lon]])*COS(RADIANS(route_map__2[[#This Row],[stop_lat]])))^2)*111.32)</f>
        <v>0.33318083194511511</v>
      </c>
    </row>
    <row r="8725" spans="1:7" hidden="1" x14ac:dyDescent="0.2">
      <c r="A8725" t="s">
        <v>293</v>
      </c>
      <c r="B8725">
        <v>0</v>
      </c>
      <c r="C8725">
        <v>10</v>
      </c>
      <c r="D8725" t="s">
        <v>5840</v>
      </c>
      <c r="E8725">
        <v>49.035148999999997</v>
      </c>
      <c r="F8725">
        <v>-122.80105399999999</v>
      </c>
      <c r="G8725">
        <f>IF(route_map__2[[#This Row],[route_label]]&lt;&gt;A8726,0,SQRT((E8726-route_map__2[[#This Row],[stop_lat]])^2 + ((F8726-route_map__2[[#This Row],[stop_lon]])*COS(RADIANS(route_map__2[[#This Row],[stop_lat]])))^2)*111.32)</f>
        <v>0.18690719189335805</v>
      </c>
    </row>
    <row r="8726" spans="1:7" hidden="1" x14ac:dyDescent="0.2">
      <c r="A8726" t="s">
        <v>293</v>
      </c>
      <c r="B8726">
        <v>0</v>
      </c>
      <c r="C8726">
        <v>11</v>
      </c>
      <c r="D8726" t="s">
        <v>5841</v>
      </c>
      <c r="E8726">
        <v>49.036828</v>
      </c>
      <c r="F8726">
        <v>-122.801046</v>
      </c>
      <c r="G8726">
        <f>IF(route_map__2[[#This Row],[route_label]]&lt;&gt;A8727,0,SQRT((E8727-route_map__2[[#This Row],[stop_lat]])^2 + ((F8727-route_map__2[[#This Row],[stop_lon]])*COS(RADIANS(route_map__2[[#This Row],[stop_lat]])))^2)*111.32)</f>
        <v>0.21418118440657127</v>
      </c>
    </row>
    <row r="8727" spans="1:7" hidden="1" x14ac:dyDescent="0.2">
      <c r="A8727" t="s">
        <v>293</v>
      </c>
      <c r="B8727">
        <v>0</v>
      </c>
      <c r="C8727">
        <v>12</v>
      </c>
      <c r="D8727" t="s">
        <v>5842</v>
      </c>
      <c r="E8727">
        <v>49.038752000000002</v>
      </c>
      <c r="F8727">
        <v>-122.801057</v>
      </c>
      <c r="G8727">
        <f>IF(route_map__2[[#This Row],[route_label]]&lt;&gt;A8728,0,SQRT((E8728-route_map__2[[#This Row],[stop_lat]])^2 + ((F8728-route_map__2[[#This Row],[stop_lon]])*COS(RADIANS(route_map__2[[#This Row],[stop_lat]])))^2)*111.32)</f>
        <v>0.34331367990856287</v>
      </c>
    </row>
    <row r="8728" spans="1:7" hidden="1" x14ac:dyDescent="0.2">
      <c r="A8728" t="s">
        <v>293</v>
      </c>
      <c r="B8728">
        <v>0</v>
      </c>
      <c r="C8728">
        <v>13</v>
      </c>
      <c r="D8728" t="s">
        <v>5843</v>
      </c>
      <c r="E8728">
        <v>49.041836000000004</v>
      </c>
      <c r="F8728">
        <v>-122.80107599999999</v>
      </c>
      <c r="G8728">
        <f>IF(route_map__2[[#This Row],[route_label]]&lt;&gt;A8729,0,SQRT((E8729-route_map__2[[#This Row],[stop_lat]])^2 + ((F8729-route_map__2[[#This Row],[stop_lon]])*COS(RADIANS(route_map__2[[#This Row],[stop_lat]])))^2)*111.32)</f>
        <v>0.47077264194316637</v>
      </c>
    </row>
    <row r="8729" spans="1:7" hidden="1" x14ac:dyDescent="0.2">
      <c r="A8729" t="s">
        <v>293</v>
      </c>
      <c r="B8729">
        <v>0</v>
      </c>
      <c r="C8729">
        <v>14</v>
      </c>
      <c r="D8729" t="s">
        <v>5844</v>
      </c>
      <c r="E8729">
        <v>49.046064999999999</v>
      </c>
      <c r="F8729">
        <v>-122.801068</v>
      </c>
      <c r="G8729">
        <f>IF(route_map__2[[#This Row],[route_label]]&lt;&gt;A8730,0,SQRT((E8730-route_map__2[[#This Row],[stop_lat]])^2 + ((F8730-route_map__2[[#This Row],[stop_lon]])*COS(RADIANS(route_map__2[[#This Row],[stop_lat]])))^2)*111.32)</f>
        <v>0.35945264287200912</v>
      </c>
    </row>
    <row r="8730" spans="1:7" hidden="1" x14ac:dyDescent="0.2">
      <c r="A8730" t="s">
        <v>293</v>
      </c>
      <c r="B8730">
        <v>0</v>
      </c>
      <c r="C8730">
        <v>15</v>
      </c>
      <c r="D8730" t="s">
        <v>5845</v>
      </c>
      <c r="E8730">
        <v>49.049294000000003</v>
      </c>
      <c r="F8730">
        <v>-122.801075</v>
      </c>
      <c r="G8730">
        <f>IF(route_map__2[[#This Row],[route_label]]&lt;&gt;A8731,0,SQRT((E8731-route_map__2[[#This Row],[stop_lat]])^2 + ((F8731-route_map__2[[#This Row],[stop_lon]])*COS(RADIANS(route_map__2[[#This Row],[stop_lat]])))^2)*111.32)</f>
        <v>0.19381361317788537</v>
      </c>
    </row>
    <row r="8731" spans="1:7" hidden="1" x14ac:dyDescent="0.2">
      <c r="A8731" t="s">
        <v>293</v>
      </c>
      <c r="B8731">
        <v>0</v>
      </c>
      <c r="C8731">
        <v>16</v>
      </c>
      <c r="D8731" t="s">
        <v>6459</v>
      </c>
      <c r="E8731">
        <v>49.051034999999999</v>
      </c>
      <c r="F8731">
        <v>-122.801095</v>
      </c>
      <c r="G8731">
        <f>IF(route_map__2[[#This Row],[route_label]]&lt;&gt;A8732,0,SQRT((E8732-route_map__2[[#This Row],[stop_lat]])^2 + ((F8732-route_map__2[[#This Row],[stop_lon]])*COS(RADIANS(route_map__2[[#This Row],[stop_lat]])))^2)*111.32)</f>
        <v>0.24479285395385955</v>
      </c>
    </row>
    <row r="8732" spans="1:7" hidden="1" x14ac:dyDescent="0.2">
      <c r="A8732" t="s">
        <v>293</v>
      </c>
      <c r="B8732">
        <v>0</v>
      </c>
      <c r="C8732">
        <v>17</v>
      </c>
      <c r="D8732" t="s">
        <v>6460</v>
      </c>
      <c r="E8732">
        <v>49.053234000000003</v>
      </c>
      <c r="F8732">
        <v>-122.80109899999999</v>
      </c>
      <c r="G8732">
        <f>IF(route_map__2[[#This Row],[route_label]]&lt;&gt;A8733,0,SQRT((E8733-route_map__2[[#This Row],[stop_lat]])^2 + ((F8733-route_map__2[[#This Row],[stop_lon]])*COS(RADIANS(route_map__2[[#This Row],[stop_lat]])))^2)*111.32)</f>
        <v>0.38089146348276748</v>
      </c>
    </row>
    <row r="8733" spans="1:7" hidden="1" x14ac:dyDescent="0.2">
      <c r="A8733" t="s">
        <v>293</v>
      </c>
      <c r="B8733">
        <v>0</v>
      </c>
      <c r="C8733">
        <v>18</v>
      </c>
      <c r="D8733" t="s">
        <v>6461</v>
      </c>
      <c r="E8733">
        <v>49.056654999999999</v>
      </c>
      <c r="F8733">
        <v>-122.801002</v>
      </c>
      <c r="G8733">
        <f>IF(route_map__2[[#This Row],[route_label]]&lt;&gt;A8734,0,SQRT((E8734-route_map__2[[#This Row],[stop_lat]])^2 + ((F8734-route_map__2[[#This Row],[stop_lon]])*COS(RADIANS(route_map__2[[#This Row],[stop_lat]])))^2)*111.32)</f>
        <v>0.61548863016982236</v>
      </c>
    </row>
    <row r="8734" spans="1:7" hidden="1" x14ac:dyDescent="0.2">
      <c r="A8734" t="s">
        <v>293</v>
      </c>
      <c r="B8734">
        <v>0</v>
      </c>
      <c r="C8734">
        <v>19</v>
      </c>
      <c r="D8734" t="s">
        <v>6462</v>
      </c>
      <c r="E8734">
        <v>49.062184000000002</v>
      </c>
      <c r="F8734">
        <v>-122.801011</v>
      </c>
      <c r="G8734">
        <f>IF(route_map__2[[#This Row],[route_label]]&lt;&gt;A8735,0,SQRT((E8735-route_map__2[[#This Row],[stop_lat]])^2 + ((F8735-route_map__2[[#This Row],[stop_lon]])*COS(RADIANS(route_map__2[[#This Row],[stop_lat]])))^2)*111.32)</f>
        <v>0.22199321956957596</v>
      </c>
    </row>
    <row r="8735" spans="1:7" hidden="1" x14ac:dyDescent="0.2">
      <c r="A8735" t="s">
        <v>293</v>
      </c>
      <c r="B8735">
        <v>0</v>
      </c>
      <c r="C8735">
        <v>20</v>
      </c>
      <c r="D8735" t="s">
        <v>6463</v>
      </c>
      <c r="E8735">
        <v>49.064177999999998</v>
      </c>
      <c r="F8735">
        <v>-122.801053</v>
      </c>
      <c r="G8735">
        <f>IF(route_map__2[[#This Row],[route_label]]&lt;&gt;A8736,0,SQRT((E8736-route_map__2[[#This Row],[stop_lat]])^2 + ((F8736-route_map__2[[#This Row],[stop_lon]])*COS(RADIANS(route_map__2[[#This Row],[stop_lat]])))^2)*111.32)</f>
        <v>0.39842720543499177</v>
      </c>
    </row>
    <row r="8736" spans="1:7" hidden="1" x14ac:dyDescent="0.2">
      <c r="A8736" t="s">
        <v>293</v>
      </c>
      <c r="B8736">
        <v>0</v>
      </c>
      <c r="C8736">
        <v>21</v>
      </c>
      <c r="D8736" t="s">
        <v>6464</v>
      </c>
      <c r="E8736">
        <v>49.067757</v>
      </c>
      <c r="F8736">
        <v>-122.80100899999999</v>
      </c>
      <c r="G8736">
        <f>IF(route_map__2[[#This Row],[route_label]]&lt;&gt;A8737,0,SQRT((E8737-route_map__2[[#This Row],[stop_lat]])^2 + ((F8737-route_map__2[[#This Row],[stop_lon]])*COS(RADIANS(route_map__2[[#This Row],[stop_lat]])))^2)*111.32)</f>
        <v>0.70788989139510117</v>
      </c>
    </row>
    <row r="8737" spans="1:7" hidden="1" x14ac:dyDescent="0.2">
      <c r="A8737" t="s">
        <v>293</v>
      </c>
      <c r="B8737">
        <v>0</v>
      </c>
      <c r="C8737">
        <v>22</v>
      </c>
      <c r="D8737" t="s">
        <v>6465</v>
      </c>
      <c r="E8737">
        <v>49.074115999999997</v>
      </c>
      <c r="F8737">
        <v>-122.80096899999999</v>
      </c>
      <c r="G8737">
        <f>IF(route_map__2[[#This Row],[route_label]]&lt;&gt;A8738,0,SQRT((E8738-route_map__2[[#This Row],[stop_lat]])^2 + ((F8738-route_map__2[[#This Row],[stop_lon]])*COS(RADIANS(route_map__2[[#This Row],[stop_lat]])))^2)*111.32)</f>
        <v>1.0675706580148494</v>
      </c>
    </row>
    <row r="8738" spans="1:7" hidden="1" x14ac:dyDescent="0.2">
      <c r="A8738" t="s">
        <v>293</v>
      </c>
      <c r="B8738">
        <v>0</v>
      </c>
      <c r="C8738">
        <v>23</v>
      </c>
      <c r="D8738" t="s">
        <v>6466</v>
      </c>
      <c r="E8738">
        <v>49.083705999999999</v>
      </c>
      <c r="F8738">
        <v>-122.80103800000001</v>
      </c>
      <c r="G8738">
        <f>IF(route_map__2[[#This Row],[route_label]]&lt;&gt;A8739,0,SQRT((E8739-route_map__2[[#This Row],[stop_lat]])^2 + ((F8739-route_map__2[[#This Row],[stop_lon]])*COS(RADIANS(route_map__2[[#This Row],[stop_lat]])))^2)*111.32)</f>
        <v>0.71946169198037968</v>
      </c>
    </row>
    <row r="8739" spans="1:7" hidden="1" x14ac:dyDescent="0.2">
      <c r="A8739" t="s">
        <v>293</v>
      </c>
      <c r="B8739">
        <v>0</v>
      </c>
      <c r="C8739">
        <v>24</v>
      </c>
      <c r="D8739" t="s">
        <v>6467</v>
      </c>
      <c r="E8739">
        <v>49.090169000000003</v>
      </c>
      <c r="F8739">
        <v>-122.80105</v>
      </c>
      <c r="G8739">
        <f>IF(route_map__2[[#This Row],[route_label]]&lt;&gt;A8740,0,SQRT((E8740-route_map__2[[#This Row],[stop_lat]])^2 + ((F8740-route_map__2[[#This Row],[stop_lon]])*COS(RADIANS(route_map__2[[#This Row],[stop_lat]])))^2)*111.32)</f>
        <v>1.3397888956325132</v>
      </c>
    </row>
    <row r="8740" spans="1:7" hidden="1" x14ac:dyDescent="0.2">
      <c r="A8740" t="s">
        <v>293</v>
      </c>
      <c r="B8740">
        <v>0</v>
      </c>
      <c r="C8740">
        <v>25</v>
      </c>
      <c r="D8740" t="s">
        <v>6468</v>
      </c>
      <c r="E8740">
        <v>49.102204</v>
      </c>
      <c r="F8740">
        <v>-122.800887</v>
      </c>
      <c r="G8740">
        <f>IF(route_map__2[[#This Row],[route_label]]&lt;&gt;A8741,0,SQRT((E8741-route_map__2[[#This Row],[stop_lat]])^2 + ((F8741-route_map__2[[#This Row],[stop_lon]])*COS(RADIANS(route_map__2[[#This Row],[stop_lat]])))^2)*111.32)</f>
        <v>0.3407595301543721</v>
      </c>
    </row>
    <row r="8741" spans="1:7" hidden="1" x14ac:dyDescent="0.2">
      <c r="A8741" t="s">
        <v>293</v>
      </c>
      <c r="B8741">
        <v>0</v>
      </c>
      <c r="C8741">
        <v>26</v>
      </c>
      <c r="D8741" t="s">
        <v>6443</v>
      </c>
      <c r="E8741">
        <v>49.105265000000003</v>
      </c>
      <c r="F8741">
        <v>-122.800853</v>
      </c>
      <c r="G8741">
        <f>IF(route_map__2[[#This Row],[route_label]]&lt;&gt;A8742,0,SQRT((E8742-route_map__2[[#This Row],[stop_lat]])^2 + ((F8742-route_map__2[[#This Row],[stop_lon]])*COS(RADIANS(route_map__2[[#This Row],[stop_lat]])))^2)*111.32)</f>
        <v>0.39073387964524575</v>
      </c>
    </row>
    <row r="8742" spans="1:7" hidden="1" x14ac:dyDescent="0.2">
      <c r="A8742" t="s">
        <v>293</v>
      </c>
      <c r="B8742">
        <v>0</v>
      </c>
      <c r="C8742">
        <v>27</v>
      </c>
      <c r="D8742" t="s">
        <v>6444</v>
      </c>
      <c r="E8742">
        <v>49.108775000000001</v>
      </c>
      <c r="F8742">
        <v>-122.80086300000001</v>
      </c>
      <c r="G8742">
        <f>IF(route_map__2[[#This Row],[route_label]]&lt;&gt;A8743,0,SQRT((E8743-route_map__2[[#This Row],[stop_lat]])^2 + ((F8743-route_map__2[[#This Row],[stop_lon]])*COS(RADIANS(route_map__2[[#This Row],[stop_lat]])))^2)*111.32)</f>
        <v>0.38107021169517485</v>
      </c>
    </row>
    <row r="8743" spans="1:7" hidden="1" x14ac:dyDescent="0.2">
      <c r="A8743" t="s">
        <v>293</v>
      </c>
      <c r="B8743">
        <v>0</v>
      </c>
      <c r="C8743">
        <v>28</v>
      </c>
      <c r="D8743" t="s">
        <v>6469</v>
      </c>
      <c r="E8743">
        <v>49.112197999999999</v>
      </c>
      <c r="F8743">
        <v>-122.80080700000001</v>
      </c>
      <c r="G8743">
        <f>IF(route_map__2[[#This Row],[route_label]]&lt;&gt;A8744,0,SQRT((E8744-route_map__2[[#This Row],[stop_lat]])^2 + ((F8744-route_map__2[[#This Row],[stop_lon]])*COS(RADIANS(route_map__2[[#This Row],[stop_lat]])))^2)*111.32)</f>
        <v>0.37071805883212894</v>
      </c>
    </row>
    <row r="8744" spans="1:7" hidden="1" x14ac:dyDescent="0.2">
      <c r="A8744" t="s">
        <v>293</v>
      </c>
      <c r="B8744">
        <v>0</v>
      </c>
      <c r="C8744">
        <v>29</v>
      </c>
      <c r="D8744" t="s">
        <v>6470</v>
      </c>
      <c r="E8744">
        <v>49.115527999999998</v>
      </c>
      <c r="F8744">
        <v>-122.80086300000001</v>
      </c>
      <c r="G8744">
        <f>IF(route_map__2[[#This Row],[route_label]]&lt;&gt;A8745,0,SQRT((E8745-route_map__2[[#This Row],[stop_lat]])^2 + ((F8745-route_map__2[[#This Row],[stop_lon]])*COS(RADIANS(route_map__2[[#This Row],[stop_lat]])))^2)*111.32)</f>
        <v>0.31028067542331039</v>
      </c>
    </row>
    <row r="8745" spans="1:7" hidden="1" x14ac:dyDescent="0.2">
      <c r="A8745" t="s">
        <v>293</v>
      </c>
      <c r="B8745">
        <v>0</v>
      </c>
      <c r="C8745">
        <v>30</v>
      </c>
      <c r="D8745" t="s">
        <v>6471</v>
      </c>
      <c r="E8745">
        <v>49.118315000000003</v>
      </c>
      <c r="F8745">
        <v>-122.800802</v>
      </c>
      <c r="G8745">
        <f>IF(route_map__2[[#This Row],[route_label]]&lt;&gt;A8746,0,SQRT((E8746-route_map__2[[#This Row],[stop_lat]])^2 + ((F8746-route_map__2[[#This Row],[stop_lon]])*COS(RADIANS(route_map__2[[#This Row],[stop_lat]])))^2)*111.32)</f>
        <v>0.13614630953811432</v>
      </c>
    </row>
    <row r="8746" spans="1:7" hidden="1" x14ac:dyDescent="0.2">
      <c r="A8746" t="s">
        <v>293</v>
      </c>
      <c r="B8746">
        <v>0</v>
      </c>
      <c r="C8746">
        <v>31</v>
      </c>
      <c r="D8746" t="s">
        <v>6471</v>
      </c>
      <c r="E8746">
        <v>49.119537999999999</v>
      </c>
      <c r="F8746">
        <v>-122.80081199999999</v>
      </c>
      <c r="G8746">
        <f>IF(route_map__2[[#This Row],[route_label]]&lt;&gt;A8747,0,SQRT((E8747-route_map__2[[#This Row],[stop_lat]])^2 + ((F8747-route_map__2[[#This Row],[stop_lon]])*COS(RADIANS(route_map__2[[#This Row],[stop_lat]])))^2)*111.32)</f>
        <v>0.50038475784316117</v>
      </c>
    </row>
    <row r="8747" spans="1:7" hidden="1" x14ac:dyDescent="0.2">
      <c r="A8747" t="s">
        <v>293</v>
      </c>
      <c r="B8747">
        <v>0</v>
      </c>
      <c r="C8747">
        <v>32</v>
      </c>
      <c r="D8747" t="s">
        <v>6472</v>
      </c>
      <c r="E8747">
        <v>49.124032999999997</v>
      </c>
      <c r="F8747">
        <v>-122.800828</v>
      </c>
      <c r="G8747">
        <f>IF(route_map__2[[#This Row],[route_label]]&lt;&gt;A8748,0,SQRT((E8748-route_map__2[[#This Row],[stop_lat]])^2 + ((F8748-route_map__2[[#This Row],[stop_lon]])*COS(RADIANS(route_map__2[[#This Row],[stop_lat]])))^2)*111.32)</f>
        <v>0.28554257479703993</v>
      </c>
    </row>
    <row r="8748" spans="1:7" hidden="1" x14ac:dyDescent="0.2">
      <c r="A8748" t="s">
        <v>293</v>
      </c>
      <c r="B8748">
        <v>0</v>
      </c>
      <c r="C8748">
        <v>33</v>
      </c>
      <c r="D8748" t="s">
        <v>6473</v>
      </c>
      <c r="E8748">
        <v>49.126598000000001</v>
      </c>
      <c r="F8748">
        <v>-122.800855</v>
      </c>
      <c r="G8748">
        <f>IF(route_map__2[[#This Row],[route_label]]&lt;&gt;A8749,0,SQRT((E8749-route_map__2[[#This Row],[stop_lat]])^2 + ((F8749-route_map__2[[#This Row],[stop_lon]])*COS(RADIANS(route_map__2[[#This Row],[stop_lat]])))^2)*111.32)</f>
        <v>0.83100998144798932</v>
      </c>
    </row>
    <row r="8749" spans="1:7" hidden="1" x14ac:dyDescent="0.2">
      <c r="A8749" t="s">
        <v>293</v>
      </c>
      <c r="B8749">
        <v>0</v>
      </c>
      <c r="C8749">
        <v>34</v>
      </c>
      <c r="D8749" t="s">
        <v>6253</v>
      </c>
      <c r="E8749">
        <v>49.134062999999998</v>
      </c>
      <c r="F8749">
        <v>-122.800899</v>
      </c>
      <c r="G8749">
        <f>IF(route_map__2[[#This Row],[route_label]]&lt;&gt;A8750,0,SQRT((E8750-route_map__2[[#This Row],[stop_lat]])^2 + ((F8750-route_map__2[[#This Row],[stop_lon]])*COS(RADIANS(route_map__2[[#This Row],[stop_lat]])))^2)*111.32)</f>
        <v>0.83456635783232158</v>
      </c>
    </row>
    <row r="8750" spans="1:7" hidden="1" x14ac:dyDescent="0.2">
      <c r="A8750" t="s">
        <v>293</v>
      </c>
      <c r="B8750">
        <v>0</v>
      </c>
      <c r="C8750">
        <v>35</v>
      </c>
      <c r="D8750" t="s">
        <v>6254</v>
      </c>
      <c r="E8750">
        <v>49.141559999999998</v>
      </c>
      <c r="F8750">
        <v>-122.800889</v>
      </c>
      <c r="G8750">
        <f>IF(route_map__2[[#This Row],[route_label]]&lt;&gt;A8751,0,SQRT((E8751-route_map__2[[#This Row],[stop_lat]])^2 + ((F8751-route_map__2[[#This Row],[stop_lon]])*COS(RADIANS(route_map__2[[#This Row],[stop_lat]])))^2)*111.32)</f>
        <v>0.49084274916928466</v>
      </c>
    </row>
    <row r="8751" spans="1:7" hidden="1" x14ac:dyDescent="0.2">
      <c r="A8751" t="s">
        <v>293</v>
      </c>
      <c r="B8751">
        <v>0</v>
      </c>
      <c r="C8751">
        <v>36</v>
      </c>
      <c r="D8751" t="s">
        <v>6255</v>
      </c>
      <c r="E8751">
        <v>49.145969000000001</v>
      </c>
      <c r="F8751">
        <v>-122.800967</v>
      </c>
      <c r="G8751">
        <f>IF(route_map__2[[#This Row],[route_label]]&lt;&gt;A8752,0,SQRT((E8752-route_map__2[[#This Row],[stop_lat]])^2 + ((F8752-route_map__2[[#This Row],[stop_lon]])*COS(RADIANS(route_map__2[[#This Row],[stop_lat]])))^2)*111.32)</f>
        <v>0.48847496860424605</v>
      </c>
    </row>
    <row r="8752" spans="1:7" hidden="1" x14ac:dyDescent="0.2">
      <c r="A8752" t="s">
        <v>293</v>
      </c>
      <c r="B8752">
        <v>0</v>
      </c>
      <c r="C8752">
        <v>37</v>
      </c>
      <c r="D8752" t="s">
        <v>6256</v>
      </c>
      <c r="E8752">
        <v>49.150356000000002</v>
      </c>
      <c r="F8752">
        <v>-122.801112</v>
      </c>
      <c r="G8752">
        <f>IF(route_map__2[[#This Row],[route_label]]&lt;&gt;A8753,0,SQRT((E8753-route_map__2[[#This Row],[stop_lat]])^2 + ((F8753-route_map__2[[#This Row],[stop_lon]])*COS(RADIANS(route_map__2[[#This Row],[stop_lat]])))^2)*111.32)</f>
        <v>0.21201991623971725</v>
      </c>
    </row>
    <row r="8753" spans="1:7" hidden="1" x14ac:dyDescent="0.2">
      <c r="A8753" t="s">
        <v>293</v>
      </c>
      <c r="B8753">
        <v>0</v>
      </c>
      <c r="C8753">
        <v>38</v>
      </c>
      <c r="D8753" t="s">
        <v>6257</v>
      </c>
      <c r="E8753">
        <v>49.152259999999998</v>
      </c>
      <c r="F8753">
        <v>-122.801185</v>
      </c>
      <c r="G8753">
        <f>IF(route_map__2[[#This Row],[route_label]]&lt;&gt;A8754,0,SQRT((E8754-route_map__2[[#This Row],[stop_lat]])^2 + ((F8754-route_map__2[[#This Row],[stop_lon]])*COS(RADIANS(route_map__2[[#This Row],[stop_lat]])))^2)*111.32)</f>
        <v>0.42698595928591199</v>
      </c>
    </row>
    <row r="8754" spans="1:7" hidden="1" x14ac:dyDescent="0.2">
      <c r="A8754" t="s">
        <v>293</v>
      </c>
      <c r="B8754">
        <v>0</v>
      </c>
      <c r="C8754">
        <v>39</v>
      </c>
      <c r="D8754" t="s">
        <v>6474</v>
      </c>
      <c r="E8754">
        <v>49.156095000000001</v>
      </c>
      <c r="F8754">
        <v>-122.801294</v>
      </c>
      <c r="G8754">
        <f>IF(route_map__2[[#This Row],[route_label]]&lt;&gt;A8755,0,SQRT((E8755-route_map__2[[#This Row],[stop_lat]])^2 + ((F8755-route_map__2[[#This Row],[stop_lon]])*COS(RADIANS(route_map__2[[#This Row],[stop_lat]])))^2)*111.32)</f>
        <v>0.38362270946706811</v>
      </c>
    </row>
    <row r="8755" spans="1:7" hidden="1" x14ac:dyDescent="0.2">
      <c r="A8755" t="s">
        <v>293</v>
      </c>
      <c r="B8755">
        <v>0</v>
      </c>
      <c r="C8755">
        <v>40</v>
      </c>
      <c r="D8755" t="s">
        <v>6475</v>
      </c>
      <c r="E8755">
        <v>49.159540999999997</v>
      </c>
      <c r="F8755">
        <v>-122.801339</v>
      </c>
      <c r="G8755">
        <f>IF(route_map__2[[#This Row],[route_label]]&lt;&gt;A8756,0,SQRT((E8756-route_map__2[[#This Row],[stop_lat]])^2 + ((F8756-route_map__2[[#This Row],[stop_lon]])*COS(RADIANS(route_map__2[[#This Row],[stop_lat]])))^2)*111.32)</f>
        <v>0.40732066715784687</v>
      </c>
    </row>
    <row r="8756" spans="1:7" hidden="1" x14ac:dyDescent="0.2">
      <c r="A8756" t="s">
        <v>293</v>
      </c>
      <c r="B8756">
        <v>0</v>
      </c>
      <c r="C8756">
        <v>41</v>
      </c>
      <c r="D8756" t="s">
        <v>6476</v>
      </c>
      <c r="E8756">
        <v>49.163200000000003</v>
      </c>
      <c r="F8756">
        <v>-122.801328</v>
      </c>
      <c r="G8756">
        <f>IF(route_map__2[[#This Row],[route_label]]&lt;&gt;A8757,0,SQRT((E8757-route_map__2[[#This Row],[stop_lat]])^2 + ((F8757-route_map__2[[#This Row],[stop_lon]])*COS(RADIANS(route_map__2[[#This Row],[stop_lat]])))^2)*111.32)</f>
        <v>0.4404285065796385</v>
      </c>
    </row>
    <row r="8757" spans="1:7" hidden="1" x14ac:dyDescent="0.2">
      <c r="A8757" t="s">
        <v>293</v>
      </c>
      <c r="B8757">
        <v>0</v>
      </c>
      <c r="C8757">
        <v>42</v>
      </c>
      <c r="D8757" t="s">
        <v>5810</v>
      </c>
      <c r="E8757">
        <v>49.167155999999999</v>
      </c>
      <c r="F8757">
        <v>-122.80124000000001</v>
      </c>
      <c r="G8757">
        <f>IF(route_map__2[[#This Row],[route_label]]&lt;&gt;A8758,0,SQRT((E8758-route_map__2[[#This Row],[stop_lat]])^2 + ((F8758-route_map__2[[#This Row],[stop_lon]])*COS(RADIANS(route_map__2[[#This Row],[stop_lat]])))^2)*111.32)</f>
        <v>0.15845357110965444</v>
      </c>
    </row>
    <row r="8758" spans="1:7" hidden="1" x14ac:dyDescent="0.2">
      <c r="A8758" t="s">
        <v>293</v>
      </c>
      <c r="B8758">
        <v>0</v>
      </c>
      <c r="C8758">
        <v>43</v>
      </c>
      <c r="D8758" t="s">
        <v>5811</v>
      </c>
      <c r="E8758">
        <v>49.168579000000001</v>
      </c>
      <c r="F8758">
        <v>-122.801188</v>
      </c>
      <c r="G8758">
        <f>IF(route_map__2[[#This Row],[route_label]]&lt;&gt;A8759,0,SQRT((E8759-route_map__2[[#This Row],[stop_lat]])^2 + ((F8759-route_map__2[[#This Row],[stop_lon]])*COS(RADIANS(route_map__2[[#This Row],[stop_lat]])))^2)*111.32)</f>
        <v>0.20576118962509532</v>
      </c>
    </row>
    <row r="8759" spans="1:7" hidden="1" x14ac:dyDescent="0.2">
      <c r="A8759" t="s">
        <v>293</v>
      </c>
      <c r="B8759">
        <v>0</v>
      </c>
      <c r="C8759">
        <v>44</v>
      </c>
      <c r="D8759" t="s">
        <v>5812</v>
      </c>
      <c r="E8759">
        <v>49.170426999999997</v>
      </c>
      <c r="F8759">
        <v>-122.801131</v>
      </c>
      <c r="G8759">
        <f>IF(route_map__2[[#This Row],[route_label]]&lt;&gt;A8760,0,SQRT((E8760-route_map__2[[#This Row],[stop_lat]])^2 + ((F8760-route_map__2[[#This Row],[stop_lon]])*COS(RADIANS(route_map__2[[#This Row],[stop_lat]])))^2)*111.32)</f>
        <v>0.18596093879638348</v>
      </c>
    </row>
    <row r="8760" spans="1:7" hidden="1" x14ac:dyDescent="0.2">
      <c r="A8760" t="s">
        <v>293</v>
      </c>
      <c r="B8760">
        <v>0</v>
      </c>
      <c r="C8760">
        <v>45</v>
      </c>
      <c r="D8760" t="s">
        <v>5813</v>
      </c>
      <c r="E8760">
        <v>49.172097000000001</v>
      </c>
      <c r="F8760">
        <v>-122.801068</v>
      </c>
      <c r="G8760">
        <f>IF(route_map__2[[#This Row],[route_label]]&lt;&gt;A8761,0,SQRT((E8761-route_map__2[[#This Row],[stop_lat]])^2 + ((F8761-route_map__2[[#This Row],[stop_lon]])*COS(RADIANS(route_map__2[[#This Row],[stop_lat]])))^2)*111.32)</f>
        <v>0.18918825028039721</v>
      </c>
    </row>
    <row r="8761" spans="1:7" hidden="1" x14ac:dyDescent="0.2">
      <c r="A8761" t="s">
        <v>293</v>
      </c>
      <c r="B8761">
        <v>0</v>
      </c>
      <c r="C8761">
        <v>46</v>
      </c>
      <c r="D8761" t="s">
        <v>5814</v>
      </c>
      <c r="E8761">
        <v>49.173796000000003</v>
      </c>
      <c r="F8761">
        <v>-122.801005</v>
      </c>
      <c r="G8761">
        <f>IF(route_map__2[[#This Row],[route_label]]&lt;&gt;A8762,0,SQRT((E8762-route_map__2[[#This Row],[stop_lat]])^2 + ((F8762-route_map__2[[#This Row],[stop_lon]])*COS(RADIANS(route_map__2[[#This Row],[stop_lat]])))^2)*111.32)</f>
        <v>0.37946768409727233</v>
      </c>
    </row>
    <row r="8762" spans="1:7" hidden="1" x14ac:dyDescent="0.2">
      <c r="A8762" t="s">
        <v>293</v>
      </c>
      <c r="B8762">
        <v>0</v>
      </c>
      <c r="C8762">
        <v>47</v>
      </c>
      <c r="D8762" t="s">
        <v>5815</v>
      </c>
      <c r="E8762">
        <v>49.177204000000003</v>
      </c>
      <c r="F8762">
        <v>-122.800892</v>
      </c>
      <c r="G8762">
        <f>IF(route_map__2[[#This Row],[route_label]]&lt;&gt;A8763,0,SQRT((E8763-route_map__2[[#This Row],[stop_lat]])^2 + ((F8763-route_map__2[[#This Row],[stop_lon]])*COS(RADIANS(route_map__2[[#This Row],[stop_lat]])))^2)*111.32)</f>
        <v>0.34454769647437461</v>
      </c>
    </row>
    <row r="8763" spans="1:7" hidden="1" x14ac:dyDescent="0.2">
      <c r="A8763" t="s">
        <v>293</v>
      </c>
      <c r="B8763">
        <v>0</v>
      </c>
      <c r="C8763">
        <v>48</v>
      </c>
      <c r="D8763" t="s">
        <v>5816</v>
      </c>
      <c r="E8763">
        <v>49.180298999999998</v>
      </c>
      <c r="F8763">
        <v>-122.80085200000001</v>
      </c>
      <c r="G8763">
        <f>IF(route_map__2[[#This Row],[route_label]]&lt;&gt;A8764,0,SQRT((E8764-route_map__2[[#This Row],[stop_lat]])^2 + ((F8764-route_map__2[[#This Row],[stop_lon]])*COS(RADIANS(route_map__2[[#This Row],[stop_lat]])))^2)*111.32)</f>
        <v>0.4833176989709545</v>
      </c>
    </row>
    <row r="8764" spans="1:7" hidden="1" x14ac:dyDescent="0.2">
      <c r="A8764" t="s">
        <v>293</v>
      </c>
      <c r="B8764">
        <v>0</v>
      </c>
      <c r="C8764">
        <v>49</v>
      </c>
      <c r="D8764" t="s">
        <v>5817</v>
      </c>
      <c r="E8764">
        <v>49.184640000000002</v>
      </c>
      <c r="F8764">
        <v>-122.80073299999999</v>
      </c>
      <c r="G8764">
        <f>IF(route_map__2[[#This Row],[route_label]]&lt;&gt;A8765,0,SQRT((E8765-route_map__2[[#This Row],[stop_lat]])^2 + ((F8765-route_map__2[[#This Row],[stop_lon]])*COS(RADIANS(route_map__2[[#This Row],[stop_lat]])))^2)*111.32)</f>
        <v>0.25971057925524871</v>
      </c>
    </row>
    <row r="8765" spans="1:7" hidden="1" x14ac:dyDescent="0.2">
      <c r="A8765" t="s">
        <v>293</v>
      </c>
      <c r="B8765">
        <v>0</v>
      </c>
      <c r="C8765">
        <v>50</v>
      </c>
      <c r="D8765" t="s">
        <v>5818</v>
      </c>
      <c r="E8765">
        <v>49.186973000000002</v>
      </c>
      <c r="F8765">
        <v>-122.800723</v>
      </c>
      <c r="G8765">
        <f>IF(route_map__2[[#This Row],[route_label]]&lt;&gt;A8766,0,SQRT((E8766-route_map__2[[#This Row],[stop_lat]])^2 + ((F8766-route_map__2[[#This Row],[stop_lon]])*COS(RADIANS(route_map__2[[#This Row],[stop_lat]])))^2)*111.32)</f>
        <v>0.2263270796379768</v>
      </c>
    </row>
    <row r="8766" spans="1:7" hidden="1" x14ac:dyDescent="0.2">
      <c r="A8766" t="s">
        <v>293</v>
      </c>
      <c r="B8766">
        <v>0</v>
      </c>
      <c r="C8766">
        <v>51</v>
      </c>
      <c r="D8766" t="s">
        <v>5819</v>
      </c>
      <c r="E8766">
        <v>49.189005999999999</v>
      </c>
      <c r="F8766">
        <v>-122.800757</v>
      </c>
      <c r="G8766">
        <f>IF(route_map__2[[#This Row],[route_label]]&lt;&gt;A8767,0,SQRT((E8767-route_map__2[[#This Row],[stop_lat]])^2 + ((F8767-route_map__2[[#This Row],[stop_lon]])*COS(RADIANS(route_map__2[[#This Row],[stop_lat]])))^2)*111.32)</f>
        <v>0.29464951974859138</v>
      </c>
    </row>
    <row r="8767" spans="1:7" hidden="1" x14ac:dyDescent="0.2">
      <c r="A8767" t="s">
        <v>293</v>
      </c>
      <c r="B8767">
        <v>0</v>
      </c>
      <c r="C8767">
        <v>52</v>
      </c>
      <c r="D8767" t="s">
        <v>5820</v>
      </c>
      <c r="E8767">
        <v>49.191595999999997</v>
      </c>
      <c r="F8767">
        <v>-122.801592</v>
      </c>
      <c r="G8767">
        <f>IF(route_map__2[[#This Row],[route_label]]&lt;&gt;A8768,0,SQRT((E8768-route_map__2[[#This Row],[stop_lat]])^2 + ((F8768-route_map__2[[#This Row],[stop_lon]])*COS(RADIANS(route_map__2[[#This Row],[stop_lat]])))^2)*111.32)</f>
        <v>0.1761760986843785</v>
      </c>
    </row>
    <row r="8768" spans="1:7" hidden="1" x14ac:dyDescent="0.2">
      <c r="A8768" t="s">
        <v>293</v>
      </c>
      <c r="B8768">
        <v>0</v>
      </c>
      <c r="C8768">
        <v>53</v>
      </c>
      <c r="D8768" t="s">
        <v>5821</v>
      </c>
      <c r="E8768">
        <v>49.191631999999998</v>
      </c>
      <c r="F8768">
        <v>-122.804013</v>
      </c>
      <c r="G8768">
        <f>IF(route_map__2[[#This Row],[route_label]]&lt;&gt;A8769,0,SQRT((E8769-route_map__2[[#This Row],[stop_lat]])^2 + ((F8769-route_map__2[[#This Row],[stop_lon]])*COS(RADIANS(route_map__2[[#This Row],[stop_lat]])))^2)*111.32)</f>
        <v>0.18788899613111651</v>
      </c>
    </row>
    <row r="8769" spans="1:7" hidden="1" x14ac:dyDescent="0.2">
      <c r="A8769" t="s">
        <v>293</v>
      </c>
      <c r="B8769">
        <v>0</v>
      </c>
      <c r="C8769">
        <v>54</v>
      </c>
      <c r="D8769" t="s">
        <v>6162</v>
      </c>
      <c r="E8769">
        <v>49.192480000000003</v>
      </c>
      <c r="F8769">
        <v>-122.806246</v>
      </c>
      <c r="G8769">
        <f>IF(route_map__2[[#This Row],[route_label]]&lt;&gt;A8770,0,SQRT((E8770-route_map__2[[#This Row],[stop_lat]])^2 + ((F8770-route_map__2[[#This Row],[stop_lon]])*COS(RADIANS(route_map__2[[#This Row],[stop_lat]])))^2)*111.32)</f>
        <v>0.18326501665571976</v>
      </c>
    </row>
    <row r="8770" spans="1:7" hidden="1" x14ac:dyDescent="0.2">
      <c r="A8770" t="s">
        <v>293</v>
      </c>
      <c r="B8770">
        <v>0</v>
      </c>
      <c r="C8770">
        <v>55</v>
      </c>
      <c r="D8770" t="s">
        <v>6163</v>
      </c>
      <c r="E8770">
        <v>49.194097999999997</v>
      </c>
      <c r="F8770">
        <v>-122.805781</v>
      </c>
      <c r="G8770">
        <f>IF(route_map__2[[#This Row],[route_label]]&lt;&gt;A8771,0,SQRT((E8771-route_map__2[[#This Row],[stop_lat]])^2 + ((F8771-route_map__2[[#This Row],[stop_lon]])*COS(RADIANS(route_map__2[[#This Row],[stop_lat]])))^2)*111.32)</f>
        <v>0</v>
      </c>
    </row>
    <row r="8771" spans="1:7" hidden="1" x14ac:dyDescent="0.2">
      <c r="A8771" t="s">
        <v>293</v>
      </c>
      <c r="B8771">
        <v>1</v>
      </c>
      <c r="C8771">
        <v>1</v>
      </c>
      <c r="D8771" t="s">
        <v>6163</v>
      </c>
      <c r="E8771">
        <v>49.194097999999997</v>
      </c>
      <c r="F8771">
        <v>-122.805781</v>
      </c>
      <c r="G8771">
        <f>IF(route_map__2[[#This Row],[route_label]]&lt;&gt;A8772,0,SQRT((E8772-route_map__2[[#This Row],[stop_lat]])^2 + ((F8772-route_map__2[[#This Row],[stop_lon]])*COS(RADIANS(route_map__2[[#This Row],[stop_lat]])))^2)*111.32)</f>
        <v>0.16868634240227351</v>
      </c>
    </row>
    <row r="8772" spans="1:7" hidden="1" x14ac:dyDescent="0.2">
      <c r="A8772" t="s">
        <v>293</v>
      </c>
      <c r="B8772">
        <v>1</v>
      </c>
      <c r="C8772">
        <v>2</v>
      </c>
      <c r="D8772" t="s">
        <v>6164</v>
      </c>
      <c r="E8772">
        <v>49.192658000000002</v>
      </c>
      <c r="F8772">
        <v>-122.80650300000001</v>
      </c>
      <c r="G8772">
        <f>IF(route_map__2[[#This Row],[route_label]]&lt;&gt;A8773,0,SQRT((E8773-route_map__2[[#This Row],[stop_lat]])^2 + ((F8773-route_map__2[[#This Row],[stop_lon]])*COS(RADIANS(route_map__2[[#This Row],[stop_lat]])))^2)*111.32)</f>
        <v>0.2648473270926418</v>
      </c>
    </row>
    <row r="8773" spans="1:7" hidden="1" x14ac:dyDescent="0.2">
      <c r="A8773" t="s">
        <v>293</v>
      </c>
      <c r="B8773">
        <v>1</v>
      </c>
      <c r="C8773">
        <v>3</v>
      </c>
      <c r="D8773" t="s">
        <v>5720</v>
      </c>
      <c r="E8773">
        <v>49.191352999999999</v>
      </c>
      <c r="F8773">
        <v>-122.803459</v>
      </c>
      <c r="G8773">
        <f>IF(route_map__2[[#This Row],[route_label]]&lt;&gt;A8774,0,SQRT((E8774-route_map__2[[#This Row],[stop_lat]])^2 + ((F8774-route_map__2[[#This Row],[stop_lon]])*COS(RADIANS(route_map__2[[#This Row],[stop_lat]])))^2)*111.32)</f>
        <v>0.18419329290203526</v>
      </c>
    </row>
    <row r="8774" spans="1:7" hidden="1" x14ac:dyDescent="0.2">
      <c r="A8774" t="s">
        <v>293</v>
      </c>
      <c r="B8774">
        <v>1</v>
      </c>
      <c r="C8774">
        <v>4</v>
      </c>
      <c r="D8774" t="s">
        <v>5721</v>
      </c>
      <c r="E8774">
        <v>49.190921000000003</v>
      </c>
      <c r="F8774">
        <v>-122.80101500000001</v>
      </c>
      <c r="G8774">
        <f>IF(route_map__2[[#This Row],[route_label]]&lt;&gt;A8775,0,SQRT((E8775-route_map__2[[#This Row],[stop_lat]])^2 + ((F8775-route_map__2[[#This Row],[stop_lon]])*COS(RADIANS(route_map__2[[#This Row],[stop_lat]])))^2)*111.32)</f>
        <v>0.27789747234023654</v>
      </c>
    </row>
    <row r="8775" spans="1:7" hidden="1" x14ac:dyDescent="0.2">
      <c r="A8775" t="s">
        <v>293</v>
      </c>
      <c r="B8775">
        <v>1</v>
      </c>
      <c r="C8775">
        <v>5</v>
      </c>
      <c r="D8775" t="s">
        <v>5722</v>
      </c>
      <c r="E8775">
        <v>49.188425000000002</v>
      </c>
      <c r="F8775">
        <v>-122.80108199999999</v>
      </c>
      <c r="G8775">
        <f>IF(route_map__2[[#This Row],[route_label]]&lt;&gt;A8776,0,SQRT((E8776-route_map__2[[#This Row],[stop_lat]])^2 + ((F8776-route_map__2[[#This Row],[stop_lon]])*COS(RADIANS(route_map__2[[#This Row],[stop_lat]])))^2)*111.32)</f>
        <v>0.3102638881528616</v>
      </c>
    </row>
    <row r="8776" spans="1:7" hidden="1" x14ac:dyDescent="0.2">
      <c r="A8776" t="s">
        <v>293</v>
      </c>
      <c r="B8776">
        <v>1</v>
      </c>
      <c r="C8776">
        <v>6</v>
      </c>
      <c r="D8776" t="s">
        <v>5723</v>
      </c>
      <c r="E8776">
        <v>49.185637999999997</v>
      </c>
      <c r="F8776">
        <v>-122.80104</v>
      </c>
      <c r="G8776">
        <f>IF(route_map__2[[#This Row],[route_label]]&lt;&gt;A8777,0,SQRT((E8777-route_map__2[[#This Row],[stop_lat]])^2 + ((F8777-route_map__2[[#This Row],[stop_lon]])*COS(RADIANS(route_map__2[[#This Row],[stop_lat]])))^2)*111.32)</f>
        <v>0.23204678196367673</v>
      </c>
    </row>
    <row r="8777" spans="1:7" hidden="1" x14ac:dyDescent="0.2">
      <c r="A8777" t="s">
        <v>293</v>
      </c>
      <c r="B8777">
        <v>1</v>
      </c>
      <c r="C8777">
        <v>7</v>
      </c>
      <c r="D8777" t="s">
        <v>5724</v>
      </c>
      <c r="E8777">
        <v>49.183554000000001</v>
      </c>
      <c r="F8777">
        <v>-122.80110999999999</v>
      </c>
      <c r="G8777">
        <f>IF(route_map__2[[#This Row],[route_label]]&lt;&gt;A8778,0,SQRT((E8778-route_map__2[[#This Row],[stop_lat]])^2 + ((F8778-route_map__2[[#This Row],[stop_lon]])*COS(RADIANS(route_map__2[[#This Row],[stop_lat]])))^2)*111.32)</f>
        <v>0.38472192688086732</v>
      </c>
    </row>
    <row r="8778" spans="1:7" hidden="1" x14ac:dyDescent="0.2">
      <c r="A8778" t="s">
        <v>293</v>
      </c>
      <c r="B8778">
        <v>1</v>
      </c>
      <c r="C8778">
        <v>8</v>
      </c>
      <c r="D8778" t="s">
        <v>5725</v>
      </c>
      <c r="E8778">
        <v>49.180098000000001</v>
      </c>
      <c r="F8778">
        <v>-122.801109</v>
      </c>
      <c r="G8778">
        <f>IF(route_map__2[[#This Row],[route_label]]&lt;&gt;A8779,0,SQRT((E8779-route_map__2[[#This Row],[stop_lat]])^2 + ((F8779-route_map__2[[#This Row],[stop_lon]])*COS(RADIANS(route_map__2[[#This Row],[stop_lat]])))^2)*111.32)</f>
        <v>0.40946312692720183</v>
      </c>
    </row>
    <row r="8779" spans="1:7" hidden="1" x14ac:dyDescent="0.2">
      <c r="A8779" t="s">
        <v>293</v>
      </c>
      <c r="B8779">
        <v>1</v>
      </c>
      <c r="C8779">
        <v>9</v>
      </c>
      <c r="D8779" t="s">
        <v>5726</v>
      </c>
      <c r="E8779">
        <v>49.17642</v>
      </c>
      <c r="F8779">
        <v>-122.801175</v>
      </c>
      <c r="G8779">
        <f>IF(route_map__2[[#This Row],[route_label]]&lt;&gt;A8780,0,SQRT((E8780-route_map__2[[#This Row],[stop_lat]])^2 + ((F8780-route_map__2[[#This Row],[stop_lon]])*COS(RADIANS(route_map__2[[#This Row],[stop_lat]])))^2)*111.32)</f>
        <v>0.35965929565097832</v>
      </c>
    </row>
    <row r="8780" spans="1:7" hidden="1" x14ac:dyDescent="0.2">
      <c r="A8780" t="s">
        <v>293</v>
      </c>
      <c r="B8780">
        <v>1</v>
      </c>
      <c r="C8780">
        <v>10</v>
      </c>
      <c r="D8780" t="s">
        <v>5727</v>
      </c>
      <c r="E8780">
        <v>49.173189999999998</v>
      </c>
      <c r="F8780">
        <v>-122.801289</v>
      </c>
      <c r="G8780">
        <f>IF(route_map__2[[#This Row],[route_label]]&lt;&gt;A8781,0,SQRT((E8781-route_map__2[[#This Row],[stop_lat]])^2 + ((F8781-route_map__2[[#This Row],[stop_lon]])*COS(RADIANS(route_map__2[[#This Row],[stop_lat]])))^2)*111.32)</f>
        <v>0.17850117517392591</v>
      </c>
    </row>
    <row r="8781" spans="1:7" hidden="1" x14ac:dyDescent="0.2">
      <c r="A8781" t="s">
        <v>293</v>
      </c>
      <c r="B8781">
        <v>1</v>
      </c>
      <c r="C8781">
        <v>11</v>
      </c>
      <c r="D8781" t="s">
        <v>5728</v>
      </c>
      <c r="E8781">
        <v>49.171587000000002</v>
      </c>
      <c r="F8781">
        <v>-122.80135</v>
      </c>
      <c r="G8781">
        <f>IF(route_map__2[[#This Row],[route_label]]&lt;&gt;A8782,0,SQRT((E8782-route_map__2[[#This Row],[stop_lat]])^2 + ((F8782-route_map__2[[#This Row],[stop_lon]])*COS(RADIANS(route_map__2[[#This Row],[stop_lat]])))^2)*111.32)</f>
        <v>0.30731774727000194</v>
      </c>
    </row>
    <row r="8782" spans="1:7" hidden="1" x14ac:dyDescent="0.2">
      <c r="A8782" t="s">
        <v>293</v>
      </c>
      <c r="B8782">
        <v>1</v>
      </c>
      <c r="C8782">
        <v>12</v>
      </c>
      <c r="D8782" t="s">
        <v>5729</v>
      </c>
      <c r="E8782">
        <v>49.168827</v>
      </c>
      <c r="F8782">
        <v>-122.80144300000001</v>
      </c>
      <c r="G8782">
        <f>IF(route_map__2[[#This Row],[route_label]]&lt;&gt;A8783,0,SQRT((E8783-route_map__2[[#This Row],[stop_lat]])^2 + ((F8783-route_map__2[[#This Row],[stop_lon]])*COS(RADIANS(route_map__2[[#This Row],[stop_lat]])))^2)*111.32)</f>
        <v>0.38358096508563083</v>
      </c>
    </row>
    <row r="8783" spans="1:7" hidden="1" x14ac:dyDescent="0.2">
      <c r="A8783" t="s">
        <v>293</v>
      </c>
      <c r="B8783">
        <v>1</v>
      </c>
      <c r="C8783">
        <v>13</v>
      </c>
      <c r="D8783" t="s">
        <v>6485</v>
      </c>
      <c r="E8783">
        <v>49.165382000000001</v>
      </c>
      <c r="F8783">
        <v>-122.801553</v>
      </c>
      <c r="G8783">
        <f>IF(route_map__2[[#This Row],[route_label]]&lt;&gt;A8784,0,SQRT((E8784-route_map__2[[#This Row],[stop_lat]])^2 + ((F8784-route_map__2[[#This Row],[stop_lon]])*COS(RADIANS(route_map__2[[#This Row],[stop_lat]])))^2)*111.32)</f>
        <v>0.3196475938033938</v>
      </c>
    </row>
    <row r="8784" spans="1:7" hidden="1" x14ac:dyDescent="0.2">
      <c r="A8784" t="s">
        <v>293</v>
      </c>
      <c r="B8784">
        <v>1</v>
      </c>
      <c r="C8784">
        <v>14</v>
      </c>
      <c r="D8784" t="s">
        <v>6486</v>
      </c>
      <c r="E8784">
        <v>49.162511000000002</v>
      </c>
      <c r="F8784">
        <v>-122.80162900000001</v>
      </c>
      <c r="G8784">
        <f>IF(route_map__2[[#This Row],[route_label]]&lt;&gt;A8785,0,SQRT((E8785-route_map__2[[#This Row],[stop_lat]])^2 + ((F8785-route_map__2[[#This Row],[stop_lon]])*COS(RADIANS(route_map__2[[#This Row],[stop_lat]])))^2)*111.32)</f>
        <v>0.41545450505729253</v>
      </c>
    </row>
    <row r="8785" spans="1:7" hidden="1" x14ac:dyDescent="0.2">
      <c r="A8785" t="s">
        <v>293</v>
      </c>
      <c r="B8785">
        <v>1</v>
      </c>
      <c r="C8785">
        <v>15</v>
      </c>
      <c r="D8785" t="s">
        <v>6487</v>
      </c>
      <c r="E8785">
        <v>49.158779000000003</v>
      </c>
      <c r="F8785">
        <v>-122.801593</v>
      </c>
      <c r="G8785">
        <f>IF(route_map__2[[#This Row],[route_label]]&lt;&gt;A8786,0,SQRT((E8786-route_map__2[[#This Row],[stop_lat]])^2 + ((F8786-route_map__2[[#This Row],[stop_lon]])*COS(RADIANS(route_map__2[[#This Row],[stop_lat]])))^2)*111.32)</f>
        <v>0.41034231687213035</v>
      </c>
    </row>
    <row r="8786" spans="1:7" hidden="1" x14ac:dyDescent="0.2">
      <c r="A8786" t="s">
        <v>293</v>
      </c>
      <c r="B8786">
        <v>1</v>
      </c>
      <c r="C8786">
        <v>16</v>
      </c>
      <c r="D8786" t="s">
        <v>6236</v>
      </c>
      <c r="E8786">
        <v>49.155093000000001</v>
      </c>
      <c r="F8786">
        <v>-122.801542</v>
      </c>
      <c r="G8786">
        <f>IF(route_map__2[[#This Row],[route_label]]&lt;&gt;A8787,0,SQRT((E8787-route_map__2[[#This Row],[stop_lat]])^2 + ((F8787-route_map__2[[#This Row],[stop_lon]])*COS(RADIANS(route_map__2[[#This Row],[stop_lat]])))^2)*111.32)</f>
        <v>0.2728162358182995</v>
      </c>
    </row>
    <row r="8787" spans="1:7" hidden="1" x14ac:dyDescent="0.2">
      <c r="A8787" t="s">
        <v>293</v>
      </c>
      <c r="B8787">
        <v>1</v>
      </c>
      <c r="C8787">
        <v>17</v>
      </c>
      <c r="D8787" t="s">
        <v>6237</v>
      </c>
      <c r="E8787">
        <v>49.152642999999998</v>
      </c>
      <c r="F8787">
        <v>-122.80145</v>
      </c>
      <c r="G8787">
        <f>IF(route_map__2[[#This Row],[route_label]]&lt;&gt;A8788,0,SQRT((E8788-route_map__2[[#This Row],[stop_lat]])^2 + ((F8788-route_map__2[[#This Row],[stop_lon]])*COS(RADIANS(route_map__2[[#This Row],[stop_lat]])))^2)*111.32)</f>
        <v>0.56990335800210434</v>
      </c>
    </row>
    <row r="8788" spans="1:7" hidden="1" x14ac:dyDescent="0.2">
      <c r="A8788" t="s">
        <v>293</v>
      </c>
      <c r="B8788">
        <v>1</v>
      </c>
      <c r="C8788">
        <v>18</v>
      </c>
      <c r="D8788" t="s">
        <v>6238</v>
      </c>
      <c r="E8788">
        <v>49.147523999999997</v>
      </c>
      <c r="F8788">
        <v>-122.80134</v>
      </c>
      <c r="G8788">
        <f>IF(route_map__2[[#This Row],[route_label]]&lt;&gt;A8789,0,SQRT((E8789-route_map__2[[#This Row],[stop_lat]])^2 + ((F8789-route_map__2[[#This Row],[stop_lon]])*COS(RADIANS(route_map__2[[#This Row],[stop_lat]])))^2)*111.32)</f>
        <v>0.78995574645018241</v>
      </c>
    </row>
    <row r="8789" spans="1:7" hidden="1" x14ac:dyDescent="0.2">
      <c r="A8789" t="s">
        <v>293</v>
      </c>
      <c r="B8789">
        <v>1</v>
      </c>
      <c r="C8789">
        <v>19</v>
      </c>
      <c r="D8789" t="s">
        <v>6239</v>
      </c>
      <c r="E8789">
        <v>49.140428</v>
      </c>
      <c r="F8789">
        <v>-122.801247</v>
      </c>
      <c r="G8789">
        <f>IF(route_map__2[[#This Row],[route_label]]&lt;&gt;A8790,0,SQRT((E8790-route_map__2[[#This Row],[stop_lat]])^2 + ((F8790-route_map__2[[#This Row],[stop_lon]])*COS(RADIANS(route_map__2[[#This Row],[stop_lat]])))^2)*111.32)</f>
        <v>0.82944578038603745</v>
      </c>
    </row>
    <row r="8790" spans="1:7" hidden="1" x14ac:dyDescent="0.2">
      <c r="A8790" t="s">
        <v>293</v>
      </c>
      <c r="B8790">
        <v>1</v>
      </c>
      <c r="C8790">
        <v>20</v>
      </c>
      <c r="D8790" t="s">
        <v>6488</v>
      </c>
      <c r="E8790">
        <v>49.132976999999997</v>
      </c>
      <c r="F8790">
        <v>-122.801259</v>
      </c>
      <c r="G8790">
        <f>IF(route_map__2[[#This Row],[route_label]]&lt;&gt;A8791,0,SQRT((E8791-route_map__2[[#This Row],[stop_lat]])^2 + ((F8791-route_map__2[[#This Row],[stop_lon]])*COS(RADIANS(route_map__2[[#This Row],[stop_lat]])))^2)*111.32)</f>
        <v>0.79048842402572139</v>
      </c>
    </row>
    <row r="8791" spans="1:7" hidden="1" x14ac:dyDescent="0.2">
      <c r="A8791" t="s">
        <v>293</v>
      </c>
      <c r="B8791">
        <v>1</v>
      </c>
      <c r="C8791">
        <v>21</v>
      </c>
      <c r="D8791" t="s">
        <v>6489</v>
      </c>
      <c r="E8791">
        <v>49.125875999999998</v>
      </c>
      <c r="F8791">
        <v>-122.80122</v>
      </c>
      <c r="G8791">
        <f>IF(route_map__2[[#This Row],[route_label]]&lt;&gt;A8792,0,SQRT((E8792-route_map__2[[#This Row],[stop_lat]])^2 + ((F8792-route_map__2[[#This Row],[stop_lon]])*COS(RADIANS(route_map__2[[#This Row],[stop_lat]])))^2)*111.32)</f>
        <v>0.3172656882479663</v>
      </c>
    </row>
    <row r="8792" spans="1:7" hidden="1" x14ac:dyDescent="0.2">
      <c r="A8792" t="s">
        <v>293</v>
      </c>
      <c r="B8792">
        <v>1</v>
      </c>
      <c r="C8792">
        <v>22</v>
      </c>
      <c r="D8792" t="s">
        <v>6490</v>
      </c>
      <c r="E8792">
        <v>49.123026000000003</v>
      </c>
      <c r="F8792">
        <v>-122.801199</v>
      </c>
      <c r="G8792">
        <f>IF(route_map__2[[#This Row],[route_label]]&lt;&gt;A8793,0,SQRT((E8793-route_map__2[[#This Row],[stop_lat]])^2 + ((F8793-route_map__2[[#This Row],[stop_lon]])*COS(RADIANS(route_map__2[[#This Row],[stop_lat]])))^2)*111.32)</f>
        <v>0.51029317335835478</v>
      </c>
    </row>
    <row r="8793" spans="1:7" hidden="1" x14ac:dyDescent="0.2">
      <c r="A8793" t="s">
        <v>293</v>
      </c>
      <c r="B8793">
        <v>1</v>
      </c>
      <c r="C8793">
        <v>23</v>
      </c>
      <c r="D8793" t="s">
        <v>6491</v>
      </c>
      <c r="E8793">
        <v>49.118442000000002</v>
      </c>
      <c r="F8793">
        <v>-122.80117799999999</v>
      </c>
      <c r="G8793">
        <f>IF(route_map__2[[#This Row],[route_label]]&lt;&gt;A8794,0,SQRT((E8794-route_map__2[[#This Row],[stop_lat]])^2 + ((F8794-route_map__2[[#This Row],[stop_lon]])*COS(RADIANS(route_map__2[[#This Row],[stop_lat]])))^2)*111.32)</f>
        <v>0.23477406088542496</v>
      </c>
    </row>
    <row r="8794" spans="1:7" hidden="1" x14ac:dyDescent="0.2">
      <c r="A8794" t="s">
        <v>293</v>
      </c>
      <c r="B8794">
        <v>1</v>
      </c>
      <c r="C8794">
        <v>24</v>
      </c>
      <c r="D8794" t="s">
        <v>6492</v>
      </c>
      <c r="E8794">
        <v>49.116332999999997</v>
      </c>
      <c r="F8794">
        <v>-122.801182</v>
      </c>
      <c r="G8794">
        <f>IF(route_map__2[[#This Row],[route_label]]&lt;&gt;A8795,0,SQRT((E8795-route_map__2[[#This Row],[stop_lat]])^2 + ((F8795-route_map__2[[#This Row],[stop_lon]])*COS(RADIANS(route_map__2[[#This Row],[stop_lat]])))^2)*111.32)</f>
        <v>0.25091680336294625</v>
      </c>
    </row>
    <row r="8795" spans="1:7" hidden="1" x14ac:dyDescent="0.2">
      <c r="A8795" t="s">
        <v>293</v>
      </c>
      <c r="B8795">
        <v>1</v>
      </c>
      <c r="C8795">
        <v>25</v>
      </c>
      <c r="D8795" t="s">
        <v>6493</v>
      </c>
      <c r="E8795">
        <v>49.114078999999997</v>
      </c>
      <c r="F8795">
        <v>-122.80117</v>
      </c>
      <c r="G8795">
        <f>IF(route_map__2[[#This Row],[route_label]]&lt;&gt;A8796,0,SQRT((E8796-route_map__2[[#This Row],[stop_lat]])^2 + ((F8796-route_map__2[[#This Row],[stop_lon]])*COS(RADIANS(route_map__2[[#This Row],[stop_lat]])))^2)*111.32)</f>
        <v>0.31292073208660992</v>
      </c>
    </row>
    <row r="8796" spans="1:7" hidden="1" x14ac:dyDescent="0.2">
      <c r="A8796" t="s">
        <v>293</v>
      </c>
      <c r="B8796">
        <v>1</v>
      </c>
      <c r="C8796">
        <v>26</v>
      </c>
      <c r="D8796" t="s">
        <v>6409</v>
      </c>
      <c r="E8796">
        <v>49.111268000000003</v>
      </c>
      <c r="F8796">
        <v>-122.801165</v>
      </c>
      <c r="G8796">
        <f>IF(route_map__2[[#This Row],[route_label]]&lt;&gt;A8797,0,SQRT((E8797-route_map__2[[#This Row],[stop_lat]])^2 + ((F8797-route_map__2[[#This Row],[stop_lon]])*COS(RADIANS(route_map__2[[#This Row],[stop_lat]])))^2)*111.32)</f>
        <v>0.36791332162771784</v>
      </c>
    </row>
    <row r="8797" spans="1:7" hidden="1" x14ac:dyDescent="0.2">
      <c r="A8797" t="s">
        <v>293</v>
      </c>
      <c r="B8797">
        <v>1</v>
      </c>
      <c r="C8797">
        <v>27</v>
      </c>
      <c r="D8797" t="s">
        <v>6410</v>
      </c>
      <c r="E8797">
        <v>49.107962999999998</v>
      </c>
      <c r="F8797">
        <v>-122.801175</v>
      </c>
      <c r="G8797">
        <f>IF(route_map__2[[#This Row],[route_label]]&lt;&gt;A8798,0,SQRT((E8798-route_map__2[[#This Row],[stop_lat]])^2 + ((F8798-route_map__2[[#This Row],[stop_lon]])*COS(RADIANS(route_map__2[[#This Row],[stop_lat]])))^2)*111.32)</f>
        <v>0.48792758157953242</v>
      </c>
    </row>
    <row r="8798" spans="1:7" hidden="1" x14ac:dyDescent="0.2">
      <c r="A8798" t="s">
        <v>293</v>
      </c>
      <c r="B8798">
        <v>1</v>
      </c>
      <c r="C8798">
        <v>28</v>
      </c>
      <c r="D8798" t="s">
        <v>6494</v>
      </c>
      <c r="E8798">
        <v>49.103580000000001</v>
      </c>
      <c r="F8798">
        <v>-122.801222</v>
      </c>
      <c r="G8798">
        <f>IF(route_map__2[[#This Row],[route_label]]&lt;&gt;A8799,0,SQRT((E8799-route_map__2[[#This Row],[stop_lat]])^2 + ((F8799-route_map__2[[#This Row],[stop_lon]])*COS(RADIANS(route_map__2[[#This Row],[stop_lat]])))^2)*111.32)</f>
        <v>0.24735390968054724</v>
      </c>
    </row>
    <row r="8799" spans="1:7" hidden="1" x14ac:dyDescent="0.2">
      <c r="A8799" t="s">
        <v>293</v>
      </c>
      <c r="B8799">
        <v>1</v>
      </c>
      <c r="C8799">
        <v>29</v>
      </c>
      <c r="D8799" t="s">
        <v>6495</v>
      </c>
      <c r="E8799">
        <v>49.101357999999998</v>
      </c>
      <c r="F8799">
        <v>-122.801231</v>
      </c>
      <c r="G8799">
        <f>IF(route_map__2[[#This Row],[route_label]]&lt;&gt;A8800,0,SQRT((E8800-route_map__2[[#This Row],[stop_lat]])^2 + ((F8800-route_map__2[[#This Row],[stop_lon]])*COS(RADIANS(route_map__2[[#This Row],[stop_lat]])))^2)*111.32)</f>
        <v>1.3283817219546199</v>
      </c>
    </row>
    <row r="8800" spans="1:7" hidden="1" x14ac:dyDescent="0.2">
      <c r="A8800" t="s">
        <v>293</v>
      </c>
      <c r="B8800">
        <v>1</v>
      </c>
      <c r="C8800">
        <v>30</v>
      </c>
      <c r="D8800" t="s">
        <v>6496</v>
      </c>
      <c r="E8800">
        <v>49.089424999999999</v>
      </c>
      <c r="F8800">
        <v>-122.801222</v>
      </c>
      <c r="G8800">
        <f>IF(route_map__2[[#This Row],[route_label]]&lt;&gt;A8801,0,SQRT((E8801-route_map__2[[#This Row],[stop_lat]])^2 + ((F8801-route_map__2[[#This Row],[stop_lon]])*COS(RADIANS(route_map__2[[#This Row],[stop_lat]])))^2)*111.32)</f>
        <v>0.6370867625083646</v>
      </c>
    </row>
    <row r="8801" spans="1:7" hidden="1" x14ac:dyDescent="0.2">
      <c r="A8801" t="s">
        <v>293</v>
      </c>
      <c r="B8801">
        <v>1</v>
      </c>
      <c r="C8801">
        <v>31</v>
      </c>
      <c r="D8801" t="s">
        <v>6497</v>
      </c>
      <c r="E8801">
        <v>49.083702000000002</v>
      </c>
      <c r="F8801">
        <v>-122.80124600000001</v>
      </c>
      <c r="G8801">
        <f>IF(route_map__2[[#This Row],[route_label]]&lt;&gt;A8802,0,SQRT((E8802-route_map__2[[#This Row],[stop_lat]])^2 + ((F8802-route_map__2[[#This Row],[stop_lon]])*COS(RADIANS(route_map__2[[#This Row],[stop_lat]])))^2)*111.32)</f>
        <v>1.0495294273014264</v>
      </c>
    </row>
    <row r="8802" spans="1:7" hidden="1" x14ac:dyDescent="0.2">
      <c r="A8802" t="s">
        <v>293</v>
      </c>
      <c r="B8802">
        <v>1</v>
      </c>
      <c r="C8802">
        <v>32</v>
      </c>
      <c r="D8802" t="s">
        <v>6498</v>
      </c>
      <c r="E8802">
        <v>49.074274000000003</v>
      </c>
      <c r="F8802">
        <v>-122.801288</v>
      </c>
      <c r="G8802">
        <f>IF(route_map__2[[#This Row],[route_label]]&lt;&gt;A8803,0,SQRT((E8803-route_map__2[[#This Row],[stop_lat]])^2 + ((F8803-route_map__2[[#This Row],[stop_lon]])*COS(RADIANS(route_map__2[[#This Row],[stop_lat]])))^2)*111.32)</f>
        <v>0.81798311767959531</v>
      </c>
    </row>
    <row r="8803" spans="1:7" hidden="1" x14ac:dyDescent="0.2">
      <c r="A8803" t="s">
        <v>293</v>
      </c>
      <c r="B8803">
        <v>1</v>
      </c>
      <c r="C8803">
        <v>33</v>
      </c>
      <c r="D8803" t="s">
        <v>6499</v>
      </c>
      <c r="E8803">
        <v>49.066926000000002</v>
      </c>
      <c r="F8803">
        <v>-122.801322</v>
      </c>
      <c r="G8803">
        <f>IF(route_map__2[[#This Row],[route_label]]&lt;&gt;A8804,0,SQRT((E8804-route_map__2[[#This Row],[stop_lat]])^2 + ((F8804-route_map__2[[#This Row],[stop_lon]])*COS(RADIANS(route_map__2[[#This Row],[stop_lat]])))^2)*111.32)</f>
        <v>0.39741306925585701</v>
      </c>
    </row>
    <row r="8804" spans="1:7" hidden="1" x14ac:dyDescent="0.2">
      <c r="A8804" t="s">
        <v>293</v>
      </c>
      <c r="B8804">
        <v>1</v>
      </c>
      <c r="C8804">
        <v>34</v>
      </c>
      <c r="D8804" t="s">
        <v>6500</v>
      </c>
      <c r="E8804">
        <v>49.063355999999999</v>
      </c>
      <c r="F8804">
        <v>-122.801332</v>
      </c>
      <c r="G8804">
        <f>IF(route_map__2[[#This Row],[route_label]]&lt;&gt;A8805,0,SQRT((E8805-route_map__2[[#This Row],[stop_lat]])^2 + ((F8805-route_map__2[[#This Row],[stop_lon]])*COS(RADIANS(route_map__2[[#This Row],[stop_lat]])))^2)*111.32)</f>
        <v>0.24814617330889641</v>
      </c>
    </row>
    <row r="8805" spans="1:7" hidden="1" x14ac:dyDescent="0.2">
      <c r="A8805" t="s">
        <v>293</v>
      </c>
      <c r="B8805">
        <v>1</v>
      </c>
      <c r="C8805">
        <v>35</v>
      </c>
      <c r="D8805" t="s">
        <v>6501</v>
      </c>
      <c r="E8805">
        <v>49.061126999999999</v>
      </c>
      <c r="F8805">
        <v>-122.801368</v>
      </c>
      <c r="G8805">
        <f>IF(route_map__2[[#This Row],[route_label]]&lt;&gt;A8806,0,SQRT((E8806-route_map__2[[#This Row],[stop_lat]])^2 + ((F8806-route_map__2[[#This Row],[stop_lon]])*COS(RADIANS(route_map__2[[#This Row],[stop_lat]])))^2)*111.32)</f>
        <v>0.58877766570859003</v>
      </c>
    </row>
    <row r="8806" spans="1:7" hidden="1" x14ac:dyDescent="0.2">
      <c r="A8806" t="s">
        <v>293</v>
      </c>
      <c r="B8806">
        <v>1</v>
      </c>
      <c r="C8806">
        <v>36</v>
      </c>
      <c r="D8806" t="s">
        <v>6502</v>
      </c>
      <c r="E8806">
        <v>49.055838000000001</v>
      </c>
      <c r="F8806">
        <v>-122.801331</v>
      </c>
      <c r="G8806">
        <f>IF(route_map__2[[#This Row],[route_label]]&lt;&gt;A8807,0,SQRT((E8807-route_map__2[[#This Row],[stop_lat]])^2 + ((F8807-route_map__2[[#This Row],[stop_lon]])*COS(RADIANS(route_map__2[[#This Row],[stop_lat]])))^2)*111.32)</f>
        <v>0.35423349087609929</v>
      </c>
    </row>
    <row r="8807" spans="1:7" hidden="1" x14ac:dyDescent="0.2">
      <c r="A8807" t="s">
        <v>293</v>
      </c>
      <c r="B8807">
        <v>1</v>
      </c>
      <c r="C8807">
        <v>37</v>
      </c>
      <c r="D8807" t="s">
        <v>6503</v>
      </c>
      <c r="E8807">
        <v>49.052655999999999</v>
      </c>
      <c r="F8807">
        <v>-122.801373</v>
      </c>
      <c r="G8807">
        <f>IF(route_map__2[[#This Row],[route_label]]&lt;&gt;A8808,0,SQRT((E8808-route_map__2[[#This Row],[stop_lat]])^2 + ((F8808-route_map__2[[#This Row],[stop_lon]])*COS(RADIANS(route_map__2[[#This Row],[stop_lat]])))^2)*111.32)</f>
        <v>0.15199384451323342</v>
      </c>
    </row>
    <row r="8808" spans="1:7" hidden="1" x14ac:dyDescent="0.2">
      <c r="A8808" t="s">
        <v>293</v>
      </c>
      <c r="B8808">
        <v>1</v>
      </c>
      <c r="C8808">
        <v>38</v>
      </c>
      <c r="D8808" t="s">
        <v>5922</v>
      </c>
      <c r="E8808">
        <v>49.051290999999999</v>
      </c>
      <c r="F8808">
        <v>-122.801422</v>
      </c>
      <c r="G8808">
        <f>IF(route_map__2[[#This Row],[route_label]]&lt;&gt;A8809,0,SQRT((E8809-route_map__2[[#This Row],[stop_lat]])^2 + ((F8809-route_map__2[[#This Row],[stop_lon]])*COS(RADIANS(route_map__2[[#This Row],[stop_lat]])))^2)*111.32)</f>
        <v>0.28691972924129955</v>
      </c>
    </row>
    <row r="8809" spans="1:7" hidden="1" x14ac:dyDescent="0.2">
      <c r="A8809" t="s">
        <v>293</v>
      </c>
      <c r="B8809">
        <v>1</v>
      </c>
      <c r="C8809">
        <v>39</v>
      </c>
      <c r="D8809" t="s">
        <v>5923</v>
      </c>
      <c r="E8809">
        <v>49.048713999999997</v>
      </c>
      <c r="F8809">
        <v>-122.80135</v>
      </c>
      <c r="G8809">
        <f>IF(route_map__2[[#This Row],[route_label]]&lt;&gt;A8810,0,SQRT((E8810-route_map__2[[#This Row],[stop_lat]])^2 + ((F8810-route_map__2[[#This Row],[stop_lon]])*COS(RADIANS(route_map__2[[#This Row],[stop_lat]])))^2)*111.32)</f>
        <v>0.39941669977215455</v>
      </c>
    </row>
    <row r="8810" spans="1:7" hidden="1" x14ac:dyDescent="0.2">
      <c r="A8810" t="s">
        <v>293</v>
      </c>
      <c r="B8810">
        <v>1</v>
      </c>
      <c r="C8810">
        <v>40</v>
      </c>
      <c r="D8810" t="s">
        <v>5924</v>
      </c>
      <c r="E8810">
        <v>49.045126000000003</v>
      </c>
      <c r="F8810">
        <v>-122.80134099999999</v>
      </c>
      <c r="G8810">
        <f>IF(route_map__2[[#This Row],[route_label]]&lt;&gt;A8811,0,SQRT((E8811-route_map__2[[#This Row],[stop_lat]])^2 + ((F8811-route_map__2[[#This Row],[stop_lon]])*COS(RADIANS(route_map__2[[#This Row],[stop_lat]])))^2)*111.32)</f>
        <v>0.37960257449268481</v>
      </c>
    </row>
    <row r="8811" spans="1:7" hidden="1" x14ac:dyDescent="0.2">
      <c r="A8811" t="s">
        <v>293</v>
      </c>
      <c r="B8811">
        <v>1</v>
      </c>
      <c r="C8811">
        <v>41</v>
      </c>
      <c r="D8811" t="s">
        <v>5925</v>
      </c>
      <c r="E8811">
        <v>49.041716000000001</v>
      </c>
      <c r="F8811">
        <v>-122.801327</v>
      </c>
      <c r="G8811">
        <f>IF(route_map__2[[#This Row],[route_label]]&lt;&gt;A8812,0,SQRT((E8812-route_map__2[[#This Row],[stop_lat]])^2 + ((F8812-route_map__2[[#This Row],[stop_lon]])*COS(RADIANS(route_map__2[[#This Row],[stop_lat]])))^2)*111.32)</f>
        <v>0.40487494994005624</v>
      </c>
    </row>
    <row r="8812" spans="1:7" hidden="1" x14ac:dyDescent="0.2">
      <c r="A8812" t="s">
        <v>293</v>
      </c>
      <c r="B8812">
        <v>1</v>
      </c>
      <c r="C8812">
        <v>42</v>
      </c>
      <c r="D8812" t="s">
        <v>5926</v>
      </c>
      <c r="E8812">
        <v>49.038079000000003</v>
      </c>
      <c r="F8812">
        <v>-122.80135199999999</v>
      </c>
      <c r="G8812">
        <f>IF(route_map__2[[#This Row],[route_label]]&lt;&gt;A8813,0,SQRT((E8813-route_map__2[[#This Row],[stop_lat]])^2 + ((F8813-route_map__2[[#This Row],[stop_lon]])*COS(RADIANS(route_map__2[[#This Row],[stop_lat]])))^2)*111.32)</f>
        <v>0.20261345292670774</v>
      </c>
    </row>
    <row r="8813" spans="1:7" hidden="1" x14ac:dyDescent="0.2">
      <c r="A8813" t="s">
        <v>293</v>
      </c>
      <c r="B8813">
        <v>1</v>
      </c>
      <c r="C8813">
        <v>43</v>
      </c>
      <c r="D8813" t="s">
        <v>5927</v>
      </c>
      <c r="E8813">
        <v>49.036259000000001</v>
      </c>
      <c r="F8813">
        <v>-122.801323</v>
      </c>
      <c r="G8813">
        <f>IF(route_map__2[[#This Row],[route_label]]&lt;&gt;A8814,0,SQRT((E8814-route_map__2[[#This Row],[stop_lat]])^2 + ((F8814-route_map__2[[#This Row],[stop_lon]])*COS(RADIANS(route_map__2[[#This Row],[stop_lat]])))^2)*111.32)</f>
        <v>0.20994997662168105</v>
      </c>
    </row>
    <row r="8814" spans="1:7" hidden="1" x14ac:dyDescent="0.2">
      <c r="A8814" t="s">
        <v>293</v>
      </c>
      <c r="B8814">
        <v>1</v>
      </c>
      <c r="C8814">
        <v>44</v>
      </c>
      <c r="D8814" t="s">
        <v>5928</v>
      </c>
      <c r="E8814">
        <v>49.034373000000002</v>
      </c>
      <c r="F8814">
        <v>-122.801329</v>
      </c>
      <c r="G8814">
        <f>IF(route_map__2[[#This Row],[route_label]]&lt;&gt;A8815,0,SQRT((E8815-route_map__2[[#This Row],[stop_lat]])^2 + ((F8815-route_map__2[[#This Row],[stop_lon]])*COS(RADIANS(route_map__2[[#This Row],[stop_lat]])))^2)*111.32)</f>
        <v>0.20104456909312815</v>
      </c>
    </row>
    <row r="8815" spans="1:7" hidden="1" x14ac:dyDescent="0.2">
      <c r="A8815" t="s">
        <v>293</v>
      </c>
      <c r="B8815">
        <v>1</v>
      </c>
      <c r="C8815">
        <v>45</v>
      </c>
      <c r="D8815" t="s">
        <v>5929</v>
      </c>
      <c r="E8815">
        <v>49.032567</v>
      </c>
      <c r="F8815">
        <v>-122.801322</v>
      </c>
      <c r="G8815">
        <f>IF(route_map__2[[#This Row],[route_label]]&lt;&gt;A8816,0,SQRT((E8816-route_map__2[[#This Row],[stop_lat]])^2 + ((F8816-route_map__2[[#This Row],[stop_lon]])*COS(RADIANS(route_map__2[[#This Row],[stop_lat]])))^2)*111.32)</f>
        <v>0.18074177362506336</v>
      </c>
    </row>
    <row r="8816" spans="1:7" hidden="1" x14ac:dyDescent="0.2">
      <c r="A8816" t="s">
        <v>293</v>
      </c>
      <c r="B8816">
        <v>1</v>
      </c>
      <c r="C8816">
        <v>46</v>
      </c>
      <c r="D8816" t="s">
        <v>6669</v>
      </c>
      <c r="E8816">
        <v>49.031022999999998</v>
      </c>
      <c r="F8816">
        <v>-122.800556</v>
      </c>
      <c r="G8816">
        <f>IF(route_map__2[[#This Row],[route_label]]&lt;&gt;A8817,0,SQRT((E8817-route_map__2[[#This Row],[stop_lat]])^2 + ((F8817-route_map__2[[#This Row],[stop_lon]])*COS(RADIANS(route_map__2[[#This Row],[stop_lat]])))^2)*111.32)</f>
        <v>0.43610687324177122</v>
      </c>
    </row>
    <row r="8817" spans="1:7" hidden="1" x14ac:dyDescent="0.2">
      <c r="A8817" t="s">
        <v>293</v>
      </c>
      <c r="B8817">
        <v>1</v>
      </c>
      <c r="C8817">
        <v>47</v>
      </c>
      <c r="D8817" t="s">
        <v>6670</v>
      </c>
      <c r="E8817">
        <v>49.030996999999999</v>
      </c>
      <c r="F8817">
        <v>-122.79458099999999</v>
      </c>
      <c r="G8817">
        <f>IF(route_map__2[[#This Row],[route_label]]&lt;&gt;A8818,0,SQRT((E8818-route_map__2[[#This Row],[stop_lat]])^2 + ((F8818-route_map__2[[#This Row],[stop_lon]])*COS(RADIANS(route_map__2[[#This Row],[stop_lat]])))^2)*111.32)</f>
        <v>0.3916489656808893</v>
      </c>
    </row>
    <row r="8818" spans="1:7" hidden="1" x14ac:dyDescent="0.2">
      <c r="A8818" t="s">
        <v>293</v>
      </c>
      <c r="B8818">
        <v>1</v>
      </c>
      <c r="C8818">
        <v>48</v>
      </c>
      <c r="D8818" t="s">
        <v>7036</v>
      </c>
      <c r="E8818">
        <v>49.030991</v>
      </c>
      <c r="F8818">
        <v>-122.789215</v>
      </c>
      <c r="G8818">
        <f>IF(route_map__2[[#This Row],[route_label]]&lt;&gt;A8819,0,SQRT((E8819-route_map__2[[#This Row],[stop_lat]])^2 + ((F8819-route_map__2[[#This Row],[stop_lon]])*COS(RADIANS(route_map__2[[#This Row],[stop_lat]])))^2)*111.32)</f>
        <v>0.36099472864559018</v>
      </c>
    </row>
    <row r="8819" spans="1:7" hidden="1" x14ac:dyDescent="0.2">
      <c r="A8819" t="s">
        <v>293</v>
      </c>
      <c r="B8819">
        <v>1</v>
      </c>
      <c r="C8819">
        <v>49</v>
      </c>
      <c r="D8819" t="s">
        <v>7037</v>
      </c>
      <c r="E8819">
        <v>49.030997999999997</v>
      </c>
      <c r="F8819">
        <v>-122.78426899999999</v>
      </c>
      <c r="G8819">
        <f>IF(route_map__2[[#This Row],[route_label]]&lt;&gt;A8820,0,SQRT((E8820-route_map__2[[#This Row],[stop_lat]])^2 + ((F8820-route_map__2[[#This Row],[stop_lon]])*COS(RADIANS(route_map__2[[#This Row],[stop_lat]])))^2)*111.32)</f>
        <v>0.40815294451610162</v>
      </c>
    </row>
    <row r="8820" spans="1:7" hidden="1" x14ac:dyDescent="0.2">
      <c r="A8820" t="s">
        <v>293</v>
      </c>
      <c r="B8820">
        <v>1</v>
      </c>
      <c r="C8820">
        <v>50</v>
      </c>
      <c r="D8820" t="s">
        <v>6598</v>
      </c>
      <c r="E8820">
        <v>49.030973000000003</v>
      </c>
      <c r="F8820">
        <v>-122.778677</v>
      </c>
      <c r="G8820">
        <f>IF(route_map__2[[#This Row],[route_label]]&lt;&gt;A8821,0,SQRT((E8821-route_map__2[[#This Row],[stop_lat]])^2 + ((F8821-route_map__2[[#This Row],[stop_lon]])*COS(RADIANS(route_map__2[[#This Row],[stop_lat]])))^2)*111.32)</f>
        <v>0.26447911895109255</v>
      </c>
    </row>
    <row r="8821" spans="1:7" hidden="1" x14ac:dyDescent="0.2">
      <c r="A8821" t="s">
        <v>293</v>
      </c>
      <c r="B8821">
        <v>1</v>
      </c>
      <c r="C8821">
        <v>51</v>
      </c>
      <c r="D8821" t="s">
        <v>7038</v>
      </c>
      <c r="E8821">
        <v>49.030588999999999</v>
      </c>
      <c r="F8821">
        <v>-122.77510100000001</v>
      </c>
      <c r="G8821">
        <f>IF(route_map__2[[#This Row],[route_label]]&lt;&gt;A8822,0,SQRT((E8822-route_map__2[[#This Row],[stop_lat]])^2 + ((F8822-route_map__2[[#This Row],[stop_lon]])*COS(RADIANS(route_map__2[[#This Row],[stop_lat]])))^2)*111.32)</f>
        <v>0.51890896055668045</v>
      </c>
    </row>
    <row r="8822" spans="1:7" hidden="1" x14ac:dyDescent="0.2">
      <c r="A8822" t="s">
        <v>293</v>
      </c>
      <c r="B8822">
        <v>1</v>
      </c>
      <c r="C8822">
        <v>52</v>
      </c>
      <c r="D8822" t="s">
        <v>7039</v>
      </c>
      <c r="E8822">
        <v>49.026940000000003</v>
      </c>
      <c r="F8822">
        <v>-122.77067700000001</v>
      </c>
      <c r="G8822">
        <f>IF(route_map__2[[#This Row],[route_label]]&lt;&gt;A8823,0,SQRT((E8823-route_map__2[[#This Row],[stop_lat]])^2 + ((F8823-route_map__2[[#This Row],[stop_lon]])*COS(RADIANS(route_map__2[[#This Row],[stop_lat]])))^2)*111.32)</f>
        <v>0.3799709095665833</v>
      </c>
    </row>
    <row r="8823" spans="1:7" hidden="1" x14ac:dyDescent="0.2">
      <c r="A8823" t="s">
        <v>293</v>
      </c>
      <c r="B8823">
        <v>1</v>
      </c>
      <c r="C8823">
        <v>53</v>
      </c>
      <c r="D8823" t="s">
        <v>7040</v>
      </c>
      <c r="E8823">
        <v>49.024323000000003</v>
      </c>
      <c r="F8823">
        <v>-122.767335</v>
      </c>
      <c r="G8823">
        <f>IF(route_map__2[[#This Row],[route_label]]&lt;&gt;A8824,0,SQRT((E8824-route_map__2[[#This Row],[stop_lat]])^2 + ((F8824-route_map__2[[#This Row],[stop_lon]])*COS(RADIANS(route_map__2[[#This Row],[stop_lat]])))^2)*111.32)</f>
        <v>0.48815209033909246</v>
      </c>
    </row>
    <row r="8824" spans="1:7" hidden="1" x14ac:dyDescent="0.2">
      <c r="A8824" t="s">
        <v>293</v>
      </c>
      <c r="B8824">
        <v>1</v>
      </c>
      <c r="C8824">
        <v>54</v>
      </c>
      <c r="D8824" t="s">
        <v>7041</v>
      </c>
      <c r="E8824">
        <v>49.020916999999997</v>
      </c>
      <c r="F8824">
        <v>-122.76312299999999</v>
      </c>
      <c r="G8824">
        <f>IF(route_map__2[[#This Row],[route_label]]&lt;&gt;A8825,0,SQRT((E8825-route_map__2[[#This Row],[stop_lat]])^2 + ((F8825-route_map__2[[#This Row],[stop_lon]])*COS(RADIANS(route_map__2[[#This Row],[stop_lat]])))^2)*111.32)</f>
        <v>0.39707374624540037</v>
      </c>
    </row>
    <row r="8825" spans="1:7" hidden="1" x14ac:dyDescent="0.2">
      <c r="A8825" t="s">
        <v>293</v>
      </c>
      <c r="B8825">
        <v>1</v>
      </c>
      <c r="C8825">
        <v>55</v>
      </c>
      <c r="D8825" t="s">
        <v>7042</v>
      </c>
      <c r="E8825">
        <v>49.017401999999997</v>
      </c>
      <c r="F8825">
        <v>-122.762198</v>
      </c>
      <c r="G8825">
        <f>IF(route_map__2[[#This Row],[route_label]]&lt;&gt;A8826,0,SQRT((E8826-route_map__2[[#This Row],[stop_lat]])^2 + ((F8826-route_map__2[[#This Row],[stop_lon]])*COS(RADIANS(route_map__2[[#This Row],[stop_lat]])))^2)*111.32)</f>
        <v>0.71178557426939004</v>
      </c>
    </row>
    <row r="8826" spans="1:7" hidden="1" x14ac:dyDescent="0.2">
      <c r="A8826" t="s">
        <v>293</v>
      </c>
      <c r="B8826">
        <v>1</v>
      </c>
      <c r="C8826">
        <v>56</v>
      </c>
      <c r="D8826" t="s">
        <v>7029</v>
      </c>
      <c r="E8826">
        <v>49.023353</v>
      </c>
      <c r="F8826">
        <v>-122.765764</v>
      </c>
      <c r="G8826">
        <f>IF(route_map__2[[#This Row],[route_label]]&lt;&gt;A8827,0,SQRT((E8827-route_map__2[[#This Row],[stop_lat]])^2 + ((F8827-route_map__2[[#This Row],[stop_lon]])*COS(RADIANS(route_map__2[[#This Row],[stop_lat]])))^2)*111.32)</f>
        <v>0</v>
      </c>
    </row>
    <row r="8827" spans="1:7" hidden="1" x14ac:dyDescent="0.2">
      <c r="A8827" t="s">
        <v>311</v>
      </c>
      <c r="B8827">
        <v>0</v>
      </c>
      <c r="C8827">
        <v>1</v>
      </c>
      <c r="D8827" t="s">
        <v>6331</v>
      </c>
      <c r="E8827">
        <v>49.199632999999999</v>
      </c>
      <c r="F8827">
        <v>-122.949901</v>
      </c>
      <c r="G8827">
        <f>IF(route_map__2[[#This Row],[route_label]]&lt;&gt;A8828,0,SQRT((E8828-route_map__2[[#This Row],[stop_lat]])^2 + ((F8828-route_map__2[[#This Row],[stop_lon]])*COS(RADIANS(route_map__2[[#This Row],[stop_lat]])))^2)*111.32)</f>
        <v>1.2695776093601365</v>
      </c>
    </row>
    <row r="8828" spans="1:7" hidden="1" x14ac:dyDescent="0.2">
      <c r="A8828" t="s">
        <v>311</v>
      </c>
      <c r="B8828">
        <v>0</v>
      </c>
      <c r="C8828">
        <v>2</v>
      </c>
      <c r="D8828" t="s">
        <v>6332</v>
      </c>
      <c r="E8828">
        <v>49.188231999999999</v>
      </c>
      <c r="F8828">
        <v>-122.94945300000001</v>
      </c>
      <c r="G8828">
        <f>IF(route_map__2[[#This Row],[route_label]]&lt;&gt;A8829,0,SQRT((E8829-route_map__2[[#This Row],[stop_lat]])^2 + ((F8829-route_map__2[[#This Row],[stop_lon]])*COS(RADIANS(route_map__2[[#This Row],[stop_lat]])))^2)*111.32)</f>
        <v>2.0426210973552292</v>
      </c>
    </row>
    <row r="8829" spans="1:7" hidden="1" x14ac:dyDescent="0.2">
      <c r="A8829" t="s">
        <v>311</v>
      </c>
      <c r="B8829">
        <v>0</v>
      </c>
      <c r="C8829">
        <v>3</v>
      </c>
      <c r="D8829" t="s">
        <v>5422</v>
      </c>
      <c r="E8829">
        <v>49.170088999999997</v>
      </c>
      <c r="F8829">
        <v>-122.953649</v>
      </c>
      <c r="G8829">
        <f>IF(route_map__2[[#This Row],[route_label]]&lt;&gt;A8830,0,SQRT((E8830-route_map__2[[#This Row],[stop_lat]])^2 + ((F8830-route_map__2[[#This Row],[stop_lon]])*COS(RADIANS(route_map__2[[#This Row],[stop_lat]])))^2)*111.32)</f>
        <v>2.6099084739222742</v>
      </c>
    </row>
    <row r="8830" spans="1:7" hidden="1" x14ac:dyDescent="0.2">
      <c r="A8830" t="s">
        <v>311</v>
      </c>
      <c r="B8830">
        <v>0</v>
      </c>
      <c r="C8830">
        <v>4</v>
      </c>
      <c r="D8830" t="s">
        <v>7043</v>
      </c>
      <c r="E8830">
        <v>49.160604999999997</v>
      </c>
      <c r="F8830">
        <v>-122.920855</v>
      </c>
      <c r="G8830">
        <f>IF(route_map__2[[#This Row],[route_label]]&lt;&gt;A8831,0,SQRT((E8831-route_map__2[[#This Row],[stop_lat]])^2 + ((F8831-route_map__2[[#This Row],[stop_lon]])*COS(RADIANS(route_map__2[[#This Row],[stop_lat]])))^2)*111.32)</f>
        <v>0.45200575504800039</v>
      </c>
    </row>
    <row r="8831" spans="1:7" hidden="1" x14ac:dyDescent="0.2">
      <c r="A8831" t="s">
        <v>311</v>
      </c>
      <c r="B8831">
        <v>0</v>
      </c>
      <c r="C8831">
        <v>5</v>
      </c>
      <c r="D8831" t="s">
        <v>7044</v>
      </c>
      <c r="E8831">
        <v>49.161813000000002</v>
      </c>
      <c r="F8831">
        <v>-122.91492700000001</v>
      </c>
      <c r="G8831">
        <f>IF(route_map__2[[#This Row],[route_label]]&lt;&gt;A8832,0,SQRT((E8832-route_map__2[[#This Row],[stop_lat]])^2 + ((F8832-route_map__2[[#This Row],[stop_lon]])*COS(RADIANS(route_map__2[[#This Row],[stop_lat]])))^2)*111.32)</f>
        <v>1.0003901659668821</v>
      </c>
    </row>
    <row r="8832" spans="1:7" hidden="1" x14ac:dyDescent="0.2">
      <c r="A8832" t="s">
        <v>311</v>
      </c>
      <c r="B8832">
        <v>0</v>
      </c>
      <c r="C8832">
        <v>6</v>
      </c>
      <c r="D8832" t="s">
        <v>7045</v>
      </c>
      <c r="E8832">
        <v>49.161580999999998</v>
      </c>
      <c r="F8832">
        <v>-122.901189</v>
      </c>
      <c r="G8832">
        <f>IF(route_map__2[[#This Row],[route_label]]&lt;&gt;A8833,0,SQRT((E8833-route_map__2[[#This Row],[stop_lat]])^2 + ((F8833-route_map__2[[#This Row],[stop_lon]])*COS(RADIANS(route_map__2[[#This Row],[stop_lat]])))^2)*111.32)</f>
        <v>0.85401917074162192</v>
      </c>
    </row>
    <row r="8833" spans="1:7" hidden="1" x14ac:dyDescent="0.2">
      <c r="A8833" t="s">
        <v>311</v>
      </c>
      <c r="B8833">
        <v>0</v>
      </c>
      <c r="C8833">
        <v>7</v>
      </c>
      <c r="D8833" t="s">
        <v>7046</v>
      </c>
      <c r="E8833">
        <v>49.161878000000002</v>
      </c>
      <c r="F8833">
        <v>-122.889466</v>
      </c>
      <c r="G8833">
        <f>IF(route_map__2[[#This Row],[route_label]]&lt;&gt;A8834,0,SQRT((E8834-route_map__2[[#This Row],[stop_lat]])^2 + ((F8834-route_map__2[[#This Row],[stop_lon]])*COS(RADIANS(route_map__2[[#This Row],[stop_lat]])))^2)*111.32)</f>
        <v>0.80376069404082118</v>
      </c>
    </row>
    <row r="8834" spans="1:7" hidden="1" x14ac:dyDescent="0.2">
      <c r="A8834" t="s">
        <v>311</v>
      </c>
      <c r="B8834">
        <v>0</v>
      </c>
      <c r="C8834">
        <v>8</v>
      </c>
      <c r="D8834" t="s">
        <v>7047</v>
      </c>
      <c r="E8834">
        <v>49.163111999999998</v>
      </c>
      <c r="F8834">
        <v>-122.878587</v>
      </c>
      <c r="G8834">
        <f>IF(route_map__2[[#This Row],[route_label]]&lt;&gt;A8835,0,SQRT((E8835-route_map__2[[#This Row],[stop_lat]])^2 + ((F8835-route_map__2[[#This Row],[stop_lon]])*COS(RADIANS(route_map__2[[#This Row],[stop_lat]])))^2)*111.32)</f>
        <v>0.21620231922896374</v>
      </c>
    </row>
    <row r="8835" spans="1:7" hidden="1" x14ac:dyDescent="0.2">
      <c r="A8835" t="s">
        <v>311</v>
      </c>
      <c r="B8835">
        <v>0</v>
      </c>
      <c r="C8835">
        <v>9</v>
      </c>
      <c r="D8835" t="s">
        <v>7048</v>
      </c>
      <c r="E8835">
        <v>49.162922999999999</v>
      </c>
      <c r="F8835">
        <v>-122.875631</v>
      </c>
      <c r="G8835">
        <f>IF(route_map__2[[#This Row],[route_label]]&lt;&gt;A8836,0,SQRT((E8836-route_map__2[[#This Row],[stop_lat]])^2 + ((F8836-route_map__2[[#This Row],[stop_lon]])*COS(RADIANS(route_map__2[[#This Row],[stop_lat]])))^2)*111.32)</f>
        <v>0.19207645616335128</v>
      </c>
    </row>
    <row r="8836" spans="1:7" hidden="1" x14ac:dyDescent="0.2">
      <c r="A8836" t="s">
        <v>311</v>
      </c>
      <c r="B8836">
        <v>0</v>
      </c>
      <c r="C8836">
        <v>10</v>
      </c>
      <c r="D8836" t="s">
        <v>7049</v>
      </c>
      <c r="E8836">
        <v>49.162761000000003</v>
      </c>
      <c r="F8836">
        <v>-122.87300399999999</v>
      </c>
      <c r="G8836">
        <f>IF(route_map__2[[#This Row],[route_label]]&lt;&gt;A8837,0,SQRT((E8837-route_map__2[[#This Row],[stop_lat]])^2 + ((F8837-route_map__2[[#This Row],[stop_lon]])*COS(RADIANS(route_map__2[[#This Row],[stop_lat]])))^2)*111.32)</f>
        <v>0.4060116575977929</v>
      </c>
    </row>
    <row r="8837" spans="1:7" hidden="1" x14ac:dyDescent="0.2">
      <c r="A8837" t="s">
        <v>311</v>
      </c>
      <c r="B8837">
        <v>0</v>
      </c>
      <c r="C8837">
        <v>11</v>
      </c>
      <c r="D8837" t="s">
        <v>7050</v>
      </c>
      <c r="E8837">
        <v>49.162480000000002</v>
      </c>
      <c r="F8837">
        <v>-122.86744299999999</v>
      </c>
      <c r="G8837">
        <f>IF(route_map__2[[#This Row],[route_label]]&lt;&gt;A8838,0,SQRT((E8838-route_map__2[[#This Row],[stop_lat]])^2 + ((F8838-route_map__2[[#This Row],[stop_lon]])*COS(RADIANS(route_map__2[[#This Row],[stop_lat]])))^2)*111.32)</f>
        <v>0.40165434105049125</v>
      </c>
    </row>
    <row r="8838" spans="1:7" hidden="1" x14ac:dyDescent="0.2">
      <c r="A8838" t="s">
        <v>311</v>
      </c>
      <c r="B8838">
        <v>0</v>
      </c>
      <c r="C8838">
        <v>12</v>
      </c>
      <c r="D8838" t="s">
        <v>7051</v>
      </c>
      <c r="E8838">
        <v>49.162537</v>
      </c>
      <c r="F8838">
        <v>-122.861926</v>
      </c>
      <c r="G8838">
        <f>IF(route_map__2[[#This Row],[route_label]]&lt;&gt;A8839,0,SQRT((E8839-route_map__2[[#This Row],[stop_lat]])^2 + ((F8839-route_map__2[[#This Row],[stop_lon]])*COS(RADIANS(route_map__2[[#This Row],[stop_lat]])))^2)*111.32)</f>
        <v>0.41500505284482858</v>
      </c>
    </row>
    <row r="8839" spans="1:7" hidden="1" x14ac:dyDescent="0.2">
      <c r="A8839" t="s">
        <v>311</v>
      </c>
      <c r="B8839">
        <v>0</v>
      </c>
      <c r="C8839">
        <v>13</v>
      </c>
      <c r="D8839" t="s">
        <v>7052</v>
      </c>
      <c r="E8839">
        <v>49.162559000000002</v>
      </c>
      <c r="F8839">
        <v>-122.85622499999999</v>
      </c>
      <c r="G8839">
        <f>IF(route_map__2[[#This Row],[route_label]]&lt;&gt;A8840,0,SQRT((E8840-route_map__2[[#This Row],[stop_lat]])^2 + ((F8840-route_map__2[[#This Row],[stop_lon]])*COS(RADIANS(route_map__2[[#This Row],[stop_lat]])))^2)*111.32)</f>
        <v>0.28101947548143652</v>
      </c>
    </row>
    <row r="8840" spans="1:7" hidden="1" x14ac:dyDescent="0.2">
      <c r="A8840" t="s">
        <v>311</v>
      </c>
      <c r="B8840">
        <v>0</v>
      </c>
      <c r="C8840">
        <v>14</v>
      </c>
      <c r="D8840" t="s">
        <v>7053</v>
      </c>
      <c r="E8840">
        <v>49.162599</v>
      </c>
      <c r="F8840">
        <v>-122.85236500000001</v>
      </c>
      <c r="G8840">
        <f>IF(route_map__2[[#This Row],[route_label]]&lt;&gt;A8841,0,SQRT((E8841-route_map__2[[#This Row],[stop_lat]])^2 + ((F8841-route_map__2[[#This Row],[stop_lon]])*COS(RADIANS(route_map__2[[#This Row],[stop_lat]])))^2)*111.32)</f>
        <v>0.54965472820054417</v>
      </c>
    </row>
    <row r="8841" spans="1:7" hidden="1" x14ac:dyDescent="0.2">
      <c r="A8841" t="s">
        <v>311</v>
      </c>
      <c r="B8841">
        <v>0</v>
      </c>
      <c r="C8841">
        <v>15</v>
      </c>
      <c r="D8841" t="s">
        <v>7054</v>
      </c>
      <c r="E8841">
        <v>49.162672999999998</v>
      </c>
      <c r="F8841">
        <v>-122.844815</v>
      </c>
      <c r="G8841">
        <f>IF(route_map__2[[#This Row],[route_label]]&lt;&gt;A8842,0,SQRT((E8842-route_map__2[[#This Row],[stop_lat]])^2 + ((F8842-route_map__2[[#This Row],[stop_lon]])*COS(RADIANS(route_map__2[[#This Row],[stop_lat]])))^2)*111.32)</f>
        <v>0.30915471734369238</v>
      </c>
    </row>
    <row r="8842" spans="1:7" hidden="1" x14ac:dyDescent="0.2">
      <c r="A8842" t="s">
        <v>311</v>
      </c>
      <c r="B8842">
        <v>0</v>
      </c>
      <c r="C8842">
        <v>16</v>
      </c>
      <c r="D8842" t="s">
        <v>7055</v>
      </c>
      <c r="E8842">
        <v>49.162674000000003</v>
      </c>
      <c r="F8842">
        <v>-122.840568</v>
      </c>
      <c r="G8842">
        <f>IF(route_map__2[[#This Row],[route_label]]&lt;&gt;A8843,0,SQRT((E8843-route_map__2[[#This Row],[stop_lat]])^2 + ((F8843-route_map__2[[#This Row],[stop_lon]])*COS(RADIANS(route_map__2[[#This Row],[stop_lat]])))^2)*111.32)</f>
        <v>0.47010786140522481</v>
      </c>
    </row>
    <row r="8843" spans="1:7" hidden="1" x14ac:dyDescent="0.2">
      <c r="A8843" t="s">
        <v>311</v>
      </c>
      <c r="B8843">
        <v>0</v>
      </c>
      <c r="C8843">
        <v>17</v>
      </c>
      <c r="D8843" t="s">
        <v>6144</v>
      </c>
      <c r="E8843">
        <v>49.162695999999997</v>
      </c>
      <c r="F8843">
        <v>-122.83411</v>
      </c>
      <c r="G8843">
        <f>IF(route_map__2[[#This Row],[route_label]]&lt;&gt;A8844,0,SQRT((E8844-route_map__2[[#This Row],[stop_lat]])^2 + ((F8844-route_map__2[[#This Row],[stop_lon]])*COS(RADIANS(route_map__2[[#This Row],[stop_lat]])))^2)*111.32)</f>
        <v>0.43241709902416459</v>
      </c>
    </row>
    <row r="8844" spans="1:7" hidden="1" x14ac:dyDescent="0.2">
      <c r="A8844" t="s">
        <v>311</v>
      </c>
      <c r="B8844">
        <v>0</v>
      </c>
      <c r="C8844">
        <v>18</v>
      </c>
      <c r="D8844" t="s">
        <v>6145</v>
      </c>
      <c r="E8844">
        <v>49.162736000000002</v>
      </c>
      <c r="F8844">
        <v>-122.82817</v>
      </c>
      <c r="G8844">
        <f>IF(route_map__2[[#This Row],[route_label]]&lt;&gt;A8845,0,SQRT((E8845-route_map__2[[#This Row],[stop_lat]])^2 + ((F8845-route_map__2[[#This Row],[stop_lon]])*COS(RADIANS(route_map__2[[#This Row],[stop_lat]])))^2)*111.32)</f>
        <v>0.37876171141144649</v>
      </c>
    </row>
    <row r="8845" spans="1:7" hidden="1" x14ac:dyDescent="0.2">
      <c r="A8845" t="s">
        <v>311</v>
      </c>
      <c r="B8845">
        <v>0</v>
      </c>
      <c r="C8845">
        <v>19</v>
      </c>
      <c r="D8845" t="s">
        <v>6146</v>
      </c>
      <c r="E8845">
        <v>49.162768</v>
      </c>
      <c r="F8845">
        <v>-122.82296700000001</v>
      </c>
      <c r="G8845">
        <f>IF(route_map__2[[#This Row],[route_label]]&lt;&gt;A8846,0,SQRT((E8846-route_map__2[[#This Row],[stop_lat]])^2 + ((F8846-route_map__2[[#This Row],[stop_lon]])*COS(RADIANS(route_map__2[[#This Row],[stop_lat]])))^2)*111.32)</f>
        <v>0.40401020301521995</v>
      </c>
    </row>
    <row r="8846" spans="1:7" hidden="1" x14ac:dyDescent="0.2">
      <c r="A8846" t="s">
        <v>311</v>
      </c>
      <c r="B8846">
        <v>0</v>
      </c>
      <c r="C8846">
        <v>20</v>
      </c>
      <c r="D8846" t="s">
        <v>6147</v>
      </c>
      <c r="E8846">
        <v>49.162748000000001</v>
      </c>
      <c r="F8846">
        <v>-122.81741700000001</v>
      </c>
      <c r="G8846">
        <f>IF(route_map__2[[#This Row],[route_label]]&lt;&gt;A8847,0,SQRT((E8847-route_map__2[[#This Row],[stop_lat]])^2 + ((F8847-route_map__2[[#This Row],[stop_lon]])*COS(RADIANS(route_map__2[[#This Row],[stop_lat]])))^2)*111.32)</f>
        <v>0.41070559863979272</v>
      </c>
    </row>
    <row r="8847" spans="1:7" hidden="1" x14ac:dyDescent="0.2">
      <c r="A8847" t="s">
        <v>311</v>
      </c>
      <c r="B8847">
        <v>0</v>
      </c>
      <c r="C8847">
        <v>21</v>
      </c>
      <c r="D8847" t="s">
        <v>6148</v>
      </c>
      <c r="E8847">
        <v>49.162731000000001</v>
      </c>
      <c r="F8847">
        <v>-122.811775</v>
      </c>
      <c r="G8847">
        <f>IF(route_map__2[[#This Row],[route_label]]&lt;&gt;A8848,0,SQRT((E8848-route_map__2[[#This Row],[stop_lat]])^2 + ((F8848-route_map__2[[#This Row],[stop_lon]])*COS(RADIANS(route_map__2[[#This Row],[stop_lat]])))^2)*111.32)</f>
        <v>0.38966562505019187</v>
      </c>
    </row>
    <row r="8848" spans="1:7" hidden="1" x14ac:dyDescent="0.2">
      <c r="A8848" t="s">
        <v>311</v>
      </c>
      <c r="B8848">
        <v>0</v>
      </c>
      <c r="C8848">
        <v>22</v>
      </c>
      <c r="D8848" t="s">
        <v>6149</v>
      </c>
      <c r="E8848">
        <v>49.162740999999997</v>
      </c>
      <c r="F8848">
        <v>-122.806422</v>
      </c>
      <c r="G8848">
        <f>IF(route_map__2[[#This Row],[route_label]]&lt;&gt;A8849,0,SQRT((E8849-route_map__2[[#This Row],[stop_lat]])^2 + ((F8849-route_map__2[[#This Row],[stop_lon]])*COS(RADIANS(route_map__2[[#This Row],[stop_lat]])))^2)*111.32)</f>
        <v>0.40749892719969627</v>
      </c>
    </row>
    <row r="8849" spans="1:7" hidden="1" x14ac:dyDescent="0.2">
      <c r="A8849" t="s">
        <v>311</v>
      </c>
      <c r="B8849">
        <v>0</v>
      </c>
      <c r="C8849">
        <v>23</v>
      </c>
      <c r="D8849" t="s">
        <v>6150</v>
      </c>
      <c r="E8849">
        <v>49.162747000000003</v>
      </c>
      <c r="F8849">
        <v>-122.80082400000001</v>
      </c>
      <c r="G8849">
        <f>IF(route_map__2[[#This Row],[route_label]]&lt;&gt;A8850,0,SQRT((E8850-route_map__2[[#This Row],[stop_lat]])^2 + ((F8850-route_map__2[[#This Row],[stop_lon]])*COS(RADIANS(route_map__2[[#This Row],[stop_lat]])))^2)*111.32)</f>
        <v>0.36695779012900592</v>
      </c>
    </row>
    <row r="8850" spans="1:7" hidden="1" x14ac:dyDescent="0.2">
      <c r="A8850" t="s">
        <v>311</v>
      </c>
      <c r="B8850">
        <v>0</v>
      </c>
      <c r="C8850">
        <v>24</v>
      </c>
      <c r="D8850" t="s">
        <v>6151</v>
      </c>
      <c r="E8850">
        <v>49.162728999999999</v>
      </c>
      <c r="F8850">
        <v>-122.795783</v>
      </c>
      <c r="G8850">
        <f>IF(route_map__2[[#This Row],[route_label]]&lt;&gt;A8851,0,SQRT((E8851-route_map__2[[#This Row],[stop_lat]])^2 + ((F8851-route_map__2[[#This Row],[stop_lon]])*COS(RADIANS(route_map__2[[#This Row],[stop_lat]])))^2)*111.32)</f>
        <v>0.4539408392178873</v>
      </c>
    </row>
    <row r="8851" spans="1:7" hidden="1" x14ac:dyDescent="0.2">
      <c r="A8851" t="s">
        <v>311</v>
      </c>
      <c r="B8851">
        <v>0</v>
      </c>
      <c r="C8851">
        <v>25</v>
      </c>
      <c r="D8851" t="s">
        <v>7056</v>
      </c>
      <c r="E8851">
        <v>49.162726999999997</v>
      </c>
      <c r="F8851">
        <v>-122.789547</v>
      </c>
      <c r="G8851">
        <f>IF(route_map__2[[#This Row],[route_label]]&lt;&gt;A8852,0,SQRT((E8852-route_map__2[[#This Row],[stop_lat]])^2 + ((F8852-route_map__2[[#This Row],[stop_lon]])*COS(RADIANS(route_map__2[[#This Row],[stop_lat]])))^2)*111.32)</f>
        <v>0.36389949584647802</v>
      </c>
    </row>
    <row r="8852" spans="1:7" hidden="1" x14ac:dyDescent="0.2">
      <c r="A8852" t="s">
        <v>311</v>
      </c>
      <c r="B8852">
        <v>0</v>
      </c>
      <c r="C8852">
        <v>26</v>
      </c>
      <c r="D8852" t="s">
        <v>7057</v>
      </c>
      <c r="E8852">
        <v>49.162711000000002</v>
      </c>
      <c r="F8852">
        <v>-122.784548</v>
      </c>
      <c r="G8852">
        <f>IF(route_map__2[[#This Row],[route_label]]&lt;&gt;A8853,0,SQRT((E8853-route_map__2[[#This Row],[stop_lat]])^2 + ((F8853-route_map__2[[#This Row],[stop_lon]])*COS(RADIANS(route_map__2[[#This Row],[stop_lat]])))^2)*111.32)</f>
        <v>0.4736956965017029</v>
      </c>
    </row>
    <row r="8853" spans="1:7" hidden="1" x14ac:dyDescent="0.2">
      <c r="A8853" t="s">
        <v>311</v>
      </c>
      <c r="B8853">
        <v>0</v>
      </c>
      <c r="C8853">
        <v>27</v>
      </c>
      <c r="D8853" t="s">
        <v>7058</v>
      </c>
      <c r="E8853">
        <v>49.162664999999997</v>
      </c>
      <c r="F8853">
        <v>-122.778041</v>
      </c>
      <c r="G8853">
        <f>IF(route_map__2[[#This Row],[route_label]]&lt;&gt;A8854,0,SQRT((E8854-route_map__2[[#This Row],[stop_lat]])^2 + ((F8854-route_map__2[[#This Row],[stop_lon]])*COS(RADIANS(route_map__2[[#This Row],[stop_lat]])))^2)*111.32)</f>
        <v>0.38969533746925139</v>
      </c>
    </row>
    <row r="8854" spans="1:7" hidden="1" x14ac:dyDescent="0.2">
      <c r="A8854" t="s">
        <v>311</v>
      </c>
      <c r="B8854">
        <v>0</v>
      </c>
      <c r="C8854">
        <v>28</v>
      </c>
      <c r="D8854" t="s">
        <v>7059</v>
      </c>
      <c r="E8854">
        <v>49.162709</v>
      </c>
      <c r="F8854">
        <v>-122.772688</v>
      </c>
      <c r="G8854">
        <f>IF(route_map__2[[#This Row],[route_label]]&lt;&gt;A8855,0,SQRT((E8855-route_map__2[[#This Row],[stop_lat]])^2 + ((F8855-route_map__2[[#This Row],[stop_lon]])*COS(RADIANS(route_map__2[[#This Row],[stop_lat]])))^2)*111.32)</f>
        <v>0.40722610786503971</v>
      </c>
    </row>
    <row r="8855" spans="1:7" hidden="1" x14ac:dyDescent="0.2">
      <c r="A8855" t="s">
        <v>311</v>
      </c>
      <c r="B8855">
        <v>0</v>
      </c>
      <c r="C8855">
        <v>29</v>
      </c>
      <c r="D8855" t="s">
        <v>7060</v>
      </c>
      <c r="E8855">
        <v>49.162744000000004</v>
      </c>
      <c r="F8855">
        <v>-122.767094</v>
      </c>
      <c r="G8855">
        <f>IF(route_map__2[[#This Row],[route_label]]&lt;&gt;A8856,0,SQRT((E8856-route_map__2[[#This Row],[stop_lat]])^2 + ((F8856-route_map__2[[#This Row],[stop_lon]])*COS(RADIANS(route_map__2[[#This Row],[stop_lat]])))^2)*111.32)</f>
        <v>0.77613963905185313</v>
      </c>
    </row>
    <row r="8856" spans="1:7" hidden="1" x14ac:dyDescent="0.2">
      <c r="A8856" t="s">
        <v>311</v>
      </c>
      <c r="B8856">
        <v>0</v>
      </c>
      <c r="C8856">
        <v>30</v>
      </c>
      <c r="D8856" t="s">
        <v>7061</v>
      </c>
      <c r="E8856">
        <v>49.163302000000002</v>
      </c>
      <c r="F8856">
        <v>-122.756466</v>
      </c>
      <c r="G8856">
        <f>IF(route_map__2[[#This Row],[route_label]]&lt;&gt;A8857,0,SQRT((E8857-route_map__2[[#This Row],[stop_lat]])^2 + ((F8857-route_map__2[[#This Row],[stop_lon]])*COS(RADIANS(route_map__2[[#This Row],[stop_lat]])))^2)*111.32)</f>
        <v>0.79726546294080147</v>
      </c>
    </row>
    <row r="8857" spans="1:7" hidden="1" x14ac:dyDescent="0.2">
      <c r="A8857" t="s">
        <v>311</v>
      </c>
      <c r="B8857">
        <v>0</v>
      </c>
      <c r="C8857">
        <v>31</v>
      </c>
      <c r="D8857" t="s">
        <v>7062</v>
      </c>
      <c r="E8857">
        <v>49.170462999999998</v>
      </c>
      <c r="F8857">
        <v>-122.756642</v>
      </c>
      <c r="G8857">
        <f>IF(route_map__2[[#This Row],[route_label]]&lt;&gt;A8858,0,SQRT((E8858-route_map__2[[#This Row],[stop_lat]])^2 + ((F8858-route_map__2[[#This Row],[stop_lon]])*COS(RADIANS(route_map__2[[#This Row],[stop_lat]])))^2)*111.32)</f>
        <v>0.72246378617873475</v>
      </c>
    </row>
    <row r="8858" spans="1:7" hidden="1" x14ac:dyDescent="0.2">
      <c r="A8858" t="s">
        <v>311</v>
      </c>
      <c r="B8858">
        <v>0</v>
      </c>
      <c r="C8858">
        <v>32</v>
      </c>
      <c r="D8858" t="s">
        <v>7063</v>
      </c>
      <c r="E8858">
        <v>49.176937000000002</v>
      </c>
      <c r="F8858">
        <v>-122.75594599999999</v>
      </c>
      <c r="G8858">
        <f>IF(route_map__2[[#This Row],[route_label]]&lt;&gt;A8859,0,SQRT((E8859-route_map__2[[#This Row],[stop_lat]])^2 + ((F8859-route_map__2[[#This Row],[stop_lon]])*COS(RADIANS(route_map__2[[#This Row],[stop_lat]])))^2)*111.32)</f>
        <v>0.7771396526973251</v>
      </c>
    </row>
    <row r="8859" spans="1:7" hidden="1" x14ac:dyDescent="0.2">
      <c r="A8859" t="s">
        <v>311</v>
      </c>
      <c r="B8859">
        <v>0</v>
      </c>
      <c r="C8859">
        <v>33</v>
      </c>
      <c r="D8859" t="s">
        <v>7064</v>
      </c>
      <c r="E8859">
        <v>49.176935</v>
      </c>
      <c r="F8859">
        <v>-122.745267</v>
      </c>
      <c r="G8859">
        <f>IF(route_map__2[[#This Row],[route_label]]&lt;&gt;A8860,0,SQRT((E8860-route_map__2[[#This Row],[stop_lat]])^2 + ((F8860-route_map__2[[#This Row],[stop_lon]])*COS(RADIANS(route_map__2[[#This Row],[stop_lat]])))^2)*111.32)</f>
        <v>0.32463908640987305</v>
      </c>
    </row>
    <row r="8860" spans="1:7" hidden="1" x14ac:dyDescent="0.2">
      <c r="A8860" t="s">
        <v>311</v>
      </c>
      <c r="B8860">
        <v>0</v>
      </c>
      <c r="C8860">
        <v>34</v>
      </c>
      <c r="D8860" t="s">
        <v>7065</v>
      </c>
      <c r="E8860">
        <v>49.176932999999998</v>
      </c>
      <c r="F8860">
        <v>-122.74080600000001</v>
      </c>
      <c r="G8860">
        <f>IF(route_map__2[[#This Row],[route_label]]&lt;&gt;A8861,0,SQRT((E8861-route_map__2[[#This Row],[stop_lat]])^2 + ((F8861-route_map__2[[#This Row],[stop_lon]])*COS(RADIANS(route_map__2[[#This Row],[stop_lat]])))^2)*111.32)</f>
        <v>0.55943440612291195</v>
      </c>
    </row>
    <row r="8861" spans="1:7" hidden="1" x14ac:dyDescent="0.2">
      <c r="A8861" t="s">
        <v>311</v>
      </c>
      <c r="B8861">
        <v>0</v>
      </c>
      <c r="C8861">
        <v>35</v>
      </c>
      <c r="D8861" t="s">
        <v>7066</v>
      </c>
      <c r="E8861">
        <v>49.175933999999998</v>
      </c>
      <c r="F8861">
        <v>-122.733272</v>
      </c>
      <c r="G8861">
        <f>IF(route_map__2[[#This Row],[route_label]]&lt;&gt;A8862,0,SQRT((E8862-route_map__2[[#This Row],[stop_lat]])^2 + ((F8862-route_map__2[[#This Row],[stop_lon]])*COS(RADIANS(route_map__2[[#This Row],[stop_lat]])))^2)*111.32)</f>
        <v>1.9190244745194449</v>
      </c>
    </row>
    <row r="8862" spans="1:7" hidden="1" x14ac:dyDescent="0.2">
      <c r="A8862" t="s">
        <v>311</v>
      </c>
      <c r="B8862">
        <v>0</v>
      </c>
      <c r="C8862">
        <v>36</v>
      </c>
      <c r="D8862" t="s">
        <v>7067</v>
      </c>
      <c r="E8862">
        <v>49.176935999999998</v>
      </c>
      <c r="F8862">
        <v>-122.706947</v>
      </c>
      <c r="G8862">
        <f>IF(route_map__2[[#This Row],[route_label]]&lt;&gt;A8863,0,SQRT((E8863-route_map__2[[#This Row],[stop_lat]])^2 + ((F8863-route_map__2[[#This Row],[stop_lon]])*COS(RADIANS(route_map__2[[#This Row],[stop_lat]])))^2)*111.32)</f>
        <v>0.47884653628434826</v>
      </c>
    </row>
    <row r="8863" spans="1:7" hidden="1" x14ac:dyDescent="0.2">
      <c r="A8863" t="s">
        <v>311</v>
      </c>
      <c r="B8863">
        <v>0</v>
      </c>
      <c r="C8863">
        <v>37</v>
      </c>
      <c r="D8863" t="s">
        <v>7068</v>
      </c>
      <c r="E8863">
        <v>49.176923000000002</v>
      </c>
      <c r="F8863">
        <v>-122.700367</v>
      </c>
      <c r="G8863">
        <f>IF(route_map__2[[#This Row],[route_label]]&lt;&gt;A8864,0,SQRT((E8864-route_map__2[[#This Row],[stop_lat]])^2 + ((F8864-route_map__2[[#This Row],[stop_lon]])*COS(RADIANS(route_map__2[[#This Row],[stop_lat]])))^2)*111.32)</f>
        <v>0.40687239559144006</v>
      </c>
    </row>
    <row r="8864" spans="1:7" hidden="1" x14ac:dyDescent="0.2">
      <c r="A8864" t="s">
        <v>311</v>
      </c>
      <c r="B8864">
        <v>0</v>
      </c>
      <c r="C8864">
        <v>38</v>
      </c>
      <c r="D8864" t="s">
        <v>7069</v>
      </c>
      <c r="E8864">
        <v>49.176926000000002</v>
      </c>
      <c r="F8864">
        <v>-122.694776</v>
      </c>
      <c r="G8864">
        <f>IF(route_map__2[[#This Row],[route_label]]&lt;&gt;A8865,0,SQRT((E8865-route_map__2[[#This Row],[stop_lat]])^2 + ((F8865-route_map__2[[#This Row],[stop_lon]])*COS(RADIANS(route_map__2[[#This Row],[stop_lat]])))^2)*111.32)</f>
        <v>0.40478882753241124</v>
      </c>
    </row>
    <row r="8865" spans="1:7" hidden="1" x14ac:dyDescent="0.2">
      <c r="A8865" t="s">
        <v>311</v>
      </c>
      <c r="B8865">
        <v>0</v>
      </c>
      <c r="C8865">
        <v>39</v>
      </c>
      <c r="D8865" t="s">
        <v>7070</v>
      </c>
      <c r="E8865">
        <v>49.176884000000001</v>
      </c>
      <c r="F8865">
        <v>-122.68921400000001</v>
      </c>
      <c r="G8865">
        <f>IF(route_map__2[[#This Row],[route_label]]&lt;&gt;A8866,0,SQRT((E8866-route_map__2[[#This Row],[stop_lat]])^2 + ((F8866-route_map__2[[#This Row],[stop_lon]])*COS(RADIANS(route_map__2[[#This Row],[stop_lat]])))^2)*111.32)</f>
        <v>0.54041897758653812</v>
      </c>
    </row>
    <row r="8866" spans="1:7" hidden="1" x14ac:dyDescent="0.2">
      <c r="A8866" t="s">
        <v>311</v>
      </c>
      <c r="B8866">
        <v>0</v>
      </c>
      <c r="C8866">
        <v>40</v>
      </c>
      <c r="D8866" t="s">
        <v>7071</v>
      </c>
      <c r="E8866">
        <v>49.176910999999997</v>
      </c>
      <c r="F8866">
        <v>-122.681788</v>
      </c>
      <c r="G8866">
        <f>IF(route_map__2[[#This Row],[route_label]]&lt;&gt;A8867,0,SQRT((E8867-route_map__2[[#This Row],[stop_lat]])^2 + ((F8867-route_map__2[[#This Row],[stop_lon]])*COS(RADIANS(route_map__2[[#This Row],[stop_lat]])))^2)*111.32)</f>
        <v>0.63399825969459467</v>
      </c>
    </row>
    <row r="8867" spans="1:7" hidden="1" x14ac:dyDescent="0.2">
      <c r="A8867" t="s">
        <v>311</v>
      </c>
      <c r="B8867">
        <v>0</v>
      </c>
      <c r="C8867">
        <v>41</v>
      </c>
      <c r="D8867" t="s">
        <v>7072</v>
      </c>
      <c r="E8867">
        <v>49.176926000000002</v>
      </c>
      <c r="F8867">
        <v>-122.67307599999999</v>
      </c>
      <c r="G8867">
        <f>IF(route_map__2[[#This Row],[route_label]]&lt;&gt;A8868,0,SQRT((E8868-route_map__2[[#This Row],[stop_lat]])^2 + ((F8868-route_map__2[[#This Row],[stop_lon]])*COS(RADIANS(route_map__2[[#This Row],[stop_lat]])))^2)*111.32)</f>
        <v>0.26858223906509077</v>
      </c>
    </row>
    <row r="8868" spans="1:7" hidden="1" x14ac:dyDescent="0.2">
      <c r="A8868" t="s">
        <v>311</v>
      </c>
      <c r="B8868">
        <v>0</v>
      </c>
      <c r="C8868">
        <v>42</v>
      </c>
      <c r="D8868" t="s">
        <v>7073</v>
      </c>
      <c r="E8868">
        <v>49.176465999999998</v>
      </c>
      <c r="F8868">
        <v>-122.669453</v>
      </c>
      <c r="G8868">
        <f>IF(route_map__2[[#This Row],[route_label]]&lt;&gt;A8869,0,SQRT((E8869-route_map__2[[#This Row],[stop_lat]])^2 + ((F8869-route_map__2[[#This Row],[stop_lon]])*COS(RADIANS(route_map__2[[#This Row],[stop_lat]])))^2)*111.32)</f>
        <v>0.46188280285893379</v>
      </c>
    </row>
    <row r="8869" spans="1:7" hidden="1" x14ac:dyDescent="0.2">
      <c r="A8869" t="s">
        <v>311</v>
      </c>
      <c r="B8869">
        <v>0</v>
      </c>
      <c r="C8869">
        <v>43</v>
      </c>
      <c r="D8869" t="s">
        <v>7074</v>
      </c>
      <c r="E8869">
        <v>49.172395000000002</v>
      </c>
      <c r="F8869">
        <v>-122.668227</v>
      </c>
      <c r="G8869">
        <f>IF(route_map__2[[#This Row],[route_label]]&lt;&gt;A8870,0,SQRT((E8870-route_map__2[[#This Row],[stop_lat]])^2 + ((F8870-route_map__2[[#This Row],[stop_lon]])*COS(RADIANS(route_map__2[[#This Row],[stop_lat]])))^2)*111.32)</f>
        <v>0.45222849222631895</v>
      </c>
    </row>
    <row r="8870" spans="1:7" hidden="1" x14ac:dyDescent="0.2">
      <c r="A8870" t="s">
        <v>311</v>
      </c>
      <c r="B8870">
        <v>0</v>
      </c>
      <c r="C8870">
        <v>44</v>
      </c>
      <c r="D8870" t="s">
        <v>7075</v>
      </c>
      <c r="E8870">
        <v>49.168979</v>
      </c>
      <c r="F8870">
        <v>-122.66486399999999</v>
      </c>
      <c r="G8870">
        <f>IF(route_map__2[[#This Row],[route_label]]&lt;&gt;A8871,0,SQRT((E8871-route_map__2[[#This Row],[stop_lat]])^2 + ((F8871-route_map__2[[#This Row],[stop_lon]])*COS(RADIANS(route_map__2[[#This Row],[stop_lat]])))^2)*111.32)</f>
        <v>0.61481645868062829</v>
      </c>
    </row>
    <row r="8871" spans="1:7" hidden="1" x14ac:dyDescent="0.2">
      <c r="A8871" t="s">
        <v>311</v>
      </c>
      <c r="B8871">
        <v>0</v>
      </c>
      <c r="C8871">
        <v>45</v>
      </c>
      <c r="D8871" t="s">
        <v>7076</v>
      </c>
      <c r="E8871">
        <v>49.164206</v>
      </c>
      <c r="F8871">
        <v>-122.660614</v>
      </c>
      <c r="G8871">
        <f>IF(route_map__2[[#This Row],[route_label]]&lt;&gt;A8872,0,SQRT((E8872-route_map__2[[#This Row],[stop_lat]])^2 + ((F8872-route_map__2[[#This Row],[stop_lon]])*COS(RADIANS(route_map__2[[#This Row],[stop_lat]])))^2)*111.32)</f>
        <v>0.39246715041653457</v>
      </c>
    </row>
    <row r="8872" spans="1:7" hidden="1" x14ac:dyDescent="0.2">
      <c r="A8872" t="s">
        <v>311</v>
      </c>
      <c r="B8872">
        <v>0</v>
      </c>
      <c r="C8872">
        <v>46</v>
      </c>
      <c r="D8872" t="s">
        <v>7077</v>
      </c>
      <c r="E8872">
        <v>49.160693000000002</v>
      </c>
      <c r="F8872">
        <v>-122.66015899999999</v>
      </c>
      <c r="G8872">
        <f>IF(route_map__2[[#This Row],[route_label]]&lt;&gt;A8873,0,SQRT((E8873-route_map__2[[#This Row],[stop_lat]])^2 + ((F8873-route_map__2[[#This Row],[stop_lon]])*COS(RADIANS(route_map__2[[#This Row],[stop_lat]])))^2)*111.32)</f>
        <v>0.13476383962989308</v>
      </c>
    </row>
    <row r="8873" spans="1:7" hidden="1" x14ac:dyDescent="0.2">
      <c r="A8873" t="s">
        <v>311</v>
      </c>
      <c r="B8873">
        <v>1</v>
      </c>
      <c r="C8873">
        <v>1</v>
      </c>
      <c r="D8873" t="s">
        <v>7078</v>
      </c>
      <c r="E8873">
        <v>49.159529999999997</v>
      </c>
      <c r="F8873">
        <v>-122.660673</v>
      </c>
      <c r="G8873">
        <f>IF(route_map__2[[#This Row],[route_label]]&lt;&gt;A8874,0,SQRT((E8874-route_map__2[[#This Row],[stop_lat]])^2 + ((F8874-route_map__2[[#This Row],[stop_lon]])*COS(RADIANS(route_map__2[[#This Row],[stop_lat]])))^2)*111.32)</f>
        <v>0.4454477293600172</v>
      </c>
    </row>
    <row r="8874" spans="1:7" hidden="1" x14ac:dyDescent="0.2">
      <c r="A8874" t="s">
        <v>311</v>
      </c>
      <c r="B8874">
        <v>1</v>
      </c>
      <c r="C8874">
        <v>2</v>
      </c>
      <c r="D8874" t="s">
        <v>7079</v>
      </c>
      <c r="E8874">
        <v>49.163479000000002</v>
      </c>
      <c r="F8874">
        <v>-122.659685</v>
      </c>
      <c r="G8874">
        <f>IF(route_map__2[[#This Row],[route_label]]&lt;&gt;A8875,0,SQRT((E8875-route_map__2[[#This Row],[stop_lat]])^2 + ((F8875-route_map__2[[#This Row],[stop_lon]])*COS(RADIANS(route_map__2[[#This Row],[stop_lat]])))^2)*111.32)</f>
        <v>0.74232659505337084</v>
      </c>
    </row>
    <row r="8875" spans="1:7" hidden="1" x14ac:dyDescent="0.2">
      <c r="A8875" t="s">
        <v>311</v>
      </c>
      <c r="B8875">
        <v>1</v>
      </c>
      <c r="C8875">
        <v>3</v>
      </c>
      <c r="D8875" t="s">
        <v>7080</v>
      </c>
      <c r="E8875">
        <v>49.169128000000001</v>
      </c>
      <c r="F8875">
        <v>-122.665104</v>
      </c>
      <c r="G8875">
        <f>IF(route_map__2[[#This Row],[route_label]]&lt;&gt;A8876,0,SQRT((E8876-route_map__2[[#This Row],[stop_lat]])^2 + ((F8876-route_map__2[[#This Row],[stop_lon]])*COS(RADIANS(route_map__2[[#This Row],[stop_lat]])))^2)*111.32)</f>
        <v>0.35400738605297122</v>
      </c>
    </row>
    <row r="8876" spans="1:7" hidden="1" x14ac:dyDescent="0.2">
      <c r="A8876" t="s">
        <v>311</v>
      </c>
      <c r="B8876">
        <v>1</v>
      </c>
      <c r="C8876">
        <v>4</v>
      </c>
      <c r="D8876" t="s">
        <v>7081</v>
      </c>
      <c r="E8876">
        <v>49.171762999999999</v>
      </c>
      <c r="F8876">
        <v>-122.667827</v>
      </c>
      <c r="G8876">
        <f>IF(route_map__2[[#This Row],[route_label]]&lt;&gt;A8877,0,SQRT((E8877-route_map__2[[#This Row],[stop_lat]])^2 + ((F8877-route_map__2[[#This Row],[stop_lon]])*COS(RADIANS(route_map__2[[#This Row],[stop_lat]])))^2)*111.32)</f>
        <v>0.61645972416739048</v>
      </c>
    </row>
    <row r="8877" spans="1:7" hidden="1" x14ac:dyDescent="0.2">
      <c r="A8877" t="s">
        <v>311</v>
      </c>
      <c r="B8877">
        <v>1</v>
      </c>
      <c r="C8877">
        <v>5</v>
      </c>
      <c r="D8877" t="s">
        <v>7082</v>
      </c>
      <c r="E8877">
        <v>49.177081999999999</v>
      </c>
      <c r="F8877">
        <v>-122.66547</v>
      </c>
      <c r="G8877">
        <f>IF(route_map__2[[#This Row],[route_label]]&lt;&gt;A8878,0,SQRT((E8878-route_map__2[[#This Row],[stop_lat]])^2 + ((F8878-route_map__2[[#This Row],[stop_lon]])*COS(RADIANS(route_map__2[[#This Row],[stop_lat]])))^2)*111.32)</f>
        <v>0.32646162840185822</v>
      </c>
    </row>
    <row r="8878" spans="1:7" hidden="1" x14ac:dyDescent="0.2">
      <c r="A8878" t="s">
        <v>311</v>
      </c>
      <c r="B8878">
        <v>1</v>
      </c>
      <c r="C8878">
        <v>6</v>
      </c>
      <c r="D8878" t="s">
        <v>7083</v>
      </c>
      <c r="E8878">
        <v>49.177067000000001</v>
      </c>
      <c r="F8878">
        <v>-122.669956</v>
      </c>
      <c r="G8878">
        <f>IF(route_map__2[[#This Row],[route_label]]&lt;&gt;A8879,0,SQRT((E8879-route_map__2[[#This Row],[stop_lat]])^2 + ((F8879-route_map__2[[#This Row],[stop_lon]])*COS(RADIANS(route_map__2[[#This Row],[stop_lat]])))^2)*111.32)</f>
        <v>0.32645076086892433</v>
      </c>
    </row>
    <row r="8879" spans="1:7" hidden="1" x14ac:dyDescent="0.2">
      <c r="A8879" t="s">
        <v>311</v>
      </c>
      <c r="B8879">
        <v>1</v>
      </c>
      <c r="C8879">
        <v>7</v>
      </c>
      <c r="D8879" t="s">
        <v>7084</v>
      </c>
      <c r="E8879">
        <v>49.177126000000001</v>
      </c>
      <c r="F8879">
        <v>-122.674441</v>
      </c>
      <c r="G8879">
        <f>IF(route_map__2[[#This Row],[route_label]]&lt;&gt;A8880,0,SQRT((E8880-route_map__2[[#This Row],[stop_lat]])^2 + ((F8880-route_map__2[[#This Row],[stop_lon]])*COS(RADIANS(route_map__2[[#This Row],[stop_lat]])))^2)*111.32)</f>
        <v>0.52620228419719728</v>
      </c>
    </row>
    <row r="8880" spans="1:7" hidden="1" x14ac:dyDescent="0.2">
      <c r="A8880" t="s">
        <v>311</v>
      </c>
      <c r="B8880">
        <v>1</v>
      </c>
      <c r="C8880">
        <v>8</v>
      </c>
      <c r="D8880" t="s">
        <v>7085</v>
      </c>
      <c r="E8880">
        <v>49.177056</v>
      </c>
      <c r="F8880">
        <v>-122.68167099999999</v>
      </c>
      <c r="G8880">
        <f>IF(route_map__2[[#This Row],[route_label]]&lt;&gt;A8881,0,SQRT((E8881-route_map__2[[#This Row],[stop_lat]])^2 + ((F8881-route_map__2[[#This Row],[stop_lon]])*COS(RADIANS(route_map__2[[#This Row],[stop_lat]])))^2)*111.32)</f>
        <v>0.7667320900059752</v>
      </c>
    </row>
    <row r="8881" spans="1:7" hidden="1" x14ac:dyDescent="0.2">
      <c r="A8881" t="s">
        <v>311</v>
      </c>
      <c r="B8881">
        <v>1</v>
      </c>
      <c r="C8881">
        <v>9</v>
      </c>
      <c r="D8881" t="s">
        <v>7086</v>
      </c>
      <c r="E8881">
        <v>49.177066000000003</v>
      </c>
      <c r="F8881">
        <v>-122.692207</v>
      </c>
      <c r="G8881">
        <f>IF(route_map__2[[#This Row],[route_label]]&lt;&gt;A8882,0,SQRT((E8882-route_map__2[[#This Row],[stop_lat]])^2 + ((F8882-route_map__2[[#This Row],[stop_lon]])*COS(RADIANS(route_map__2[[#This Row],[stop_lat]])))^2)*111.32)</f>
        <v>0.31925368408015647</v>
      </c>
    </row>
    <row r="8882" spans="1:7" hidden="1" x14ac:dyDescent="0.2">
      <c r="A8882" t="s">
        <v>311</v>
      </c>
      <c r="B8882">
        <v>1</v>
      </c>
      <c r="C8882">
        <v>10</v>
      </c>
      <c r="D8882" t="s">
        <v>7087</v>
      </c>
      <c r="E8882">
        <v>49.177072000000003</v>
      </c>
      <c r="F8882">
        <v>-122.696594</v>
      </c>
      <c r="G8882">
        <f>IF(route_map__2[[#This Row],[route_label]]&lt;&gt;A8883,0,SQRT((E8883-route_map__2[[#This Row],[stop_lat]])^2 + ((F8883-route_map__2[[#This Row],[stop_lon]])*COS(RADIANS(route_map__2[[#This Row],[stop_lat]])))^2)*111.32)</f>
        <v>0.38169278849948618</v>
      </c>
    </row>
    <row r="8883" spans="1:7" hidden="1" x14ac:dyDescent="0.2">
      <c r="A8883" t="s">
        <v>311</v>
      </c>
      <c r="B8883">
        <v>1</v>
      </c>
      <c r="C8883">
        <v>11</v>
      </c>
      <c r="D8883" t="s">
        <v>7088</v>
      </c>
      <c r="E8883">
        <v>49.177064000000001</v>
      </c>
      <c r="F8883">
        <v>-122.70183900000001</v>
      </c>
      <c r="G8883">
        <f>IF(route_map__2[[#This Row],[route_label]]&lt;&gt;A8884,0,SQRT((E8884-route_map__2[[#This Row],[stop_lat]])^2 + ((F8884-route_map__2[[#This Row],[stop_lon]])*COS(RADIANS(route_map__2[[#This Row],[stop_lat]])))^2)*111.32)</f>
        <v>0.46749167329571073</v>
      </c>
    </row>
    <row r="8884" spans="1:7" hidden="1" x14ac:dyDescent="0.2">
      <c r="A8884" t="s">
        <v>311</v>
      </c>
      <c r="B8884">
        <v>1</v>
      </c>
      <c r="C8884">
        <v>12</v>
      </c>
      <c r="D8884" t="s">
        <v>7089</v>
      </c>
      <c r="E8884">
        <v>49.177073</v>
      </c>
      <c r="F8884">
        <v>-122.708263</v>
      </c>
      <c r="G8884">
        <f>IF(route_map__2[[#This Row],[route_label]]&lt;&gt;A8885,0,SQRT((E8885-route_map__2[[#This Row],[stop_lat]])^2 + ((F8885-route_map__2[[#This Row],[stop_lon]])*COS(RADIANS(route_map__2[[#This Row],[stop_lat]])))^2)*111.32)</f>
        <v>2.0177842692288888</v>
      </c>
    </row>
    <row r="8885" spans="1:7" hidden="1" x14ac:dyDescent="0.2">
      <c r="A8885" t="s">
        <v>311</v>
      </c>
      <c r="B8885">
        <v>1</v>
      </c>
      <c r="C8885">
        <v>13</v>
      </c>
      <c r="D8885" t="s">
        <v>7090</v>
      </c>
      <c r="E8885">
        <v>49.176898000000001</v>
      </c>
      <c r="F8885">
        <v>-122.735989</v>
      </c>
      <c r="G8885">
        <f>IF(route_map__2[[#This Row],[route_label]]&lt;&gt;A8886,0,SQRT((E8886-route_map__2[[#This Row],[stop_lat]])^2 + ((F8886-route_map__2[[#This Row],[stop_lon]])*COS(RADIANS(route_map__2[[#This Row],[stop_lat]])))^2)*111.32)</f>
        <v>0.45143350454037773</v>
      </c>
    </row>
    <row r="8886" spans="1:7" hidden="1" x14ac:dyDescent="0.2">
      <c r="A8886" t="s">
        <v>311</v>
      </c>
      <c r="B8886">
        <v>1</v>
      </c>
      <c r="C8886">
        <v>14</v>
      </c>
      <c r="D8886" t="s">
        <v>7091</v>
      </c>
      <c r="E8886">
        <v>49.177143000000001</v>
      </c>
      <c r="F8886">
        <v>-122.742181</v>
      </c>
      <c r="G8886">
        <f>IF(route_map__2[[#This Row],[route_label]]&lt;&gt;A8887,0,SQRT((E8887-route_map__2[[#This Row],[stop_lat]])^2 + ((F8887-route_map__2[[#This Row],[stop_lon]])*COS(RADIANS(route_map__2[[#This Row],[stop_lat]])))^2)*111.32)</f>
        <v>0.31867038736824327</v>
      </c>
    </row>
    <row r="8887" spans="1:7" hidden="1" x14ac:dyDescent="0.2">
      <c r="A8887" t="s">
        <v>311</v>
      </c>
      <c r="B8887">
        <v>1</v>
      </c>
      <c r="C8887">
        <v>15</v>
      </c>
      <c r="D8887" t="s">
        <v>7092</v>
      </c>
      <c r="E8887">
        <v>49.177145000000003</v>
      </c>
      <c r="F8887">
        <v>-122.74656</v>
      </c>
      <c r="G8887">
        <f>IF(route_map__2[[#This Row],[route_label]]&lt;&gt;A8888,0,SQRT((E8888-route_map__2[[#This Row],[stop_lat]])^2 + ((F8888-route_map__2[[#This Row],[stop_lon]])*COS(RADIANS(route_map__2[[#This Row],[stop_lat]])))^2)*111.32)</f>
        <v>0.7406392788505527</v>
      </c>
    </row>
    <row r="8888" spans="1:7" hidden="1" x14ac:dyDescent="0.2">
      <c r="A8888" t="s">
        <v>311</v>
      </c>
      <c r="B8888">
        <v>1</v>
      </c>
      <c r="C8888">
        <v>16</v>
      </c>
      <c r="D8888" t="s">
        <v>7093</v>
      </c>
      <c r="E8888">
        <v>49.176639000000002</v>
      </c>
      <c r="F8888">
        <v>-122.756708</v>
      </c>
      <c r="G8888">
        <f>IF(route_map__2[[#This Row],[route_label]]&lt;&gt;A8889,0,SQRT((E8889-route_map__2[[#This Row],[stop_lat]])^2 + ((F8889-route_map__2[[#This Row],[stop_lon]])*COS(RADIANS(route_map__2[[#This Row],[stop_lat]])))^2)*111.32)</f>
        <v>0.69901175293464246</v>
      </c>
    </row>
    <row r="8889" spans="1:7" hidden="1" x14ac:dyDescent="0.2">
      <c r="A8889" t="s">
        <v>311</v>
      </c>
      <c r="B8889">
        <v>1</v>
      </c>
      <c r="C8889">
        <v>17</v>
      </c>
      <c r="D8889" t="s">
        <v>7094</v>
      </c>
      <c r="E8889">
        <v>49.170360000000002</v>
      </c>
      <c r="F8889">
        <v>-122.75680199999999</v>
      </c>
      <c r="G8889">
        <f>IF(route_map__2[[#This Row],[route_label]]&lt;&gt;A8890,0,SQRT((E8890-route_map__2[[#This Row],[stop_lat]])^2 + ((F8890-route_map__2[[#This Row],[stop_lon]])*COS(RADIANS(route_map__2[[#This Row],[stop_lat]])))^2)*111.32)</f>
        <v>0.82960796024694539</v>
      </c>
    </row>
    <row r="8890" spans="1:7" hidden="1" x14ac:dyDescent="0.2">
      <c r="A8890" t="s">
        <v>311</v>
      </c>
      <c r="B8890">
        <v>1</v>
      </c>
      <c r="C8890">
        <v>18</v>
      </c>
      <c r="D8890" t="s">
        <v>7095</v>
      </c>
      <c r="E8890">
        <v>49.162916000000003</v>
      </c>
      <c r="F8890">
        <v>-122.757345</v>
      </c>
      <c r="G8890">
        <f>IF(route_map__2[[#This Row],[route_label]]&lt;&gt;A8891,0,SQRT((E8891-route_map__2[[#This Row],[stop_lat]])^2 + ((F8891-route_map__2[[#This Row],[stop_lon]])*COS(RADIANS(route_map__2[[#This Row],[stop_lat]])))^2)*111.32)</f>
        <v>0.7976007534966213</v>
      </c>
    </row>
    <row r="8891" spans="1:7" hidden="1" x14ac:dyDescent="0.2">
      <c r="A8891" t="s">
        <v>311</v>
      </c>
      <c r="B8891">
        <v>1</v>
      </c>
      <c r="C8891">
        <v>19</v>
      </c>
      <c r="D8891" t="s">
        <v>7096</v>
      </c>
      <c r="E8891">
        <v>49.162891999999999</v>
      </c>
      <c r="F8891">
        <v>-122.76830200000001</v>
      </c>
      <c r="G8891">
        <f>IF(route_map__2[[#This Row],[route_label]]&lt;&gt;A8892,0,SQRT((E8892-route_map__2[[#This Row],[stop_lat]])^2 + ((F8892-route_map__2[[#This Row],[stop_lon]])*COS(RADIANS(route_map__2[[#This Row],[stop_lat]])))^2)*111.32)</f>
        <v>0.3996544484971517</v>
      </c>
    </row>
    <row r="8892" spans="1:7" hidden="1" x14ac:dyDescent="0.2">
      <c r="A8892" t="s">
        <v>311</v>
      </c>
      <c r="B8892">
        <v>1</v>
      </c>
      <c r="C8892">
        <v>20</v>
      </c>
      <c r="D8892" t="s">
        <v>7097</v>
      </c>
      <c r="E8892">
        <v>49.162857000000002</v>
      </c>
      <c r="F8892">
        <v>-122.773792</v>
      </c>
      <c r="G8892">
        <f>IF(route_map__2[[#This Row],[route_label]]&lt;&gt;A8893,0,SQRT((E8893-route_map__2[[#This Row],[stop_lat]])^2 + ((F8893-route_map__2[[#This Row],[stop_lon]])*COS(RADIANS(route_map__2[[#This Row],[stop_lat]])))^2)*111.32)</f>
        <v>0.42461531354846188</v>
      </c>
    </row>
    <row r="8893" spans="1:7" hidden="1" x14ac:dyDescent="0.2">
      <c r="A8893" t="s">
        <v>311</v>
      </c>
      <c r="B8893">
        <v>1</v>
      </c>
      <c r="C8893">
        <v>21</v>
      </c>
      <c r="D8893" t="s">
        <v>7098</v>
      </c>
      <c r="E8893">
        <v>49.162829000000002</v>
      </c>
      <c r="F8893">
        <v>-122.779625</v>
      </c>
      <c r="G8893">
        <f>IF(route_map__2[[#This Row],[route_label]]&lt;&gt;A8894,0,SQRT((E8894-route_map__2[[#This Row],[stop_lat]])^2 + ((F8894-route_map__2[[#This Row],[stop_lon]])*COS(RADIANS(route_map__2[[#This Row],[stop_lat]])))^2)*111.32)</f>
        <v>0.45212399263894448</v>
      </c>
    </row>
    <row r="8894" spans="1:7" hidden="1" x14ac:dyDescent="0.2">
      <c r="A8894" t="s">
        <v>311</v>
      </c>
      <c r="B8894">
        <v>1</v>
      </c>
      <c r="C8894">
        <v>22</v>
      </c>
      <c r="D8894" t="s">
        <v>7099</v>
      </c>
      <c r="E8894">
        <v>49.162846000000002</v>
      </c>
      <c r="F8894">
        <v>-122.785836</v>
      </c>
      <c r="G8894">
        <f>IF(route_map__2[[#This Row],[route_label]]&lt;&gt;A8895,0,SQRT((E8895-route_map__2[[#This Row],[stop_lat]])^2 + ((F8895-route_map__2[[#This Row],[stop_lon]])*COS(RADIANS(route_map__2[[#This Row],[stop_lat]])))^2)*111.32)</f>
        <v>0.36889689114931273</v>
      </c>
    </row>
    <row r="8895" spans="1:7" hidden="1" x14ac:dyDescent="0.2">
      <c r="A8895" t="s">
        <v>311</v>
      </c>
      <c r="B8895">
        <v>1</v>
      </c>
      <c r="C8895">
        <v>23</v>
      </c>
      <c r="D8895" t="s">
        <v>6175</v>
      </c>
      <c r="E8895">
        <v>49.162902000000003</v>
      </c>
      <c r="F8895">
        <v>-122.790903</v>
      </c>
      <c r="G8895">
        <f>IF(route_map__2[[#This Row],[route_label]]&lt;&gt;A8896,0,SQRT((E8896-route_map__2[[#This Row],[stop_lat]])^2 + ((F8896-route_map__2[[#This Row],[stop_lon]])*COS(RADIANS(route_map__2[[#This Row],[stop_lat]])))^2)*111.32)</f>
        <v>0.32582387181785621</v>
      </c>
    </row>
    <row r="8896" spans="1:7" hidden="1" x14ac:dyDescent="0.2">
      <c r="A8896" t="s">
        <v>311</v>
      </c>
      <c r="B8896">
        <v>1</v>
      </c>
      <c r="C8896">
        <v>24</v>
      </c>
      <c r="D8896" t="s">
        <v>6176</v>
      </c>
      <c r="E8896">
        <v>49.162908999999999</v>
      </c>
      <c r="F8896">
        <v>-122.795379</v>
      </c>
      <c r="G8896">
        <f>IF(route_map__2[[#This Row],[route_label]]&lt;&gt;A8897,0,SQRT((E8897-route_map__2[[#This Row],[stop_lat]])^2 + ((F8897-route_map__2[[#This Row],[stop_lon]])*COS(RADIANS(route_map__2[[#This Row],[stop_lat]])))^2)*111.32)</f>
        <v>0.51611692214361526</v>
      </c>
    </row>
    <row r="8897" spans="1:7" hidden="1" x14ac:dyDescent="0.2">
      <c r="A8897" t="s">
        <v>311</v>
      </c>
      <c r="B8897">
        <v>1</v>
      </c>
      <c r="C8897">
        <v>25</v>
      </c>
      <c r="D8897" t="s">
        <v>6177</v>
      </c>
      <c r="E8897">
        <v>49.162940999999996</v>
      </c>
      <c r="F8897">
        <v>-122.802469</v>
      </c>
      <c r="G8897">
        <f>IF(route_map__2[[#This Row],[route_label]]&lt;&gt;A8898,0,SQRT((E8898-route_map__2[[#This Row],[stop_lat]])^2 + ((F8898-route_map__2[[#This Row],[stop_lon]])*COS(RADIANS(route_map__2[[#This Row],[stop_lat]])))^2)*111.32)</f>
        <v>0.36317115951436718</v>
      </c>
    </row>
    <row r="8898" spans="1:7" hidden="1" x14ac:dyDescent="0.2">
      <c r="A8898" t="s">
        <v>311</v>
      </c>
      <c r="B8898">
        <v>1</v>
      </c>
      <c r="C8898">
        <v>26</v>
      </c>
      <c r="D8898" t="s">
        <v>6178</v>
      </c>
      <c r="E8898">
        <v>49.162922999999999</v>
      </c>
      <c r="F8898">
        <v>-122.807458</v>
      </c>
      <c r="G8898">
        <f>IF(route_map__2[[#This Row],[route_label]]&lt;&gt;A8899,0,SQRT((E8899-route_map__2[[#This Row],[stop_lat]])^2 + ((F8899-route_map__2[[#This Row],[stop_lon]])*COS(RADIANS(route_map__2[[#This Row],[stop_lat]])))^2)*111.32)</f>
        <v>0.39213789132689886</v>
      </c>
    </row>
    <row r="8899" spans="1:7" hidden="1" x14ac:dyDescent="0.2">
      <c r="A8899" t="s">
        <v>311</v>
      </c>
      <c r="B8899">
        <v>1</v>
      </c>
      <c r="C8899">
        <v>27</v>
      </c>
      <c r="D8899" t="s">
        <v>6179</v>
      </c>
      <c r="E8899">
        <v>49.162917999999998</v>
      </c>
      <c r="F8899">
        <v>-122.812845</v>
      </c>
      <c r="G8899">
        <f>IF(route_map__2[[#This Row],[route_label]]&lt;&gt;A8900,0,SQRT((E8900-route_map__2[[#This Row],[stop_lat]])^2 + ((F8900-route_map__2[[#This Row],[stop_lon]])*COS(RADIANS(route_map__2[[#This Row],[stop_lat]])))^2)*111.32)</f>
        <v>0.39716378416529419</v>
      </c>
    </row>
    <row r="8900" spans="1:7" hidden="1" x14ac:dyDescent="0.2">
      <c r="A8900" t="s">
        <v>311</v>
      </c>
      <c r="B8900">
        <v>1</v>
      </c>
      <c r="C8900">
        <v>28</v>
      </c>
      <c r="D8900" t="s">
        <v>6180</v>
      </c>
      <c r="E8900">
        <v>49.162933000000002</v>
      </c>
      <c r="F8900">
        <v>-122.81830100000001</v>
      </c>
      <c r="G8900">
        <f>IF(route_map__2[[#This Row],[route_label]]&lt;&gt;A8901,0,SQRT((E8901-route_map__2[[#This Row],[stop_lat]])^2 + ((F8901-route_map__2[[#This Row],[stop_lon]])*COS(RADIANS(route_map__2[[#This Row],[stop_lat]])))^2)*111.32)</f>
        <v>0.48094568653581432</v>
      </c>
    </row>
    <row r="8901" spans="1:7" hidden="1" x14ac:dyDescent="0.2">
      <c r="A8901" t="s">
        <v>311</v>
      </c>
      <c r="B8901">
        <v>1</v>
      </c>
      <c r="C8901">
        <v>29</v>
      </c>
      <c r="D8901" t="s">
        <v>6181</v>
      </c>
      <c r="E8901">
        <v>49.162939000000001</v>
      </c>
      <c r="F8901">
        <v>-122.82490799999999</v>
      </c>
      <c r="G8901">
        <f>IF(route_map__2[[#This Row],[route_label]]&lt;&gt;A8902,0,SQRT((E8902-route_map__2[[#This Row],[stop_lat]])^2 + ((F8902-route_map__2[[#This Row],[stop_lon]])*COS(RADIANS(route_map__2[[#This Row],[stop_lat]])))^2)*111.32)</f>
        <v>0.2402261627431983</v>
      </c>
    </row>
    <row r="8902" spans="1:7" hidden="1" x14ac:dyDescent="0.2">
      <c r="A8902" t="s">
        <v>311</v>
      </c>
      <c r="B8902">
        <v>1</v>
      </c>
      <c r="C8902">
        <v>30</v>
      </c>
      <c r="D8902" t="s">
        <v>6182</v>
      </c>
      <c r="E8902">
        <v>49.162920999999997</v>
      </c>
      <c r="F8902">
        <v>-122.828208</v>
      </c>
      <c r="G8902">
        <f>IF(route_map__2[[#This Row],[route_label]]&lt;&gt;A8903,0,SQRT((E8903-route_map__2[[#This Row],[stop_lat]])^2 + ((F8903-route_map__2[[#This Row],[stop_lon]])*COS(RADIANS(route_map__2[[#This Row],[stop_lat]])))^2)*111.32)</f>
        <v>0.50820300239557725</v>
      </c>
    </row>
    <row r="8903" spans="1:7" hidden="1" x14ac:dyDescent="0.2">
      <c r="A8903" t="s">
        <v>311</v>
      </c>
      <c r="B8903">
        <v>1</v>
      </c>
      <c r="C8903">
        <v>31</v>
      </c>
      <c r="D8903" t="s">
        <v>7100</v>
      </c>
      <c r="E8903">
        <v>49.162869000000001</v>
      </c>
      <c r="F8903">
        <v>-122.835189</v>
      </c>
      <c r="G8903">
        <f>IF(route_map__2[[#This Row],[route_label]]&lt;&gt;A8904,0,SQRT((E8904-route_map__2[[#This Row],[stop_lat]])^2 + ((F8904-route_map__2[[#This Row],[stop_lon]])*COS(RADIANS(route_map__2[[#This Row],[stop_lat]])))^2)*111.32)</f>
        <v>0.36870013691919018</v>
      </c>
    </row>
    <row r="8904" spans="1:7" hidden="1" x14ac:dyDescent="0.2">
      <c r="A8904" t="s">
        <v>311</v>
      </c>
      <c r="B8904">
        <v>1</v>
      </c>
      <c r="C8904">
        <v>32</v>
      </c>
      <c r="D8904" t="s">
        <v>7101</v>
      </c>
      <c r="E8904">
        <v>49.162858999999997</v>
      </c>
      <c r="F8904">
        <v>-122.840254</v>
      </c>
      <c r="G8904">
        <f>IF(route_map__2[[#This Row],[route_label]]&lt;&gt;A8905,0,SQRT((E8905-route_map__2[[#This Row],[stop_lat]])^2 + ((F8905-route_map__2[[#This Row],[stop_lon]])*COS(RADIANS(route_map__2[[#This Row],[stop_lat]])))^2)*111.32)</f>
        <v>0.48429955504183653</v>
      </c>
    </row>
    <row r="8905" spans="1:7" hidden="1" x14ac:dyDescent="0.2">
      <c r="A8905" t="s">
        <v>311</v>
      </c>
      <c r="B8905">
        <v>1</v>
      </c>
      <c r="C8905">
        <v>33</v>
      </c>
      <c r="D8905" t="s">
        <v>7102</v>
      </c>
      <c r="E8905">
        <v>49.162838999999998</v>
      </c>
      <c r="F8905">
        <v>-122.846907</v>
      </c>
      <c r="G8905">
        <f>IF(route_map__2[[#This Row],[route_label]]&lt;&gt;A8906,0,SQRT((E8906-route_map__2[[#This Row],[stop_lat]])^2 + ((F8906-route_map__2[[#This Row],[stop_lon]])*COS(RADIANS(route_map__2[[#This Row],[stop_lat]])))^2)*111.32)</f>
        <v>0.46712124326293936</v>
      </c>
    </row>
    <row r="8906" spans="1:7" hidden="1" x14ac:dyDescent="0.2">
      <c r="A8906" t="s">
        <v>311</v>
      </c>
      <c r="B8906">
        <v>1</v>
      </c>
      <c r="C8906">
        <v>34</v>
      </c>
      <c r="D8906" t="s">
        <v>7103</v>
      </c>
      <c r="E8906">
        <v>49.162762000000001</v>
      </c>
      <c r="F8906">
        <v>-122.853323</v>
      </c>
      <c r="G8906">
        <f>IF(route_map__2[[#This Row],[route_label]]&lt;&gt;A8907,0,SQRT((E8907-route_map__2[[#This Row],[stop_lat]])^2 + ((F8907-route_map__2[[#This Row],[stop_lon]])*COS(RADIANS(route_map__2[[#This Row],[stop_lat]])))^2)*111.32)</f>
        <v>0.32498239001448503</v>
      </c>
    </row>
    <row r="8907" spans="1:7" hidden="1" x14ac:dyDescent="0.2">
      <c r="A8907" t="s">
        <v>311</v>
      </c>
      <c r="B8907">
        <v>1</v>
      </c>
      <c r="C8907">
        <v>35</v>
      </c>
      <c r="D8907" t="s">
        <v>7104</v>
      </c>
      <c r="E8907">
        <v>49.162720999999998</v>
      </c>
      <c r="F8907">
        <v>-122.857787</v>
      </c>
      <c r="G8907">
        <f>IF(route_map__2[[#This Row],[route_label]]&lt;&gt;A8908,0,SQRT((E8908-route_map__2[[#This Row],[stop_lat]])^2 + ((F8908-route_map__2[[#This Row],[stop_lon]])*COS(RADIANS(route_map__2[[#This Row],[stop_lat]])))^2)*111.32)</f>
        <v>0.36911068252047818</v>
      </c>
    </row>
    <row r="8908" spans="1:7" hidden="1" x14ac:dyDescent="0.2">
      <c r="A8908" t="s">
        <v>311</v>
      </c>
      <c r="B8908">
        <v>1</v>
      </c>
      <c r="C8908">
        <v>36</v>
      </c>
      <c r="D8908" t="s">
        <v>7105</v>
      </c>
      <c r="E8908">
        <v>49.162667999999996</v>
      </c>
      <c r="F8908">
        <v>-122.86285700000001</v>
      </c>
      <c r="G8908">
        <f>IF(route_map__2[[#This Row],[route_label]]&lt;&gt;A8909,0,SQRT((E8909-route_map__2[[#This Row],[stop_lat]])^2 + ((F8909-route_map__2[[#This Row],[stop_lon]])*COS(RADIANS(route_map__2[[#This Row],[stop_lat]])))^2)*111.32)</f>
        <v>0.43248188116073205</v>
      </c>
    </row>
    <row r="8909" spans="1:7" hidden="1" x14ac:dyDescent="0.2">
      <c r="A8909" t="s">
        <v>311</v>
      </c>
      <c r="B8909">
        <v>1</v>
      </c>
      <c r="C8909">
        <v>37</v>
      </c>
      <c r="D8909" t="s">
        <v>7106</v>
      </c>
      <c r="E8909">
        <v>49.162700000000001</v>
      </c>
      <c r="F8909">
        <v>-122.868798</v>
      </c>
      <c r="G8909">
        <f>IF(route_map__2[[#This Row],[route_label]]&lt;&gt;A8910,0,SQRT((E8910-route_map__2[[#This Row],[stop_lat]])^2 + ((F8910-route_map__2[[#This Row],[stop_lon]])*COS(RADIANS(route_map__2[[#This Row],[stop_lat]])))^2)*111.32)</f>
        <v>0.38391899198371904</v>
      </c>
    </row>
    <row r="8910" spans="1:7" hidden="1" x14ac:dyDescent="0.2">
      <c r="A8910" t="s">
        <v>311</v>
      </c>
      <c r="B8910">
        <v>1</v>
      </c>
      <c r="C8910">
        <v>38</v>
      </c>
      <c r="D8910" t="s">
        <v>7107</v>
      </c>
      <c r="E8910">
        <v>49.163007999999998</v>
      </c>
      <c r="F8910">
        <v>-122.87405099999999</v>
      </c>
      <c r="G8910">
        <f>IF(route_map__2[[#This Row],[route_label]]&lt;&gt;A8911,0,SQRT((E8911-route_map__2[[#This Row],[stop_lat]])^2 + ((F8911-route_map__2[[#This Row],[stop_lon]])*COS(RADIANS(route_map__2[[#This Row],[stop_lat]])))^2)*111.32)</f>
        <v>0.19653018421197366</v>
      </c>
    </row>
    <row r="8911" spans="1:7" hidden="1" x14ac:dyDescent="0.2">
      <c r="A8911" t="s">
        <v>311</v>
      </c>
      <c r="B8911">
        <v>1</v>
      </c>
      <c r="C8911">
        <v>39</v>
      </c>
      <c r="D8911" t="s">
        <v>7108</v>
      </c>
      <c r="E8911">
        <v>49.163179999999997</v>
      </c>
      <c r="F8911">
        <v>-122.876738</v>
      </c>
      <c r="G8911">
        <f>IF(route_map__2[[#This Row],[route_label]]&lt;&gt;A8912,0,SQRT((E8912-route_map__2[[#This Row],[stop_lat]])^2 + ((F8912-route_map__2[[#This Row],[stop_lon]])*COS(RADIANS(route_map__2[[#This Row],[stop_lat]])))^2)*111.32)</f>
        <v>0.20500428863003228</v>
      </c>
    </row>
    <row r="8912" spans="1:7" hidden="1" x14ac:dyDescent="0.2">
      <c r="A8912" t="s">
        <v>311</v>
      </c>
      <c r="B8912">
        <v>1</v>
      </c>
      <c r="C8912">
        <v>40</v>
      </c>
      <c r="D8912" t="s">
        <v>7109</v>
      </c>
      <c r="E8912">
        <v>49.163321000000003</v>
      </c>
      <c r="F8912">
        <v>-122.879546</v>
      </c>
      <c r="G8912">
        <f>IF(route_map__2[[#This Row],[route_label]]&lt;&gt;A8913,0,SQRT((E8913-route_map__2[[#This Row],[stop_lat]])^2 + ((F8913-route_map__2[[#This Row],[stop_lon]])*COS(RADIANS(route_map__2[[#This Row],[stop_lat]])))^2)*111.32)</f>
        <v>0.86976586681843371</v>
      </c>
    </row>
    <row r="8913" spans="1:7" hidden="1" x14ac:dyDescent="0.2">
      <c r="A8913" t="s">
        <v>311</v>
      </c>
      <c r="B8913">
        <v>1</v>
      </c>
      <c r="C8913">
        <v>41</v>
      </c>
      <c r="D8913" t="s">
        <v>7110</v>
      </c>
      <c r="E8913">
        <v>49.162097000000003</v>
      </c>
      <c r="F8913">
        <v>-122.891347</v>
      </c>
      <c r="G8913">
        <f>IF(route_map__2[[#This Row],[route_label]]&lt;&gt;A8914,0,SQRT((E8914-route_map__2[[#This Row],[stop_lat]])^2 + ((F8914-route_map__2[[#This Row],[stop_lon]])*COS(RADIANS(route_map__2[[#This Row],[stop_lat]])))^2)*111.32)</f>
        <v>0.85049984669395495</v>
      </c>
    </row>
    <row r="8914" spans="1:7" hidden="1" x14ac:dyDescent="0.2">
      <c r="A8914" t="s">
        <v>311</v>
      </c>
      <c r="B8914">
        <v>1</v>
      </c>
      <c r="C8914">
        <v>42</v>
      </c>
      <c r="D8914" t="s">
        <v>7111</v>
      </c>
      <c r="E8914">
        <v>49.161822000000001</v>
      </c>
      <c r="F8914">
        <v>-122.903023</v>
      </c>
      <c r="G8914">
        <f>IF(route_map__2[[#This Row],[route_label]]&lt;&gt;A8915,0,SQRT((E8915-route_map__2[[#This Row],[stop_lat]])^2 + ((F8915-route_map__2[[#This Row],[stop_lon]])*COS(RADIANS(route_map__2[[#This Row],[stop_lat]])))^2)*111.32)</f>
        <v>1.1286838477510595</v>
      </c>
    </row>
    <row r="8915" spans="1:7" hidden="1" x14ac:dyDescent="0.2">
      <c r="A8915" t="s">
        <v>311</v>
      </c>
      <c r="B8915">
        <v>1</v>
      </c>
      <c r="C8915">
        <v>43</v>
      </c>
      <c r="D8915" t="s">
        <v>7112</v>
      </c>
      <c r="E8915">
        <v>49.161565000000003</v>
      </c>
      <c r="F8915">
        <v>-122.91852299999999</v>
      </c>
      <c r="G8915">
        <f>IF(route_map__2[[#This Row],[route_label]]&lt;&gt;A8916,0,SQRT((E8916-route_map__2[[#This Row],[stop_lat]])^2 + ((F8916-route_map__2[[#This Row],[stop_lon]])*COS(RADIANS(route_map__2[[#This Row],[stop_lat]])))^2)*111.32)</f>
        <v>0.30035169129681333</v>
      </c>
    </row>
    <row r="8916" spans="1:7" hidden="1" x14ac:dyDescent="0.2">
      <c r="A8916" t="s">
        <v>311</v>
      </c>
      <c r="B8916">
        <v>1</v>
      </c>
      <c r="C8916">
        <v>44</v>
      </c>
      <c r="D8916" t="s">
        <v>7113</v>
      </c>
      <c r="E8916">
        <v>49.160274000000001</v>
      </c>
      <c r="F8916">
        <v>-122.922146</v>
      </c>
      <c r="G8916">
        <f>IF(route_map__2[[#This Row],[route_label]]&lt;&gt;A8917,0,SQRT((E8917-route_map__2[[#This Row],[stop_lat]])^2 + ((F8917-route_map__2[[#This Row],[stop_lon]])*COS(RADIANS(route_map__2[[#This Row],[stop_lat]])))^2)*111.32)</f>
        <v>2.3513662008223979</v>
      </c>
    </row>
    <row r="8917" spans="1:7" hidden="1" x14ac:dyDescent="0.2">
      <c r="A8917" t="s">
        <v>311</v>
      </c>
      <c r="B8917">
        <v>1</v>
      </c>
      <c r="C8917">
        <v>45</v>
      </c>
      <c r="D8917" t="s">
        <v>5446</v>
      </c>
      <c r="E8917">
        <v>49.171733000000003</v>
      </c>
      <c r="F8917">
        <v>-122.94928</v>
      </c>
      <c r="G8917">
        <f>IF(route_map__2[[#This Row],[route_label]]&lt;&gt;A8918,0,SQRT((E8918-route_map__2[[#This Row],[stop_lat]])^2 + ((F8918-route_map__2[[#This Row],[stop_lon]])*COS(RADIANS(route_map__2[[#This Row],[stop_lat]])))^2)*111.32)</f>
        <v>1.8091849314985644</v>
      </c>
    </row>
    <row r="8918" spans="1:7" hidden="1" x14ac:dyDescent="0.2">
      <c r="A8918" t="s">
        <v>311</v>
      </c>
      <c r="B8918">
        <v>1</v>
      </c>
      <c r="C8918">
        <v>46</v>
      </c>
      <c r="D8918" t="s">
        <v>2735</v>
      </c>
      <c r="E8918">
        <v>49.187932000000004</v>
      </c>
      <c r="F8918">
        <v>-122.947272</v>
      </c>
      <c r="G8918">
        <f>IF(route_map__2[[#This Row],[route_label]]&lt;&gt;A8919,0,SQRT((E8919-route_map__2[[#This Row],[stop_lat]])^2 + ((F8919-route_map__2[[#This Row],[stop_lon]])*COS(RADIANS(route_map__2[[#This Row],[stop_lat]])))^2)*111.32)</f>
        <v>1.3392990645565608</v>
      </c>
    </row>
    <row r="8919" spans="1:7" hidden="1" x14ac:dyDescent="0.2">
      <c r="A8919" t="s">
        <v>311</v>
      </c>
      <c r="B8919">
        <v>1</v>
      </c>
      <c r="C8919">
        <v>47</v>
      </c>
      <c r="D8919" t="s">
        <v>2586</v>
      </c>
      <c r="E8919">
        <v>49.199857000000002</v>
      </c>
      <c r="F8919">
        <v>-122.94971099999999</v>
      </c>
      <c r="G8919">
        <f>IF(route_map__2[[#This Row],[route_label]]&lt;&gt;A8920,0,SQRT((E8920-route_map__2[[#This Row],[stop_lat]])^2 + ((F8920-route_map__2[[#This Row],[stop_lon]])*COS(RADIANS(route_map__2[[#This Row],[stop_lat]])))^2)*111.32)</f>
        <v>0</v>
      </c>
    </row>
    <row r="8920" spans="1:7" hidden="1" x14ac:dyDescent="0.2">
      <c r="A8920" t="s">
        <v>428</v>
      </c>
      <c r="B8920">
        <v>0</v>
      </c>
      <c r="C8920">
        <v>1</v>
      </c>
      <c r="D8920" t="s">
        <v>6780</v>
      </c>
      <c r="E8920">
        <v>49.137335</v>
      </c>
      <c r="F8920">
        <v>-122.888569</v>
      </c>
      <c r="G8920">
        <f>IF(route_map__2[[#This Row],[route_label]]&lt;&gt;A8921,0,SQRT((E8921-route_map__2[[#This Row],[stop_lat]])^2 + ((F8921-route_map__2[[#This Row],[stop_lon]])*COS(RADIANS(route_map__2[[#This Row],[stop_lat]])))^2)*111.32)</f>
        <v>0.23049980600755798</v>
      </c>
    </row>
    <row r="8921" spans="1:7" hidden="1" x14ac:dyDescent="0.2">
      <c r="A8921" t="s">
        <v>428</v>
      </c>
      <c r="B8921">
        <v>0</v>
      </c>
      <c r="C8921">
        <v>2</v>
      </c>
      <c r="D8921" t="s">
        <v>5486</v>
      </c>
      <c r="E8921">
        <v>49.135716000000002</v>
      </c>
      <c r="F8921">
        <v>-122.890542</v>
      </c>
      <c r="G8921">
        <f>IF(route_map__2[[#This Row],[route_label]]&lt;&gt;A8922,0,SQRT((E8922-route_map__2[[#This Row],[stop_lat]])^2 + ((F8922-route_map__2[[#This Row],[stop_lon]])*COS(RADIANS(route_map__2[[#This Row],[stop_lat]])))^2)*111.32)</f>
        <v>0.17635069126549846</v>
      </c>
    </row>
    <row r="8922" spans="1:7" hidden="1" x14ac:dyDescent="0.2">
      <c r="A8922" t="s">
        <v>428</v>
      </c>
      <c r="B8922">
        <v>0</v>
      </c>
      <c r="C8922">
        <v>3</v>
      </c>
      <c r="D8922" t="s">
        <v>5527</v>
      </c>
      <c r="E8922">
        <v>49.134174000000002</v>
      </c>
      <c r="F8922">
        <v>-122.891097</v>
      </c>
      <c r="G8922">
        <f>IF(route_map__2[[#This Row],[route_label]]&lt;&gt;A8923,0,SQRT((E8923-route_map__2[[#This Row],[stop_lat]])^2 + ((F8923-route_map__2[[#This Row],[stop_lon]])*COS(RADIANS(route_map__2[[#This Row],[stop_lat]])))^2)*111.32)</f>
        <v>0.38185394493681507</v>
      </c>
    </row>
    <row r="8923" spans="1:7" hidden="1" x14ac:dyDescent="0.2">
      <c r="A8923" t="s">
        <v>428</v>
      </c>
      <c r="B8923">
        <v>0</v>
      </c>
      <c r="C8923">
        <v>4</v>
      </c>
      <c r="D8923" t="s">
        <v>5528</v>
      </c>
      <c r="E8923">
        <v>49.134087000000001</v>
      </c>
      <c r="F8923">
        <v>-122.896338</v>
      </c>
      <c r="G8923">
        <f>IF(route_map__2[[#This Row],[route_label]]&lt;&gt;A8924,0,SQRT((E8924-route_map__2[[#This Row],[stop_lat]])^2 + ((F8924-route_map__2[[#This Row],[stop_lon]])*COS(RADIANS(route_map__2[[#This Row],[stop_lat]])))^2)*111.32)</f>
        <v>0.38371145913451538</v>
      </c>
    </row>
    <row r="8924" spans="1:7" hidden="1" x14ac:dyDescent="0.2">
      <c r="A8924" t="s">
        <v>428</v>
      </c>
      <c r="B8924">
        <v>0</v>
      </c>
      <c r="C8924">
        <v>5</v>
      </c>
      <c r="D8924" t="s">
        <v>5614</v>
      </c>
      <c r="E8924">
        <v>49.135117999999999</v>
      </c>
      <c r="F8924">
        <v>-122.901365</v>
      </c>
      <c r="G8924">
        <f>IF(route_map__2[[#This Row],[route_label]]&lt;&gt;A8925,0,SQRT((E8925-route_map__2[[#This Row],[stop_lat]])^2 + ((F8925-route_map__2[[#This Row],[stop_lon]])*COS(RADIANS(route_map__2[[#This Row],[stop_lat]])))^2)*111.32)</f>
        <v>0.18312210973565532</v>
      </c>
    </row>
    <row r="8925" spans="1:7" hidden="1" x14ac:dyDescent="0.2">
      <c r="A8925" t="s">
        <v>428</v>
      </c>
      <c r="B8925">
        <v>0</v>
      </c>
      <c r="C8925">
        <v>6</v>
      </c>
      <c r="D8925" t="s">
        <v>5615</v>
      </c>
      <c r="E8925">
        <v>49.136763000000002</v>
      </c>
      <c r="F8925">
        <v>-122.901358</v>
      </c>
      <c r="G8925">
        <f>IF(route_map__2[[#This Row],[route_label]]&lt;&gt;A8926,0,SQRT((E8926-route_map__2[[#This Row],[stop_lat]])^2 + ((F8926-route_map__2[[#This Row],[stop_lon]])*COS(RADIANS(route_map__2[[#This Row],[stop_lat]])))^2)*111.32)</f>
        <v>0.43036610277266268</v>
      </c>
    </row>
    <row r="8926" spans="1:7" hidden="1" x14ac:dyDescent="0.2">
      <c r="A8926" t="s">
        <v>428</v>
      </c>
      <c r="B8926">
        <v>0</v>
      </c>
      <c r="C8926">
        <v>7</v>
      </c>
      <c r="D8926" t="s">
        <v>5616</v>
      </c>
      <c r="E8926">
        <v>49.140628999999997</v>
      </c>
      <c r="F8926">
        <v>-122.901336</v>
      </c>
      <c r="G8926">
        <f>IF(route_map__2[[#This Row],[route_label]]&lt;&gt;A8927,0,SQRT((E8927-route_map__2[[#This Row],[stop_lat]])^2 + ((F8927-route_map__2[[#This Row],[stop_lon]])*COS(RADIANS(route_map__2[[#This Row],[stop_lat]])))^2)*111.32)</f>
        <v>0.19581193417069742</v>
      </c>
    </row>
    <row r="8927" spans="1:7" hidden="1" x14ac:dyDescent="0.2">
      <c r="A8927" t="s">
        <v>428</v>
      </c>
      <c r="B8927">
        <v>0</v>
      </c>
      <c r="C8927">
        <v>8</v>
      </c>
      <c r="D8927" t="s">
        <v>5617</v>
      </c>
      <c r="E8927">
        <v>49.142387999999997</v>
      </c>
      <c r="F8927">
        <v>-122.901338</v>
      </c>
      <c r="G8927">
        <f>IF(route_map__2[[#This Row],[route_label]]&lt;&gt;A8928,0,SQRT((E8928-route_map__2[[#This Row],[stop_lat]])^2 + ((F8928-route_map__2[[#This Row],[stop_lon]])*COS(RADIANS(route_map__2[[#This Row],[stop_lat]])))^2)*111.32)</f>
        <v>0.24601758801648216</v>
      </c>
    </row>
    <row r="8928" spans="1:7" hidden="1" x14ac:dyDescent="0.2">
      <c r="A8928" t="s">
        <v>428</v>
      </c>
      <c r="B8928">
        <v>0</v>
      </c>
      <c r="C8928">
        <v>9</v>
      </c>
      <c r="D8928" t="s">
        <v>5618</v>
      </c>
      <c r="E8928">
        <v>49.144598000000002</v>
      </c>
      <c r="F8928">
        <v>-122.90134399999999</v>
      </c>
      <c r="G8928">
        <f>IF(route_map__2[[#This Row],[route_label]]&lt;&gt;A8929,0,SQRT((E8929-route_map__2[[#This Row],[stop_lat]])^2 + ((F8929-route_map__2[[#This Row],[stop_lon]])*COS(RADIANS(route_map__2[[#This Row],[stop_lat]])))^2)*111.32)</f>
        <v>0.20828258422200976</v>
      </c>
    </row>
    <row r="8929" spans="1:7" hidden="1" x14ac:dyDescent="0.2">
      <c r="A8929" t="s">
        <v>428</v>
      </c>
      <c r="B8929">
        <v>0</v>
      </c>
      <c r="C8929">
        <v>10</v>
      </c>
      <c r="D8929" t="s">
        <v>5619</v>
      </c>
      <c r="E8929">
        <v>49.146469000000003</v>
      </c>
      <c r="F8929">
        <v>-122.901359</v>
      </c>
      <c r="G8929">
        <f>IF(route_map__2[[#This Row],[route_label]]&lt;&gt;A8930,0,SQRT((E8930-route_map__2[[#This Row],[stop_lat]])^2 + ((F8930-route_map__2[[#This Row],[stop_lon]])*COS(RADIANS(route_map__2[[#This Row],[stop_lat]])))^2)*111.32)</f>
        <v>0.28319811744572226</v>
      </c>
    </row>
    <row r="8930" spans="1:7" hidden="1" x14ac:dyDescent="0.2">
      <c r="A8930" t="s">
        <v>428</v>
      </c>
      <c r="B8930">
        <v>0</v>
      </c>
      <c r="C8930">
        <v>11</v>
      </c>
      <c r="D8930" t="s">
        <v>5620</v>
      </c>
      <c r="E8930">
        <v>49.149012999999997</v>
      </c>
      <c r="F8930">
        <v>-122.901357</v>
      </c>
      <c r="G8930">
        <f>IF(route_map__2[[#This Row],[route_label]]&lt;&gt;A8931,0,SQRT((E8931-route_map__2[[#This Row],[stop_lat]])^2 + ((F8931-route_map__2[[#This Row],[stop_lon]])*COS(RADIANS(route_map__2[[#This Row],[stop_lat]])))^2)*111.32)</f>
        <v>0.4284832083620046</v>
      </c>
    </row>
    <row r="8931" spans="1:7" hidden="1" x14ac:dyDescent="0.2">
      <c r="A8931" t="s">
        <v>428</v>
      </c>
      <c r="B8931">
        <v>0</v>
      </c>
      <c r="C8931">
        <v>12</v>
      </c>
      <c r="D8931" t="s">
        <v>5621</v>
      </c>
      <c r="E8931">
        <v>49.152861999999999</v>
      </c>
      <c r="F8931">
        <v>-122.901402</v>
      </c>
      <c r="G8931">
        <f>IF(route_map__2[[#This Row],[route_label]]&lt;&gt;A8932,0,SQRT((E8932-route_map__2[[#This Row],[stop_lat]])^2 + ((F8932-route_map__2[[#This Row],[stop_lon]])*COS(RADIANS(route_map__2[[#This Row],[stop_lat]])))^2)*111.32)</f>
        <v>0.36793853413540623</v>
      </c>
    </row>
    <row r="8932" spans="1:7" hidden="1" x14ac:dyDescent="0.2">
      <c r="A8932" t="s">
        <v>428</v>
      </c>
      <c r="B8932">
        <v>0</v>
      </c>
      <c r="C8932">
        <v>13</v>
      </c>
      <c r="D8932" t="s">
        <v>5622</v>
      </c>
      <c r="E8932">
        <v>49.156167000000003</v>
      </c>
      <c r="F8932">
        <v>-122.901462</v>
      </c>
      <c r="G8932">
        <f>IF(route_map__2[[#This Row],[route_label]]&lt;&gt;A8933,0,SQRT((E8933-route_map__2[[#This Row],[stop_lat]])^2 + ((F8933-route_map__2[[#This Row],[stop_lon]])*COS(RADIANS(route_map__2[[#This Row],[stop_lat]])))^2)*111.32)</f>
        <v>0.42722296226870632</v>
      </c>
    </row>
    <row r="8933" spans="1:7" hidden="1" x14ac:dyDescent="0.2">
      <c r="A8933" t="s">
        <v>428</v>
      </c>
      <c r="B8933">
        <v>0</v>
      </c>
      <c r="C8933">
        <v>14</v>
      </c>
      <c r="D8933" t="s">
        <v>5623</v>
      </c>
      <c r="E8933">
        <v>49.159986000000004</v>
      </c>
      <c r="F8933">
        <v>-122.90204199999999</v>
      </c>
      <c r="G8933">
        <f>IF(route_map__2[[#This Row],[route_label]]&lt;&gt;A8934,0,SQRT((E8934-route_map__2[[#This Row],[stop_lat]])^2 + ((F8934-route_map__2[[#This Row],[stop_lon]])*COS(RADIANS(route_map__2[[#This Row],[stop_lat]])))^2)*111.32)</f>
        <v>0.23433407292176317</v>
      </c>
    </row>
    <row r="8934" spans="1:7" hidden="1" x14ac:dyDescent="0.2">
      <c r="A8934" t="s">
        <v>428</v>
      </c>
      <c r="B8934">
        <v>0</v>
      </c>
      <c r="C8934">
        <v>15</v>
      </c>
      <c r="D8934" t="s">
        <v>5624</v>
      </c>
      <c r="E8934">
        <v>49.162090999999997</v>
      </c>
      <c r="F8934">
        <v>-122.90201999999999</v>
      </c>
      <c r="G8934">
        <f>IF(route_map__2[[#This Row],[route_label]]&lt;&gt;A8935,0,SQRT((E8935-route_map__2[[#This Row],[stop_lat]])^2 + ((F8935-route_map__2[[#This Row],[stop_lon]])*COS(RADIANS(route_map__2[[#This Row],[stop_lat]])))^2)*111.32)</f>
        <v>0.16654242012789949</v>
      </c>
    </row>
    <row r="8935" spans="1:7" hidden="1" x14ac:dyDescent="0.2">
      <c r="A8935" t="s">
        <v>428</v>
      </c>
      <c r="B8935">
        <v>0</v>
      </c>
      <c r="C8935">
        <v>16</v>
      </c>
      <c r="D8935" t="s">
        <v>5625</v>
      </c>
      <c r="E8935">
        <v>49.163587</v>
      </c>
      <c r="F8935">
        <v>-122.90204199999999</v>
      </c>
      <c r="G8935">
        <f>IF(route_map__2[[#This Row],[route_label]]&lt;&gt;A8936,0,SQRT((E8936-route_map__2[[#This Row],[stop_lat]])^2 + ((F8936-route_map__2[[#This Row],[stop_lon]])*COS(RADIANS(route_map__2[[#This Row],[stop_lat]])))^2)*111.32)</f>
        <v>0.41065556574167783</v>
      </c>
    </row>
    <row r="8936" spans="1:7" hidden="1" x14ac:dyDescent="0.2">
      <c r="A8936" t="s">
        <v>428</v>
      </c>
      <c r="B8936">
        <v>0</v>
      </c>
      <c r="C8936">
        <v>17</v>
      </c>
      <c r="D8936" t="s">
        <v>5626</v>
      </c>
      <c r="E8936">
        <v>49.167264000000003</v>
      </c>
      <c r="F8936">
        <v>-122.901588</v>
      </c>
      <c r="G8936">
        <f>IF(route_map__2[[#This Row],[route_label]]&lt;&gt;A8937,0,SQRT((E8937-route_map__2[[#This Row],[stop_lat]])^2 + ((F8937-route_map__2[[#This Row],[stop_lon]])*COS(RADIANS(route_map__2[[#This Row],[stop_lat]])))^2)*111.32)</f>
        <v>0.21925783288969347</v>
      </c>
    </row>
    <row r="8937" spans="1:7" hidden="1" x14ac:dyDescent="0.2">
      <c r="A8937" t="s">
        <v>428</v>
      </c>
      <c r="B8937">
        <v>0</v>
      </c>
      <c r="C8937">
        <v>18</v>
      </c>
      <c r="D8937" t="s">
        <v>5627</v>
      </c>
      <c r="E8937">
        <v>49.169215999999999</v>
      </c>
      <c r="F8937">
        <v>-122.901186</v>
      </c>
      <c r="G8937">
        <f>IF(route_map__2[[#This Row],[route_label]]&lt;&gt;A8938,0,SQRT((E8938-route_map__2[[#This Row],[stop_lat]])^2 + ((F8938-route_map__2[[#This Row],[stop_lon]])*COS(RADIANS(route_map__2[[#This Row],[stop_lat]])))^2)*111.32)</f>
        <v>0.18001516688910132</v>
      </c>
    </row>
    <row r="8938" spans="1:7" hidden="1" x14ac:dyDescent="0.2">
      <c r="A8938" t="s">
        <v>428</v>
      </c>
      <c r="B8938">
        <v>0</v>
      </c>
      <c r="C8938">
        <v>19</v>
      </c>
      <c r="D8938" t="s">
        <v>5628</v>
      </c>
      <c r="E8938">
        <v>49.170833000000002</v>
      </c>
      <c r="F8938">
        <v>-122.90115900000001</v>
      </c>
      <c r="G8938">
        <f>IF(route_map__2[[#This Row],[route_label]]&lt;&gt;A8939,0,SQRT((E8939-route_map__2[[#This Row],[stop_lat]])^2 + ((F8939-route_map__2[[#This Row],[stop_lon]])*COS(RADIANS(route_map__2[[#This Row],[stop_lat]])))^2)*111.32)</f>
        <v>0.35669093322866174</v>
      </c>
    </row>
    <row r="8939" spans="1:7" hidden="1" x14ac:dyDescent="0.2">
      <c r="A8939" t="s">
        <v>428</v>
      </c>
      <c r="B8939">
        <v>0</v>
      </c>
      <c r="C8939">
        <v>20</v>
      </c>
      <c r="D8939" t="s">
        <v>5629</v>
      </c>
      <c r="E8939">
        <v>49.174036999999998</v>
      </c>
      <c r="F8939">
        <v>-122.901105</v>
      </c>
      <c r="G8939">
        <f>IF(route_map__2[[#This Row],[route_label]]&lt;&gt;A8940,0,SQRT((E8940-route_map__2[[#This Row],[stop_lat]])^2 + ((F8940-route_map__2[[#This Row],[stop_lon]])*COS(RADIANS(route_map__2[[#This Row],[stop_lat]])))^2)*111.32)</f>
        <v>0.55676965661136602</v>
      </c>
    </row>
    <row r="8940" spans="1:7" hidden="1" x14ac:dyDescent="0.2">
      <c r="A8940" t="s">
        <v>428</v>
      </c>
      <c r="B8940">
        <v>0</v>
      </c>
      <c r="C8940">
        <v>21</v>
      </c>
      <c r="D8940" t="s">
        <v>5549</v>
      </c>
      <c r="E8940">
        <v>49.177070999999998</v>
      </c>
      <c r="F8940">
        <v>-122.89502299999999</v>
      </c>
      <c r="G8940">
        <f>IF(route_map__2[[#This Row],[route_label]]&lt;&gt;A8941,0,SQRT((E8941-route_map__2[[#This Row],[stop_lat]])^2 + ((F8941-route_map__2[[#This Row],[stop_lon]])*COS(RADIANS(route_map__2[[#This Row],[stop_lat]])))^2)*111.32)</f>
        <v>0.37767702933170455</v>
      </c>
    </row>
    <row r="8941" spans="1:7" hidden="1" x14ac:dyDescent="0.2">
      <c r="A8941" t="s">
        <v>428</v>
      </c>
      <c r="B8941">
        <v>0</v>
      </c>
      <c r="C8941">
        <v>22</v>
      </c>
      <c r="D8941" t="s">
        <v>5550</v>
      </c>
      <c r="E8941">
        <v>49.177855999999998</v>
      </c>
      <c r="F8941">
        <v>-122.889974</v>
      </c>
      <c r="G8941">
        <f>IF(route_map__2[[#This Row],[route_label]]&lt;&gt;A8942,0,SQRT((E8942-route_map__2[[#This Row],[stop_lat]])^2 + ((F8942-route_map__2[[#This Row],[stop_lon]])*COS(RADIANS(route_map__2[[#This Row],[stop_lat]])))^2)*111.32)</f>
        <v>0.3520306977729285</v>
      </c>
    </row>
    <row r="8942" spans="1:7" hidden="1" x14ac:dyDescent="0.2">
      <c r="A8942" t="s">
        <v>428</v>
      </c>
      <c r="B8942">
        <v>0</v>
      </c>
      <c r="C8942">
        <v>23</v>
      </c>
      <c r="D8942" t="s">
        <v>5551</v>
      </c>
      <c r="E8942">
        <v>49.181018000000002</v>
      </c>
      <c r="F8942">
        <v>-122.890044</v>
      </c>
      <c r="G8942">
        <f>IF(route_map__2[[#This Row],[route_label]]&lt;&gt;A8943,0,SQRT((E8943-route_map__2[[#This Row],[stop_lat]])^2 + ((F8943-route_map__2[[#This Row],[stop_lon]])*COS(RADIANS(route_map__2[[#This Row],[stop_lat]])))^2)*111.32)</f>
        <v>0.24013488070719716</v>
      </c>
    </row>
    <row r="8943" spans="1:7" hidden="1" x14ac:dyDescent="0.2">
      <c r="A8943" t="s">
        <v>428</v>
      </c>
      <c r="B8943">
        <v>0</v>
      </c>
      <c r="C8943">
        <v>24</v>
      </c>
      <c r="D8943" t="s">
        <v>5552</v>
      </c>
      <c r="E8943">
        <v>49.183174999999999</v>
      </c>
      <c r="F8943">
        <v>-122.890004</v>
      </c>
      <c r="G8943">
        <f>IF(route_map__2[[#This Row],[route_label]]&lt;&gt;A8944,0,SQRT((E8944-route_map__2[[#This Row],[stop_lat]])^2 + ((F8944-route_map__2[[#This Row],[stop_lon]])*COS(RADIANS(route_map__2[[#This Row],[stop_lat]])))^2)*111.32)</f>
        <v>0.90727397814156774</v>
      </c>
    </row>
    <row r="8944" spans="1:7" hidden="1" x14ac:dyDescent="0.2">
      <c r="A8944" t="s">
        <v>428</v>
      </c>
      <c r="B8944">
        <v>0</v>
      </c>
      <c r="C8944">
        <v>25</v>
      </c>
      <c r="D8944" t="s">
        <v>5553</v>
      </c>
      <c r="E8944">
        <v>49.191324999999999</v>
      </c>
      <c r="F8944">
        <v>-122.890078</v>
      </c>
      <c r="G8944">
        <f>IF(route_map__2[[#This Row],[route_label]]&lt;&gt;A8945,0,SQRT((E8945-route_map__2[[#This Row],[stop_lat]])^2 + ((F8945-route_map__2[[#This Row],[stop_lon]])*COS(RADIANS(route_map__2[[#This Row],[stop_lat]])))^2)*111.32)</f>
        <v>0.37550055685741934</v>
      </c>
    </row>
    <row r="8945" spans="1:7" hidden="1" x14ac:dyDescent="0.2">
      <c r="A8945" t="s">
        <v>428</v>
      </c>
      <c r="B8945">
        <v>0</v>
      </c>
      <c r="C8945">
        <v>26</v>
      </c>
      <c r="D8945" t="s">
        <v>5554</v>
      </c>
      <c r="E8945">
        <v>49.194372999999999</v>
      </c>
      <c r="F8945">
        <v>-122.887867</v>
      </c>
      <c r="G8945">
        <f>IF(route_map__2[[#This Row],[route_label]]&lt;&gt;A8946,0,SQRT((E8946-route_map__2[[#This Row],[stop_lat]])^2 + ((F8946-route_map__2[[#This Row],[stop_lon]])*COS(RADIANS(route_map__2[[#This Row],[stop_lat]])))^2)*111.32)</f>
        <v>0.55251710039543012</v>
      </c>
    </row>
    <row r="8946" spans="1:7" hidden="1" x14ac:dyDescent="0.2">
      <c r="A8946" t="s">
        <v>428</v>
      </c>
      <c r="B8946">
        <v>0</v>
      </c>
      <c r="C8946">
        <v>27</v>
      </c>
      <c r="D8946" t="s">
        <v>5555</v>
      </c>
      <c r="E8946">
        <v>49.198278000000002</v>
      </c>
      <c r="F8946">
        <v>-122.883179</v>
      </c>
      <c r="G8946">
        <f>IF(route_map__2[[#This Row],[route_label]]&lt;&gt;A8947,0,SQRT((E8947-route_map__2[[#This Row],[stop_lat]])^2 + ((F8947-route_map__2[[#This Row],[stop_lon]])*COS(RADIANS(route_map__2[[#This Row],[stop_lat]])))^2)*111.32)</f>
        <v>0.86692237481438306</v>
      </c>
    </row>
    <row r="8947" spans="1:7" hidden="1" x14ac:dyDescent="0.2">
      <c r="A8947" t="s">
        <v>428</v>
      </c>
      <c r="B8947">
        <v>0</v>
      </c>
      <c r="C8947">
        <v>28</v>
      </c>
      <c r="D8947" t="s">
        <v>5557</v>
      </c>
      <c r="E8947">
        <v>49.204326000000002</v>
      </c>
      <c r="F8947">
        <v>-122.875671</v>
      </c>
      <c r="G8947">
        <f>IF(route_map__2[[#This Row],[route_label]]&lt;&gt;A8948,0,SQRT((E8948-route_map__2[[#This Row],[stop_lat]])^2 + ((F8948-route_map__2[[#This Row],[stop_lon]])*COS(RADIANS(route_map__2[[#This Row],[stop_lat]])))^2)*111.32)</f>
        <v>3.4102604256752087E-2</v>
      </c>
    </row>
    <row r="8948" spans="1:7" hidden="1" x14ac:dyDescent="0.2">
      <c r="A8948" t="s">
        <v>428</v>
      </c>
      <c r="B8948">
        <v>1</v>
      </c>
      <c r="C8948">
        <v>1</v>
      </c>
      <c r="D8948" t="s">
        <v>7114</v>
      </c>
      <c r="E8948">
        <v>49.204154000000003</v>
      </c>
      <c r="F8948">
        <v>-122.875283</v>
      </c>
      <c r="G8948">
        <f>IF(route_map__2[[#This Row],[route_label]]&lt;&gt;A8949,0,SQRT((E8949-route_map__2[[#This Row],[stop_lat]])^2 + ((F8949-route_map__2[[#This Row],[stop_lon]])*COS(RADIANS(route_map__2[[#This Row],[stop_lat]])))^2)*111.32)</f>
        <v>0.87270045380705785</v>
      </c>
    </row>
    <row r="8949" spans="1:7" hidden="1" x14ac:dyDescent="0.2">
      <c r="A8949" t="s">
        <v>428</v>
      </c>
      <c r="B8949">
        <v>1</v>
      </c>
      <c r="C8949">
        <v>2</v>
      </c>
      <c r="D8949" t="s">
        <v>5688</v>
      </c>
      <c r="E8949">
        <v>49.198469000000003</v>
      </c>
      <c r="F8949">
        <v>-122.883545</v>
      </c>
      <c r="G8949">
        <f>IF(route_map__2[[#This Row],[route_label]]&lt;&gt;A8950,0,SQRT((E8950-route_map__2[[#This Row],[stop_lat]])^2 + ((F8950-route_map__2[[#This Row],[stop_lon]])*COS(RADIANS(route_map__2[[#This Row],[stop_lat]])))^2)*111.32)</f>
        <v>0.70281158186491166</v>
      </c>
    </row>
    <row r="8950" spans="1:7" hidden="1" x14ac:dyDescent="0.2">
      <c r="A8950" t="s">
        <v>428</v>
      </c>
      <c r="B8950">
        <v>1</v>
      </c>
      <c r="C8950">
        <v>3</v>
      </c>
      <c r="D8950" t="s">
        <v>5689</v>
      </c>
      <c r="E8950">
        <v>49.193480000000001</v>
      </c>
      <c r="F8950">
        <v>-122.889466</v>
      </c>
      <c r="G8950">
        <f>IF(route_map__2[[#This Row],[route_label]]&lt;&gt;A8951,0,SQRT((E8951-route_map__2[[#This Row],[stop_lat]])^2 + ((F8951-route_map__2[[#This Row],[stop_lon]])*COS(RADIANS(route_map__2[[#This Row],[stop_lat]])))^2)*111.32)</f>
        <v>0.44878531649266734</v>
      </c>
    </row>
    <row r="8951" spans="1:7" hidden="1" x14ac:dyDescent="0.2">
      <c r="A8951" t="s">
        <v>428</v>
      </c>
      <c r="B8951">
        <v>1</v>
      </c>
      <c r="C8951">
        <v>4</v>
      </c>
      <c r="D8951" t="s">
        <v>5690</v>
      </c>
      <c r="E8951">
        <v>49.189503999999999</v>
      </c>
      <c r="F8951">
        <v>-122.890486</v>
      </c>
      <c r="G8951">
        <f>IF(route_map__2[[#This Row],[route_label]]&lt;&gt;A8952,0,SQRT((E8952-route_map__2[[#This Row],[stop_lat]])^2 + ((F8952-route_map__2[[#This Row],[stop_lon]])*COS(RADIANS(route_map__2[[#This Row],[stop_lat]])))^2)*111.32)</f>
        <v>0.86007801397802364</v>
      </c>
    </row>
    <row r="8952" spans="1:7" hidden="1" x14ac:dyDescent="0.2">
      <c r="A8952" t="s">
        <v>428</v>
      </c>
      <c r="B8952">
        <v>1</v>
      </c>
      <c r="C8952">
        <v>5</v>
      </c>
      <c r="D8952" t="s">
        <v>5691</v>
      </c>
      <c r="E8952">
        <v>49.181778000000001</v>
      </c>
      <c r="F8952">
        <v>-122.890406</v>
      </c>
      <c r="G8952">
        <f>IF(route_map__2[[#This Row],[route_label]]&lt;&gt;A8953,0,SQRT((E8953-route_map__2[[#This Row],[stop_lat]])^2 + ((F8953-route_map__2[[#This Row],[stop_lon]])*COS(RADIANS(route_map__2[[#This Row],[stop_lat]])))^2)*111.32)</f>
        <v>0.50780376884894085</v>
      </c>
    </row>
    <row r="8953" spans="1:7" hidden="1" x14ac:dyDescent="0.2">
      <c r="A8953" t="s">
        <v>428</v>
      </c>
      <c r="B8953">
        <v>1</v>
      </c>
      <c r="C8953">
        <v>6</v>
      </c>
      <c r="D8953" t="s">
        <v>5558</v>
      </c>
      <c r="E8953">
        <v>49.177230999999999</v>
      </c>
      <c r="F8953">
        <v>-122.89096499999999</v>
      </c>
      <c r="G8953">
        <f>IF(route_map__2[[#This Row],[route_label]]&lt;&gt;A8954,0,SQRT((E8954-route_map__2[[#This Row],[stop_lat]])^2 + ((F8954-route_map__2[[#This Row],[stop_lon]])*COS(RADIANS(route_map__2[[#This Row],[stop_lat]])))^2)*111.32)</f>
        <v>0.7515848619069404</v>
      </c>
    </row>
    <row r="8954" spans="1:7" hidden="1" x14ac:dyDescent="0.2">
      <c r="A8954" t="s">
        <v>428</v>
      </c>
      <c r="B8954">
        <v>1</v>
      </c>
      <c r="C8954">
        <v>7</v>
      </c>
      <c r="D8954" t="s">
        <v>5655</v>
      </c>
      <c r="E8954">
        <v>49.176743999999999</v>
      </c>
      <c r="F8954">
        <v>-122.90126600000001</v>
      </c>
      <c r="G8954">
        <f>IF(route_map__2[[#This Row],[route_label]]&lt;&gt;A8955,0,SQRT((E8955-route_map__2[[#This Row],[stop_lat]])^2 + ((F8955-route_map__2[[#This Row],[stop_lon]])*COS(RADIANS(route_map__2[[#This Row],[stop_lat]])))^2)*111.32)</f>
        <v>0.37694925288285597</v>
      </c>
    </row>
    <row r="8955" spans="1:7" hidden="1" x14ac:dyDescent="0.2">
      <c r="A8955" t="s">
        <v>428</v>
      </c>
      <c r="B8955">
        <v>1</v>
      </c>
      <c r="C8955">
        <v>8</v>
      </c>
      <c r="D8955" t="s">
        <v>5656</v>
      </c>
      <c r="E8955">
        <v>49.173358</v>
      </c>
      <c r="F8955">
        <v>-122.901319</v>
      </c>
      <c r="G8955">
        <f>IF(route_map__2[[#This Row],[route_label]]&lt;&gt;A8956,0,SQRT((E8956-route_map__2[[#This Row],[stop_lat]])^2 + ((F8956-route_map__2[[#This Row],[stop_lon]])*COS(RADIANS(route_map__2[[#This Row],[stop_lat]])))^2)*111.32)</f>
        <v>0.34567012153022769</v>
      </c>
    </row>
    <row r="8956" spans="1:7" hidden="1" x14ac:dyDescent="0.2">
      <c r="A8956" t="s">
        <v>428</v>
      </c>
      <c r="B8956">
        <v>1</v>
      </c>
      <c r="C8956">
        <v>9</v>
      </c>
      <c r="D8956" t="s">
        <v>5657</v>
      </c>
      <c r="E8956">
        <v>49.170253000000002</v>
      </c>
      <c r="F8956">
        <v>-122.90137199999999</v>
      </c>
      <c r="G8956">
        <f>IF(route_map__2[[#This Row],[route_label]]&lt;&gt;A8957,0,SQRT((E8957-route_map__2[[#This Row],[stop_lat]])^2 + ((F8957-route_map__2[[#This Row],[stop_lon]])*COS(RADIANS(route_map__2[[#This Row],[stop_lat]])))^2)*111.32)</f>
        <v>0.1252375590540627</v>
      </c>
    </row>
    <row r="8957" spans="1:7" hidden="1" x14ac:dyDescent="0.2">
      <c r="A8957" t="s">
        <v>428</v>
      </c>
      <c r="B8957">
        <v>1</v>
      </c>
      <c r="C8957">
        <v>10</v>
      </c>
      <c r="D8957" t="s">
        <v>5658</v>
      </c>
      <c r="E8957">
        <v>49.169128000000001</v>
      </c>
      <c r="F8957">
        <v>-122.901383</v>
      </c>
      <c r="G8957">
        <f>IF(route_map__2[[#This Row],[route_label]]&lt;&gt;A8958,0,SQRT((E8958-route_map__2[[#This Row],[stop_lat]])^2 + ((F8958-route_map__2[[#This Row],[stop_lon]])*COS(RADIANS(route_map__2[[#This Row],[stop_lat]])))^2)*111.32)</f>
        <v>0.3242867806171647</v>
      </c>
    </row>
    <row r="8958" spans="1:7" hidden="1" x14ac:dyDescent="0.2">
      <c r="A8958" t="s">
        <v>428</v>
      </c>
      <c r="B8958">
        <v>1</v>
      </c>
      <c r="C8958">
        <v>11</v>
      </c>
      <c r="D8958" t="s">
        <v>5659</v>
      </c>
      <c r="E8958">
        <v>49.166260000000001</v>
      </c>
      <c r="F8958">
        <v>-122.902164</v>
      </c>
      <c r="G8958">
        <f>IF(route_map__2[[#This Row],[route_label]]&lt;&gt;A8959,0,SQRT((E8959-route_map__2[[#This Row],[stop_lat]])^2 + ((F8959-route_map__2[[#This Row],[stop_lon]])*COS(RADIANS(route_map__2[[#This Row],[stop_lat]])))^2)*111.32)</f>
        <v>0.37475662747426369</v>
      </c>
    </row>
    <row r="8959" spans="1:7" hidden="1" x14ac:dyDescent="0.2">
      <c r="A8959" t="s">
        <v>428</v>
      </c>
      <c r="B8959">
        <v>1</v>
      </c>
      <c r="C8959">
        <v>12</v>
      </c>
      <c r="D8959" t="s">
        <v>5660</v>
      </c>
      <c r="E8959">
        <v>49.162894000000001</v>
      </c>
      <c r="F8959">
        <v>-122.90225100000001</v>
      </c>
      <c r="G8959">
        <f>IF(route_map__2[[#This Row],[route_label]]&lt;&gt;A8960,0,SQRT((E8960-route_map__2[[#This Row],[stop_lat]])^2 + ((F8960-route_map__2[[#This Row],[stop_lon]])*COS(RADIANS(route_map__2[[#This Row],[stop_lat]])))^2)*111.32)</f>
        <v>0.18290159919530344</v>
      </c>
    </row>
    <row r="8960" spans="1:7" hidden="1" x14ac:dyDescent="0.2">
      <c r="A8960" t="s">
        <v>428</v>
      </c>
      <c r="B8960">
        <v>1</v>
      </c>
      <c r="C8960">
        <v>13</v>
      </c>
      <c r="D8960" t="s">
        <v>5661</v>
      </c>
      <c r="E8960">
        <v>49.161251</v>
      </c>
      <c r="F8960">
        <v>-122.902265</v>
      </c>
      <c r="G8960">
        <f>IF(route_map__2[[#This Row],[route_label]]&lt;&gt;A8961,0,SQRT((E8961-route_map__2[[#This Row],[stop_lat]])^2 + ((F8961-route_map__2[[#This Row],[stop_lon]])*COS(RADIANS(route_map__2[[#This Row],[stop_lat]])))^2)*111.32)</f>
        <v>0.24101312097934352</v>
      </c>
    </row>
    <row r="8961" spans="1:7" hidden="1" x14ac:dyDescent="0.2">
      <c r="A8961" t="s">
        <v>428</v>
      </c>
      <c r="B8961">
        <v>1</v>
      </c>
      <c r="C8961">
        <v>14</v>
      </c>
      <c r="D8961" t="s">
        <v>5662</v>
      </c>
      <c r="E8961">
        <v>49.159086000000002</v>
      </c>
      <c r="F8961">
        <v>-122.902243</v>
      </c>
      <c r="G8961">
        <f>IF(route_map__2[[#This Row],[route_label]]&lt;&gt;A8962,0,SQRT((E8962-route_map__2[[#This Row],[stop_lat]])^2 + ((F8962-route_map__2[[#This Row],[stop_lon]])*COS(RADIANS(route_map__2[[#This Row],[stop_lat]])))^2)*111.32)</f>
        <v>0.39600409242788193</v>
      </c>
    </row>
    <row r="8962" spans="1:7" hidden="1" x14ac:dyDescent="0.2">
      <c r="A8962" t="s">
        <v>428</v>
      </c>
      <c r="B8962">
        <v>1</v>
      </c>
      <c r="C8962">
        <v>15</v>
      </c>
      <c r="D8962" t="s">
        <v>5663</v>
      </c>
      <c r="E8962">
        <v>49.155549000000001</v>
      </c>
      <c r="F8962">
        <v>-122.901662</v>
      </c>
      <c r="G8962">
        <f>IF(route_map__2[[#This Row],[route_label]]&lt;&gt;A8963,0,SQRT((E8963-route_map__2[[#This Row],[stop_lat]])^2 + ((F8963-route_map__2[[#This Row],[stop_lon]])*COS(RADIANS(route_map__2[[#This Row],[stop_lat]])))^2)*111.32)</f>
        <v>0.29790321810430687</v>
      </c>
    </row>
    <row r="8963" spans="1:7" hidden="1" x14ac:dyDescent="0.2">
      <c r="A8963" t="s">
        <v>428</v>
      </c>
      <c r="B8963">
        <v>1</v>
      </c>
      <c r="C8963">
        <v>16</v>
      </c>
      <c r="D8963" t="s">
        <v>5664</v>
      </c>
      <c r="E8963">
        <v>49.152873</v>
      </c>
      <c r="F8963">
        <v>-122.901627</v>
      </c>
      <c r="G8963">
        <f>IF(route_map__2[[#This Row],[route_label]]&lt;&gt;A8964,0,SQRT((E8964-route_map__2[[#This Row],[stop_lat]])^2 + ((F8964-route_map__2[[#This Row],[stop_lon]])*COS(RADIANS(route_map__2[[#This Row],[stop_lat]])))^2)*111.32)</f>
        <v>0.51031020692148255</v>
      </c>
    </row>
    <row r="8964" spans="1:7" hidden="1" x14ac:dyDescent="0.2">
      <c r="A8964" t="s">
        <v>428</v>
      </c>
      <c r="B8964">
        <v>1</v>
      </c>
      <c r="C8964">
        <v>17</v>
      </c>
      <c r="D8964" t="s">
        <v>5665</v>
      </c>
      <c r="E8964">
        <v>49.148288999999998</v>
      </c>
      <c r="F8964">
        <v>-122.901566</v>
      </c>
      <c r="G8964">
        <f>IF(route_map__2[[#This Row],[route_label]]&lt;&gt;A8965,0,SQRT((E8965-route_map__2[[#This Row],[stop_lat]])^2 + ((F8965-route_map__2[[#This Row],[stop_lon]])*COS(RADIANS(route_map__2[[#This Row],[stop_lat]])))^2)*111.32)</f>
        <v>0.28642817405759241</v>
      </c>
    </row>
    <row r="8965" spans="1:7" hidden="1" x14ac:dyDescent="0.2">
      <c r="A8965" t="s">
        <v>428</v>
      </c>
      <c r="B8965">
        <v>1</v>
      </c>
      <c r="C8965">
        <v>18</v>
      </c>
      <c r="D8965" t="s">
        <v>5666</v>
      </c>
      <c r="E8965">
        <v>49.145716</v>
      </c>
      <c r="F8965">
        <v>-122.901552</v>
      </c>
      <c r="G8965">
        <f>IF(route_map__2[[#This Row],[route_label]]&lt;&gt;A8966,0,SQRT((E8966-route_map__2[[#This Row],[stop_lat]])^2 + ((F8966-route_map__2[[#This Row],[stop_lon]])*COS(RADIANS(route_map__2[[#This Row],[stop_lat]])))^2)*111.32)</f>
        <v>0.23778063501074467</v>
      </c>
    </row>
    <row r="8966" spans="1:7" hidden="1" x14ac:dyDescent="0.2">
      <c r="A8966" t="s">
        <v>428</v>
      </c>
      <c r="B8966">
        <v>1</v>
      </c>
      <c r="C8966">
        <v>19</v>
      </c>
      <c r="D8966" t="s">
        <v>5667</v>
      </c>
      <c r="E8966">
        <v>49.14358</v>
      </c>
      <c r="F8966">
        <v>-122.90154200000001</v>
      </c>
      <c r="G8966">
        <f>IF(route_map__2[[#This Row],[route_label]]&lt;&gt;A8967,0,SQRT((E8967-route_map__2[[#This Row],[stop_lat]])^2 + ((F8967-route_map__2[[#This Row],[stop_lon]])*COS(RADIANS(route_map__2[[#This Row],[stop_lat]])))^2)*111.32)</f>
        <v>0.22241812296132799</v>
      </c>
    </row>
    <row r="8967" spans="1:7" hidden="1" x14ac:dyDescent="0.2">
      <c r="A8967" t="s">
        <v>428</v>
      </c>
      <c r="B8967">
        <v>1</v>
      </c>
      <c r="C8967">
        <v>20</v>
      </c>
      <c r="D8967" t="s">
        <v>5668</v>
      </c>
      <c r="E8967">
        <v>49.141582</v>
      </c>
      <c r="F8967">
        <v>-122.901534</v>
      </c>
      <c r="G8967">
        <f>IF(route_map__2[[#This Row],[route_label]]&lt;&gt;A8968,0,SQRT((E8968-route_map__2[[#This Row],[stop_lat]])^2 + ((F8968-route_map__2[[#This Row],[stop_lon]])*COS(RADIANS(route_map__2[[#This Row],[stop_lat]])))^2)*111.32)</f>
        <v>0.20249140738620408</v>
      </c>
    </row>
    <row r="8968" spans="1:7" hidden="1" x14ac:dyDescent="0.2">
      <c r="A8968" t="s">
        <v>428</v>
      </c>
      <c r="B8968">
        <v>1</v>
      </c>
      <c r="C8968">
        <v>21</v>
      </c>
      <c r="D8968" t="s">
        <v>5669</v>
      </c>
      <c r="E8968">
        <v>49.139763000000002</v>
      </c>
      <c r="F8968">
        <v>-122.901539</v>
      </c>
      <c r="G8968">
        <f>IF(route_map__2[[#This Row],[route_label]]&lt;&gt;A8969,0,SQRT((E8969-route_map__2[[#This Row],[stop_lat]])^2 + ((F8969-route_map__2[[#This Row],[stop_lon]])*COS(RADIANS(route_map__2[[#This Row],[stop_lat]])))^2)*111.32)</f>
        <v>0.43938922001147895</v>
      </c>
    </row>
    <row r="8969" spans="1:7" hidden="1" x14ac:dyDescent="0.2">
      <c r="A8969" t="s">
        <v>428</v>
      </c>
      <c r="B8969">
        <v>1</v>
      </c>
      <c r="C8969">
        <v>22</v>
      </c>
      <c r="D8969" t="s">
        <v>5670</v>
      </c>
      <c r="E8969">
        <v>49.135815999999998</v>
      </c>
      <c r="F8969">
        <v>-122.901578</v>
      </c>
      <c r="G8969">
        <f>IF(route_map__2[[#This Row],[route_label]]&lt;&gt;A8970,0,SQRT((E8970-route_map__2[[#This Row],[stop_lat]])^2 + ((F8970-route_map__2[[#This Row],[stop_lon]])*COS(RADIANS(route_map__2[[#This Row],[stop_lat]])))^2)*111.32)</f>
        <v>0.22988316383636231</v>
      </c>
    </row>
    <row r="8970" spans="1:7" hidden="1" x14ac:dyDescent="0.2">
      <c r="A8970" t="s">
        <v>428</v>
      </c>
      <c r="B8970">
        <v>1</v>
      </c>
      <c r="C8970">
        <v>23</v>
      </c>
      <c r="D8970" t="s">
        <v>5578</v>
      </c>
      <c r="E8970">
        <v>49.133901999999999</v>
      </c>
      <c r="F8970">
        <v>-122.90039299999999</v>
      </c>
      <c r="G8970">
        <f>IF(route_map__2[[#This Row],[route_label]]&lt;&gt;A8971,0,SQRT((E8971-route_map__2[[#This Row],[stop_lat]])^2 + ((F8971-route_map__2[[#This Row],[stop_lon]])*COS(RADIANS(route_map__2[[#This Row],[stop_lat]])))^2)*111.32)</f>
        <v>0.3507708236728756</v>
      </c>
    </row>
    <row r="8971" spans="1:7" hidden="1" x14ac:dyDescent="0.2">
      <c r="A8971" t="s">
        <v>428</v>
      </c>
      <c r="B8971">
        <v>1</v>
      </c>
      <c r="C8971">
        <v>24</v>
      </c>
      <c r="D8971" t="s">
        <v>5579</v>
      </c>
      <c r="E8971">
        <v>49.133963000000001</v>
      </c>
      <c r="F8971">
        <v>-122.895578</v>
      </c>
      <c r="G8971">
        <f>IF(route_map__2[[#This Row],[route_label]]&lt;&gt;A8972,0,SQRT((E8972-route_map__2[[#This Row],[stop_lat]])^2 + ((F8972-route_map__2[[#This Row],[stop_lon]])*COS(RADIANS(route_map__2[[#This Row],[stop_lat]])))^2)*111.32)</f>
        <v>0.23504985568661133</v>
      </c>
    </row>
    <row r="8972" spans="1:7" hidden="1" x14ac:dyDescent="0.2">
      <c r="A8972" t="s">
        <v>428</v>
      </c>
      <c r="B8972">
        <v>1</v>
      </c>
      <c r="C8972">
        <v>25</v>
      </c>
      <c r="D8972" t="s">
        <v>5580</v>
      </c>
      <c r="E8972">
        <v>49.133944999999997</v>
      </c>
      <c r="F8972">
        <v>-122.89235100000001</v>
      </c>
      <c r="G8972">
        <f>IF(route_map__2[[#This Row],[route_label]]&lt;&gt;A8973,0,SQRT((E8973-route_map__2[[#This Row],[stop_lat]])^2 + ((F8973-route_map__2[[#This Row],[stop_lon]])*COS(RADIANS(route_map__2[[#This Row],[stop_lat]])))^2)*111.32)</f>
        <v>0.266747388908183</v>
      </c>
    </row>
    <row r="8973" spans="1:7" hidden="1" x14ac:dyDescent="0.2">
      <c r="A8973" t="s">
        <v>428</v>
      </c>
      <c r="B8973">
        <v>1</v>
      </c>
      <c r="C8973">
        <v>26</v>
      </c>
      <c r="D8973" t="s">
        <v>5484</v>
      </c>
      <c r="E8973">
        <v>49.135869</v>
      </c>
      <c r="F8973">
        <v>-122.890168</v>
      </c>
      <c r="G8973">
        <f>IF(route_map__2[[#This Row],[route_label]]&lt;&gt;A8974,0,SQRT((E8974-route_map__2[[#This Row],[stop_lat]])^2 + ((F8974-route_map__2[[#This Row],[stop_lon]])*COS(RADIANS(route_map__2[[#This Row],[stop_lat]])))^2)*111.32)</f>
        <v>0.2095118674318612</v>
      </c>
    </row>
    <row r="8974" spans="1:7" hidden="1" x14ac:dyDescent="0.2">
      <c r="A8974" t="s">
        <v>428</v>
      </c>
      <c r="B8974">
        <v>1</v>
      </c>
      <c r="C8974">
        <v>27</v>
      </c>
      <c r="D8974" t="s">
        <v>5485</v>
      </c>
      <c r="E8974">
        <v>49.137407000000003</v>
      </c>
      <c r="F8974">
        <v>-122.88851</v>
      </c>
      <c r="G8974">
        <f>IF(route_map__2[[#This Row],[route_label]]&lt;&gt;A8975,0,SQRT((E8975-route_map__2[[#This Row],[stop_lat]])^2 + ((F8975-route_map__2[[#This Row],[stop_lon]])*COS(RADIANS(route_map__2[[#This Row],[stop_lat]])))^2)*111.32)</f>
        <v>0</v>
      </c>
    </row>
    <row r="8975" spans="1:7" hidden="1" x14ac:dyDescent="0.2">
      <c r="A8975" t="s">
        <v>419</v>
      </c>
      <c r="B8975">
        <v>0</v>
      </c>
      <c r="C8975">
        <v>1</v>
      </c>
      <c r="D8975" t="s">
        <v>5671</v>
      </c>
      <c r="E8975">
        <v>49.133305999999997</v>
      </c>
      <c r="F8975">
        <v>-122.841764</v>
      </c>
      <c r="G8975">
        <f>IF(route_map__2[[#This Row],[route_label]]&lt;&gt;A8976,0,SQRT((E8976-route_map__2[[#This Row],[stop_lat]])^2 + ((F8976-route_map__2[[#This Row],[stop_lon]])*COS(RADIANS(route_map__2[[#This Row],[stop_lat]])))^2)*111.32)</f>
        <v>0.2962691445429968</v>
      </c>
    </row>
    <row r="8976" spans="1:7" hidden="1" x14ac:dyDescent="0.2">
      <c r="A8976" t="s">
        <v>419</v>
      </c>
      <c r="B8976">
        <v>0</v>
      </c>
      <c r="C8976">
        <v>2</v>
      </c>
      <c r="D8976" t="s">
        <v>7115</v>
      </c>
      <c r="E8976">
        <v>49.133026000000001</v>
      </c>
      <c r="F8976">
        <v>-122.845809</v>
      </c>
      <c r="G8976">
        <f>IF(route_map__2[[#This Row],[route_label]]&lt;&gt;A8977,0,SQRT((E8977-route_map__2[[#This Row],[stop_lat]])^2 + ((F8977-route_map__2[[#This Row],[stop_lon]])*COS(RADIANS(route_map__2[[#This Row],[stop_lat]])))^2)*111.32)</f>
        <v>0.4112400823530365</v>
      </c>
    </row>
    <row r="8977" spans="1:7" hidden="1" x14ac:dyDescent="0.2">
      <c r="A8977" t="s">
        <v>419</v>
      </c>
      <c r="B8977">
        <v>0</v>
      </c>
      <c r="C8977">
        <v>3</v>
      </c>
      <c r="D8977" t="s">
        <v>7116</v>
      </c>
      <c r="E8977">
        <v>49.129331999999998</v>
      </c>
      <c r="F8977">
        <v>-122.845748</v>
      </c>
      <c r="G8977">
        <f>IF(route_map__2[[#This Row],[route_label]]&lt;&gt;A8978,0,SQRT((E8978-route_map__2[[#This Row],[stop_lat]])^2 + ((F8978-route_map__2[[#This Row],[stop_lon]])*COS(RADIANS(route_map__2[[#This Row],[stop_lat]])))^2)*111.32)</f>
        <v>0.44572900008185895</v>
      </c>
    </row>
    <row r="8978" spans="1:7" hidden="1" x14ac:dyDescent="0.2">
      <c r="A8978" t="s">
        <v>419</v>
      </c>
      <c r="B8978">
        <v>0</v>
      </c>
      <c r="C8978">
        <v>4</v>
      </c>
      <c r="D8978" t="s">
        <v>5905</v>
      </c>
      <c r="E8978">
        <v>49.125328000000003</v>
      </c>
      <c r="F8978">
        <v>-122.84572300000001</v>
      </c>
      <c r="G8978">
        <f>IF(route_map__2[[#This Row],[route_label]]&lt;&gt;A8979,0,SQRT((E8979-route_map__2[[#This Row],[stop_lat]])^2 + ((F8979-route_map__2[[#This Row],[stop_lon]])*COS(RADIANS(route_map__2[[#This Row],[stop_lat]])))^2)*111.32)</f>
        <v>0.28732099273499312</v>
      </c>
    </row>
    <row r="8979" spans="1:7" hidden="1" x14ac:dyDescent="0.2">
      <c r="A8979" t="s">
        <v>419</v>
      </c>
      <c r="B8979">
        <v>0</v>
      </c>
      <c r="C8979">
        <v>5</v>
      </c>
      <c r="D8979" t="s">
        <v>5906</v>
      </c>
      <c r="E8979">
        <v>49.122746999999997</v>
      </c>
      <c r="F8979">
        <v>-122.845702</v>
      </c>
      <c r="G8979">
        <f>IF(route_map__2[[#This Row],[route_label]]&lt;&gt;A8980,0,SQRT((E8980-route_map__2[[#This Row],[stop_lat]])^2 + ((F8980-route_map__2[[#This Row],[stop_lon]])*COS(RADIANS(route_map__2[[#This Row],[stop_lat]])))^2)*111.32)</f>
        <v>0.41355562347057501</v>
      </c>
    </row>
    <row r="8980" spans="1:7" hidden="1" x14ac:dyDescent="0.2">
      <c r="A8980" t="s">
        <v>419</v>
      </c>
      <c r="B8980">
        <v>0</v>
      </c>
      <c r="C8980">
        <v>6</v>
      </c>
      <c r="D8980" t="s">
        <v>6856</v>
      </c>
      <c r="E8980">
        <v>49.119126000000001</v>
      </c>
      <c r="F8980">
        <v>-122.846971</v>
      </c>
      <c r="G8980">
        <f>IF(route_map__2[[#This Row],[route_label]]&lt;&gt;A8981,0,SQRT((E8981-route_map__2[[#This Row],[stop_lat]])^2 + ((F8981-route_map__2[[#This Row],[stop_lon]])*COS(RADIANS(route_map__2[[#This Row],[stop_lat]])))^2)*111.32)</f>
        <v>0.32728749495063503</v>
      </c>
    </row>
    <row r="8981" spans="1:7" hidden="1" x14ac:dyDescent="0.2">
      <c r="A8981" t="s">
        <v>419</v>
      </c>
      <c r="B8981">
        <v>0</v>
      </c>
      <c r="C8981">
        <v>7</v>
      </c>
      <c r="D8981" t="s">
        <v>6857</v>
      </c>
      <c r="E8981">
        <v>49.119101999999998</v>
      </c>
      <c r="F8981">
        <v>-122.851463</v>
      </c>
      <c r="G8981">
        <f>IF(route_map__2[[#This Row],[route_label]]&lt;&gt;A8982,0,SQRT((E8982-route_map__2[[#This Row],[stop_lat]])^2 + ((F8982-route_map__2[[#This Row],[stop_lon]])*COS(RADIANS(route_map__2[[#This Row],[stop_lat]])))^2)*111.32)</f>
        <v>0.40705849278151507</v>
      </c>
    </row>
    <row r="8982" spans="1:7" hidden="1" x14ac:dyDescent="0.2">
      <c r="A8982" t="s">
        <v>419</v>
      </c>
      <c r="B8982">
        <v>0</v>
      </c>
      <c r="C8982">
        <v>8</v>
      </c>
      <c r="D8982" t="s">
        <v>6858</v>
      </c>
      <c r="E8982">
        <v>49.119089000000002</v>
      </c>
      <c r="F8982">
        <v>-122.85705</v>
      </c>
      <c r="G8982">
        <f>IF(route_map__2[[#This Row],[route_label]]&lt;&gt;A8983,0,SQRT((E8983-route_map__2[[#This Row],[stop_lat]])^2 + ((F8983-route_map__2[[#This Row],[stop_lon]])*COS(RADIANS(route_map__2[[#This Row],[stop_lat]])))^2)*111.32)</f>
        <v>0.41017412224499661</v>
      </c>
    </row>
    <row r="8983" spans="1:7" hidden="1" x14ac:dyDescent="0.2">
      <c r="A8983" t="s">
        <v>419</v>
      </c>
      <c r="B8983">
        <v>0</v>
      </c>
      <c r="C8983">
        <v>9</v>
      </c>
      <c r="D8983" t="s">
        <v>6859</v>
      </c>
      <c r="E8983">
        <v>49.119151000000002</v>
      </c>
      <c r="F8983">
        <v>-122.862679</v>
      </c>
      <c r="G8983">
        <f>IF(route_map__2[[#This Row],[route_label]]&lt;&gt;A8984,0,SQRT((E8984-route_map__2[[#This Row],[stop_lat]])^2 + ((F8984-route_map__2[[#This Row],[stop_lon]])*COS(RADIANS(route_map__2[[#This Row],[stop_lat]])))^2)*111.32)</f>
        <v>0.36773685673948137</v>
      </c>
    </row>
    <row r="8984" spans="1:7" hidden="1" x14ac:dyDescent="0.2">
      <c r="A8984" t="s">
        <v>419</v>
      </c>
      <c r="B8984">
        <v>0</v>
      </c>
      <c r="C8984">
        <v>10</v>
      </c>
      <c r="D8984" t="s">
        <v>5987</v>
      </c>
      <c r="E8984">
        <v>49.119475000000001</v>
      </c>
      <c r="F8984">
        <v>-122.86770199999999</v>
      </c>
      <c r="G8984">
        <f>IF(route_map__2[[#This Row],[route_label]]&lt;&gt;A8985,0,SQRT((E8985-route_map__2[[#This Row],[stop_lat]])^2 + ((F8985-route_map__2[[#This Row],[stop_lon]])*COS(RADIANS(route_map__2[[#This Row],[stop_lat]])))^2)*111.32)</f>
        <v>0.40932769252100393</v>
      </c>
    </row>
    <row r="8985" spans="1:7" hidden="1" x14ac:dyDescent="0.2">
      <c r="A8985" t="s">
        <v>419</v>
      </c>
      <c r="B8985">
        <v>0</v>
      </c>
      <c r="C8985">
        <v>11</v>
      </c>
      <c r="D8985" t="s">
        <v>5988</v>
      </c>
      <c r="E8985">
        <v>49.123151999999997</v>
      </c>
      <c r="F8985">
        <v>-122.867677</v>
      </c>
      <c r="G8985">
        <f>IF(route_map__2[[#This Row],[route_label]]&lt;&gt;A8986,0,SQRT((E8986-route_map__2[[#This Row],[stop_lat]])^2 + ((F8986-route_map__2[[#This Row],[stop_lon]])*COS(RADIANS(route_map__2[[#This Row],[stop_lat]])))^2)*111.32)</f>
        <v>0.41467068613296815</v>
      </c>
    </row>
    <row r="8986" spans="1:7" hidden="1" x14ac:dyDescent="0.2">
      <c r="A8986" t="s">
        <v>419</v>
      </c>
      <c r="B8986">
        <v>0</v>
      </c>
      <c r="C8986">
        <v>12</v>
      </c>
      <c r="D8986" t="s">
        <v>5989</v>
      </c>
      <c r="E8986">
        <v>49.126877</v>
      </c>
      <c r="F8986">
        <v>-122.867653</v>
      </c>
      <c r="G8986">
        <f>IF(route_map__2[[#This Row],[route_label]]&lt;&gt;A8987,0,SQRT((E8987-route_map__2[[#This Row],[stop_lat]])^2 + ((F8987-route_map__2[[#This Row],[stop_lon]])*COS(RADIANS(route_map__2[[#This Row],[stop_lat]])))^2)*111.32)</f>
        <v>0.31660112811573321</v>
      </c>
    </row>
    <row r="8987" spans="1:7" hidden="1" x14ac:dyDescent="0.2">
      <c r="A8987" t="s">
        <v>419</v>
      </c>
      <c r="B8987">
        <v>0</v>
      </c>
      <c r="C8987">
        <v>13</v>
      </c>
      <c r="D8987" t="s">
        <v>5990</v>
      </c>
      <c r="E8987">
        <v>49.129721000000004</v>
      </c>
      <c r="F8987">
        <v>-122.867682</v>
      </c>
      <c r="G8987">
        <f>IF(route_map__2[[#This Row],[route_label]]&lt;&gt;A8988,0,SQRT((E8988-route_map__2[[#This Row],[stop_lat]])^2 + ((F8988-route_map__2[[#This Row],[stop_lon]])*COS(RADIANS(route_map__2[[#This Row],[stop_lat]])))^2)*111.32)</f>
        <v>0.51096316659579877</v>
      </c>
    </row>
    <row r="8988" spans="1:7" hidden="1" x14ac:dyDescent="0.2">
      <c r="A8988" t="s">
        <v>419</v>
      </c>
      <c r="B8988">
        <v>0</v>
      </c>
      <c r="C8988">
        <v>14</v>
      </c>
      <c r="D8988" t="s">
        <v>7117</v>
      </c>
      <c r="E8988">
        <v>49.134310999999997</v>
      </c>
      <c r="F8988">
        <v>-122.867711</v>
      </c>
      <c r="G8988">
        <f>IF(route_map__2[[#This Row],[route_label]]&lt;&gt;A8989,0,SQRT((E8989-route_map__2[[#This Row],[stop_lat]])^2 + ((F8989-route_map__2[[#This Row],[stop_lon]])*COS(RADIANS(route_map__2[[#This Row],[stop_lat]])))^2)*111.32)</f>
        <v>0.39141545969951363</v>
      </c>
    </row>
    <row r="8989" spans="1:7" hidden="1" x14ac:dyDescent="0.2">
      <c r="A8989" t="s">
        <v>419</v>
      </c>
      <c r="B8989">
        <v>0</v>
      </c>
      <c r="C8989">
        <v>15</v>
      </c>
      <c r="D8989" t="s">
        <v>7118</v>
      </c>
      <c r="E8989">
        <v>49.137827000000001</v>
      </c>
      <c r="F8989">
        <v>-122.867757</v>
      </c>
      <c r="G8989">
        <f>IF(route_map__2[[#This Row],[route_label]]&lt;&gt;A8990,0,SQRT((E8990-route_map__2[[#This Row],[stop_lat]])^2 + ((F8990-route_map__2[[#This Row],[stop_lon]])*COS(RADIANS(route_map__2[[#This Row],[stop_lat]])))^2)*111.32)</f>
        <v>0.39262661269344901</v>
      </c>
    </row>
    <row r="8990" spans="1:7" hidden="1" x14ac:dyDescent="0.2">
      <c r="A8990" t="s">
        <v>419</v>
      </c>
      <c r="B8990">
        <v>0</v>
      </c>
      <c r="C8990">
        <v>16</v>
      </c>
      <c r="D8990" t="s">
        <v>6001</v>
      </c>
      <c r="E8990">
        <v>49.141354</v>
      </c>
      <c r="F8990">
        <v>-122.867769</v>
      </c>
      <c r="G8990">
        <f>IF(route_map__2[[#This Row],[route_label]]&lt;&gt;A8991,0,SQRT((E8991-route_map__2[[#This Row],[stop_lat]])^2 + ((F8991-route_map__2[[#This Row],[stop_lon]])*COS(RADIANS(route_map__2[[#This Row],[stop_lat]])))^2)*111.32)</f>
        <v>0.41300462228762308</v>
      </c>
    </row>
    <row r="8991" spans="1:7" hidden="1" x14ac:dyDescent="0.2">
      <c r="A8991" t="s">
        <v>419</v>
      </c>
      <c r="B8991">
        <v>0</v>
      </c>
      <c r="C8991">
        <v>17</v>
      </c>
      <c r="D8991" t="s">
        <v>6002</v>
      </c>
      <c r="E8991">
        <v>49.145063999999998</v>
      </c>
      <c r="F8991">
        <v>-122.86780299999999</v>
      </c>
      <c r="G8991">
        <f>IF(route_map__2[[#This Row],[route_label]]&lt;&gt;A8992,0,SQRT((E8992-route_map__2[[#This Row],[stop_lat]])^2 + ((F8992-route_map__2[[#This Row],[stop_lon]])*COS(RADIANS(route_map__2[[#This Row],[stop_lat]])))^2)*111.32)</f>
        <v>0.38807138568044541</v>
      </c>
    </row>
    <row r="8992" spans="1:7" hidden="1" x14ac:dyDescent="0.2">
      <c r="A8992" t="s">
        <v>419</v>
      </c>
      <c r="B8992">
        <v>0</v>
      </c>
      <c r="C8992">
        <v>18</v>
      </c>
      <c r="D8992" t="s">
        <v>6003</v>
      </c>
      <c r="E8992">
        <v>49.14855</v>
      </c>
      <c r="F8992">
        <v>-122.867841</v>
      </c>
      <c r="G8992">
        <f>IF(route_map__2[[#This Row],[route_label]]&lt;&gt;A8993,0,SQRT((E8993-route_map__2[[#This Row],[stop_lat]])^2 + ((F8993-route_map__2[[#This Row],[stop_lon]])*COS(RADIANS(route_map__2[[#This Row],[stop_lat]])))^2)*111.32)</f>
        <v>0.28086051101953541</v>
      </c>
    </row>
    <row r="8993" spans="1:7" hidden="1" x14ac:dyDescent="0.2">
      <c r="A8993" t="s">
        <v>419</v>
      </c>
      <c r="B8993">
        <v>0</v>
      </c>
      <c r="C8993">
        <v>19</v>
      </c>
      <c r="D8993" t="s">
        <v>6004</v>
      </c>
      <c r="E8993">
        <v>49.151072999999997</v>
      </c>
      <c r="F8993">
        <v>-122.867845</v>
      </c>
      <c r="G8993">
        <f>IF(route_map__2[[#This Row],[route_label]]&lt;&gt;A8994,0,SQRT((E8994-route_map__2[[#This Row],[stop_lat]])^2 + ((F8994-route_map__2[[#This Row],[stop_lon]])*COS(RADIANS(route_map__2[[#This Row],[stop_lat]])))^2)*111.32)</f>
        <v>0.17733397075266716</v>
      </c>
    </row>
    <row r="8994" spans="1:7" hidden="1" x14ac:dyDescent="0.2">
      <c r="A8994" t="s">
        <v>419</v>
      </c>
      <c r="B8994">
        <v>0</v>
      </c>
      <c r="C8994">
        <v>20</v>
      </c>
      <c r="D8994" t="s">
        <v>6005</v>
      </c>
      <c r="E8994">
        <v>49.152666000000004</v>
      </c>
      <c r="F8994">
        <v>-122.86785399999999</v>
      </c>
      <c r="G8994">
        <f>IF(route_map__2[[#This Row],[route_label]]&lt;&gt;A8995,0,SQRT((E8995-route_map__2[[#This Row],[stop_lat]])^2 + ((F8995-route_map__2[[#This Row],[stop_lon]])*COS(RADIANS(route_map__2[[#This Row],[stop_lat]])))^2)*111.32)</f>
        <v>0.33741092785549537</v>
      </c>
    </row>
    <row r="8995" spans="1:7" hidden="1" x14ac:dyDescent="0.2">
      <c r="A8995" t="s">
        <v>419</v>
      </c>
      <c r="B8995">
        <v>0</v>
      </c>
      <c r="C8995">
        <v>21</v>
      </c>
      <c r="D8995" t="s">
        <v>6006</v>
      </c>
      <c r="E8995">
        <v>49.155697000000004</v>
      </c>
      <c r="F8995">
        <v>-122.86785500000001</v>
      </c>
      <c r="G8995">
        <f>IF(route_map__2[[#This Row],[route_label]]&lt;&gt;A8996,0,SQRT((E8996-route_map__2[[#This Row],[stop_lat]])^2 + ((F8996-route_map__2[[#This Row],[stop_lon]])*COS(RADIANS(route_map__2[[#This Row],[stop_lat]])))^2)*111.32)</f>
        <v>0.39340490694576169</v>
      </c>
    </row>
    <row r="8996" spans="1:7" hidden="1" x14ac:dyDescent="0.2">
      <c r="A8996" t="s">
        <v>419</v>
      </c>
      <c r="B8996">
        <v>0</v>
      </c>
      <c r="C8996">
        <v>22</v>
      </c>
      <c r="D8996" t="s">
        <v>6007</v>
      </c>
      <c r="E8996">
        <v>49.159230999999998</v>
      </c>
      <c r="F8996">
        <v>-122.867853</v>
      </c>
      <c r="G8996">
        <f>IF(route_map__2[[#This Row],[route_label]]&lt;&gt;A8997,0,SQRT((E8997-route_map__2[[#This Row],[stop_lat]])^2 + ((F8997-route_map__2[[#This Row],[stop_lon]])*COS(RADIANS(route_map__2[[#This Row],[stop_lat]])))^2)*111.32)</f>
        <v>0.41155705163174211</v>
      </c>
    </row>
    <row r="8997" spans="1:7" hidden="1" x14ac:dyDescent="0.2">
      <c r="A8997" t="s">
        <v>419</v>
      </c>
      <c r="B8997">
        <v>0</v>
      </c>
      <c r="C8997">
        <v>23</v>
      </c>
      <c r="D8997" t="s">
        <v>6008</v>
      </c>
      <c r="E8997">
        <v>49.162928000000001</v>
      </c>
      <c r="F8997">
        <v>-122.867886</v>
      </c>
      <c r="G8997">
        <f>IF(route_map__2[[#This Row],[route_label]]&lt;&gt;A8998,0,SQRT((E8998-route_map__2[[#This Row],[stop_lat]])^2 + ((F8998-route_map__2[[#This Row],[stop_lon]])*COS(RADIANS(route_map__2[[#This Row],[stop_lat]])))^2)*111.32)</f>
        <v>0.44539598363736604</v>
      </c>
    </row>
    <row r="8998" spans="1:7" hidden="1" x14ac:dyDescent="0.2">
      <c r="A8998" t="s">
        <v>419</v>
      </c>
      <c r="B8998">
        <v>0</v>
      </c>
      <c r="C8998">
        <v>24</v>
      </c>
      <c r="D8998" t="s">
        <v>6009</v>
      </c>
      <c r="E8998">
        <v>49.166929000000003</v>
      </c>
      <c r="F8998">
        <v>-122.867914</v>
      </c>
      <c r="G8998">
        <f>IF(route_map__2[[#This Row],[route_label]]&lt;&gt;A8999,0,SQRT((E8999-route_map__2[[#This Row],[stop_lat]])^2 + ((F8999-route_map__2[[#This Row],[stop_lon]])*COS(RADIANS(route_map__2[[#This Row],[stop_lat]])))^2)*111.32)</f>
        <v>0.34999035247642535</v>
      </c>
    </row>
    <row r="8999" spans="1:7" hidden="1" x14ac:dyDescent="0.2">
      <c r="A8999" t="s">
        <v>419</v>
      </c>
      <c r="B8999">
        <v>0</v>
      </c>
      <c r="C8999">
        <v>25</v>
      </c>
      <c r="D8999" t="s">
        <v>6010</v>
      </c>
      <c r="E8999">
        <v>49.170073000000002</v>
      </c>
      <c r="F8999">
        <v>-122.867908</v>
      </c>
      <c r="G8999">
        <f>IF(route_map__2[[#This Row],[route_label]]&lt;&gt;A9000,0,SQRT((E9000-route_map__2[[#This Row],[stop_lat]])^2 + ((F9000-route_map__2[[#This Row],[stop_lon]])*COS(RADIANS(route_map__2[[#This Row],[stop_lat]])))^2)*111.32)</f>
        <v>0.21351255393420349</v>
      </c>
    </row>
    <row r="9000" spans="1:7" hidden="1" x14ac:dyDescent="0.2">
      <c r="A9000" t="s">
        <v>419</v>
      </c>
      <c r="B9000">
        <v>0</v>
      </c>
      <c r="C9000">
        <v>26</v>
      </c>
      <c r="D9000" t="s">
        <v>6011</v>
      </c>
      <c r="E9000">
        <v>49.171990999999998</v>
      </c>
      <c r="F9000">
        <v>-122.86791599999999</v>
      </c>
      <c r="G9000">
        <f>IF(route_map__2[[#This Row],[route_label]]&lt;&gt;A9001,0,SQRT((E9001-route_map__2[[#This Row],[stop_lat]])^2 + ((F9001-route_map__2[[#This Row],[stop_lon]])*COS(RADIANS(route_map__2[[#This Row],[stop_lat]])))^2)*111.32)</f>
        <v>0.31603755542209733</v>
      </c>
    </row>
    <row r="9001" spans="1:7" hidden="1" x14ac:dyDescent="0.2">
      <c r="A9001" t="s">
        <v>419</v>
      </c>
      <c r="B9001">
        <v>0</v>
      </c>
      <c r="C9001">
        <v>27</v>
      </c>
      <c r="D9001" t="s">
        <v>6012</v>
      </c>
      <c r="E9001">
        <v>49.17483</v>
      </c>
      <c r="F9001">
        <v>-122.867913</v>
      </c>
      <c r="G9001">
        <f>IF(route_map__2[[#This Row],[route_label]]&lt;&gt;A9002,0,SQRT((E9002-route_map__2[[#This Row],[stop_lat]])^2 + ((F9002-route_map__2[[#This Row],[stop_lon]])*COS(RADIANS(route_map__2[[#This Row],[stop_lat]])))^2)*111.32)</f>
        <v>0.29406273162234736</v>
      </c>
    </row>
    <row r="9002" spans="1:7" hidden="1" x14ac:dyDescent="0.2">
      <c r="A9002" t="s">
        <v>419</v>
      </c>
      <c r="B9002">
        <v>0</v>
      </c>
      <c r="C9002">
        <v>28</v>
      </c>
      <c r="D9002" t="s">
        <v>6013</v>
      </c>
      <c r="E9002">
        <v>49.177470999999997</v>
      </c>
      <c r="F9002">
        <v>-122.86782700000001</v>
      </c>
      <c r="G9002">
        <f>IF(route_map__2[[#This Row],[route_label]]&lt;&gt;A9003,0,SQRT((E9003-route_map__2[[#This Row],[stop_lat]])^2 + ((F9003-route_map__2[[#This Row],[stop_lon]])*COS(RADIANS(route_map__2[[#This Row],[stop_lat]])))^2)*111.32)</f>
        <v>0.30059035085779423</v>
      </c>
    </row>
    <row r="9003" spans="1:7" hidden="1" x14ac:dyDescent="0.2">
      <c r="A9003" t="s">
        <v>419</v>
      </c>
      <c r="B9003">
        <v>0</v>
      </c>
      <c r="C9003">
        <v>29</v>
      </c>
      <c r="D9003" t="s">
        <v>6014</v>
      </c>
      <c r="E9003">
        <v>49.180169999999997</v>
      </c>
      <c r="F9003">
        <v>-122.86770199999999</v>
      </c>
      <c r="G9003">
        <f>IF(route_map__2[[#This Row],[route_label]]&lt;&gt;A9004,0,SQRT((E9004-route_map__2[[#This Row],[stop_lat]])^2 + ((F9004-route_map__2[[#This Row],[stop_lon]])*COS(RADIANS(route_map__2[[#This Row],[stop_lat]])))^2)*111.32)</f>
        <v>0.27303004685998433</v>
      </c>
    </row>
    <row r="9004" spans="1:7" hidden="1" x14ac:dyDescent="0.2">
      <c r="A9004" t="s">
        <v>419</v>
      </c>
      <c r="B9004">
        <v>0</v>
      </c>
      <c r="C9004">
        <v>30</v>
      </c>
      <c r="D9004" t="s">
        <v>6015</v>
      </c>
      <c r="E9004">
        <v>49.182622000000002</v>
      </c>
      <c r="F9004">
        <v>-122.867615</v>
      </c>
      <c r="G9004">
        <f>IF(route_map__2[[#This Row],[route_label]]&lt;&gt;A9005,0,SQRT((E9005-route_map__2[[#This Row],[stop_lat]])^2 + ((F9005-route_map__2[[#This Row],[stop_lon]])*COS(RADIANS(route_map__2[[#This Row],[stop_lat]])))^2)*111.32)</f>
        <v>0.23362009215658647</v>
      </c>
    </row>
    <row r="9005" spans="1:7" hidden="1" x14ac:dyDescent="0.2">
      <c r="A9005" t="s">
        <v>419</v>
      </c>
      <c r="B9005">
        <v>0</v>
      </c>
      <c r="C9005">
        <v>31</v>
      </c>
      <c r="D9005" t="s">
        <v>6016</v>
      </c>
      <c r="E9005">
        <v>49.184719999999999</v>
      </c>
      <c r="F9005">
        <v>-122.867536</v>
      </c>
      <c r="G9005">
        <f>IF(route_map__2[[#This Row],[route_label]]&lt;&gt;A9006,0,SQRT((E9006-route_map__2[[#This Row],[stop_lat]])^2 + ((F9006-route_map__2[[#This Row],[stop_lon]])*COS(RADIANS(route_map__2[[#This Row],[stop_lat]])))^2)*111.32)</f>
        <v>0.41068506327011362</v>
      </c>
    </row>
    <row r="9006" spans="1:7" hidden="1" x14ac:dyDescent="0.2">
      <c r="A9006" t="s">
        <v>419</v>
      </c>
      <c r="B9006">
        <v>0</v>
      </c>
      <c r="C9006">
        <v>32</v>
      </c>
      <c r="D9006" t="s">
        <v>6017</v>
      </c>
      <c r="E9006">
        <v>49.188409</v>
      </c>
      <c r="F9006">
        <v>-122.867599</v>
      </c>
      <c r="G9006">
        <f>IF(route_map__2[[#This Row],[route_label]]&lt;&gt;A9007,0,SQRT((E9007-route_map__2[[#This Row],[stop_lat]])^2 + ((F9007-route_map__2[[#This Row],[stop_lon]])*COS(RADIANS(route_map__2[[#This Row],[stop_lat]])))^2)*111.32)</f>
        <v>0.36591965685352806</v>
      </c>
    </row>
    <row r="9007" spans="1:7" hidden="1" x14ac:dyDescent="0.2">
      <c r="A9007" t="s">
        <v>419</v>
      </c>
      <c r="B9007">
        <v>0</v>
      </c>
      <c r="C9007">
        <v>33</v>
      </c>
      <c r="D9007" t="s">
        <v>6018</v>
      </c>
      <c r="E9007">
        <v>49.191628999999999</v>
      </c>
      <c r="F9007">
        <v>-122.86658799999999</v>
      </c>
      <c r="G9007">
        <f>IF(route_map__2[[#This Row],[route_label]]&lt;&gt;A9008,0,SQRT((E9008-route_map__2[[#This Row],[stop_lat]])^2 + ((F9008-route_map__2[[#This Row],[stop_lon]])*COS(RADIANS(route_map__2[[#This Row],[stop_lat]])))^2)*111.32)</f>
        <v>0.28707842314735726</v>
      </c>
    </row>
    <row r="9008" spans="1:7" hidden="1" x14ac:dyDescent="0.2">
      <c r="A9008" t="s">
        <v>419</v>
      </c>
      <c r="B9008">
        <v>0</v>
      </c>
      <c r="C9008">
        <v>34</v>
      </c>
      <c r="D9008" t="s">
        <v>6019</v>
      </c>
      <c r="E9008">
        <v>49.191617999999998</v>
      </c>
      <c r="F9008">
        <v>-122.86264199999999</v>
      </c>
      <c r="G9008">
        <f>IF(route_map__2[[#This Row],[route_label]]&lt;&gt;A9009,0,SQRT((E9009-route_map__2[[#This Row],[stop_lat]])^2 + ((F9009-route_map__2[[#This Row],[stop_lon]])*COS(RADIANS(route_map__2[[#This Row],[stop_lat]])))^2)*111.32)</f>
        <v>0.31538242216897666</v>
      </c>
    </row>
    <row r="9009" spans="1:7" hidden="1" x14ac:dyDescent="0.2">
      <c r="A9009" t="s">
        <v>419</v>
      </c>
      <c r="B9009">
        <v>0</v>
      </c>
      <c r="C9009">
        <v>35</v>
      </c>
      <c r="D9009" t="s">
        <v>6020</v>
      </c>
      <c r="E9009">
        <v>49.191600000000001</v>
      </c>
      <c r="F9009">
        <v>-122.858307</v>
      </c>
      <c r="G9009">
        <f>IF(route_map__2[[#This Row],[route_label]]&lt;&gt;A9010,0,SQRT((E9010-route_map__2[[#This Row],[stop_lat]])^2 + ((F9010-route_map__2[[#This Row],[stop_lon]])*COS(RADIANS(route_map__2[[#This Row],[stop_lat]])))^2)*111.32)</f>
        <v>0.18473958440559635</v>
      </c>
    </row>
    <row r="9010" spans="1:7" hidden="1" x14ac:dyDescent="0.2">
      <c r="A9010" t="s">
        <v>419</v>
      </c>
      <c r="B9010">
        <v>0</v>
      </c>
      <c r="C9010">
        <v>36</v>
      </c>
      <c r="D9010" t="s">
        <v>6021</v>
      </c>
      <c r="E9010">
        <v>49.191572999999998</v>
      </c>
      <c r="F9010">
        <v>-122.855768</v>
      </c>
      <c r="G9010">
        <f>IF(route_map__2[[#This Row],[route_label]]&lt;&gt;A9011,0,SQRT((E9011-route_map__2[[#This Row],[stop_lat]])^2 + ((F9011-route_map__2[[#This Row],[stop_lon]])*COS(RADIANS(route_map__2[[#This Row],[stop_lat]])))^2)*111.32)</f>
        <v>0.50396608965511192</v>
      </c>
    </row>
    <row r="9011" spans="1:7" hidden="1" x14ac:dyDescent="0.2">
      <c r="A9011" t="s">
        <v>419</v>
      </c>
      <c r="B9011">
        <v>0</v>
      </c>
      <c r="C9011">
        <v>37</v>
      </c>
      <c r="D9011" t="s">
        <v>5709</v>
      </c>
      <c r="E9011">
        <v>49.191533999999997</v>
      </c>
      <c r="F9011">
        <v>-122.84884099999999</v>
      </c>
      <c r="G9011">
        <f>IF(route_map__2[[#This Row],[route_label]]&lt;&gt;A9012,0,SQRT((E9012-route_map__2[[#This Row],[stop_lat]])^2 + ((F9012-route_map__2[[#This Row],[stop_lon]])*COS(RADIANS(route_map__2[[#This Row],[stop_lat]])))^2)*111.32)</f>
        <v>0.21852427787577533</v>
      </c>
    </row>
    <row r="9012" spans="1:7" hidden="1" x14ac:dyDescent="0.2">
      <c r="A9012" t="s">
        <v>419</v>
      </c>
      <c r="B9012">
        <v>0</v>
      </c>
      <c r="C9012">
        <v>38</v>
      </c>
      <c r="D9012" t="s">
        <v>5830</v>
      </c>
      <c r="E9012">
        <v>49.189698999999997</v>
      </c>
      <c r="F9012">
        <v>-122.847774</v>
      </c>
      <c r="G9012">
        <f>IF(route_map__2[[#This Row],[route_label]]&lt;&gt;A9013,0,SQRT((E9013-route_map__2[[#This Row],[stop_lat]])^2 + ((F9013-route_map__2[[#This Row],[stop_lon]])*COS(RADIANS(route_map__2[[#This Row],[stop_lat]])))^2)*111.32)</f>
        <v>0.14920922549464685</v>
      </c>
    </row>
    <row r="9013" spans="1:7" hidden="1" x14ac:dyDescent="0.2">
      <c r="A9013" t="s">
        <v>419</v>
      </c>
      <c r="B9013">
        <v>1</v>
      </c>
      <c r="C9013">
        <v>1</v>
      </c>
      <c r="D9013" t="s">
        <v>6022</v>
      </c>
      <c r="E9013">
        <v>49.188850000000002</v>
      </c>
      <c r="F9013">
        <v>-122.849361</v>
      </c>
      <c r="G9013">
        <f>IF(route_map__2[[#This Row],[route_label]]&lt;&gt;A9014,0,SQRT((E9014-route_map__2[[#This Row],[stop_lat]])^2 + ((F9014-route_map__2[[#This Row],[stop_lon]])*COS(RADIANS(route_map__2[[#This Row],[stop_lat]])))^2)*111.32)</f>
        <v>0.36462837496992639</v>
      </c>
    </row>
    <row r="9014" spans="1:7" hidden="1" x14ac:dyDescent="0.2">
      <c r="A9014" t="s">
        <v>419</v>
      </c>
      <c r="B9014">
        <v>1</v>
      </c>
      <c r="C9014">
        <v>2</v>
      </c>
      <c r="D9014" t="s">
        <v>6023</v>
      </c>
      <c r="E9014">
        <v>49.191741</v>
      </c>
      <c r="F9014">
        <v>-122.85171699999999</v>
      </c>
      <c r="G9014">
        <f>IF(route_map__2[[#This Row],[route_label]]&lt;&gt;A9015,0,SQRT((E9015-route_map__2[[#This Row],[stop_lat]])^2 + ((F9015-route_map__2[[#This Row],[stop_lon]])*COS(RADIANS(route_map__2[[#This Row],[stop_lat]])))^2)*111.32)</f>
        <v>0.20581538565734789</v>
      </c>
    </row>
    <row r="9015" spans="1:7" hidden="1" x14ac:dyDescent="0.2">
      <c r="A9015" t="s">
        <v>419</v>
      </c>
      <c r="B9015">
        <v>1</v>
      </c>
      <c r="C9015">
        <v>3</v>
      </c>
      <c r="D9015" t="s">
        <v>6024</v>
      </c>
      <c r="E9015">
        <v>49.191750999999996</v>
      </c>
      <c r="F9015">
        <v>-122.854546</v>
      </c>
      <c r="G9015">
        <f>IF(route_map__2[[#This Row],[route_label]]&lt;&gt;A9016,0,SQRT((E9016-route_map__2[[#This Row],[stop_lat]])^2 + ((F9016-route_map__2[[#This Row],[stop_lon]])*COS(RADIANS(route_map__2[[#This Row],[stop_lat]])))^2)*111.32)</f>
        <v>0.18995814698475855</v>
      </c>
    </row>
    <row r="9016" spans="1:7" hidden="1" x14ac:dyDescent="0.2">
      <c r="A9016" t="s">
        <v>419</v>
      </c>
      <c r="B9016">
        <v>1</v>
      </c>
      <c r="C9016">
        <v>4</v>
      </c>
      <c r="D9016" t="s">
        <v>6025</v>
      </c>
      <c r="E9016">
        <v>49.191763999999999</v>
      </c>
      <c r="F9016">
        <v>-122.857157</v>
      </c>
      <c r="G9016">
        <f>IF(route_map__2[[#This Row],[route_label]]&lt;&gt;A9017,0,SQRT((E9017-route_map__2[[#This Row],[stop_lat]])^2 + ((F9017-route_map__2[[#This Row],[stop_lon]])*COS(RADIANS(route_map__2[[#This Row],[stop_lat]])))^2)*111.32)</f>
        <v>0.31014283533908998</v>
      </c>
    </row>
    <row r="9017" spans="1:7" hidden="1" x14ac:dyDescent="0.2">
      <c r="A9017" t="s">
        <v>419</v>
      </c>
      <c r="B9017">
        <v>1</v>
      </c>
      <c r="C9017">
        <v>5</v>
      </c>
      <c r="D9017" t="s">
        <v>6026</v>
      </c>
      <c r="E9017">
        <v>49.191746999999999</v>
      </c>
      <c r="F9017">
        <v>-122.86142</v>
      </c>
      <c r="G9017">
        <f>IF(route_map__2[[#This Row],[route_label]]&lt;&gt;A9018,0,SQRT((E9018-route_map__2[[#This Row],[stop_lat]])^2 + ((F9018-route_map__2[[#This Row],[stop_lon]])*COS(RADIANS(route_map__2[[#This Row],[stop_lat]])))^2)*111.32)</f>
        <v>0.19475739192535305</v>
      </c>
    </row>
    <row r="9018" spans="1:7" hidden="1" x14ac:dyDescent="0.2">
      <c r="A9018" t="s">
        <v>419</v>
      </c>
      <c r="B9018">
        <v>1</v>
      </c>
      <c r="C9018">
        <v>6</v>
      </c>
      <c r="D9018" t="s">
        <v>6027</v>
      </c>
      <c r="E9018">
        <v>49.191757000000003</v>
      </c>
      <c r="F9018">
        <v>-122.864097</v>
      </c>
      <c r="G9018">
        <f>IF(route_map__2[[#This Row],[route_label]]&lt;&gt;A9019,0,SQRT((E9019-route_map__2[[#This Row],[stop_lat]])^2 + ((F9019-route_map__2[[#This Row],[stop_lon]])*COS(RADIANS(route_map__2[[#This Row],[stop_lat]])))^2)*111.32)</f>
        <v>0.28116008810993454</v>
      </c>
    </row>
    <row r="9019" spans="1:7" hidden="1" x14ac:dyDescent="0.2">
      <c r="A9019" t="s">
        <v>419</v>
      </c>
      <c r="B9019">
        <v>1</v>
      </c>
      <c r="C9019">
        <v>7</v>
      </c>
      <c r="D9019" t="s">
        <v>6028</v>
      </c>
      <c r="E9019">
        <v>49.191218999999997</v>
      </c>
      <c r="F9019">
        <v>-122.867873</v>
      </c>
      <c r="G9019">
        <f>IF(route_map__2[[#This Row],[route_label]]&lt;&gt;A9020,0,SQRT((E9020-route_map__2[[#This Row],[stop_lat]])^2 + ((F9020-route_map__2[[#This Row],[stop_lon]])*COS(RADIANS(route_map__2[[#This Row],[stop_lat]])))^2)*111.32)</f>
        <v>0.18806361452739295</v>
      </c>
    </row>
    <row r="9020" spans="1:7" hidden="1" x14ac:dyDescent="0.2">
      <c r="A9020" t="s">
        <v>419</v>
      </c>
      <c r="B9020">
        <v>1</v>
      </c>
      <c r="C9020">
        <v>8</v>
      </c>
      <c r="D9020" t="s">
        <v>6029</v>
      </c>
      <c r="E9020">
        <v>49.189529999999998</v>
      </c>
      <c r="F9020">
        <v>-122.867817</v>
      </c>
      <c r="G9020">
        <f>IF(route_map__2[[#This Row],[route_label]]&lt;&gt;A9021,0,SQRT((E9021-route_map__2[[#This Row],[stop_lat]])^2 + ((F9021-route_map__2[[#This Row],[stop_lon]])*COS(RADIANS(route_map__2[[#This Row],[stop_lat]])))^2)*111.32)</f>
        <v>0.19882583959433239</v>
      </c>
    </row>
    <row r="9021" spans="1:7" hidden="1" x14ac:dyDescent="0.2">
      <c r="A9021" t="s">
        <v>419</v>
      </c>
      <c r="B9021">
        <v>1</v>
      </c>
      <c r="C9021">
        <v>9</v>
      </c>
      <c r="D9021" t="s">
        <v>6030</v>
      </c>
      <c r="E9021">
        <v>49.187744000000002</v>
      </c>
      <c r="F9021">
        <v>-122.86779199999999</v>
      </c>
      <c r="G9021">
        <f>IF(route_map__2[[#This Row],[route_label]]&lt;&gt;A9022,0,SQRT((E9022-route_map__2[[#This Row],[stop_lat]])^2 + ((F9022-route_map__2[[#This Row],[stop_lon]])*COS(RADIANS(route_map__2[[#This Row],[stop_lat]])))^2)*111.32)</f>
        <v>0.39952753962347215</v>
      </c>
    </row>
    <row r="9022" spans="1:7" hidden="1" x14ac:dyDescent="0.2">
      <c r="A9022" t="s">
        <v>419</v>
      </c>
      <c r="B9022">
        <v>1</v>
      </c>
      <c r="C9022">
        <v>10</v>
      </c>
      <c r="D9022" t="s">
        <v>6031</v>
      </c>
      <c r="E9022">
        <v>49.184154999999997</v>
      </c>
      <c r="F9022">
        <v>-122.867789</v>
      </c>
      <c r="G9022">
        <f>IF(route_map__2[[#This Row],[route_label]]&lt;&gt;A9023,0,SQRT((E9023-route_map__2[[#This Row],[stop_lat]])^2 + ((F9023-route_map__2[[#This Row],[stop_lon]])*COS(RADIANS(route_map__2[[#This Row],[stop_lat]])))^2)*111.32)</f>
        <v>0.25050314147662522</v>
      </c>
    </row>
    <row r="9023" spans="1:7" hidden="1" x14ac:dyDescent="0.2">
      <c r="A9023" t="s">
        <v>419</v>
      </c>
      <c r="B9023">
        <v>1</v>
      </c>
      <c r="C9023">
        <v>11</v>
      </c>
      <c r="D9023" t="s">
        <v>6032</v>
      </c>
      <c r="E9023">
        <v>49.181905</v>
      </c>
      <c r="F9023">
        <v>-122.867845</v>
      </c>
      <c r="G9023">
        <f>IF(route_map__2[[#This Row],[route_label]]&lt;&gt;A9024,0,SQRT((E9024-route_map__2[[#This Row],[stop_lat]])^2 + ((F9024-route_map__2[[#This Row],[stop_lon]])*COS(RADIANS(route_map__2[[#This Row],[stop_lat]])))^2)*111.32)</f>
        <v>0.25924708980773831</v>
      </c>
    </row>
    <row r="9024" spans="1:7" hidden="1" x14ac:dyDescent="0.2">
      <c r="A9024" t="s">
        <v>419</v>
      </c>
      <c r="B9024">
        <v>1</v>
      </c>
      <c r="C9024">
        <v>12</v>
      </c>
      <c r="D9024" t="s">
        <v>6033</v>
      </c>
      <c r="E9024">
        <v>49.179577000000002</v>
      </c>
      <c r="F9024">
        <v>-122.867941</v>
      </c>
      <c r="G9024">
        <f>IF(route_map__2[[#This Row],[route_label]]&lt;&gt;A9025,0,SQRT((E9025-route_map__2[[#This Row],[stop_lat]])^2 + ((F9025-route_map__2[[#This Row],[stop_lon]])*COS(RADIANS(route_map__2[[#This Row],[stop_lat]])))^2)*111.32)</f>
        <v>0.31268276646156179</v>
      </c>
    </row>
    <row r="9025" spans="1:7" hidden="1" x14ac:dyDescent="0.2">
      <c r="A9025" t="s">
        <v>419</v>
      </c>
      <c r="B9025">
        <v>1</v>
      </c>
      <c r="C9025">
        <v>13</v>
      </c>
      <c r="D9025" t="s">
        <v>6034</v>
      </c>
      <c r="E9025">
        <v>49.176771000000002</v>
      </c>
      <c r="F9025">
        <v>-122.868135</v>
      </c>
      <c r="G9025">
        <f>IF(route_map__2[[#This Row],[route_label]]&lt;&gt;A9026,0,SQRT((E9026-route_map__2[[#This Row],[stop_lat]])^2 + ((F9026-route_map__2[[#This Row],[stop_lon]])*COS(RADIANS(route_map__2[[#This Row],[stop_lat]])))^2)*111.32)</f>
        <v>0.272622922822437</v>
      </c>
    </row>
    <row r="9026" spans="1:7" hidden="1" x14ac:dyDescent="0.2">
      <c r="A9026" t="s">
        <v>419</v>
      </c>
      <c r="B9026">
        <v>1</v>
      </c>
      <c r="C9026">
        <v>14</v>
      </c>
      <c r="D9026" t="s">
        <v>6035</v>
      </c>
      <c r="E9026">
        <v>49.174321999999997</v>
      </c>
      <c r="F9026">
        <v>-122.86812999999999</v>
      </c>
      <c r="G9026">
        <f>IF(route_map__2[[#This Row],[route_label]]&lt;&gt;A9027,0,SQRT((E9027-route_map__2[[#This Row],[stop_lat]])^2 + ((F9027-route_map__2[[#This Row],[stop_lon]])*COS(RADIANS(route_map__2[[#This Row],[stop_lat]])))^2)*111.32)</f>
        <v>0.32394280229187594</v>
      </c>
    </row>
    <row r="9027" spans="1:7" hidden="1" x14ac:dyDescent="0.2">
      <c r="A9027" t="s">
        <v>419</v>
      </c>
      <c r="B9027">
        <v>1</v>
      </c>
      <c r="C9027">
        <v>15</v>
      </c>
      <c r="D9027" t="s">
        <v>6036</v>
      </c>
      <c r="E9027">
        <v>49.171411999999997</v>
      </c>
      <c r="F9027">
        <v>-122.868144</v>
      </c>
      <c r="G9027">
        <f>IF(route_map__2[[#This Row],[route_label]]&lt;&gt;A9028,0,SQRT((E9028-route_map__2[[#This Row],[stop_lat]])^2 + ((F9028-route_map__2[[#This Row],[stop_lon]])*COS(RADIANS(route_map__2[[#This Row],[stop_lat]])))^2)*111.32)</f>
        <v>0.21740839856074134</v>
      </c>
    </row>
    <row r="9028" spans="1:7" hidden="1" x14ac:dyDescent="0.2">
      <c r="A9028" t="s">
        <v>419</v>
      </c>
      <c r="B9028">
        <v>1</v>
      </c>
      <c r="C9028">
        <v>16</v>
      </c>
      <c r="D9028" t="s">
        <v>6037</v>
      </c>
      <c r="E9028">
        <v>49.169459000000003</v>
      </c>
      <c r="F9028">
        <v>-122.868138</v>
      </c>
      <c r="G9028">
        <f>IF(route_map__2[[#This Row],[route_label]]&lt;&gt;A9029,0,SQRT((E9029-route_map__2[[#This Row],[stop_lat]])^2 + ((F9029-route_map__2[[#This Row],[stop_lon]])*COS(RADIANS(route_map__2[[#This Row],[stop_lat]])))^2)*111.32)</f>
        <v>0.34676180000012125</v>
      </c>
    </row>
    <row r="9029" spans="1:7" hidden="1" x14ac:dyDescent="0.2">
      <c r="A9029" t="s">
        <v>419</v>
      </c>
      <c r="B9029">
        <v>1</v>
      </c>
      <c r="C9029">
        <v>17</v>
      </c>
      <c r="D9029" t="s">
        <v>6038</v>
      </c>
      <c r="E9029">
        <v>49.166344000000002</v>
      </c>
      <c r="F9029">
        <v>-122.868138</v>
      </c>
      <c r="G9029">
        <f>IF(route_map__2[[#This Row],[route_label]]&lt;&gt;A9030,0,SQRT((E9030-route_map__2[[#This Row],[stop_lat]])^2 + ((F9030-route_map__2[[#This Row],[stop_lon]])*COS(RADIANS(route_map__2[[#This Row],[stop_lat]])))^2)*111.32)</f>
        <v>0.46242777124814388</v>
      </c>
    </row>
    <row r="9030" spans="1:7" hidden="1" x14ac:dyDescent="0.2">
      <c r="A9030" t="s">
        <v>419</v>
      </c>
      <c r="B9030">
        <v>1</v>
      </c>
      <c r="C9030">
        <v>18</v>
      </c>
      <c r="D9030" t="s">
        <v>6039</v>
      </c>
      <c r="E9030">
        <v>49.162190000000002</v>
      </c>
      <c r="F9030">
        <v>-122.868166</v>
      </c>
      <c r="G9030">
        <f>IF(route_map__2[[#This Row],[route_label]]&lt;&gt;A9031,0,SQRT((E9031-route_map__2[[#This Row],[stop_lat]])^2 + ((F9031-route_map__2[[#This Row],[stop_lon]])*COS(RADIANS(route_map__2[[#This Row],[stop_lat]])))^2)*111.32)</f>
        <v>0.41667167566084973</v>
      </c>
    </row>
    <row r="9031" spans="1:7" hidden="1" x14ac:dyDescent="0.2">
      <c r="A9031" t="s">
        <v>419</v>
      </c>
      <c r="B9031">
        <v>1</v>
      </c>
      <c r="C9031">
        <v>19</v>
      </c>
      <c r="D9031" t="s">
        <v>6040</v>
      </c>
      <c r="E9031">
        <v>49.158447000000002</v>
      </c>
      <c r="F9031">
        <v>-122.868154</v>
      </c>
      <c r="G9031">
        <f>IF(route_map__2[[#This Row],[route_label]]&lt;&gt;A9032,0,SQRT((E9032-route_map__2[[#This Row],[stop_lat]])^2 + ((F9032-route_map__2[[#This Row],[stop_lon]])*COS(RADIANS(route_map__2[[#This Row],[stop_lat]])))^2)*111.32)</f>
        <v>0.38839663303706856</v>
      </c>
    </row>
    <row r="9032" spans="1:7" hidden="1" x14ac:dyDescent="0.2">
      <c r="A9032" t="s">
        <v>419</v>
      </c>
      <c r="B9032">
        <v>1</v>
      </c>
      <c r="C9032">
        <v>20</v>
      </c>
      <c r="D9032" t="s">
        <v>6041</v>
      </c>
      <c r="E9032">
        <v>49.154958000000001</v>
      </c>
      <c r="F9032">
        <v>-122.86814099999999</v>
      </c>
      <c r="G9032">
        <f>IF(route_map__2[[#This Row],[route_label]]&lt;&gt;A9033,0,SQRT((E9033-route_map__2[[#This Row],[stop_lat]])^2 + ((F9033-route_map__2[[#This Row],[stop_lon]])*COS(RADIANS(route_map__2[[#This Row],[stop_lat]])))^2)*111.32)</f>
        <v>0.2970028397371256</v>
      </c>
    </row>
    <row r="9033" spans="1:7" hidden="1" x14ac:dyDescent="0.2">
      <c r="A9033" t="s">
        <v>419</v>
      </c>
      <c r="B9033">
        <v>1</v>
      </c>
      <c r="C9033">
        <v>21</v>
      </c>
      <c r="D9033" t="s">
        <v>6042</v>
      </c>
      <c r="E9033">
        <v>49.152290000000001</v>
      </c>
      <c r="F9033">
        <v>-122.86812999999999</v>
      </c>
      <c r="G9033">
        <f>IF(route_map__2[[#This Row],[route_label]]&lt;&gt;A9034,0,SQRT((E9034-route_map__2[[#This Row],[stop_lat]])^2 + ((F9034-route_map__2[[#This Row],[stop_lon]])*COS(RADIANS(route_map__2[[#This Row],[stop_lat]])))^2)*111.32)</f>
        <v>0.26962368558611016</v>
      </c>
    </row>
    <row r="9034" spans="1:7" hidden="1" x14ac:dyDescent="0.2">
      <c r="A9034" t="s">
        <v>419</v>
      </c>
      <c r="B9034">
        <v>1</v>
      </c>
      <c r="C9034">
        <v>22</v>
      </c>
      <c r="D9034" t="s">
        <v>6043</v>
      </c>
      <c r="E9034">
        <v>49.149867999999998</v>
      </c>
      <c r="F9034">
        <v>-122.868156</v>
      </c>
      <c r="G9034">
        <f>IF(route_map__2[[#This Row],[route_label]]&lt;&gt;A9035,0,SQRT((E9035-route_map__2[[#This Row],[stop_lat]])^2 + ((F9035-route_map__2[[#This Row],[stop_lon]])*COS(RADIANS(route_map__2[[#This Row],[stop_lat]])))^2)*111.32)</f>
        <v>0.25139245939226251</v>
      </c>
    </row>
    <row r="9035" spans="1:7" hidden="1" x14ac:dyDescent="0.2">
      <c r="A9035" t="s">
        <v>419</v>
      </c>
      <c r="B9035">
        <v>1</v>
      </c>
      <c r="C9035">
        <v>23</v>
      </c>
      <c r="D9035" t="s">
        <v>6044</v>
      </c>
      <c r="E9035">
        <v>49.14761</v>
      </c>
      <c r="F9035">
        <v>-122.868101</v>
      </c>
      <c r="G9035">
        <f>IF(route_map__2[[#This Row],[route_label]]&lt;&gt;A9036,0,SQRT((E9036-route_map__2[[#This Row],[stop_lat]])^2 + ((F9036-route_map__2[[#This Row],[stop_lon]])*COS(RADIANS(route_map__2[[#This Row],[stop_lat]])))^2)*111.32)</f>
        <v>0.3616848443979947</v>
      </c>
    </row>
    <row r="9036" spans="1:7" hidden="1" x14ac:dyDescent="0.2">
      <c r="A9036" t="s">
        <v>419</v>
      </c>
      <c r="B9036">
        <v>1</v>
      </c>
      <c r="C9036">
        <v>24</v>
      </c>
      <c r="D9036" t="s">
        <v>6045</v>
      </c>
      <c r="E9036">
        <v>49.144361000000004</v>
      </c>
      <c r="F9036">
        <v>-122.868072</v>
      </c>
      <c r="G9036">
        <f>IF(route_map__2[[#This Row],[route_label]]&lt;&gt;A9037,0,SQRT((E9037-route_map__2[[#This Row],[stop_lat]])^2 + ((F9037-route_map__2[[#This Row],[stop_lon]])*COS(RADIANS(route_map__2[[#This Row],[stop_lat]])))^2)*111.32)</f>
        <v>0.41667539885021559</v>
      </c>
    </row>
    <row r="9037" spans="1:7" hidden="1" x14ac:dyDescent="0.2">
      <c r="A9037" t="s">
        <v>419</v>
      </c>
      <c r="B9037">
        <v>1</v>
      </c>
      <c r="C9037">
        <v>25</v>
      </c>
      <c r="D9037" t="s">
        <v>7119</v>
      </c>
      <c r="E9037">
        <v>49.140618000000003</v>
      </c>
      <c r="F9037">
        <v>-122.868045</v>
      </c>
      <c r="G9037">
        <f>IF(route_map__2[[#This Row],[route_label]]&lt;&gt;A9038,0,SQRT((E9038-route_map__2[[#This Row],[stop_lat]])^2 + ((F9038-route_map__2[[#This Row],[stop_lon]])*COS(RADIANS(route_map__2[[#This Row],[stop_lat]])))^2)*111.32)</f>
        <v>0.4026459218493692</v>
      </c>
    </row>
    <row r="9038" spans="1:7" hidden="1" x14ac:dyDescent="0.2">
      <c r="A9038" t="s">
        <v>419</v>
      </c>
      <c r="B9038">
        <v>1</v>
      </c>
      <c r="C9038">
        <v>26</v>
      </c>
      <c r="D9038" t="s">
        <v>7120</v>
      </c>
      <c r="E9038">
        <v>49.137000999999998</v>
      </c>
      <c r="F9038">
        <v>-122.86803</v>
      </c>
      <c r="G9038">
        <f>IF(route_map__2[[#This Row],[route_label]]&lt;&gt;A9039,0,SQRT((E9039-route_map__2[[#This Row],[stop_lat]])^2 + ((F9039-route_map__2[[#This Row],[stop_lon]])*COS(RADIANS(route_map__2[[#This Row],[stop_lat]])))^2)*111.32)</f>
        <v>0.401771730246058</v>
      </c>
    </row>
    <row r="9039" spans="1:7" hidden="1" x14ac:dyDescent="0.2">
      <c r="A9039" t="s">
        <v>419</v>
      </c>
      <c r="B9039">
        <v>1</v>
      </c>
      <c r="C9039">
        <v>27</v>
      </c>
      <c r="D9039" t="s">
        <v>5931</v>
      </c>
      <c r="E9039">
        <v>49.133392000000001</v>
      </c>
      <c r="F9039">
        <v>-122.86797799999999</v>
      </c>
      <c r="G9039">
        <f>IF(route_map__2[[#This Row],[route_label]]&lt;&gt;A9040,0,SQRT((E9040-route_map__2[[#This Row],[stop_lat]])^2 + ((F9040-route_map__2[[#This Row],[stop_lon]])*COS(RADIANS(route_map__2[[#This Row],[stop_lat]])))^2)*111.32)</f>
        <v>0.25191893949958788</v>
      </c>
    </row>
    <row r="9040" spans="1:7" hidden="1" x14ac:dyDescent="0.2">
      <c r="A9040" t="s">
        <v>419</v>
      </c>
      <c r="B9040">
        <v>1</v>
      </c>
      <c r="C9040">
        <v>28</v>
      </c>
      <c r="D9040" t="s">
        <v>5932</v>
      </c>
      <c r="E9040">
        <v>49.131129000000001</v>
      </c>
      <c r="F9040">
        <v>-122.867965</v>
      </c>
      <c r="G9040">
        <f>IF(route_map__2[[#This Row],[route_label]]&lt;&gt;A9041,0,SQRT((E9041-route_map__2[[#This Row],[stop_lat]])^2 + ((F9041-route_map__2[[#This Row],[stop_lon]])*COS(RADIANS(route_map__2[[#This Row],[stop_lat]])))^2)*111.32)</f>
        <v>0.21485116840298191</v>
      </c>
    </row>
    <row r="9041" spans="1:7" hidden="1" x14ac:dyDescent="0.2">
      <c r="A9041" t="s">
        <v>419</v>
      </c>
      <c r="B9041">
        <v>1</v>
      </c>
      <c r="C9041">
        <v>29</v>
      </c>
      <c r="D9041" t="s">
        <v>5933</v>
      </c>
      <c r="E9041">
        <v>49.129199</v>
      </c>
      <c r="F9041">
        <v>-122.867948</v>
      </c>
      <c r="G9041">
        <f>IF(route_map__2[[#This Row],[route_label]]&lt;&gt;A9042,0,SQRT((E9042-route_map__2[[#This Row],[stop_lat]])^2 + ((F9042-route_map__2[[#This Row],[stop_lon]])*COS(RADIANS(route_map__2[[#This Row],[stop_lat]])))^2)*111.32)</f>
        <v>0.32594759719890554</v>
      </c>
    </row>
    <row r="9042" spans="1:7" hidden="1" x14ac:dyDescent="0.2">
      <c r="A9042" t="s">
        <v>419</v>
      </c>
      <c r="B9042">
        <v>1</v>
      </c>
      <c r="C9042">
        <v>30</v>
      </c>
      <c r="D9042" t="s">
        <v>5934</v>
      </c>
      <c r="E9042">
        <v>49.126271000000003</v>
      </c>
      <c r="F9042">
        <v>-122.86793</v>
      </c>
      <c r="G9042">
        <f>IF(route_map__2[[#This Row],[route_label]]&lt;&gt;A9043,0,SQRT((E9043-route_map__2[[#This Row],[stop_lat]])^2 + ((F9043-route_map__2[[#This Row],[stop_lon]])*COS(RADIANS(route_map__2[[#This Row],[stop_lat]])))^2)*111.32)</f>
        <v>0.43492724610126565</v>
      </c>
    </row>
    <row r="9043" spans="1:7" hidden="1" x14ac:dyDescent="0.2">
      <c r="A9043" t="s">
        <v>419</v>
      </c>
      <c r="B9043">
        <v>1</v>
      </c>
      <c r="C9043">
        <v>31</v>
      </c>
      <c r="D9043" t="s">
        <v>5935</v>
      </c>
      <c r="E9043">
        <v>49.122363999999997</v>
      </c>
      <c r="F9043">
        <v>-122.867929</v>
      </c>
      <c r="G9043">
        <f>IF(route_map__2[[#This Row],[route_label]]&lt;&gt;A9044,0,SQRT((E9044-route_map__2[[#This Row],[stop_lat]])^2 + ((F9044-route_map__2[[#This Row],[stop_lon]])*COS(RADIANS(route_map__2[[#This Row],[stop_lat]])))^2)*111.32)</f>
        <v>0.37434469958148919</v>
      </c>
    </row>
    <row r="9044" spans="1:7" hidden="1" x14ac:dyDescent="0.2">
      <c r="A9044" t="s">
        <v>419</v>
      </c>
      <c r="B9044">
        <v>1</v>
      </c>
      <c r="C9044">
        <v>32</v>
      </c>
      <c r="D9044" t="s">
        <v>6785</v>
      </c>
      <c r="E9044">
        <v>49.119025000000001</v>
      </c>
      <c r="F9044">
        <v>-122.86731899999999</v>
      </c>
      <c r="G9044">
        <f>IF(route_map__2[[#This Row],[route_label]]&lt;&gt;A9045,0,SQRT((E9045-route_map__2[[#This Row],[stop_lat]])^2 + ((F9045-route_map__2[[#This Row],[stop_lon]])*COS(RADIANS(route_map__2[[#This Row],[stop_lat]])))^2)*111.32)</f>
        <v>0.40252568558729651</v>
      </c>
    </row>
    <row r="9045" spans="1:7" hidden="1" x14ac:dyDescent="0.2">
      <c r="A9045" t="s">
        <v>419</v>
      </c>
      <c r="B9045">
        <v>1</v>
      </c>
      <c r="C9045">
        <v>33</v>
      </c>
      <c r="D9045" t="s">
        <v>6786</v>
      </c>
      <c r="E9045">
        <v>49.118963000000001</v>
      </c>
      <c r="F9045">
        <v>-122.861795</v>
      </c>
      <c r="G9045">
        <f>IF(route_map__2[[#This Row],[route_label]]&lt;&gt;A9046,0,SQRT((E9046-route_map__2[[#This Row],[stop_lat]])^2 + ((F9046-route_map__2[[#This Row],[stop_lon]])*COS(RADIANS(route_map__2[[#This Row],[stop_lat]])))^2)*111.32)</f>
        <v>0.41926429243623781</v>
      </c>
    </row>
    <row r="9046" spans="1:7" hidden="1" x14ac:dyDescent="0.2">
      <c r="A9046" t="s">
        <v>419</v>
      </c>
      <c r="B9046">
        <v>1</v>
      </c>
      <c r="C9046">
        <v>34</v>
      </c>
      <c r="D9046" t="s">
        <v>6787</v>
      </c>
      <c r="E9046">
        <v>49.118910999999997</v>
      </c>
      <c r="F9046">
        <v>-122.856041</v>
      </c>
      <c r="G9046">
        <f>IF(route_map__2[[#This Row],[route_label]]&lt;&gt;A9047,0,SQRT((E9047-route_map__2[[#This Row],[stop_lat]])^2 + ((F9047-route_map__2[[#This Row],[stop_lon]])*COS(RADIANS(route_map__2[[#This Row],[stop_lat]])))^2)*111.32)</f>
        <v>0.39598872483147318</v>
      </c>
    </row>
    <row r="9047" spans="1:7" hidden="1" x14ac:dyDescent="0.2">
      <c r="A9047" t="s">
        <v>419</v>
      </c>
      <c r="B9047">
        <v>1</v>
      </c>
      <c r="C9047">
        <v>35</v>
      </c>
      <c r="D9047" t="s">
        <v>6788</v>
      </c>
      <c r="E9047">
        <v>49.118929999999999</v>
      </c>
      <c r="F9047">
        <v>-122.850606</v>
      </c>
      <c r="G9047">
        <f>IF(route_map__2[[#This Row],[route_label]]&lt;&gt;A9048,0,SQRT((E9048-route_map__2[[#This Row],[stop_lat]])^2 + ((F9048-route_map__2[[#This Row],[stop_lon]])*COS(RADIANS(route_map__2[[#This Row],[stop_lat]])))^2)*111.32)</f>
        <v>0.3923282046579456</v>
      </c>
    </row>
    <row r="9048" spans="1:7" hidden="1" x14ac:dyDescent="0.2">
      <c r="A9048" t="s">
        <v>419</v>
      </c>
      <c r="B9048">
        <v>1</v>
      </c>
      <c r="C9048">
        <v>36</v>
      </c>
      <c r="D9048" t="s">
        <v>5860</v>
      </c>
      <c r="E9048">
        <v>49.119635000000002</v>
      </c>
      <c r="F9048">
        <v>-122.84533</v>
      </c>
      <c r="G9048">
        <f>IF(route_map__2[[#This Row],[route_label]]&lt;&gt;A9049,0,SQRT((E9049-route_map__2[[#This Row],[stop_lat]])^2 + ((F9049-route_map__2[[#This Row],[stop_lon]])*COS(RADIANS(route_map__2[[#This Row],[stop_lat]])))^2)*111.32)</f>
        <v>0.45607832514602537</v>
      </c>
    </row>
    <row r="9049" spans="1:7" hidden="1" x14ac:dyDescent="0.2">
      <c r="A9049" t="s">
        <v>419</v>
      </c>
      <c r="B9049">
        <v>1</v>
      </c>
      <c r="C9049">
        <v>37</v>
      </c>
      <c r="D9049" t="s">
        <v>5861</v>
      </c>
      <c r="E9049">
        <v>49.123731999999997</v>
      </c>
      <c r="F9049">
        <v>-122.845337</v>
      </c>
      <c r="G9049">
        <f>IF(route_map__2[[#This Row],[route_label]]&lt;&gt;A9050,0,SQRT((E9050-route_map__2[[#This Row],[stop_lat]])^2 + ((F9050-route_map__2[[#This Row],[stop_lon]])*COS(RADIANS(route_map__2[[#This Row],[stop_lat]])))^2)*111.32)</f>
        <v>0.35667470373269317</v>
      </c>
    </row>
    <row r="9050" spans="1:7" hidden="1" x14ac:dyDescent="0.2">
      <c r="A9050" t="s">
        <v>419</v>
      </c>
      <c r="B9050">
        <v>1</v>
      </c>
      <c r="C9050">
        <v>38</v>
      </c>
      <c r="D9050" t="s">
        <v>7121</v>
      </c>
      <c r="E9050">
        <v>49.126936000000001</v>
      </c>
      <c r="F9050">
        <v>-122.845364</v>
      </c>
      <c r="G9050">
        <f>IF(route_map__2[[#This Row],[route_label]]&lt;&gt;A9051,0,SQRT((E9051-route_map__2[[#This Row],[stop_lat]])^2 + ((F9051-route_map__2[[#This Row],[stop_lon]])*COS(RADIANS(route_map__2[[#This Row],[stop_lat]])))^2)*111.32)</f>
        <v>0.28342567226531357</v>
      </c>
    </row>
    <row r="9051" spans="1:7" hidden="1" x14ac:dyDescent="0.2">
      <c r="A9051" t="s">
        <v>419</v>
      </c>
      <c r="B9051">
        <v>1</v>
      </c>
      <c r="C9051">
        <v>39</v>
      </c>
      <c r="D9051" t="s">
        <v>7122</v>
      </c>
      <c r="E9051">
        <v>49.129482000000003</v>
      </c>
      <c r="F9051">
        <v>-122.845387</v>
      </c>
      <c r="G9051">
        <f>IF(route_map__2[[#This Row],[route_label]]&lt;&gt;A9052,0,SQRT((E9052-route_map__2[[#This Row],[stop_lat]])^2 + ((F9052-route_map__2[[#This Row],[stop_lon]])*COS(RADIANS(route_map__2[[#This Row],[stop_lat]])))^2)*111.32)</f>
        <v>0.44573679622403245</v>
      </c>
    </row>
    <row r="9052" spans="1:7" hidden="1" x14ac:dyDescent="0.2">
      <c r="A9052" t="s">
        <v>419</v>
      </c>
      <c r="B9052">
        <v>1</v>
      </c>
      <c r="C9052">
        <v>40</v>
      </c>
      <c r="D9052" t="s">
        <v>5707</v>
      </c>
      <c r="E9052">
        <v>49.133436000000003</v>
      </c>
      <c r="F9052">
        <v>-122.84442199999999</v>
      </c>
      <c r="G9052">
        <f>IF(route_map__2[[#This Row],[route_label]]&lt;&gt;A9053,0,SQRT((E9053-route_map__2[[#This Row],[stop_lat]])^2 + ((F9053-route_map__2[[#This Row],[stop_lon]])*COS(RADIANS(route_map__2[[#This Row],[stop_lat]])))^2)*111.32)</f>
        <v>0.15252397107912966</v>
      </c>
    </row>
    <row r="9053" spans="1:7" hidden="1" x14ac:dyDescent="0.2">
      <c r="A9053" t="s">
        <v>419</v>
      </c>
      <c r="B9053">
        <v>1</v>
      </c>
      <c r="C9053">
        <v>41</v>
      </c>
      <c r="D9053" t="s">
        <v>5433</v>
      </c>
      <c r="E9053">
        <v>49.133426</v>
      </c>
      <c r="F9053">
        <v>-122.84232799999999</v>
      </c>
      <c r="G9053">
        <f>IF(route_map__2[[#This Row],[route_label]]&lt;&gt;A9054,0,SQRT((E9054-route_map__2[[#This Row],[stop_lat]])^2 + ((F9054-route_map__2[[#This Row],[stop_lon]])*COS(RADIANS(route_map__2[[#This Row],[stop_lat]])))^2)*111.32)</f>
        <v>0</v>
      </c>
    </row>
    <row r="9054" spans="1:7" hidden="1" x14ac:dyDescent="0.2">
      <c r="A9054" t="s">
        <v>377</v>
      </c>
      <c r="B9054">
        <v>0</v>
      </c>
      <c r="C9054">
        <v>1</v>
      </c>
      <c r="D9054" t="s">
        <v>7123</v>
      </c>
      <c r="E9054">
        <v>49.032784999999997</v>
      </c>
      <c r="F9054">
        <v>-122.801052</v>
      </c>
      <c r="G9054">
        <f>IF(route_map__2[[#This Row],[route_label]]&lt;&gt;A9055,0,SQRT((E9055-route_map__2[[#This Row],[stop_lat]])^2 + ((F9055-route_map__2[[#This Row],[stop_lon]])*COS(RADIANS(route_map__2[[#This Row],[stop_lat]])))^2)*111.32)</f>
        <v>0.263160520482701</v>
      </c>
    </row>
    <row r="9055" spans="1:7" hidden="1" x14ac:dyDescent="0.2">
      <c r="A9055" t="s">
        <v>377</v>
      </c>
      <c r="B9055">
        <v>0</v>
      </c>
      <c r="C9055">
        <v>2</v>
      </c>
      <c r="D9055" t="s">
        <v>5840</v>
      </c>
      <c r="E9055">
        <v>49.035148999999997</v>
      </c>
      <c r="F9055">
        <v>-122.80105399999999</v>
      </c>
      <c r="G9055">
        <f>IF(route_map__2[[#This Row],[route_label]]&lt;&gt;A9056,0,SQRT((E9056-route_map__2[[#This Row],[stop_lat]])^2 + ((F9056-route_map__2[[#This Row],[stop_lon]])*COS(RADIANS(route_map__2[[#This Row],[stop_lat]])))^2)*111.32)</f>
        <v>0.40108601975829933</v>
      </c>
    </row>
    <row r="9056" spans="1:7" hidden="1" x14ac:dyDescent="0.2">
      <c r="A9056" t="s">
        <v>377</v>
      </c>
      <c r="B9056">
        <v>0</v>
      </c>
      <c r="C9056">
        <v>3</v>
      </c>
      <c r="D9056" t="s">
        <v>5842</v>
      </c>
      <c r="E9056">
        <v>49.038752000000002</v>
      </c>
      <c r="F9056">
        <v>-122.801057</v>
      </c>
      <c r="G9056">
        <f>IF(route_map__2[[#This Row],[route_label]]&lt;&gt;A9057,0,SQRT((E9057-route_map__2[[#This Row],[stop_lat]])^2 + ((F9057-route_map__2[[#This Row],[stop_lon]])*COS(RADIANS(route_map__2[[#This Row],[stop_lat]])))^2)*111.32)</f>
        <v>0.81408355576921754</v>
      </c>
    </row>
    <row r="9057" spans="1:7" hidden="1" x14ac:dyDescent="0.2">
      <c r="A9057" t="s">
        <v>377</v>
      </c>
      <c r="B9057">
        <v>0</v>
      </c>
      <c r="C9057">
        <v>4</v>
      </c>
      <c r="D9057" t="s">
        <v>5844</v>
      </c>
      <c r="E9057">
        <v>49.046064999999999</v>
      </c>
      <c r="F9057">
        <v>-122.801068</v>
      </c>
      <c r="G9057">
        <f>IF(route_map__2[[#This Row],[route_label]]&lt;&gt;A9058,0,SQRT((E9058-route_map__2[[#This Row],[stop_lat]])^2 + ((F9058-route_map__2[[#This Row],[stop_lon]])*COS(RADIANS(route_map__2[[#This Row],[stop_lat]])))^2)*111.32)</f>
        <v>1.178888635923548</v>
      </c>
    </row>
    <row r="9058" spans="1:7" hidden="1" x14ac:dyDescent="0.2">
      <c r="A9058" t="s">
        <v>377</v>
      </c>
      <c r="B9058">
        <v>0</v>
      </c>
      <c r="C9058">
        <v>5</v>
      </c>
      <c r="D9058" t="s">
        <v>6461</v>
      </c>
      <c r="E9058">
        <v>49.056654999999999</v>
      </c>
      <c r="F9058">
        <v>-122.801002</v>
      </c>
      <c r="G9058">
        <f>IF(route_map__2[[#This Row],[route_label]]&lt;&gt;A9059,0,SQRT((E9059-route_map__2[[#This Row],[stop_lat]])^2 + ((F9059-route_map__2[[#This Row],[stop_lon]])*COS(RADIANS(route_map__2[[#This Row],[stop_lat]])))^2)*111.32)</f>
        <v>0.56306996531091591</v>
      </c>
    </row>
    <row r="9059" spans="1:7" hidden="1" x14ac:dyDescent="0.2">
      <c r="A9059" t="s">
        <v>377</v>
      </c>
      <c r="B9059">
        <v>0</v>
      </c>
      <c r="C9059">
        <v>6</v>
      </c>
      <c r="D9059" t="s">
        <v>6612</v>
      </c>
      <c r="E9059">
        <v>49.061678000000001</v>
      </c>
      <c r="F9059">
        <v>-122.80191000000001</v>
      </c>
      <c r="G9059">
        <f>IF(route_map__2[[#This Row],[route_label]]&lt;&gt;A9060,0,SQRT((E9060-route_map__2[[#This Row],[stop_lat]])^2 + ((F9060-route_map__2[[#This Row],[stop_lon]])*COS(RADIANS(route_map__2[[#This Row],[stop_lat]])))^2)*111.32)</f>
        <v>0.67860789992211101</v>
      </c>
    </row>
    <row r="9060" spans="1:7" hidden="1" x14ac:dyDescent="0.2">
      <c r="A9060" t="s">
        <v>377</v>
      </c>
      <c r="B9060">
        <v>0</v>
      </c>
      <c r="C9060">
        <v>7</v>
      </c>
      <c r="D9060" t="s">
        <v>5848</v>
      </c>
      <c r="E9060">
        <v>49.059547999999999</v>
      </c>
      <c r="F9060">
        <v>-122.810627</v>
      </c>
      <c r="G9060">
        <f>IF(route_map__2[[#This Row],[route_label]]&lt;&gt;A9061,0,SQRT((E9061-route_map__2[[#This Row],[stop_lat]])^2 + ((F9061-route_map__2[[#This Row],[stop_lon]])*COS(RADIANS(route_map__2[[#This Row],[stop_lat]])))^2)*111.32)</f>
        <v>1.6446947523295219</v>
      </c>
    </row>
    <row r="9061" spans="1:7" hidden="1" x14ac:dyDescent="0.2">
      <c r="A9061" t="s">
        <v>377</v>
      </c>
      <c r="B9061">
        <v>0</v>
      </c>
      <c r="C9061">
        <v>8</v>
      </c>
      <c r="D9061" t="s">
        <v>5852</v>
      </c>
      <c r="E9061">
        <v>49.072139999999997</v>
      </c>
      <c r="F9061">
        <v>-122.82242100000001</v>
      </c>
      <c r="G9061">
        <f>IF(route_map__2[[#This Row],[route_label]]&lt;&gt;A9062,0,SQRT((E9062-route_map__2[[#This Row],[stop_lat]])^2 + ((F9062-route_map__2[[#This Row],[stop_lon]])*COS(RADIANS(route_map__2[[#This Row],[stop_lat]])))^2)*111.32)</f>
        <v>3.7926838111934233</v>
      </c>
    </row>
    <row r="9062" spans="1:7" hidden="1" x14ac:dyDescent="0.2">
      <c r="A9062" t="s">
        <v>377</v>
      </c>
      <c r="B9062">
        <v>0</v>
      </c>
      <c r="C9062">
        <v>9</v>
      </c>
      <c r="D9062" t="s">
        <v>5856</v>
      </c>
      <c r="E9062">
        <v>49.105587999999997</v>
      </c>
      <c r="F9062">
        <v>-122.832314</v>
      </c>
      <c r="G9062">
        <f>IF(route_map__2[[#This Row],[route_label]]&lt;&gt;A9063,0,SQRT((E9063-route_map__2[[#This Row],[stop_lat]])^2 + ((F9063-route_map__2[[#This Row],[stop_lon]])*COS(RADIANS(route_map__2[[#This Row],[stop_lat]])))^2)*111.32)</f>
        <v>0.97204640370834572</v>
      </c>
    </row>
    <row r="9063" spans="1:7" hidden="1" x14ac:dyDescent="0.2">
      <c r="A9063" t="s">
        <v>377</v>
      </c>
      <c r="B9063">
        <v>0</v>
      </c>
      <c r="C9063">
        <v>10</v>
      </c>
      <c r="D9063" t="s">
        <v>5858</v>
      </c>
      <c r="E9063">
        <v>49.112374000000003</v>
      </c>
      <c r="F9063">
        <v>-122.84070800000001</v>
      </c>
      <c r="G9063">
        <f>IF(route_map__2[[#This Row],[route_label]]&lt;&gt;A9064,0,SQRT((E9064-route_map__2[[#This Row],[stop_lat]])^2 + ((F9064-route_map__2[[#This Row],[stop_lon]])*COS(RADIANS(route_map__2[[#This Row],[stop_lat]])))^2)*111.32)</f>
        <v>0.87565414401896002</v>
      </c>
    </row>
    <row r="9064" spans="1:7" hidden="1" x14ac:dyDescent="0.2">
      <c r="A9064" t="s">
        <v>377</v>
      </c>
      <c r="B9064">
        <v>0</v>
      </c>
      <c r="C9064">
        <v>11</v>
      </c>
      <c r="D9064" t="s">
        <v>5860</v>
      </c>
      <c r="E9064">
        <v>49.119635000000002</v>
      </c>
      <c r="F9064">
        <v>-122.84533</v>
      </c>
      <c r="G9064">
        <f>IF(route_map__2[[#This Row],[route_label]]&lt;&gt;A9065,0,SQRT((E9065-route_map__2[[#This Row],[stop_lat]])^2 + ((F9065-route_map__2[[#This Row],[stop_lon]])*COS(RADIANS(route_map__2[[#This Row],[stop_lat]])))^2)*111.32)</f>
        <v>0.72949648227529951</v>
      </c>
    </row>
    <row r="9065" spans="1:7" hidden="1" x14ac:dyDescent="0.2">
      <c r="A9065" t="s">
        <v>377</v>
      </c>
      <c r="B9065">
        <v>0</v>
      </c>
      <c r="C9065">
        <v>12</v>
      </c>
      <c r="D9065" t="s">
        <v>5862</v>
      </c>
      <c r="E9065">
        <v>49.126139000000002</v>
      </c>
      <c r="F9065">
        <v>-122.844106</v>
      </c>
      <c r="G9065">
        <f>IF(route_map__2[[#This Row],[route_label]]&lt;&gt;A9066,0,SQRT((E9066-route_map__2[[#This Row],[stop_lat]])^2 + ((F9066-route_map__2[[#This Row],[stop_lon]])*COS(RADIANS(route_map__2[[#This Row],[stop_lat]])))^2)*111.32)</f>
        <v>0.91142316484206587</v>
      </c>
    </row>
    <row r="9066" spans="1:7" hidden="1" x14ac:dyDescent="0.2">
      <c r="A9066" t="s">
        <v>377</v>
      </c>
      <c r="B9066">
        <v>0</v>
      </c>
      <c r="C9066">
        <v>13</v>
      </c>
      <c r="D9066" t="s">
        <v>5867</v>
      </c>
      <c r="E9066">
        <v>49.133676000000001</v>
      </c>
      <c r="F9066">
        <v>-122.839219</v>
      </c>
      <c r="G9066">
        <f>IF(route_map__2[[#This Row],[route_label]]&lt;&gt;A9067,0,SQRT((E9067-route_map__2[[#This Row],[stop_lat]])^2 + ((F9067-route_map__2[[#This Row],[stop_lon]])*COS(RADIANS(route_map__2[[#This Row],[stop_lat]])))^2)*111.32)</f>
        <v>0.20949923098926454</v>
      </c>
    </row>
    <row r="9067" spans="1:7" hidden="1" x14ac:dyDescent="0.2">
      <c r="A9067" t="s">
        <v>377</v>
      </c>
      <c r="B9067">
        <v>0</v>
      </c>
      <c r="C9067">
        <v>14</v>
      </c>
      <c r="D9067" t="s">
        <v>5868</v>
      </c>
      <c r="E9067">
        <v>49.133299000000001</v>
      </c>
      <c r="F9067">
        <v>-122.842037</v>
      </c>
      <c r="G9067">
        <f>IF(route_map__2[[#This Row],[route_label]]&lt;&gt;A9068,0,SQRT((E9068-route_map__2[[#This Row],[stop_lat]])^2 + ((F9068-route_map__2[[#This Row],[stop_lon]])*COS(RADIANS(route_map__2[[#This Row],[stop_lat]])))^2)*111.32)</f>
        <v>0.27202294900518409</v>
      </c>
    </row>
    <row r="9068" spans="1:7" hidden="1" x14ac:dyDescent="0.2">
      <c r="A9068" t="s">
        <v>377</v>
      </c>
      <c r="B9068">
        <v>0</v>
      </c>
      <c r="C9068">
        <v>15</v>
      </c>
      <c r="D9068" t="s">
        <v>5869</v>
      </c>
      <c r="E9068">
        <v>49.134337000000002</v>
      </c>
      <c r="F9068">
        <v>-122.845418</v>
      </c>
      <c r="G9068">
        <f>IF(route_map__2[[#This Row],[route_label]]&lt;&gt;A9069,0,SQRT((E9069-route_map__2[[#This Row],[stop_lat]])^2 + ((F9069-route_map__2[[#This Row],[stop_lon]])*COS(RADIANS(route_map__2[[#This Row],[stop_lat]])))^2)*111.32)</f>
        <v>0.79516612874938986</v>
      </c>
    </row>
    <row r="9069" spans="1:7" hidden="1" x14ac:dyDescent="0.2">
      <c r="A9069" t="s">
        <v>377</v>
      </c>
      <c r="B9069">
        <v>0</v>
      </c>
      <c r="C9069">
        <v>16</v>
      </c>
      <c r="D9069" t="s">
        <v>5871</v>
      </c>
      <c r="E9069">
        <v>49.141480000000001</v>
      </c>
      <c r="F9069">
        <v>-122.845465</v>
      </c>
      <c r="G9069">
        <f>IF(route_map__2[[#This Row],[route_label]]&lt;&gt;A9070,0,SQRT((E9070-route_map__2[[#This Row],[stop_lat]])^2 + ((F9070-route_map__2[[#This Row],[stop_lon]])*COS(RADIANS(route_map__2[[#This Row],[stop_lat]])))^2)*111.32)</f>
        <v>0.67827465220914551</v>
      </c>
    </row>
    <row r="9070" spans="1:7" hidden="1" x14ac:dyDescent="0.2">
      <c r="A9070" t="s">
        <v>377</v>
      </c>
      <c r="B9070">
        <v>0</v>
      </c>
      <c r="C9070">
        <v>17</v>
      </c>
      <c r="D9070" t="s">
        <v>5873</v>
      </c>
      <c r="E9070">
        <v>49.147573000000001</v>
      </c>
      <c r="F9070">
        <v>-122.84548700000001</v>
      </c>
      <c r="G9070">
        <f>IF(route_map__2[[#This Row],[route_label]]&lt;&gt;A9071,0,SQRT((E9071-route_map__2[[#This Row],[stop_lat]])^2 + ((F9071-route_map__2[[#This Row],[stop_lon]])*COS(RADIANS(route_map__2[[#This Row],[stop_lat]])))^2)*111.32)</f>
        <v>0.98464485290597636</v>
      </c>
    </row>
    <row r="9071" spans="1:7" hidden="1" x14ac:dyDescent="0.2">
      <c r="A9071" t="s">
        <v>377</v>
      </c>
      <c r="B9071">
        <v>0</v>
      </c>
      <c r="C9071">
        <v>18</v>
      </c>
      <c r="D9071" t="s">
        <v>5876</v>
      </c>
      <c r="E9071">
        <v>49.156418000000002</v>
      </c>
      <c r="F9071">
        <v>-122.845572</v>
      </c>
      <c r="G9071">
        <f>IF(route_map__2[[#This Row],[route_label]]&lt;&gt;A9072,0,SQRT((E9072-route_map__2[[#This Row],[stop_lat]])^2 + ((F9072-route_map__2[[#This Row],[stop_lon]])*COS(RADIANS(route_map__2[[#This Row],[stop_lat]])))^2)*111.32)</f>
        <v>0.77968993317775903</v>
      </c>
    </row>
    <row r="9072" spans="1:7" hidden="1" x14ac:dyDescent="0.2">
      <c r="A9072" t="s">
        <v>377</v>
      </c>
      <c r="B9072">
        <v>0</v>
      </c>
      <c r="C9072">
        <v>19</v>
      </c>
      <c r="D9072" t="s">
        <v>5878</v>
      </c>
      <c r="E9072">
        <v>49.163421999999997</v>
      </c>
      <c r="F9072">
        <v>-122.845609</v>
      </c>
      <c r="G9072">
        <f>IF(route_map__2[[#This Row],[route_label]]&lt;&gt;A9073,0,SQRT((E9073-route_map__2[[#This Row],[stop_lat]])^2 + ((F9073-route_map__2[[#This Row],[stop_lon]])*COS(RADIANS(route_map__2[[#This Row],[stop_lat]])))^2)*111.32)</f>
        <v>0.83624376051193727</v>
      </c>
    </row>
    <row r="9073" spans="1:7" hidden="1" x14ac:dyDescent="0.2">
      <c r="A9073" t="s">
        <v>377</v>
      </c>
      <c r="B9073">
        <v>0</v>
      </c>
      <c r="C9073">
        <v>20</v>
      </c>
      <c r="D9073" t="s">
        <v>5880</v>
      </c>
      <c r="E9073">
        <v>49.170934000000003</v>
      </c>
      <c r="F9073">
        <v>-122.845659</v>
      </c>
      <c r="G9073">
        <f>IF(route_map__2[[#This Row],[route_label]]&lt;&gt;A9074,0,SQRT((E9074-route_map__2[[#This Row],[stop_lat]])^2 + ((F9074-route_map__2[[#This Row],[stop_lon]])*COS(RADIANS(route_map__2[[#This Row],[stop_lat]])))^2)*111.32)</f>
        <v>0.74459666331078012</v>
      </c>
    </row>
    <row r="9074" spans="1:7" hidden="1" x14ac:dyDescent="0.2">
      <c r="A9074" t="s">
        <v>377</v>
      </c>
      <c r="B9074">
        <v>0</v>
      </c>
      <c r="C9074">
        <v>21</v>
      </c>
      <c r="D9074" t="s">
        <v>5591</v>
      </c>
      <c r="E9074">
        <v>49.177621000000002</v>
      </c>
      <c r="F9074">
        <v>-122.845422</v>
      </c>
      <c r="G9074">
        <f>IF(route_map__2[[#This Row],[route_label]]&lt;&gt;A9075,0,SQRT((E9075-route_map__2[[#This Row],[stop_lat]])^2 + ((F9075-route_map__2[[#This Row],[stop_lon]])*COS(RADIANS(route_map__2[[#This Row],[stop_lat]])))^2)*111.32)</f>
        <v>0.61294741083778959</v>
      </c>
    </row>
    <row r="9075" spans="1:7" hidden="1" x14ac:dyDescent="0.2">
      <c r="A9075" t="s">
        <v>377</v>
      </c>
      <c r="B9075">
        <v>0</v>
      </c>
      <c r="C9075">
        <v>22</v>
      </c>
      <c r="D9075" t="s">
        <v>6480</v>
      </c>
      <c r="E9075">
        <v>49.183123999999999</v>
      </c>
      <c r="F9075">
        <v>-122.845136</v>
      </c>
      <c r="G9075">
        <f>IF(route_map__2[[#This Row],[route_label]]&lt;&gt;A9076,0,SQRT((E9076-route_map__2[[#This Row],[stop_lat]])^2 + ((F9076-route_map__2[[#This Row],[stop_lon]])*COS(RADIANS(route_map__2[[#This Row],[stop_lat]])))^2)*111.32)</f>
        <v>0</v>
      </c>
    </row>
    <row r="9076" spans="1:7" hidden="1" x14ac:dyDescent="0.2">
      <c r="A9076" t="s">
        <v>377</v>
      </c>
      <c r="B9076">
        <v>1</v>
      </c>
      <c r="C9076">
        <v>1</v>
      </c>
      <c r="D9076" t="s">
        <v>6480</v>
      </c>
      <c r="E9076">
        <v>49.183123999999999</v>
      </c>
      <c r="F9076">
        <v>-122.845136</v>
      </c>
      <c r="G9076">
        <f>IF(route_map__2[[#This Row],[route_label]]&lt;&gt;A9077,0,SQRT((E9077-route_map__2[[#This Row],[stop_lat]])^2 + ((F9077-route_map__2[[#This Row],[stop_lon]])*COS(RADIANS(route_map__2[[#This Row],[stop_lat]])))^2)*111.32)</f>
        <v>0.27327639643287566</v>
      </c>
    </row>
    <row r="9077" spans="1:7" hidden="1" x14ac:dyDescent="0.2">
      <c r="A9077" t="s">
        <v>377</v>
      </c>
      <c r="B9077">
        <v>1</v>
      </c>
      <c r="C9077">
        <v>2</v>
      </c>
      <c r="D9077" t="s">
        <v>6481</v>
      </c>
      <c r="E9077">
        <v>49.181722999999998</v>
      </c>
      <c r="F9077">
        <v>-122.842052</v>
      </c>
      <c r="G9077">
        <f>IF(route_map__2[[#This Row],[route_label]]&lt;&gt;A9078,0,SQRT((E9078-route_map__2[[#This Row],[stop_lat]])^2 + ((F9078-route_map__2[[#This Row],[stop_lon]])*COS(RADIANS(route_map__2[[#This Row],[stop_lat]])))^2)*111.32)</f>
        <v>0.69741335861749121</v>
      </c>
    </row>
    <row r="9078" spans="1:7" hidden="1" x14ac:dyDescent="0.2">
      <c r="A9078" t="s">
        <v>377</v>
      </c>
      <c r="B9078">
        <v>1</v>
      </c>
      <c r="C9078">
        <v>3</v>
      </c>
      <c r="D9078" t="s">
        <v>5887</v>
      </c>
      <c r="E9078">
        <v>49.176018999999997</v>
      </c>
      <c r="F9078">
        <v>-122.84601600000001</v>
      </c>
      <c r="G9078">
        <f>IF(route_map__2[[#This Row],[route_label]]&lt;&gt;A9079,0,SQRT((E9079-route_map__2[[#This Row],[stop_lat]])^2 + ((F9079-route_map__2[[#This Row],[stop_lon]])*COS(RADIANS(route_map__2[[#This Row],[stop_lat]])))^2)*111.32)</f>
        <v>0.80094739999953724</v>
      </c>
    </row>
    <row r="9079" spans="1:7" hidden="1" x14ac:dyDescent="0.2">
      <c r="A9079" t="s">
        <v>377</v>
      </c>
      <c r="B9079">
        <v>1</v>
      </c>
      <c r="C9079">
        <v>4</v>
      </c>
      <c r="D9079" t="s">
        <v>5889</v>
      </c>
      <c r="E9079">
        <v>49.168824000000001</v>
      </c>
      <c r="F9079">
        <v>-122.84601600000001</v>
      </c>
      <c r="G9079">
        <f>IF(route_map__2[[#This Row],[route_label]]&lt;&gt;A9080,0,SQRT((E9080-route_map__2[[#This Row],[stop_lat]])^2 + ((F9080-route_map__2[[#This Row],[stop_lon]])*COS(RADIANS(route_map__2[[#This Row],[stop_lat]])))^2)*111.32)</f>
        <v>0.78569883897999282</v>
      </c>
    </row>
    <row r="9080" spans="1:7" hidden="1" x14ac:dyDescent="0.2">
      <c r="A9080" t="s">
        <v>377</v>
      </c>
      <c r="B9080">
        <v>1</v>
      </c>
      <c r="C9080">
        <v>5</v>
      </c>
      <c r="D9080" t="s">
        <v>5891</v>
      </c>
      <c r="E9080">
        <v>49.161766</v>
      </c>
      <c r="F9080">
        <v>-122.84599</v>
      </c>
      <c r="G9080">
        <f>IF(route_map__2[[#This Row],[route_label]]&lt;&gt;A9081,0,SQRT((E9081-route_map__2[[#This Row],[stop_lat]])^2 + ((F9081-route_map__2[[#This Row],[stop_lon]])*COS(RADIANS(route_map__2[[#This Row],[stop_lat]])))^2)*111.32)</f>
        <v>0.76555699847135494</v>
      </c>
    </row>
    <row r="9081" spans="1:7" hidden="1" x14ac:dyDescent="0.2">
      <c r="A9081" t="s">
        <v>377</v>
      </c>
      <c r="B9081">
        <v>1</v>
      </c>
      <c r="C9081">
        <v>6</v>
      </c>
      <c r="D9081" t="s">
        <v>5893</v>
      </c>
      <c r="E9081">
        <v>49.154888999999997</v>
      </c>
      <c r="F9081">
        <v>-122.845938</v>
      </c>
      <c r="G9081">
        <f>IF(route_map__2[[#This Row],[route_label]]&lt;&gt;A9082,0,SQRT((E9082-route_map__2[[#This Row],[stop_lat]])^2 + ((F9082-route_map__2[[#This Row],[stop_lon]])*COS(RADIANS(route_map__2[[#This Row],[stop_lat]])))^2)*111.32)</f>
        <v>0.85160226050813859</v>
      </c>
    </row>
    <row r="9082" spans="1:7" hidden="1" x14ac:dyDescent="0.2">
      <c r="A9082" t="s">
        <v>377</v>
      </c>
      <c r="B9082">
        <v>1</v>
      </c>
      <c r="C9082">
        <v>7</v>
      </c>
      <c r="D9082" t="s">
        <v>5896</v>
      </c>
      <c r="E9082">
        <v>49.147238999999999</v>
      </c>
      <c r="F9082">
        <v>-122.845901</v>
      </c>
      <c r="G9082">
        <f>IF(route_map__2[[#This Row],[route_label]]&lt;&gt;A9083,0,SQRT((E9083-route_map__2[[#This Row],[stop_lat]])^2 + ((F9083-route_map__2[[#This Row],[stop_lon]])*COS(RADIANS(route_map__2[[#This Row],[stop_lat]])))^2)*111.32)</f>
        <v>0.79707466895597845</v>
      </c>
    </row>
    <row r="9083" spans="1:7" hidden="1" x14ac:dyDescent="0.2">
      <c r="A9083" t="s">
        <v>377</v>
      </c>
      <c r="B9083">
        <v>1</v>
      </c>
      <c r="C9083">
        <v>8</v>
      </c>
      <c r="D9083" t="s">
        <v>5898</v>
      </c>
      <c r="E9083">
        <v>49.140079</v>
      </c>
      <c r="F9083">
        <v>-122.845817</v>
      </c>
      <c r="G9083">
        <f>IF(route_map__2[[#This Row],[route_label]]&lt;&gt;A9084,0,SQRT((E9084-route_map__2[[#This Row],[stop_lat]])^2 + ((F9084-route_map__2[[#This Row],[stop_lon]])*COS(RADIANS(route_map__2[[#This Row],[stop_lat]])))^2)*111.32)</f>
        <v>0.74644467472101883</v>
      </c>
    </row>
    <row r="9084" spans="1:7" hidden="1" x14ac:dyDescent="0.2">
      <c r="A9084" t="s">
        <v>377</v>
      </c>
      <c r="B9084">
        <v>1</v>
      </c>
      <c r="C9084">
        <v>9</v>
      </c>
      <c r="D9084" t="s">
        <v>5707</v>
      </c>
      <c r="E9084">
        <v>49.133436000000003</v>
      </c>
      <c r="F9084">
        <v>-122.84442199999999</v>
      </c>
      <c r="G9084">
        <f>IF(route_map__2[[#This Row],[route_label]]&lt;&gt;A9085,0,SQRT((E9085-route_map__2[[#This Row],[stop_lat]])^2 + ((F9085-route_map__2[[#This Row],[stop_lon]])*COS(RADIANS(route_map__2[[#This Row],[stop_lat]])))^2)*111.32)</f>
        <v>0.17211472682712331</v>
      </c>
    </row>
    <row r="9085" spans="1:7" hidden="1" x14ac:dyDescent="0.2">
      <c r="A9085" t="s">
        <v>377</v>
      </c>
      <c r="B9085">
        <v>1</v>
      </c>
      <c r="C9085">
        <v>10</v>
      </c>
      <c r="D9085" t="s">
        <v>5900</v>
      </c>
      <c r="E9085">
        <v>49.133429</v>
      </c>
      <c r="F9085">
        <v>-122.84205900000001</v>
      </c>
      <c r="G9085">
        <f>IF(route_map__2[[#This Row],[route_label]]&lt;&gt;A9086,0,SQRT((E9086-route_map__2[[#This Row],[stop_lat]])^2 + ((F9086-route_map__2[[#This Row],[stop_lon]])*COS(RADIANS(route_map__2[[#This Row],[stop_lat]])))^2)*111.32)</f>
        <v>0.24213427102824048</v>
      </c>
    </row>
    <row r="9086" spans="1:7" hidden="1" x14ac:dyDescent="0.2">
      <c r="A9086" t="s">
        <v>377</v>
      </c>
      <c r="B9086">
        <v>1</v>
      </c>
      <c r="C9086">
        <v>11</v>
      </c>
      <c r="D9086" t="s">
        <v>5901</v>
      </c>
      <c r="E9086">
        <v>49.133130999999999</v>
      </c>
      <c r="F9086">
        <v>-122.83876600000001</v>
      </c>
      <c r="G9086">
        <f>IF(route_map__2[[#This Row],[route_label]]&lt;&gt;A9087,0,SQRT((E9087-route_map__2[[#This Row],[stop_lat]])^2 + ((F9087-route_map__2[[#This Row],[stop_lon]])*COS(RADIANS(route_map__2[[#This Row],[stop_lat]])))^2)*111.32)</f>
        <v>1.0056295730920288</v>
      </c>
    </row>
    <row r="9087" spans="1:7" hidden="1" x14ac:dyDescent="0.2">
      <c r="A9087" t="s">
        <v>377</v>
      </c>
      <c r="B9087">
        <v>1</v>
      </c>
      <c r="C9087">
        <v>12</v>
      </c>
      <c r="D9087" t="s">
        <v>5905</v>
      </c>
      <c r="E9087">
        <v>49.125328000000003</v>
      </c>
      <c r="F9087">
        <v>-122.84572300000001</v>
      </c>
      <c r="G9087">
        <f>IF(route_map__2[[#This Row],[route_label]]&lt;&gt;A9088,0,SQRT((E9088-route_map__2[[#This Row],[stop_lat]])^2 + ((F9088-route_map__2[[#This Row],[stop_lon]])*COS(RADIANS(route_map__2[[#This Row],[stop_lat]])))^2)*111.32)</f>
        <v>0.8320292671911409</v>
      </c>
    </row>
    <row r="9088" spans="1:7" hidden="1" x14ac:dyDescent="0.2">
      <c r="A9088" t="s">
        <v>377</v>
      </c>
      <c r="B9088">
        <v>1</v>
      </c>
      <c r="C9088">
        <v>13</v>
      </c>
      <c r="D9088" t="s">
        <v>5907</v>
      </c>
      <c r="E9088">
        <v>49.117854000000001</v>
      </c>
      <c r="F9088">
        <v>-122.845637</v>
      </c>
      <c r="G9088">
        <f>IF(route_map__2[[#This Row],[route_label]]&lt;&gt;A9089,0,SQRT((E9089-route_map__2[[#This Row],[stop_lat]])^2 + ((F9089-route_map__2[[#This Row],[stop_lon]])*COS(RADIANS(route_map__2[[#This Row],[stop_lat]])))^2)*111.32)</f>
        <v>0.81948936781650805</v>
      </c>
    </row>
    <row r="9089" spans="1:7" hidden="1" x14ac:dyDescent="0.2">
      <c r="A9089" t="s">
        <v>377</v>
      </c>
      <c r="B9089">
        <v>1</v>
      </c>
      <c r="C9089">
        <v>14</v>
      </c>
      <c r="D9089" t="s">
        <v>5909</v>
      </c>
      <c r="E9089">
        <v>49.111471999999999</v>
      </c>
      <c r="F9089">
        <v>-122.840031</v>
      </c>
      <c r="G9089">
        <f>IF(route_map__2[[#This Row],[route_label]]&lt;&gt;A9090,0,SQRT((E9090-route_map__2[[#This Row],[stop_lat]])^2 + ((F9090-route_map__2[[#This Row],[stop_lon]])*COS(RADIANS(route_map__2[[#This Row],[stop_lat]])))^2)*111.32)</f>
        <v>0.8655884585236937</v>
      </c>
    </row>
    <row r="9090" spans="1:7" hidden="1" x14ac:dyDescent="0.2">
      <c r="A9090" t="s">
        <v>377</v>
      </c>
      <c r="B9090">
        <v>1</v>
      </c>
      <c r="C9090">
        <v>15</v>
      </c>
      <c r="D9090" t="s">
        <v>5911</v>
      </c>
      <c r="E9090">
        <v>49.105362</v>
      </c>
      <c r="F9090">
        <v>-122.832684</v>
      </c>
      <c r="G9090">
        <f>IF(route_map__2[[#This Row],[route_label]]&lt;&gt;A9091,0,SQRT((E9091-route_map__2[[#This Row],[stop_lat]])^2 + ((F9091-route_map__2[[#This Row],[stop_lon]])*COS(RADIANS(route_map__2[[#This Row],[stop_lat]])))^2)*111.32)</f>
        <v>3.817552023686527</v>
      </c>
    </row>
    <row r="9091" spans="1:7" hidden="1" x14ac:dyDescent="0.2">
      <c r="A9091" t="s">
        <v>377</v>
      </c>
      <c r="B9091">
        <v>1</v>
      </c>
      <c r="C9091">
        <v>16</v>
      </c>
      <c r="D9091" t="s">
        <v>5915</v>
      </c>
      <c r="E9091">
        <v>49.071747999999999</v>
      </c>
      <c r="F9091">
        <v>-122.82230800000001</v>
      </c>
      <c r="G9091">
        <f>IF(route_map__2[[#This Row],[route_label]]&lt;&gt;A9092,0,SQRT((E9092-route_map__2[[#This Row],[stop_lat]])^2 + ((F9092-route_map__2[[#This Row],[stop_lon]])*COS(RADIANS(route_map__2[[#This Row],[stop_lat]])))^2)*111.32)</f>
        <v>1.382604465772582</v>
      </c>
    </row>
    <row r="9092" spans="1:7" hidden="1" x14ac:dyDescent="0.2">
      <c r="A9092" t="s">
        <v>377</v>
      </c>
      <c r="B9092">
        <v>1</v>
      </c>
      <c r="C9092">
        <v>17</v>
      </c>
      <c r="D9092" t="s">
        <v>5918</v>
      </c>
      <c r="E9092">
        <v>49.060991000000001</v>
      </c>
      <c r="F9092">
        <v>-122.812831</v>
      </c>
      <c r="G9092">
        <f>IF(route_map__2[[#This Row],[route_label]]&lt;&gt;A9093,0,SQRT((E9093-route_map__2[[#This Row],[stop_lat]])^2 + ((F9093-route_map__2[[#This Row],[stop_lon]])*COS(RADIANS(route_map__2[[#This Row],[stop_lat]])))^2)*111.32)</f>
        <v>0.83628285400866276</v>
      </c>
    </row>
    <row r="9093" spans="1:7" hidden="1" x14ac:dyDescent="0.2">
      <c r="A9093" t="s">
        <v>377</v>
      </c>
      <c r="B9093">
        <v>1</v>
      </c>
      <c r="C9093">
        <v>18</v>
      </c>
      <c r="D9093" t="s">
        <v>6501</v>
      </c>
      <c r="E9093">
        <v>49.061126999999999</v>
      </c>
      <c r="F9093">
        <v>-122.801368</v>
      </c>
      <c r="G9093">
        <f>IF(route_map__2[[#This Row],[route_label]]&lt;&gt;A9094,0,SQRT((E9094-route_map__2[[#This Row],[stop_lat]])^2 + ((F9094-route_map__2[[#This Row],[stop_lon]])*COS(RADIANS(route_map__2[[#This Row],[stop_lat]])))^2)*111.32)</f>
        <v>0.58877766570859003</v>
      </c>
    </row>
    <row r="9094" spans="1:7" hidden="1" x14ac:dyDescent="0.2">
      <c r="A9094" t="s">
        <v>377</v>
      </c>
      <c r="B9094">
        <v>1</v>
      </c>
      <c r="C9094">
        <v>19</v>
      </c>
      <c r="D9094" t="s">
        <v>6502</v>
      </c>
      <c r="E9094">
        <v>49.055838000000001</v>
      </c>
      <c r="F9094">
        <v>-122.801331</v>
      </c>
      <c r="G9094">
        <f>IF(route_map__2[[#This Row],[route_label]]&lt;&gt;A9095,0,SQRT((E9095-route_map__2[[#This Row],[stop_lat]])^2 + ((F9095-route_map__2[[#This Row],[stop_lon]])*COS(RADIANS(route_map__2[[#This Row],[stop_lat]])))^2)*111.32)</f>
        <v>1.1924600631430038</v>
      </c>
    </row>
    <row r="9095" spans="1:7" hidden="1" x14ac:dyDescent="0.2">
      <c r="A9095" t="s">
        <v>377</v>
      </c>
      <c r="B9095">
        <v>1</v>
      </c>
      <c r="C9095">
        <v>20</v>
      </c>
      <c r="D9095" t="s">
        <v>5924</v>
      </c>
      <c r="E9095">
        <v>49.045126000000003</v>
      </c>
      <c r="F9095">
        <v>-122.80134099999999</v>
      </c>
      <c r="G9095">
        <f>IF(route_map__2[[#This Row],[route_label]]&lt;&gt;A9096,0,SQRT((E9096-route_map__2[[#This Row],[stop_lat]])^2 + ((F9096-route_map__2[[#This Row],[stop_lon]])*COS(RADIANS(route_map__2[[#This Row],[stop_lat]])))^2)*111.32)</f>
        <v>0.78447245060329718</v>
      </c>
    </row>
    <row r="9096" spans="1:7" hidden="1" x14ac:dyDescent="0.2">
      <c r="A9096" t="s">
        <v>377</v>
      </c>
      <c r="B9096">
        <v>1</v>
      </c>
      <c r="C9096">
        <v>21</v>
      </c>
      <c r="D9096" t="s">
        <v>5926</v>
      </c>
      <c r="E9096">
        <v>49.038079000000003</v>
      </c>
      <c r="F9096">
        <v>-122.80135199999999</v>
      </c>
      <c r="G9096">
        <f>IF(route_map__2[[#This Row],[route_label]]&lt;&gt;A9097,0,SQRT((E9097-route_map__2[[#This Row],[stop_lat]])^2 + ((F9097-route_map__2[[#This Row],[stop_lon]])*COS(RADIANS(route_map__2[[#This Row],[stop_lat]])))^2)*111.32)</f>
        <v>0.43052836669964889</v>
      </c>
    </row>
    <row r="9097" spans="1:7" hidden="1" x14ac:dyDescent="0.2">
      <c r="A9097" t="s">
        <v>377</v>
      </c>
      <c r="B9097">
        <v>1</v>
      </c>
      <c r="C9097">
        <v>22</v>
      </c>
      <c r="D9097" t="s">
        <v>6726</v>
      </c>
      <c r="E9097">
        <v>49.034509</v>
      </c>
      <c r="F9097">
        <v>-122.80362100000001</v>
      </c>
      <c r="G9097">
        <f>IF(route_map__2[[#This Row],[route_label]]&lt;&gt;A9098,0,SQRT((E9098-route_map__2[[#This Row],[stop_lat]])^2 + ((F9098-route_map__2[[#This Row],[stop_lon]])*COS(RADIANS(route_map__2[[#This Row],[stop_lat]])))^2)*111.32)</f>
        <v>0.26079993916690647</v>
      </c>
    </row>
    <row r="9098" spans="1:7" hidden="1" x14ac:dyDescent="0.2">
      <c r="A9098" t="s">
        <v>377</v>
      </c>
      <c r="B9098">
        <v>1</v>
      </c>
      <c r="C9098">
        <v>23</v>
      </c>
      <c r="D9098" t="s">
        <v>7124</v>
      </c>
      <c r="E9098">
        <v>49.032454000000001</v>
      </c>
      <c r="F9098">
        <v>-122.80533699999999</v>
      </c>
      <c r="G9098">
        <f>IF(route_map__2[[#This Row],[route_label]]&lt;&gt;A9099,0,SQRT((E9099-route_map__2[[#This Row],[stop_lat]])^2 + ((F9099-route_map__2[[#This Row],[stop_lon]])*COS(RADIANS(route_map__2[[#This Row],[stop_lat]])))^2)*111.32)</f>
        <v>0.31490342193683829</v>
      </c>
    </row>
    <row r="9099" spans="1:7" hidden="1" x14ac:dyDescent="0.2">
      <c r="A9099" t="s">
        <v>377</v>
      </c>
      <c r="B9099">
        <v>1</v>
      </c>
      <c r="C9099">
        <v>24</v>
      </c>
      <c r="D9099" t="s">
        <v>7123</v>
      </c>
      <c r="E9099">
        <v>49.032784999999997</v>
      </c>
      <c r="F9099">
        <v>-122.801052</v>
      </c>
      <c r="G9099">
        <f>IF(route_map__2[[#This Row],[route_label]]&lt;&gt;A9100,0,SQRT((E9100-route_map__2[[#This Row],[stop_lat]])^2 + ((F9100-route_map__2[[#This Row],[stop_lon]])*COS(RADIANS(route_map__2[[#This Row],[stop_lat]])))^2)*111.32)</f>
        <v>0</v>
      </c>
    </row>
    <row r="9100" spans="1:7" hidden="1" x14ac:dyDescent="0.2">
      <c r="A9100" t="s">
        <v>398</v>
      </c>
      <c r="B9100">
        <v>0</v>
      </c>
      <c r="C9100">
        <v>1</v>
      </c>
      <c r="D9100" t="s">
        <v>6480</v>
      </c>
      <c r="E9100">
        <v>49.183123999999999</v>
      </c>
      <c r="F9100">
        <v>-122.845136</v>
      </c>
      <c r="G9100">
        <f>IF(route_map__2[[#This Row],[route_label]]&lt;&gt;A9101,0,SQRT((E9101-route_map__2[[#This Row],[stop_lat]])^2 + ((F9101-route_map__2[[#This Row],[stop_lon]])*COS(RADIANS(route_map__2[[#This Row],[stop_lat]])))^2)*111.32)</f>
        <v>0.27327639643287566</v>
      </c>
    </row>
    <row r="9101" spans="1:7" hidden="1" x14ac:dyDescent="0.2">
      <c r="A9101" t="s">
        <v>398</v>
      </c>
      <c r="B9101">
        <v>0</v>
      </c>
      <c r="C9101">
        <v>2</v>
      </c>
      <c r="D9101" t="s">
        <v>6481</v>
      </c>
      <c r="E9101">
        <v>49.181722999999998</v>
      </c>
      <c r="F9101">
        <v>-122.842052</v>
      </c>
      <c r="G9101">
        <f>IF(route_map__2[[#This Row],[route_label]]&lt;&gt;A9102,0,SQRT((E9102-route_map__2[[#This Row],[stop_lat]])^2 + ((F9102-route_map__2[[#This Row],[stop_lon]])*COS(RADIANS(route_map__2[[#This Row],[stop_lat]])))^2)*111.32)</f>
        <v>0.4900110284741459</v>
      </c>
    </row>
    <row r="9102" spans="1:7" hidden="1" x14ac:dyDescent="0.2">
      <c r="A9102" t="s">
        <v>398</v>
      </c>
      <c r="B9102">
        <v>0</v>
      </c>
      <c r="C9102">
        <v>3</v>
      </c>
      <c r="D9102" t="s">
        <v>6482</v>
      </c>
      <c r="E9102">
        <v>49.179400000000001</v>
      </c>
      <c r="F9102">
        <v>-122.836332</v>
      </c>
      <c r="G9102">
        <f>IF(route_map__2[[#This Row],[route_label]]&lt;&gt;A9103,0,SQRT((E9103-route_map__2[[#This Row],[stop_lat]])^2 + ((F9103-route_map__2[[#This Row],[stop_lon]])*COS(RADIANS(route_map__2[[#This Row],[stop_lat]])))^2)*111.32)</f>
        <v>2.1008792122183251</v>
      </c>
    </row>
    <row r="9103" spans="1:7" hidden="1" x14ac:dyDescent="0.2">
      <c r="A9103" t="s">
        <v>398</v>
      </c>
      <c r="B9103">
        <v>0</v>
      </c>
      <c r="C9103">
        <v>4</v>
      </c>
      <c r="D9103" t="s">
        <v>6483</v>
      </c>
      <c r="E9103">
        <v>49.169832999999997</v>
      </c>
      <c r="F9103">
        <v>-122.811446</v>
      </c>
      <c r="G9103">
        <f>IF(route_map__2[[#This Row],[route_label]]&lt;&gt;A9104,0,SQRT((E9104-route_map__2[[#This Row],[stop_lat]])^2 + ((F9104-route_map__2[[#This Row],[stop_lon]])*COS(RADIANS(route_map__2[[#This Row],[stop_lat]])))^2)*111.32)</f>
        <v>0.434899832441621</v>
      </c>
    </row>
    <row r="9104" spans="1:7" hidden="1" x14ac:dyDescent="0.2">
      <c r="A9104" t="s">
        <v>398</v>
      </c>
      <c r="B9104">
        <v>0</v>
      </c>
      <c r="C9104">
        <v>5</v>
      </c>
      <c r="D9104" t="s">
        <v>6484</v>
      </c>
      <c r="E9104">
        <v>49.167842999999998</v>
      </c>
      <c r="F9104">
        <v>-122.806304</v>
      </c>
      <c r="G9104">
        <f>IF(route_map__2[[#This Row],[route_label]]&lt;&gt;A9105,0,SQRT((E9105-route_map__2[[#This Row],[stop_lat]])^2 + ((F9105-route_map__2[[#This Row],[stop_lon]])*COS(RADIANS(route_map__2[[#This Row],[stop_lat]])))^2)*111.32)</f>
        <v>0.49338884653994497</v>
      </c>
    </row>
    <row r="9105" spans="1:7" hidden="1" x14ac:dyDescent="0.2">
      <c r="A9105" t="s">
        <v>398</v>
      </c>
      <c r="B9105">
        <v>0</v>
      </c>
      <c r="C9105">
        <v>6</v>
      </c>
      <c r="D9105" t="s">
        <v>5730</v>
      </c>
      <c r="E9105">
        <v>49.165595000000003</v>
      </c>
      <c r="F9105">
        <v>-122.800462</v>
      </c>
      <c r="G9105">
        <f>IF(route_map__2[[#This Row],[route_label]]&lt;&gt;A9106,0,SQRT((E9106-route_map__2[[#This Row],[stop_lat]])^2 + ((F9106-route_map__2[[#This Row],[stop_lon]])*COS(RADIANS(route_map__2[[#This Row],[stop_lat]])))^2)*111.32)</f>
        <v>0.24911404145020863</v>
      </c>
    </row>
    <row r="9106" spans="1:7" hidden="1" x14ac:dyDescent="0.2">
      <c r="A9106" t="s">
        <v>398</v>
      </c>
      <c r="B9106">
        <v>0</v>
      </c>
      <c r="C9106">
        <v>7</v>
      </c>
      <c r="D9106" t="s">
        <v>5731</v>
      </c>
      <c r="E9106">
        <v>49.164444000000003</v>
      </c>
      <c r="F9106">
        <v>-122.797527</v>
      </c>
      <c r="G9106">
        <f>IF(route_map__2[[#This Row],[route_label]]&lt;&gt;A9107,0,SQRT((E9107-route_map__2[[#This Row],[stop_lat]])^2 + ((F9107-route_map__2[[#This Row],[stop_lon]])*COS(RADIANS(route_map__2[[#This Row],[stop_lat]])))^2)*111.32)</f>
        <v>0.68841647193158062</v>
      </c>
    </row>
    <row r="9107" spans="1:7" hidden="1" x14ac:dyDescent="0.2">
      <c r="A9107" t="s">
        <v>398</v>
      </c>
      <c r="B9107">
        <v>0</v>
      </c>
      <c r="C9107">
        <v>8</v>
      </c>
      <c r="D9107" t="s">
        <v>5732</v>
      </c>
      <c r="E9107">
        <v>49.161299999999997</v>
      </c>
      <c r="F9107">
        <v>-122.789383</v>
      </c>
      <c r="G9107">
        <f>IF(route_map__2[[#This Row],[route_label]]&lt;&gt;A9108,0,SQRT((E9108-route_map__2[[#This Row],[stop_lat]])^2 + ((F9108-route_map__2[[#This Row],[stop_lon]])*COS(RADIANS(route_map__2[[#This Row],[stop_lat]])))^2)*111.32)</f>
        <v>0.40127888142972773</v>
      </c>
    </row>
    <row r="9108" spans="1:7" hidden="1" x14ac:dyDescent="0.2">
      <c r="A9108" t="s">
        <v>398</v>
      </c>
      <c r="B9108">
        <v>0</v>
      </c>
      <c r="C9108">
        <v>9</v>
      </c>
      <c r="D9108" t="s">
        <v>5733</v>
      </c>
      <c r="E9108">
        <v>49.159461999999998</v>
      </c>
      <c r="F9108">
        <v>-122.78464099999999</v>
      </c>
      <c r="G9108">
        <f>IF(route_map__2[[#This Row],[route_label]]&lt;&gt;A9109,0,SQRT((E9109-route_map__2[[#This Row],[stop_lat]])^2 + ((F9109-route_map__2[[#This Row],[stop_lon]])*COS(RADIANS(route_map__2[[#This Row],[stop_lat]])))^2)*111.32)</f>
        <v>0.24968731295547314</v>
      </c>
    </row>
    <row r="9109" spans="1:7" hidden="1" x14ac:dyDescent="0.2">
      <c r="A9109" t="s">
        <v>398</v>
      </c>
      <c r="B9109">
        <v>0</v>
      </c>
      <c r="C9109">
        <v>10</v>
      </c>
      <c r="D9109" t="s">
        <v>5734</v>
      </c>
      <c r="E9109">
        <v>49.158320000000003</v>
      </c>
      <c r="F9109">
        <v>-122.781689</v>
      </c>
      <c r="G9109">
        <f>IF(route_map__2[[#This Row],[route_label]]&lt;&gt;A9110,0,SQRT((E9110-route_map__2[[#This Row],[stop_lat]])^2 + ((F9110-route_map__2[[#This Row],[stop_lon]])*COS(RADIANS(route_map__2[[#This Row],[stop_lat]])))^2)*111.32)</f>
        <v>0.34909094864951251</v>
      </c>
    </row>
    <row r="9110" spans="1:7" hidden="1" x14ac:dyDescent="0.2">
      <c r="A9110" t="s">
        <v>398</v>
      </c>
      <c r="B9110">
        <v>0</v>
      </c>
      <c r="C9110">
        <v>11</v>
      </c>
      <c r="D9110" t="s">
        <v>5735</v>
      </c>
      <c r="E9110">
        <v>49.156720999999997</v>
      </c>
      <c r="F9110">
        <v>-122.777564</v>
      </c>
      <c r="G9110">
        <f>IF(route_map__2[[#This Row],[route_label]]&lt;&gt;A9111,0,SQRT((E9111-route_map__2[[#This Row],[stop_lat]])^2 + ((F9111-route_map__2[[#This Row],[stop_lon]])*COS(RADIANS(route_map__2[[#This Row],[stop_lat]])))^2)*111.32)</f>
        <v>0.30284828045245277</v>
      </c>
    </row>
    <row r="9111" spans="1:7" hidden="1" x14ac:dyDescent="0.2">
      <c r="A9111" t="s">
        <v>398</v>
      </c>
      <c r="B9111">
        <v>0</v>
      </c>
      <c r="C9111">
        <v>12</v>
      </c>
      <c r="D9111" t="s">
        <v>5736</v>
      </c>
      <c r="E9111">
        <v>49.155329999999999</v>
      </c>
      <c r="F9111">
        <v>-122.773989</v>
      </c>
      <c r="G9111">
        <f>IF(route_map__2[[#This Row],[route_label]]&lt;&gt;A9112,0,SQRT((E9112-route_map__2[[#This Row],[stop_lat]])^2 + ((F9112-route_map__2[[#This Row],[stop_lon]])*COS(RADIANS(route_map__2[[#This Row],[stop_lat]])))^2)*111.32)</f>
        <v>0.60405723910021847</v>
      </c>
    </row>
    <row r="9112" spans="1:7" hidden="1" x14ac:dyDescent="0.2">
      <c r="A9112" t="s">
        <v>398</v>
      </c>
      <c r="B9112">
        <v>0</v>
      </c>
      <c r="C9112">
        <v>13</v>
      </c>
      <c r="D9112" t="s">
        <v>5737</v>
      </c>
      <c r="E9112">
        <v>49.152531000000003</v>
      </c>
      <c r="F9112">
        <v>-122.766881</v>
      </c>
      <c r="G9112">
        <f>IF(route_map__2[[#This Row],[route_label]]&lt;&gt;A9113,0,SQRT((E9113-route_map__2[[#This Row],[stop_lat]])^2 + ((F9113-route_map__2[[#This Row],[stop_lon]])*COS(RADIANS(route_map__2[[#This Row],[stop_lat]])))^2)*111.32)</f>
        <v>0.44792676858879166</v>
      </c>
    </row>
    <row r="9113" spans="1:7" hidden="1" x14ac:dyDescent="0.2">
      <c r="A9113" t="s">
        <v>398</v>
      </c>
      <c r="B9113">
        <v>0</v>
      </c>
      <c r="C9113">
        <v>14</v>
      </c>
      <c r="D9113" t="s">
        <v>5738</v>
      </c>
      <c r="E9113">
        <v>49.150455999999998</v>
      </c>
      <c r="F9113">
        <v>-122.76161</v>
      </c>
      <c r="G9113">
        <f>IF(route_map__2[[#This Row],[route_label]]&lt;&gt;A9114,0,SQRT((E9114-route_map__2[[#This Row],[stop_lat]])^2 + ((F9114-route_map__2[[#This Row],[stop_lon]])*COS(RADIANS(route_map__2[[#This Row],[stop_lat]])))^2)*111.32)</f>
        <v>0.58993494441097383</v>
      </c>
    </row>
    <row r="9114" spans="1:7" hidden="1" x14ac:dyDescent="0.2">
      <c r="A9114" t="s">
        <v>398</v>
      </c>
      <c r="B9114">
        <v>0</v>
      </c>
      <c r="C9114">
        <v>15</v>
      </c>
      <c r="D9114" t="s">
        <v>5739</v>
      </c>
      <c r="E9114">
        <v>49.146242000000001</v>
      </c>
      <c r="F9114">
        <v>-122.756697</v>
      </c>
      <c r="G9114">
        <f>IF(route_map__2[[#This Row],[route_label]]&lt;&gt;A9115,0,SQRT((E9115-route_map__2[[#This Row],[stop_lat]])^2 + ((F9115-route_map__2[[#This Row],[stop_lon]])*COS(RADIANS(route_map__2[[#This Row],[stop_lat]])))^2)*111.32)</f>
        <v>2.6702379870776003</v>
      </c>
    </row>
    <row r="9115" spans="1:7" hidden="1" x14ac:dyDescent="0.2">
      <c r="A9115" t="s">
        <v>398</v>
      </c>
      <c r="B9115">
        <v>0</v>
      </c>
      <c r="C9115">
        <v>16</v>
      </c>
      <c r="D9115" t="s">
        <v>5740</v>
      </c>
      <c r="E9115">
        <v>49.122255000000003</v>
      </c>
      <c r="F9115">
        <v>-122.756625</v>
      </c>
      <c r="G9115">
        <f>IF(route_map__2[[#This Row],[route_label]]&lt;&gt;A9116,0,SQRT((E9116-route_map__2[[#This Row],[stop_lat]])^2 + ((F9116-route_map__2[[#This Row],[stop_lon]])*COS(RADIANS(route_map__2[[#This Row],[stop_lat]])))^2)*111.32)</f>
        <v>0.38846270218097567</v>
      </c>
    </row>
    <row r="9116" spans="1:7" hidden="1" x14ac:dyDescent="0.2">
      <c r="A9116" t="s">
        <v>398</v>
      </c>
      <c r="B9116">
        <v>0</v>
      </c>
      <c r="C9116">
        <v>17</v>
      </c>
      <c r="D9116" t="s">
        <v>6799</v>
      </c>
      <c r="E9116">
        <v>49.118797000000001</v>
      </c>
      <c r="F9116">
        <v>-122.755909</v>
      </c>
      <c r="G9116">
        <f>IF(route_map__2[[#This Row],[route_label]]&lt;&gt;A9117,0,SQRT((E9117-route_map__2[[#This Row],[stop_lat]])^2 + ((F9117-route_map__2[[#This Row],[stop_lon]])*COS(RADIANS(route_map__2[[#This Row],[stop_lat]])))^2)*111.32)</f>
        <v>0.35774802941215728</v>
      </c>
    </row>
    <row r="9117" spans="1:7" hidden="1" x14ac:dyDescent="0.2">
      <c r="A9117" t="s">
        <v>398</v>
      </c>
      <c r="B9117">
        <v>0</v>
      </c>
      <c r="C9117">
        <v>18</v>
      </c>
      <c r="D9117" t="s">
        <v>6800</v>
      </c>
      <c r="E9117">
        <v>49.118768000000003</v>
      </c>
      <c r="F9117">
        <v>-122.75099899999999</v>
      </c>
      <c r="G9117">
        <f>IF(route_map__2[[#This Row],[route_label]]&lt;&gt;A9118,0,SQRT((E9118-route_map__2[[#This Row],[stop_lat]])^2 + ((F9118-route_map__2[[#This Row],[stop_lon]])*COS(RADIANS(route_map__2[[#This Row],[stop_lat]])))^2)*111.32)</f>
        <v>0.40358027635194005</v>
      </c>
    </row>
    <row r="9118" spans="1:7" hidden="1" x14ac:dyDescent="0.2">
      <c r="A9118" t="s">
        <v>398</v>
      </c>
      <c r="B9118">
        <v>0</v>
      </c>
      <c r="C9118">
        <v>19</v>
      </c>
      <c r="D9118" t="s">
        <v>6801</v>
      </c>
      <c r="E9118">
        <v>49.118732999999999</v>
      </c>
      <c r="F9118">
        <v>-122.74545999999999</v>
      </c>
      <c r="G9118">
        <f>IF(route_map__2[[#This Row],[route_label]]&lt;&gt;A9119,0,SQRT((E9119-route_map__2[[#This Row],[stop_lat]])^2 + ((F9119-route_map__2[[#This Row],[stop_lon]])*COS(RADIANS(route_map__2[[#This Row],[stop_lat]])))^2)*111.32)</f>
        <v>0.26462637119131466</v>
      </c>
    </row>
    <row r="9119" spans="1:7" hidden="1" x14ac:dyDescent="0.2">
      <c r="A9119" t="s">
        <v>398</v>
      </c>
      <c r="B9119">
        <v>0</v>
      </c>
      <c r="C9119">
        <v>20</v>
      </c>
      <c r="D9119" t="s">
        <v>6802</v>
      </c>
      <c r="E9119">
        <v>49.118718000000001</v>
      </c>
      <c r="F9119">
        <v>-122.741828</v>
      </c>
      <c r="G9119">
        <f>IF(route_map__2[[#This Row],[route_label]]&lt;&gt;A9120,0,SQRT((E9120-route_map__2[[#This Row],[stop_lat]])^2 + ((F9120-route_map__2[[#This Row],[stop_lon]])*COS(RADIANS(route_map__2[[#This Row],[stop_lat]])))^2)*111.32)</f>
        <v>0.5591294214582182</v>
      </c>
    </row>
    <row r="9120" spans="1:7" hidden="1" x14ac:dyDescent="0.2">
      <c r="A9120" t="s">
        <v>398</v>
      </c>
      <c r="B9120">
        <v>0</v>
      </c>
      <c r="C9120">
        <v>21</v>
      </c>
      <c r="D9120" t="s">
        <v>6803</v>
      </c>
      <c r="E9120">
        <v>49.118681000000002</v>
      </c>
      <c r="F9120">
        <v>-122.734154</v>
      </c>
      <c r="G9120">
        <f>IF(route_map__2[[#This Row],[route_label]]&lt;&gt;A9121,0,SQRT((E9121-route_map__2[[#This Row],[stop_lat]])^2 + ((F9121-route_map__2[[#This Row],[stop_lon]])*COS(RADIANS(route_map__2[[#This Row],[stop_lat]])))^2)*111.32)</f>
        <v>0.29995898248099379</v>
      </c>
    </row>
    <row r="9121" spans="1:7" hidden="1" x14ac:dyDescent="0.2">
      <c r="A9121" t="s">
        <v>398</v>
      </c>
      <c r="B9121">
        <v>0</v>
      </c>
      <c r="C9121">
        <v>22</v>
      </c>
      <c r="D9121" t="s">
        <v>6804</v>
      </c>
      <c r="E9121">
        <v>49.118673000000001</v>
      </c>
      <c r="F9121">
        <v>-122.730037</v>
      </c>
      <c r="G9121">
        <f>IF(route_map__2[[#This Row],[route_label]]&lt;&gt;A9122,0,SQRT((E9122-route_map__2[[#This Row],[stop_lat]])^2 + ((F9122-route_map__2[[#This Row],[stop_lon]])*COS(RADIANS(route_map__2[[#This Row],[stop_lat]])))^2)*111.32)</f>
        <v>0.36794679889765913</v>
      </c>
    </row>
    <row r="9122" spans="1:7" hidden="1" x14ac:dyDescent="0.2">
      <c r="A9122" t="s">
        <v>398</v>
      </c>
      <c r="B9122">
        <v>0</v>
      </c>
      <c r="C9122">
        <v>23</v>
      </c>
      <c r="D9122" t="s">
        <v>6805</v>
      </c>
      <c r="E9122">
        <v>49.118699999999997</v>
      </c>
      <c r="F9122">
        <v>-122.724987</v>
      </c>
      <c r="G9122">
        <f>IF(route_map__2[[#This Row],[route_label]]&lt;&gt;A9123,0,SQRT((E9123-route_map__2[[#This Row],[stop_lat]])^2 + ((F9123-route_map__2[[#This Row],[stop_lon]])*COS(RADIANS(route_map__2[[#This Row],[stop_lat]])))^2)*111.32)</f>
        <v>0.41326658197435939</v>
      </c>
    </row>
    <row r="9123" spans="1:7" hidden="1" x14ac:dyDescent="0.2">
      <c r="A9123" t="s">
        <v>398</v>
      </c>
      <c r="B9123">
        <v>0</v>
      </c>
      <c r="C9123">
        <v>24</v>
      </c>
      <c r="D9123" t="s">
        <v>6806</v>
      </c>
      <c r="E9123">
        <v>49.118668999999997</v>
      </c>
      <c r="F9123">
        <v>-122.71931499999999</v>
      </c>
      <c r="G9123">
        <f>IF(route_map__2[[#This Row],[route_label]]&lt;&gt;A9124,0,SQRT((E9124-route_map__2[[#This Row],[stop_lat]])^2 + ((F9124-route_map__2[[#This Row],[stop_lon]])*COS(RADIANS(route_map__2[[#This Row],[stop_lat]])))^2)*111.32)</f>
        <v>0.53609296996230371</v>
      </c>
    </row>
    <row r="9124" spans="1:7" hidden="1" x14ac:dyDescent="0.2">
      <c r="A9124" t="s">
        <v>398</v>
      </c>
      <c r="B9124">
        <v>0</v>
      </c>
      <c r="C9124">
        <v>25</v>
      </c>
      <c r="D9124" t="s">
        <v>6807</v>
      </c>
      <c r="E9124">
        <v>49.118679999999998</v>
      </c>
      <c r="F9124">
        <v>-122.711957</v>
      </c>
      <c r="G9124">
        <f>IF(route_map__2[[#This Row],[route_label]]&lt;&gt;A9125,0,SQRT((E9125-route_map__2[[#This Row],[stop_lat]])^2 + ((F9125-route_map__2[[#This Row],[stop_lon]])*COS(RADIANS(route_map__2[[#This Row],[stop_lat]])))^2)*111.32)</f>
        <v>0.39374757642067737</v>
      </c>
    </row>
    <row r="9125" spans="1:7" hidden="1" x14ac:dyDescent="0.2">
      <c r="A9125" t="s">
        <v>398</v>
      </c>
      <c r="B9125">
        <v>0</v>
      </c>
      <c r="C9125">
        <v>26</v>
      </c>
      <c r="D9125" t="s">
        <v>6808</v>
      </c>
      <c r="E9125">
        <v>49.118783000000001</v>
      </c>
      <c r="F9125">
        <v>-122.70655499999999</v>
      </c>
      <c r="G9125">
        <f>IF(route_map__2[[#This Row],[route_label]]&lt;&gt;A9126,0,SQRT((E9126-route_map__2[[#This Row],[stop_lat]])^2 + ((F9126-route_map__2[[#This Row],[stop_lon]])*COS(RADIANS(route_map__2[[#This Row],[stop_lat]])))^2)*111.32)</f>
        <v>0.45076968495683689</v>
      </c>
    </row>
    <row r="9126" spans="1:7" hidden="1" x14ac:dyDescent="0.2">
      <c r="A9126" t="s">
        <v>398</v>
      </c>
      <c r="B9126">
        <v>0</v>
      </c>
      <c r="C9126">
        <v>27</v>
      </c>
      <c r="D9126" t="s">
        <v>6809</v>
      </c>
      <c r="E9126">
        <v>49.118907999999998</v>
      </c>
      <c r="F9126">
        <v>-122.700371</v>
      </c>
      <c r="G9126">
        <f>IF(route_map__2[[#This Row],[route_label]]&lt;&gt;A9127,0,SQRT((E9127-route_map__2[[#This Row],[stop_lat]])^2 + ((F9127-route_map__2[[#This Row],[stop_lon]])*COS(RADIANS(route_map__2[[#This Row],[stop_lat]])))^2)*111.32)</f>
        <v>0.32810181951161899</v>
      </c>
    </row>
    <row r="9127" spans="1:7" hidden="1" x14ac:dyDescent="0.2">
      <c r="A9127" t="s">
        <v>398</v>
      </c>
      <c r="B9127">
        <v>0</v>
      </c>
      <c r="C9127">
        <v>28</v>
      </c>
      <c r="D9127" t="s">
        <v>6810</v>
      </c>
      <c r="E9127">
        <v>49.118979000000003</v>
      </c>
      <c r="F9127">
        <v>-122.695869</v>
      </c>
      <c r="G9127">
        <f>IF(route_map__2[[#This Row],[route_label]]&lt;&gt;A9128,0,SQRT((E9128-route_map__2[[#This Row],[stop_lat]])^2 + ((F9128-route_map__2[[#This Row],[stop_lon]])*COS(RADIANS(route_map__2[[#This Row],[stop_lat]])))^2)*111.32)</f>
        <v>0.38239062201313206</v>
      </c>
    </row>
    <row r="9128" spans="1:7" hidden="1" x14ac:dyDescent="0.2">
      <c r="A9128" t="s">
        <v>398</v>
      </c>
      <c r="B9128">
        <v>0</v>
      </c>
      <c r="C9128">
        <v>29</v>
      </c>
      <c r="D9128" t="s">
        <v>6811</v>
      </c>
      <c r="E9128">
        <v>49.119185000000002</v>
      </c>
      <c r="F9128">
        <v>-122.69063</v>
      </c>
      <c r="G9128">
        <f>IF(route_map__2[[#This Row],[route_label]]&lt;&gt;A9129,0,SQRT((E9129-route_map__2[[#This Row],[stop_lat]])^2 + ((F9129-route_map__2[[#This Row],[stop_lon]])*COS(RADIANS(route_map__2[[#This Row],[stop_lat]])))^2)*111.32)</f>
        <v>0.44129810429031524</v>
      </c>
    </row>
    <row r="9129" spans="1:7" hidden="1" x14ac:dyDescent="0.2">
      <c r="A9129" t="s">
        <v>398</v>
      </c>
      <c r="B9129">
        <v>0</v>
      </c>
      <c r="C9129">
        <v>30</v>
      </c>
      <c r="D9129" t="s">
        <v>6812</v>
      </c>
      <c r="E9129">
        <v>49.119024000000003</v>
      </c>
      <c r="F9129">
        <v>-122.684578</v>
      </c>
      <c r="G9129">
        <f>IF(route_map__2[[#This Row],[route_label]]&lt;&gt;A9130,0,SQRT((E9130-route_map__2[[#This Row],[stop_lat]])^2 + ((F9130-route_map__2[[#This Row],[stop_lon]])*COS(RADIANS(route_map__2[[#This Row],[stop_lat]])))^2)*111.32)</f>
        <v>0.3696966127533523</v>
      </c>
    </row>
    <row r="9130" spans="1:7" hidden="1" x14ac:dyDescent="0.2">
      <c r="A9130" t="s">
        <v>398</v>
      </c>
      <c r="B9130">
        <v>0</v>
      </c>
      <c r="C9130">
        <v>31</v>
      </c>
      <c r="D9130" t="s">
        <v>6813</v>
      </c>
      <c r="E9130">
        <v>49.118993000000003</v>
      </c>
      <c r="F9130">
        <v>-122.67950399999999</v>
      </c>
      <c r="G9130">
        <f>IF(route_map__2[[#This Row],[route_label]]&lt;&gt;A9131,0,SQRT((E9131-route_map__2[[#This Row],[stop_lat]])^2 + ((F9131-route_map__2[[#This Row],[stop_lon]])*COS(RADIANS(route_map__2[[#This Row],[stop_lat]])))^2)*111.32)</f>
        <v>0.2306093129378502</v>
      </c>
    </row>
    <row r="9131" spans="1:7" hidden="1" x14ac:dyDescent="0.2">
      <c r="A9131" t="s">
        <v>398</v>
      </c>
      <c r="B9131">
        <v>0</v>
      </c>
      <c r="C9131">
        <v>32</v>
      </c>
      <c r="D9131" t="s">
        <v>6814</v>
      </c>
      <c r="E9131">
        <v>49.118969999999997</v>
      </c>
      <c r="F9131">
        <v>-122.676339</v>
      </c>
      <c r="G9131">
        <f>IF(route_map__2[[#This Row],[route_label]]&lt;&gt;A9132,0,SQRT((E9132-route_map__2[[#This Row],[stop_lat]])^2 + ((F9132-route_map__2[[#This Row],[stop_lon]])*COS(RADIANS(route_map__2[[#This Row],[stop_lat]])))^2)*111.32)</f>
        <v>0.1741373193432843</v>
      </c>
    </row>
    <row r="9132" spans="1:7" hidden="1" x14ac:dyDescent="0.2">
      <c r="A9132" t="s">
        <v>398</v>
      </c>
      <c r="B9132">
        <v>0</v>
      </c>
      <c r="C9132">
        <v>33</v>
      </c>
      <c r="D9132" t="s">
        <v>6815</v>
      </c>
      <c r="E9132">
        <v>49.118955999999997</v>
      </c>
      <c r="F9132">
        <v>-122.67394899999999</v>
      </c>
      <c r="G9132">
        <f>IF(route_map__2[[#This Row],[route_label]]&lt;&gt;A9133,0,SQRT((E9133-route_map__2[[#This Row],[stop_lat]])^2 + ((F9133-route_map__2[[#This Row],[stop_lon]])*COS(RADIANS(route_map__2[[#This Row],[stop_lat]])))^2)*111.32)</f>
        <v>0.17181196066703874</v>
      </c>
    </row>
    <row r="9133" spans="1:7" hidden="1" x14ac:dyDescent="0.2">
      <c r="A9133" t="s">
        <v>398</v>
      </c>
      <c r="B9133">
        <v>0</v>
      </c>
      <c r="C9133">
        <v>34</v>
      </c>
      <c r="D9133" t="s">
        <v>6816</v>
      </c>
      <c r="E9133">
        <v>49.118937000000003</v>
      </c>
      <c r="F9133">
        <v>-122.67159100000001</v>
      </c>
      <c r="G9133">
        <f>IF(route_map__2[[#This Row],[route_label]]&lt;&gt;A9134,0,SQRT((E9134-route_map__2[[#This Row],[stop_lat]])^2 + ((F9134-route_map__2[[#This Row],[stop_lon]])*COS(RADIANS(route_map__2[[#This Row],[stop_lat]])))^2)*111.32)</f>
        <v>0.30684936658516182</v>
      </c>
    </row>
    <row r="9134" spans="1:7" hidden="1" x14ac:dyDescent="0.2">
      <c r="A9134" t="s">
        <v>398</v>
      </c>
      <c r="B9134">
        <v>0</v>
      </c>
      <c r="C9134">
        <v>35</v>
      </c>
      <c r="D9134" t="s">
        <v>6817</v>
      </c>
      <c r="E9134">
        <v>49.11889</v>
      </c>
      <c r="F9134">
        <v>-122.66737999999999</v>
      </c>
      <c r="G9134">
        <f>IF(route_map__2[[#This Row],[route_label]]&lt;&gt;A9135,0,SQRT((E9135-route_map__2[[#This Row],[stop_lat]])^2 + ((F9135-route_map__2[[#This Row],[stop_lon]])*COS(RADIANS(route_map__2[[#This Row],[stop_lat]])))^2)*111.32)</f>
        <v>0.3333630015667956</v>
      </c>
    </row>
    <row r="9135" spans="1:7" hidden="1" x14ac:dyDescent="0.2">
      <c r="A9135" t="s">
        <v>398</v>
      </c>
      <c r="B9135">
        <v>0</v>
      </c>
      <c r="C9135">
        <v>36</v>
      </c>
      <c r="D9135" t="s">
        <v>6818</v>
      </c>
      <c r="E9135">
        <v>49.118845</v>
      </c>
      <c r="F9135">
        <v>-122.66280500000001</v>
      </c>
      <c r="G9135">
        <f>IF(route_map__2[[#This Row],[route_label]]&lt;&gt;A9136,0,SQRT((E9136-route_map__2[[#This Row],[stop_lat]])^2 + ((F9136-route_map__2[[#This Row],[stop_lon]])*COS(RADIANS(route_map__2[[#This Row],[stop_lat]])))^2)*111.32)</f>
        <v>0.25450845003697675</v>
      </c>
    </row>
    <row r="9136" spans="1:7" hidden="1" x14ac:dyDescent="0.2">
      <c r="A9136" t="s">
        <v>398</v>
      </c>
      <c r="B9136">
        <v>0</v>
      </c>
      <c r="C9136">
        <v>37</v>
      </c>
      <c r="D9136" t="s">
        <v>6819</v>
      </c>
      <c r="E9136">
        <v>49.118819999999999</v>
      </c>
      <c r="F9136">
        <v>-122.659312</v>
      </c>
      <c r="G9136">
        <f>IF(route_map__2[[#This Row],[route_label]]&lt;&gt;A9137,0,SQRT((E9137-route_map__2[[#This Row],[stop_lat]])^2 + ((F9137-route_map__2[[#This Row],[stop_lon]])*COS(RADIANS(route_map__2[[#This Row],[stop_lat]])))^2)*111.32)</f>
        <v>0.19548213202166756</v>
      </c>
    </row>
    <row r="9137" spans="1:7" hidden="1" x14ac:dyDescent="0.2">
      <c r="A9137" t="s">
        <v>398</v>
      </c>
      <c r="B9137">
        <v>0</v>
      </c>
      <c r="C9137">
        <v>38</v>
      </c>
      <c r="D9137" t="s">
        <v>6820</v>
      </c>
      <c r="E9137">
        <v>49.118808999999999</v>
      </c>
      <c r="F9137">
        <v>-122.656629</v>
      </c>
      <c r="G9137">
        <f>IF(route_map__2[[#This Row],[route_label]]&lt;&gt;A9138,0,SQRT((E9138-route_map__2[[#This Row],[stop_lat]])^2 + ((F9138-route_map__2[[#This Row],[stop_lon]])*COS(RADIANS(route_map__2[[#This Row],[stop_lat]])))^2)*111.32)</f>
        <v>0.14415650444816738</v>
      </c>
    </row>
    <row r="9138" spans="1:7" hidden="1" x14ac:dyDescent="0.2">
      <c r="A9138" t="s">
        <v>398</v>
      </c>
      <c r="B9138">
        <v>0</v>
      </c>
      <c r="C9138">
        <v>39</v>
      </c>
      <c r="D9138" t="s">
        <v>6821</v>
      </c>
      <c r="E9138">
        <v>49.118383999999999</v>
      </c>
      <c r="F9138">
        <v>-122.65476</v>
      </c>
      <c r="G9138">
        <f>IF(route_map__2[[#This Row],[route_label]]&lt;&gt;A9139,0,SQRT((E9139-route_map__2[[#This Row],[stop_lat]])^2 + ((F9139-route_map__2[[#This Row],[stop_lon]])*COS(RADIANS(route_map__2[[#This Row],[stop_lat]])))^2)*111.32)</f>
        <v>1.2059842049676321</v>
      </c>
    </row>
    <row r="9139" spans="1:7" hidden="1" x14ac:dyDescent="0.2">
      <c r="A9139" t="s">
        <v>398</v>
      </c>
      <c r="B9139">
        <v>0</v>
      </c>
      <c r="C9139">
        <v>40</v>
      </c>
      <c r="D9139" t="s">
        <v>5769</v>
      </c>
      <c r="E9139">
        <v>49.107720999999998</v>
      </c>
      <c r="F9139">
        <v>-122.657685</v>
      </c>
      <c r="G9139">
        <f>IF(route_map__2[[#This Row],[route_label]]&lt;&gt;A9140,0,SQRT((E9140-route_map__2[[#This Row],[stop_lat]])^2 + ((F9140-route_map__2[[#This Row],[stop_lon]])*COS(RADIANS(route_map__2[[#This Row],[stop_lat]])))^2)*111.32)</f>
        <v>0.25790982750547869</v>
      </c>
    </row>
    <row r="9140" spans="1:7" hidden="1" x14ac:dyDescent="0.2">
      <c r="A9140" t="s">
        <v>398</v>
      </c>
      <c r="B9140">
        <v>0</v>
      </c>
      <c r="C9140">
        <v>41</v>
      </c>
      <c r="D9140" t="s">
        <v>6424</v>
      </c>
      <c r="E9140">
        <v>49.106448999999998</v>
      </c>
      <c r="F9140">
        <v>-122.65472699999999</v>
      </c>
      <c r="G9140">
        <f>IF(route_map__2[[#This Row],[route_label]]&lt;&gt;A9141,0,SQRT((E9141-route_map__2[[#This Row],[stop_lat]])^2 + ((F9141-route_map__2[[#This Row],[stop_lon]])*COS(RADIANS(route_map__2[[#This Row],[stop_lat]])))^2)*111.32)</f>
        <v>0</v>
      </c>
    </row>
    <row r="9141" spans="1:7" hidden="1" x14ac:dyDescent="0.2">
      <c r="A9141" t="s">
        <v>398</v>
      </c>
      <c r="B9141">
        <v>1</v>
      </c>
      <c r="C9141">
        <v>1</v>
      </c>
      <c r="D9141" t="s">
        <v>6424</v>
      </c>
      <c r="E9141">
        <v>49.106448999999998</v>
      </c>
      <c r="F9141">
        <v>-122.65472699999999</v>
      </c>
      <c r="G9141">
        <f>IF(route_map__2[[#This Row],[route_label]]&lt;&gt;A9142,0,SQRT((E9142-route_map__2[[#This Row],[stop_lat]])^2 + ((F9142-route_map__2[[#This Row],[stop_lon]])*COS(RADIANS(route_map__2[[#This Row],[stop_lat]])))^2)*111.32)</f>
        <v>0.28659691150053013</v>
      </c>
    </row>
    <row r="9142" spans="1:7" hidden="1" x14ac:dyDescent="0.2">
      <c r="A9142" t="s">
        <v>398</v>
      </c>
      <c r="B9142">
        <v>1</v>
      </c>
      <c r="C9142">
        <v>2</v>
      </c>
      <c r="D9142" t="s">
        <v>6823</v>
      </c>
      <c r="E9142">
        <v>49.105178000000002</v>
      </c>
      <c r="F9142">
        <v>-122.658147</v>
      </c>
      <c r="G9142">
        <f>IF(route_map__2[[#This Row],[route_label]]&lt;&gt;A9143,0,SQRT((E9143-route_map__2[[#This Row],[stop_lat]])^2 + ((F9143-route_map__2[[#This Row],[stop_lon]])*COS(RADIANS(route_map__2[[#This Row],[stop_lat]])))^2)*111.32)</f>
        <v>0.15969041290099362</v>
      </c>
    </row>
    <row r="9143" spans="1:7" hidden="1" x14ac:dyDescent="0.2">
      <c r="A9143" t="s">
        <v>398</v>
      </c>
      <c r="B9143">
        <v>1</v>
      </c>
      <c r="C9143">
        <v>3</v>
      </c>
      <c r="D9143" t="s">
        <v>5768</v>
      </c>
      <c r="E9143">
        <v>49.105966000000002</v>
      </c>
      <c r="F9143">
        <v>-122.659978</v>
      </c>
      <c r="G9143">
        <f>IF(route_map__2[[#This Row],[route_label]]&lt;&gt;A9144,0,SQRT((E9144-route_map__2[[#This Row],[stop_lat]])^2 + ((F9144-route_map__2[[#This Row],[stop_lon]])*COS(RADIANS(route_map__2[[#This Row],[stop_lat]])))^2)*111.32)</f>
        <v>1.4963534627480977</v>
      </c>
    </row>
    <row r="9144" spans="1:7" hidden="1" x14ac:dyDescent="0.2">
      <c r="A9144" t="s">
        <v>398</v>
      </c>
      <c r="B9144">
        <v>1</v>
      </c>
      <c r="C9144">
        <v>4</v>
      </c>
      <c r="D9144" t="s">
        <v>6824</v>
      </c>
      <c r="E9144">
        <v>49.118955</v>
      </c>
      <c r="F9144">
        <v>-122.65469299999999</v>
      </c>
      <c r="G9144">
        <f>IF(route_map__2[[#This Row],[route_label]]&lt;&gt;A9145,0,SQRT((E9145-route_map__2[[#This Row],[stop_lat]])^2 + ((F9145-route_map__2[[#This Row],[stop_lon]])*COS(RADIANS(route_map__2[[#This Row],[stop_lat]])))^2)*111.32)</f>
        <v>0.20873062927245065</v>
      </c>
    </row>
    <row r="9145" spans="1:7" hidden="1" x14ac:dyDescent="0.2">
      <c r="A9145" t="s">
        <v>398</v>
      </c>
      <c r="B9145">
        <v>1</v>
      </c>
      <c r="C9145">
        <v>5</v>
      </c>
      <c r="D9145" t="s">
        <v>6825</v>
      </c>
      <c r="E9145">
        <v>49.119002000000002</v>
      </c>
      <c r="F9145">
        <v>-122.657557</v>
      </c>
      <c r="G9145">
        <f>IF(route_map__2[[#This Row],[route_label]]&lt;&gt;A9146,0,SQRT((E9146-route_map__2[[#This Row],[stop_lat]])^2 + ((F9146-route_map__2[[#This Row],[stop_lon]])*COS(RADIANS(route_map__2[[#This Row],[stop_lat]])))^2)*111.32)</f>
        <v>0.24190669518466756</v>
      </c>
    </row>
    <row r="9146" spans="1:7" hidden="1" x14ac:dyDescent="0.2">
      <c r="A9146" t="s">
        <v>398</v>
      </c>
      <c r="B9146">
        <v>1</v>
      </c>
      <c r="C9146">
        <v>6</v>
      </c>
      <c r="D9146" t="s">
        <v>6826</v>
      </c>
      <c r="E9146">
        <v>49.119028999999998</v>
      </c>
      <c r="F9146">
        <v>-122.660877</v>
      </c>
      <c r="G9146">
        <f>IF(route_map__2[[#This Row],[route_label]]&lt;&gt;A9147,0,SQRT((E9147-route_map__2[[#This Row],[stop_lat]])^2 + ((F9147-route_map__2[[#This Row],[stop_lon]])*COS(RADIANS(route_map__2[[#This Row],[stop_lat]])))^2)*111.32)</f>
        <v>0.21101309807814392</v>
      </c>
    </row>
    <row r="9147" spans="1:7" hidden="1" x14ac:dyDescent="0.2">
      <c r="A9147" t="s">
        <v>398</v>
      </c>
      <c r="B9147">
        <v>1</v>
      </c>
      <c r="C9147">
        <v>7</v>
      </c>
      <c r="D9147" t="s">
        <v>6827</v>
      </c>
      <c r="E9147">
        <v>49.119053000000001</v>
      </c>
      <c r="F9147">
        <v>-122.66377300000001</v>
      </c>
      <c r="G9147">
        <f>IF(route_map__2[[#This Row],[route_label]]&lt;&gt;A9148,0,SQRT((E9148-route_map__2[[#This Row],[stop_lat]])^2 + ((F9148-route_map__2[[#This Row],[stop_lon]])*COS(RADIANS(route_map__2[[#This Row],[stop_lat]])))^2)*111.32)</f>
        <v>0.17888108440786163</v>
      </c>
    </row>
    <row r="9148" spans="1:7" hidden="1" x14ac:dyDescent="0.2">
      <c r="A9148" t="s">
        <v>398</v>
      </c>
      <c r="B9148">
        <v>1</v>
      </c>
      <c r="C9148">
        <v>8</v>
      </c>
      <c r="D9148" t="s">
        <v>6828</v>
      </c>
      <c r="E9148">
        <v>49.119073999999998</v>
      </c>
      <c r="F9148">
        <v>-122.666228</v>
      </c>
      <c r="G9148">
        <f>IF(route_map__2[[#This Row],[route_label]]&lt;&gt;A9149,0,SQRT((E9149-route_map__2[[#This Row],[stop_lat]])^2 + ((F9149-route_map__2[[#This Row],[stop_lon]])*COS(RADIANS(route_map__2[[#This Row],[stop_lat]])))^2)*111.32)</f>
        <v>0.25063774350315327</v>
      </c>
    </row>
    <row r="9149" spans="1:7" hidden="1" x14ac:dyDescent="0.2">
      <c r="A9149" t="s">
        <v>398</v>
      </c>
      <c r="B9149">
        <v>1</v>
      </c>
      <c r="C9149">
        <v>9</v>
      </c>
      <c r="D9149" t="s">
        <v>6829</v>
      </c>
      <c r="E9149">
        <v>49.119090999999997</v>
      </c>
      <c r="F9149">
        <v>-122.669668</v>
      </c>
      <c r="G9149">
        <f>IF(route_map__2[[#This Row],[route_label]]&lt;&gt;A9150,0,SQRT((E9150-route_map__2[[#This Row],[stop_lat]])^2 + ((F9150-route_map__2[[#This Row],[stop_lon]])*COS(RADIANS(route_map__2[[#This Row],[stop_lat]])))^2)*111.32)</f>
        <v>0.32297915642042718</v>
      </c>
    </row>
    <row r="9150" spans="1:7" hidden="1" x14ac:dyDescent="0.2">
      <c r="A9150" t="s">
        <v>398</v>
      </c>
      <c r="B9150">
        <v>1</v>
      </c>
      <c r="C9150">
        <v>10</v>
      </c>
      <c r="D9150" t="s">
        <v>6830</v>
      </c>
      <c r="E9150">
        <v>49.119098000000001</v>
      </c>
      <c r="F9150">
        <v>-122.67410099999999</v>
      </c>
      <c r="G9150">
        <f>IF(route_map__2[[#This Row],[route_label]]&lt;&gt;A9151,0,SQRT((E9151-route_map__2[[#This Row],[stop_lat]])^2 + ((F9151-route_map__2[[#This Row],[stop_lon]])*COS(RADIANS(route_map__2[[#This Row],[stop_lat]])))^2)*111.32)</f>
        <v>0.27236393429044253</v>
      </c>
    </row>
    <row r="9151" spans="1:7" hidden="1" x14ac:dyDescent="0.2">
      <c r="A9151" t="s">
        <v>398</v>
      </c>
      <c r="B9151">
        <v>1</v>
      </c>
      <c r="C9151">
        <v>11</v>
      </c>
      <c r="D9151" t="s">
        <v>6831</v>
      </c>
      <c r="E9151">
        <v>49.119129000000001</v>
      </c>
      <c r="F9151">
        <v>-122.67783900000001</v>
      </c>
      <c r="G9151">
        <f>IF(route_map__2[[#This Row],[route_label]]&lt;&gt;A9152,0,SQRT((E9152-route_map__2[[#This Row],[stop_lat]])^2 + ((F9152-route_map__2[[#This Row],[stop_lon]])*COS(RADIANS(route_map__2[[#This Row],[stop_lat]])))^2)*111.32)</f>
        <v>0.19445165072000584</v>
      </c>
    </row>
    <row r="9152" spans="1:7" hidden="1" x14ac:dyDescent="0.2">
      <c r="A9152" t="s">
        <v>398</v>
      </c>
      <c r="B9152">
        <v>1</v>
      </c>
      <c r="C9152">
        <v>12</v>
      </c>
      <c r="D9152" t="s">
        <v>6832</v>
      </c>
      <c r="E9152">
        <v>49.119174999999998</v>
      </c>
      <c r="F9152">
        <v>-122.68050700000001</v>
      </c>
      <c r="G9152">
        <f>IF(route_map__2[[#This Row],[route_label]]&lt;&gt;A9153,0,SQRT((E9153-route_map__2[[#This Row],[stop_lat]])^2 + ((F9153-route_map__2[[#This Row],[stop_lon]])*COS(RADIANS(route_map__2[[#This Row],[stop_lat]])))^2)*111.32)</f>
        <v>0.40037596261523178</v>
      </c>
    </row>
    <row r="9153" spans="1:7" hidden="1" x14ac:dyDescent="0.2">
      <c r="A9153" t="s">
        <v>398</v>
      </c>
      <c r="B9153">
        <v>1</v>
      </c>
      <c r="C9153">
        <v>13</v>
      </c>
      <c r="D9153" t="s">
        <v>6833</v>
      </c>
      <c r="E9153">
        <v>49.119213999999999</v>
      </c>
      <c r="F9153">
        <v>-122.686002</v>
      </c>
      <c r="G9153">
        <f>IF(route_map__2[[#This Row],[route_label]]&lt;&gt;A9154,0,SQRT((E9154-route_map__2[[#This Row],[stop_lat]])^2 + ((F9154-route_map__2[[#This Row],[stop_lon]])*COS(RADIANS(route_map__2[[#This Row],[stop_lat]])))^2)*111.32)</f>
        <v>0.46933975681463513</v>
      </c>
    </row>
    <row r="9154" spans="1:7" hidden="1" x14ac:dyDescent="0.2">
      <c r="A9154" t="s">
        <v>398</v>
      </c>
      <c r="B9154">
        <v>1</v>
      </c>
      <c r="C9154">
        <v>14</v>
      </c>
      <c r="D9154" t="s">
        <v>6834</v>
      </c>
      <c r="E9154">
        <v>49.118734000000003</v>
      </c>
      <c r="F9154">
        <v>-122.692402</v>
      </c>
      <c r="G9154">
        <f>IF(route_map__2[[#This Row],[route_label]]&lt;&gt;A9155,0,SQRT((E9155-route_map__2[[#This Row],[stop_lat]])^2 + ((F9155-route_map__2[[#This Row],[stop_lon]])*COS(RADIANS(route_map__2[[#This Row],[stop_lat]])))^2)*111.32)</f>
        <v>0.38546508064640661</v>
      </c>
    </row>
    <row r="9155" spans="1:7" hidden="1" x14ac:dyDescent="0.2">
      <c r="A9155" t="s">
        <v>398</v>
      </c>
      <c r="B9155">
        <v>1</v>
      </c>
      <c r="C9155">
        <v>15</v>
      </c>
      <c r="D9155" t="s">
        <v>6835</v>
      </c>
      <c r="E9155">
        <v>49.119112000000001</v>
      </c>
      <c r="F9155">
        <v>-122.697661</v>
      </c>
      <c r="G9155">
        <f>IF(route_map__2[[#This Row],[route_label]]&lt;&gt;A9156,0,SQRT((E9156-route_map__2[[#This Row],[stop_lat]])^2 + ((F9156-route_map__2[[#This Row],[stop_lon]])*COS(RADIANS(route_map__2[[#This Row],[stop_lat]])))^2)*111.32)</f>
        <v>0.35397085470223277</v>
      </c>
    </row>
    <row r="9156" spans="1:7" hidden="1" x14ac:dyDescent="0.2">
      <c r="A9156" t="s">
        <v>398</v>
      </c>
      <c r="B9156">
        <v>1</v>
      </c>
      <c r="C9156">
        <v>16</v>
      </c>
      <c r="D9156" t="s">
        <v>6836</v>
      </c>
      <c r="E9156">
        <v>49.119036000000001</v>
      </c>
      <c r="F9156">
        <v>-122.702518</v>
      </c>
      <c r="G9156">
        <f>IF(route_map__2[[#This Row],[route_label]]&lt;&gt;A9157,0,SQRT((E9157-route_map__2[[#This Row],[stop_lat]])^2 + ((F9157-route_map__2[[#This Row],[stop_lon]])*COS(RADIANS(route_map__2[[#This Row],[stop_lat]])))^2)*111.32)</f>
        <v>0.40846692216618907</v>
      </c>
    </row>
    <row r="9157" spans="1:7" hidden="1" x14ac:dyDescent="0.2">
      <c r="A9157" t="s">
        <v>398</v>
      </c>
      <c r="B9157">
        <v>1</v>
      </c>
      <c r="C9157">
        <v>17</v>
      </c>
      <c r="D9157" t="s">
        <v>6837</v>
      </c>
      <c r="E9157">
        <v>49.118909000000002</v>
      </c>
      <c r="F9157">
        <v>-122.70812100000001</v>
      </c>
      <c r="G9157">
        <f>IF(route_map__2[[#This Row],[route_label]]&lt;&gt;A9158,0,SQRT((E9158-route_map__2[[#This Row],[stop_lat]])^2 + ((F9158-route_map__2[[#This Row],[stop_lon]])*COS(RADIANS(route_map__2[[#This Row],[stop_lat]])))^2)*111.32)</f>
        <v>0.35435021512410042</v>
      </c>
    </row>
    <row r="9158" spans="1:7" hidden="1" x14ac:dyDescent="0.2">
      <c r="A9158" t="s">
        <v>398</v>
      </c>
      <c r="B9158">
        <v>1</v>
      </c>
      <c r="C9158">
        <v>18</v>
      </c>
      <c r="D9158" t="s">
        <v>6838</v>
      </c>
      <c r="E9158">
        <v>49.118828000000001</v>
      </c>
      <c r="F9158">
        <v>-122.71298299999999</v>
      </c>
      <c r="G9158">
        <f>IF(route_map__2[[#This Row],[route_label]]&lt;&gt;A9159,0,SQRT((E9159-route_map__2[[#This Row],[stop_lat]])^2 + ((F9159-route_map__2[[#This Row],[stop_lon]])*COS(RADIANS(route_map__2[[#This Row],[stop_lat]])))^2)*111.32)</f>
        <v>0.56968057733847521</v>
      </c>
    </row>
    <row r="9159" spans="1:7" hidden="1" x14ac:dyDescent="0.2">
      <c r="A9159" t="s">
        <v>398</v>
      </c>
      <c r="B9159">
        <v>1</v>
      </c>
      <c r="C9159">
        <v>19</v>
      </c>
      <c r="D9159" t="s">
        <v>6839</v>
      </c>
      <c r="E9159">
        <v>49.118811000000001</v>
      </c>
      <c r="F9159">
        <v>-122.72080200000001</v>
      </c>
      <c r="G9159">
        <f>IF(route_map__2[[#This Row],[route_label]]&lt;&gt;A9160,0,SQRT((E9160-route_map__2[[#This Row],[stop_lat]])^2 + ((F9160-route_map__2[[#This Row],[stop_lon]])*COS(RADIANS(route_map__2[[#This Row],[stop_lat]])))^2)*111.32)</f>
        <v>0.2653904552358935</v>
      </c>
    </row>
    <row r="9160" spans="1:7" hidden="1" x14ac:dyDescent="0.2">
      <c r="A9160" t="s">
        <v>398</v>
      </c>
      <c r="B9160">
        <v>1</v>
      </c>
      <c r="C9160">
        <v>20</v>
      </c>
      <c r="D9160" t="s">
        <v>6840</v>
      </c>
      <c r="E9160">
        <v>49.118853000000001</v>
      </c>
      <c r="F9160">
        <v>-122.72444400000001</v>
      </c>
      <c r="G9160">
        <f>IF(route_map__2[[#This Row],[route_label]]&lt;&gt;A9161,0,SQRT((E9161-route_map__2[[#This Row],[stop_lat]])^2 + ((F9161-route_map__2[[#This Row],[stop_lon]])*COS(RADIANS(route_map__2[[#This Row],[stop_lat]])))^2)*111.32)</f>
        <v>0.5035951968877137</v>
      </c>
    </row>
    <row r="9161" spans="1:7" hidden="1" x14ac:dyDescent="0.2">
      <c r="A9161" t="s">
        <v>398</v>
      </c>
      <c r="B9161">
        <v>1</v>
      </c>
      <c r="C9161">
        <v>21</v>
      </c>
      <c r="D9161" t="s">
        <v>6841</v>
      </c>
      <c r="E9161">
        <v>49.118858000000003</v>
      </c>
      <c r="F9161">
        <v>-122.73135600000001</v>
      </c>
      <c r="G9161">
        <f>IF(route_map__2[[#This Row],[route_label]]&lt;&gt;A9162,0,SQRT((E9162-route_map__2[[#This Row],[stop_lat]])^2 + ((F9162-route_map__2[[#This Row],[stop_lon]])*COS(RADIANS(route_map__2[[#This Row],[stop_lat]])))^2)*111.32)</f>
        <v>0.33129161108172045</v>
      </c>
    </row>
    <row r="9162" spans="1:7" hidden="1" x14ac:dyDescent="0.2">
      <c r="A9162" t="s">
        <v>398</v>
      </c>
      <c r="B9162">
        <v>1</v>
      </c>
      <c r="C9162">
        <v>22</v>
      </c>
      <c r="D9162" t="s">
        <v>6842</v>
      </c>
      <c r="E9162">
        <v>49.118876</v>
      </c>
      <c r="F9162">
        <v>-122.73590299999999</v>
      </c>
      <c r="G9162">
        <f>IF(route_map__2[[#This Row],[route_label]]&lt;&gt;A9163,0,SQRT((E9163-route_map__2[[#This Row],[stop_lat]])^2 + ((F9163-route_map__2[[#This Row],[stop_lon]])*COS(RADIANS(route_map__2[[#This Row],[stop_lat]])))^2)*111.32)</f>
        <v>0.28211057033240861</v>
      </c>
    </row>
    <row r="9163" spans="1:7" hidden="1" x14ac:dyDescent="0.2">
      <c r="A9163" t="s">
        <v>398</v>
      </c>
      <c r="B9163">
        <v>1</v>
      </c>
      <c r="C9163">
        <v>23</v>
      </c>
      <c r="D9163" t="s">
        <v>6843</v>
      </c>
      <c r="E9163">
        <v>49.11889</v>
      </c>
      <c r="F9163">
        <v>-122.73977499999999</v>
      </c>
      <c r="G9163">
        <f>IF(route_map__2[[#This Row],[route_label]]&lt;&gt;A9164,0,SQRT((E9164-route_map__2[[#This Row],[stop_lat]])^2 + ((F9164-route_map__2[[#This Row],[stop_lon]])*COS(RADIANS(route_map__2[[#This Row],[stop_lat]])))^2)*111.32)</f>
        <v>0.50770507286537858</v>
      </c>
    </row>
    <row r="9164" spans="1:7" hidden="1" x14ac:dyDescent="0.2">
      <c r="A9164" t="s">
        <v>398</v>
      </c>
      <c r="B9164">
        <v>1</v>
      </c>
      <c r="C9164">
        <v>24</v>
      </c>
      <c r="D9164" t="s">
        <v>6844</v>
      </c>
      <c r="E9164">
        <v>49.118940000000002</v>
      </c>
      <c r="F9164">
        <v>-122.746743</v>
      </c>
      <c r="G9164">
        <f>IF(route_map__2[[#This Row],[route_label]]&lt;&gt;A9165,0,SQRT((E9165-route_map__2[[#This Row],[stop_lat]])^2 + ((F9165-route_map__2[[#This Row],[stop_lon]])*COS(RADIANS(route_map__2[[#This Row],[stop_lat]])))^2)*111.32)</f>
        <v>0.3744235170231065</v>
      </c>
    </row>
    <row r="9165" spans="1:7" hidden="1" x14ac:dyDescent="0.2">
      <c r="A9165" t="s">
        <v>398</v>
      </c>
      <c r="B9165">
        <v>1</v>
      </c>
      <c r="C9165">
        <v>25</v>
      </c>
      <c r="D9165" t="s">
        <v>6845</v>
      </c>
      <c r="E9165">
        <v>49.118960000000001</v>
      </c>
      <c r="F9165">
        <v>-122.75188199999999</v>
      </c>
      <c r="G9165">
        <f>IF(route_map__2[[#This Row],[route_label]]&lt;&gt;A9166,0,SQRT((E9166-route_map__2[[#This Row],[stop_lat]])^2 + ((F9166-route_map__2[[#This Row],[stop_lon]])*COS(RADIANS(route_map__2[[#This Row],[stop_lat]])))^2)*111.32)</f>
        <v>0.33164790516552356</v>
      </c>
    </row>
    <row r="9166" spans="1:7" hidden="1" x14ac:dyDescent="0.2">
      <c r="A9166" t="s">
        <v>398</v>
      </c>
      <c r="B9166">
        <v>1</v>
      </c>
      <c r="C9166">
        <v>26</v>
      </c>
      <c r="D9166" t="s">
        <v>5800</v>
      </c>
      <c r="E9166">
        <v>49.119259</v>
      </c>
      <c r="F9166">
        <v>-122.756411</v>
      </c>
      <c r="G9166">
        <f>IF(route_map__2[[#This Row],[route_label]]&lt;&gt;A9167,0,SQRT((E9167-route_map__2[[#This Row],[stop_lat]])^2 + ((F9167-route_map__2[[#This Row],[stop_lon]])*COS(RADIANS(route_map__2[[#This Row],[stop_lat]])))^2)*111.32)</f>
        <v>2.9366251871616744</v>
      </c>
    </row>
    <row r="9167" spans="1:7" hidden="1" x14ac:dyDescent="0.2">
      <c r="A9167" t="s">
        <v>398</v>
      </c>
      <c r="B9167">
        <v>1</v>
      </c>
      <c r="C9167">
        <v>27</v>
      </c>
      <c r="D9167" t="s">
        <v>5801</v>
      </c>
      <c r="E9167">
        <v>49.145639000000003</v>
      </c>
      <c r="F9167">
        <v>-122.756474</v>
      </c>
      <c r="G9167">
        <f>IF(route_map__2[[#This Row],[route_label]]&lt;&gt;A9168,0,SQRT((E9168-route_map__2[[#This Row],[stop_lat]])^2 + ((F9168-route_map__2[[#This Row],[stop_lon]])*COS(RADIANS(route_map__2[[#This Row],[stop_lat]])))^2)*111.32)</f>
        <v>0.33081361652728852</v>
      </c>
    </row>
    <row r="9168" spans="1:7" hidden="1" x14ac:dyDescent="0.2">
      <c r="A9168" t="s">
        <v>398</v>
      </c>
      <c r="B9168">
        <v>1</v>
      </c>
      <c r="C9168">
        <v>28</v>
      </c>
      <c r="D9168" t="s">
        <v>5802</v>
      </c>
      <c r="E9168">
        <v>49.148563000000003</v>
      </c>
      <c r="F9168">
        <v>-122.757285</v>
      </c>
      <c r="G9168">
        <f>IF(route_map__2[[#This Row],[route_label]]&lt;&gt;A9169,0,SQRT((E9169-route_map__2[[#This Row],[stop_lat]])^2 + ((F9169-route_map__2[[#This Row],[stop_lon]])*COS(RADIANS(route_map__2[[#This Row],[stop_lat]])))^2)*111.32)</f>
        <v>0.37841020532700703</v>
      </c>
    </row>
    <row r="9169" spans="1:7" hidden="1" x14ac:dyDescent="0.2">
      <c r="A9169" t="s">
        <v>398</v>
      </c>
      <c r="B9169">
        <v>1</v>
      </c>
      <c r="C9169">
        <v>29</v>
      </c>
      <c r="D9169" t="s">
        <v>5803</v>
      </c>
      <c r="E9169">
        <v>49.15061</v>
      </c>
      <c r="F9169">
        <v>-122.76143399999999</v>
      </c>
      <c r="G9169">
        <f>IF(route_map__2[[#This Row],[route_label]]&lt;&gt;A9170,0,SQRT((E9170-route_map__2[[#This Row],[stop_lat]])^2 + ((F9170-route_map__2[[#This Row],[stop_lon]])*COS(RADIANS(route_map__2[[#This Row],[stop_lat]])))^2)*111.32)</f>
        <v>0.60410946459976234</v>
      </c>
    </row>
    <row r="9170" spans="1:7" hidden="1" x14ac:dyDescent="0.2">
      <c r="A9170" t="s">
        <v>398</v>
      </c>
      <c r="B9170">
        <v>1</v>
      </c>
      <c r="C9170">
        <v>30</v>
      </c>
      <c r="D9170" t="s">
        <v>5804</v>
      </c>
      <c r="E9170">
        <v>49.153407000000001</v>
      </c>
      <c r="F9170">
        <v>-122.76854400000001</v>
      </c>
      <c r="G9170">
        <f>IF(route_map__2[[#This Row],[route_label]]&lt;&gt;A9171,0,SQRT((E9171-route_map__2[[#This Row],[stop_lat]])^2 + ((F9171-route_map__2[[#This Row],[stop_lon]])*COS(RADIANS(route_map__2[[#This Row],[stop_lat]])))^2)*111.32)</f>
        <v>0.55288450727399852</v>
      </c>
    </row>
    <row r="9171" spans="1:7" hidden="1" x14ac:dyDescent="0.2">
      <c r="A9171" t="s">
        <v>398</v>
      </c>
      <c r="B9171">
        <v>1</v>
      </c>
      <c r="C9171">
        <v>31</v>
      </c>
      <c r="D9171" t="s">
        <v>5805</v>
      </c>
      <c r="E9171">
        <v>49.155963</v>
      </c>
      <c r="F9171">
        <v>-122.77505499999999</v>
      </c>
      <c r="G9171">
        <f>IF(route_map__2[[#This Row],[route_label]]&lt;&gt;A9172,0,SQRT((E9172-route_map__2[[#This Row],[stop_lat]])^2 + ((F9172-route_map__2[[#This Row],[stop_lon]])*COS(RADIANS(route_map__2[[#This Row],[stop_lat]])))^2)*111.32)</f>
        <v>0.57285795833049158</v>
      </c>
    </row>
    <row r="9172" spans="1:7" hidden="1" x14ac:dyDescent="0.2">
      <c r="A9172" t="s">
        <v>398</v>
      </c>
      <c r="B9172">
        <v>1</v>
      </c>
      <c r="C9172">
        <v>32</v>
      </c>
      <c r="D9172" t="s">
        <v>5806</v>
      </c>
      <c r="E9172">
        <v>49.158569</v>
      </c>
      <c r="F9172">
        <v>-122.78184</v>
      </c>
      <c r="G9172">
        <f>IF(route_map__2[[#This Row],[route_label]]&lt;&gt;A9173,0,SQRT((E9173-route_map__2[[#This Row],[stop_lat]])^2 + ((F9173-route_map__2[[#This Row],[stop_lon]])*COS(RADIANS(route_map__2[[#This Row],[stop_lat]])))^2)*111.32)</f>
        <v>0.32336248925487249</v>
      </c>
    </row>
    <row r="9173" spans="1:7" hidden="1" x14ac:dyDescent="0.2">
      <c r="A9173" t="s">
        <v>398</v>
      </c>
      <c r="B9173">
        <v>1</v>
      </c>
      <c r="C9173">
        <v>33</v>
      </c>
      <c r="D9173" t="s">
        <v>5807</v>
      </c>
      <c r="E9173">
        <v>49.160072</v>
      </c>
      <c r="F9173">
        <v>-122.785641</v>
      </c>
      <c r="G9173">
        <f>IF(route_map__2[[#This Row],[route_label]]&lt;&gt;A9174,0,SQRT((E9174-route_map__2[[#This Row],[stop_lat]])^2 + ((F9174-route_map__2[[#This Row],[stop_lon]])*COS(RADIANS(route_map__2[[#This Row],[stop_lat]])))^2)*111.32)</f>
        <v>0.51484641540743692</v>
      </c>
    </row>
    <row r="9174" spans="1:7" hidden="1" x14ac:dyDescent="0.2">
      <c r="A9174" t="s">
        <v>398</v>
      </c>
      <c r="B9174">
        <v>1</v>
      </c>
      <c r="C9174">
        <v>34</v>
      </c>
      <c r="D9174" t="s">
        <v>5808</v>
      </c>
      <c r="E9174">
        <v>49.162452000000002</v>
      </c>
      <c r="F9174">
        <v>-122.79170499999999</v>
      </c>
      <c r="G9174">
        <f>IF(route_map__2[[#This Row],[route_label]]&lt;&gt;A9175,0,SQRT((E9175-route_map__2[[#This Row],[stop_lat]])^2 + ((F9175-route_map__2[[#This Row],[stop_lon]])*COS(RADIANS(route_map__2[[#This Row],[stop_lat]])))^2)*111.32)</f>
        <v>0.57262287015096847</v>
      </c>
    </row>
    <row r="9175" spans="1:7" hidden="1" x14ac:dyDescent="0.2">
      <c r="A9175" t="s">
        <v>398</v>
      </c>
      <c r="B9175">
        <v>1</v>
      </c>
      <c r="C9175">
        <v>35</v>
      </c>
      <c r="D9175" t="s">
        <v>5809</v>
      </c>
      <c r="E9175">
        <v>49.165047000000001</v>
      </c>
      <c r="F9175">
        <v>-122.798497</v>
      </c>
      <c r="G9175">
        <f>IF(route_map__2[[#This Row],[route_label]]&lt;&gt;A9176,0,SQRT((E9176-route_map__2[[#This Row],[stop_lat]])^2 + ((F9176-route_map__2[[#This Row],[stop_lon]])*COS(RADIANS(route_map__2[[#This Row],[stop_lat]])))^2)*111.32)</f>
        <v>0.36501667135714788</v>
      </c>
    </row>
    <row r="9176" spans="1:7" hidden="1" x14ac:dyDescent="0.2">
      <c r="A9176" t="s">
        <v>398</v>
      </c>
      <c r="B9176">
        <v>1</v>
      </c>
      <c r="C9176">
        <v>36</v>
      </c>
      <c r="D9176" t="s">
        <v>6477</v>
      </c>
      <c r="E9176">
        <v>49.166722</v>
      </c>
      <c r="F9176">
        <v>-122.802808</v>
      </c>
      <c r="G9176">
        <f>IF(route_map__2[[#This Row],[route_label]]&lt;&gt;A9177,0,SQRT((E9177-route_map__2[[#This Row],[stop_lat]])^2 + ((F9177-route_map__2[[#This Row],[stop_lon]])*COS(RADIANS(route_map__2[[#This Row],[stop_lat]])))^2)*111.32)</f>
        <v>0.86640873096762161</v>
      </c>
    </row>
    <row r="9177" spans="1:7" hidden="1" x14ac:dyDescent="0.2">
      <c r="A9177" t="s">
        <v>398</v>
      </c>
      <c r="B9177">
        <v>1</v>
      </c>
      <c r="C9177">
        <v>37</v>
      </c>
      <c r="D9177" t="s">
        <v>6478</v>
      </c>
      <c r="E9177">
        <v>49.170699999999997</v>
      </c>
      <c r="F9177">
        <v>-122.813039</v>
      </c>
      <c r="G9177">
        <f>IF(route_map__2[[#This Row],[route_label]]&lt;&gt;A9178,0,SQRT((E9178-route_map__2[[#This Row],[stop_lat]])^2 + ((F9178-route_map__2[[#This Row],[stop_lon]])*COS(RADIANS(route_map__2[[#This Row],[stop_lat]])))^2)*111.32)</f>
        <v>1.7222358935878828</v>
      </c>
    </row>
    <row r="9178" spans="1:7" hidden="1" x14ac:dyDescent="0.2">
      <c r="A9178" t="s">
        <v>398</v>
      </c>
      <c r="B9178">
        <v>1</v>
      </c>
      <c r="C9178">
        <v>38</v>
      </c>
      <c r="D9178" t="s">
        <v>6111</v>
      </c>
      <c r="E9178">
        <v>49.177363</v>
      </c>
      <c r="F9178">
        <v>-122.834395</v>
      </c>
      <c r="G9178">
        <f>IF(route_map__2[[#This Row],[route_label]]&lt;&gt;A9179,0,SQRT((E9179-route_map__2[[#This Row],[stop_lat]])^2 + ((F9179-route_map__2[[#This Row],[stop_lon]])*COS(RADIANS(route_map__2[[#This Row],[stop_lat]])))^2)*111.32)</f>
        <v>0.69026204422855053</v>
      </c>
    </row>
    <row r="9179" spans="1:7" hidden="1" x14ac:dyDescent="0.2">
      <c r="A9179" t="s">
        <v>398</v>
      </c>
      <c r="B9179">
        <v>1</v>
      </c>
      <c r="C9179">
        <v>39</v>
      </c>
      <c r="D9179" t="s">
        <v>6479</v>
      </c>
      <c r="E9179">
        <v>49.180787000000002</v>
      </c>
      <c r="F9179">
        <v>-122.842303</v>
      </c>
      <c r="G9179">
        <f>IF(route_map__2[[#This Row],[route_label]]&lt;&gt;A9180,0,SQRT((E9180-route_map__2[[#This Row],[stop_lat]])^2 + ((F9180-route_map__2[[#This Row],[stop_lon]])*COS(RADIANS(route_map__2[[#This Row],[stop_lat]])))^2)*111.32)</f>
        <v>0.21733426363056479</v>
      </c>
    </row>
    <row r="9180" spans="1:7" hidden="1" x14ac:dyDescent="0.2">
      <c r="A9180" t="s">
        <v>398</v>
      </c>
      <c r="B9180">
        <v>1</v>
      </c>
      <c r="C9180">
        <v>40</v>
      </c>
      <c r="D9180" t="s">
        <v>5592</v>
      </c>
      <c r="E9180">
        <v>49.181116000000003</v>
      </c>
      <c r="F9180">
        <v>-122.845247</v>
      </c>
      <c r="G9180">
        <f>IF(route_map__2[[#This Row],[route_label]]&lt;&gt;A9181,0,SQRT((E9181-route_map__2[[#This Row],[stop_lat]])^2 + ((F9181-route_map__2[[#This Row],[stop_lon]])*COS(RADIANS(route_map__2[[#This Row],[stop_lat]])))^2)*111.32)</f>
        <v>0.22367644174539517</v>
      </c>
    </row>
    <row r="9181" spans="1:7" hidden="1" x14ac:dyDescent="0.2">
      <c r="A9181" t="s">
        <v>398</v>
      </c>
      <c r="B9181">
        <v>1</v>
      </c>
      <c r="C9181">
        <v>41</v>
      </c>
      <c r="D9181" t="s">
        <v>6480</v>
      </c>
      <c r="E9181">
        <v>49.183123999999999</v>
      </c>
      <c r="F9181">
        <v>-122.845136</v>
      </c>
      <c r="G9181">
        <f>IF(route_map__2[[#This Row],[route_label]]&lt;&gt;A9182,0,SQRT((E9182-route_map__2[[#This Row],[stop_lat]])^2 + ((F9182-route_map__2[[#This Row],[stop_lon]])*COS(RADIANS(route_map__2[[#This Row],[stop_lat]])))^2)*111.32)</f>
        <v>0</v>
      </c>
    </row>
    <row r="9182" spans="1:7" hidden="1" x14ac:dyDescent="0.2">
      <c r="A9182" t="s">
        <v>108</v>
      </c>
      <c r="B9182">
        <v>0</v>
      </c>
      <c r="C9182">
        <v>1</v>
      </c>
      <c r="D9182" t="s">
        <v>7125</v>
      </c>
      <c r="E9182">
        <v>49.126356999999999</v>
      </c>
      <c r="F9182">
        <v>-123.18361</v>
      </c>
      <c r="G9182">
        <f>IF(route_map__2[[#This Row],[route_label]]&lt;&gt;A9183,0,SQRT((E9183-route_map__2[[#This Row],[stop_lat]])^2 + ((F9183-route_map__2[[#This Row],[stop_lon]])*COS(RADIANS(route_map__2[[#This Row],[stop_lat]])))^2)*111.32)</f>
        <v>0.19014627729712896</v>
      </c>
    </row>
    <row r="9183" spans="1:7" hidden="1" x14ac:dyDescent="0.2">
      <c r="A9183" t="s">
        <v>108</v>
      </c>
      <c r="B9183">
        <v>0</v>
      </c>
      <c r="C9183">
        <v>2</v>
      </c>
      <c r="D9183" t="s">
        <v>7126</v>
      </c>
      <c r="E9183">
        <v>49.126860999999998</v>
      </c>
      <c r="F9183">
        <v>-123.181116</v>
      </c>
      <c r="G9183">
        <f>IF(route_map__2[[#This Row],[route_label]]&lt;&gt;A9184,0,SQRT((E9184-route_map__2[[#This Row],[stop_lat]])^2 + ((F9184-route_map__2[[#This Row],[stop_lon]])*COS(RADIANS(route_map__2[[#This Row],[stop_lat]])))^2)*111.32)</f>
        <v>0.20550241393619031</v>
      </c>
    </row>
    <row r="9184" spans="1:7" hidden="1" x14ac:dyDescent="0.2">
      <c r="A9184" t="s">
        <v>108</v>
      </c>
      <c r="B9184">
        <v>0</v>
      </c>
      <c r="C9184">
        <v>3</v>
      </c>
      <c r="D9184" t="s">
        <v>7127</v>
      </c>
      <c r="E9184">
        <v>49.128706999999999</v>
      </c>
      <c r="F9184">
        <v>-123.18113700000001</v>
      </c>
      <c r="G9184">
        <f>IF(route_map__2[[#This Row],[route_label]]&lt;&gt;A9185,0,SQRT((E9185-route_map__2[[#This Row],[stop_lat]])^2 + ((F9185-route_map__2[[#This Row],[stop_lon]])*COS(RADIANS(route_map__2[[#This Row],[stop_lat]])))^2)*111.32)</f>
        <v>0.21819256236774462</v>
      </c>
    </row>
    <row r="9185" spans="1:7" hidden="1" x14ac:dyDescent="0.2">
      <c r="A9185" t="s">
        <v>108</v>
      </c>
      <c r="B9185">
        <v>0</v>
      </c>
      <c r="C9185">
        <v>4</v>
      </c>
      <c r="D9185" t="s">
        <v>7128</v>
      </c>
      <c r="E9185">
        <v>49.130667000000003</v>
      </c>
      <c r="F9185">
        <v>-123.181158</v>
      </c>
      <c r="G9185">
        <f>IF(route_map__2[[#This Row],[route_label]]&lt;&gt;A9186,0,SQRT((E9186-route_map__2[[#This Row],[stop_lat]])^2 + ((F9186-route_map__2[[#This Row],[stop_lon]])*COS(RADIANS(route_map__2[[#This Row],[stop_lat]])))^2)*111.32)</f>
        <v>0.39220082192235817</v>
      </c>
    </row>
    <row r="9186" spans="1:7" hidden="1" x14ac:dyDescent="0.2">
      <c r="A9186" t="s">
        <v>108</v>
      </c>
      <c r="B9186">
        <v>0</v>
      </c>
      <c r="C9186">
        <v>5</v>
      </c>
      <c r="D9186" t="s">
        <v>7129</v>
      </c>
      <c r="E9186">
        <v>49.134189999999997</v>
      </c>
      <c r="F9186">
        <v>-123.181213</v>
      </c>
      <c r="G9186">
        <f>IF(route_map__2[[#This Row],[route_label]]&lt;&gt;A9187,0,SQRT((E9187-route_map__2[[#This Row],[stop_lat]])^2 + ((F9187-route_map__2[[#This Row],[stop_lon]])*COS(RADIANS(route_map__2[[#This Row],[stop_lat]])))^2)*111.32)</f>
        <v>0.24023297659817228</v>
      </c>
    </row>
    <row r="9187" spans="1:7" hidden="1" x14ac:dyDescent="0.2">
      <c r="A9187" t="s">
        <v>108</v>
      </c>
      <c r="B9187">
        <v>0</v>
      </c>
      <c r="C9187">
        <v>6</v>
      </c>
      <c r="D9187" t="s">
        <v>7130</v>
      </c>
      <c r="E9187">
        <v>49.136347999999998</v>
      </c>
      <c r="F9187">
        <v>-123.18123300000001</v>
      </c>
      <c r="G9187">
        <f>IF(route_map__2[[#This Row],[route_label]]&lt;&gt;A9188,0,SQRT((E9188-route_map__2[[#This Row],[stop_lat]])^2 + ((F9188-route_map__2[[#This Row],[stop_lon]])*COS(RADIANS(route_map__2[[#This Row],[stop_lat]])))^2)*111.32)</f>
        <v>0.30590757675519215</v>
      </c>
    </row>
    <row r="9188" spans="1:7" hidden="1" x14ac:dyDescent="0.2">
      <c r="A9188" t="s">
        <v>108</v>
      </c>
      <c r="B9188">
        <v>0</v>
      </c>
      <c r="C9188">
        <v>7</v>
      </c>
      <c r="D9188" t="s">
        <v>7131</v>
      </c>
      <c r="E9188">
        <v>49.139096000000002</v>
      </c>
      <c r="F9188">
        <v>-123.18123799999999</v>
      </c>
      <c r="G9188">
        <f>IF(route_map__2[[#This Row],[route_label]]&lt;&gt;A9189,0,SQRT((E9189-route_map__2[[#This Row],[stop_lat]])^2 + ((F9189-route_map__2[[#This Row],[stop_lon]])*COS(RADIANS(route_map__2[[#This Row],[stop_lat]])))^2)*111.32)</f>
        <v>0.25515093836665748</v>
      </c>
    </row>
    <row r="9189" spans="1:7" hidden="1" x14ac:dyDescent="0.2">
      <c r="A9189" t="s">
        <v>108</v>
      </c>
      <c r="B9189">
        <v>0</v>
      </c>
      <c r="C9189">
        <v>8</v>
      </c>
      <c r="D9189" t="s">
        <v>7132</v>
      </c>
      <c r="E9189">
        <v>49.141387999999999</v>
      </c>
      <c r="F9189">
        <v>-123.18126100000001</v>
      </c>
      <c r="G9189">
        <f>IF(route_map__2[[#This Row],[route_label]]&lt;&gt;A9190,0,SQRT((E9190-route_map__2[[#This Row],[stop_lat]])^2 + ((F9190-route_map__2[[#This Row],[stop_lon]])*COS(RADIANS(route_map__2[[#This Row],[stop_lat]])))^2)*111.32)</f>
        <v>0.20761593827213398</v>
      </c>
    </row>
    <row r="9190" spans="1:7" hidden="1" x14ac:dyDescent="0.2">
      <c r="A9190" t="s">
        <v>108</v>
      </c>
      <c r="B9190">
        <v>0</v>
      </c>
      <c r="C9190">
        <v>9</v>
      </c>
      <c r="D9190" t="s">
        <v>7133</v>
      </c>
      <c r="E9190">
        <v>49.143253000000001</v>
      </c>
      <c r="F9190">
        <v>-123.18124299999999</v>
      </c>
      <c r="G9190">
        <f>IF(route_map__2[[#This Row],[route_label]]&lt;&gt;A9191,0,SQRT((E9191-route_map__2[[#This Row],[stop_lat]])^2 + ((F9191-route_map__2[[#This Row],[stop_lon]])*COS(RADIANS(route_map__2[[#This Row],[stop_lat]])))^2)*111.32)</f>
        <v>0.33210340242633923</v>
      </c>
    </row>
    <row r="9191" spans="1:7" hidden="1" x14ac:dyDescent="0.2">
      <c r="A9191" t="s">
        <v>108</v>
      </c>
      <c r="B9191">
        <v>0</v>
      </c>
      <c r="C9191">
        <v>10</v>
      </c>
      <c r="D9191" t="s">
        <v>7134</v>
      </c>
      <c r="E9191">
        <v>49.146236000000002</v>
      </c>
      <c r="F9191">
        <v>-123.18117599999999</v>
      </c>
      <c r="G9191">
        <f>IF(route_map__2[[#This Row],[route_label]]&lt;&gt;A9192,0,SQRT((E9192-route_map__2[[#This Row],[stop_lat]])^2 + ((F9192-route_map__2[[#This Row],[stop_lon]])*COS(RADIANS(route_map__2[[#This Row],[stop_lat]])))^2)*111.32)</f>
        <v>0.27007963673692459</v>
      </c>
    </row>
    <row r="9192" spans="1:7" hidden="1" x14ac:dyDescent="0.2">
      <c r="A9192" t="s">
        <v>108</v>
      </c>
      <c r="B9192">
        <v>0</v>
      </c>
      <c r="C9192">
        <v>11</v>
      </c>
      <c r="D9192" t="s">
        <v>7135</v>
      </c>
      <c r="E9192">
        <v>49.148662000000002</v>
      </c>
      <c r="F9192">
        <v>-123.181218</v>
      </c>
      <c r="G9192">
        <f>IF(route_map__2[[#This Row],[route_label]]&lt;&gt;A9193,0,SQRT((E9193-route_map__2[[#This Row],[stop_lat]])^2 + ((F9193-route_map__2[[#This Row],[stop_lon]])*COS(RADIANS(route_map__2[[#This Row],[stop_lat]])))^2)*111.32)</f>
        <v>0.21491885699990343</v>
      </c>
    </row>
    <row r="9193" spans="1:7" hidden="1" x14ac:dyDescent="0.2">
      <c r="A9193" t="s">
        <v>108</v>
      </c>
      <c r="B9193">
        <v>0</v>
      </c>
      <c r="C9193">
        <v>12</v>
      </c>
      <c r="D9193" t="s">
        <v>7136</v>
      </c>
      <c r="E9193">
        <v>49.150592000000003</v>
      </c>
      <c r="F9193">
        <v>-123.18114199999999</v>
      </c>
      <c r="G9193">
        <f>IF(route_map__2[[#This Row],[route_label]]&lt;&gt;A9194,0,SQRT((E9194-route_map__2[[#This Row],[stop_lat]])^2 + ((F9194-route_map__2[[#This Row],[stop_lon]])*COS(RADIANS(route_map__2[[#This Row],[stop_lat]])))^2)*111.32)</f>
        <v>0.33704908572456449</v>
      </c>
    </row>
    <row r="9194" spans="1:7" hidden="1" x14ac:dyDescent="0.2">
      <c r="A9194" t="s">
        <v>108</v>
      </c>
      <c r="B9194">
        <v>0</v>
      </c>
      <c r="C9194">
        <v>13</v>
      </c>
      <c r="D9194" t="s">
        <v>7137</v>
      </c>
      <c r="E9194">
        <v>49.153618999999999</v>
      </c>
      <c r="F9194">
        <v>-123.181039</v>
      </c>
      <c r="G9194">
        <f>IF(route_map__2[[#This Row],[route_label]]&lt;&gt;A9195,0,SQRT((E9195-route_map__2[[#This Row],[stop_lat]])^2 + ((F9195-route_map__2[[#This Row],[stop_lon]])*COS(RADIANS(route_map__2[[#This Row],[stop_lat]])))^2)*111.32)</f>
        <v>0.26354657946017124</v>
      </c>
    </row>
    <row r="9195" spans="1:7" hidden="1" x14ac:dyDescent="0.2">
      <c r="A9195" t="s">
        <v>108</v>
      </c>
      <c r="B9195">
        <v>0</v>
      </c>
      <c r="C9195">
        <v>14</v>
      </c>
      <c r="D9195" t="s">
        <v>7138</v>
      </c>
      <c r="E9195">
        <v>49.155985999999999</v>
      </c>
      <c r="F9195">
        <v>-123.180967</v>
      </c>
      <c r="G9195">
        <f>IF(route_map__2[[#This Row],[route_label]]&lt;&gt;A9196,0,SQRT((E9196-route_map__2[[#This Row],[stop_lat]])^2 + ((F9196-route_map__2[[#This Row],[stop_lon]])*COS(RADIANS(route_map__2[[#This Row],[stop_lat]])))^2)*111.32)</f>
        <v>0.38876985903090638</v>
      </c>
    </row>
    <row r="9196" spans="1:7" hidden="1" x14ac:dyDescent="0.2">
      <c r="A9196" t="s">
        <v>108</v>
      </c>
      <c r="B9196">
        <v>0</v>
      </c>
      <c r="C9196">
        <v>15</v>
      </c>
      <c r="D9196" t="s">
        <v>7139</v>
      </c>
      <c r="E9196">
        <v>49.159478</v>
      </c>
      <c r="F9196">
        <v>-123.181044</v>
      </c>
      <c r="G9196">
        <f>IF(route_map__2[[#This Row],[route_label]]&lt;&gt;A9197,0,SQRT((E9197-route_map__2[[#This Row],[stop_lat]])^2 + ((F9197-route_map__2[[#This Row],[stop_lon]])*COS(RADIANS(route_map__2[[#This Row],[stop_lat]])))^2)*111.32)</f>
        <v>0.41357686596297594</v>
      </c>
    </row>
    <row r="9197" spans="1:7" hidden="1" x14ac:dyDescent="0.2">
      <c r="A9197" t="s">
        <v>108</v>
      </c>
      <c r="B9197">
        <v>0</v>
      </c>
      <c r="C9197">
        <v>16</v>
      </c>
      <c r="D9197" t="s">
        <v>7140</v>
      </c>
      <c r="E9197">
        <v>49.163193</v>
      </c>
      <c r="F9197">
        <v>-123.181104</v>
      </c>
      <c r="G9197">
        <f>IF(route_map__2[[#This Row],[route_label]]&lt;&gt;A9198,0,SQRT((E9198-route_map__2[[#This Row],[stop_lat]])^2 + ((F9198-route_map__2[[#This Row],[stop_lon]])*COS(RADIANS(route_map__2[[#This Row],[stop_lat]])))^2)*111.32)</f>
        <v>0.33919232119339487</v>
      </c>
    </row>
    <row r="9198" spans="1:7" hidden="1" x14ac:dyDescent="0.2">
      <c r="A9198" t="s">
        <v>108</v>
      </c>
      <c r="B9198">
        <v>0</v>
      </c>
      <c r="C9198">
        <v>17</v>
      </c>
      <c r="D9198" t="s">
        <v>7141</v>
      </c>
      <c r="E9198">
        <v>49.166240000000002</v>
      </c>
      <c r="F9198">
        <v>-123.18111</v>
      </c>
      <c r="G9198">
        <f>IF(route_map__2[[#This Row],[route_label]]&lt;&gt;A9199,0,SQRT((E9199-route_map__2[[#This Row],[stop_lat]])^2 + ((F9199-route_map__2[[#This Row],[stop_lon]])*COS(RADIANS(route_map__2[[#This Row],[stop_lat]])))^2)*111.32)</f>
        <v>0.4269801593216675</v>
      </c>
    </row>
    <row r="9199" spans="1:7" hidden="1" x14ac:dyDescent="0.2">
      <c r="A9199" t="s">
        <v>108</v>
      </c>
      <c r="B9199">
        <v>0</v>
      </c>
      <c r="C9199">
        <v>18</v>
      </c>
      <c r="D9199" t="s">
        <v>7142</v>
      </c>
      <c r="E9199">
        <v>49.170053000000003</v>
      </c>
      <c r="F9199">
        <v>-123.180474</v>
      </c>
      <c r="G9199">
        <f>IF(route_map__2[[#This Row],[route_label]]&lt;&gt;A9200,0,SQRT((E9200-route_map__2[[#This Row],[stop_lat]])^2 + ((F9200-route_map__2[[#This Row],[stop_lon]])*COS(RADIANS(route_map__2[[#This Row],[stop_lat]])))^2)*111.32)</f>
        <v>0.19556746023825758</v>
      </c>
    </row>
    <row r="9200" spans="1:7" hidden="1" x14ac:dyDescent="0.2">
      <c r="A9200" t="s">
        <v>108</v>
      </c>
      <c r="B9200">
        <v>0</v>
      </c>
      <c r="C9200">
        <v>19</v>
      </c>
      <c r="D9200" t="s">
        <v>7143</v>
      </c>
      <c r="E9200">
        <v>49.170051999999998</v>
      </c>
      <c r="F9200">
        <v>-123.177787</v>
      </c>
      <c r="G9200">
        <f>IF(route_map__2[[#This Row],[route_label]]&lt;&gt;A9201,0,SQRT((E9201-route_map__2[[#This Row],[stop_lat]])^2 + ((F9201-route_map__2[[#This Row],[stop_lon]])*COS(RADIANS(route_map__2[[#This Row],[stop_lat]])))^2)*111.32)</f>
        <v>0.24688022284697991</v>
      </c>
    </row>
    <row r="9201" spans="1:7" hidden="1" x14ac:dyDescent="0.2">
      <c r="A9201" t="s">
        <v>108</v>
      </c>
      <c r="B9201">
        <v>0</v>
      </c>
      <c r="C9201">
        <v>20</v>
      </c>
      <c r="D9201" t="s">
        <v>7144</v>
      </c>
      <c r="E9201">
        <v>49.170057999999997</v>
      </c>
      <c r="F9201">
        <v>-123.174395</v>
      </c>
      <c r="G9201">
        <f>IF(route_map__2[[#This Row],[route_label]]&lt;&gt;A9202,0,SQRT((E9202-route_map__2[[#This Row],[stop_lat]])^2 + ((F9202-route_map__2[[#This Row],[stop_lon]])*COS(RADIANS(route_map__2[[#This Row],[stop_lat]])))^2)*111.32)</f>
        <v>0.3535061752690325</v>
      </c>
    </row>
    <row r="9202" spans="1:7" hidden="1" x14ac:dyDescent="0.2">
      <c r="A9202" t="s">
        <v>108</v>
      </c>
      <c r="B9202">
        <v>0</v>
      </c>
      <c r="C9202">
        <v>21</v>
      </c>
      <c r="D9202" t="s">
        <v>7145</v>
      </c>
      <c r="E9202">
        <v>49.170059999999999</v>
      </c>
      <c r="F9202">
        <v>-123.169538</v>
      </c>
      <c r="G9202">
        <f>IF(route_map__2[[#This Row],[route_label]]&lt;&gt;A9203,0,SQRT((E9203-route_map__2[[#This Row],[stop_lat]])^2 + ((F9203-route_map__2[[#This Row],[stop_lon]])*COS(RADIANS(route_map__2[[#This Row],[stop_lat]])))^2)*111.32)</f>
        <v>0.23408117896382008</v>
      </c>
    </row>
    <row r="9203" spans="1:7" hidden="1" x14ac:dyDescent="0.2">
      <c r="A9203" t="s">
        <v>108</v>
      </c>
      <c r="B9203">
        <v>0</v>
      </c>
      <c r="C9203">
        <v>22</v>
      </c>
      <c r="D9203" t="s">
        <v>7146</v>
      </c>
      <c r="E9203">
        <v>49.170039000000003</v>
      </c>
      <c r="F9203">
        <v>-123.16632199999999</v>
      </c>
      <c r="G9203">
        <f>IF(route_map__2[[#This Row],[route_label]]&lt;&gt;A9204,0,SQRT((E9204-route_map__2[[#This Row],[stop_lat]])^2 + ((F9204-route_map__2[[#This Row],[stop_lon]])*COS(RADIANS(route_map__2[[#This Row],[stop_lat]])))^2)*111.32)</f>
        <v>0.17111302988722105</v>
      </c>
    </row>
    <row r="9204" spans="1:7" hidden="1" x14ac:dyDescent="0.2">
      <c r="A9204" t="s">
        <v>108</v>
      </c>
      <c r="B9204">
        <v>0</v>
      </c>
      <c r="C9204">
        <v>23</v>
      </c>
      <c r="D9204" t="s">
        <v>7147</v>
      </c>
      <c r="E9204">
        <v>49.170034999999999</v>
      </c>
      <c r="F9204">
        <v>-123.163971</v>
      </c>
      <c r="G9204">
        <f>IF(route_map__2[[#This Row],[route_label]]&lt;&gt;A9205,0,SQRT((E9205-route_map__2[[#This Row],[stop_lat]])^2 + ((F9205-route_map__2[[#This Row],[stop_lon]])*COS(RADIANS(route_map__2[[#This Row],[stop_lat]])))^2)*111.32)</f>
        <v>0.42796520280586325</v>
      </c>
    </row>
    <row r="9205" spans="1:7" hidden="1" x14ac:dyDescent="0.2">
      <c r="A9205" t="s">
        <v>108</v>
      </c>
      <c r="B9205">
        <v>0</v>
      </c>
      <c r="C9205">
        <v>24</v>
      </c>
      <c r="D9205" t="s">
        <v>7148</v>
      </c>
      <c r="E9205">
        <v>49.170023</v>
      </c>
      <c r="F9205">
        <v>-123.158091</v>
      </c>
      <c r="G9205">
        <f>IF(route_map__2[[#This Row],[route_label]]&lt;&gt;A9206,0,SQRT((E9206-route_map__2[[#This Row],[stop_lat]])^2 + ((F9206-route_map__2[[#This Row],[stop_lon]])*COS(RADIANS(route_map__2[[#This Row],[stop_lat]])))^2)*111.32)</f>
        <v>0.14520526376451057</v>
      </c>
    </row>
    <row r="9206" spans="1:7" hidden="1" x14ac:dyDescent="0.2">
      <c r="A9206" t="s">
        <v>108</v>
      </c>
      <c r="B9206">
        <v>0</v>
      </c>
      <c r="C9206">
        <v>25</v>
      </c>
      <c r="D9206" t="s">
        <v>7149</v>
      </c>
      <c r="E9206">
        <v>49.170031999999999</v>
      </c>
      <c r="F9206">
        <v>-123.15609600000001</v>
      </c>
      <c r="G9206">
        <f>IF(route_map__2[[#This Row],[route_label]]&lt;&gt;A9207,0,SQRT((E9207-route_map__2[[#This Row],[stop_lat]])^2 + ((F9207-route_map__2[[#This Row],[stop_lon]])*COS(RADIANS(route_map__2[[#This Row],[stop_lat]])))^2)*111.32)</f>
        <v>0.30468854335150913</v>
      </c>
    </row>
    <row r="9207" spans="1:7" hidden="1" x14ac:dyDescent="0.2">
      <c r="A9207" t="s">
        <v>108</v>
      </c>
      <c r="B9207">
        <v>0</v>
      </c>
      <c r="C9207">
        <v>26</v>
      </c>
      <c r="D9207" t="s">
        <v>7150</v>
      </c>
      <c r="E9207">
        <v>49.170062999999999</v>
      </c>
      <c r="F9207">
        <v>-123.15191</v>
      </c>
      <c r="G9207">
        <f>IF(route_map__2[[#This Row],[route_label]]&lt;&gt;A9208,0,SQRT((E9208-route_map__2[[#This Row],[stop_lat]])^2 + ((F9208-route_map__2[[#This Row],[stop_lon]])*COS(RADIANS(route_map__2[[#This Row],[stop_lat]])))^2)*111.32)</f>
        <v>0.34892529890179219</v>
      </c>
    </row>
    <row r="9208" spans="1:7" hidden="1" x14ac:dyDescent="0.2">
      <c r="A9208" t="s">
        <v>108</v>
      </c>
      <c r="B9208">
        <v>0</v>
      </c>
      <c r="C9208">
        <v>27</v>
      </c>
      <c r="D9208" t="s">
        <v>7151</v>
      </c>
      <c r="E9208">
        <v>49.170079000000001</v>
      </c>
      <c r="F9208">
        <v>-123.147116</v>
      </c>
      <c r="G9208">
        <f>IF(route_map__2[[#This Row],[route_label]]&lt;&gt;A9209,0,SQRT((E9209-route_map__2[[#This Row],[stop_lat]])^2 + ((F9209-route_map__2[[#This Row],[stop_lon]])*COS(RADIANS(route_map__2[[#This Row],[stop_lat]])))^2)*111.32)</f>
        <v>0.22067783367499522</v>
      </c>
    </row>
    <row r="9209" spans="1:7" hidden="1" x14ac:dyDescent="0.2">
      <c r="A9209" t="s">
        <v>108</v>
      </c>
      <c r="B9209">
        <v>0</v>
      </c>
      <c r="C9209">
        <v>28</v>
      </c>
      <c r="D9209" t="s">
        <v>7152</v>
      </c>
      <c r="E9209">
        <v>49.170082999999998</v>
      </c>
      <c r="F9209">
        <v>-123.14408400000001</v>
      </c>
      <c r="G9209">
        <f>IF(route_map__2[[#This Row],[route_label]]&lt;&gt;A9210,0,SQRT((E9210-route_map__2[[#This Row],[stop_lat]])^2 + ((F9210-route_map__2[[#This Row],[stop_lon]])*COS(RADIANS(route_map__2[[#This Row],[stop_lat]])))^2)*111.32)</f>
        <v>0.34362479828497544</v>
      </c>
    </row>
    <row r="9210" spans="1:7" hidden="1" x14ac:dyDescent="0.2">
      <c r="A9210" t="s">
        <v>108</v>
      </c>
      <c r="B9210">
        <v>0</v>
      </c>
      <c r="C9210">
        <v>29</v>
      </c>
      <c r="D9210" t="s">
        <v>7153</v>
      </c>
      <c r="E9210">
        <v>49.170113999999998</v>
      </c>
      <c r="F9210">
        <v>-123.139363</v>
      </c>
      <c r="G9210">
        <f>IF(route_map__2[[#This Row],[route_label]]&lt;&gt;A9211,0,SQRT((E9211-route_map__2[[#This Row],[stop_lat]])^2 + ((F9211-route_map__2[[#This Row],[stop_lon]])*COS(RADIANS(route_map__2[[#This Row],[stop_lat]])))^2)*111.32)</f>
        <v>0.27020337916504616</v>
      </c>
    </row>
    <row r="9211" spans="1:7" hidden="1" x14ac:dyDescent="0.2">
      <c r="A9211" t="s">
        <v>108</v>
      </c>
      <c r="B9211">
        <v>0</v>
      </c>
      <c r="C9211">
        <v>30</v>
      </c>
      <c r="D9211" t="s">
        <v>7154</v>
      </c>
      <c r="E9211">
        <v>49.168435000000002</v>
      </c>
      <c r="F9211">
        <v>-123.13668199999999</v>
      </c>
      <c r="G9211">
        <f>IF(route_map__2[[#This Row],[route_label]]&lt;&gt;A9212,0,SQRT((E9212-route_map__2[[#This Row],[stop_lat]])^2 + ((F9212-route_map__2[[#This Row],[stop_lon]])*COS(RADIANS(route_map__2[[#This Row],[stop_lat]])))^2)*111.32)</f>
        <v>0.32401442673889008</v>
      </c>
    </row>
    <row r="9212" spans="1:7" hidden="1" x14ac:dyDescent="0.2">
      <c r="A9212" t="s">
        <v>108</v>
      </c>
      <c r="B9212">
        <v>0</v>
      </c>
      <c r="C9212">
        <v>31</v>
      </c>
      <c r="D9212" t="s">
        <v>7155</v>
      </c>
      <c r="E9212">
        <v>49.16621</v>
      </c>
      <c r="F9212">
        <v>-123.13381200000001</v>
      </c>
      <c r="G9212">
        <f>IF(route_map__2[[#This Row],[route_label]]&lt;&gt;A9213,0,SQRT((E9213-route_map__2[[#This Row],[stop_lat]])^2 + ((F9213-route_map__2[[#This Row],[stop_lon]])*COS(RADIANS(route_map__2[[#This Row],[stop_lat]])))^2)*111.32)</f>
        <v>0</v>
      </c>
    </row>
    <row r="9213" spans="1:7" hidden="1" x14ac:dyDescent="0.2">
      <c r="A9213" t="s">
        <v>108</v>
      </c>
      <c r="B9213">
        <v>1</v>
      </c>
      <c r="C9213">
        <v>1</v>
      </c>
      <c r="D9213" t="s">
        <v>7155</v>
      </c>
      <c r="E9213">
        <v>49.16621</v>
      </c>
      <c r="F9213">
        <v>-123.13381200000001</v>
      </c>
      <c r="G9213">
        <f>IF(route_map__2[[#This Row],[route_label]]&lt;&gt;A9214,0,SQRT((E9214-route_map__2[[#This Row],[stop_lat]])^2 + ((F9214-route_map__2[[#This Row],[stop_lon]])*COS(RADIANS(route_map__2[[#This Row],[stop_lat]])))^2)*111.32)</f>
        <v>0.28181164698577393</v>
      </c>
    </row>
    <row r="9214" spans="1:7" hidden="1" x14ac:dyDescent="0.2">
      <c r="A9214" t="s">
        <v>108</v>
      </c>
      <c r="B9214">
        <v>1</v>
      </c>
      <c r="C9214">
        <v>2</v>
      </c>
      <c r="D9214" t="s">
        <v>7156</v>
      </c>
      <c r="E9214">
        <v>49.168107999999997</v>
      </c>
      <c r="F9214">
        <v>-123.136374</v>
      </c>
      <c r="G9214">
        <f>IF(route_map__2[[#This Row],[route_label]]&lt;&gt;A9215,0,SQRT((E9215-route_map__2[[#This Row],[stop_lat]])^2 + ((F9215-route_map__2[[#This Row],[stop_lon]])*COS(RADIANS(route_map__2[[#This Row],[stop_lat]])))^2)*111.32)</f>
        <v>0.25448479782080408</v>
      </c>
    </row>
    <row r="9215" spans="1:7" hidden="1" x14ac:dyDescent="0.2">
      <c r="A9215" t="s">
        <v>108</v>
      </c>
      <c r="B9215">
        <v>1</v>
      </c>
      <c r="C9215">
        <v>3</v>
      </c>
      <c r="D9215" t="s">
        <v>7157</v>
      </c>
      <c r="E9215">
        <v>49.170302999999997</v>
      </c>
      <c r="F9215">
        <v>-123.137351</v>
      </c>
      <c r="G9215">
        <f>IF(route_map__2[[#This Row],[route_label]]&lt;&gt;A9216,0,SQRT((E9216-route_map__2[[#This Row],[stop_lat]])^2 + ((F9216-route_map__2[[#This Row],[stop_lon]])*COS(RADIANS(route_map__2[[#This Row],[stop_lat]])))^2)*111.32)</f>
        <v>0.27257254546271703</v>
      </c>
    </row>
    <row r="9216" spans="1:7" hidden="1" x14ac:dyDescent="0.2">
      <c r="A9216" t="s">
        <v>108</v>
      </c>
      <c r="B9216">
        <v>1</v>
      </c>
      <c r="C9216">
        <v>4</v>
      </c>
      <c r="D9216" t="s">
        <v>7158</v>
      </c>
      <c r="E9216">
        <v>49.170293000000001</v>
      </c>
      <c r="F9216">
        <v>-123.141096</v>
      </c>
      <c r="G9216">
        <f>IF(route_map__2[[#This Row],[route_label]]&lt;&gt;A9217,0,SQRT((E9217-route_map__2[[#This Row],[stop_lat]])^2 + ((F9217-route_map__2[[#This Row],[stop_lon]])*COS(RADIANS(route_map__2[[#This Row],[stop_lat]])))^2)*111.32)</f>
        <v>0.28982524425574863</v>
      </c>
    </row>
    <row r="9217" spans="1:7" hidden="1" x14ac:dyDescent="0.2">
      <c r="A9217" t="s">
        <v>108</v>
      </c>
      <c r="B9217">
        <v>1</v>
      </c>
      <c r="C9217">
        <v>5</v>
      </c>
      <c r="D9217" t="s">
        <v>7159</v>
      </c>
      <c r="E9217">
        <v>49.170276999999999</v>
      </c>
      <c r="F9217">
        <v>-123.145078</v>
      </c>
      <c r="G9217">
        <f>IF(route_map__2[[#This Row],[route_label]]&lt;&gt;A9218,0,SQRT((E9218-route_map__2[[#This Row],[stop_lat]])^2 + ((F9218-route_map__2[[#This Row],[stop_lon]])*COS(RADIANS(route_map__2[[#This Row],[stop_lat]])))^2)*111.32)</f>
        <v>0.24703101117803594</v>
      </c>
    </row>
    <row r="9218" spans="1:7" hidden="1" x14ac:dyDescent="0.2">
      <c r="A9218" t="s">
        <v>108</v>
      </c>
      <c r="B9218">
        <v>1</v>
      </c>
      <c r="C9218">
        <v>6</v>
      </c>
      <c r="D9218" t="s">
        <v>7160</v>
      </c>
      <c r="E9218">
        <v>49.170259999999999</v>
      </c>
      <c r="F9218">
        <v>-123.148472</v>
      </c>
      <c r="G9218">
        <f>IF(route_map__2[[#This Row],[route_label]]&lt;&gt;A9219,0,SQRT((E9219-route_map__2[[#This Row],[stop_lat]])^2 + ((F9219-route_map__2[[#This Row],[stop_lon]])*COS(RADIANS(route_map__2[[#This Row],[stop_lat]])))^2)*111.32)</f>
        <v>0.331240696361913</v>
      </c>
    </row>
    <row r="9219" spans="1:7" hidden="1" x14ac:dyDescent="0.2">
      <c r="A9219" t="s">
        <v>108</v>
      </c>
      <c r="B9219">
        <v>1</v>
      </c>
      <c r="C9219">
        <v>7</v>
      </c>
      <c r="D9219" t="s">
        <v>7161</v>
      </c>
      <c r="E9219">
        <v>49.17024</v>
      </c>
      <c r="F9219">
        <v>-123.153023</v>
      </c>
      <c r="G9219">
        <f>IF(route_map__2[[#This Row],[route_label]]&lt;&gt;A9220,0,SQRT((E9220-route_map__2[[#This Row],[stop_lat]])^2 + ((F9220-route_map__2[[#This Row],[stop_lon]])*COS(RADIANS(route_map__2[[#This Row],[stop_lat]])))^2)*111.32)</f>
        <v>0.35467563290522408</v>
      </c>
    </row>
    <row r="9220" spans="1:7" hidden="1" x14ac:dyDescent="0.2">
      <c r="A9220" t="s">
        <v>108</v>
      </c>
      <c r="B9220">
        <v>1</v>
      </c>
      <c r="C9220">
        <v>8</v>
      </c>
      <c r="D9220" t="s">
        <v>7162</v>
      </c>
      <c r="E9220">
        <v>49.170259000000001</v>
      </c>
      <c r="F9220">
        <v>-123.15789599999999</v>
      </c>
      <c r="G9220">
        <f>IF(route_map__2[[#This Row],[route_label]]&lt;&gt;A9221,0,SQRT((E9221-route_map__2[[#This Row],[stop_lat]])^2 + ((F9221-route_map__2[[#This Row],[stop_lon]])*COS(RADIANS(route_map__2[[#This Row],[stop_lat]])))^2)*111.32)</f>
        <v>0.5197045388325805</v>
      </c>
    </row>
    <row r="9221" spans="1:7" hidden="1" x14ac:dyDescent="0.2">
      <c r="A9221" t="s">
        <v>108</v>
      </c>
      <c r="B9221">
        <v>1</v>
      </c>
      <c r="C9221">
        <v>9</v>
      </c>
      <c r="D9221" t="s">
        <v>7163</v>
      </c>
      <c r="E9221">
        <v>49.170203000000001</v>
      </c>
      <c r="F9221">
        <v>-123.165036</v>
      </c>
      <c r="G9221">
        <f>IF(route_map__2[[#This Row],[route_label]]&lt;&gt;A9222,0,SQRT((E9222-route_map__2[[#This Row],[stop_lat]])^2 + ((F9222-route_map__2[[#This Row],[stop_lon]])*COS(RADIANS(route_map__2[[#This Row],[stop_lat]])))^2)*111.32)</f>
        <v>0.1791179692848465</v>
      </c>
    </row>
    <row r="9222" spans="1:7" hidden="1" x14ac:dyDescent="0.2">
      <c r="A9222" t="s">
        <v>108</v>
      </c>
      <c r="B9222">
        <v>1</v>
      </c>
      <c r="C9222">
        <v>10</v>
      </c>
      <c r="D9222" t="s">
        <v>7164</v>
      </c>
      <c r="E9222">
        <v>49.170203000000001</v>
      </c>
      <c r="F9222">
        <v>-123.167497</v>
      </c>
      <c r="G9222">
        <f>IF(route_map__2[[#This Row],[route_label]]&lt;&gt;A9223,0,SQRT((E9223-route_map__2[[#This Row],[stop_lat]])^2 + ((F9223-route_map__2[[#This Row],[stop_lon]])*COS(RADIANS(route_map__2[[#This Row],[stop_lat]])))^2)*111.32)</f>
        <v>0.23043037184630533</v>
      </c>
    </row>
    <row r="9223" spans="1:7" hidden="1" x14ac:dyDescent="0.2">
      <c r="A9223" t="s">
        <v>108</v>
      </c>
      <c r="B9223">
        <v>1</v>
      </c>
      <c r="C9223">
        <v>11</v>
      </c>
      <c r="D9223" t="s">
        <v>7165</v>
      </c>
      <c r="E9223">
        <v>49.170197999999999</v>
      </c>
      <c r="F9223">
        <v>-123.170663</v>
      </c>
      <c r="G9223">
        <f>IF(route_map__2[[#This Row],[route_label]]&lt;&gt;A9224,0,SQRT((E9224-route_map__2[[#This Row],[stop_lat]])^2 + ((F9224-route_map__2[[#This Row],[stop_lon]])*COS(RADIANS(route_map__2[[#This Row],[stop_lat]])))^2)*111.32)</f>
        <v>0.36784343001908798</v>
      </c>
    </row>
    <row r="9224" spans="1:7" hidden="1" x14ac:dyDescent="0.2">
      <c r="A9224" t="s">
        <v>108</v>
      </c>
      <c r="B9224">
        <v>1</v>
      </c>
      <c r="C9224">
        <v>12</v>
      </c>
      <c r="D9224" t="s">
        <v>7166</v>
      </c>
      <c r="E9224">
        <v>49.170195</v>
      </c>
      <c r="F9224">
        <v>-123.17571700000001</v>
      </c>
      <c r="G9224">
        <f>IF(route_map__2[[#This Row],[route_label]]&lt;&gt;A9225,0,SQRT((E9225-route_map__2[[#This Row],[stop_lat]])^2 + ((F9225-route_map__2[[#This Row],[stop_lon]])*COS(RADIANS(route_map__2[[#This Row],[stop_lat]])))^2)*111.32)</f>
        <v>0.21951237388077316</v>
      </c>
    </row>
    <row r="9225" spans="1:7" hidden="1" x14ac:dyDescent="0.2">
      <c r="A9225" t="s">
        <v>108</v>
      </c>
      <c r="B9225">
        <v>1</v>
      </c>
      <c r="C9225">
        <v>13</v>
      </c>
      <c r="D9225" t="s">
        <v>7167</v>
      </c>
      <c r="E9225">
        <v>49.170195999999997</v>
      </c>
      <c r="F9225">
        <v>-123.17873299999999</v>
      </c>
      <c r="G9225">
        <f>IF(route_map__2[[#This Row],[route_label]]&lt;&gt;A9226,0,SQRT((E9226-route_map__2[[#This Row],[stop_lat]])^2 + ((F9226-route_map__2[[#This Row],[stop_lon]])*COS(RADIANS(route_map__2[[#This Row],[stop_lat]])))^2)*111.32)</f>
        <v>0.19678586667961973</v>
      </c>
    </row>
    <row r="9226" spans="1:7" hidden="1" x14ac:dyDescent="0.2">
      <c r="A9226" t="s">
        <v>108</v>
      </c>
      <c r="B9226">
        <v>1</v>
      </c>
      <c r="C9226">
        <v>14</v>
      </c>
      <c r="D9226" t="s">
        <v>7168</v>
      </c>
      <c r="E9226">
        <v>49.16968</v>
      </c>
      <c r="F9226">
        <v>-123.181319</v>
      </c>
      <c r="G9226">
        <f>IF(route_map__2[[#This Row],[route_label]]&lt;&gt;A9227,0,SQRT((E9227-route_map__2[[#This Row],[stop_lat]])^2 + ((F9227-route_map__2[[#This Row],[stop_lon]])*COS(RADIANS(route_map__2[[#This Row],[stop_lat]])))^2)*111.32)</f>
        <v>0.44594794375766095</v>
      </c>
    </row>
    <row r="9227" spans="1:7" hidden="1" x14ac:dyDescent="0.2">
      <c r="A9227" t="s">
        <v>108</v>
      </c>
      <c r="B9227">
        <v>1</v>
      </c>
      <c r="C9227">
        <v>15</v>
      </c>
      <c r="D9227" t="s">
        <v>7169</v>
      </c>
      <c r="E9227">
        <v>49.165674000000003</v>
      </c>
      <c r="F9227">
        <v>-123.18131700000001</v>
      </c>
      <c r="G9227">
        <f>IF(route_map__2[[#This Row],[route_label]]&lt;&gt;A9228,0,SQRT((E9228-route_map__2[[#This Row],[stop_lat]])^2 + ((F9228-route_map__2[[#This Row],[stop_lon]])*COS(RADIANS(route_map__2[[#This Row],[stop_lat]])))^2)*111.32)</f>
        <v>0.35945393823069538</v>
      </c>
    </row>
    <row r="9228" spans="1:7" hidden="1" x14ac:dyDescent="0.2">
      <c r="A9228" t="s">
        <v>108</v>
      </c>
      <c r="B9228">
        <v>1</v>
      </c>
      <c r="C9228">
        <v>16</v>
      </c>
      <c r="D9228" t="s">
        <v>7170</v>
      </c>
      <c r="E9228">
        <v>49.162444999999998</v>
      </c>
      <c r="F9228">
        <v>-123.181302</v>
      </c>
      <c r="G9228">
        <f>IF(route_map__2[[#This Row],[route_label]]&lt;&gt;A9229,0,SQRT((E9229-route_map__2[[#This Row],[stop_lat]])^2 + ((F9229-route_map__2[[#This Row],[stop_lon]])*COS(RADIANS(route_map__2[[#This Row],[stop_lat]])))^2)*111.32)</f>
        <v>0.39821804801393623</v>
      </c>
    </row>
    <row r="9229" spans="1:7" hidden="1" x14ac:dyDescent="0.2">
      <c r="A9229" t="s">
        <v>108</v>
      </c>
      <c r="B9229">
        <v>1</v>
      </c>
      <c r="C9229">
        <v>17</v>
      </c>
      <c r="D9229" t="s">
        <v>7171</v>
      </c>
      <c r="E9229">
        <v>49.158867999999998</v>
      </c>
      <c r="F9229">
        <v>-123.18123900000001</v>
      </c>
      <c r="G9229">
        <f>IF(route_map__2[[#This Row],[route_label]]&lt;&gt;A9230,0,SQRT((E9230-route_map__2[[#This Row],[stop_lat]])^2 + ((F9230-route_map__2[[#This Row],[stop_lon]])*COS(RADIANS(route_map__2[[#This Row],[stop_lat]])))^2)*111.32)</f>
        <v>0.39720921372442647</v>
      </c>
    </row>
    <row r="9230" spans="1:7" hidden="1" x14ac:dyDescent="0.2">
      <c r="A9230" t="s">
        <v>108</v>
      </c>
      <c r="B9230">
        <v>1</v>
      </c>
      <c r="C9230">
        <v>18</v>
      </c>
      <c r="D9230" t="s">
        <v>7172</v>
      </c>
      <c r="E9230">
        <v>49.155299999999997</v>
      </c>
      <c r="F9230">
        <v>-123.181185</v>
      </c>
      <c r="G9230">
        <f>IF(route_map__2[[#This Row],[route_label]]&lt;&gt;A9231,0,SQRT((E9231-route_map__2[[#This Row],[stop_lat]])^2 + ((F9231-route_map__2[[#This Row],[stop_lon]])*COS(RADIANS(route_map__2[[#This Row],[stop_lat]])))^2)*111.32)</f>
        <v>0.24563589829396396</v>
      </c>
    </row>
    <row r="9231" spans="1:7" hidden="1" x14ac:dyDescent="0.2">
      <c r="A9231" t="s">
        <v>108</v>
      </c>
      <c r="B9231">
        <v>1</v>
      </c>
      <c r="C9231">
        <v>19</v>
      </c>
      <c r="D9231" t="s">
        <v>7173</v>
      </c>
      <c r="E9231">
        <v>49.153094000000003</v>
      </c>
      <c r="F9231">
        <v>-123.181262</v>
      </c>
      <c r="G9231">
        <f>IF(route_map__2[[#This Row],[route_label]]&lt;&gt;A9232,0,SQRT((E9232-route_map__2[[#This Row],[stop_lat]])^2 + ((F9232-route_map__2[[#This Row],[stop_lon]])*COS(RADIANS(route_map__2[[#This Row],[stop_lat]])))^2)*111.32)</f>
        <v>0.3447519783185492</v>
      </c>
    </row>
    <row r="9232" spans="1:7" hidden="1" x14ac:dyDescent="0.2">
      <c r="A9232" t="s">
        <v>108</v>
      </c>
      <c r="B9232">
        <v>1</v>
      </c>
      <c r="C9232">
        <v>20</v>
      </c>
      <c r="D9232" t="s">
        <v>7174</v>
      </c>
      <c r="E9232">
        <v>49.149997999999997</v>
      </c>
      <c r="F9232">
        <v>-123.18137900000001</v>
      </c>
      <c r="G9232">
        <f>IF(route_map__2[[#This Row],[route_label]]&lt;&gt;A9233,0,SQRT((E9233-route_map__2[[#This Row],[stop_lat]])^2 + ((F9233-route_map__2[[#This Row],[stop_lon]])*COS(RADIANS(route_map__2[[#This Row],[stop_lat]])))^2)*111.32)</f>
        <v>0.22491931190367831</v>
      </c>
    </row>
    <row r="9233" spans="1:7" hidden="1" x14ac:dyDescent="0.2">
      <c r="A9233" t="s">
        <v>108</v>
      </c>
      <c r="B9233">
        <v>1</v>
      </c>
      <c r="C9233">
        <v>21</v>
      </c>
      <c r="D9233" t="s">
        <v>7175</v>
      </c>
      <c r="E9233">
        <v>49.147978000000002</v>
      </c>
      <c r="F9233">
        <v>-123.18144599999999</v>
      </c>
      <c r="G9233">
        <f>IF(route_map__2[[#This Row],[route_label]]&lt;&gt;A9234,0,SQRT((E9234-route_map__2[[#This Row],[stop_lat]])^2 + ((F9234-route_map__2[[#This Row],[stop_lon]])*COS(RADIANS(route_map__2[[#This Row],[stop_lat]])))^2)*111.32)</f>
        <v>0.2678361674491459</v>
      </c>
    </row>
    <row r="9234" spans="1:7" hidden="1" x14ac:dyDescent="0.2">
      <c r="A9234" t="s">
        <v>108</v>
      </c>
      <c r="B9234">
        <v>1</v>
      </c>
      <c r="C9234">
        <v>22</v>
      </c>
      <c r="D9234" t="s">
        <v>7176</v>
      </c>
      <c r="E9234">
        <v>49.145572000000001</v>
      </c>
      <c r="F9234">
        <v>-123.181451</v>
      </c>
      <c r="G9234">
        <f>IF(route_map__2[[#This Row],[route_label]]&lt;&gt;A9235,0,SQRT((E9235-route_map__2[[#This Row],[stop_lat]])^2 + ((F9235-route_map__2[[#This Row],[stop_lon]])*COS(RADIANS(route_map__2[[#This Row],[stop_lat]])))^2)*111.32)</f>
        <v>0.33663584634352894</v>
      </c>
    </row>
    <row r="9235" spans="1:7" hidden="1" x14ac:dyDescent="0.2">
      <c r="A9235" t="s">
        <v>108</v>
      </c>
      <c r="B9235">
        <v>1</v>
      </c>
      <c r="C9235">
        <v>23</v>
      </c>
      <c r="D9235" t="s">
        <v>7177</v>
      </c>
      <c r="E9235">
        <v>49.142547999999998</v>
      </c>
      <c r="F9235">
        <v>-123.18147399999999</v>
      </c>
      <c r="G9235">
        <f>IF(route_map__2[[#This Row],[route_label]]&lt;&gt;A9236,0,SQRT((E9236-route_map__2[[#This Row],[stop_lat]])^2 + ((F9236-route_map__2[[#This Row],[stop_lon]])*COS(RADIANS(route_map__2[[#This Row],[stop_lat]])))^2)*111.32)</f>
        <v>0.20683472658400484</v>
      </c>
    </row>
    <row r="9236" spans="1:7" hidden="1" x14ac:dyDescent="0.2">
      <c r="A9236" t="s">
        <v>108</v>
      </c>
      <c r="B9236">
        <v>1</v>
      </c>
      <c r="C9236">
        <v>24</v>
      </c>
      <c r="D9236" t="s">
        <v>7178</v>
      </c>
      <c r="E9236">
        <v>49.140689999999999</v>
      </c>
      <c r="F9236">
        <v>-123.181487</v>
      </c>
      <c r="G9236">
        <f>IF(route_map__2[[#This Row],[route_label]]&lt;&gt;A9237,0,SQRT((E9237-route_map__2[[#This Row],[stop_lat]])^2 + ((F9237-route_map__2[[#This Row],[stop_lon]])*COS(RADIANS(route_map__2[[#This Row],[stop_lat]])))^2)*111.32)</f>
        <v>0.23110997003745373</v>
      </c>
    </row>
    <row r="9237" spans="1:7" hidden="1" x14ac:dyDescent="0.2">
      <c r="A9237" t="s">
        <v>108</v>
      </c>
      <c r="B9237">
        <v>1</v>
      </c>
      <c r="C9237">
        <v>25</v>
      </c>
      <c r="D9237" t="s">
        <v>7179</v>
      </c>
      <c r="E9237">
        <v>49.138613999999997</v>
      </c>
      <c r="F9237">
        <v>-123.18145800000001</v>
      </c>
      <c r="G9237">
        <f>IF(route_map__2[[#This Row],[route_label]]&lt;&gt;A9238,0,SQRT((E9238-route_map__2[[#This Row],[stop_lat]])^2 + ((F9238-route_map__2[[#This Row],[stop_lon]])*COS(RADIANS(route_map__2[[#This Row],[stop_lat]])))^2)*111.32)</f>
        <v>0.21117529584821501</v>
      </c>
    </row>
    <row r="9238" spans="1:7" hidden="1" x14ac:dyDescent="0.2">
      <c r="A9238" t="s">
        <v>108</v>
      </c>
      <c r="B9238">
        <v>1</v>
      </c>
      <c r="C9238">
        <v>26</v>
      </c>
      <c r="D9238" t="s">
        <v>7180</v>
      </c>
      <c r="E9238">
        <v>49.136716999999997</v>
      </c>
      <c r="F9238">
        <v>-123.181448</v>
      </c>
      <c r="G9238">
        <f>IF(route_map__2[[#This Row],[route_label]]&lt;&gt;A9239,0,SQRT((E9239-route_map__2[[#This Row],[stop_lat]])^2 + ((F9239-route_map__2[[#This Row],[stop_lon]])*COS(RADIANS(route_map__2[[#This Row],[stop_lat]])))^2)*111.32)</f>
        <v>0.32395116135581087</v>
      </c>
    </row>
    <row r="9239" spans="1:7" hidden="1" x14ac:dyDescent="0.2">
      <c r="A9239" t="s">
        <v>108</v>
      </c>
      <c r="B9239">
        <v>1</v>
      </c>
      <c r="C9239">
        <v>27</v>
      </c>
      <c r="D9239" t="s">
        <v>7181</v>
      </c>
      <c r="E9239">
        <v>49.133828999999999</v>
      </c>
      <c r="F9239">
        <v>-123.181995</v>
      </c>
      <c r="G9239">
        <f>IF(route_map__2[[#This Row],[route_label]]&lt;&gt;A9240,0,SQRT((E9240-route_map__2[[#This Row],[stop_lat]])^2 + ((F9240-route_map__2[[#This Row],[stop_lon]])*COS(RADIANS(route_map__2[[#This Row],[stop_lat]])))^2)*111.32)</f>
        <v>0.19731441215494028</v>
      </c>
    </row>
    <row r="9240" spans="1:7" hidden="1" x14ac:dyDescent="0.2">
      <c r="A9240" t="s">
        <v>108</v>
      </c>
      <c r="B9240">
        <v>1</v>
      </c>
      <c r="C9240">
        <v>28</v>
      </c>
      <c r="D9240" t="s">
        <v>7182</v>
      </c>
      <c r="E9240">
        <v>49.133836000000002</v>
      </c>
      <c r="F9240">
        <v>-123.184704</v>
      </c>
      <c r="G9240">
        <f>IF(route_map__2[[#This Row],[route_label]]&lt;&gt;A9241,0,SQRT((E9241-route_map__2[[#This Row],[stop_lat]])^2 + ((F9241-route_map__2[[#This Row],[stop_lon]])*COS(RADIANS(route_map__2[[#This Row],[stop_lat]])))^2)*111.32)</f>
        <v>0.19407103664107928</v>
      </c>
    </row>
    <row r="9241" spans="1:7" hidden="1" x14ac:dyDescent="0.2">
      <c r="A9241" t="s">
        <v>108</v>
      </c>
      <c r="B9241">
        <v>1</v>
      </c>
      <c r="C9241">
        <v>29</v>
      </c>
      <c r="D9241" t="s">
        <v>7183</v>
      </c>
      <c r="E9241">
        <v>49.133403000000001</v>
      </c>
      <c r="F9241">
        <v>-123.187285</v>
      </c>
      <c r="G9241">
        <f>IF(route_map__2[[#This Row],[route_label]]&lt;&gt;A9242,0,SQRT((E9242-route_map__2[[#This Row],[stop_lat]])^2 + ((F9242-route_map__2[[#This Row],[stop_lon]])*COS(RADIANS(route_map__2[[#This Row],[stop_lat]])))^2)*111.32)</f>
        <v>0.23901402845914119</v>
      </c>
    </row>
    <row r="9242" spans="1:7" hidden="1" x14ac:dyDescent="0.2">
      <c r="A9242" t="s">
        <v>108</v>
      </c>
      <c r="B9242">
        <v>1</v>
      </c>
      <c r="C9242">
        <v>30</v>
      </c>
      <c r="D9242" t="s">
        <v>7184</v>
      </c>
      <c r="E9242">
        <v>49.131256</v>
      </c>
      <c r="F9242">
        <v>-123.18725499999999</v>
      </c>
      <c r="G9242">
        <f>IF(route_map__2[[#This Row],[route_label]]&lt;&gt;A9243,0,SQRT((E9243-route_map__2[[#This Row],[stop_lat]])^2 + ((F9243-route_map__2[[#This Row],[stop_lon]])*COS(RADIANS(route_map__2[[#This Row],[stop_lat]])))^2)*111.32)</f>
        <v>0.34131955582656709</v>
      </c>
    </row>
    <row r="9243" spans="1:7" hidden="1" x14ac:dyDescent="0.2">
      <c r="A9243" t="s">
        <v>108</v>
      </c>
      <c r="B9243">
        <v>1</v>
      </c>
      <c r="C9243">
        <v>31</v>
      </c>
      <c r="D9243" t="s">
        <v>7185</v>
      </c>
      <c r="E9243">
        <v>49.128189999999996</v>
      </c>
      <c r="F9243">
        <v>-123.18729500000001</v>
      </c>
      <c r="G9243">
        <f>IF(route_map__2[[#This Row],[route_label]]&lt;&gt;A9244,0,SQRT((E9244-route_map__2[[#This Row],[stop_lat]])^2 + ((F9244-route_map__2[[#This Row],[stop_lon]])*COS(RADIANS(route_map__2[[#This Row],[stop_lat]])))^2)*111.32)</f>
        <v>0.20946345188795737</v>
      </c>
    </row>
    <row r="9244" spans="1:7" hidden="1" x14ac:dyDescent="0.2">
      <c r="A9244" t="s">
        <v>108</v>
      </c>
      <c r="B9244">
        <v>1</v>
      </c>
      <c r="C9244">
        <v>32</v>
      </c>
      <c r="D9244" t="s">
        <v>7186</v>
      </c>
      <c r="E9244">
        <v>49.126359999999998</v>
      </c>
      <c r="F9244">
        <v>-123.186626</v>
      </c>
      <c r="G9244">
        <f>IF(route_map__2[[#This Row],[route_label]]&lt;&gt;A9245,0,SQRT((E9245-route_map__2[[#This Row],[stop_lat]])^2 + ((F9245-route_map__2[[#This Row],[stop_lon]])*COS(RADIANS(route_map__2[[#This Row],[stop_lat]])))^2)*111.32)</f>
        <v>0.10897966669835188</v>
      </c>
    </row>
    <row r="9245" spans="1:7" hidden="1" x14ac:dyDescent="0.2">
      <c r="A9245" t="s">
        <v>108</v>
      </c>
      <c r="B9245">
        <v>1</v>
      </c>
      <c r="C9245">
        <v>33</v>
      </c>
      <c r="D9245" t="s">
        <v>7187</v>
      </c>
      <c r="E9245">
        <v>49.126356999999999</v>
      </c>
      <c r="F9245">
        <v>-123.18513</v>
      </c>
      <c r="G9245">
        <f>IF(route_map__2[[#This Row],[route_label]]&lt;&gt;A9246,0,SQRT((E9246-route_map__2[[#This Row],[stop_lat]])^2 + ((F9246-route_map__2[[#This Row],[stop_lon]])*COS(RADIANS(route_map__2[[#This Row],[stop_lat]])))^2)*111.32)</f>
        <v>0</v>
      </c>
    </row>
    <row r="9246" spans="1:7" hidden="1" x14ac:dyDescent="0.2">
      <c r="A9246" t="s">
        <v>155</v>
      </c>
      <c r="B9246">
        <v>0</v>
      </c>
      <c r="C9246">
        <v>1</v>
      </c>
      <c r="D9246" t="s">
        <v>7125</v>
      </c>
      <c r="E9246">
        <v>49.126356999999999</v>
      </c>
      <c r="F9246">
        <v>-123.18361</v>
      </c>
      <c r="G9246">
        <f>IF(route_map__2[[#This Row],[route_label]]&lt;&gt;A9247,0,SQRT((E9247-route_map__2[[#This Row],[stop_lat]])^2 + ((F9247-route_map__2[[#This Row],[stop_lon]])*COS(RADIANS(route_map__2[[#This Row],[stop_lat]])))^2)*111.32)</f>
        <v>0.27676543460716785</v>
      </c>
    </row>
    <row r="9247" spans="1:7" hidden="1" x14ac:dyDescent="0.2">
      <c r="A9247" t="s">
        <v>155</v>
      </c>
      <c r="B9247">
        <v>0</v>
      </c>
      <c r="C9247">
        <v>2</v>
      </c>
      <c r="D9247" t="s">
        <v>7188</v>
      </c>
      <c r="E9247">
        <v>49.125117000000003</v>
      </c>
      <c r="F9247">
        <v>-123.180317</v>
      </c>
      <c r="G9247">
        <f>IF(route_map__2[[#This Row],[route_label]]&lt;&gt;A9248,0,SQRT((E9248-route_map__2[[#This Row],[stop_lat]])^2 + ((F9248-route_map__2[[#This Row],[stop_lon]])*COS(RADIANS(route_map__2[[#This Row],[stop_lat]])))^2)*111.32)</f>
        <v>0.22525858928001261</v>
      </c>
    </row>
    <row r="9248" spans="1:7" hidden="1" x14ac:dyDescent="0.2">
      <c r="A9248" t="s">
        <v>155</v>
      </c>
      <c r="B9248">
        <v>0</v>
      </c>
      <c r="C9248">
        <v>3</v>
      </c>
      <c r="D9248" t="s">
        <v>7189</v>
      </c>
      <c r="E9248">
        <v>49.125098000000001</v>
      </c>
      <c r="F9248">
        <v>-123.17722500000001</v>
      </c>
      <c r="G9248">
        <f>IF(route_map__2[[#This Row],[route_label]]&lt;&gt;A9249,0,SQRT((E9249-route_map__2[[#This Row],[stop_lat]])^2 + ((F9249-route_map__2[[#This Row],[stop_lon]])*COS(RADIANS(route_map__2[[#This Row],[stop_lat]])))^2)*111.32)</f>
        <v>0.36169965368880896</v>
      </c>
    </row>
    <row r="9249" spans="1:7" hidden="1" x14ac:dyDescent="0.2">
      <c r="A9249" t="s">
        <v>155</v>
      </c>
      <c r="B9249">
        <v>0</v>
      </c>
      <c r="C9249">
        <v>4</v>
      </c>
      <c r="D9249" t="s">
        <v>7190</v>
      </c>
      <c r="E9249">
        <v>49.125081000000002</v>
      </c>
      <c r="F9249">
        <v>-123.17225999999999</v>
      </c>
      <c r="G9249">
        <f>IF(route_map__2[[#This Row],[route_label]]&lt;&gt;A9250,0,SQRT((E9250-route_map__2[[#This Row],[stop_lat]])^2 + ((F9250-route_map__2[[#This Row],[stop_lon]])*COS(RADIANS(route_map__2[[#This Row],[stop_lat]])))^2)*111.32)</f>
        <v>0.21534784518112648</v>
      </c>
    </row>
    <row r="9250" spans="1:7" hidden="1" x14ac:dyDescent="0.2">
      <c r="A9250" t="s">
        <v>155</v>
      </c>
      <c r="B9250">
        <v>0</v>
      </c>
      <c r="C9250">
        <v>5</v>
      </c>
      <c r="D9250" t="s">
        <v>7191</v>
      </c>
      <c r="E9250">
        <v>49.125065999999997</v>
      </c>
      <c r="F9250">
        <v>-123.169304</v>
      </c>
      <c r="G9250">
        <f>IF(route_map__2[[#This Row],[route_label]]&lt;&gt;A9251,0,SQRT((E9251-route_map__2[[#This Row],[stop_lat]])^2 + ((F9251-route_map__2[[#This Row],[stop_lon]])*COS(RADIANS(route_map__2[[#This Row],[stop_lat]])))^2)*111.32)</f>
        <v>0.39291008182294163</v>
      </c>
    </row>
    <row r="9251" spans="1:7" hidden="1" x14ac:dyDescent="0.2">
      <c r="A9251" t="s">
        <v>155</v>
      </c>
      <c r="B9251">
        <v>0</v>
      </c>
      <c r="C9251">
        <v>6</v>
      </c>
      <c r="D9251" t="s">
        <v>7192</v>
      </c>
      <c r="E9251">
        <v>49.124983</v>
      </c>
      <c r="F9251">
        <v>-123.163912</v>
      </c>
      <c r="G9251">
        <f>IF(route_map__2[[#This Row],[route_label]]&lt;&gt;A9252,0,SQRT((E9252-route_map__2[[#This Row],[stop_lat]])^2 + ((F9252-route_map__2[[#This Row],[stop_lon]])*COS(RADIANS(route_map__2[[#This Row],[stop_lat]])))^2)*111.32)</f>
        <v>0.32760441190230133</v>
      </c>
    </row>
    <row r="9252" spans="1:7" hidden="1" x14ac:dyDescent="0.2">
      <c r="A9252" t="s">
        <v>155</v>
      </c>
      <c r="B9252">
        <v>0</v>
      </c>
      <c r="C9252">
        <v>7</v>
      </c>
      <c r="D9252" t="s">
        <v>7193</v>
      </c>
      <c r="E9252">
        <v>49.124920000000003</v>
      </c>
      <c r="F9252">
        <v>-123.15941599999999</v>
      </c>
      <c r="G9252">
        <f>IF(route_map__2[[#This Row],[route_label]]&lt;&gt;A9253,0,SQRT((E9253-route_map__2[[#This Row],[stop_lat]])^2 + ((F9253-route_map__2[[#This Row],[stop_lon]])*COS(RADIANS(route_map__2[[#This Row],[stop_lat]])))^2)*111.32)</f>
        <v>0.41906780051018166</v>
      </c>
    </row>
    <row r="9253" spans="1:7" hidden="1" x14ac:dyDescent="0.2">
      <c r="A9253" t="s">
        <v>155</v>
      </c>
      <c r="B9253">
        <v>0</v>
      </c>
      <c r="C9253">
        <v>8</v>
      </c>
      <c r="D9253" t="s">
        <v>7194</v>
      </c>
      <c r="E9253">
        <v>49.128664000000001</v>
      </c>
      <c r="F9253">
        <v>-123.158816</v>
      </c>
      <c r="G9253">
        <f>IF(route_map__2[[#This Row],[route_label]]&lt;&gt;A9254,0,SQRT((E9254-route_map__2[[#This Row],[stop_lat]])^2 + ((F9254-route_map__2[[#This Row],[stop_lon]])*COS(RADIANS(route_map__2[[#This Row],[stop_lat]])))^2)*111.32)</f>
        <v>0.16675742363949211</v>
      </c>
    </row>
    <row r="9254" spans="1:7" hidden="1" x14ac:dyDescent="0.2">
      <c r="A9254" t="s">
        <v>155</v>
      </c>
      <c r="B9254">
        <v>0</v>
      </c>
      <c r="C9254">
        <v>9</v>
      </c>
      <c r="D9254" t="s">
        <v>7195</v>
      </c>
      <c r="E9254">
        <v>49.130161999999999</v>
      </c>
      <c r="F9254">
        <v>-123.158818</v>
      </c>
      <c r="G9254">
        <f>IF(route_map__2[[#This Row],[route_label]]&lt;&gt;A9255,0,SQRT((E9255-route_map__2[[#This Row],[stop_lat]])^2 + ((F9255-route_map__2[[#This Row],[stop_lon]])*COS(RADIANS(route_map__2[[#This Row],[stop_lat]])))^2)*111.32)</f>
        <v>0.40612556652237369</v>
      </c>
    </row>
    <row r="9255" spans="1:7" hidden="1" x14ac:dyDescent="0.2">
      <c r="A9255" t="s">
        <v>155</v>
      </c>
      <c r="B9255">
        <v>0</v>
      </c>
      <c r="C9255">
        <v>10</v>
      </c>
      <c r="D9255" t="s">
        <v>7196</v>
      </c>
      <c r="E9255">
        <v>49.133809999999997</v>
      </c>
      <c r="F9255">
        <v>-123.15875</v>
      </c>
      <c r="G9255">
        <f>IF(route_map__2[[#This Row],[route_label]]&lt;&gt;A9256,0,SQRT((E9256-route_map__2[[#This Row],[stop_lat]])^2 + ((F9256-route_map__2[[#This Row],[stop_lon]])*COS(RADIANS(route_map__2[[#This Row],[stop_lat]])))^2)*111.32)</f>
        <v>0.24201827288116018</v>
      </c>
    </row>
    <row r="9256" spans="1:7" hidden="1" x14ac:dyDescent="0.2">
      <c r="A9256" t="s">
        <v>155</v>
      </c>
      <c r="B9256">
        <v>0</v>
      </c>
      <c r="C9256">
        <v>11</v>
      </c>
      <c r="D9256" t="s">
        <v>7197</v>
      </c>
      <c r="E9256">
        <v>49.135984000000001</v>
      </c>
      <c r="F9256">
        <v>-123.158778</v>
      </c>
      <c r="G9256">
        <f>IF(route_map__2[[#This Row],[route_label]]&lt;&gt;A9257,0,SQRT((E9257-route_map__2[[#This Row],[stop_lat]])^2 + ((F9257-route_map__2[[#This Row],[stop_lon]])*COS(RADIANS(route_map__2[[#This Row],[stop_lat]])))^2)*111.32)</f>
        <v>0.19926471672251231</v>
      </c>
    </row>
    <row r="9257" spans="1:7" hidden="1" x14ac:dyDescent="0.2">
      <c r="A9257" t="s">
        <v>155</v>
      </c>
      <c r="B9257">
        <v>0</v>
      </c>
      <c r="C9257">
        <v>12</v>
      </c>
      <c r="D9257" t="s">
        <v>7198</v>
      </c>
      <c r="E9257">
        <v>49.137774</v>
      </c>
      <c r="F9257">
        <v>-123.15879</v>
      </c>
      <c r="G9257">
        <f>IF(route_map__2[[#This Row],[route_label]]&lt;&gt;A9258,0,SQRT((E9258-route_map__2[[#This Row],[stop_lat]])^2 + ((F9258-route_map__2[[#This Row],[stop_lon]])*COS(RADIANS(route_map__2[[#This Row],[stop_lat]])))^2)*111.32)</f>
        <v>0.39944251329049851</v>
      </c>
    </row>
    <row r="9258" spans="1:7" hidden="1" x14ac:dyDescent="0.2">
      <c r="A9258" t="s">
        <v>155</v>
      </c>
      <c r="B9258">
        <v>0</v>
      </c>
      <c r="C9258">
        <v>13</v>
      </c>
      <c r="D9258" t="s">
        <v>7199</v>
      </c>
      <c r="E9258">
        <v>49.141362000000001</v>
      </c>
      <c r="F9258">
        <v>-123.15885299999999</v>
      </c>
      <c r="G9258">
        <f>IF(route_map__2[[#This Row],[route_label]]&lt;&gt;A9259,0,SQRT((E9259-route_map__2[[#This Row],[stop_lat]])^2 + ((F9259-route_map__2[[#This Row],[stop_lon]])*COS(RADIANS(route_map__2[[#This Row],[stop_lat]])))^2)*111.32)</f>
        <v>0.31125141008843948</v>
      </c>
    </row>
    <row r="9259" spans="1:7" hidden="1" x14ac:dyDescent="0.2">
      <c r="A9259" t="s">
        <v>155</v>
      </c>
      <c r="B9259">
        <v>0</v>
      </c>
      <c r="C9259">
        <v>14</v>
      </c>
      <c r="D9259" t="s">
        <v>7200</v>
      </c>
      <c r="E9259">
        <v>49.144157999999997</v>
      </c>
      <c r="F9259">
        <v>-123.158844</v>
      </c>
      <c r="G9259">
        <f>IF(route_map__2[[#This Row],[route_label]]&lt;&gt;A9260,0,SQRT((E9260-route_map__2[[#This Row],[stop_lat]])^2 + ((F9260-route_map__2[[#This Row],[stop_lon]])*COS(RADIANS(route_map__2[[#This Row],[stop_lat]])))^2)*111.32)</f>
        <v>0.32282803285309808</v>
      </c>
    </row>
    <row r="9260" spans="1:7" hidden="1" x14ac:dyDescent="0.2">
      <c r="A9260" t="s">
        <v>155</v>
      </c>
      <c r="B9260">
        <v>0</v>
      </c>
      <c r="C9260">
        <v>15</v>
      </c>
      <c r="D9260" t="s">
        <v>7201</v>
      </c>
      <c r="E9260">
        <v>49.147058000000001</v>
      </c>
      <c r="F9260">
        <v>-123.15884200000001</v>
      </c>
      <c r="G9260">
        <f>IF(route_map__2[[#This Row],[route_label]]&lt;&gt;A9261,0,SQRT((E9261-route_map__2[[#This Row],[stop_lat]])^2 + ((F9261-route_map__2[[#This Row],[stop_lon]])*COS(RADIANS(route_map__2[[#This Row],[stop_lat]])))^2)*111.32)</f>
        <v>0.17165545544455027</v>
      </c>
    </row>
    <row r="9261" spans="1:7" hidden="1" x14ac:dyDescent="0.2">
      <c r="A9261" t="s">
        <v>155</v>
      </c>
      <c r="B9261">
        <v>0</v>
      </c>
      <c r="C9261">
        <v>16</v>
      </c>
      <c r="D9261" t="s">
        <v>7202</v>
      </c>
      <c r="E9261">
        <v>49.148600000000002</v>
      </c>
      <c r="F9261">
        <v>-123.158843</v>
      </c>
      <c r="G9261">
        <f>IF(route_map__2[[#This Row],[route_label]]&lt;&gt;A9262,0,SQRT((E9262-route_map__2[[#This Row],[stop_lat]])^2 + ((F9262-route_map__2[[#This Row],[stop_lon]])*COS(RADIANS(route_map__2[[#This Row],[stop_lat]])))^2)*111.32)</f>
        <v>0.35010333842401264</v>
      </c>
    </row>
    <row r="9262" spans="1:7" hidden="1" x14ac:dyDescent="0.2">
      <c r="A9262" t="s">
        <v>155</v>
      </c>
      <c r="B9262">
        <v>0</v>
      </c>
      <c r="C9262">
        <v>17</v>
      </c>
      <c r="D9262" t="s">
        <v>7203</v>
      </c>
      <c r="E9262">
        <v>49.151744999999998</v>
      </c>
      <c r="F9262">
        <v>-123.158827</v>
      </c>
      <c r="G9262">
        <f>IF(route_map__2[[#This Row],[route_label]]&lt;&gt;A9263,0,SQRT((E9263-route_map__2[[#This Row],[stop_lat]])^2 + ((F9263-route_map__2[[#This Row],[stop_lon]])*COS(RADIANS(route_map__2[[#This Row],[stop_lat]])))^2)*111.32)</f>
        <v>0.30613169706221166</v>
      </c>
    </row>
    <row r="9263" spans="1:7" hidden="1" x14ac:dyDescent="0.2">
      <c r="A9263" t="s">
        <v>155</v>
      </c>
      <c r="B9263">
        <v>0</v>
      </c>
      <c r="C9263">
        <v>18</v>
      </c>
      <c r="D9263" t="s">
        <v>7204</v>
      </c>
      <c r="E9263">
        <v>49.154494999999997</v>
      </c>
      <c r="F9263">
        <v>-123.15881299999999</v>
      </c>
      <c r="G9263">
        <f>IF(route_map__2[[#This Row],[route_label]]&lt;&gt;A9264,0,SQRT((E9264-route_map__2[[#This Row],[stop_lat]])^2 + ((F9264-route_map__2[[#This Row],[stop_lon]])*COS(RADIANS(route_map__2[[#This Row],[stop_lat]])))^2)*111.32)</f>
        <v>0.11546271293885414</v>
      </c>
    </row>
    <row r="9264" spans="1:7" hidden="1" x14ac:dyDescent="0.2">
      <c r="A9264" t="s">
        <v>155</v>
      </c>
      <c r="B9264">
        <v>0</v>
      </c>
      <c r="C9264">
        <v>19</v>
      </c>
      <c r="D9264" t="s">
        <v>7205</v>
      </c>
      <c r="E9264">
        <v>49.155495000000002</v>
      </c>
      <c r="F9264">
        <v>-123.15839200000001</v>
      </c>
      <c r="G9264">
        <f>IF(route_map__2[[#This Row],[route_label]]&lt;&gt;A9265,0,SQRT((E9265-route_map__2[[#This Row],[stop_lat]])^2 + ((F9265-route_map__2[[#This Row],[stop_lon]])*COS(RADIANS(route_map__2[[#This Row],[stop_lat]])))^2)*111.32)</f>
        <v>0.19249898251352632</v>
      </c>
    </row>
    <row r="9265" spans="1:7" hidden="1" x14ac:dyDescent="0.2">
      <c r="A9265" t="s">
        <v>155</v>
      </c>
      <c r="B9265">
        <v>0</v>
      </c>
      <c r="C9265">
        <v>20</v>
      </c>
      <c r="D9265" t="s">
        <v>7206</v>
      </c>
      <c r="E9265">
        <v>49.155507</v>
      </c>
      <c r="F9265">
        <v>-123.155748</v>
      </c>
      <c r="G9265">
        <f>IF(route_map__2[[#This Row],[route_label]]&lt;&gt;A9266,0,SQRT((E9266-route_map__2[[#This Row],[stop_lat]])^2 + ((F9266-route_map__2[[#This Row],[stop_lon]])*COS(RADIANS(route_map__2[[#This Row],[stop_lat]])))^2)*111.32)</f>
        <v>0.20742023690484282</v>
      </c>
    </row>
    <row r="9266" spans="1:7" hidden="1" x14ac:dyDescent="0.2">
      <c r="A9266" t="s">
        <v>155</v>
      </c>
      <c r="B9266">
        <v>0</v>
      </c>
      <c r="C9266">
        <v>21</v>
      </c>
      <c r="D9266" t="s">
        <v>7207</v>
      </c>
      <c r="E9266">
        <v>49.155501000000001</v>
      </c>
      <c r="F9266">
        <v>-123.15289900000001</v>
      </c>
      <c r="G9266">
        <f>IF(route_map__2[[#This Row],[route_label]]&lt;&gt;A9267,0,SQRT((E9267-route_map__2[[#This Row],[stop_lat]])^2 + ((F9267-route_map__2[[#This Row],[stop_lon]])*COS(RADIANS(route_map__2[[#This Row],[stop_lat]])))^2)*111.32)</f>
        <v>0.25161195610903131</v>
      </c>
    </row>
    <row r="9267" spans="1:7" hidden="1" x14ac:dyDescent="0.2">
      <c r="A9267" t="s">
        <v>155</v>
      </c>
      <c r="B9267">
        <v>0</v>
      </c>
      <c r="C9267">
        <v>22</v>
      </c>
      <c r="D9267" t="s">
        <v>7208</v>
      </c>
      <c r="E9267">
        <v>49.155495999999999</v>
      </c>
      <c r="F9267">
        <v>-123.14944300000001</v>
      </c>
      <c r="G9267">
        <f>IF(route_map__2[[#This Row],[route_label]]&lt;&gt;A9268,0,SQRT((E9268-route_map__2[[#This Row],[stop_lat]])^2 + ((F9268-route_map__2[[#This Row],[stop_lon]])*COS(RADIANS(route_map__2[[#This Row],[stop_lat]])))^2)*111.32)</f>
        <v>0.17356539054747702</v>
      </c>
    </row>
    <row r="9268" spans="1:7" hidden="1" x14ac:dyDescent="0.2">
      <c r="A9268" t="s">
        <v>155</v>
      </c>
      <c r="B9268">
        <v>0</v>
      </c>
      <c r="C9268">
        <v>23</v>
      </c>
      <c r="D9268" t="s">
        <v>7209</v>
      </c>
      <c r="E9268">
        <v>49.155493999999997</v>
      </c>
      <c r="F9268">
        <v>-123.147059</v>
      </c>
      <c r="G9268">
        <f>IF(route_map__2[[#This Row],[route_label]]&lt;&gt;A9269,0,SQRT((E9269-route_map__2[[#This Row],[stop_lat]])^2 + ((F9269-route_map__2[[#This Row],[stop_lon]])*COS(RADIANS(route_map__2[[#This Row],[stop_lat]])))^2)*111.32)</f>
        <v>0.28650278477697783</v>
      </c>
    </row>
    <row r="9269" spans="1:7" hidden="1" x14ac:dyDescent="0.2">
      <c r="A9269" t="s">
        <v>155</v>
      </c>
      <c r="B9269">
        <v>0</v>
      </c>
      <c r="C9269">
        <v>24</v>
      </c>
      <c r="D9269" t="s">
        <v>7210</v>
      </c>
      <c r="E9269">
        <v>49.155523000000002</v>
      </c>
      <c r="F9269">
        <v>-123.143124</v>
      </c>
      <c r="G9269">
        <f>IF(route_map__2[[#This Row],[route_label]]&lt;&gt;A9270,0,SQRT((E9270-route_map__2[[#This Row],[stop_lat]])^2 + ((F9270-route_map__2[[#This Row],[stop_lon]])*COS(RADIANS(route_map__2[[#This Row],[stop_lat]])))^2)*111.32)</f>
        <v>0.24884476966838431</v>
      </c>
    </row>
    <row r="9270" spans="1:7" hidden="1" x14ac:dyDescent="0.2">
      <c r="A9270" t="s">
        <v>155</v>
      </c>
      <c r="B9270">
        <v>0</v>
      </c>
      <c r="C9270">
        <v>25</v>
      </c>
      <c r="D9270" t="s">
        <v>7211</v>
      </c>
      <c r="E9270">
        <v>49.155521</v>
      </c>
      <c r="F9270">
        <v>-123.139706</v>
      </c>
      <c r="G9270">
        <f>IF(route_map__2[[#This Row],[route_label]]&lt;&gt;A9271,0,SQRT((E9271-route_map__2[[#This Row],[stop_lat]])^2 + ((F9271-route_map__2[[#This Row],[stop_lon]])*COS(RADIANS(route_map__2[[#This Row],[stop_lat]])))^2)*111.32)</f>
        <v>0.24420601046328214</v>
      </c>
    </row>
    <row r="9271" spans="1:7" hidden="1" x14ac:dyDescent="0.2">
      <c r="A9271" t="s">
        <v>155</v>
      </c>
      <c r="B9271">
        <v>0</v>
      </c>
      <c r="C9271">
        <v>26</v>
      </c>
      <c r="D9271" t="s">
        <v>7212</v>
      </c>
      <c r="E9271">
        <v>49.156131000000002</v>
      </c>
      <c r="F9271">
        <v>-123.136484</v>
      </c>
      <c r="G9271">
        <f>IF(route_map__2[[#This Row],[route_label]]&lt;&gt;A9272,0,SQRT((E9272-route_map__2[[#This Row],[stop_lat]])^2 + ((F9272-route_map__2[[#This Row],[stop_lon]])*COS(RADIANS(route_map__2[[#This Row],[stop_lat]])))^2)*111.32)</f>
        <v>0.18256655645894651</v>
      </c>
    </row>
    <row r="9272" spans="1:7" hidden="1" x14ac:dyDescent="0.2">
      <c r="A9272" t="s">
        <v>155</v>
      </c>
      <c r="B9272">
        <v>0</v>
      </c>
      <c r="C9272">
        <v>27</v>
      </c>
      <c r="D9272" t="s">
        <v>7213</v>
      </c>
      <c r="E9272">
        <v>49.157770999999997</v>
      </c>
      <c r="F9272">
        <v>-123.136495</v>
      </c>
      <c r="G9272">
        <f>IF(route_map__2[[#This Row],[route_label]]&lt;&gt;A9273,0,SQRT((E9273-route_map__2[[#This Row],[stop_lat]])^2 + ((F9273-route_map__2[[#This Row],[stop_lon]])*COS(RADIANS(route_map__2[[#This Row],[stop_lat]])))^2)*111.32)</f>
        <v>0.20405376773207617</v>
      </c>
    </row>
    <row r="9273" spans="1:7" hidden="1" x14ac:dyDescent="0.2">
      <c r="A9273" t="s">
        <v>155</v>
      </c>
      <c r="B9273">
        <v>0</v>
      </c>
      <c r="C9273">
        <v>28</v>
      </c>
      <c r="D9273" t="s">
        <v>7214</v>
      </c>
      <c r="E9273">
        <v>49.159604000000002</v>
      </c>
      <c r="F9273">
        <v>-123.136477</v>
      </c>
      <c r="G9273">
        <f>IF(route_map__2[[#This Row],[route_label]]&lt;&gt;A9274,0,SQRT((E9274-route_map__2[[#This Row],[stop_lat]])^2 + ((F9274-route_map__2[[#This Row],[stop_lon]])*COS(RADIANS(route_map__2[[#This Row],[stop_lat]])))^2)*111.32)</f>
        <v>0.23768603789502415</v>
      </c>
    </row>
    <row r="9274" spans="1:7" hidden="1" x14ac:dyDescent="0.2">
      <c r="A9274" t="s">
        <v>155</v>
      </c>
      <c r="B9274">
        <v>0</v>
      </c>
      <c r="C9274">
        <v>29</v>
      </c>
      <c r="D9274" t="s">
        <v>7215</v>
      </c>
      <c r="E9274">
        <v>49.161738999999997</v>
      </c>
      <c r="F9274">
        <v>-123.136437</v>
      </c>
      <c r="G9274">
        <f>IF(route_map__2[[#This Row],[route_label]]&lt;&gt;A9275,0,SQRT((E9275-route_map__2[[#This Row],[stop_lat]])^2 + ((F9275-route_map__2[[#This Row],[stop_lon]])*COS(RADIANS(route_map__2[[#This Row],[stop_lat]])))^2)*111.32)</f>
        <v>0.27106611582605911</v>
      </c>
    </row>
    <row r="9275" spans="1:7" hidden="1" x14ac:dyDescent="0.2">
      <c r="A9275" t="s">
        <v>155</v>
      </c>
      <c r="B9275">
        <v>0</v>
      </c>
      <c r="C9275">
        <v>30</v>
      </c>
      <c r="D9275" t="s">
        <v>7216</v>
      </c>
      <c r="E9275">
        <v>49.164174000000003</v>
      </c>
      <c r="F9275">
        <v>-123.13642299999999</v>
      </c>
      <c r="G9275">
        <f>IF(route_map__2[[#This Row],[route_label]]&lt;&gt;A9276,0,SQRT((E9276-route_map__2[[#This Row],[stop_lat]])^2 + ((F9276-route_map__2[[#This Row],[stop_lon]])*COS(RADIANS(route_map__2[[#This Row],[stop_lat]])))^2)*111.32)</f>
        <v>0.38134153529367715</v>
      </c>
    </row>
    <row r="9276" spans="1:7" hidden="1" x14ac:dyDescent="0.2">
      <c r="A9276" t="s">
        <v>155</v>
      </c>
      <c r="B9276">
        <v>0</v>
      </c>
      <c r="C9276">
        <v>31</v>
      </c>
      <c r="D9276" t="s">
        <v>7217</v>
      </c>
      <c r="E9276">
        <v>49.167572999999997</v>
      </c>
      <c r="F9276">
        <v>-123.13577100000001</v>
      </c>
      <c r="G9276">
        <f>IF(route_map__2[[#This Row],[route_label]]&lt;&gt;A9277,0,SQRT((E9277-route_map__2[[#This Row],[stop_lat]])^2 + ((F9277-route_map__2[[#This Row],[stop_lon]])*COS(RADIANS(route_map__2[[#This Row],[stop_lat]])))^2)*111.32)</f>
        <v>2.7537334822517478E-2</v>
      </c>
    </row>
    <row r="9277" spans="1:7" hidden="1" x14ac:dyDescent="0.2">
      <c r="A9277" t="s">
        <v>155</v>
      </c>
      <c r="B9277">
        <v>1</v>
      </c>
      <c r="C9277">
        <v>1</v>
      </c>
      <c r="D9277" t="s">
        <v>7218</v>
      </c>
      <c r="E9277">
        <v>49.167721999999998</v>
      </c>
      <c r="F9277">
        <v>-123.136073</v>
      </c>
      <c r="G9277">
        <f>IF(route_map__2[[#This Row],[route_label]]&lt;&gt;A9278,0,SQRT((E9278-route_map__2[[#This Row],[stop_lat]])^2 + ((F9278-route_map__2[[#This Row],[stop_lon]])*COS(RADIANS(route_map__2[[#This Row],[stop_lat]])))^2)*111.32)</f>
        <v>0.22878364794420813</v>
      </c>
    </row>
    <row r="9278" spans="1:7" hidden="1" x14ac:dyDescent="0.2">
      <c r="A9278" t="s">
        <v>155</v>
      </c>
      <c r="B9278">
        <v>1</v>
      </c>
      <c r="C9278">
        <v>2</v>
      </c>
      <c r="D9278" t="s">
        <v>7219</v>
      </c>
      <c r="E9278">
        <v>49.165709999999997</v>
      </c>
      <c r="F9278">
        <v>-123.136714</v>
      </c>
      <c r="G9278">
        <f>IF(route_map__2[[#This Row],[route_label]]&lt;&gt;A9279,0,SQRT((E9279-route_map__2[[#This Row],[stop_lat]])^2 + ((F9279-route_map__2[[#This Row],[stop_lon]])*COS(RADIANS(route_map__2[[#This Row],[stop_lat]])))^2)*111.32)</f>
        <v>0.27974876038215324</v>
      </c>
    </row>
    <row r="9279" spans="1:7" hidden="1" x14ac:dyDescent="0.2">
      <c r="A9279" t="s">
        <v>155</v>
      </c>
      <c r="B9279">
        <v>1</v>
      </c>
      <c r="C9279">
        <v>3</v>
      </c>
      <c r="D9279" t="s">
        <v>7220</v>
      </c>
      <c r="E9279">
        <v>49.163196999999997</v>
      </c>
      <c r="F9279">
        <v>-123.136701</v>
      </c>
      <c r="G9279">
        <f>IF(route_map__2[[#This Row],[route_label]]&lt;&gt;A9280,0,SQRT((E9280-route_map__2[[#This Row],[stop_lat]])^2 + ((F9280-route_map__2[[#This Row],[stop_lon]])*COS(RADIANS(route_map__2[[#This Row],[stop_lat]])))^2)*111.32)</f>
        <v>0.41054818581296409</v>
      </c>
    </row>
    <row r="9280" spans="1:7" hidden="1" x14ac:dyDescent="0.2">
      <c r="A9280" t="s">
        <v>155</v>
      </c>
      <c r="B9280">
        <v>1</v>
      </c>
      <c r="C9280">
        <v>4</v>
      </c>
      <c r="D9280" t="s">
        <v>7221</v>
      </c>
      <c r="E9280">
        <v>49.159509</v>
      </c>
      <c r="F9280">
        <v>-123.13669899999999</v>
      </c>
      <c r="G9280">
        <f>IF(route_map__2[[#This Row],[route_label]]&lt;&gt;A9281,0,SQRT((E9281-route_map__2[[#This Row],[stop_lat]])^2 + ((F9281-route_map__2[[#This Row],[stop_lon]])*COS(RADIANS(route_map__2[[#This Row],[stop_lat]])))^2)*111.32)</f>
        <v>0.26784735648113461</v>
      </c>
    </row>
    <row r="9281" spans="1:7" hidden="1" x14ac:dyDescent="0.2">
      <c r="A9281" t="s">
        <v>155</v>
      </c>
      <c r="B9281">
        <v>1</v>
      </c>
      <c r="C9281">
        <v>5</v>
      </c>
      <c r="D9281" t="s">
        <v>7222</v>
      </c>
      <c r="E9281">
        <v>49.157102999999999</v>
      </c>
      <c r="F9281">
        <v>-123.13673300000001</v>
      </c>
      <c r="G9281">
        <f>IF(route_map__2[[#This Row],[route_label]]&lt;&gt;A9282,0,SQRT((E9282-route_map__2[[#This Row],[stop_lat]])^2 + ((F9282-route_map__2[[#This Row],[stop_lon]])*COS(RADIANS(route_map__2[[#This Row],[stop_lat]])))^2)*111.32)</f>
        <v>0.16647247693744727</v>
      </c>
    </row>
    <row r="9282" spans="1:7" hidden="1" x14ac:dyDescent="0.2">
      <c r="A9282" t="s">
        <v>155</v>
      </c>
      <c r="B9282">
        <v>1</v>
      </c>
      <c r="C9282">
        <v>6</v>
      </c>
      <c r="D9282" t="s">
        <v>7223</v>
      </c>
      <c r="E9282">
        <v>49.155665999999997</v>
      </c>
      <c r="F9282">
        <v>-123.137366</v>
      </c>
      <c r="G9282">
        <f>IF(route_map__2[[#This Row],[route_label]]&lt;&gt;A9283,0,SQRT((E9283-route_map__2[[#This Row],[stop_lat]])^2 + ((F9283-route_map__2[[#This Row],[stop_lon]])*COS(RADIANS(route_map__2[[#This Row],[stop_lat]])))^2)*111.32)</f>
        <v>0.25576187880052648</v>
      </c>
    </row>
    <row r="9283" spans="1:7" hidden="1" x14ac:dyDescent="0.2">
      <c r="A9283" t="s">
        <v>155</v>
      </c>
      <c r="B9283">
        <v>1</v>
      </c>
      <c r="C9283">
        <v>7</v>
      </c>
      <c r="D9283" t="s">
        <v>7224</v>
      </c>
      <c r="E9283">
        <v>49.155673999999998</v>
      </c>
      <c r="F9283">
        <v>-123.140879</v>
      </c>
      <c r="G9283">
        <f>IF(route_map__2[[#This Row],[route_label]]&lt;&gt;A9284,0,SQRT((E9284-route_map__2[[#This Row],[stop_lat]])^2 + ((F9284-route_map__2[[#This Row],[stop_lon]])*COS(RADIANS(route_map__2[[#This Row],[stop_lat]])))^2)*111.32)</f>
        <v>0.24565062700584306</v>
      </c>
    </row>
    <row r="9284" spans="1:7" hidden="1" x14ac:dyDescent="0.2">
      <c r="A9284" t="s">
        <v>155</v>
      </c>
      <c r="B9284">
        <v>1</v>
      </c>
      <c r="C9284">
        <v>8</v>
      </c>
      <c r="D9284" t="s">
        <v>7225</v>
      </c>
      <c r="E9284">
        <v>49.155653999999998</v>
      </c>
      <c r="F9284">
        <v>-123.14425300000001</v>
      </c>
      <c r="G9284">
        <f>IF(route_map__2[[#This Row],[route_label]]&lt;&gt;A9285,0,SQRT((E9285-route_map__2[[#This Row],[stop_lat]])^2 + ((F9285-route_map__2[[#This Row],[stop_lon]])*COS(RADIANS(route_map__2[[#This Row],[stop_lat]])))^2)*111.32)</f>
        <v>0.29937295613286607</v>
      </c>
    </row>
    <row r="9285" spans="1:7" hidden="1" x14ac:dyDescent="0.2">
      <c r="A9285" t="s">
        <v>155</v>
      </c>
      <c r="B9285">
        <v>1</v>
      </c>
      <c r="C9285">
        <v>9</v>
      </c>
      <c r="D9285" t="s">
        <v>7226</v>
      </c>
      <c r="E9285">
        <v>49.155642</v>
      </c>
      <c r="F9285">
        <v>-123.148365</v>
      </c>
      <c r="G9285">
        <f>IF(route_map__2[[#This Row],[route_label]]&lt;&gt;A9286,0,SQRT((E9286-route_map__2[[#This Row],[stop_lat]])^2 + ((F9286-route_map__2[[#This Row],[stop_lon]])*COS(RADIANS(route_map__2[[#This Row],[stop_lat]])))^2)*111.32)</f>
        <v>0.15965932739279165</v>
      </c>
    </row>
    <row r="9286" spans="1:7" hidden="1" x14ac:dyDescent="0.2">
      <c r="A9286" t="s">
        <v>155</v>
      </c>
      <c r="B9286">
        <v>1</v>
      </c>
      <c r="C9286">
        <v>10</v>
      </c>
      <c r="D9286" t="s">
        <v>7227</v>
      </c>
      <c r="E9286">
        <v>49.155644000000002</v>
      </c>
      <c r="F9286">
        <v>-123.150558</v>
      </c>
      <c r="G9286">
        <f>IF(route_map__2[[#This Row],[route_label]]&lt;&gt;A9287,0,SQRT((E9287-route_map__2[[#This Row],[stop_lat]])^2 + ((F9287-route_map__2[[#This Row],[stop_lon]])*COS(RADIANS(route_map__2[[#This Row],[stop_lat]])))^2)*111.32)</f>
        <v>0.21739273543981696</v>
      </c>
    </row>
    <row r="9287" spans="1:7" hidden="1" x14ac:dyDescent="0.2">
      <c r="A9287" t="s">
        <v>155</v>
      </c>
      <c r="B9287">
        <v>1</v>
      </c>
      <c r="C9287">
        <v>11</v>
      </c>
      <c r="D9287" t="s">
        <v>7228</v>
      </c>
      <c r="E9287">
        <v>49.155644000000002</v>
      </c>
      <c r="F9287">
        <v>-123.153544</v>
      </c>
      <c r="G9287">
        <f>IF(route_map__2[[#This Row],[route_label]]&lt;&gt;A9288,0,SQRT((E9288-route_map__2[[#This Row],[stop_lat]])^2 + ((F9288-route_map__2[[#This Row],[stop_lon]])*COS(RADIANS(route_map__2[[#This Row],[stop_lat]])))^2)*111.32)</f>
        <v>0.23363067889545028</v>
      </c>
    </row>
    <row r="9288" spans="1:7" hidden="1" x14ac:dyDescent="0.2">
      <c r="A9288" t="s">
        <v>155</v>
      </c>
      <c r="B9288">
        <v>1</v>
      </c>
      <c r="C9288">
        <v>12</v>
      </c>
      <c r="D9288" t="s">
        <v>7229</v>
      </c>
      <c r="E9288">
        <v>49.155653999999998</v>
      </c>
      <c r="F9288">
        <v>-123.15675299999999</v>
      </c>
      <c r="G9288">
        <f>IF(route_map__2[[#This Row],[route_label]]&lt;&gt;A9289,0,SQRT((E9289-route_map__2[[#This Row],[stop_lat]])^2 + ((F9289-route_map__2[[#This Row],[stop_lon]])*COS(RADIANS(route_map__2[[#This Row],[stop_lat]])))^2)*111.32)</f>
        <v>0.27101241071519871</v>
      </c>
    </row>
    <row r="9289" spans="1:7" hidden="1" x14ac:dyDescent="0.2">
      <c r="A9289" t="s">
        <v>155</v>
      </c>
      <c r="B9289">
        <v>1</v>
      </c>
      <c r="C9289">
        <v>13</v>
      </c>
      <c r="D9289" t="s">
        <v>7230</v>
      </c>
      <c r="E9289">
        <v>49.153722999999999</v>
      </c>
      <c r="F9289">
        <v>-123.15902</v>
      </c>
      <c r="G9289">
        <f>IF(route_map__2[[#This Row],[route_label]]&lt;&gt;A9290,0,SQRT((E9290-route_map__2[[#This Row],[stop_lat]])^2 + ((F9290-route_map__2[[#This Row],[stop_lon]])*COS(RADIANS(route_map__2[[#This Row],[stop_lat]])))^2)*111.32)</f>
        <v>0.27017529789283667</v>
      </c>
    </row>
    <row r="9290" spans="1:7" hidden="1" x14ac:dyDescent="0.2">
      <c r="A9290" t="s">
        <v>155</v>
      </c>
      <c r="B9290">
        <v>1</v>
      </c>
      <c r="C9290">
        <v>14</v>
      </c>
      <c r="D9290" t="s">
        <v>7231</v>
      </c>
      <c r="E9290">
        <v>49.151296000000002</v>
      </c>
      <c r="F9290">
        <v>-123.15903299999999</v>
      </c>
      <c r="G9290">
        <f>IF(route_map__2[[#This Row],[route_label]]&lt;&gt;A9291,0,SQRT((E9291-route_map__2[[#This Row],[stop_lat]])^2 + ((F9291-route_map__2[[#This Row],[stop_lon]])*COS(RADIANS(route_map__2[[#This Row],[stop_lat]])))^2)*111.32)</f>
        <v>0.3582307197546668</v>
      </c>
    </row>
    <row r="9291" spans="1:7" hidden="1" x14ac:dyDescent="0.2">
      <c r="A9291" t="s">
        <v>155</v>
      </c>
      <c r="B9291">
        <v>1</v>
      </c>
      <c r="C9291">
        <v>15</v>
      </c>
      <c r="D9291" t="s">
        <v>7232</v>
      </c>
      <c r="E9291">
        <v>49.148077999999998</v>
      </c>
      <c r="F9291">
        <v>-123.159053</v>
      </c>
      <c r="G9291">
        <f>IF(route_map__2[[#This Row],[route_label]]&lt;&gt;A9292,0,SQRT((E9292-route_map__2[[#This Row],[stop_lat]])^2 + ((F9292-route_map__2[[#This Row],[stop_lon]])*COS(RADIANS(route_map__2[[#This Row],[stop_lat]])))^2)*111.32)</f>
        <v>0.20638748551821387</v>
      </c>
    </row>
    <row r="9292" spans="1:7" hidden="1" x14ac:dyDescent="0.2">
      <c r="A9292" t="s">
        <v>155</v>
      </c>
      <c r="B9292">
        <v>1</v>
      </c>
      <c r="C9292">
        <v>16</v>
      </c>
      <c r="D9292" t="s">
        <v>7233</v>
      </c>
      <c r="E9292">
        <v>49.146223999999997</v>
      </c>
      <c r="F9292">
        <v>-123.159057</v>
      </c>
      <c r="G9292">
        <f>IF(route_map__2[[#This Row],[route_label]]&lt;&gt;A9293,0,SQRT((E9293-route_map__2[[#This Row],[stop_lat]])^2 + ((F9293-route_map__2[[#This Row],[stop_lon]])*COS(RADIANS(route_map__2[[#This Row],[stop_lat]])))^2)*111.32)</f>
        <v>0.28731725218999582</v>
      </c>
    </row>
    <row r="9293" spans="1:7" hidden="1" x14ac:dyDescent="0.2">
      <c r="A9293" t="s">
        <v>155</v>
      </c>
      <c r="B9293">
        <v>1</v>
      </c>
      <c r="C9293">
        <v>17</v>
      </c>
      <c r="D9293" t="s">
        <v>7234</v>
      </c>
      <c r="E9293">
        <v>49.143642999999997</v>
      </c>
      <c r="F9293">
        <v>-123.15905100000001</v>
      </c>
      <c r="G9293">
        <f>IF(route_map__2[[#This Row],[route_label]]&lt;&gt;A9294,0,SQRT((E9294-route_map__2[[#This Row],[stop_lat]])^2 + ((F9294-route_map__2[[#This Row],[stop_lon]])*COS(RADIANS(route_map__2[[#This Row],[stop_lat]])))^2)*111.32)</f>
        <v>0.32516572000006871</v>
      </c>
    </row>
    <row r="9294" spans="1:7" hidden="1" x14ac:dyDescent="0.2">
      <c r="A9294" t="s">
        <v>155</v>
      </c>
      <c r="B9294">
        <v>1</v>
      </c>
      <c r="C9294">
        <v>18</v>
      </c>
      <c r="D9294" t="s">
        <v>7235</v>
      </c>
      <c r="E9294">
        <v>49.140721999999997</v>
      </c>
      <c r="F9294">
        <v>-123.15905100000001</v>
      </c>
      <c r="G9294">
        <f>IF(route_map__2[[#This Row],[route_label]]&lt;&gt;A9295,0,SQRT((E9295-route_map__2[[#This Row],[stop_lat]])^2 + ((F9295-route_map__2[[#This Row],[stop_lon]])*COS(RADIANS(route_map__2[[#This Row],[stop_lat]])))^2)*111.32)</f>
        <v>0.39798371907365437</v>
      </c>
    </row>
    <row r="9295" spans="1:7" hidden="1" x14ac:dyDescent="0.2">
      <c r="A9295" t="s">
        <v>155</v>
      </c>
      <c r="B9295">
        <v>1</v>
      </c>
      <c r="C9295">
        <v>19</v>
      </c>
      <c r="D9295" t="s">
        <v>7236</v>
      </c>
      <c r="E9295">
        <v>49.137146999999999</v>
      </c>
      <c r="F9295">
        <v>-123.159004</v>
      </c>
      <c r="G9295">
        <f>IF(route_map__2[[#This Row],[route_label]]&lt;&gt;A9296,0,SQRT((E9296-route_map__2[[#This Row],[stop_lat]])^2 + ((F9296-route_map__2[[#This Row],[stop_lon]])*COS(RADIANS(route_map__2[[#This Row],[stop_lat]])))^2)*111.32)</f>
        <v>0.23177786360435337</v>
      </c>
    </row>
    <row r="9296" spans="1:7" hidden="1" x14ac:dyDescent="0.2">
      <c r="A9296" t="s">
        <v>155</v>
      </c>
      <c r="B9296">
        <v>1</v>
      </c>
      <c r="C9296">
        <v>20</v>
      </c>
      <c r="D9296" t="s">
        <v>7237</v>
      </c>
      <c r="E9296">
        <v>49.135064999999997</v>
      </c>
      <c r="F9296">
        <v>-123.158975</v>
      </c>
      <c r="G9296">
        <f>IF(route_map__2[[#This Row],[route_label]]&lt;&gt;A9297,0,SQRT((E9297-route_map__2[[#This Row],[stop_lat]])^2 + ((F9297-route_map__2[[#This Row],[stop_lon]])*COS(RADIANS(route_map__2[[#This Row],[stop_lat]])))^2)*111.32)</f>
        <v>0.25559574269880192</v>
      </c>
    </row>
    <row r="9297" spans="1:7" hidden="1" x14ac:dyDescent="0.2">
      <c r="A9297" t="s">
        <v>155</v>
      </c>
      <c r="B9297">
        <v>1</v>
      </c>
      <c r="C9297">
        <v>21</v>
      </c>
      <c r="D9297" t="s">
        <v>7238</v>
      </c>
      <c r="E9297">
        <v>49.132769000000003</v>
      </c>
      <c r="F9297">
        <v>-123.158953</v>
      </c>
      <c r="G9297">
        <f>IF(route_map__2[[#This Row],[route_label]]&lt;&gt;A9298,0,SQRT((E9298-route_map__2[[#This Row],[stop_lat]])^2 + ((F9298-route_map__2[[#This Row],[stop_lon]])*COS(RADIANS(route_map__2[[#This Row],[stop_lat]])))^2)*111.32)</f>
        <v>0.34887837026827606</v>
      </c>
    </row>
    <row r="9298" spans="1:7" hidden="1" x14ac:dyDescent="0.2">
      <c r="A9298" t="s">
        <v>155</v>
      </c>
      <c r="B9298">
        <v>1</v>
      </c>
      <c r="C9298">
        <v>22</v>
      </c>
      <c r="D9298" t="s">
        <v>7239</v>
      </c>
      <c r="E9298">
        <v>49.129635</v>
      </c>
      <c r="F9298">
        <v>-123.158967</v>
      </c>
      <c r="G9298">
        <f>IF(route_map__2[[#This Row],[route_label]]&lt;&gt;A9299,0,SQRT((E9299-route_map__2[[#This Row],[stop_lat]])^2 + ((F9299-route_map__2[[#This Row],[stop_lon]])*COS(RADIANS(route_map__2[[#This Row],[stop_lat]])))^2)*111.32)</f>
        <v>0.25503678302793065</v>
      </c>
    </row>
    <row r="9299" spans="1:7" hidden="1" x14ac:dyDescent="0.2">
      <c r="A9299" t="s">
        <v>155</v>
      </c>
      <c r="B9299">
        <v>1</v>
      </c>
      <c r="C9299">
        <v>23</v>
      </c>
      <c r="D9299" t="s">
        <v>7240</v>
      </c>
      <c r="E9299">
        <v>49.127344000000001</v>
      </c>
      <c r="F9299">
        <v>-123.158951</v>
      </c>
      <c r="G9299">
        <f>IF(route_map__2[[#This Row],[route_label]]&lt;&gt;A9300,0,SQRT((E9300-route_map__2[[#This Row],[stop_lat]])^2 + ((F9300-route_map__2[[#This Row],[stop_lon]])*COS(RADIANS(route_map__2[[#This Row],[stop_lat]])))^2)*111.32)</f>
        <v>0.25837732671481839</v>
      </c>
    </row>
    <row r="9300" spans="1:7" hidden="1" x14ac:dyDescent="0.2">
      <c r="A9300" t="s">
        <v>155</v>
      </c>
      <c r="B9300">
        <v>1</v>
      </c>
      <c r="C9300">
        <v>24</v>
      </c>
      <c r="D9300" t="s">
        <v>7241</v>
      </c>
      <c r="E9300">
        <v>49.125042999999998</v>
      </c>
      <c r="F9300">
        <v>-123.15941599999999</v>
      </c>
      <c r="G9300">
        <f>IF(route_map__2[[#This Row],[route_label]]&lt;&gt;A9301,0,SQRT((E9301-route_map__2[[#This Row],[stop_lat]])^2 + ((F9301-route_map__2[[#This Row],[stop_lon]])*COS(RADIANS(route_map__2[[#This Row],[stop_lat]])))^2)*111.32)</f>
        <v>0.39959806440421813</v>
      </c>
    </row>
    <row r="9301" spans="1:7" hidden="1" x14ac:dyDescent="0.2">
      <c r="A9301" t="s">
        <v>155</v>
      </c>
      <c r="B9301">
        <v>1</v>
      </c>
      <c r="C9301">
        <v>25</v>
      </c>
      <c r="D9301" t="s">
        <v>7242</v>
      </c>
      <c r="E9301">
        <v>49.125121</v>
      </c>
      <c r="F9301">
        <v>-123.1649</v>
      </c>
      <c r="G9301">
        <f>IF(route_map__2[[#This Row],[route_label]]&lt;&gt;A9302,0,SQRT((E9302-route_map__2[[#This Row],[stop_lat]])^2 + ((F9302-route_map__2[[#This Row],[stop_lon]])*COS(RADIANS(route_map__2[[#This Row],[stop_lat]])))^2)*111.32)</f>
        <v>0.40767481093477398</v>
      </c>
    </row>
    <row r="9302" spans="1:7" hidden="1" x14ac:dyDescent="0.2">
      <c r="A9302" t="s">
        <v>155</v>
      </c>
      <c r="B9302">
        <v>1</v>
      </c>
      <c r="C9302">
        <v>26</v>
      </c>
      <c r="D9302" t="s">
        <v>7243</v>
      </c>
      <c r="E9302">
        <v>49.125196000000003</v>
      </c>
      <c r="F9302">
        <v>-123.170495</v>
      </c>
      <c r="G9302">
        <f>IF(route_map__2[[#This Row],[route_label]]&lt;&gt;A9303,0,SQRT((E9303-route_map__2[[#This Row],[stop_lat]])^2 + ((F9303-route_map__2[[#This Row],[stop_lon]])*COS(RADIANS(route_map__2[[#This Row],[stop_lat]])))^2)*111.32)</f>
        <v>0.14541123862505814</v>
      </c>
    </row>
    <row r="9303" spans="1:7" hidden="1" x14ac:dyDescent="0.2">
      <c r="A9303" t="s">
        <v>155</v>
      </c>
      <c r="B9303">
        <v>1</v>
      </c>
      <c r="C9303">
        <v>27</v>
      </c>
      <c r="D9303" t="s">
        <v>7244</v>
      </c>
      <c r="E9303">
        <v>49.125207000000003</v>
      </c>
      <c r="F9303">
        <v>-123.17249099999999</v>
      </c>
      <c r="G9303">
        <f>IF(route_map__2[[#This Row],[route_label]]&lt;&gt;A9304,0,SQRT((E9304-route_map__2[[#This Row],[stop_lat]])^2 + ((F9304-route_map__2[[#This Row],[stop_lon]])*COS(RADIANS(route_map__2[[#This Row],[stop_lat]])))^2)*111.32)</f>
        <v>0.52642098341395249</v>
      </c>
    </row>
    <row r="9304" spans="1:7" hidden="1" x14ac:dyDescent="0.2">
      <c r="A9304" t="s">
        <v>155</v>
      </c>
      <c r="B9304">
        <v>1</v>
      </c>
      <c r="C9304">
        <v>28</v>
      </c>
      <c r="D9304" t="s">
        <v>7245</v>
      </c>
      <c r="E9304">
        <v>49.125244000000002</v>
      </c>
      <c r="F9304">
        <v>-123.179717</v>
      </c>
      <c r="G9304">
        <f>IF(route_map__2[[#This Row],[route_label]]&lt;&gt;A9305,0,SQRT((E9305-route_map__2[[#This Row],[stop_lat]])^2 + ((F9305-route_map__2[[#This Row],[stop_lon]])*COS(RADIANS(route_map__2[[#This Row],[stop_lat]])))^2)*111.32)</f>
        <v>0.10728908782912167</v>
      </c>
    </row>
    <row r="9305" spans="1:7" hidden="1" x14ac:dyDescent="0.2">
      <c r="A9305" t="s">
        <v>155</v>
      </c>
      <c r="B9305">
        <v>1</v>
      </c>
      <c r="C9305">
        <v>29</v>
      </c>
      <c r="D9305" t="s">
        <v>7246</v>
      </c>
      <c r="E9305">
        <v>49.125591</v>
      </c>
      <c r="F9305">
        <v>-123.181091</v>
      </c>
      <c r="G9305">
        <f>IF(route_map__2[[#This Row],[route_label]]&lt;&gt;A9306,0,SQRT((E9306-route_map__2[[#This Row],[stop_lat]])^2 + ((F9306-route_map__2[[#This Row],[stop_lon]])*COS(RADIANS(route_map__2[[#This Row],[stop_lat]])))^2)*111.32)</f>
        <v>0.23853234668198975</v>
      </c>
    </row>
    <row r="9306" spans="1:7" hidden="1" x14ac:dyDescent="0.2">
      <c r="A9306" t="s">
        <v>155</v>
      </c>
      <c r="B9306">
        <v>1</v>
      </c>
      <c r="C9306">
        <v>30</v>
      </c>
      <c r="D9306" t="s">
        <v>7247</v>
      </c>
      <c r="E9306">
        <v>49.126496000000003</v>
      </c>
      <c r="F9306">
        <v>-123.184059</v>
      </c>
      <c r="G9306">
        <f>IF(route_map__2[[#This Row],[route_label]]&lt;&gt;A9307,0,SQRT((E9307-route_map__2[[#This Row],[stop_lat]])^2 + ((F9307-route_map__2[[#This Row],[stop_lon]])*COS(RADIANS(route_map__2[[#This Row],[stop_lat]])))^2)*111.32)</f>
        <v>0</v>
      </c>
    </row>
    <row r="9307" spans="1:7" hidden="1" x14ac:dyDescent="0.2">
      <c r="A9307" t="s">
        <v>128</v>
      </c>
      <c r="B9307">
        <v>0</v>
      </c>
      <c r="C9307">
        <v>1</v>
      </c>
      <c r="D9307" t="s">
        <v>7248</v>
      </c>
      <c r="E9307">
        <v>49.134875000000001</v>
      </c>
      <c r="F9307">
        <v>-123.065049</v>
      </c>
      <c r="G9307">
        <f>IF(route_map__2[[#This Row],[route_label]]&lt;&gt;A9308,0,SQRT((E9308-route_map__2[[#This Row],[stop_lat]])^2 + ((F9308-route_map__2[[#This Row],[stop_lon]])*COS(RADIANS(route_map__2[[#This Row],[stop_lat]])))^2)*111.32)</f>
        <v>0.18247519764035214</v>
      </c>
    </row>
    <row r="9308" spans="1:7" hidden="1" x14ac:dyDescent="0.2">
      <c r="A9308" t="s">
        <v>128</v>
      </c>
      <c r="B9308">
        <v>0</v>
      </c>
      <c r="C9308">
        <v>2</v>
      </c>
      <c r="D9308" t="s">
        <v>7249</v>
      </c>
      <c r="E9308">
        <v>49.133710999999998</v>
      </c>
      <c r="F9308">
        <v>-123.066813</v>
      </c>
      <c r="G9308">
        <f>IF(route_map__2[[#This Row],[route_label]]&lt;&gt;A9309,0,SQRT((E9309-route_map__2[[#This Row],[stop_lat]])^2 + ((F9309-route_map__2[[#This Row],[stop_lon]])*COS(RADIANS(route_map__2[[#This Row],[stop_lat]])))^2)*111.32)</f>
        <v>0.64666902176775953</v>
      </c>
    </row>
    <row r="9309" spans="1:7" hidden="1" x14ac:dyDescent="0.2">
      <c r="A9309" t="s">
        <v>128</v>
      </c>
      <c r="B9309">
        <v>0</v>
      </c>
      <c r="C9309">
        <v>3</v>
      </c>
      <c r="D9309" t="s">
        <v>7250</v>
      </c>
      <c r="E9309">
        <v>49.133656000000002</v>
      </c>
      <c r="F9309">
        <v>-123.07569100000001</v>
      </c>
      <c r="G9309">
        <f>IF(route_map__2[[#This Row],[route_label]]&lt;&gt;A9310,0,SQRT((E9310-route_map__2[[#This Row],[stop_lat]])^2 + ((F9310-route_map__2[[#This Row],[stop_lon]])*COS(RADIANS(route_map__2[[#This Row],[stop_lat]])))^2)*111.32)</f>
        <v>0.54359055345456186</v>
      </c>
    </row>
    <row r="9310" spans="1:7" hidden="1" x14ac:dyDescent="0.2">
      <c r="A9310" t="s">
        <v>128</v>
      </c>
      <c r="B9310">
        <v>0</v>
      </c>
      <c r="C9310">
        <v>4</v>
      </c>
      <c r="D9310" t="s">
        <v>7251</v>
      </c>
      <c r="E9310">
        <v>49.133622000000003</v>
      </c>
      <c r="F9310">
        <v>-123.08315399999999</v>
      </c>
      <c r="G9310">
        <f>IF(route_map__2[[#This Row],[route_label]]&lt;&gt;A9311,0,SQRT((E9311-route_map__2[[#This Row],[stop_lat]])^2 + ((F9311-route_map__2[[#This Row],[stop_lon]])*COS(RADIANS(route_map__2[[#This Row],[stop_lat]])))^2)*111.32)</f>
        <v>0.69813401494850202</v>
      </c>
    </row>
    <row r="9311" spans="1:7" hidden="1" x14ac:dyDescent="0.2">
      <c r="A9311" t="s">
        <v>128</v>
      </c>
      <c r="B9311">
        <v>0</v>
      </c>
      <c r="C9311">
        <v>5</v>
      </c>
      <c r="D9311" t="s">
        <v>7252</v>
      </c>
      <c r="E9311">
        <v>49.133465999999999</v>
      </c>
      <c r="F9311">
        <v>-123.092736</v>
      </c>
      <c r="G9311">
        <f>IF(route_map__2[[#This Row],[route_label]]&lt;&gt;A9312,0,SQRT((E9312-route_map__2[[#This Row],[stop_lat]])^2 + ((F9312-route_map__2[[#This Row],[stop_lon]])*COS(RADIANS(route_map__2[[#This Row],[stop_lat]])))^2)*111.32)</f>
        <v>7.3032957382602337</v>
      </c>
    </row>
    <row r="9312" spans="1:7" hidden="1" x14ac:dyDescent="0.2">
      <c r="A9312" t="s">
        <v>128</v>
      </c>
      <c r="B9312">
        <v>1</v>
      </c>
      <c r="C9312">
        <v>1</v>
      </c>
      <c r="D9312" t="s">
        <v>7253</v>
      </c>
      <c r="E9312">
        <v>49.195228999999998</v>
      </c>
      <c r="F9312">
        <v>-123.12655100000001</v>
      </c>
      <c r="G9312">
        <f>IF(route_map__2[[#This Row],[route_label]]&lt;&gt;A9313,0,SQRT((E9313-route_map__2[[#This Row],[stop_lat]])^2 + ((F9313-route_map__2[[#This Row],[stop_lon]])*COS(RADIANS(route_map__2[[#This Row],[stop_lat]])))^2)*111.32)</f>
        <v>0.35556884367702885</v>
      </c>
    </row>
    <row r="9313" spans="1:7" hidden="1" x14ac:dyDescent="0.2">
      <c r="A9313" t="s">
        <v>128</v>
      </c>
      <c r="B9313">
        <v>1</v>
      </c>
      <c r="C9313">
        <v>2</v>
      </c>
      <c r="D9313" t="s">
        <v>7254</v>
      </c>
      <c r="E9313">
        <v>49.192067999999999</v>
      </c>
      <c r="F9313">
        <v>-123.125849</v>
      </c>
      <c r="G9313">
        <f>IF(route_map__2[[#This Row],[route_label]]&lt;&gt;A9314,0,SQRT((E9314-route_map__2[[#This Row],[stop_lat]])^2 + ((F9314-route_map__2[[#This Row],[stop_lon]])*COS(RADIANS(route_map__2[[#This Row],[stop_lat]])))^2)*111.32)</f>
        <v>0.42840453567376641</v>
      </c>
    </row>
    <row r="9314" spans="1:7" hidden="1" x14ac:dyDescent="0.2">
      <c r="A9314" t="s">
        <v>128</v>
      </c>
      <c r="B9314">
        <v>1</v>
      </c>
      <c r="C9314">
        <v>3</v>
      </c>
      <c r="D9314" t="s">
        <v>7255</v>
      </c>
      <c r="E9314">
        <v>49.190376000000001</v>
      </c>
      <c r="F9314">
        <v>-123.13113800000001</v>
      </c>
      <c r="G9314">
        <f>IF(route_map__2[[#This Row],[route_label]]&lt;&gt;A9315,0,SQRT((E9315-route_map__2[[#This Row],[stop_lat]])^2 + ((F9315-route_map__2[[#This Row],[stop_lon]])*COS(RADIANS(route_map__2[[#This Row],[stop_lat]])))^2)*111.32)</f>
        <v>0.34484084506487012</v>
      </c>
    </row>
    <row r="9315" spans="1:7" hidden="1" x14ac:dyDescent="0.2">
      <c r="A9315" t="s">
        <v>128</v>
      </c>
      <c r="B9315">
        <v>1</v>
      </c>
      <c r="C9315">
        <v>4</v>
      </c>
      <c r="D9315" t="s">
        <v>7256</v>
      </c>
      <c r="E9315">
        <v>49.187766000000003</v>
      </c>
      <c r="F9315">
        <v>-123.133691</v>
      </c>
      <c r="G9315">
        <f>IF(route_map__2[[#This Row],[route_label]]&lt;&gt;A9316,0,SQRT((E9316-route_map__2[[#This Row],[stop_lat]])^2 + ((F9316-route_map__2[[#This Row],[stop_lon]])*COS(RADIANS(route_map__2[[#This Row],[stop_lat]])))^2)*111.32)</f>
        <v>0.24290578353028341</v>
      </c>
    </row>
    <row r="9316" spans="1:7" hidden="1" x14ac:dyDescent="0.2">
      <c r="A9316" t="s">
        <v>128</v>
      </c>
      <c r="B9316">
        <v>1</v>
      </c>
      <c r="C9316">
        <v>5</v>
      </c>
      <c r="D9316" t="s">
        <v>7257</v>
      </c>
      <c r="E9316">
        <v>49.185927</v>
      </c>
      <c r="F9316">
        <v>-123.135488</v>
      </c>
      <c r="G9316">
        <f>IF(route_map__2[[#This Row],[route_label]]&lt;&gt;A9317,0,SQRT((E9317-route_map__2[[#This Row],[stop_lat]])^2 + ((F9317-route_map__2[[#This Row],[stop_lon]])*COS(RADIANS(route_map__2[[#This Row],[stop_lat]])))^2)*111.32)</f>
        <v>0.2330044400398105</v>
      </c>
    </row>
    <row r="9317" spans="1:7" hidden="1" x14ac:dyDescent="0.2">
      <c r="A9317" t="s">
        <v>128</v>
      </c>
      <c r="B9317">
        <v>1</v>
      </c>
      <c r="C9317">
        <v>6</v>
      </c>
      <c r="D9317" t="s">
        <v>7258</v>
      </c>
      <c r="E9317">
        <v>49.183998000000003</v>
      </c>
      <c r="F9317">
        <v>-123.136731</v>
      </c>
      <c r="G9317">
        <f>IF(route_map__2[[#This Row],[route_label]]&lt;&gt;A9318,0,SQRT((E9318-route_map__2[[#This Row],[stop_lat]])^2 + ((F9318-route_map__2[[#This Row],[stop_lon]])*COS(RADIANS(route_map__2[[#This Row],[stop_lat]])))^2)*111.32)</f>
        <v>0.18025952289482738</v>
      </c>
    </row>
    <row r="9318" spans="1:7" hidden="1" x14ac:dyDescent="0.2">
      <c r="A9318" t="s">
        <v>128</v>
      </c>
      <c r="B9318">
        <v>1</v>
      </c>
      <c r="C9318">
        <v>7</v>
      </c>
      <c r="D9318" t="s">
        <v>7259</v>
      </c>
      <c r="E9318">
        <v>49.182378999999997</v>
      </c>
      <c r="F9318">
        <v>-123.13677800000001</v>
      </c>
      <c r="G9318">
        <f>IF(route_map__2[[#This Row],[route_label]]&lt;&gt;A9319,0,SQRT((E9319-route_map__2[[#This Row],[stop_lat]])^2 + ((F9319-route_map__2[[#This Row],[stop_lon]])*COS(RADIANS(route_map__2[[#This Row],[stop_lat]])))^2)*111.32)</f>
        <v>0.36679986191483605</v>
      </c>
    </row>
    <row r="9319" spans="1:7" hidden="1" x14ac:dyDescent="0.2">
      <c r="A9319" t="s">
        <v>128</v>
      </c>
      <c r="B9319">
        <v>1</v>
      </c>
      <c r="C9319">
        <v>8</v>
      </c>
      <c r="D9319" t="s">
        <v>7260</v>
      </c>
      <c r="E9319">
        <v>49.179084000000003</v>
      </c>
      <c r="F9319">
        <v>-123.13677</v>
      </c>
      <c r="G9319">
        <f>IF(route_map__2[[#This Row],[route_label]]&lt;&gt;A9320,0,SQRT((E9320-route_map__2[[#This Row],[stop_lat]])^2 + ((F9320-route_map__2[[#This Row],[stop_lon]])*COS(RADIANS(route_map__2[[#This Row],[stop_lat]])))^2)*111.32)</f>
        <v>0.24468189022960399</v>
      </c>
    </row>
    <row r="9320" spans="1:7" hidden="1" x14ac:dyDescent="0.2">
      <c r="A9320" t="s">
        <v>128</v>
      </c>
      <c r="B9320">
        <v>1</v>
      </c>
      <c r="C9320">
        <v>9</v>
      </c>
      <c r="D9320" t="s">
        <v>7261</v>
      </c>
      <c r="E9320">
        <v>49.176886000000003</v>
      </c>
      <c r="F9320">
        <v>-123.136777</v>
      </c>
      <c r="G9320">
        <f>IF(route_map__2[[#This Row],[route_label]]&lt;&gt;A9321,0,SQRT((E9321-route_map__2[[#This Row],[stop_lat]])^2 + ((F9321-route_map__2[[#This Row],[stop_lon]])*COS(RADIANS(route_map__2[[#This Row],[stop_lat]])))^2)*111.32)</f>
        <v>0.20137758288231056</v>
      </c>
    </row>
    <row r="9321" spans="1:7" hidden="1" x14ac:dyDescent="0.2">
      <c r="A9321" t="s">
        <v>128</v>
      </c>
      <c r="B9321">
        <v>1</v>
      </c>
      <c r="C9321">
        <v>10</v>
      </c>
      <c r="D9321" t="s">
        <v>7262</v>
      </c>
      <c r="E9321">
        <v>49.175078999999997</v>
      </c>
      <c r="F9321">
        <v>-123.13690699999999</v>
      </c>
      <c r="G9321">
        <f>IF(route_map__2[[#This Row],[route_label]]&lt;&gt;A9322,0,SQRT((E9322-route_map__2[[#This Row],[stop_lat]])^2 + ((F9322-route_map__2[[#This Row],[stop_lon]])*COS(RADIANS(route_map__2[[#This Row],[stop_lat]])))^2)*111.32)</f>
        <v>0.24610828971153828</v>
      </c>
    </row>
    <row r="9322" spans="1:7" hidden="1" x14ac:dyDescent="0.2">
      <c r="A9322" t="s">
        <v>128</v>
      </c>
      <c r="B9322">
        <v>1</v>
      </c>
      <c r="C9322">
        <v>11</v>
      </c>
      <c r="D9322" t="s">
        <v>7263</v>
      </c>
      <c r="E9322">
        <v>49.172868999999999</v>
      </c>
      <c r="F9322">
        <v>-123.136815</v>
      </c>
      <c r="G9322">
        <f>IF(route_map__2[[#This Row],[route_label]]&lt;&gt;A9323,0,SQRT((E9323-route_map__2[[#This Row],[stop_lat]])^2 + ((F9323-route_map__2[[#This Row],[stop_lon]])*COS(RADIANS(route_map__2[[#This Row],[stop_lat]])))^2)*111.32)</f>
        <v>0.34570968806988933</v>
      </c>
    </row>
    <row r="9323" spans="1:7" hidden="1" x14ac:dyDescent="0.2">
      <c r="A9323" t="s">
        <v>128</v>
      </c>
      <c r="B9323">
        <v>1</v>
      </c>
      <c r="C9323">
        <v>12</v>
      </c>
      <c r="D9323" t="s">
        <v>7264</v>
      </c>
      <c r="E9323">
        <v>49.169764999999998</v>
      </c>
      <c r="F9323">
        <v>-123.13666499999999</v>
      </c>
      <c r="G9323">
        <f>IF(route_map__2[[#This Row],[route_label]]&lt;&gt;A9324,0,SQRT((E9324-route_map__2[[#This Row],[stop_lat]])^2 + ((F9324-route_map__2[[#This Row],[stop_lon]])*COS(RADIANS(route_map__2[[#This Row],[stop_lat]])))^2)*111.32)</f>
        <v>0.14806077009064506</v>
      </c>
    </row>
    <row r="9324" spans="1:7" hidden="1" x14ac:dyDescent="0.2">
      <c r="A9324" t="s">
        <v>128</v>
      </c>
      <c r="B9324">
        <v>1</v>
      </c>
      <c r="C9324">
        <v>13</v>
      </c>
      <c r="D9324" t="s">
        <v>7154</v>
      </c>
      <c r="E9324">
        <v>49.168435000000002</v>
      </c>
      <c r="F9324">
        <v>-123.13668199999999</v>
      </c>
      <c r="G9324">
        <f>IF(route_map__2[[#This Row],[route_label]]&lt;&gt;A9325,0,SQRT((E9325-route_map__2[[#This Row],[stop_lat]])^2 + ((F9325-route_map__2[[#This Row],[stop_lon]])*COS(RADIANS(route_map__2[[#This Row],[stop_lat]])))^2)*111.32)</f>
        <v>0.30335594149190981</v>
      </c>
    </row>
    <row r="9325" spans="1:7" hidden="1" x14ac:dyDescent="0.2">
      <c r="A9325" t="s">
        <v>128</v>
      </c>
      <c r="B9325">
        <v>1</v>
      </c>
      <c r="C9325">
        <v>14</v>
      </c>
      <c r="D9325" t="s">
        <v>7219</v>
      </c>
      <c r="E9325">
        <v>49.165709999999997</v>
      </c>
      <c r="F9325">
        <v>-123.136714</v>
      </c>
      <c r="G9325">
        <f>IF(route_map__2[[#This Row],[route_label]]&lt;&gt;A9326,0,SQRT((E9326-route_map__2[[#This Row],[stop_lat]])^2 + ((F9326-route_map__2[[#This Row],[stop_lon]])*COS(RADIANS(route_map__2[[#This Row],[stop_lat]])))^2)*111.32)</f>
        <v>0.27974876038215324</v>
      </c>
    </row>
    <row r="9326" spans="1:7" hidden="1" x14ac:dyDescent="0.2">
      <c r="A9326" t="s">
        <v>128</v>
      </c>
      <c r="B9326">
        <v>1</v>
      </c>
      <c r="C9326">
        <v>15</v>
      </c>
      <c r="D9326" t="s">
        <v>7220</v>
      </c>
      <c r="E9326">
        <v>49.163196999999997</v>
      </c>
      <c r="F9326">
        <v>-123.136701</v>
      </c>
      <c r="G9326">
        <f>IF(route_map__2[[#This Row],[route_label]]&lt;&gt;A9327,0,SQRT((E9327-route_map__2[[#This Row],[stop_lat]])^2 + ((F9327-route_map__2[[#This Row],[stop_lon]])*COS(RADIANS(route_map__2[[#This Row],[stop_lat]])))^2)*111.32)</f>
        <v>0.41054818581296409</v>
      </c>
    </row>
    <row r="9327" spans="1:7" hidden="1" x14ac:dyDescent="0.2">
      <c r="A9327" t="s">
        <v>128</v>
      </c>
      <c r="B9327">
        <v>1</v>
      </c>
      <c r="C9327">
        <v>16</v>
      </c>
      <c r="D9327" t="s">
        <v>7221</v>
      </c>
      <c r="E9327">
        <v>49.159509</v>
      </c>
      <c r="F9327">
        <v>-123.13669899999999</v>
      </c>
      <c r="G9327">
        <f>IF(route_map__2[[#This Row],[route_label]]&lt;&gt;A9328,0,SQRT((E9328-route_map__2[[#This Row],[stop_lat]])^2 + ((F9328-route_map__2[[#This Row],[stop_lon]])*COS(RADIANS(route_map__2[[#This Row],[stop_lat]])))^2)*111.32)</f>
        <v>0.26784735648113461</v>
      </c>
    </row>
    <row r="9328" spans="1:7" hidden="1" x14ac:dyDescent="0.2">
      <c r="A9328" t="s">
        <v>128</v>
      </c>
      <c r="B9328">
        <v>1</v>
      </c>
      <c r="C9328">
        <v>17</v>
      </c>
      <c r="D9328" t="s">
        <v>7222</v>
      </c>
      <c r="E9328">
        <v>49.157102999999999</v>
      </c>
      <c r="F9328">
        <v>-123.13673300000001</v>
      </c>
      <c r="G9328">
        <f>IF(route_map__2[[#This Row],[route_label]]&lt;&gt;A9329,0,SQRT((E9329-route_map__2[[#This Row],[stop_lat]])^2 + ((F9329-route_map__2[[#This Row],[stop_lon]])*COS(RADIANS(route_map__2[[#This Row],[stop_lat]])))^2)*111.32)</f>
        <v>0.20786381576132268</v>
      </c>
    </row>
    <row r="9329" spans="1:7" hidden="1" x14ac:dyDescent="0.2">
      <c r="A9329" t="s">
        <v>128</v>
      </c>
      <c r="B9329">
        <v>1</v>
      </c>
      <c r="C9329">
        <v>18</v>
      </c>
      <c r="D9329" t="s">
        <v>7265</v>
      </c>
      <c r="E9329">
        <v>49.155236000000002</v>
      </c>
      <c r="F9329">
        <v>-123.136781</v>
      </c>
      <c r="G9329">
        <f>IF(route_map__2[[#This Row],[route_label]]&lt;&gt;A9330,0,SQRT((E9330-route_map__2[[#This Row],[stop_lat]])^2 + ((F9330-route_map__2[[#This Row],[stop_lon]])*COS(RADIANS(route_map__2[[#This Row],[stop_lat]])))^2)*111.32)</f>
        <v>0.21262837953319794</v>
      </c>
    </row>
    <row r="9330" spans="1:7" hidden="1" x14ac:dyDescent="0.2">
      <c r="A9330" t="s">
        <v>128</v>
      </c>
      <c r="B9330">
        <v>1</v>
      </c>
      <c r="C9330">
        <v>19</v>
      </c>
      <c r="D9330" t="s">
        <v>7266</v>
      </c>
      <c r="E9330">
        <v>49.153326</v>
      </c>
      <c r="F9330">
        <v>-123.136757</v>
      </c>
      <c r="G9330">
        <f>IF(route_map__2[[#This Row],[route_label]]&lt;&gt;A9331,0,SQRT((E9331-route_map__2[[#This Row],[stop_lat]])^2 + ((F9331-route_map__2[[#This Row],[stop_lon]])*COS(RADIANS(route_map__2[[#This Row],[stop_lat]])))^2)*111.32)</f>
        <v>0.1416005561545946</v>
      </c>
    </row>
    <row r="9331" spans="1:7" hidden="1" x14ac:dyDescent="0.2">
      <c r="A9331" t="s">
        <v>128</v>
      </c>
      <c r="B9331">
        <v>1</v>
      </c>
      <c r="C9331">
        <v>20</v>
      </c>
      <c r="D9331" t="s">
        <v>7267</v>
      </c>
      <c r="E9331">
        <v>49.152054</v>
      </c>
      <c r="F9331">
        <v>-123.13676599999999</v>
      </c>
      <c r="G9331">
        <f>IF(route_map__2[[#This Row],[route_label]]&lt;&gt;A9332,0,SQRT((E9332-route_map__2[[#This Row],[stop_lat]])^2 + ((F9332-route_map__2[[#This Row],[stop_lon]])*COS(RADIANS(route_map__2[[#This Row],[stop_lat]])))^2)*111.32)</f>
        <v>0.18434615005355579</v>
      </c>
    </row>
    <row r="9332" spans="1:7" hidden="1" x14ac:dyDescent="0.2">
      <c r="A9332" t="s">
        <v>128</v>
      </c>
      <c r="B9332">
        <v>1</v>
      </c>
      <c r="C9332">
        <v>21</v>
      </c>
      <c r="D9332" t="s">
        <v>7268</v>
      </c>
      <c r="E9332">
        <v>49.150398000000003</v>
      </c>
      <c r="F9332">
        <v>-123.13677</v>
      </c>
      <c r="G9332">
        <f>IF(route_map__2[[#This Row],[route_label]]&lt;&gt;A9333,0,SQRT((E9333-route_map__2[[#This Row],[stop_lat]])^2 + ((F9333-route_map__2[[#This Row],[stop_lon]])*COS(RADIANS(route_map__2[[#This Row],[stop_lat]])))^2)*111.32)</f>
        <v>0.27396239029967839</v>
      </c>
    </row>
    <row r="9333" spans="1:7" hidden="1" x14ac:dyDescent="0.2">
      <c r="A9333" t="s">
        <v>128</v>
      </c>
      <c r="B9333">
        <v>1</v>
      </c>
      <c r="C9333">
        <v>22</v>
      </c>
      <c r="D9333" t="s">
        <v>7269</v>
      </c>
      <c r="E9333">
        <v>49.147936999999999</v>
      </c>
      <c r="F9333">
        <v>-123.13679</v>
      </c>
      <c r="G9333">
        <f>IF(route_map__2[[#This Row],[route_label]]&lt;&gt;A9334,0,SQRT((E9334-route_map__2[[#This Row],[stop_lat]])^2 + ((F9334-route_map__2[[#This Row],[stop_lon]])*COS(RADIANS(route_map__2[[#This Row],[stop_lat]])))^2)*111.32)</f>
        <v>0.25804001684308148</v>
      </c>
    </row>
    <row r="9334" spans="1:7" hidden="1" x14ac:dyDescent="0.2">
      <c r="A9334" t="s">
        <v>128</v>
      </c>
      <c r="B9334">
        <v>1</v>
      </c>
      <c r="C9334">
        <v>23</v>
      </c>
      <c r="D9334" t="s">
        <v>7270</v>
      </c>
      <c r="E9334">
        <v>49.145619000000003</v>
      </c>
      <c r="F9334">
        <v>-123.13679500000001</v>
      </c>
      <c r="G9334">
        <f>IF(route_map__2[[#This Row],[route_label]]&lt;&gt;A9335,0,SQRT((E9335-route_map__2[[#This Row],[stop_lat]])^2 + ((F9335-route_map__2[[#This Row],[stop_lon]])*COS(RADIANS(route_map__2[[#This Row],[stop_lat]])))^2)*111.32)</f>
        <v>0.26339101183221225</v>
      </c>
    </row>
    <row r="9335" spans="1:7" hidden="1" x14ac:dyDescent="0.2">
      <c r="A9335" t="s">
        <v>128</v>
      </c>
      <c r="B9335">
        <v>1</v>
      </c>
      <c r="C9335">
        <v>24</v>
      </c>
      <c r="D9335" t="s">
        <v>7271</v>
      </c>
      <c r="E9335">
        <v>49.143253000000001</v>
      </c>
      <c r="F9335">
        <v>-123.13682300000001</v>
      </c>
      <c r="G9335">
        <f>IF(route_map__2[[#This Row],[route_label]]&lt;&gt;A9336,0,SQRT((E9336-route_map__2[[#This Row],[stop_lat]])^2 + ((F9336-route_map__2[[#This Row],[stop_lon]])*COS(RADIANS(route_map__2[[#This Row],[stop_lat]])))^2)*111.32)</f>
        <v>0.3159266971456603</v>
      </c>
    </row>
    <row r="9336" spans="1:7" hidden="1" x14ac:dyDescent="0.2">
      <c r="A9336" t="s">
        <v>128</v>
      </c>
      <c r="B9336">
        <v>1</v>
      </c>
      <c r="C9336">
        <v>25</v>
      </c>
      <c r="D9336" t="s">
        <v>7272</v>
      </c>
      <c r="E9336">
        <v>49.140414999999997</v>
      </c>
      <c r="F9336">
        <v>-123.136815</v>
      </c>
      <c r="G9336">
        <f>IF(route_map__2[[#This Row],[route_label]]&lt;&gt;A9337,0,SQRT((E9337-route_map__2[[#This Row],[stop_lat]])^2 + ((F9337-route_map__2[[#This Row],[stop_lon]])*COS(RADIANS(route_map__2[[#This Row],[stop_lat]])))^2)*111.32)</f>
        <v>0.24637393657380974</v>
      </c>
    </row>
    <row r="9337" spans="1:7" hidden="1" x14ac:dyDescent="0.2">
      <c r="A9337" t="s">
        <v>128</v>
      </c>
      <c r="B9337">
        <v>1</v>
      </c>
      <c r="C9337">
        <v>26</v>
      </c>
      <c r="D9337" t="s">
        <v>7273</v>
      </c>
      <c r="E9337">
        <v>49.138202</v>
      </c>
      <c r="F9337">
        <v>-123.136769</v>
      </c>
      <c r="G9337">
        <f>IF(route_map__2[[#This Row],[route_label]]&lt;&gt;A9338,0,SQRT((E9338-route_map__2[[#This Row],[stop_lat]])^2 + ((F9338-route_map__2[[#This Row],[stop_lon]])*COS(RADIANS(route_map__2[[#This Row],[stop_lat]])))^2)*111.32)</f>
        <v>0.17099100979489101</v>
      </c>
    </row>
    <row r="9338" spans="1:7" hidden="1" x14ac:dyDescent="0.2">
      <c r="A9338" t="s">
        <v>128</v>
      </c>
      <c r="B9338">
        <v>1</v>
      </c>
      <c r="C9338">
        <v>27</v>
      </c>
      <c r="D9338" t="s">
        <v>7274</v>
      </c>
      <c r="E9338">
        <v>49.136665999999998</v>
      </c>
      <c r="F9338">
        <v>-123.136754</v>
      </c>
      <c r="G9338">
        <f>IF(route_map__2[[#This Row],[route_label]]&lt;&gt;A9339,0,SQRT((E9339-route_map__2[[#This Row],[stop_lat]])^2 + ((F9339-route_map__2[[#This Row],[stop_lon]])*COS(RADIANS(route_map__2[[#This Row],[stop_lat]])))^2)*111.32)</f>
        <v>0.17867289000200609</v>
      </c>
    </row>
    <row r="9339" spans="1:7" hidden="1" x14ac:dyDescent="0.2">
      <c r="A9339" t="s">
        <v>128</v>
      </c>
      <c r="B9339">
        <v>1</v>
      </c>
      <c r="C9339">
        <v>28</v>
      </c>
      <c r="D9339" t="s">
        <v>7275</v>
      </c>
      <c r="E9339">
        <v>49.135061</v>
      </c>
      <c r="F9339">
        <v>-123.136737</v>
      </c>
      <c r="G9339">
        <f>IF(route_map__2[[#This Row],[route_label]]&lt;&gt;A9340,0,SQRT((E9340-route_map__2[[#This Row],[stop_lat]])^2 + ((F9340-route_map__2[[#This Row],[stop_lon]])*COS(RADIANS(route_map__2[[#This Row],[stop_lat]])))^2)*111.32)</f>
        <v>0.19083797580874678</v>
      </c>
    </row>
    <row r="9340" spans="1:7" hidden="1" x14ac:dyDescent="0.2">
      <c r="A9340" t="s">
        <v>128</v>
      </c>
      <c r="B9340">
        <v>1</v>
      </c>
      <c r="C9340">
        <v>29</v>
      </c>
      <c r="D9340" t="s">
        <v>7276</v>
      </c>
      <c r="E9340">
        <v>49.133419000000004</v>
      </c>
      <c r="F9340">
        <v>-123.13598399999999</v>
      </c>
      <c r="G9340">
        <f>IF(route_map__2[[#This Row],[route_label]]&lt;&gt;A9341,0,SQRT((E9341-route_map__2[[#This Row],[stop_lat]])^2 + ((F9341-route_map__2[[#This Row],[stop_lon]])*COS(RADIANS(route_map__2[[#This Row],[stop_lat]])))^2)*111.32)</f>
        <v>0.4397169309174947</v>
      </c>
    </row>
    <row r="9341" spans="1:7" hidden="1" x14ac:dyDescent="0.2">
      <c r="A9341" t="s">
        <v>128</v>
      </c>
      <c r="B9341">
        <v>1</v>
      </c>
      <c r="C9341">
        <v>30</v>
      </c>
      <c r="D9341" t="s">
        <v>7277</v>
      </c>
      <c r="E9341">
        <v>49.133431000000002</v>
      </c>
      <c r="F9341">
        <v>-123.129947</v>
      </c>
      <c r="G9341">
        <f>IF(route_map__2[[#This Row],[route_label]]&lt;&gt;A9342,0,SQRT((E9342-route_map__2[[#This Row],[stop_lat]])^2 + ((F9342-route_map__2[[#This Row],[stop_lon]])*COS(RADIANS(route_map__2[[#This Row],[stop_lat]])))^2)*111.32)</f>
        <v>0.44352142621874785</v>
      </c>
    </row>
    <row r="9342" spans="1:7" hidden="1" x14ac:dyDescent="0.2">
      <c r="A9342" t="s">
        <v>128</v>
      </c>
      <c r="B9342">
        <v>1</v>
      </c>
      <c r="C9342">
        <v>31</v>
      </c>
      <c r="D9342" t="s">
        <v>7278</v>
      </c>
      <c r="E9342">
        <v>49.133394000000003</v>
      </c>
      <c r="F9342">
        <v>-123.123858</v>
      </c>
      <c r="G9342">
        <f>IF(route_map__2[[#This Row],[route_label]]&lt;&gt;A9343,0,SQRT((E9343-route_map__2[[#This Row],[stop_lat]])^2 + ((F9343-route_map__2[[#This Row],[stop_lon]])*COS(RADIANS(route_map__2[[#This Row],[stop_lat]])))^2)*111.32)</f>
        <v>0.17641103558854304</v>
      </c>
    </row>
    <row r="9343" spans="1:7" hidden="1" x14ac:dyDescent="0.2">
      <c r="A9343" t="s">
        <v>128</v>
      </c>
      <c r="B9343">
        <v>1</v>
      </c>
      <c r="C9343">
        <v>32</v>
      </c>
      <c r="D9343" t="s">
        <v>7279</v>
      </c>
      <c r="E9343">
        <v>49.133398</v>
      </c>
      <c r="F9343">
        <v>-123.121436</v>
      </c>
      <c r="G9343">
        <f>IF(route_map__2[[#This Row],[route_label]]&lt;&gt;A9344,0,SQRT((E9344-route_map__2[[#This Row],[stop_lat]])^2 + ((F9344-route_map__2[[#This Row],[stop_lon]])*COS(RADIANS(route_map__2[[#This Row],[stop_lat]])))^2)*111.32)</f>
        <v>0.2949225585111902</v>
      </c>
    </row>
    <row r="9344" spans="1:7" hidden="1" x14ac:dyDescent="0.2">
      <c r="A9344" t="s">
        <v>128</v>
      </c>
      <c r="B9344">
        <v>1</v>
      </c>
      <c r="C9344">
        <v>33</v>
      </c>
      <c r="D9344" t="s">
        <v>7280</v>
      </c>
      <c r="E9344">
        <v>49.133380000000002</v>
      </c>
      <c r="F9344">
        <v>-123.11738699999999</v>
      </c>
      <c r="G9344">
        <f>IF(route_map__2[[#This Row],[route_label]]&lt;&gt;A9345,0,SQRT((E9345-route_map__2[[#This Row],[stop_lat]])^2 + ((F9345-route_map__2[[#This Row],[stop_lon]])*COS(RADIANS(route_map__2[[#This Row],[stop_lat]])))^2)*111.32)</f>
        <v>0.27237854126807254</v>
      </c>
    </row>
    <row r="9345" spans="1:7" hidden="1" x14ac:dyDescent="0.2">
      <c r="A9345" t="s">
        <v>128</v>
      </c>
      <c r="B9345">
        <v>1</v>
      </c>
      <c r="C9345">
        <v>34</v>
      </c>
      <c r="D9345" t="s">
        <v>7281</v>
      </c>
      <c r="E9345">
        <v>49.133336999999997</v>
      </c>
      <c r="F9345">
        <v>-123.113648</v>
      </c>
      <c r="G9345">
        <f>IF(route_map__2[[#This Row],[route_label]]&lt;&gt;A9346,0,SQRT((E9346-route_map__2[[#This Row],[stop_lat]])^2 + ((F9346-route_map__2[[#This Row],[stop_lon]])*COS(RADIANS(route_map__2[[#This Row],[stop_lat]])))^2)*111.32)</f>
        <v>0.22085727114333914</v>
      </c>
    </row>
    <row r="9346" spans="1:7" hidden="1" x14ac:dyDescent="0.2">
      <c r="A9346" t="s">
        <v>128</v>
      </c>
      <c r="B9346">
        <v>1</v>
      </c>
      <c r="C9346">
        <v>35</v>
      </c>
      <c r="D9346" t="s">
        <v>7282</v>
      </c>
      <c r="E9346">
        <v>49.133361000000001</v>
      </c>
      <c r="F9346">
        <v>-123.11061599999999</v>
      </c>
      <c r="G9346">
        <f>IF(route_map__2[[#This Row],[route_label]]&lt;&gt;A9347,0,SQRT((E9347-route_map__2[[#This Row],[stop_lat]])^2 + ((F9347-route_map__2[[#This Row],[stop_lon]])*COS(RADIANS(route_map__2[[#This Row],[stop_lat]])))^2)*111.32)</f>
        <v>0.2893106264084308</v>
      </c>
    </row>
    <row r="9347" spans="1:7" hidden="1" x14ac:dyDescent="0.2">
      <c r="A9347" t="s">
        <v>128</v>
      </c>
      <c r="B9347">
        <v>1</v>
      </c>
      <c r="C9347">
        <v>36</v>
      </c>
      <c r="D9347" t="s">
        <v>7283</v>
      </c>
      <c r="E9347">
        <v>49.133349000000003</v>
      </c>
      <c r="F9347">
        <v>-123.106644</v>
      </c>
      <c r="G9347">
        <f>IF(route_map__2[[#This Row],[route_label]]&lt;&gt;A9348,0,SQRT((E9348-route_map__2[[#This Row],[stop_lat]])^2 + ((F9348-route_map__2[[#This Row],[stop_lon]])*COS(RADIANS(route_map__2[[#This Row],[stop_lat]])))^2)*111.32)</f>
        <v>0.30573512128839803</v>
      </c>
    </row>
    <row r="9348" spans="1:7" hidden="1" x14ac:dyDescent="0.2">
      <c r="A9348" t="s">
        <v>128</v>
      </c>
      <c r="B9348">
        <v>1</v>
      </c>
      <c r="C9348">
        <v>37</v>
      </c>
      <c r="D9348" t="s">
        <v>7284</v>
      </c>
      <c r="E9348">
        <v>49.133305</v>
      </c>
      <c r="F9348">
        <v>-123.102447</v>
      </c>
      <c r="G9348">
        <f>IF(route_map__2[[#This Row],[route_label]]&lt;&gt;A9349,0,SQRT((E9349-route_map__2[[#This Row],[stop_lat]])^2 + ((F9349-route_map__2[[#This Row],[stop_lon]])*COS(RADIANS(route_map__2[[#This Row],[stop_lat]])))^2)*111.32)</f>
        <v>0.13775620754896636</v>
      </c>
    </row>
    <row r="9349" spans="1:7" hidden="1" x14ac:dyDescent="0.2">
      <c r="A9349" t="s">
        <v>128</v>
      </c>
      <c r="B9349">
        <v>1</v>
      </c>
      <c r="C9349">
        <v>38</v>
      </c>
      <c r="D9349" t="s">
        <v>7285</v>
      </c>
      <c r="E9349">
        <v>49.133327000000001</v>
      </c>
      <c r="F9349">
        <v>-123.100556</v>
      </c>
      <c r="G9349">
        <f>IF(route_map__2[[#This Row],[route_label]]&lt;&gt;A9350,0,SQRT((E9350-route_map__2[[#This Row],[stop_lat]])^2 + ((F9350-route_map__2[[#This Row],[stop_lon]])*COS(RADIANS(route_map__2[[#This Row],[stop_lat]])))^2)*111.32)</f>
        <v>0.92401141531497621</v>
      </c>
    </row>
    <row r="9350" spans="1:7" hidden="1" x14ac:dyDescent="0.2">
      <c r="A9350" t="s">
        <v>128</v>
      </c>
      <c r="B9350">
        <v>1</v>
      </c>
      <c r="C9350">
        <v>39</v>
      </c>
      <c r="D9350" t="s">
        <v>7286</v>
      </c>
      <c r="E9350">
        <v>49.133350999999998</v>
      </c>
      <c r="F9350">
        <v>-123.08787</v>
      </c>
      <c r="G9350">
        <f>IF(route_map__2[[#This Row],[route_label]]&lt;&gt;A9351,0,SQRT((E9351-route_map__2[[#This Row],[stop_lat]])^2 + ((F9351-route_map__2[[#This Row],[stop_lon]])*COS(RADIANS(route_map__2[[#This Row],[stop_lat]])))^2)*111.32)</f>
        <v>0.29715578326944248</v>
      </c>
    </row>
    <row r="9351" spans="1:7" hidden="1" x14ac:dyDescent="0.2">
      <c r="A9351" t="s">
        <v>128</v>
      </c>
      <c r="B9351">
        <v>1</v>
      </c>
      <c r="C9351">
        <v>40</v>
      </c>
      <c r="D9351" t="s">
        <v>7286</v>
      </c>
      <c r="E9351">
        <v>49.133448999999999</v>
      </c>
      <c r="F9351">
        <v>-123.083793</v>
      </c>
      <c r="G9351">
        <f>IF(route_map__2[[#This Row],[route_label]]&lt;&gt;A9352,0,SQRT((E9352-route_map__2[[#This Row],[stop_lat]])^2 + ((F9352-route_map__2[[#This Row],[stop_lon]])*COS(RADIANS(route_map__2[[#This Row],[stop_lat]])))^2)*111.32)</f>
        <v>0.35225370760216074</v>
      </c>
    </row>
    <row r="9352" spans="1:7" hidden="1" x14ac:dyDescent="0.2">
      <c r="A9352" t="s">
        <v>128</v>
      </c>
      <c r="B9352">
        <v>1</v>
      </c>
      <c r="C9352">
        <v>41</v>
      </c>
      <c r="D9352" t="s">
        <v>7287</v>
      </c>
      <c r="E9352">
        <v>49.133519999999997</v>
      </c>
      <c r="F9352">
        <v>-123.078958</v>
      </c>
      <c r="G9352">
        <f>IF(route_map__2[[#This Row],[route_label]]&lt;&gt;A9353,0,SQRT((E9353-route_map__2[[#This Row],[stop_lat]])^2 + ((F9353-route_map__2[[#This Row],[stop_lon]])*COS(RADIANS(route_map__2[[#This Row],[stop_lat]])))^2)*111.32)</f>
        <v>0.30665754492040209</v>
      </c>
    </row>
    <row r="9353" spans="1:7" hidden="1" x14ac:dyDescent="0.2">
      <c r="A9353" t="s">
        <v>128</v>
      </c>
      <c r="B9353">
        <v>1</v>
      </c>
      <c r="C9353">
        <v>42</v>
      </c>
      <c r="D9353" t="s">
        <v>7288</v>
      </c>
      <c r="E9353">
        <v>49.133491999999997</v>
      </c>
      <c r="F9353">
        <v>-123.074748</v>
      </c>
      <c r="G9353">
        <f>IF(route_map__2[[#This Row],[route_label]]&lt;&gt;A9354,0,SQRT((E9354-route_map__2[[#This Row],[stop_lat]])^2 + ((F9354-route_map__2[[#This Row],[stop_lon]])*COS(RADIANS(route_map__2[[#This Row],[stop_lat]])))^2)*111.32)</f>
        <v>0.72302295410040385</v>
      </c>
    </row>
    <row r="9354" spans="1:7" hidden="1" x14ac:dyDescent="0.2">
      <c r="A9354" t="s">
        <v>128</v>
      </c>
      <c r="B9354">
        <v>1</v>
      </c>
      <c r="C9354">
        <v>43</v>
      </c>
      <c r="D9354" t="s">
        <v>7248</v>
      </c>
      <c r="E9354">
        <v>49.134875000000001</v>
      </c>
      <c r="F9354">
        <v>-123.065049</v>
      </c>
      <c r="G9354">
        <f>IF(route_map__2[[#This Row],[route_label]]&lt;&gt;A9355,0,SQRT((E9355-route_map__2[[#This Row],[stop_lat]])^2 + ((F9355-route_map__2[[#This Row],[stop_lon]])*COS(RADIANS(route_map__2[[#This Row],[stop_lat]])))^2)*111.32)</f>
        <v>0</v>
      </c>
    </row>
    <row r="9355" spans="1:7" hidden="1" x14ac:dyDescent="0.2">
      <c r="A9355" t="s">
        <v>261</v>
      </c>
      <c r="B9355">
        <v>0</v>
      </c>
      <c r="C9355">
        <v>1</v>
      </c>
      <c r="D9355" t="s">
        <v>7218</v>
      </c>
      <c r="E9355">
        <v>49.167721999999998</v>
      </c>
      <c r="F9355">
        <v>-123.136073</v>
      </c>
      <c r="G9355">
        <f>IF(route_map__2[[#This Row],[route_label]]&lt;&gt;A9356,0,SQRT((E9356-route_map__2[[#This Row],[stop_lat]])^2 + ((F9356-route_map__2[[#This Row],[stop_lon]])*COS(RADIANS(route_map__2[[#This Row],[stop_lat]])))^2)*111.32)</f>
        <v>0.22878364794420813</v>
      </c>
    </row>
    <row r="9356" spans="1:7" hidden="1" x14ac:dyDescent="0.2">
      <c r="A9356" t="s">
        <v>261</v>
      </c>
      <c r="B9356">
        <v>0</v>
      </c>
      <c r="C9356">
        <v>2</v>
      </c>
      <c r="D9356" t="s">
        <v>7219</v>
      </c>
      <c r="E9356">
        <v>49.165709999999997</v>
      </c>
      <c r="F9356">
        <v>-123.136714</v>
      </c>
      <c r="G9356">
        <f>IF(route_map__2[[#This Row],[route_label]]&lt;&gt;A9357,0,SQRT((E9357-route_map__2[[#This Row],[stop_lat]])^2 + ((F9357-route_map__2[[#This Row],[stop_lon]])*COS(RADIANS(route_map__2[[#This Row],[stop_lat]])))^2)*111.32)</f>
        <v>0.34928137580187735</v>
      </c>
    </row>
    <row r="9357" spans="1:7" hidden="1" x14ac:dyDescent="0.2">
      <c r="A9357" t="s">
        <v>261</v>
      </c>
      <c r="B9357">
        <v>0</v>
      </c>
      <c r="C9357">
        <v>3</v>
      </c>
      <c r="D9357" t="s">
        <v>7289</v>
      </c>
      <c r="E9357">
        <v>49.162607000000001</v>
      </c>
      <c r="F9357">
        <v>-123.136003</v>
      </c>
      <c r="G9357">
        <f>IF(route_map__2[[#This Row],[route_label]]&lt;&gt;A9358,0,SQRT((E9358-route_map__2[[#This Row],[stop_lat]])^2 + ((F9358-route_map__2[[#This Row],[stop_lon]])*COS(RADIANS(route_map__2[[#This Row],[stop_lat]])))^2)*111.32)</f>
        <v>0.22427769276400736</v>
      </c>
    </row>
    <row r="9358" spans="1:7" hidden="1" x14ac:dyDescent="0.2">
      <c r="A9358" t="s">
        <v>261</v>
      </c>
      <c r="B9358">
        <v>0</v>
      </c>
      <c r="C9358">
        <v>4</v>
      </c>
      <c r="D9358" t="s">
        <v>7290</v>
      </c>
      <c r="E9358">
        <v>49.162604999999999</v>
      </c>
      <c r="F9358">
        <v>-123.13292199999999</v>
      </c>
      <c r="G9358">
        <f>IF(route_map__2[[#This Row],[route_label]]&lt;&gt;A9359,0,SQRT((E9359-route_map__2[[#This Row],[stop_lat]])^2 + ((F9359-route_map__2[[#This Row],[stop_lon]])*COS(RADIANS(route_map__2[[#This Row],[stop_lat]])))^2)*111.32)</f>
        <v>0.19516037087623186</v>
      </c>
    </row>
    <row r="9359" spans="1:7" hidden="1" x14ac:dyDescent="0.2">
      <c r="A9359" t="s">
        <v>261</v>
      </c>
      <c r="B9359">
        <v>0</v>
      </c>
      <c r="C9359">
        <v>5</v>
      </c>
      <c r="D9359" t="s">
        <v>7291</v>
      </c>
      <c r="E9359">
        <v>49.162602</v>
      </c>
      <c r="F9359">
        <v>-123.130241</v>
      </c>
      <c r="G9359">
        <f>IF(route_map__2[[#This Row],[route_label]]&lt;&gt;A9360,0,SQRT((E9360-route_map__2[[#This Row],[stop_lat]])^2 + ((F9360-route_map__2[[#This Row],[stop_lon]])*COS(RADIANS(route_map__2[[#This Row],[stop_lat]])))^2)*111.32)</f>
        <v>0.21961950895031437</v>
      </c>
    </row>
    <row r="9360" spans="1:7" hidden="1" x14ac:dyDescent="0.2">
      <c r="A9360" t="s">
        <v>261</v>
      </c>
      <c r="B9360">
        <v>0</v>
      </c>
      <c r="C9360">
        <v>6</v>
      </c>
      <c r="D9360" t="s">
        <v>7292</v>
      </c>
      <c r="E9360">
        <v>49.162607000000001</v>
      </c>
      <c r="F9360">
        <v>-123.127224</v>
      </c>
      <c r="G9360">
        <f>IF(route_map__2[[#This Row],[route_label]]&lt;&gt;A9361,0,SQRT((E9361-route_map__2[[#This Row],[stop_lat]])^2 + ((F9361-route_map__2[[#This Row],[stop_lon]])*COS(RADIANS(route_map__2[[#This Row],[stop_lat]])))^2)*111.32)</f>
        <v>0.17383876626979489</v>
      </c>
    </row>
    <row r="9361" spans="1:7" hidden="1" x14ac:dyDescent="0.2">
      <c r="A9361" t="s">
        <v>261</v>
      </c>
      <c r="B9361">
        <v>0</v>
      </c>
      <c r="C9361">
        <v>7</v>
      </c>
      <c r="D9361" t="s">
        <v>7293</v>
      </c>
      <c r="E9361">
        <v>49.162764000000003</v>
      </c>
      <c r="F9361">
        <v>-123.124848</v>
      </c>
      <c r="G9361">
        <f>IF(route_map__2[[#This Row],[route_label]]&lt;&gt;A9362,0,SQRT((E9362-route_map__2[[#This Row],[stop_lat]])^2 + ((F9362-route_map__2[[#This Row],[stop_lon]])*COS(RADIANS(route_map__2[[#This Row],[stop_lat]])))^2)*111.32)</f>
        <v>0.19335375271786773</v>
      </c>
    </row>
    <row r="9362" spans="1:7" hidden="1" x14ac:dyDescent="0.2">
      <c r="A9362" t="s">
        <v>261</v>
      </c>
      <c r="B9362">
        <v>0</v>
      </c>
      <c r="C9362">
        <v>8</v>
      </c>
      <c r="D9362" t="s">
        <v>7294</v>
      </c>
      <c r="E9362">
        <v>49.162785</v>
      </c>
      <c r="F9362">
        <v>-123.122192</v>
      </c>
      <c r="G9362">
        <f>IF(route_map__2[[#This Row],[route_label]]&lt;&gt;A9363,0,SQRT((E9363-route_map__2[[#This Row],[stop_lat]])^2 + ((F9363-route_map__2[[#This Row],[stop_lon]])*COS(RADIANS(route_map__2[[#This Row],[stop_lat]])))^2)*111.32)</f>
        <v>0.41026672312124707</v>
      </c>
    </row>
    <row r="9363" spans="1:7" hidden="1" x14ac:dyDescent="0.2">
      <c r="A9363" t="s">
        <v>261</v>
      </c>
      <c r="B9363">
        <v>0</v>
      </c>
      <c r="C9363">
        <v>9</v>
      </c>
      <c r="D9363" t="s">
        <v>7295</v>
      </c>
      <c r="E9363">
        <v>49.162771999999997</v>
      </c>
      <c r="F9363">
        <v>-123.116556</v>
      </c>
      <c r="G9363">
        <f>IF(route_map__2[[#This Row],[route_label]]&lt;&gt;A9364,0,SQRT((E9364-route_map__2[[#This Row],[stop_lat]])^2 + ((F9364-route_map__2[[#This Row],[stop_lon]])*COS(RADIANS(route_map__2[[#This Row],[stop_lat]])))^2)*111.32)</f>
        <v>0.17823451289174599</v>
      </c>
    </row>
    <row r="9364" spans="1:7" hidden="1" x14ac:dyDescent="0.2">
      <c r="A9364" t="s">
        <v>261</v>
      </c>
      <c r="B9364">
        <v>0</v>
      </c>
      <c r="C9364">
        <v>10</v>
      </c>
      <c r="D9364" t="s">
        <v>7296</v>
      </c>
      <c r="E9364">
        <v>49.162475000000001</v>
      </c>
      <c r="F9364">
        <v>-123.11415</v>
      </c>
      <c r="G9364">
        <f>IF(route_map__2[[#This Row],[route_label]]&lt;&gt;A9365,0,SQRT((E9365-route_map__2[[#This Row],[stop_lat]])^2 + ((F9365-route_map__2[[#This Row],[stop_lon]])*COS(RADIANS(route_map__2[[#This Row],[stop_lat]])))^2)*111.32)</f>
        <v>0.44461937981596711</v>
      </c>
    </row>
    <row r="9365" spans="1:7" hidden="1" x14ac:dyDescent="0.2">
      <c r="A9365" t="s">
        <v>261</v>
      </c>
      <c r="B9365">
        <v>0</v>
      </c>
      <c r="C9365">
        <v>11</v>
      </c>
      <c r="D9365" t="s">
        <v>7297</v>
      </c>
      <c r="E9365">
        <v>49.158481000000002</v>
      </c>
      <c r="F9365">
        <v>-123.11418500000001</v>
      </c>
      <c r="G9365">
        <f>IF(route_map__2[[#This Row],[route_label]]&lt;&gt;A9366,0,SQRT((E9366-route_map__2[[#This Row],[stop_lat]])^2 + ((F9366-route_map__2[[#This Row],[stop_lon]])*COS(RADIANS(route_map__2[[#This Row],[stop_lat]])))^2)*111.32)</f>
        <v>0.36791710156421509</v>
      </c>
    </row>
    <row r="9366" spans="1:7" hidden="1" x14ac:dyDescent="0.2">
      <c r="A9366" t="s">
        <v>261</v>
      </c>
      <c r="B9366">
        <v>0</v>
      </c>
      <c r="C9366">
        <v>12</v>
      </c>
      <c r="D9366" t="s">
        <v>7298</v>
      </c>
      <c r="E9366">
        <v>49.155175999999997</v>
      </c>
      <c r="F9366">
        <v>-123.11421</v>
      </c>
      <c r="G9366">
        <f>IF(route_map__2[[#This Row],[route_label]]&lt;&gt;A9367,0,SQRT((E9367-route_map__2[[#This Row],[stop_lat]])^2 + ((F9367-route_map__2[[#This Row],[stop_lon]])*COS(RADIANS(route_map__2[[#This Row],[stop_lat]])))^2)*111.32)</f>
        <v>0.41990913853853401</v>
      </c>
    </row>
    <row r="9367" spans="1:7" hidden="1" x14ac:dyDescent="0.2">
      <c r="A9367" t="s">
        <v>261</v>
      </c>
      <c r="B9367">
        <v>0</v>
      </c>
      <c r="C9367">
        <v>13</v>
      </c>
      <c r="D9367" t="s">
        <v>7299</v>
      </c>
      <c r="E9367">
        <v>49.151403999999999</v>
      </c>
      <c r="F9367">
        <v>-123.11425</v>
      </c>
      <c r="G9367">
        <f>IF(route_map__2[[#This Row],[route_label]]&lt;&gt;A9368,0,SQRT((E9368-route_map__2[[#This Row],[stop_lat]])^2 + ((F9368-route_map__2[[#This Row],[stop_lon]])*COS(RADIANS(route_map__2[[#This Row],[stop_lat]])))^2)*111.32)</f>
        <v>0.4105676901566786</v>
      </c>
    </row>
    <row r="9368" spans="1:7" hidden="1" x14ac:dyDescent="0.2">
      <c r="A9368" t="s">
        <v>261</v>
      </c>
      <c r="B9368">
        <v>0</v>
      </c>
      <c r="C9368">
        <v>14</v>
      </c>
      <c r="D9368" t="s">
        <v>7300</v>
      </c>
      <c r="E9368">
        <v>49.147716000000003</v>
      </c>
      <c r="F9368">
        <v>-123.114305</v>
      </c>
      <c r="G9368">
        <f>IF(route_map__2[[#This Row],[route_label]]&lt;&gt;A9369,0,SQRT((E9369-route_map__2[[#This Row],[stop_lat]])^2 + ((F9369-route_map__2[[#This Row],[stop_lon]])*COS(RADIANS(route_map__2[[#This Row],[stop_lat]])))^2)*111.32)</f>
        <v>0.22533343463017383</v>
      </c>
    </row>
    <row r="9369" spans="1:7" hidden="1" x14ac:dyDescent="0.2">
      <c r="A9369" t="s">
        <v>261</v>
      </c>
      <c r="B9369">
        <v>0</v>
      </c>
      <c r="C9369">
        <v>15</v>
      </c>
      <c r="D9369" t="s">
        <v>7301</v>
      </c>
      <c r="E9369">
        <v>49.145691999999997</v>
      </c>
      <c r="F9369">
        <v>-123.114262</v>
      </c>
      <c r="G9369">
        <f>IF(route_map__2[[#This Row],[route_label]]&lt;&gt;A9370,0,SQRT((E9370-route_map__2[[#This Row],[stop_lat]])^2 + ((F9370-route_map__2[[#This Row],[stop_lon]])*COS(RADIANS(route_map__2[[#This Row],[stop_lat]])))^2)*111.32)</f>
        <v>0.32327925872509833</v>
      </c>
    </row>
    <row r="9370" spans="1:7" hidden="1" x14ac:dyDescent="0.2">
      <c r="A9370" t="s">
        <v>261</v>
      </c>
      <c r="B9370">
        <v>0</v>
      </c>
      <c r="C9370">
        <v>16</v>
      </c>
      <c r="D9370" t="s">
        <v>7302</v>
      </c>
      <c r="E9370">
        <v>49.142788000000003</v>
      </c>
      <c r="F9370">
        <v>-123.11423499999999</v>
      </c>
      <c r="G9370">
        <f>IF(route_map__2[[#This Row],[route_label]]&lt;&gt;A9371,0,SQRT((E9371-route_map__2[[#This Row],[stop_lat]])^2 + ((F9371-route_map__2[[#This Row],[stop_lon]])*COS(RADIANS(route_map__2[[#This Row],[stop_lat]])))^2)*111.32)</f>
        <v>0.26772682842659729</v>
      </c>
    </row>
    <row r="9371" spans="1:7" hidden="1" x14ac:dyDescent="0.2">
      <c r="A9371" t="s">
        <v>261</v>
      </c>
      <c r="B9371">
        <v>0</v>
      </c>
      <c r="C9371">
        <v>17</v>
      </c>
      <c r="D9371" t="s">
        <v>7303</v>
      </c>
      <c r="E9371">
        <v>49.140383</v>
      </c>
      <c r="F9371">
        <v>-123.11422</v>
      </c>
      <c r="G9371">
        <f>IF(route_map__2[[#This Row],[route_label]]&lt;&gt;A9372,0,SQRT((E9372-route_map__2[[#This Row],[stop_lat]])^2 + ((F9372-route_map__2[[#This Row],[stop_lon]])*COS(RADIANS(route_map__2[[#This Row],[stop_lat]])))^2)*111.32)</f>
        <v>0.35916918696796374</v>
      </c>
    </row>
    <row r="9372" spans="1:7" hidden="1" x14ac:dyDescent="0.2">
      <c r="A9372" t="s">
        <v>261</v>
      </c>
      <c r="B9372">
        <v>0</v>
      </c>
      <c r="C9372">
        <v>18</v>
      </c>
      <c r="D9372" t="s">
        <v>7304</v>
      </c>
      <c r="E9372">
        <v>49.137157000000002</v>
      </c>
      <c r="F9372">
        <v>-123.11430300000001</v>
      </c>
      <c r="G9372">
        <f>IF(route_map__2[[#This Row],[route_label]]&lt;&gt;A9373,0,SQRT((E9373-route_map__2[[#This Row],[stop_lat]])^2 + ((F9373-route_map__2[[#This Row],[stop_lon]])*COS(RADIANS(route_map__2[[#This Row],[stop_lat]])))^2)*111.32)</f>
        <v>0.42790981502967834</v>
      </c>
    </row>
    <row r="9373" spans="1:7" hidden="1" x14ac:dyDescent="0.2">
      <c r="A9373" t="s">
        <v>261</v>
      </c>
      <c r="B9373">
        <v>0</v>
      </c>
      <c r="C9373">
        <v>19</v>
      </c>
      <c r="D9373" t="s">
        <v>7281</v>
      </c>
      <c r="E9373">
        <v>49.133336999999997</v>
      </c>
      <c r="F9373">
        <v>-123.113648</v>
      </c>
      <c r="G9373">
        <f>IF(route_map__2[[#This Row],[route_label]]&lt;&gt;A9374,0,SQRT((E9374-route_map__2[[#This Row],[stop_lat]])^2 + ((F9374-route_map__2[[#This Row],[stop_lon]])*COS(RADIANS(route_map__2[[#This Row],[stop_lat]])))^2)*111.32)</f>
        <v>0.22085727114333914</v>
      </c>
    </row>
    <row r="9374" spans="1:7" hidden="1" x14ac:dyDescent="0.2">
      <c r="A9374" t="s">
        <v>261</v>
      </c>
      <c r="B9374">
        <v>0</v>
      </c>
      <c r="C9374">
        <v>20</v>
      </c>
      <c r="D9374" t="s">
        <v>7282</v>
      </c>
      <c r="E9374">
        <v>49.133361000000001</v>
      </c>
      <c r="F9374">
        <v>-123.11061599999999</v>
      </c>
      <c r="G9374">
        <f>IF(route_map__2[[#This Row],[route_label]]&lt;&gt;A9375,0,SQRT((E9375-route_map__2[[#This Row],[stop_lat]])^2 + ((F9375-route_map__2[[#This Row],[stop_lon]])*COS(RADIANS(route_map__2[[#This Row],[stop_lat]])))^2)*111.32)</f>
        <v>0.2893106264084308</v>
      </c>
    </row>
    <row r="9375" spans="1:7" hidden="1" x14ac:dyDescent="0.2">
      <c r="A9375" t="s">
        <v>261</v>
      </c>
      <c r="B9375">
        <v>0</v>
      </c>
      <c r="C9375">
        <v>21</v>
      </c>
      <c r="D9375" t="s">
        <v>7283</v>
      </c>
      <c r="E9375">
        <v>49.133349000000003</v>
      </c>
      <c r="F9375">
        <v>-123.106644</v>
      </c>
      <c r="G9375">
        <f>IF(route_map__2[[#This Row],[route_label]]&lt;&gt;A9376,0,SQRT((E9376-route_map__2[[#This Row],[stop_lat]])^2 + ((F9376-route_map__2[[#This Row],[stop_lon]])*COS(RADIANS(route_map__2[[#This Row],[stop_lat]])))^2)*111.32)</f>
        <v>0.30573512128839803</v>
      </c>
    </row>
    <row r="9376" spans="1:7" hidden="1" x14ac:dyDescent="0.2">
      <c r="A9376" t="s">
        <v>261</v>
      </c>
      <c r="B9376">
        <v>0</v>
      </c>
      <c r="C9376">
        <v>22</v>
      </c>
      <c r="D9376" t="s">
        <v>7284</v>
      </c>
      <c r="E9376">
        <v>49.133305</v>
      </c>
      <c r="F9376">
        <v>-123.102447</v>
      </c>
      <c r="G9376">
        <f>IF(route_map__2[[#This Row],[route_label]]&lt;&gt;A9377,0,SQRT((E9377-route_map__2[[#This Row],[stop_lat]])^2 + ((F9377-route_map__2[[#This Row],[stop_lon]])*COS(RADIANS(route_map__2[[#This Row],[stop_lat]])))^2)*111.32)</f>
        <v>0.13775620754896636</v>
      </c>
    </row>
    <row r="9377" spans="1:7" hidden="1" x14ac:dyDescent="0.2">
      <c r="A9377" t="s">
        <v>261</v>
      </c>
      <c r="B9377">
        <v>0</v>
      </c>
      <c r="C9377">
        <v>23</v>
      </c>
      <c r="D9377" t="s">
        <v>7285</v>
      </c>
      <c r="E9377">
        <v>49.133327000000001</v>
      </c>
      <c r="F9377">
        <v>-123.100556</v>
      </c>
      <c r="G9377">
        <f>IF(route_map__2[[#This Row],[route_label]]&lt;&gt;A9378,0,SQRT((E9378-route_map__2[[#This Row],[stop_lat]])^2 + ((F9378-route_map__2[[#This Row],[stop_lon]])*COS(RADIANS(route_map__2[[#This Row],[stop_lat]])))^2)*111.32)</f>
        <v>0.31126673157488538</v>
      </c>
    </row>
    <row r="9378" spans="1:7" hidden="1" x14ac:dyDescent="0.2">
      <c r="A9378" t="s">
        <v>261</v>
      </c>
      <c r="B9378">
        <v>0</v>
      </c>
      <c r="C9378">
        <v>24</v>
      </c>
      <c r="D9378" t="s">
        <v>7305</v>
      </c>
      <c r="E9378">
        <v>49.133285000000001</v>
      </c>
      <c r="F9378">
        <v>-123.096283</v>
      </c>
      <c r="G9378">
        <f>IF(route_map__2[[#This Row],[route_label]]&lt;&gt;A9379,0,SQRT((E9379-route_map__2[[#This Row],[stop_lat]])^2 + ((F9379-route_map__2[[#This Row],[stop_lon]])*COS(RADIANS(route_map__2[[#This Row],[stop_lat]])))^2)*111.32)</f>
        <v>0.61282050058434323</v>
      </c>
    </row>
    <row r="9379" spans="1:7" hidden="1" x14ac:dyDescent="0.2">
      <c r="A9379" t="s">
        <v>261</v>
      </c>
      <c r="B9379">
        <v>0</v>
      </c>
      <c r="C9379">
        <v>25</v>
      </c>
      <c r="D9379" t="s">
        <v>7286</v>
      </c>
      <c r="E9379">
        <v>49.133350999999998</v>
      </c>
      <c r="F9379">
        <v>-123.08787</v>
      </c>
      <c r="G9379">
        <f>IF(route_map__2[[#This Row],[route_label]]&lt;&gt;A9380,0,SQRT((E9380-route_map__2[[#This Row],[stop_lat]])^2 + ((F9380-route_map__2[[#This Row],[stop_lon]])*COS(RADIANS(route_map__2[[#This Row],[stop_lat]])))^2)*111.32)</f>
        <v>0.29715578326944248</v>
      </c>
    </row>
    <row r="9380" spans="1:7" hidden="1" x14ac:dyDescent="0.2">
      <c r="A9380" t="s">
        <v>261</v>
      </c>
      <c r="B9380">
        <v>0</v>
      </c>
      <c r="C9380">
        <v>26</v>
      </c>
      <c r="D9380" t="s">
        <v>7286</v>
      </c>
      <c r="E9380">
        <v>49.133448999999999</v>
      </c>
      <c r="F9380">
        <v>-123.083793</v>
      </c>
      <c r="G9380">
        <f>IF(route_map__2[[#This Row],[route_label]]&lt;&gt;A9381,0,SQRT((E9381-route_map__2[[#This Row],[stop_lat]])^2 + ((F9381-route_map__2[[#This Row],[stop_lon]])*COS(RADIANS(route_map__2[[#This Row],[stop_lat]])))^2)*111.32)</f>
        <v>0.35225370760216074</v>
      </c>
    </row>
    <row r="9381" spans="1:7" hidden="1" x14ac:dyDescent="0.2">
      <c r="A9381" t="s">
        <v>261</v>
      </c>
      <c r="B9381">
        <v>0</v>
      </c>
      <c r="C9381">
        <v>27</v>
      </c>
      <c r="D9381" t="s">
        <v>7287</v>
      </c>
      <c r="E9381">
        <v>49.133519999999997</v>
      </c>
      <c r="F9381">
        <v>-123.078958</v>
      </c>
      <c r="G9381">
        <f>IF(route_map__2[[#This Row],[route_label]]&lt;&gt;A9382,0,SQRT((E9382-route_map__2[[#This Row],[stop_lat]])^2 + ((F9382-route_map__2[[#This Row],[stop_lon]])*COS(RADIANS(route_map__2[[#This Row],[stop_lat]])))^2)*111.32)</f>
        <v>0.30665754492040209</v>
      </c>
    </row>
    <row r="9382" spans="1:7" hidden="1" x14ac:dyDescent="0.2">
      <c r="A9382" t="s">
        <v>261</v>
      </c>
      <c r="B9382">
        <v>0</v>
      </c>
      <c r="C9382">
        <v>28</v>
      </c>
      <c r="D9382" t="s">
        <v>7288</v>
      </c>
      <c r="E9382">
        <v>49.133491999999997</v>
      </c>
      <c r="F9382">
        <v>-123.074748</v>
      </c>
      <c r="G9382">
        <f>IF(route_map__2[[#This Row],[route_label]]&lt;&gt;A9383,0,SQRT((E9383-route_map__2[[#This Row],[stop_lat]])^2 + ((F9383-route_map__2[[#This Row],[stop_lon]])*COS(RADIANS(route_map__2[[#This Row],[stop_lat]])))^2)*111.32)</f>
        <v>0.72302295410040385</v>
      </c>
    </row>
    <row r="9383" spans="1:7" hidden="1" x14ac:dyDescent="0.2">
      <c r="A9383" t="s">
        <v>261</v>
      </c>
      <c r="B9383">
        <v>0</v>
      </c>
      <c r="C9383">
        <v>29</v>
      </c>
      <c r="D9383" t="s">
        <v>7248</v>
      </c>
      <c r="E9383">
        <v>49.134875000000001</v>
      </c>
      <c r="F9383">
        <v>-123.065049</v>
      </c>
      <c r="G9383">
        <f>IF(route_map__2[[#This Row],[route_label]]&lt;&gt;A9384,0,SQRT((E9384-route_map__2[[#This Row],[stop_lat]])^2 + ((F9384-route_map__2[[#This Row],[stop_lon]])*COS(RADIANS(route_map__2[[#This Row],[stop_lat]])))^2)*111.32)</f>
        <v>2.0226600446151024</v>
      </c>
    </row>
    <row r="9384" spans="1:7" hidden="1" x14ac:dyDescent="0.2">
      <c r="A9384" t="s">
        <v>261</v>
      </c>
      <c r="B9384">
        <v>1</v>
      </c>
      <c r="C9384">
        <v>1</v>
      </c>
      <c r="D9384" t="s">
        <v>7252</v>
      </c>
      <c r="E9384">
        <v>49.133465999999999</v>
      </c>
      <c r="F9384">
        <v>-123.092736</v>
      </c>
      <c r="G9384">
        <f>IF(route_map__2[[#This Row],[route_label]]&lt;&gt;A9385,0,SQRT((E9385-route_map__2[[#This Row],[stop_lat]])^2 + ((F9385-route_map__2[[#This Row],[stop_lon]])*COS(RADIANS(route_map__2[[#This Row],[stop_lat]])))^2)*111.32)</f>
        <v>0.26374363632662712</v>
      </c>
    </row>
    <row r="9385" spans="1:7" hidden="1" x14ac:dyDescent="0.2">
      <c r="A9385" t="s">
        <v>261</v>
      </c>
      <c r="B9385">
        <v>1</v>
      </c>
      <c r="C9385">
        <v>2</v>
      </c>
      <c r="D9385" t="s">
        <v>7306</v>
      </c>
      <c r="E9385">
        <v>49.133456000000002</v>
      </c>
      <c r="F9385">
        <v>-123.096357</v>
      </c>
      <c r="G9385">
        <f>IF(route_map__2[[#This Row],[route_label]]&lt;&gt;A9386,0,SQRT((E9386-route_map__2[[#This Row],[stop_lat]])^2 + ((F9386-route_map__2[[#This Row],[stop_lon]])*COS(RADIANS(route_map__2[[#This Row],[stop_lat]])))^2)*111.32)</f>
        <v>0.27102646370281208</v>
      </c>
    </row>
    <row r="9386" spans="1:7" hidden="1" x14ac:dyDescent="0.2">
      <c r="A9386" t="s">
        <v>261</v>
      </c>
      <c r="B9386">
        <v>1</v>
      </c>
      <c r="C9386">
        <v>3</v>
      </c>
      <c r="D9386" t="s">
        <v>7307</v>
      </c>
      <c r="E9386">
        <v>49.133463999999996</v>
      </c>
      <c r="F9386">
        <v>-123.100078</v>
      </c>
      <c r="G9386">
        <f>IF(route_map__2[[#This Row],[route_label]]&lt;&gt;A9387,0,SQRT((E9387-route_map__2[[#This Row],[stop_lat]])^2 + ((F9387-route_map__2[[#This Row],[stop_lon]])*COS(RADIANS(route_map__2[[#This Row],[stop_lat]])))^2)*111.32)</f>
        <v>0.27714761243107611</v>
      </c>
    </row>
    <row r="9387" spans="1:7" hidden="1" x14ac:dyDescent="0.2">
      <c r="A9387" t="s">
        <v>261</v>
      </c>
      <c r="B9387">
        <v>1</v>
      </c>
      <c r="C9387">
        <v>4</v>
      </c>
      <c r="D9387" t="s">
        <v>7308</v>
      </c>
      <c r="E9387">
        <v>49.133477999999997</v>
      </c>
      <c r="F9387">
        <v>-123.103883</v>
      </c>
      <c r="G9387">
        <f>IF(route_map__2[[#This Row],[route_label]]&lt;&gt;A9388,0,SQRT((E9388-route_map__2[[#This Row],[stop_lat]])^2 + ((F9388-route_map__2[[#This Row],[stop_lon]])*COS(RADIANS(route_map__2[[#This Row],[stop_lat]])))^2)*111.32)</f>
        <v>0.25988241081911057</v>
      </c>
    </row>
    <row r="9388" spans="1:7" hidden="1" x14ac:dyDescent="0.2">
      <c r="A9388" t="s">
        <v>261</v>
      </c>
      <c r="B9388">
        <v>1</v>
      </c>
      <c r="C9388">
        <v>5</v>
      </c>
      <c r="D9388" t="s">
        <v>7309</v>
      </c>
      <c r="E9388">
        <v>49.133485999999998</v>
      </c>
      <c r="F9388">
        <v>-123.107451</v>
      </c>
      <c r="G9388">
        <f>IF(route_map__2[[#This Row],[route_label]]&lt;&gt;A9389,0,SQRT((E9389-route_map__2[[#This Row],[stop_lat]])^2 + ((F9389-route_map__2[[#This Row],[stop_lon]])*COS(RADIANS(route_map__2[[#This Row],[stop_lat]])))^2)*111.32)</f>
        <v>0.30016195794444217</v>
      </c>
    </row>
    <row r="9389" spans="1:7" hidden="1" x14ac:dyDescent="0.2">
      <c r="A9389" t="s">
        <v>261</v>
      </c>
      <c r="B9389">
        <v>1</v>
      </c>
      <c r="C9389">
        <v>6</v>
      </c>
      <c r="D9389" t="s">
        <v>7310</v>
      </c>
      <c r="E9389">
        <v>49.133496999999998</v>
      </c>
      <c r="F9389">
        <v>-123.111572</v>
      </c>
      <c r="G9389">
        <f>IF(route_map__2[[#This Row],[route_label]]&lt;&gt;A9390,0,SQRT((E9390-route_map__2[[#This Row],[stop_lat]])^2 + ((F9390-route_map__2[[#This Row],[stop_lon]])*COS(RADIANS(route_map__2[[#This Row],[stop_lat]])))^2)*111.32)</f>
        <v>0.19357796279097705</v>
      </c>
    </row>
    <row r="9390" spans="1:7" hidden="1" x14ac:dyDescent="0.2">
      <c r="A9390" t="s">
        <v>261</v>
      </c>
      <c r="B9390">
        <v>1</v>
      </c>
      <c r="C9390">
        <v>7</v>
      </c>
      <c r="D9390" t="s">
        <v>7311</v>
      </c>
      <c r="E9390">
        <v>49.133848</v>
      </c>
      <c r="F9390">
        <v>-123.114175</v>
      </c>
      <c r="G9390">
        <f>IF(route_map__2[[#This Row],[route_label]]&lt;&gt;A9391,0,SQRT((E9391-route_map__2[[#This Row],[stop_lat]])^2 + ((F9391-route_map__2[[#This Row],[stop_lon]])*COS(RADIANS(route_map__2[[#This Row],[stop_lat]])))^2)*111.32)</f>
        <v>0.45188831961416998</v>
      </c>
    </row>
    <row r="9391" spans="1:7" hidden="1" x14ac:dyDescent="0.2">
      <c r="A9391" t="s">
        <v>261</v>
      </c>
      <c r="B9391">
        <v>1</v>
      </c>
      <c r="C9391">
        <v>8</v>
      </c>
      <c r="D9391" t="s">
        <v>7312</v>
      </c>
      <c r="E9391">
        <v>49.137906999999998</v>
      </c>
      <c r="F9391">
        <v>-123.114092</v>
      </c>
      <c r="G9391">
        <f>IF(route_map__2[[#This Row],[route_label]]&lt;&gt;A9392,0,SQRT((E9392-route_map__2[[#This Row],[stop_lat]])^2 + ((F9392-route_map__2[[#This Row],[stop_lon]])*COS(RADIANS(route_map__2[[#This Row],[stop_lat]])))^2)*111.32)</f>
        <v>0.34813183940653109</v>
      </c>
    </row>
    <row r="9392" spans="1:7" hidden="1" x14ac:dyDescent="0.2">
      <c r="A9392" t="s">
        <v>261</v>
      </c>
      <c r="B9392">
        <v>1</v>
      </c>
      <c r="C9392">
        <v>9</v>
      </c>
      <c r="D9392" t="s">
        <v>7313</v>
      </c>
      <c r="E9392">
        <v>49.141033999999998</v>
      </c>
      <c r="F9392">
        <v>-123.114025</v>
      </c>
      <c r="G9392">
        <f>IF(route_map__2[[#This Row],[route_label]]&lt;&gt;A9393,0,SQRT((E9393-route_map__2[[#This Row],[stop_lat]])^2 + ((F9393-route_map__2[[#This Row],[stop_lon]])*COS(RADIANS(route_map__2[[#This Row],[stop_lat]])))^2)*111.32)</f>
        <v>0.26539263539182462</v>
      </c>
    </row>
    <row r="9393" spans="1:7" hidden="1" x14ac:dyDescent="0.2">
      <c r="A9393" t="s">
        <v>261</v>
      </c>
      <c r="B9393">
        <v>1</v>
      </c>
      <c r="C9393">
        <v>10</v>
      </c>
      <c r="D9393" t="s">
        <v>7314</v>
      </c>
      <c r="E9393">
        <v>49.143417999999997</v>
      </c>
      <c r="F9393">
        <v>-123.11404899999999</v>
      </c>
      <c r="G9393">
        <f>IF(route_map__2[[#This Row],[route_label]]&lt;&gt;A9394,0,SQRT((E9394-route_map__2[[#This Row],[stop_lat]])^2 + ((F9394-route_map__2[[#This Row],[stop_lon]])*COS(RADIANS(route_map__2[[#This Row],[stop_lat]])))^2)*111.32)</f>
        <v>0.20049372097768703</v>
      </c>
    </row>
    <row r="9394" spans="1:7" hidden="1" x14ac:dyDescent="0.2">
      <c r="A9394" t="s">
        <v>261</v>
      </c>
      <c r="B9394">
        <v>1</v>
      </c>
      <c r="C9394">
        <v>11</v>
      </c>
      <c r="D9394" t="s">
        <v>7315</v>
      </c>
      <c r="E9394">
        <v>49.145218999999997</v>
      </c>
      <c r="F9394">
        <v>-123.114071</v>
      </c>
      <c r="G9394">
        <f>IF(route_map__2[[#This Row],[route_label]]&lt;&gt;A9395,0,SQRT((E9395-route_map__2[[#This Row],[stop_lat]])^2 + ((F9395-route_map__2[[#This Row],[stop_lon]])*COS(RADIANS(route_map__2[[#This Row],[stop_lat]])))^2)*111.32)</f>
        <v>0.33997131119536583</v>
      </c>
    </row>
    <row r="9395" spans="1:7" hidden="1" x14ac:dyDescent="0.2">
      <c r="A9395" t="s">
        <v>261</v>
      </c>
      <c r="B9395">
        <v>1</v>
      </c>
      <c r="C9395">
        <v>12</v>
      </c>
      <c r="D9395" t="s">
        <v>7316</v>
      </c>
      <c r="E9395">
        <v>49.148273000000003</v>
      </c>
      <c r="F9395">
        <v>-123.114069</v>
      </c>
      <c r="G9395">
        <f>IF(route_map__2[[#This Row],[route_label]]&lt;&gt;A9396,0,SQRT((E9396-route_map__2[[#This Row],[stop_lat]])^2 + ((F9396-route_map__2[[#This Row],[stop_lon]])*COS(RADIANS(route_map__2[[#This Row],[stop_lat]])))^2)*111.32)</f>
        <v>0.41534273885590944</v>
      </c>
    </row>
    <row r="9396" spans="1:7" hidden="1" x14ac:dyDescent="0.2">
      <c r="A9396" t="s">
        <v>261</v>
      </c>
      <c r="B9396">
        <v>1</v>
      </c>
      <c r="C9396">
        <v>13</v>
      </c>
      <c r="D9396" t="s">
        <v>7317</v>
      </c>
      <c r="E9396">
        <v>49.152003999999998</v>
      </c>
      <c r="F9396">
        <v>-123.114034</v>
      </c>
      <c r="G9396">
        <f>IF(route_map__2[[#This Row],[route_label]]&lt;&gt;A9397,0,SQRT((E9397-route_map__2[[#This Row],[stop_lat]])^2 + ((F9397-route_map__2[[#This Row],[stop_lon]])*COS(RADIANS(route_map__2[[#This Row],[stop_lat]])))^2)*111.32)</f>
        <v>0.43883170901591062</v>
      </c>
    </row>
    <row r="9397" spans="1:7" hidden="1" x14ac:dyDescent="0.2">
      <c r="A9397" t="s">
        <v>261</v>
      </c>
      <c r="B9397">
        <v>1</v>
      </c>
      <c r="C9397">
        <v>14</v>
      </c>
      <c r="D9397" t="s">
        <v>7318</v>
      </c>
      <c r="E9397">
        <v>49.155946</v>
      </c>
      <c r="F9397">
        <v>-123.113997</v>
      </c>
      <c r="G9397">
        <f>IF(route_map__2[[#This Row],[route_label]]&lt;&gt;A9398,0,SQRT((E9398-route_map__2[[#This Row],[stop_lat]])^2 + ((F9398-route_map__2[[#This Row],[stop_lon]])*COS(RADIANS(route_map__2[[#This Row],[stop_lat]])))^2)*111.32)</f>
        <v>0.30301527899007125</v>
      </c>
    </row>
    <row r="9398" spans="1:7" hidden="1" x14ac:dyDescent="0.2">
      <c r="A9398" t="s">
        <v>261</v>
      </c>
      <c r="B9398">
        <v>1</v>
      </c>
      <c r="C9398">
        <v>15</v>
      </c>
      <c r="D9398" t="s">
        <v>7319</v>
      </c>
      <c r="E9398">
        <v>49.158667999999999</v>
      </c>
      <c r="F9398">
        <v>-123.113981</v>
      </c>
      <c r="G9398">
        <f>IF(route_map__2[[#This Row],[route_label]]&lt;&gt;A9399,0,SQRT((E9399-route_map__2[[#This Row],[stop_lat]])^2 + ((F9399-route_map__2[[#This Row],[stop_lon]])*COS(RADIANS(route_map__2[[#This Row],[stop_lat]])))^2)*111.32)</f>
        <v>0.48272899134772773</v>
      </c>
    </row>
    <row r="9399" spans="1:7" hidden="1" x14ac:dyDescent="0.2">
      <c r="A9399" t="s">
        <v>261</v>
      </c>
      <c r="B9399">
        <v>1</v>
      </c>
      <c r="C9399">
        <v>16</v>
      </c>
      <c r="D9399" t="s">
        <v>7320</v>
      </c>
      <c r="E9399">
        <v>49.162891999999999</v>
      </c>
      <c r="F9399">
        <v>-123.115481</v>
      </c>
      <c r="G9399">
        <f>IF(route_map__2[[#This Row],[route_label]]&lt;&gt;A9400,0,SQRT((E9400-route_map__2[[#This Row],[stop_lat]])^2 + ((F9400-route_map__2[[#This Row],[stop_lon]])*COS(RADIANS(route_map__2[[#This Row],[stop_lat]])))^2)*111.32)</f>
        <v>0.35712707565146734</v>
      </c>
    </row>
    <row r="9400" spans="1:7" hidden="1" x14ac:dyDescent="0.2">
      <c r="A9400" t="s">
        <v>261</v>
      </c>
      <c r="B9400">
        <v>1</v>
      </c>
      <c r="C9400">
        <v>17</v>
      </c>
      <c r="D9400" t="s">
        <v>7321</v>
      </c>
      <c r="E9400">
        <v>49.162878999999997</v>
      </c>
      <c r="F9400">
        <v>-123.12038699999999</v>
      </c>
      <c r="G9400">
        <f>IF(route_map__2[[#This Row],[route_label]]&lt;&gt;A9401,0,SQRT((E9401-route_map__2[[#This Row],[stop_lat]])^2 + ((F9401-route_map__2[[#This Row],[stop_lon]])*COS(RADIANS(route_map__2[[#This Row],[stop_lat]])))^2)*111.32)</f>
        <v>0.28600728835838002</v>
      </c>
    </row>
    <row r="9401" spans="1:7" hidden="1" x14ac:dyDescent="0.2">
      <c r="A9401" t="s">
        <v>261</v>
      </c>
      <c r="B9401">
        <v>1</v>
      </c>
      <c r="C9401">
        <v>18</v>
      </c>
      <c r="D9401" t="s">
        <v>7322</v>
      </c>
      <c r="E9401">
        <v>49.162889</v>
      </c>
      <c r="F9401">
        <v>-123.12431599999999</v>
      </c>
      <c r="G9401">
        <f>IF(route_map__2[[#This Row],[route_label]]&lt;&gt;A9402,0,SQRT((E9402-route_map__2[[#This Row],[stop_lat]])^2 + ((F9402-route_map__2[[#This Row],[stop_lon]])*COS(RADIANS(route_map__2[[#This Row],[stop_lat]])))^2)*111.32)</f>
        <v>0.47025769013364194</v>
      </c>
    </row>
    <row r="9402" spans="1:7" hidden="1" x14ac:dyDescent="0.2">
      <c r="A9402" t="s">
        <v>261</v>
      </c>
      <c r="B9402">
        <v>1</v>
      </c>
      <c r="C9402">
        <v>19</v>
      </c>
      <c r="D9402" t="s">
        <v>7323</v>
      </c>
      <c r="E9402">
        <v>49.162858</v>
      </c>
      <c r="F9402">
        <v>-123.130776</v>
      </c>
      <c r="G9402">
        <f>IF(route_map__2[[#This Row],[route_label]]&lt;&gt;A9403,0,SQRT((E9403-route_map__2[[#This Row],[stop_lat]])^2 + ((F9403-route_map__2[[#This Row],[stop_lon]])*COS(RADIANS(route_map__2[[#This Row],[stop_lat]])))^2)*111.32)</f>
        <v>0.26198458223987425</v>
      </c>
    </row>
    <row r="9403" spans="1:7" hidden="1" x14ac:dyDescent="0.2">
      <c r="A9403" t="s">
        <v>261</v>
      </c>
      <c r="B9403">
        <v>1</v>
      </c>
      <c r="C9403">
        <v>20</v>
      </c>
      <c r="D9403" t="s">
        <v>7324</v>
      </c>
      <c r="E9403">
        <v>49.162851000000003</v>
      </c>
      <c r="F9403">
        <v>-123.13437500000001</v>
      </c>
      <c r="G9403">
        <f>IF(route_map__2[[#This Row],[route_label]]&lt;&gt;A9404,0,SQRT((E9404-route_map__2[[#This Row],[stop_lat]])^2 + ((F9404-route_map__2[[#This Row],[stop_lon]])*COS(RADIANS(route_map__2[[#This Row],[stop_lat]])))^2)*111.32)</f>
        <v>0.20956010662953539</v>
      </c>
    </row>
    <row r="9404" spans="1:7" hidden="1" x14ac:dyDescent="0.2">
      <c r="A9404" t="s">
        <v>261</v>
      </c>
      <c r="B9404">
        <v>1</v>
      </c>
      <c r="C9404">
        <v>21</v>
      </c>
      <c r="D9404" t="s">
        <v>7216</v>
      </c>
      <c r="E9404">
        <v>49.164174000000003</v>
      </c>
      <c r="F9404">
        <v>-123.13642299999999</v>
      </c>
      <c r="G9404">
        <f>IF(route_map__2[[#This Row],[route_label]]&lt;&gt;A9405,0,SQRT((E9405-route_map__2[[#This Row],[stop_lat]])^2 + ((F9405-route_map__2[[#This Row],[stop_lon]])*COS(RADIANS(route_map__2[[#This Row],[stop_lat]])))^2)*111.32)</f>
        <v>0.38134153529367715</v>
      </c>
    </row>
    <row r="9405" spans="1:7" hidden="1" x14ac:dyDescent="0.2">
      <c r="A9405" t="s">
        <v>261</v>
      </c>
      <c r="B9405">
        <v>1</v>
      </c>
      <c r="C9405">
        <v>22</v>
      </c>
      <c r="D9405" t="s">
        <v>7217</v>
      </c>
      <c r="E9405">
        <v>49.167572999999997</v>
      </c>
      <c r="F9405">
        <v>-123.13577100000001</v>
      </c>
      <c r="G9405">
        <f>IF(route_map__2[[#This Row],[route_label]]&lt;&gt;A9406,0,SQRT((E9406-route_map__2[[#This Row],[stop_lat]])^2 + ((F9406-route_map__2[[#This Row],[stop_lon]])*COS(RADIANS(route_map__2[[#This Row],[stop_lat]])))^2)*111.32)</f>
        <v>0</v>
      </c>
    </row>
    <row r="9406" spans="1:7" hidden="1" x14ac:dyDescent="0.2">
      <c r="A9406" t="s">
        <v>289</v>
      </c>
      <c r="B9406">
        <v>0</v>
      </c>
      <c r="C9406">
        <v>1</v>
      </c>
      <c r="D9406" t="s">
        <v>7325</v>
      </c>
      <c r="E9406">
        <v>49.166452999999997</v>
      </c>
      <c r="F9406">
        <v>-123.135795</v>
      </c>
      <c r="G9406">
        <f>IF(route_map__2[[#This Row],[route_label]]&lt;&gt;A9407,0,SQRT((E9407-route_map__2[[#This Row],[stop_lat]])^2 + ((F9407-route_map__2[[#This Row],[stop_lon]])*COS(RADIANS(route_map__2[[#This Row],[stop_lat]])))^2)*111.32)</f>
        <v>0.23295859865138199</v>
      </c>
    </row>
    <row r="9407" spans="1:7" hidden="1" x14ac:dyDescent="0.2">
      <c r="A9407" t="s">
        <v>289</v>
      </c>
      <c r="B9407">
        <v>0</v>
      </c>
      <c r="C9407">
        <v>2</v>
      </c>
      <c r="D9407" t="s">
        <v>7326</v>
      </c>
      <c r="E9407">
        <v>49.168512</v>
      </c>
      <c r="F9407">
        <v>-123.13636700000001</v>
      </c>
      <c r="G9407">
        <f>IF(route_map__2[[#This Row],[route_label]]&lt;&gt;A9408,0,SQRT((E9408-route_map__2[[#This Row],[stop_lat]])^2 + ((F9408-route_map__2[[#This Row],[stop_lon]])*COS(RADIANS(route_map__2[[#This Row],[stop_lat]])))^2)*111.32)</f>
        <v>0.42956285099258773</v>
      </c>
    </row>
    <row r="9408" spans="1:7" hidden="1" x14ac:dyDescent="0.2">
      <c r="A9408" t="s">
        <v>289</v>
      </c>
      <c r="B9408">
        <v>0</v>
      </c>
      <c r="C9408">
        <v>3</v>
      </c>
      <c r="D9408" t="s">
        <v>7327</v>
      </c>
      <c r="E9408">
        <v>49.172370000000001</v>
      </c>
      <c r="F9408">
        <v>-123.136488</v>
      </c>
      <c r="G9408">
        <f>IF(route_map__2[[#This Row],[route_label]]&lt;&gt;A9409,0,SQRT((E9409-route_map__2[[#This Row],[stop_lat]])^2 + ((F9409-route_map__2[[#This Row],[stop_lon]])*COS(RADIANS(route_map__2[[#This Row],[stop_lat]])))^2)*111.32)</f>
        <v>0.43518723201961118</v>
      </c>
    </row>
    <row r="9409" spans="1:7" hidden="1" x14ac:dyDescent="0.2">
      <c r="A9409" t="s">
        <v>289</v>
      </c>
      <c r="B9409">
        <v>0</v>
      </c>
      <c r="C9409">
        <v>4</v>
      </c>
      <c r="D9409" t="s">
        <v>7328</v>
      </c>
      <c r="E9409">
        <v>49.173723000000003</v>
      </c>
      <c r="F9409">
        <v>-123.130878</v>
      </c>
      <c r="G9409">
        <f>IF(route_map__2[[#This Row],[route_label]]&lt;&gt;A9410,0,SQRT((E9410-route_map__2[[#This Row],[stop_lat]])^2 + ((F9410-route_map__2[[#This Row],[stop_lon]])*COS(RADIANS(route_map__2[[#This Row],[stop_lat]])))^2)*111.32)</f>
        <v>0.20333503424125488</v>
      </c>
    </row>
    <row r="9410" spans="1:7" hidden="1" x14ac:dyDescent="0.2">
      <c r="A9410" t="s">
        <v>289</v>
      </c>
      <c r="B9410">
        <v>0</v>
      </c>
      <c r="C9410">
        <v>5</v>
      </c>
      <c r="D9410" t="s">
        <v>7329</v>
      </c>
      <c r="E9410">
        <v>49.174728999999999</v>
      </c>
      <c r="F9410">
        <v>-123.128546</v>
      </c>
      <c r="G9410">
        <f>IF(route_map__2[[#This Row],[route_label]]&lt;&gt;A9411,0,SQRT((E9411-route_map__2[[#This Row],[stop_lat]])^2 + ((F9411-route_map__2[[#This Row],[stop_lon]])*COS(RADIANS(route_map__2[[#This Row],[stop_lat]])))^2)*111.32)</f>
        <v>0.27932555354205146</v>
      </c>
    </row>
    <row r="9411" spans="1:7" hidden="1" x14ac:dyDescent="0.2">
      <c r="A9411" t="s">
        <v>289</v>
      </c>
      <c r="B9411">
        <v>0</v>
      </c>
      <c r="C9411">
        <v>6</v>
      </c>
      <c r="D9411" t="s">
        <v>7330</v>
      </c>
      <c r="E9411">
        <v>49.177222999999998</v>
      </c>
      <c r="F9411">
        <v>-123.128124</v>
      </c>
      <c r="G9411">
        <f>IF(route_map__2[[#This Row],[route_label]]&lt;&gt;A9412,0,SQRT((E9412-route_map__2[[#This Row],[stop_lat]])^2 + ((F9412-route_map__2[[#This Row],[stop_lon]])*COS(RADIANS(route_map__2[[#This Row],[stop_lat]])))^2)*111.32)</f>
        <v>0.66881635462701394</v>
      </c>
    </row>
    <row r="9412" spans="1:7" hidden="1" x14ac:dyDescent="0.2">
      <c r="A9412" t="s">
        <v>289</v>
      </c>
      <c r="B9412">
        <v>0</v>
      </c>
      <c r="C9412">
        <v>7</v>
      </c>
      <c r="D9412" t="s">
        <v>5420</v>
      </c>
      <c r="E9412">
        <v>49.177157999999999</v>
      </c>
      <c r="F9412">
        <v>-123.118934</v>
      </c>
      <c r="G9412">
        <f>IF(route_map__2[[#This Row],[route_label]]&lt;&gt;A9413,0,SQRT((E9413-route_map__2[[#This Row],[stop_lat]])^2 + ((F9413-route_map__2[[#This Row],[stop_lon]])*COS(RADIANS(route_map__2[[#This Row],[stop_lat]])))^2)*111.32)</f>
        <v>0.38887671285465686</v>
      </c>
    </row>
    <row r="9413" spans="1:7" hidden="1" x14ac:dyDescent="0.2">
      <c r="A9413" t="s">
        <v>289</v>
      </c>
      <c r="B9413">
        <v>0</v>
      </c>
      <c r="C9413">
        <v>8</v>
      </c>
      <c r="D9413" t="s">
        <v>7331</v>
      </c>
      <c r="E9413">
        <v>49.178341000000003</v>
      </c>
      <c r="F9413">
        <v>-123.113906</v>
      </c>
      <c r="G9413">
        <f>IF(route_map__2[[#This Row],[route_label]]&lt;&gt;A9414,0,SQRT((E9414-route_map__2[[#This Row],[stop_lat]])^2 + ((F9414-route_map__2[[#This Row],[stop_lon]])*COS(RADIANS(route_map__2[[#This Row],[stop_lat]])))^2)*111.32)</f>
        <v>0.19258909941811747</v>
      </c>
    </row>
    <row r="9414" spans="1:7" hidden="1" x14ac:dyDescent="0.2">
      <c r="A9414" t="s">
        <v>289</v>
      </c>
      <c r="B9414">
        <v>0</v>
      </c>
      <c r="C9414">
        <v>9</v>
      </c>
      <c r="D9414" t="s">
        <v>7332</v>
      </c>
      <c r="E9414">
        <v>49.180070999999998</v>
      </c>
      <c r="F9414">
        <v>-123.11388599999999</v>
      </c>
      <c r="G9414">
        <f>IF(route_map__2[[#This Row],[route_label]]&lt;&gt;A9415,0,SQRT((E9415-route_map__2[[#This Row],[stop_lat]])^2 + ((F9415-route_map__2[[#This Row],[stop_lon]])*COS(RADIANS(route_map__2[[#This Row],[stop_lat]])))^2)*111.32)</f>
        <v>0.22319678979518118</v>
      </c>
    </row>
    <row r="9415" spans="1:7" hidden="1" x14ac:dyDescent="0.2">
      <c r="A9415" t="s">
        <v>289</v>
      </c>
      <c r="B9415">
        <v>0</v>
      </c>
      <c r="C9415">
        <v>10</v>
      </c>
      <c r="D9415" t="s">
        <v>7333</v>
      </c>
      <c r="E9415">
        <v>49.182076000000002</v>
      </c>
      <c r="F9415">
        <v>-123.113882</v>
      </c>
      <c r="G9415">
        <f>IF(route_map__2[[#This Row],[route_label]]&lt;&gt;A9416,0,SQRT((E9416-route_map__2[[#This Row],[stop_lat]])^2 + ((F9416-route_map__2[[#This Row],[stop_lon]])*COS(RADIANS(route_map__2[[#This Row],[stop_lat]])))^2)*111.32)</f>
        <v>0.27908234925432901</v>
      </c>
    </row>
    <row r="9416" spans="1:7" hidden="1" x14ac:dyDescent="0.2">
      <c r="A9416" t="s">
        <v>289</v>
      </c>
      <c r="B9416">
        <v>0</v>
      </c>
      <c r="C9416">
        <v>11</v>
      </c>
      <c r="D9416" t="s">
        <v>7334</v>
      </c>
      <c r="E9416">
        <v>49.184567000000001</v>
      </c>
      <c r="F9416">
        <v>-123.113449</v>
      </c>
      <c r="G9416">
        <f>IF(route_map__2[[#This Row],[route_label]]&lt;&gt;A9417,0,SQRT((E9417-route_map__2[[#This Row],[stop_lat]])^2 + ((F9417-route_map__2[[#This Row],[stop_lon]])*COS(RADIANS(route_map__2[[#This Row],[stop_lat]])))^2)*111.32)</f>
        <v>0.20090137833458563</v>
      </c>
    </row>
    <row r="9417" spans="1:7" hidden="1" x14ac:dyDescent="0.2">
      <c r="A9417" t="s">
        <v>289</v>
      </c>
      <c r="B9417">
        <v>0</v>
      </c>
      <c r="C9417">
        <v>12</v>
      </c>
      <c r="D9417" t="s">
        <v>7335</v>
      </c>
      <c r="E9417">
        <v>49.184551999999996</v>
      </c>
      <c r="F9417">
        <v>-123.110688</v>
      </c>
      <c r="G9417">
        <f>IF(route_map__2[[#This Row],[route_label]]&lt;&gt;A9418,0,SQRT((E9418-route_map__2[[#This Row],[stop_lat]])^2 + ((F9418-route_map__2[[#This Row],[stop_lon]])*COS(RADIANS(route_map__2[[#This Row],[stop_lat]])))^2)*111.32)</f>
        <v>0.4809116849501725</v>
      </c>
    </row>
    <row r="9418" spans="1:7" hidden="1" x14ac:dyDescent="0.2">
      <c r="A9418" t="s">
        <v>289</v>
      </c>
      <c r="B9418">
        <v>0</v>
      </c>
      <c r="C9418">
        <v>13</v>
      </c>
      <c r="D9418" t="s">
        <v>7336</v>
      </c>
      <c r="E9418">
        <v>49.184502999999999</v>
      </c>
      <c r="F9418">
        <v>-123.104079</v>
      </c>
      <c r="G9418">
        <f>IF(route_map__2[[#This Row],[route_label]]&lt;&gt;A9419,0,SQRT((E9419-route_map__2[[#This Row],[stop_lat]])^2 + ((F9419-route_map__2[[#This Row],[stop_lon]])*COS(RADIANS(route_map__2[[#This Row],[stop_lat]])))^2)*111.32)</f>
        <v>0.26980507406247811</v>
      </c>
    </row>
    <row r="9419" spans="1:7" hidden="1" x14ac:dyDescent="0.2">
      <c r="A9419" t="s">
        <v>289</v>
      </c>
      <c r="B9419">
        <v>0</v>
      </c>
      <c r="C9419">
        <v>14</v>
      </c>
      <c r="D9419" t="s">
        <v>7337</v>
      </c>
      <c r="E9419">
        <v>49.184517999999997</v>
      </c>
      <c r="F9419">
        <v>-123.100371</v>
      </c>
      <c r="G9419">
        <f>IF(route_map__2[[#This Row],[route_label]]&lt;&gt;A9420,0,SQRT((E9420-route_map__2[[#This Row],[stop_lat]])^2 + ((F9420-route_map__2[[#This Row],[stop_lon]])*COS(RADIANS(route_map__2[[#This Row],[stop_lat]])))^2)*111.32)</f>
        <v>0.30072422533026832</v>
      </c>
    </row>
    <row r="9420" spans="1:7" hidden="1" x14ac:dyDescent="0.2">
      <c r="A9420" t="s">
        <v>289</v>
      </c>
      <c r="B9420">
        <v>0</v>
      </c>
      <c r="C9420">
        <v>15</v>
      </c>
      <c r="D9420" t="s">
        <v>7338</v>
      </c>
      <c r="E9420">
        <v>49.184511999999998</v>
      </c>
      <c r="F9420">
        <v>-123.096238</v>
      </c>
      <c r="G9420">
        <f>IF(route_map__2[[#This Row],[route_label]]&lt;&gt;A9421,0,SQRT((E9421-route_map__2[[#This Row],[stop_lat]])^2 + ((F9421-route_map__2[[#This Row],[stop_lon]])*COS(RADIANS(route_map__2[[#This Row],[stop_lat]])))^2)*111.32)</f>
        <v>0.38236723865517158</v>
      </c>
    </row>
    <row r="9421" spans="1:7" hidden="1" x14ac:dyDescent="0.2">
      <c r="A9421" t="s">
        <v>289</v>
      </c>
      <c r="B9421">
        <v>0</v>
      </c>
      <c r="C9421">
        <v>16</v>
      </c>
      <c r="D9421" t="s">
        <v>7339</v>
      </c>
      <c r="E9421">
        <v>49.184494000000001</v>
      </c>
      <c r="F9421">
        <v>-123.09098299999999</v>
      </c>
      <c r="G9421">
        <f>IF(route_map__2[[#This Row],[route_label]]&lt;&gt;A9422,0,SQRT((E9422-route_map__2[[#This Row],[stop_lat]])^2 + ((F9422-route_map__2[[#This Row],[stop_lon]])*COS(RADIANS(route_map__2[[#This Row],[stop_lat]])))^2)*111.32)</f>
        <v>0.39815537519769578</v>
      </c>
    </row>
    <row r="9422" spans="1:7" hidden="1" x14ac:dyDescent="0.2">
      <c r="A9422" t="s">
        <v>289</v>
      </c>
      <c r="B9422">
        <v>0</v>
      </c>
      <c r="C9422">
        <v>17</v>
      </c>
      <c r="D9422" t="s">
        <v>7340</v>
      </c>
      <c r="E9422">
        <v>49.184477999999999</v>
      </c>
      <c r="F9422">
        <v>-123.085511</v>
      </c>
      <c r="G9422">
        <f>IF(route_map__2[[#This Row],[route_label]]&lt;&gt;A9423,0,SQRT((E9423-route_map__2[[#This Row],[stop_lat]])^2 + ((F9423-route_map__2[[#This Row],[stop_lon]])*COS(RADIANS(route_map__2[[#This Row],[stop_lat]])))^2)*111.32)</f>
        <v>0.42725617783990544</v>
      </c>
    </row>
    <row r="9423" spans="1:7" hidden="1" x14ac:dyDescent="0.2">
      <c r="A9423" t="s">
        <v>289</v>
      </c>
      <c r="B9423">
        <v>0</v>
      </c>
      <c r="C9423">
        <v>18</v>
      </c>
      <c r="D9423" t="s">
        <v>7341</v>
      </c>
      <c r="E9423">
        <v>49.184479000000003</v>
      </c>
      <c r="F9423">
        <v>-123.079639</v>
      </c>
      <c r="G9423">
        <f>IF(route_map__2[[#This Row],[route_label]]&lt;&gt;A9424,0,SQRT((E9424-route_map__2[[#This Row],[stop_lat]])^2 + ((F9424-route_map__2[[#This Row],[stop_lon]])*COS(RADIANS(route_map__2[[#This Row],[stop_lat]])))^2)*111.32)</f>
        <v>0.47932673918164631</v>
      </c>
    </row>
    <row r="9424" spans="1:7" hidden="1" x14ac:dyDescent="0.2">
      <c r="A9424" t="s">
        <v>289</v>
      </c>
      <c r="B9424">
        <v>0</v>
      </c>
      <c r="C9424">
        <v>19</v>
      </c>
      <c r="D9424" t="s">
        <v>7342</v>
      </c>
      <c r="E9424">
        <v>49.185329000000003</v>
      </c>
      <c r="F9424">
        <v>-123.07318100000001</v>
      </c>
      <c r="G9424">
        <f>IF(route_map__2[[#This Row],[route_label]]&lt;&gt;A9425,0,SQRT((E9425-route_map__2[[#This Row],[stop_lat]])^2 + ((F9425-route_map__2[[#This Row],[stop_lon]])*COS(RADIANS(route_map__2[[#This Row],[stop_lat]])))^2)*111.32)</f>
        <v>0.33151678083728825</v>
      </c>
    </row>
    <row r="9425" spans="1:7" hidden="1" x14ac:dyDescent="0.2">
      <c r="A9425" t="s">
        <v>289</v>
      </c>
      <c r="B9425">
        <v>0</v>
      </c>
      <c r="C9425">
        <v>20</v>
      </c>
      <c r="D9425" t="s">
        <v>7343</v>
      </c>
      <c r="E9425">
        <v>49.188307000000002</v>
      </c>
      <c r="F9425">
        <v>-123.07320799999999</v>
      </c>
      <c r="G9425">
        <f>IF(route_map__2[[#This Row],[route_label]]&lt;&gt;A9426,0,SQRT((E9426-route_map__2[[#This Row],[stop_lat]])^2 + ((F9426-route_map__2[[#This Row],[stop_lon]])*COS(RADIANS(route_map__2[[#This Row],[stop_lat]])))^2)*111.32)</f>
        <v>0.31904789834154595</v>
      </c>
    </row>
    <row r="9426" spans="1:7" hidden="1" x14ac:dyDescent="0.2">
      <c r="A9426" t="s">
        <v>289</v>
      </c>
      <c r="B9426">
        <v>0</v>
      </c>
      <c r="C9426">
        <v>21</v>
      </c>
      <c r="D9426" t="s">
        <v>7344</v>
      </c>
      <c r="E9426">
        <v>49.191172999999999</v>
      </c>
      <c r="F9426">
        <v>-123.073232</v>
      </c>
      <c r="G9426">
        <f>IF(route_map__2[[#This Row],[route_label]]&lt;&gt;A9427,0,SQRT((E9427-route_map__2[[#This Row],[stop_lat]])^2 + ((F9427-route_map__2[[#This Row],[stop_lon]])*COS(RADIANS(route_map__2[[#This Row],[stop_lat]])))^2)*111.32)</f>
        <v>0.11245542609983077</v>
      </c>
    </row>
    <row r="9427" spans="1:7" hidden="1" x14ac:dyDescent="0.2">
      <c r="A9427" t="s">
        <v>289</v>
      </c>
      <c r="B9427">
        <v>0</v>
      </c>
      <c r="C9427">
        <v>22</v>
      </c>
      <c r="D9427" t="s">
        <v>7345</v>
      </c>
      <c r="E9427">
        <v>49.192075000000003</v>
      </c>
      <c r="F9427">
        <v>-123.073928</v>
      </c>
      <c r="G9427">
        <f>IF(route_map__2[[#This Row],[route_label]]&lt;&gt;A9428,0,SQRT((E9428-route_map__2[[#This Row],[stop_lat]])^2 + ((F9428-route_map__2[[#This Row],[stop_lon]])*COS(RADIANS(route_map__2[[#This Row],[stop_lat]])))^2)*111.32)</f>
        <v>1.6642362697754007</v>
      </c>
    </row>
    <row r="9428" spans="1:7" hidden="1" x14ac:dyDescent="0.2">
      <c r="A9428" t="s">
        <v>289</v>
      </c>
      <c r="B9428">
        <v>0</v>
      </c>
      <c r="C9428">
        <v>23</v>
      </c>
      <c r="D9428" t="s">
        <v>7346</v>
      </c>
      <c r="E9428">
        <v>49.206873000000002</v>
      </c>
      <c r="F9428">
        <v>-123.07718199999999</v>
      </c>
      <c r="G9428">
        <f>IF(route_map__2[[#This Row],[route_label]]&lt;&gt;A9429,0,SQRT((E9429-route_map__2[[#This Row],[stop_lat]])^2 + ((F9429-route_map__2[[#This Row],[stop_lon]])*COS(RADIANS(route_map__2[[#This Row],[stop_lat]])))^2)*111.32)</f>
        <v>0.45893853187461248</v>
      </c>
    </row>
    <row r="9429" spans="1:7" hidden="1" x14ac:dyDescent="0.2">
      <c r="A9429" t="s">
        <v>289</v>
      </c>
      <c r="B9429">
        <v>0</v>
      </c>
      <c r="C9429">
        <v>24</v>
      </c>
      <c r="D9429" t="s">
        <v>7347</v>
      </c>
      <c r="E9429">
        <v>49.210845999999997</v>
      </c>
      <c r="F9429">
        <v>-123.075497</v>
      </c>
      <c r="G9429">
        <f>IF(route_map__2[[#This Row],[route_label]]&lt;&gt;A9430,0,SQRT((E9430-route_map__2[[#This Row],[stop_lat]])^2 + ((F9430-route_map__2[[#This Row],[stop_lon]])*COS(RADIANS(route_map__2[[#This Row],[stop_lat]])))^2)*111.32)</f>
        <v>0</v>
      </c>
    </row>
    <row r="9430" spans="1:7" hidden="1" x14ac:dyDescent="0.2">
      <c r="A9430" t="s">
        <v>289</v>
      </c>
      <c r="B9430">
        <v>1</v>
      </c>
      <c r="C9430">
        <v>1</v>
      </c>
      <c r="D9430" t="s">
        <v>7347</v>
      </c>
      <c r="E9430">
        <v>49.210845999999997</v>
      </c>
      <c r="F9430">
        <v>-123.075497</v>
      </c>
      <c r="G9430">
        <f>IF(route_map__2[[#This Row],[route_label]]&lt;&gt;A9431,0,SQRT((E9431-route_map__2[[#This Row],[stop_lat]])^2 + ((F9431-route_map__2[[#This Row],[stop_lon]])*COS(RADIANS(route_map__2[[#This Row],[stop_lat]])))^2)*111.32)</f>
        <v>0.55652555211744859</v>
      </c>
    </row>
    <row r="9431" spans="1:7" hidden="1" x14ac:dyDescent="0.2">
      <c r="A9431" t="s">
        <v>289</v>
      </c>
      <c r="B9431">
        <v>1</v>
      </c>
      <c r="C9431">
        <v>2</v>
      </c>
      <c r="D9431" t="s">
        <v>7348</v>
      </c>
      <c r="E9431">
        <v>49.206054000000002</v>
      </c>
      <c r="F9431">
        <v>-123.07767800000001</v>
      </c>
      <c r="G9431">
        <f>IF(route_map__2[[#This Row],[route_label]]&lt;&gt;A9432,0,SQRT((E9432-route_map__2[[#This Row],[stop_lat]])^2 + ((F9432-route_map__2[[#This Row],[stop_lon]])*COS(RADIANS(route_map__2[[#This Row],[stop_lat]])))^2)*111.32)</f>
        <v>1.6389892380250619</v>
      </c>
    </row>
    <row r="9432" spans="1:7" hidden="1" x14ac:dyDescent="0.2">
      <c r="A9432" t="s">
        <v>289</v>
      </c>
      <c r="B9432">
        <v>1</v>
      </c>
      <c r="C9432">
        <v>3</v>
      </c>
      <c r="D9432" t="s">
        <v>7349</v>
      </c>
      <c r="E9432">
        <v>49.191597999999999</v>
      </c>
      <c r="F9432">
        <v>-123.073404</v>
      </c>
      <c r="G9432">
        <f>IF(route_map__2[[#This Row],[route_label]]&lt;&gt;A9433,0,SQRT((E9433-route_map__2[[#This Row],[stop_lat]])^2 + ((F9433-route_map__2[[#This Row],[stop_lon]])*COS(RADIANS(route_map__2[[#This Row],[stop_lat]])))^2)*111.32)</f>
        <v>0.42012734909943455</v>
      </c>
    </row>
    <row r="9433" spans="1:7" hidden="1" x14ac:dyDescent="0.2">
      <c r="A9433" t="s">
        <v>289</v>
      </c>
      <c r="B9433">
        <v>1</v>
      </c>
      <c r="C9433">
        <v>4</v>
      </c>
      <c r="D9433" t="s">
        <v>7350</v>
      </c>
      <c r="E9433">
        <v>49.187823999999999</v>
      </c>
      <c r="F9433">
        <v>-123.073374</v>
      </c>
      <c r="G9433">
        <f>IF(route_map__2[[#This Row],[route_label]]&lt;&gt;A9434,0,SQRT((E9434-route_map__2[[#This Row],[stop_lat]])^2 + ((F9434-route_map__2[[#This Row],[stop_lon]])*COS(RADIANS(route_map__2[[#This Row],[stop_lat]])))^2)*111.32)</f>
        <v>0.34807715061284761</v>
      </c>
    </row>
    <row r="9434" spans="1:7" hidden="1" x14ac:dyDescent="0.2">
      <c r="A9434" t="s">
        <v>289</v>
      </c>
      <c r="B9434">
        <v>1</v>
      </c>
      <c r="C9434">
        <v>5</v>
      </c>
      <c r="D9434" t="s">
        <v>7351</v>
      </c>
      <c r="E9434">
        <v>49.184705999999998</v>
      </c>
      <c r="F9434">
        <v>-123.073733</v>
      </c>
      <c r="G9434">
        <f>IF(route_map__2[[#This Row],[route_label]]&lt;&gt;A9435,0,SQRT((E9435-route_map__2[[#This Row],[stop_lat]])^2 + ((F9435-route_map__2[[#This Row],[stop_lon]])*COS(RADIANS(route_map__2[[#This Row],[stop_lat]])))^2)*111.32)</f>
        <v>0.51791477054525792</v>
      </c>
    </row>
    <row r="9435" spans="1:7" hidden="1" x14ac:dyDescent="0.2">
      <c r="A9435" t="s">
        <v>289</v>
      </c>
      <c r="B9435">
        <v>1</v>
      </c>
      <c r="C9435">
        <v>6</v>
      </c>
      <c r="D9435" t="s">
        <v>7352</v>
      </c>
      <c r="E9435">
        <v>49.184627999999996</v>
      </c>
      <c r="F9435">
        <v>-123.08085</v>
      </c>
      <c r="G9435">
        <f>IF(route_map__2[[#This Row],[route_label]]&lt;&gt;A9436,0,SQRT((E9436-route_map__2[[#This Row],[stop_lat]])^2 + ((F9436-route_map__2[[#This Row],[stop_lon]])*COS(RADIANS(route_map__2[[#This Row],[stop_lat]])))^2)*111.32)</f>
        <v>0.43693282760573532</v>
      </c>
    </row>
    <row r="9436" spans="1:7" hidden="1" x14ac:dyDescent="0.2">
      <c r="A9436" t="s">
        <v>289</v>
      </c>
      <c r="B9436">
        <v>1</v>
      </c>
      <c r="C9436">
        <v>7</v>
      </c>
      <c r="D9436" t="s">
        <v>7353</v>
      </c>
      <c r="E9436">
        <v>49.184621</v>
      </c>
      <c r="F9436">
        <v>-123.086855</v>
      </c>
      <c r="G9436">
        <f>IF(route_map__2[[#This Row],[route_label]]&lt;&gt;A9437,0,SQRT((E9437-route_map__2[[#This Row],[stop_lat]])^2 + ((F9437-route_map__2[[#This Row],[stop_lon]])*COS(RADIANS(route_map__2[[#This Row],[stop_lat]])))^2)*111.32)</f>
        <v>0.3799619931387323</v>
      </c>
    </row>
    <row r="9437" spans="1:7" hidden="1" x14ac:dyDescent="0.2">
      <c r="A9437" t="s">
        <v>289</v>
      </c>
      <c r="B9437">
        <v>1</v>
      </c>
      <c r="C9437">
        <v>8</v>
      </c>
      <c r="D9437" t="s">
        <v>7354</v>
      </c>
      <c r="E9437">
        <v>49.184632000000001</v>
      </c>
      <c r="F9437">
        <v>-123.092077</v>
      </c>
      <c r="G9437">
        <f>IF(route_map__2[[#This Row],[route_label]]&lt;&gt;A9438,0,SQRT((E9438-route_map__2[[#This Row],[stop_lat]])^2 + ((F9438-route_map__2[[#This Row],[stop_lon]])*COS(RADIANS(route_map__2[[#This Row],[stop_lat]])))^2)*111.32)</f>
        <v>0.38695021627138432</v>
      </c>
    </row>
    <row r="9438" spans="1:7" hidden="1" x14ac:dyDescent="0.2">
      <c r="A9438" t="s">
        <v>289</v>
      </c>
      <c r="B9438">
        <v>1</v>
      </c>
      <c r="C9438">
        <v>9</v>
      </c>
      <c r="D9438" t="s">
        <v>7355</v>
      </c>
      <c r="E9438">
        <v>49.184649999999998</v>
      </c>
      <c r="F9438">
        <v>-123.09739500000001</v>
      </c>
      <c r="G9438">
        <f>IF(route_map__2[[#This Row],[route_label]]&lt;&gt;A9439,0,SQRT((E9439-route_map__2[[#This Row],[stop_lat]])^2 + ((F9439-route_map__2[[#This Row],[stop_lon]])*COS(RADIANS(route_map__2[[#This Row],[stop_lat]])))^2)*111.32)</f>
        <v>0.30014655657637485</v>
      </c>
    </row>
    <row r="9439" spans="1:7" hidden="1" x14ac:dyDescent="0.2">
      <c r="A9439" t="s">
        <v>289</v>
      </c>
      <c r="B9439">
        <v>1</v>
      </c>
      <c r="C9439">
        <v>10</v>
      </c>
      <c r="D9439" t="s">
        <v>7356</v>
      </c>
      <c r="E9439">
        <v>49.184666999999997</v>
      </c>
      <c r="F9439">
        <v>-123.10151999999999</v>
      </c>
      <c r="G9439">
        <f>IF(route_map__2[[#This Row],[route_label]]&lt;&gt;A9440,0,SQRT((E9440-route_map__2[[#This Row],[stop_lat]])^2 + ((F9440-route_map__2[[#This Row],[stop_lon]])*COS(RADIANS(route_map__2[[#This Row],[stop_lat]])))^2)*111.32)</f>
        <v>0.13882901986816656</v>
      </c>
    </row>
    <row r="9440" spans="1:7" hidden="1" x14ac:dyDescent="0.2">
      <c r="A9440" t="s">
        <v>289</v>
      </c>
      <c r="B9440">
        <v>1</v>
      </c>
      <c r="C9440">
        <v>11</v>
      </c>
      <c r="D9440" t="s">
        <v>7357</v>
      </c>
      <c r="E9440">
        <v>49.184669999999997</v>
      </c>
      <c r="F9440">
        <v>-123.10342799999999</v>
      </c>
      <c r="G9440">
        <f>IF(route_map__2[[#This Row],[route_label]]&lt;&gt;A9441,0,SQRT((E9441-route_map__2[[#This Row],[stop_lat]])^2 + ((F9441-route_map__2[[#This Row],[stop_lon]])*COS(RADIANS(route_map__2[[#This Row],[stop_lat]])))^2)*111.32)</f>
        <v>0.53182166502416095</v>
      </c>
    </row>
    <row r="9441" spans="1:7" hidden="1" x14ac:dyDescent="0.2">
      <c r="A9441" t="s">
        <v>289</v>
      </c>
      <c r="B9441">
        <v>1</v>
      </c>
      <c r="C9441">
        <v>12</v>
      </c>
      <c r="D9441" t="s">
        <v>7358</v>
      </c>
      <c r="E9441">
        <v>49.184697999999997</v>
      </c>
      <c r="F9441">
        <v>-123.110737</v>
      </c>
      <c r="G9441">
        <f>IF(route_map__2[[#This Row],[route_label]]&lt;&gt;A9442,0,SQRT((E9442-route_map__2[[#This Row],[stop_lat]])^2 + ((F9442-route_map__2[[#This Row],[stop_lon]])*COS(RADIANS(route_map__2[[#This Row],[stop_lat]])))^2)*111.32)</f>
        <v>0.25565616476465336</v>
      </c>
    </row>
    <row r="9442" spans="1:7" hidden="1" x14ac:dyDescent="0.2">
      <c r="A9442" t="s">
        <v>289</v>
      </c>
      <c r="B9442">
        <v>1</v>
      </c>
      <c r="C9442">
        <v>13</v>
      </c>
      <c r="D9442" t="s">
        <v>7359</v>
      </c>
      <c r="E9442">
        <v>49.183988999999997</v>
      </c>
      <c r="F9442">
        <v>-123.114079</v>
      </c>
      <c r="G9442">
        <f>IF(route_map__2[[#This Row],[route_label]]&lt;&gt;A9443,0,SQRT((E9443-route_map__2[[#This Row],[stop_lat]])^2 + ((F9443-route_map__2[[#This Row],[stop_lon]])*COS(RADIANS(route_map__2[[#This Row],[stop_lat]])))^2)*111.32)</f>
        <v>0.27609853899923015</v>
      </c>
    </row>
    <row r="9443" spans="1:7" hidden="1" x14ac:dyDescent="0.2">
      <c r="A9443" t="s">
        <v>289</v>
      </c>
      <c r="B9443">
        <v>1</v>
      </c>
      <c r="C9443">
        <v>14</v>
      </c>
      <c r="D9443" t="s">
        <v>7360</v>
      </c>
      <c r="E9443">
        <v>49.181508999999998</v>
      </c>
      <c r="F9443">
        <v>-123.11413</v>
      </c>
      <c r="G9443">
        <f>IF(route_map__2[[#This Row],[route_label]]&lt;&gt;A9444,0,SQRT((E9444-route_map__2[[#This Row],[stop_lat]])^2 + ((F9444-route_map__2[[#This Row],[stop_lon]])*COS(RADIANS(route_map__2[[#This Row],[stop_lat]])))^2)*111.32)</f>
        <v>0.32650314926533802</v>
      </c>
    </row>
    <row r="9444" spans="1:7" hidden="1" x14ac:dyDescent="0.2">
      <c r="A9444" t="s">
        <v>289</v>
      </c>
      <c r="B9444">
        <v>1</v>
      </c>
      <c r="C9444">
        <v>15</v>
      </c>
      <c r="D9444" t="s">
        <v>7361</v>
      </c>
      <c r="E9444">
        <v>49.178576</v>
      </c>
      <c r="F9444">
        <v>-123.114116</v>
      </c>
      <c r="G9444">
        <f>IF(route_map__2[[#This Row],[route_label]]&lt;&gt;A9445,0,SQRT((E9445-route_map__2[[#This Row],[stop_lat]])^2 + ((F9445-route_map__2[[#This Row],[stop_lon]])*COS(RADIANS(route_map__2[[#This Row],[stop_lat]])))^2)*111.32)</f>
        <v>0.38367129864032473</v>
      </c>
    </row>
    <row r="9445" spans="1:7" hidden="1" x14ac:dyDescent="0.2">
      <c r="A9445" t="s">
        <v>289</v>
      </c>
      <c r="B9445">
        <v>1</v>
      </c>
      <c r="C9445">
        <v>16</v>
      </c>
      <c r="D9445" t="s">
        <v>5448</v>
      </c>
      <c r="E9445">
        <v>49.177384000000004</v>
      </c>
      <c r="F9445">
        <v>-123.119063</v>
      </c>
      <c r="G9445">
        <f>IF(route_map__2[[#This Row],[route_label]]&lt;&gt;A9446,0,SQRT((E9446-route_map__2[[#This Row],[stop_lat]])^2 + ((F9446-route_map__2[[#This Row],[stop_lon]])*COS(RADIANS(route_map__2[[#This Row],[stop_lat]])))^2)*111.32)</f>
        <v>0.42739560651319886</v>
      </c>
    </row>
    <row r="9446" spans="1:7" hidden="1" x14ac:dyDescent="0.2">
      <c r="A9446" t="s">
        <v>289</v>
      </c>
      <c r="B9446">
        <v>1</v>
      </c>
      <c r="C9446">
        <v>17</v>
      </c>
      <c r="D9446" t="s">
        <v>7362</v>
      </c>
      <c r="E9446">
        <v>49.176501999999999</v>
      </c>
      <c r="F9446">
        <v>-123.124779</v>
      </c>
      <c r="G9446">
        <f>IF(route_map__2[[#This Row],[route_label]]&lt;&gt;A9447,0,SQRT((E9447-route_map__2[[#This Row],[stop_lat]])^2 + ((F9447-route_map__2[[#This Row],[stop_lon]])*COS(RADIANS(route_map__2[[#This Row],[stop_lat]])))^2)*111.32)</f>
        <v>0.32718087254634415</v>
      </c>
    </row>
    <row r="9447" spans="1:7" hidden="1" x14ac:dyDescent="0.2">
      <c r="A9447" t="s">
        <v>289</v>
      </c>
      <c r="B9447">
        <v>1</v>
      </c>
      <c r="C9447">
        <v>18</v>
      </c>
      <c r="D9447" t="s">
        <v>7363</v>
      </c>
      <c r="E9447">
        <v>49.173988000000001</v>
      </c>
      <c r="F9447">
        <v>-123.12710800000001</v>
      </c>
      <c r="G9447">
        <f>IF(route_map__2[[#This Row],[route_label]]&lt;&gt;A9448,0,SQRT((E9448-route_map__2[[#This Row],[stop_lat]])^2 + ((F9448-route_map__2[[#This Row],[stop_lon]])*COS(RADIANS(route_map__2[[#This Row],[stop_lat]])))^2)*111.32)</f>
        <v>0.4249908112964107</v>
      </c>
    </row>
    <row r="9448" spans="1:7" hidden="1" x14ac:dyDescent="0.2">
      <c r="A9448" t="s">
        <v>289</v>
      </c>
      <c r="B9448">
        <v>1</v>
      </c>
      <c r="C9448">
        <v>19</v>
      </c>
      <c r="D9448" t="s">
        <v>7364</v>
      </c>
      <c r="E9448">
        <v>49.173932000000001</v>
      </c>
      <c r="F9448">
        <v>-123.132947</v>
      </c>
      <c r="G9448">
        <f>IF(route_map__2[[#This Row],[route_label]]&lt;&gt;A9449,0,SQRT((E9449-route_map__2[[#This Row],[stop_lat]])^2 + ((F9449-route_map__2[[#This Row],[stop_lon]])*COS(RADIANS(route_map__2[[#This Row],[stop_lat]])))^2)*111.32)</f>
        <v>0.3053621514909956</v>
      </c>
    </row>
    <row r="9449" spans="1:7" hidden="1" x14ac:dyDescent="0.2">
      <c r="A9449" t="s">
        <v>289</v>
      </c>
      <c r="B9449">
        <v>1</v>
      </c>
      <c r="C9449">
        <v>20</v>
      </c>
      <c r="D9449" t="s">
        <v>7263</v>
      </c>
      <c r="E9449">
        <v>49.172868999999999</v>
      </c>
      <c r="F9449">
        <v>-123.136815</v>
      </c>
      <c r="G9449">
        <f>IF(route_map__2[[#This Row],[route_label]]&lt;&gt;A9450,0,SQRT((E9450-route_map__2[[#This Row],[stop_lat]])^2 + ((F9450-route_map__2[[#This Row],[stop_lon]])*COS(RADIANS(route_map__2[[#This Row],[stop_lat]])))^2)*111.32)</f>
        <v>0.34570968806988933</v>
      </c>
    </row>
    <row r="9450" spans="1:7" hidden="1" x14ac:dyDescent="0.2">
      <c r="A9450" t="s">
        <v>289</v>
      </c>
      <c r="B9450">
        <v>1</v>
      </c>
      <c r="C9450">
        <v>21</v>
      </c>
      <c r="D9450" t="s">
        <v>7264</v>
      </c>
      <c r="E9450">
        <v>49.169764999999998</v>
      </c>
      <c r="F9450">
        <v>-123.13666499999999</v>
      </c>
      <c r="G9450">
        <f>IF(route_map__2[[#This Row],[route_label]]&lt;&gt;A9451,0,SQRT((E9451-route_map__2[[#This Row],[stop_lat]])^2 + ((F9451-route_map__2[[#This Row],[stop_lon]])*COS(RADIANS(route_map__2[[#This Row],[stop_lat]])))^2)*111.32)</f>
        <v>0.14806077009064506</v>
      </c>
    </row>
    <row r="9451" spans="1:7" hidden="1" x14ac:dyDescent="0.2">
      <c r="A9451" t="s">
        <v>289</v>
      </c>
      <c r="B9451">
        <v>1</v>
      </c>
      <c r="C9451">
        <v>22</v>
      </c>
      <c r="D9451" t="s">
        <v>7154</v>
      </c>
      <c r="E9451">
        <v>49.168435000000002</v>
      </c>
      <c r="F9451">
        <v>-123.13668199999999</v>
      </c>
      <c r="G9451">
        <f>IF(route_map__2[[#This Row],[route_label]]&lt;&gt;A9452,0,SQRT((E9452-route_map__2[[#This Row],[stop_lat]])^2 + ((F9452-route_map__2[[#This Row],[stop_lon]])*COS(RADIANS(route_map__2[[#This Row],[stop_lat]])))^2)*111.32)</f>
        <v>0.22988780842586179</v>
      </c>
    </row>
    <row r="9452" spans="1:7" hidden="1" x14ac:dyDescent="0.2">
      <c r="A9452" t="s">
        <v>289</v>
      </c>
      <c r="B9452">
        <v>1</v>
      </c>
      <c r="C9452">
        <v>23</v>
      </c>
      <c r="D9452" t="s">
        <v>7325</v>
      </c>
      <c r="E9452">
        <v>49.166452999999997</v>
      </c>
      <c r="F9452">
        <v>-123.135795</v>
      </c>
      <c r="G9452">
        <f>IF(route_map__2[[#This Row],[route_label]]&lt;&gt;A9453,0,SQRT((E9453-route_map__2[[#This Row],[stop_lat]])^2 + ((F9453-route_map__2[[#This Row],[stop_lon]])*COS(RADIANS(route_map__2[[#This Row],[stop_lat]])))^2)*111.32)</f>
        <v>0.18875269753751259</v>
      </c>
    </row>
    <row r="9453" spans="1:7" hidden="1" x14ac:dyDescent="0.2">
      <c r="A9453" t="s">
        <v>289</v>
      </c>
      <c r="B9453">
        <v>1</v>
      </c>
      <c r="C9453">
        <v>24</v>
      </c>
      <c r="D9453" t="s">
        <v>7365</v>
      </c>
      <c r="E9453">
        <v>49.166432999999998</v>
      </c>
      <c r="F9453">
        <v>-123.133202</v>
      </c>
      <c r="G9453">
        <f>IF(route_map__2[[#This Row],[route_label]]&lt;&gt;A9454,0,SQRT((E9454-route_map__2[[#This Row],[stop_lat]])^2 + ((F9454-route_map__2[[#This Row],[stop_lon]])*COS(RADIANS(route_map__2[[#This Row],[stop_lat]])))^2)*111.32)</f>
        <v>0.25018709700710046</v>
      </c>
    </row>
    <row r="9454" spans="1:7" hidden="1" x14ac:dyDescent="0.2">
      <c r="A9454" t="s">
        <v>289</v>
      </c>
      <c r="B9454">
        <v>1</v>
      </c>
      <c r="C9454">
        <v>25</v>
      </c>
      <c r="D9454" t="s">
        <v>7366</v>
      </c>
      <c r="E9454">
        <v>49.166409000000002</v>
      </c>
      <c r="F9454">
        <v>-123.12976500000001</v>
      </c>
      <c r="G9454">
        <f>IF(route_map__2[[#This Row],[route_label]]&lt;&gt;A9455,0,SQRT((E9455-route_map__2[[#This Row],[stop_lat]])^2 + ((F9455-route_map__2[[#This Row],[stop_lon]])*COS(RADIANS(route_map__2[[#This Row],[stop_lat]])))^2)*111.32)</f>
        <v>0.38832310564514938</v>
      </c>
    </row>
    <row r="9455" spans="1:7" hidden="1" x14ac:dyDescent="0.2">
      <c r="A9455" t="s">
        <v>289</v>
      </c>
      <c r="B9455">
        <v>1</v>
      </c>
      <c r="C9455">
        <v>26</v>
      </c>
      <c r="D9455" t="s">
        <v>7367</v>
      </c>
      <c r="E9455">
        <v>49.166860999999997</v>
      </c>
      <c r="F9455">
        <v>-123.124475</v>
      </c>
      <c r="G9455">
        <f>IF(route_map__2[[#This Row],[route_label]]&lt;&gt;A9456,0,SQRT((E9456-route_map__2[[#This Row],[stop_lat]])^2 + ((F9456-route_map__2[[#This Row],[stop_lon]])*COS(RADIANS(route_map__2[[#This Row],[stop_lat]])))^2)*111.32)</f>
        <v>0.27122615580152715</v>
      </c>
    </row>
    <row r="9456" spans="1:7" hidden="1" x14ac:dyDescent="0.2">
      <c r="A9456" t="s">
        <v>289</v>
      </c>
      <c r="B9456">
        <v>1</v>
      </c>
      <c r="C9456">
        <v>27</v>
      </c>
      <c r="D9456" t="s">
        <v>7368</v>
      </c>
      <c r="E9456">
        <v>49.169297</v>
      </c>
      <c r="F9456">
        <v>-123.124403</v>
      </c>
      <c r="G9456">
        <f>IF(route_map__2[[#This Row],[route_label]]&lt;&gt;A9457,0,SQRT((E9457-route_map__2[[#This Row],[stop_lat]])^2 + ((F9457-route_map__2[[#This Row],[stop_lon]])*COS(RADIANS(route_map__2[[#This Row],[stop_lat]])))^2)*111.32)</f>
        <v>0.13039061070829974</v>
      </c>
    </row>
    <row r="9457" spans="1:7" hidden="1" x14ac:dyDescent="0.2">
      <c r="A9457" t="s">
        <v>289</v>
      </c>
      <c r="B9457">
        <v>1</v>
      </c>
      <c r="C9457">
        <v>28</v>
      </c>
      <c r="D9457" t="s">
        <v>7369</v>
      </c>
      <c r="E9457">
        <v>49.170026999999997</v>
      </c>
      <c r="F9457">
        <v>-123.123002</v>
      </c>
      <c r="G9457">
        <f>IF(route_map__2[[#This Row],[route_label]]&lt;&gt;A9458,0,SQRT((E9458-route_map__2[[#This Row],[stop_lat]])^2 + ((F9458-route_map__2[[#This Row],[stop_lon]])*COS(RADIANS(route_map__2[[#This Row],[stop_lat]])))^2)*111.32)</f>
        <v>0.56013724994123859</v>
      </c>
    </row>
    <row r="9458" spans="1:7" hidden="1" x14ac:dyDescent="0.2">
      <c r="A9458" t="s">
        <v>289</v>
      </c>
      <c r="B9458">
        <v>1</v>
      </c>
      <c r="C9458">
        <v>29</v>
      </c>
      <c r="D9458" t="s">
        <v>7370</v>
      </c>
      <c r="E9458">
        <v>49.170020999999998</v>
      </c>
      <c r="F9458">
        <v>-123.115306</v>
      </c>
      <c r="G9458">
        <f>IF(route_map__2[[#This Row],[route_label]]&lt;&gt;A9459,0,SQRT((E9459-route_map__2[[#This Row],[stop_lat]])^2 + ((F9459-route_map__2[[#This Row],[stop_lon]])*COS(RADIANS(route_map__2[[#This Row],[stop_lat]])))^2)*111.32)</f>
        <v>0.6038823859927076</v>
      </c>
    </row>
    <row r="9459" spans="1:7" hidden="1" x14ac:dyDescent="0.2">
      <c r="A9459" t="s">
        <v>289</v>
      </c>
      <c r="B9459">
        <v>1</v>
      </c>
      <c r="C9459">
        <v>30</v>
      </c>
      <c r="D9459" t="s">
        <v>7371</v>
      </c>
      <c r="E9459">
        <v>49.170003999999999</v>
      </c>
      <c r="F9459">
        <v>-123.10700900000001</v>
      </c>
      <c r="G9459">
        <f>IF(route_map__2[[#This Row],[route_label]]&lt;&gt;A9460,0,SQRT((E9460-route_map__2[[#This Row],[stop_lat]])^2 + ((F9460-route_map__2[[#This Row],[stop_lon]])*COS(RADIANS(route_map__2[[#This Row],[stop_lat]])))^2)*111.32)</f>
        <v>0.47345490311672189</v>
      </c>
    </row>
    <row r="9460" spans="1:7" hidden="1" x14ac:dyDescent="0.2">
      <c r="A9460" t="s">
        <v>289</v>
      </c>
      <c r="B9460">
        <v>1</v>
      </c>
      <c r="C9460">
        <v>31</v>
      </c>
      <c r="D9460" t="s">
        <v>7372</v>
      </c>
      <c r="E9460">
        <v>49.169991000000003</v>
      </c>
      <c r="F9460">
        <v>-123.100504</v>
      </c>
      <c r="G9460">
        <f>IF(route_map__2[[#This Row],[route_label]]&lt;&gt;A9461,0,SQRT((E9461-route_map__2[[#This Row],[stop_lat]])^2 + ((F9461-route_map__2[[#This Row],[stop_lon]])*COS(RADIANS(route_map__2[[#This Row],[stop_lat]])))^2)*111.32)</f>
        <v>0.63117388225608417</v>
      </c>
    </row>
    <row r="9461" spans="1:7" hidden="1" x14ac:dyDescent="0.2">
      <c r="A9461" t="s">
        <v>289</v>
      </c>
      <c r="B9461">
        <v>1</v>
      </c>
      <c r="C9461">
        <v>32</v>
      </c>
      <c r="D9461" t="s">
        <v>7373</v>
      </c>
      <c r="E9461">
        <v>49.169780000000003</v>
      </c>
      <c r="F9461">
        <v>-123.091838</v>
      </c>
      <c r="G9461">
        <f>IF(route_map__2[[#This Row],[route_label]]&lt;&gt;A9462,0,SQRT((E9462-route_map__2[[#This Row],[stop_lat]])^2 + ((F9462-route_map__2[[#This Row],[stop_lon]])*COS(RADIANS(route_map__2[[#This Row],[stop_lat]])))^2)*111.32)</f>
        <v>0.41725671366159406</v>
      </c>
    </row>
    <row r="9462" spans="1:7" hidden="1" x14ac:dyDescent="0.2">
      <c r="A9462" t="s">
        <v>289</v>
      </c>
      <c r="B9462">
        <v>1</v>
      </c>
      <c r="C9462">
        <v>33</v>
      </c>
      <c r="D9462" t="s">
        <v>7374</v>
      </c>
      <c r="E9462">
        <v>49.166032000000001</v>
      </c>
      <c r="F9462">
        <v>-123.09177</v>
      </c>
      <c r="G9462">
        <f>IF(route_map__2[[#This Row],[route_label]]&lt;&gt;A9463,0,SQRT((E9463-route_map__2[[#This Row],[stop_lat]])^2 + ((F9463-route_map__2[[#This Row],[stop_lon]])*COS(RADIANS(route_map__2[[#This Row],[stop_lat]])))^2)*111.32)</f>
        <v>0.39841877477166299</v>
      </c>
    </row>
    <row r="9463" spans="1:7" hidden="1" x14ac:dyDescent="0.2">
      <c r="A9463" t="s">
        <v>289</v>
      </c>
      <c r="B9463">
        <v>1</v>
      </c>
      <c r="C9463">
        <v>34</v>
      </c>
      <c r="D9463" t="s">
        <v>7375</v>
      </c>
      <c r="E9463">
        <v>49.162452999999999</v>
      </c>
      <c r="F9463">
        <v>-123.091796</v>
      </c>
      <c r="G9463">
        <f>IF(route_map__2[[#This Row],[route_label]]&lt;&gt;A9464,0,SQRT((E9464-route_map__2[[#This Row],[stop_lat]])^2 + ((F9464-route_map__2[[#This Row],[stop_lon]])*COS(RADIANS(route_map__2[[#This Row],[stop_lat]])))^2)*111.32)</f>
        <v>0.46810264328087597</v>
      </c>
    </row>
    <row r="9464" spans="1:7" hidden="1" x14ac:dyDescent="0.2">
      <c r="A9464" t="s">
        <v>289</v>
      </c>
      <c r="B9464">
        <v>1</v>
      </c>
      <c r="C9464">
        <v>35</v>
      </c>
      <c r="D9464" t="s">
        <v>7376</v>
      </c>
      <c r="E9464">
        <v>49.158248</v>
      </c>
      <c r="F9464">
        <v>-123.091815</v>
      </c>
      <c r="G9464">
        <f>IF(route_map__2[[#This Row],[route_label]]&lt;&gt;A9465,0,SQRT((E9465-route_map__2[[#This Row],[stop_lat]])^2 + ((F9465-route_map__2[[#This Row],[stop_lon]])*COS(RADIANS(route_map__2[[#This Row],[stop_lat]])))^2)*111.32)</f>
        <v>0.36204077698514003</v>
      </c>
    </row>
    <row r="9465" spans="1:7" hidden="1" x14ac:dyDescent="0.2">
      <c r="A9465" t="s">
        <v>289</v>
      </c>
      <c r="B9465">
        <v>1</v>
      </c>
      <c r="C9465">
        <v>36</v>
      </c>
      <c r="D9465" t="s">
        <v>7377</v>
      </c>
      <c r="E9465">
        <v>49.154995999999997</v>
      </c>
      <c r="F9465">
        <v>-123.091877</v>
      </c>
      <c r="G9465">
        <f>IF(route_map__2[[#This Row],[route_label]]&lt;&gt;A9466,0,SQRT((E9466-route_map__2[[#This Row],[stop_lat]])^2 + ((F9466-route_map__2[[#This Row],[stop_lon]])*COS(RADIANS(route_map__2[[#This Row],[stop_lat]])))^2)*111.32)</f>
        <v>0.49738855010697169</v>
      </c>
    </row>
    <row r="9466" spans="1:7" hidden="1" x14ac:dyDescent="0.2">
      <c r="A9466" t="s">
        <v>289</v>
      </c>
      <c r="B9466">
        <v>1</v>
      </c>
      <c r="C9466">
        <v>37</v>
      </c>
      <c r="D9466" t="s">
        <v>7378</v>
      </c>
      <c r="E9466">
        <v>49.150528000000001</v>
      </c>
      <c r="F9466">
        <v>-123.091922</v>
      </c>
      <c r="G9466">
        <f>IF(route_map__2[[#This Row],[route_label]]&lt;&gt;A9467,0,SQRT((E9467-route_map__2[[#This Row],[stop_lat]])^2 + ((F9467-route_map__2[[#This Row],[stop_lon]])*COS(RADIANS(route_map__2[[#This Row],[stop_lat]])))^2)*111.32)</f>
        <v>0.34299862917187779</v>
      </c>
    </row>
    <row r="9467" spans="1:7" hidden="1" x14ac:dyDescent="0.2">
      <c r="A9467" t="s">
        <v>289</v>
      </c>
      <c r="B9467">
        <v>1</v>
      </c>
      <c r="C9467">
        <v>38</v>
      </c>
      <c r="D9467" t="s">
        <v>7379</v>
      </c>
      <c r="E9467">
        <v>49.147447</v>
      </c>
      <c r="F9467">
        <v>-123.09197500000001</v>
      </c>
      <c r="G9467">
        <f>IF(route_map__2[[#This Row],[route_label]]&lt;&gt;A9468,0,SQRT((E9468-route_map__2[[#This Row],[stop_lat]])^2 + ((F9468-route_map__2[[#This Row],[stop_lon]])*COS(RADIANS(route_map__2[[#This Row],[stop_lat]])))^2)*111.32)</f>
        <v>0.27142457209317389</v>
      </c>
    </row>
    <row r="9468" spans="1:7" hidden="1" x14ac:dyDescent="0.2">
      <c r="A9468" t="s">
        <v>289</v>
      </c>
      <c r="B9468">
        <v>1</v>
      </c>
      <c r="C9468">
        <v>39</v>
      </c>
      <c r="D9468" t="s">
        <v>7380</v>
      </c>
      <c r="E9468">
        <v>49.145009000000002</v>
      </c>
      <c r="F9468">
        <v>-123.09192299999999</v>
      </c>
      <c r="G9468">
        <f>IF(route_map__2[[#This Row],[route_label]]&lt;&gt;A9469,0,SQRT((E9469-route_map__2[[#This Row],[stop_lat]])^2 + ((F9469-route_map__2[[#This Row],[stop_lon]])*COS(RADIANS(route_map__2[[#This Row],[stop_lat]])))^2)*111.32)</f>
        <v>0.52567991833379335</v>
      </c>
    </row>
    <row r="9469" spans="1:7" hidden="1" x14ac:dyDescent="0.2">
      <c r="A9469" t="s">
        <v>289</v>
      </c>
      <c r="B9469">
        <v>1</v>
      </c>
      <c r="C9469">
        <v>40</v>
      </c>
      <c r="D9469" t="s">
        <v>7381</v>
      </c>
      <c r="E9469">
        <v>49.140287000000001</v>
      </c>
      <c r="F9469">
        <v>-123.09184999999999</v>
      </c>
      <c r="G9469">
        <f>IF(route_map__2[[#This Row],[route_label]]&lt;&gt;A9470,0,SQRT((E9470-route_map__2[[#This Row],[stop_lat]])^2 + ((F9470-route_map__2[[#This Row],[stop_lon]])*COS(RADIANS(route_map__2[[#This Row],[stop_lat]])))^2)*111.32)</f>
        <v>0.28906044473016124</v>
      </c>
    </row>
    <row r="9470" spans="1:7" hidden="1" x14ac:dyDescent="0.2">
      <c r="A9470" t="s">
        <v>289</v>
      </c>
      <c r="B9470">
        <v>1</v>
      </c>
      <c r="C9470">
        <v>41</v>
      </c>
      <c r="D9470" t="s">
        <v>7382</v>
      </c>
      <c r="E9470">
        <v>49.137692000000001</v>
      </c>
      <c r="F9470">
        <v>-123.091992</v>
      </c>
      <c r="G9470">
        <f>IF(route_map__2[[#This Row],[route_label]]&lt;&gt;A9471,0,SQRT((E9471-route_map__2[[#This Row],[stop_lat]])^2 + ((F9471-route_map__2[[#This Row],[stop_lon]])*COS(RADIANS(route_map__2[[#This Row],[stop_lat]])))^2)*111.32)</f>
        <v>0.39658585241270539</v>
      </c>
    </row>
    <row r="9471" spans="1:7" hidden="1" x14ac:dyDescent="0.2">
      <c r="A9471" t="s">
        <v>289</v>
      </c>
      <c r="B9471">
        <v>1</v>
      </c>
      <c r="C9471">
        <v>42</v>
      </c>
      <c r="D9471" t="s">
        <v>7383</v>
      </c>
      <c r="E9471">
        <v>49.134132000000001</v>
      </c>
      <c r="F9471">
        <v>-123.09219899999999</v>
      </c>
      <c r="G9471">
        <f>IF(route_map__2[[#This Row],[route_label]]&lt;&gt;A9472,0,SQRT((E9472-route_map__2[[#This Row],[stop_lat]])^2 + ((F9472-route_map__2[[#This Row],[stop_lon]])*COS(RADIANS(route_map__2[[#This Row],[stop_lat]])))^2)*111.32)</f>
        <v>0.25552882626769108</v>
      </c>
    </row>
    <row r="9472" spans="1:7" hidden="1" x14ac:dyDescent="0.2">
      <c r="A9472" t="s">
        <v>289</v>
      </c>
      <c r="B9472">
        <v>1</v>
      </c>
      <c r="C9472">
        <v>43</v>
      </c>
      <c r="D9472" t="s">
        <v>7383</v>
      </c>
      <c r="E9472">
        <v>49.131836999999997</v>
      </c>
      <c r="F9472">
        <v>-123.092268</v>
      </c>
      <c r="G9472">
        <f>IF(route_map__2[[#This Row],[route_label]]&lt;&gt;A9473,0,SQRT((E9473-route_map__2[[#This Row],[stop_lat]])^2 + ((F9473-route_map__2[[#This Row],[stop_lon]])*COS(RADIANS(route_map__2[[#This Row],[stop_lat]])))^2)*111.32)</f>
        <v>0.19392339339135245</v>
      </c>
    </row>
    <row r="9473" spans="1:7" hidden="1" x14ac:dyDescent="0.2">
      <c r="A9473" t="s">
        <v>289</v>
      </c>
      <c r="B9473">
        <v>1</v>
      </c>
      <c r="C9473">
        <v>44</v>
      </c>
      <c r="D9473" t="s">
        <v>7384</v>
      </c>
      <c r="E9473">
        <v>49.130094999999997</v>
      </c>
      <c r="F9473">
        <v>-123.092251</v>
      </c>
      <c r="G9473">
        <f>IF(route_map__2[[#This Row],[route_label]]&lt;&gt;A9474,0,SQRT((E9474-route_map__2[[#This Row],[stop_lat]])^2 + ((F9474-route_map__2[[#This Row],[stop_lon]])*COS(RADIANS(route_map__2[[#This Row],[stop_lat]])))^2)*111.32)</f>
        <v>0.46743324755624704</v>
      </c>
    </row>
    <row r="9474" spans="1:7" hidden="1" x14ac:dyDescent="0.2">
      <c r="A9474" t="s">
        <v>289</v>
      </c>
      <c r="B9474">
        <v>1</v>
      </c>
      <c r="C9474">
        <v>45</v>
      </c>
      <c r="D9474" t="s">
        <v>7385</v>
      </c>
      <c r="E9474">
        <v>49.125895999999997</v>
      </c>
      <c r="F9474">
        <v>-123.09226099999999</v>
      </c>
      <c r="G9474">
        <f>IF(route_map__2[[#This Row],[route_label]]&lt;&gt;A9475,0,SQRT((E9475-route_map__2[[#This Row],[stop_lat]])^2 + ((F9475-route_map__2[[#This Row],[stop_lon]])*COS(RADIANS(route_map__2[[#This Row],[stop_lat]])))^2)*111.32)</f>
        <v>0.18018240864873586</v>
      </c>
    </row>
    <row r="9475" spans="1:7" hidden="1" x14ac:dyDescent="0.2">
      <c r="A9475" t="s">
        <v>289</v>
      </c>
      <c r="B9475">
        <v>1</v>
      </c>
      <c r="C9475">
        <v>46</v>
      </c>
      <c r="D9475" t="s">
        <v>7386</v>
      </c>
      <c r="E9475">
        <v>49.124332000000003</v>
      </c>
      <c r="F9475">
        <v>-123.09289800000001</v>
      </c>
      <c r="G9475">
        <f>IF(route_map__2[[#This Row],[route_label]]&lt;&gt;A9476,0,SQRT((E9476-route_map__2[[#This Row],[stop_lat]])^2 + ((F9476-route_map__2[[#This Row],[stop_lon]])*COS(RADIANS(route_map__2[[#This Row],[stop_lat]])))^2)*111.32)</f>
        <v>0</v>
      </c>
    </row>
    <row r="9476" spans="1:7" hidden="1" x14ac:dyDescent="0.2">
      <c r="A9476" t="s">
        <v>78</v>
      </c>
      <c r="B9476">
        <v>0</v>
      </c>
      <c r="C9476">
        <v>1</v>
      </c>
      <c r="D9476" t="s">
        <v>7247</v>
      </c>
      <c r="E9476">
        <v>49.126496000000003</v>
      </c>
      <c r="F9476">
        <v>-123.184059</v>
      </c>
      <c r="G9476">
        <f>IF(route_map__2[[#This Row],[route_label]]&lt;&gt;A9477,0,SQRT((E9477-route_map__2[[#This Row],[stop_lat]])^2 + ((F9477-route_map__2[[#This Row],[stop_lon]])*COS(RADIANS(route_map__2[[#This Row],[stop_lat]])))^2)*111.32)</f>
        <v>0.37822099797306069</v>
      </c>
    </row>
    <row r="9477" spans="1:7" hidden="1" x14ac:dyDescent="0.2">
      <c r="A9477" t="s">
        <v>78</v>
      </c>
      <c r="B9477">
        <v>0</v>
      </c>
      <c r="C9477">
        <v>2</v>
      </c>
      <c r="D9477" t="s">
        <v>7387</v>
      </c>
      <c r="E9477">
        <v>49.1265</v>
      </c>
      <c r="F9477">
        <v>-123.189251</v>
      </c>
      <c r="G9477">
        <f>IF(route_map__2[[#This Row],[route_label]]&lt;&gt;A9478,0,SQRT((E9478-route_map__2[[#This Row],[stop_lat]])^2 + ((F9478-route_map__2[[#This Row],[stop_lon]])*COS(RADIANS(route_map__2[[#This Row],[stop_lat]])))^2)*111.32)</f>
        <v>0.18538677659969291</v>
      </c>
    </row>
    <row r="9478" spans="1:7" hidden="1" x14ac:dyDescent="0.2">
      <c r="A9478" t="s">
        <v>78</v>
      </c>
      <c r="B9478">
        <v>0</v>
      </c>
      <c r="C9478">
        <v>3</v>
      </c>
      <c r="D9478" t="s">
        <v>7388</v>
      </c>
      <c r="E9478">
        <v>49.126843999999998</v>
      </c>
      <c r="F9478">
        <v>-123.19174099999999</v>
      </c>
      <c r="G9478">
        <f>IF(route_map__2[[#This Row],[route_label]]&lt;&gt;A9479,0,SQRT((E9479-route_map__2[[#This Row],[stop_lat]])^2 + ((F9479-route_map__2[[#This Row],[stop_lon]])*COS(RADIANS(route_map__2[[#This Row],[stop_lat]])))^2)*111.32)</f>
        <v>0.19815222449212289</v>
      </c>
    </row>
    <row r="9479" spans="1:7" hidden="1" x14ac:dyDescent="0.2">
      <c r="A9479" t="s">
        <v>78</v>
      </c>
      <c r="B9479">
        <v>0</v>
      </c>
      <c r="C9479">
        <v>4</v>
      </c>
      <c r="D9479" t="s">
        <v>7389</v>
      </c>
      <c r="E9479">
        <v>49.128624000000002</v>
      </c>
      <c r="F9479">
        <v>-123.191727</v>
      </c>
      <c r="G9479">
        <f>IF(route_map__2[[#This Row],[route_label]]&lt;&gt;A9480,0,SQRT((E9480-route_map__2[[#This Row],[stop_lat]])^2 + ((F9480-route_map__2[[#This Row],[stop_lon]])*COS(RADIANS(route_map__2[[#This Row],[stop_lat]])))^2)*111.32)</f>
        <v>0.35733719999952313</v>
      </c>
    </row>
    <row r="9480" spans="1:7" hidden="1" x14ac:dyDescent="0.2">
      <c r="A9480" t="s">
        <v>78</v>
      </c>
      <c r="B9480">
        <v>0</v>
      </c>
      <c r="C9480">
        <v>5</v>
      </c>
      <c r="D9480" t="s">
        <v>7390</v>
      </c>
      <c r="E9480">
        <v>49.131833999999998</v>
      </c>
      <c r="F9480">
        <v>-123.191727</v>
      </c>
      <c r="G9480">
        <f>IF(route_map__2[[#This Row],[route_label]]&lt;&gt;A9481,0,SQRT((E9481-route_map__2[[#This Row],[stop_lat]])^2 + ((F9481-route_map__2[[#This Row],[stop_lon]])*COS(RADIANS(route_map__2[[#This Row],[stop_lat]])))^2)*111.32)</f>
        <v>0.24813501685691236</v>
      </c>
    </row>
    <row r="9481" spans="1:7" hidden="1" x14ac:dyDescent="0.2">
      <c r="A9481" t="s">
        <v>78</v>
      </c>
      <c r="B9481">
        <v>0</v>
      </c>
      <c r="C9481">
        <v>6</v>
      </c>
      <c r="D9481" t="s">
        <v>7391</v>
      </c>
      <c r="E9481">
        <v>49.134062999999998</v>
      </c>
      <c r="F9481">
        <v>-123.191743</v>
      </c>
      <c r="G9481">
        <f>IF(route_map__2[[#This Row],[route_label]]&lt;&gt;A9482,0,SQRT((E9482-route_map__2[[#This Row],[stop_lat]])^2 + ((F9482-route_map__2[[#This Row],[stop_lon]])*COS(RADIANS(route_map__2[[#This Row],[stop_lat]])))^2)*111.32)</f>
        <v>0.21152975557460618</v>
      </c>
    </row>
    <row r="9482" spans="1:7" hidden="1" x14ac:dyDescent="0.2">
      <c r="A9482" t="s">
        <v>78</v>
      </c>
      <c r="B9482">
        <v>0</v>
      </c>
      <c r="C9482">
        <v>7</v>
      </c>
      <c r="D9482" t="s">
        <v>7392</v>
      </c>
      <c r="E9482">
        <v>49.135961999999999</v>
      </c>
      <c r="F9482">
        <v>-123.191846</v>
      </c>
      <c r="G9482">
        <f>IF(route_map__2[[#This Row],[route_label]]&lt;&gt;A9483,0,SQRT((E9483-route_map__2[[#This Row],[stop_lat]])^2 + ((F9483-route_map__2[[#This Row],[stop_lon]])*COS(RADIANS(route_map__2[[#This Row],[stop_lat]])))^2)*111.32)</f>
        <v>0.16408784898107437</v>
      </c>
    </row>
    <row r="9483" spans="1:7" hidden="1" x14ac:dyDescent="0.2">
      <c r="A9483" t="s">
        <v>78</v>
      </c>
      <c r="B9483">
        <v>0</v>
      </c>
      <c r="C9483">
        <v>8</v>
      </c>
      <c r="D9483" t="s">
        <v>7393</v>
      </c>
      <c r="E9483">
        <v>49.137315000000001</v>
      </c>
      <c r="F9483">
        <v>-123.19274</v>
      </c>
      <c r="G9483">
        <f>IF(route_map__2[[#This Row],[route_label]]&lt;&gt;A9484,0,SQRT((E9484-route_map__2[[#This Row],[stop_lat]])^2 + ((F9484-route_map__2[[#This Row],[stop_lon]])*COS(RADIANS(route_map__2[[#This Row],[stop_lat]])))^2)*111.32)</f>
        <v>0.29269317572008136</v>
      </c>
    </row>
    <row r="9484" spans="1:7" hidden="1" x14ac:dyDescent="0.2">
      <c r="A9484" t="s">
        <v>78</v>
      </c>
      <c r="B9484">
        <v>0</v>
      </c>
      <c r="C9484">
        <v>9</v>
      </c>
      <c r="D9484" t="s">
        <v>7394</v>
      </c>
      <c r="E9484">
        <v>49.139845000000001</v>
      </c>
      <c r="F9484">
        <v>-123.19164600000001</v>
      </c>
      <c r="G9484">
        <f>IF(route_map__2[[#This Row],[route_label]]&lt;&gt;A9485,0,SQRT((E9485-route_map__2[[#This Row],[stop_lat]])^2 + ((F9485-route_map__2[[#This Row],[stop_lon]])*COS(RADIANS(route_map__2[[#This Row],[stop_lat]])))^2)*111.32)</f>
        <v>0.13354892464258797</v>
      </c>
    </row>
    <row r="9485" spans="1:7" hidden="1" x14ac:dyDescent="0.2">
      <c r="A9485" t="s">
        <v>78</v>
      </c>
      <c r="B9485">
        <v>0</v>
      </c>
      <c r="C9485">
        <v>10</v>
      </c>
      <c r="D9485" t="s">
        <v>7395</v>
      </c>
      <c r="E9485">
        <v>49.140962000000002</v>
      </c>
      <c r="F9485">
        <v>-123.190977</v>
      </c>
      <c r="G9485">
        <f>IF(route_map__2[[#This Row],[route_label]]&lt;&gt;A9486,0,SQRT((E9486-route_map__2[[#This Row],[stop_lat]])^2 + ((F9486-route_map__2[[#This Row],[stop_lon]])*COS(RADIANS(route_map__2[[#This Row],[stop_lat]])))^2)*111.32)</f>
        <v>0.32269566794132293</v>
      </c>
    </row>
    <row r="9486" spans="1:7" hidden="1" x14ac:dyDescent="0.2">
      <c r="A9486" t="s">
        <v>78</v>
      </c>
      <c r="B9486">
        <v>0</v>
      </c>
      <c r="C9486">
        <v>11</v>
      </c>
      <c r="D9486" t="s">
        <v>7396</v>
      </c>
      <c r="E9486">
        <v>49.140979000000002</v>
      </c>
      <c r="F9486">
        <v>-123.18654600000001</v>
      </c>
      <c r="G9486">
        <f>IF(route_map__2[[#This Row],[route_label]]&lt;&gt;A9487,0,SQRT((E9487-route_map__2[[#This Row],[stop_lat]])^2 + ((F9487-route_map__2[[#This Row],[stop_lon]])*COS(RADIANS(route_map__2[[#This Row],[stop_lat]])))^2)*111.32)</f>
        <v>0.20187490826158033</v>
      </c>
    </row>
    <row r="9487" spans="1:7" hidden="1" x14ac:dyDescent="0.2">
      <c r="A9487" t="s">
        <v>78</v>
      </c>
      <c r="B9487">
        <v>0</v>
      </c>
      <c r="C9487">
        <v>12</v>
      </c>
      <c r="D9487" t="s">
        <v>7397</v>
      </c>
      <c r="E9487">
        <v>49.140988</v>
      </c>
      <c r="F9487">
        <v>-123.183774</v>
      </c>
      <c r="G9487">
        <f>IF(route_map__2[[#This Row],[route_label]]&lt;&gt;A9488,0,SQRT((E9488-route_map__2[[#This Row],[stop_lat]])^2 + ((F9488-route_map__2[[#This Row],[stop_lon]])*COS(RADIANS(route_map__2[[#This Row],[stop_lat]])))^2)*111.32)</f>
        <v>0.24674105189418488</v>
      </c>
    </row>
    <row r="9488" spans="1:7" hidden="1" x14ac:dyDescent="0.2">
      <c r="A9488" t="s">
        <v>78</v>
      </c>
      <c r="B9488">
        <v>0</v>
      </c>
      <c r="C9488">
        <v>13</v>
      </c>
      <c r="D9488" t="s">
        <v>7398</v>
      </c>
      <c r="E9488">
        <v>49.140970000000003</v>
      </c>
      <c r="F9488">
        <v>-123.180386</v>
      </c>
      <c r="G9488">
        <f>IF(route_map__2[[#This Row],[route_label]]&lt;&gt;A9489,0,SQRT((E9489-route_map__2[[#This Row],[stop_lat]])^2 + ((F9489-route_map__2[[#This Row],[stop_lon]])*COS(RADIANS(route_map__2[[#This Row],[stop_lat]])))^2)*111.32)</f>
        <v>0.22998315280710657</v>
      </c>
    </row>
    <row r="9489" spans="1:7" hidden="1" x14ac:dyDescent="0.2">
      <c r="A9489" t="s">
        <v>78</v>
      </c>
      <c r="B9489">
        <v>0</v>
      </c>
      <c r="C9489">
        <v>14</v>
      </c>
      <c r="D9489" t="s">
        <v>7399</v>
      </c>
      <c r="E9489">
        <v>49.140968999999998</v>
      </c>
      <c r="F9489">
        <v>-123.177228</v>
      </c>
      <c r="G9489">
        <f>IF(route_map__2[[#This Row],[route_label]]&lt;&gt;A9490,0,SQRT((E9490-route_map__2[[#This Row],[stop_lat]])^2 + ((F9490-route_map__2[[#This Row],[stop_lon]])*COS(RADIANS(route_map__2[[#This Row],[stop_lat]])))^2)*111.32)</f>
        <v>0.43323963663817772</v>
      </c>
    </row>
    <row r="9490" spans="1:7" hidden="1" x14ac:dyDescent="0.2">
      <c r="A9490" t="s">
        <v>78</v>
      </c>
      <c r="B9490">
        <v>0</v>
      </c>
      <c r="C9490">
        <v>15</v>
      </c>
      <c r="D9490" t="s">
        <v>7400</v>
      </c>
      <c r="E9490">
        <v>49.140963999999997</v>
      </c>
      <c r="F9490">
        <v>-123.171279</v>
      </c>
      <c r="G9490">
        <f>IF(route_map__2[[#This Row],[route_label]]&lt;&gt;A9491,0,SQRT((E9491-route_map__2[[#This Row],[stop_lat]])^2 + ((F9491-route_map__2[[#This Row],[stop_lon]])*COS(RADIANS(route_map__2[[#This Row],[stop_lat]])))^2)*111.32)</f>
        <v>0.14459340560182618</v>
      </c>
    </row>
    <row r="9491" spans="1:7" hidden="1" x14ac:dyDescent="0.2">
      <c r="A9491" t="s">
        <v>78</v>
      </c>
      <c r="B9491">
        <v>0</v>
      </c>
      <c r="C9491">
        <v>16</v>
      </c>
      <c r="D9491" t="s">
        <v>7401</v>
      </c>
      <c r="E9491">
        <v>49.141764999999999</v>
      </c>
      <c r="F9491">
        <v>-123.16971599999999</v>
      </c>
      <c r="G9491">
        <f>IF(route_map__2[[#This Row],[route_label]]&lt;&gt;A9492,0,SQRT((E9492-route_map__2[[#This Row],[stop_lat]])^2 + ((F9492-route_map__2[[#This Row],[stop_lon]])*COS(RADIANS(route_map__2[[#This Row],[stop_lat]])))^2)*111.32)</f>
        <v>0.27139840426220269</v>
      </c>
    </row>
    <row r="9492" spans="1:7" hidden="1" x14ac:dyDescent="0.2">
      <c r="A9492" t="s">
        <v>78</v>
      </c>
      <c r="B9492">
        <v>0</v>
      </c>
      <c r="C9492">
        <v>17</v>
      </c>
      <c r="D9492" t="s">
        <v>7402</v>
      </c>
      <c r="E9492">
        <v>49.144202999999997</v>
      </c>
      <c r="F9492">
        <v>-123.16971100000001</v>
      </c>
      <c r="G9492">
        <f>IF(route_map__2[[#This Row],[route_label]]&lt;&gt;A9493,0,SQRT((E9493-route_map__2[[#This Row],[stop_lat]])^2 + ((F9493-route_map__2[[#This Row],[stop_lon]])*COS(RADIANS(route_map__2[[#This Row],[stop_lat]])))^2)*111.32)</f>
        <v>0.32472047266154452</v>
      </c>
    </row>
    <row r="9493" spans="1:7" hidden="1" x14ac:dyDescent="0.2">
      <c r="A9493" t="s">
        <v>78</v>
      </c>
      <c r="B9493">
        <v>0</v>
      </c>
      <c r="C9493">
        <v>18</v>
      </c>
      <c r="D9493" t="s">
        <v>7403</v>
      </c>
      <c r="E9493">
        <v>49.147120000000001</v>
      </c>
      <c r="F9493">
        <v>-123.169713</v>
      </c>
      <c r="G9493">
        <f>IF(route_map__2[[#This Row],[route_label]]&lt;&gt;A9494,0,SQRT((E9494-route_map__2[[#This Row],[stop_lat]])^2 + ((F9494-route_map__2[[#This Row],[stop_lon]])*COS(RADIANS(route_map__2[[#This Row],[stop_lat]])))^2)*111.32)</f>
        <v>0.19069228611611624</v>
      </c>
    </row>
    <row r="9494" spans="1:7" hidden="1" x14ac:dyDescent="0.2">
      <c r="A9494" t="s">
        <v>78</v>
      </c>
      <c r="B9494">
        <v>0</v>
      </c>
      <c r="C9494">
        <v>19</v>
      </c>
      <c r="D9494" t="s">
        <v>7404</v>
      </c>
      <c r="E9494">
        <v>49.148833000000003</v>
      </c>
      <c r="F9494">
        <v>-123.16972199999999</v>
      </c>
      <c r="G9494">
        <f>IF(route_map__2[[#This Row],[route_label]]&lt;&gt;A9495,0,SQRT((E9495-route_map__2[[#This Row],[stop_lat]])^2 + ((F9495-route_map__2[[#This Row],[stop_lon]])*COS(RADIANS(route_map__2[[#This Row],[stop_lat]])))^2)*111.32)</f>
        <v>0.16241589632158965</v>
      </c>
    </row>
    <row r="9495" spans="1:7" hidden="1" x14ac:dyDescent="0.2">
      <c r="A9495" t="s">
        <v>78</v>
      </c>
      <c r="B9495">
        <v>0</v>
      </c>
      <c r="C9495">
        <v>20</v>
      </c>
      <c r="D9495" t="s">
        <v>7405</v>
      </c>
      <c r="E9495">
        <v>49.150292</v>
      </c>
      <c r="F9495">
        <v>-123.169723</v>
      </c>
      <c r="G9495">
        <f>IF(route_map__2[[#This Row],[route_label]]&lt;&gt;A9496,0,SQRT((E9496-route_map__2[[#This Row],[stop_lat]])^2 + ((F9496-route_map__2[[#This Row],[stop_lon]])*COS(RADIANS(route_map__2[[#This Row],[stop_lat]])))^2)*111.32)</f>
        <v>0.28141790193991356</v>
      </c>
    </row>
    <row r="9496" spans="1:7" hidden="1" x14ac:dyDescent="0.2">
      <c r="A9496" t="s">
        <v>78</v>
      </c>
      <c r="B9496">
        <v>0</v>
      </c>
      <c r="C9496">
        <v>21</v>
      </c>
      <c r="D9496" t="s">
        <v>7406</v>
      </c>
      <c r="E9496">
        <v>49.152819999999998</v>
      </c>
      <c r="F9496">
        <v>-123.169713</v>
      </c>
      <c r="G9496">
        <f>IF(route_map__2[[#This Row],[route_label]]&lt;&gt;A9497,0,SQRT((E9497-route_map__2[[#This Row],[stop_lat]])^2 + ((F9497-route_map__2[[#This Row],[stop_lon]])*COS(RADIANS(route_map__2[[#This Row],[stop_lat]])))^2)*111.32)</f>
        <v>0.34854292760492328</v>
      </c>
    </row>
    <row r="9497" spans="1:7" hidden="1" x14ac:dyDescent="0.2">
      <c r="A9497" t="s">
        <v>78</v>
      </c>
      <c r="B9497">
        <v>0</v>
      </c>
      <c r="C9497">
        <v>22</v>
      </c>
      <c r="D9497" t="s">
        <v>7407</v>
      </c>
      <c r="E9497">
        <v>49.155951000000002</v>
      </c>
      <c r="F9497">
        <v>-123.169712</v>
      </c>
      <c r="G9497">
        <f>IF(route_map__2[[#This Row],[route_label]]&lt;&gt;A9498,0,SQRT((E9498-route_map__2[[#This Row],[stop_lat]])^2 + ((F9498-route_map__2[[#This Row],[stop_lon]])*COS(RADIANS(route_map__2[[#This Row],[stop_lat]])))^2)*111.32)</f>
        <v>0.15295411316599666</v>
      </c>
    </row>
    <row r="9498" spans="1:7" hidden="1" x14ac:dyDescent="0.2">
      <c r="A9498" t="s">
        <v>78</v>
      </c>
      <c r="B9498">
        <v>0</v>
      </c>
      <c r="C9498">
        <v>23</v>
      </c>
      <c r="D9498" t="s">
        <v>7408</v>
      </c>
      <c r="E9498">
        <v>49.157325</v>
      </c>
      <c r="F9498">
        <v>-123.16971700000001</v>
      </c>
      <c r="G9498">
        <f>IF(route_map__2[[#This Row],[route_label]]&lt;&gt;A9499,0,SQRT((E9499-route_map__2[[#This Row],[stop_lat]])^2 + ((F9499-route_map__2[[#This Row],[stop_lon]])*COS(RADIANS(route_map__2[[#This Row],[stop_lat]])))^2)*111.32)</f>
        <v>0.36535485845322963</v>
      </c>
    </row>
    <row r="9499" spans="1:7" hidden="1" x14ac:dyDescent="0.2">
      <c r="A9499" t="s">
        <v>78</v>
      </c>
      <c r="B9499">
        <v>0</v>
      </c>
      <c r="C9499">
        <v>24</v>
      </c>
      <c r="D9499" t="s">
        <v>7409</v>
      </c>
      <c r="E9499">
        <v>49.160606999999999</v>
      </c>
      <c r="F9499">
        <v>-123.169736</v>
      </c>
      <c r="G9499">
        <f>IF(route_map__2[[#This Row],[route_label]]&lt;&gt;A9500,0,SQRT((E9500-route_map__2[[#This Row],[stop_lat]])^2 + ((F9500-route_map__2[[#This Row],[stop_lon]])*COS(RADIANS(route_map__2[[#This Row],[stop_lat]])))^2)*111.32)</f>
        <v>0.31380368889336818</v>
      </c>
    </row>
    <row r="9500" spans="1:7" hidden="1" x14ac:dyDescent="0.2">
      <c r="A9500" t="s">
        <v>78</v>
      </c>
      <c r="B9500">
        <v>0</v>
      </c>
      <c r="C9500">
        <v>25</v>
      </c>
      <c r="D9500" t="s">
        <v>7410</v>
      </c>
      <c r="E9500">
        <v>49.162613999999998</v>
      </c>
      <c r="F9500">
        <v>-123.166709</v>
      </c>
      <c r="G9500">
        <f>IF(route_map__2[[#This Row],[route_label]]&lt;&gt;A9501,0,SQRT((E9501-route_map__2[[#This Row],[stop_lat]])^2 + ((F9501-route_map__2[[#This Row],[stop_lon]])*COS(RADIANS(route_map__2[[#This Row],[stop_lat]])))^2)*111.32)</f>
        <v>0.17215736793570044</v>
      </c>
    </row>
    <row r="9501" spans="1:7" hidden="1" x14ac:dyDescent="0.2">
      <c r="A9501" t="s">
        <v>78</v>
      </c>
      <c r="B9501">
        <v>0</v>
      </c>
      <c r="C9501">
        <v>26</v>
      </c>
      <c r="D9501" t="s">
        <v>7411</v>
      </c>
      <c r="E9501">
        <v>49.162616</v>
      </c>
      <c r="F9501">
        <v>-123.164344</v>
      </c>
      <c r="G9501">
        <f>IF(route_map__2[[#This Row],[route_label]]&lt;&gt;A9502,0,SQRT((E9502-route_map__2[[#This Row],[stop_lat]])^2 + ((F9502-route_map__2[[#This Row],[stop_lon]])*COS(RADIANS(route_map__2[[#This Row],[stop_lat]])))^2)*111.32)</f>
        <v>0.21248521655548672</v>
      </c>
    </row>
    <row r="9502" spans="1:7" hidden="1" x14ac:dyDescent="0.2">
      <c r="A9502" t="s">
        <v>78</v>
      </c>
      <c r="B9502">
        <v>0</v>
      </c>
      <c r="C9502">
        <v>27</v>
      </c>
      <c r="D9502" t="s">
        <v>7412</v>
      </c>
      <c r="E9502">
        <v>49.162613</v>
      </c>
      <c r="F9502">
        <v>-123.16142499999999</v>
      </c>
      <c r="G9502">
        <f>IF(route_map__2[[#This Row],[route_label]]&lt;&gt;A9503,0,SQRT((E9503-route_map__2[[#This Row],[stop_lat]])^2 + ((F9503-route_map__2[[#This Row],[stop_lon]])*COS(RADIANS(route_map__2[[#This Row],[stop_lat]])))^2)*111.32)</f>
        <v>0.22974034998755413</v>
      </c>
    </row>
    <row r="9503" spans="1:7" hidden="1" x14ac:dyDescent="0.2">
      <c r="A9503" t="s">
        <v>78</v>
      </c>
      <c r="B9503">
        <v>0</v>
      </c>
      <c r="C9503">
        <v>28</v>
      </c>
      <c r="D9503" t="s">
        <v>7413</v>
      </c>
      <c r="E9503">
        <v>49.162602</v>
      </c>
      <c r="F9503">
        <v>-123.158269</v>
      </c>
      <c r="G9503">
        <f>IF(route_map__2[[#This Row],[route_label]]&lt;&gt;A9504,0,SQRT((E9504-route_map__2[[#This Row],[stop_lat]])^2 + ((F9504-route_map__2[[#This Row],[stop_lon]])*COS(RADIANS(route_map__2[[#This Row],[stop_lat]])))^2)*111.32)</f>
        <v>0.40357087089041604</v>
      </c>
    </row>
    <row r="9504" spans="1:7" hidden="1" x14ac:dyDescent="0.2">
      <c r="A9504" t="s">
        <v>78</v>
      </c>
      <c r="B9504">
        <v>0</v>
      </c>
      <c r="C9504">
        <v>29</v>
      </c>
      <c r="D9504" t="s">
        <v>7414</v>
      </c>
      <c r="E9504">
        <v>49.162613999999998</v>
      </c>
      <c r="F9504">
        <v>-123.152725</v>
      </c>
      <c r="G9504">
        <f>IF(route_map__2[[#This Row],[route_label]]&lt;&gt;A9505,0,SQRT((E9505-route_map__2[[#This Row],[stop_lat]])^2 + ((F9505-route_map__2[[#This Row],[stop_lon]])*COS(RADIANS(route_map__2[[#This Row],[stop_lat]])))^2)*111.32)</f>
        <v>0.22049365238773225</v>
      </c>
    </row>
    <row r="9505" spans="1:7" hidden="1" x14ac:dyDescent="0.2">
      <c r="A9505" t="s">
        <v>78</v>
      </c>
      <c r="B9505">
        <v>0</v>
      </c>
      <c r="C9505">
        <v>30</v>
      </c>
      <c r="D9505" t="s">
        <v>7415</v>
      </c>
      <c r="E9505">
        <v>49.162607000000001</v>
      </c>
      <c r="F9505">
        <v>-123.14969600000001</v>
      </c>
      <c r="G9505">
        <f>IF(route_map__2[[#This Row],[route_label]]&lt;&gt;A9506,0,SQRT((E9506-route_map__2[[#This Row],[stop_lat]])^2 + ((F9506-route_map__2[[#This Row],[stop_lon]])*COS(RADIANS(route_map__2[[#This Row],[stop_lat]])))^2)*111.32)</f>
        <v>0.2021483091085958</v>
      </c>
    </row>
    <row r="9506" spans="1:7" hidden="1" x14ac:dyDescent="0.2">
      <c r="A9506" t="s">
        <v>78</v>
      </c>
      <c r="B9506">
        <v>0</v>
      </c>
      <c r="C9506">
        <v>31</v>
      </c>
      <c r="D9506" t="s">
        <v>7416</v>
      </c>
      <c r="E9506">
        <v>49.162607999999999</v>
      </c>
      <c r="F9506">
        <v>-123.146919</v>
      </c>
      <c r="G9506">
        <f>IF(route_map__2[[#This Row],[route_label]]&lt;&gt;A9507,0,SQRT((E9507-route_map__2[[#This Row],[stop_lat]])^2 + ((F9507-route_map__2[[#This Row],[stop_lon]])*COS(RADIANS(route_map__2[[#This Row],[stop_lat]])))^2)*111.32)</f>
        <v>0.3256793629397714</v>
      </c>
    </row>
    <row r="9507" spans="1:7" hidden="1" x14ac:dyDescent="0.2">
      <c r="A9507" t="s">
        <v>78</v>
      </c>
      <c r="B9507">
        <v>0</v>
      </c>
      <c r="C9507">
        <v>32</v>
      </c>
      <c r="D9507" t="s">
        <v>7417</v>
      </c>
      <c r="E9507">
        <v>49.162610000000001</v>
      </c>
      <c r="F9507">
        <v>-123.142445</v>
      </c>
      <c r="G9507">
        <f>IF(route_map__2[[#This Row],[route_label]]&lt;&gt;A9508,0,SQRT((E9508-route_map__2[[#This Row],[stop_lat]])^2 + ((F9508-route_map__2[[#This Row],[stop_lon]])*COS(RADIANS(route_map__2[[#This Row],[stop_lat]])))^2)*111.32)</f>
        <v>0.20025590696679985</v>
      </c>
    </row>
    <row r="9508" spans="1:7" hidden="1" x14ac:dyDescent="0.2">
      <c r="A9508" t="s">
        <v>78</v>
      </c>
      <c r="B9508">
        <v>0</v>
      </c>
      <c r="C9508">
        <v>33</v>
      </c>
      <c r="D9508" t="s">
        <v>7418</v>
      </c>
      <c r="E9508">
        <v>49.162607000000001</v>
      </c>
      <c r="F9508">
        <v>-123.13969400000001</v>
      </c>
      <c r="G9508">
        <f>IF(route_map__2[[#This Row],[route_label]]&lt;&gt;A9509,0,SQRT((E9509-route_map__2[[#This Row],[stop_lat]])^2 + ((F9509-route_map__2[[#This Row],[stop_lon]])*COS(RADIANS(route_map__2[[#This Row],[stop_lat]])))^2)*111.32)</f>
        <v>0.29516838945646229</v>
      </c>
    </row>
    <row r="9509" spans="1:7" hidden="1" x14ac:dyDescent="0.2">
      <c r="A9509" t="s">
        <v>78</v>
      </c>
      <c r="B9509">
        <v>0</v>
      </c>
      <c r="C9509">
        <v>34</v>
      </c>
      <c r="D9509" t="s">
        <v>7216</v>
      </c>
      <c r="E9509">
        <v>49.164174000000003</v>
      </c>
      <c r="F9509">
        <v>-123.13642299999999</v>
      </c>
      <c r="G9509">
        <f>IF(route_map__2[[#This Row],[route_label]]&lt;&gt;A9510,0,SQRT((E9510-route_map__2[[#This Row],[stop_lat]])^2 + ((F9510-route_map__2[[#This Row],[stop_lon]])*COS(RADIANS(route_map__2[[#This Row],[stop_lat]])))^2)*111.32)</f>
        <v>0.38134153529367715</v>
      </c>
    </row>
    <row r="9510" spans="1:7" hidden="1" x14ac:dyDescent="0.2">
      <c r="A9510" t="s">
        <v>78</v>
      </c>
      <c r="B9510">
        <v>0</v>
      </c>
      <c r="C9510">
        <v>35</v>
      </c>
      <c r="D9510" t="s">
        <v>7217</v>
      </c>
      <c r="E9510">
        <v>49.167572999999997</v>
      </c>
      <c r="F9510">
        <v>-123.13577100000001</v>
      </c>
      <c r="G9510">
        <f>IF(route_map__2[[#This Row],[route_label]]&lt;&gt;A9511,0,SQRT((E9511-route_map__2[[#This Row],[stop_lat]])^2 + ((F9511-route_map__2[[#This Row],[stop_lon]])*COS(RADIANS(route_map__2[[#This Row],[stop_lat]])))^2)*111.32)</f>
        <v>2.7537334822517478E-2</v>
      </c>
    </row>
    <row r="9511" spans="1:7" hidden="1" x14ac:dyDescent="0.2">
      <c r="A9511" t="s">
        <v>78</v>
      </c>
      <c r="B9511">
        <v>1</v>
      </c>
      <c r="C9511">
        <v>1</v>
      </c>
      <c r="D9511" t="s">
        <v>7218</v>
      </c>
      <c r="E9511">
        <v>49.167721999999998</v>
      </c>
      <c r="F9511">
        <v>-123.136073</v>
      </c>
      <c r="G9511">
        <f>IF(route_map__2[[#This Row],[route_label]]&lt;&gt;A9512,0,SQRT((E9512-route_map__2[[#This Row],[stop_lat]])^2 + ((F9512-route_map__2[[#This Row],[stop_lon]])*COS(RADIANS(route_map__2[[#This Row],[stop_lat]])))^2)*111.32)</f>
        <v>0.22878364794420813</v>
      </c>
    </row>
    <row r="9512" spans="1:7" hidden="1" x14ac:dyDescent="0.2">
      <c r="A9512" t="s">
        <v>78</v>
      </c>
      <c r="B9512">
        <v>1</v>
      </c>
      <c r="C9512">
        <v>2</v>
      </c>
      <c r="D9512" t="s">
        <v>7219</v>
      </c>
      <c r="E9512">
        <v>49.165709999999997</v>
      </c>
      <c r="F9512">
        <v>-123.136714</v>
      </c>
      <c r="G9512">
        <f>IF(route_map__2[[#This Row],[route_label]]&lt;&gt;A9513,0,SQRT((E9513-route_map__2[[#This Row],[stop_lat]])^2 + ((F9513-route_map__2[[#This Row],[stop_lon]])*COS(RADIANS(route_map__2[[#This Row],[stop_lat]])))^2)*111.32)</f>
        <v>0.27974876038215324</v>
      </c>
    </row>
    <row r="9513" spans="1:7" hidden="1" x14ac:dyDescent="0.2">
      <c r="A9513" t="s">
        <v>78</v>
      </c>
      <c r="B9513">
        <v>1</v>
      </c>
      <c r="C9513">
        <v>3</v>
      </c>
      <c r="D9513" t="s">
        <v>7220</v>
      </c>
      <c r="E9513">
        <v>49.163196999999997</v>
      </c>
      <c r="F9513">
        <v>-123.136701</v>
      </c>
      <c r="G9513">
        <f>IF(route_map__2[[#This Row],[route_label]]&lt;&gt;A9514,0,SQRT((E9514-route_map__2[[#This Row],[stop_lat]])^2 + ((F9514-route_map__2[[#This Row],[stop_lon]])*COS(RADIANS(route_map__2[[#This Row],[stop_lat]])))^2)*111.32)</f>
        <v>0.30459270645097641</v>
      </c>
    </row>
    <row r="9514" spans="1:7" hidden="1" x14ac:dyDescent="0.2">
      <c r="A9514" t="s">
        <v>78</v>
      </c>
      <c r="B9514">
        <v>1</v>
      </c>
      <c r="C9514">
        <v>4</v>
      </c>
      <c r="D9514" t="s">
        <v>7419</v>
      </c>
      <c r="E9514">
        <v>49.162846999999999</v>
      </c>
      <c r="F9514">
        <v>-123.140851</v>
      </c>
      <c r="G9514">
        <f>IF(route_map__2[[#This Row],[route_label]]&lt;&gt;A9515,0,SQRT((E9515-route_map__2[[#This Row],[stop_lat]])^2 + ((F9515-route_map__2[[#This Row],[stop_lon]])*COS(RADIANS(route_map__2[[#This Row],[stop_lat]])))^2)*111.32)</f>
        <v>0.33295707463402996</v>
      </c>
    </row>
    <row r="9515" spans="1:7" hidden="1" x14ac:dyDescent="0.2">
      <c r="A9515" t="s">
        <v>78</v>
      </c>
      <c r="B9515">
        <v>1</v>
      </c>
      <c r="C9515">
        <v>5</v>
      </c>
      <c r="D9515" t="s">
        <v>7420</v>
      </c>
      <c r="E9515">
        <v>49.162847999999997</v>
      </c>
      <c r="F9515">
        <v>-123.145425</v>
      </c>
      <c r="G9515">
        <f>IF(route_map__2[[#This Row],[route_label]]&lt;&gt;A9516,0,SQRT((E9516-route_map__2[[#This Row],[stop_lat]])^2 + ((F9516-route_map__2[[#This Row],[stop_lon]])*COS(RADIANS(route_map__2[[#This Row],[stop_lat]])))^2)*111.32)</f>
        <v>0.24553256976551102</v>
      </c>
    </row>
    <row r="9516" spans="1:7" hidden="1" x14ac:dyDescent="0.2">
      <c r="A9516" t="s">
        <v>78</v>
      </c>
      <c r="B9516">
        <v>1</v>
      </c>
      <c r="C9516">
        <v>6</v>
      </c>
      <c r="D9516" t="s">
        <v>7421</v>
      </c>
      <c r="E9516">
        <v>49.162852000000001</v>
      </c>
      <c r="F9516">
        <v>-123.148798</v>
      </c>
      <c r="G9516">
        <f>IF(route_map__2[[#This Row],[route_label]]&lt;&gt;A9517,0,SQRT((E9517-route_map__2[[#This Row],[stop_lat]])^2 + ((F9517-route_map__2[[#This Row],[stop_lon]])*COS(RADIANS(route_map__2[[#This Row],[stop_lat]])))^2)*111.32)</f>
        <v>0.34693337352028203</v>
      </c>
    </row>
    <row r="9517" spans="1:7" hidden="1" x14ac:dyDescent="0.2">
      <c r="A9517" t="s">
        <v>78</v>
      </c>
      <c r="B9517">
        <v>1</v>
      </c>
      <c r="C9517">
        <v>7</v>
      </c>
      <c r="D9517" t="s">
        <v>7422</v>
      </c>
      <c r="E9517">
        <v>49.162851000000003</v>
      </c>
      <c r="F9517">
        <v>-123.153564</v>
      </c>
      <c r="G9517">
        <f>IF(route_map__2[[#This Row],[route_label]]&lt;&gt;A9518,0,SQRT((E9518-route_map__2[[#This Row],[stop_lat]])^2 + ((F9518-route_map__2[[#This Row],[stop_lon]])*COS(RADIANS(route_map__2[[#This Row],[stop_lat]])))^2)*111.32)</f>
        <v>0.42300252826222706</v>
      </c>
    </row>
    <row r="9518" spans="1:7" hidden="1" x14ac:dyDescent="0.2">
      <c r="A9518" t="s">
        <v>78</v>
      </c>
      <c r="B9518">
        <v>1</v>
      </c>
      <c r="C9518">
        <v>8</v>
      </c>
      <c r="D9518" t="s">
        <v>7423</v>
      </c>
      <c r="E9518">
        <v>49.162849000000001</v>
      </c>
      <c r="F9518">
        <v>-123.159375</v>
      </c>
      <c r="G9518">
        <f>IF(route_map__2[[#This Row],[route_label]]&lt;&gt;A9519,0,SQRT((E9519-route_map__2[[#This Row],[stop_lat]])^2 + ((F9519-route_map__2[[#This Row],[stop_lon]])*COS(RADIANS(route_map__2[[#This Row],[stop_lat]])))^2)*111.32)</f>
        <v>0.14624301341792717</v>
      </c>
    </row>
    <row r="9519" spans="1:7" hidden="1" x14ac:dyDescent="0.2">
      <c r="A9519" t="s">
        <v>78</v>
      </c>
      <c r="B9519">
        <v>1</v>
      </c>
      <c r="C9519">
        <v>9</v>
      </c>
      <c r="D9519" t="s">
        <v>7424</v>
      </c>
      <c r="E9519">
        <v>49.162854000000003</v>
      </c>
      <c r="F9519">
        <v>-123.161384</v>
      </c>
      <c r="G9519">
        <f>IF(route_map__2[[#This Row],[route_label]]&lt;&gt;A9520,0,SQRT((E9520-route_map__2[[#This Row],[stop_lat]])^2 + ((F9520-route_map__2[[#This Row],[stop_lon]])*COS(RADIANS(route_map__2[[#This Row],[stop_lat]])))^2)*111.32)</f>
        <v>0.29066884017020111</v>
      </c>
    </row>
    <row r="9520" spans="1:7" hidden="1" x14ac:dyDescent="0.2">
      <c r="A9520" t="s">
        <v>78</v>
      </c>
      <c r="B9520">
        <v>1</v>
      </c>
      <c r="C9520">
        <v>10</v>
      </c>
      <c r="D9520" t="s">
        <v>7425</v>
      </c>
      <c r="E9520">
        <v>49.162838999999998</v>
      </c>
      <c r="F9520">
        <v>-123.16537700000001</v>
      </c>
      <c r="G9520">
        <f>IF(route_map__2[[#This Row],[route_label]]&lt;&gt;A9521,0,SQRT((E9521-route_map__2[[#This Row],[stop_lat]])^2 + ((F9521-route_map__2[[#This Row],[stop_lon]])*COS(RADIANS(route_map__2[[#This Row],[stop_lat]])))^2)*111.32)</f>
        <v>0.32476988833302717</v>
      </c>
    </row>
    <row r="9521" spans="1:7" hidden="1" x14ac:dyDescent="0.2">
      <c r="A9521" t="s">
        <v>78</v>
      </c>
      <c r="B9521">
        <v>1</v>
      </c>
      <c r="C9521">
        <v>11</v>
      </c>
      <c r="D9521" t="s">
        <v>7426</v>
      </c>
      <c r="E9521">
        <v>49.162072999999999</v>
      </c>
      <c r="F9521">
        <v>-123.16968199999999</v>
      </c>
      <c r="G9521">
        <f>IF(route_map__2[[#This Row],[route_label]]&lt;&gt;A9522,0,SQRT((E9522-route_map__2[[#This Row],[stop_lat]])^2 + ((F9522-route_map__2[[#This Row],[stop_lon]])*COS(RADIANS(route_map__2[[#This Row],[stop_lat]])))^2)*111.32)</f>
        <v>0.26149806469815245</v>
      </c>
    </row>
    <row r="9522" spans="1:7" hidden="1" x14ac:dyDescent="0.2">
      <c r="A9522" t="s">
        <v>78</v>
      </c>
      <c r="B9522">
        <v>1</v>
      </c>
      <c r="C9522">
        <v>12</v>
      </c>
      <c r="D9522" t="s">
        <v>7427</v>
      </c>
      <c r="E9522">
        <v>49.159730000000003</v>
      </c>
      <c r="F9522">
        <v>-123.16994</v>
      </c>
      <c r="G9522">
        <f>IF(route_map__2[[#This Row],[route_label]]&lt;&gt;A9523,0,SQRT((E9523-route_map__2[[#This Row],[stop_lat]])^2 + ((F9523-route_map__2[[#This Row],[stop_lon]])*COS(RADIANS(route_map__2[[#This Row],[stop_lat]])))^2)*111.32)</f>
        <v>0.32784286378262695</v>
      </c>
    </row>
    <row r="9523" spans="1:7" hidden="1" x14ac:dyDescent="0.2">
      <c r="A9523" t="s">
        <v>78</v>
      </c>
      <c r="B9523">
        <v>1</v>
      </c>
      <c r="C9523">
        <v>13</v>
      </c>
      <c r="D9523" t="s">
        <v>7428</v>
      </c>
      <c r="E9523">
        <v>49.156784999999999</v>
      </c>
      <c r="F9523">
        <v>-123.16991400000001</v>
      </c>
      <c r="G9523">
        <f>IF(route_map__2[[#This Row],[route_label]]&lt;&gt;A9524,0,SQRT((E9524-route_map__2[[#This Row],[stop_lat]])^2 + ((F9524-route_map__2[[#This Row],[stop_lon]])*COS(RADIANS(route_map__2[[#This Row],[stop_lat]])))^2)*111.32)</f>
        <v>0.17198995470307593</v>
      </c>
    </row>
    <row r="9524" spans="1:7" hidden="1" x14ac:dyDescent="0.2">
      <c r="A9524" t="s">
        <v>78</v>
      </c>
      <c r="B9524">
        <v>1</v>
      </c>
      <c r="C9524">
        <v>14</v>
      </c>
      <c r="D9524" t="s">
        <v>7429</v>
      </c>
      <c r="E9524">
        <v>49.155239999999999</v>
      </c>
      <c r="F9524">
        <v>-123.16992</v>
      </c>
      <c r="G9524">
        <f>IF(route_map__2[[#This Row],[route_label]]&lt;&gt;A9525,0,SQRT((E9525-route_map__2[[#This Row],[stop_lat]])^2 + ((F9525-route_map__2[[#This Row],[stop_lon]])*COS(RADIANS(route_map__2[[#This Row],[stop_lat]])))^2)*111.32)</f>
        <v>0.34331396786302043</v>
      </c>
    </row>
    <row r="9525" spans="1:7" hidden="1" x14ac:dyDescent="0.2">
      <c r="A9525" t="s">
        <v>78</v>
      </c>
      <c r="B9525">
        <v>1</v>
      </c>
      <c r="C9525">
        <v>15</v>
      </c>
      <c r="D9525" t="s">
        <v>7430</v>
      </c>
      <c r="E9525">
        <v>49.152155999999998</v>
      </c>
      <c r="F9525">
        <v>-123.1699</v>
      </c>
      <c r="G9525">
        <f>IF(route_map__2[[#This Row],[route_label]]&lt;&gt;A9526,0,SQRT((E9526-route_map__2[[#This Row],[stop_lat]])^2 + ((F9526-route_map__2[[#This Row],[stop_lon]])*COS(RADIANS(route_map__2[[#This Row],[stop_lat]])))^2)*111.32)</f>
        <v>0.23154616091955643</v>
      </c>
    </row>
    <row r="9526" spans="1:7" hidden="1" x14ac:dyDescent="0.2">
      <c r="A9526" t="s">
        <v>78</v>
      </c>
      <c r="B9526">
        <v>1</v>
      </c>
      <c r="C9526">
        <v>16</v>
      </c>
      <c r="D9526" t="s">
        <v>7431</v>
      </c>
      <c r="E9526">
        <v>49.150075999999999</v>
      </c>
      <c r="F9526">
        <v>-123.169893</v>
      </c>
      <c r="G9526">
        <f>IF(route_map__2[[#This Row],[route_label]]&lt;&gt;A9527,0,SQRT((E9527-route_map__2[[#This Row],[stop_lat]])^2 + ((F9527-route_map__2[[#This Row],[stop_lon]])*COS(RADIANS(route_map__2[[#This Row],[stop_lat]])))^2)*111.32)</f>
        <v>0.22576898334489898</v>
      </c>
    </row>
    <row r="9527" spans="1:7" hidden="1" x14ac:dyDescent="0.2">
      <c r="A9527" t="s">
        <v>78</v>
      </c>
      <c r="B9527">
        <v>1</v>
      </c>
      <c r="C9527">
        <v>17</v>
      </c>
      <c r="D9527" t="s">
        <v>7432</v>
      </c>
      <c r="E9527">
        <v>49.148048000000003</v>
      </c>
      <c r="F9527">
        <v>-123.16992500000001</v>
      </c>
      <c r="G9527">
        <f>IF(route_map__2[[#This Row],[route_label]]&lt;&gt;A9528,0,SQRT((E9528-route_map__2[[#This Row],[stop_lat]])^2 + ((F9528-route_map__2[[#This Row],[stop_lon]])*COS(RADIANS(route_map__2[[#This Row],[stop_lat]])))^2)*111.32)</f>
        <v>0.16766411177521098</v>
      </c>
    </row>
    <row r="9528" spans="1:7" hidden="1" x14ac:dyDescent="0.2">
      <c r="A9528" t="s">
        <v>78</v>
      </c>
      <c r="B9528">
        <v>1</v>
      </c>
      <c r="C9528">
        <v>18</v>
      </c>
      <c r="D9528" t="s">
        <v>7433</v>
      </c>
      <c r="E9528">
        <v>49.146541999999997</v>
      </c>
      <c r="F9528">
        <v>-123.169893</v>
      </c>
      <c r="G9528">
        <f>IF(route_map__2[[#This Row],[route_label]]&lt;&gt;A9529,0,SQRT((E9529-route_map__2[[#This Row],[stop_lat]])^2 + ((F9529-route_map__2[[#This Row],[stop_lon]])*COS(RADIANS(route_map__2[[#This Row],[stop_lat]])))^2)*111.32)</f>
        <v>0.33629784613476349</v>
      </c>
    </row>
    <row r="9529" spans="1:7" hidden="1" x14ac:dyDescent="0.2">
      <c r="A9529" t="s">
        <v>78</v>
      </c>
      <c r="B9529">
        <v>1</v>
      </c>
      <c r="C9529">
        <v>19</v>
      </c>
      <c r="D9529" t="s">
        <v>7434</v>
      </c>
      <c r="E9529">
        <v>49.143521</v>
      </c>
      <c r="F9529">
        <v>-123.169889</v>
      </c>
      <c r="G9529">
        <f>IF(route_map__2[[#This Row],[route_label]]&lt;&gt;A9530,0,SQRT((E9530-route_map__2[[#This Row],[stop_lat]])^2 + ((F9530-route_map__2[[#This Row],[stop_lon]])*COS(RADIANS(route_map__2[[#This Row],[stop_lat]])))^2)*111.32)</f>
        <v>0.27793108612772605</v>
      </c>
    </row>
    <row r="9530" spans="1:7" hidden="1" x14ac:dyDescent="0.2">
      <c r="A9530" t="s">
        <v>78</v>
      </c>
      <c r="B9530">
        <v>1</v>
      </c>
      <c r="C9530">
        <v>20</v>
      </c>
      <c r="D9530" t="s">
        <v>7435</v>
      </c>
      <c r="E9530">
        <v>49.141095999999997</v>
      </c>
      <c r="F9530">
        <v>-123.17079699999999</v>
      </c>
      <c r="G9530">
        <f>IF(route_map__2[[#This Row],[route_label]]&lt;&gt;A9531,0,SQRT((E9531-route_map__2[[#This Row],[stop_lat]])^2 + ((F9531-route_map__2[[#This Row],[stop_lon]])*COS(RADIANS(route_map__2[[#This Row],[stop_lat]])))^2)*111.32)</f>
        <v>0.43374967500276607</v>
      </c>
    </row>
    <row r="9531" spans="1:7" hidden="1" x14ac:dyDescent="0.2">
      <c r="A9531" t="s">
        <v>78</v>
      </c>
      <c r="B9531">
        <v>1</v>
      </c>
      <c r="C9531">
        <v>21</v>
      </c>
      <c r="D9531" t="s">
        <v>7436</v>
      </c>
      <c r="E9531">
        <v>49.141106999999998</v>
      </c>
      <c r="F9531">
        <v>-123.17675300000001</v>
      </c>
      <c r="G9531">
        <f>IF(route_map__2[[#This Row],[route_label]]&lt;&gt;A9532,0,SQRT((E9532-route_map__2[[#This Row],[stop_lat]])^2 + ((F9532-route_map__2[[#This Row],[stop_lon]])*COS(RADIANS(route_map__2[[#This Row],[stop_lat]])))^2)*111.32)</f>
        <v>0.28911687613978954</v>
      </c>
    </row>
    <row r="9532" spans="1:7" hidden="1" x14ac:dyDescent="0.2">
      <c r="A9532" t="s">
        <v>78</v>
      </c>
      <c r="B9532">
        <v>1</v>
      </c>
      <c r="C9532">
        <v>22</v>
      </c>
      <c r="D9532" t="s">
        <v>7437</v>
      </c>
      <c r="E9532">
        <v>49.141109999999998</v>
      </c>
      <c r="F9532">
        <v>-123.180723</v>
      </c>
      <c r="G9532">
        <f>IF(route_map__2[[#This Row],[route_label]]&lt;&gt;A9533,0,SQRT((E9533-route_map__2[[#This Row],[stop_lat]])^2 + ((F9533-route_map__2[[#This Row],[stop_lon]])*COS(RADIANS(route_map__2[[#This Row],[stop_lat]])))^2)*111.32)</f>
        <v>0.38131363223037229</v>
      </c>
    </row>
    <row r="9533" spans="1:7" hidden="1" x14ac:dyDescent="0.2">
      <c r="A9533" t="s">
        <v>78</v>
      </c>
      <c r="B9533">
        <v>1</v>
      </c>
      <c r="C9533">
        <v>23</v>
      </c>
      <c r="D9533" t="s">
        <v>7438</v>
      </c>
      <c r="E9533">
        <v>49.141108000000003</v>
      </c>
      <c r="F9533">
        <v>-123.185959</v>
      </c>
      <c r="G9533">
        <f>IF(route_map__2[[#This Row],[route_label]]&lt;&gt;A9534,0,SQRT((E9534-route_map__2[[#This Row],[stop_lat]])^2 + ((F9534-route_map__2[[#This Row],[stop_lon]])*COS(RADIANS(route_map__2[[#This Row],[stop_lat]])))^2)*111.32)</f>
        <v>0.33063389757337686</v>
      </c>
    </row>
    <row r="9534" spans="1:7" hidden="1" x14ac:dyDescent="0.2">
      <c r="A9534" t="s">
        <v>78</v>
      </c>
      <c r="B9534">
        <v>1</v>
      </c>
      <c r="C9534">
        <v>24</v>
      </c>
      <c r="D9534" t="s">
        <v>7439</v>
      </c>
      <c r="E9534">
        <v>49.141089000000001</v>
      </c>
      <c r="F9534">
        <v>-123.190499</v>
      </c>
      <c r="G9534">
        <f>IF(route_map__2[[#This Row],[route_label]]&lt;&gt;A9535,0,SQRT((E9535-route_map__2[[#This Row],[stop_lat]])^2 + ((F9535-route_map__2[[#This Row],[stop_lon]])*COS(RADIANS(route_map__2[[#This Row],[stop_lat]])))^2)*111.32)</f>
        <v>0.1841729107932773</v>
      </c>
    </row>
    <row r="9535" spans="1:7" hidden="1" x14ac:dyDescent="0.2">
      <c r="A9535" t="s">
        <v>78</v>
      </c>
      <c r="B9535">
        <v>1</v>
      </c>
      <c r="C9535">
        <v>25</v>
      </c>
      <c r="D9535" t="s">
        <v>7440</v>
      </c>
      <c r="E9535">
        <v>49.139676999999999</v>
      </c>
      <c r="F9535">
        <v>-123.191817</v>
      </c>
      <c r="G9535">
        <f>IF(route_map__2[[#This Row],[route_label]]&lt;&gt;A9536,0,SQRT((E9536-route_map__2[[#This Row],[stop_lat]])^2 + ((F9536-route_map__2[[#This Row],[stop_lon]])*COS(RADIANS(route_map__2[[#This Row],[stop_lat]])))^2)*111.32)</f>
        <v>0.28934152047656353</v>
      </c>
    </row>
    <row r="9536" spans="1:7" hidden="1" x14ac:dyDescent="0.2">
      <c r="A9536" t="s">
        <v>78</v>
      </c>
      <c r="B9536">
        <v>1</v>
      </c>
      <c r="C9536">
        <v>26</v>
      </c>
      <c r="D9536" t="s">
        <v>7441</v>
      </c>
      <c r="E9536">
        <v>49.137183999999998</v>
      </c>
      <c r="F9536">
        <v>-123.192941</v>
      </c>
      <c r="G9536">
        <f>IF(route_map__2[[#This Row],[route_label]]&lt;&gt;A9537,0,SQRT((E9537-route_map__2[[#This Row],[stop_lat]])^2 + ((F9537-route_map__2[[#This Row],[stop_lon]])*COS(RADIANS(route_map__2[[#This Row],[stop_lat]])))^2)*111.32)</f>
        <v>0.23765642101758938</v>
      </c>
    </row>
    <row r="9537" spans="1:7" hidden="1" x14ac:dyDescent="0.2">
      <c r="A9537" t="s">
        <v>78</v>
      </c>
      <c r="B9537">
        <v>1</v>
      </c>
      <c r="C9537">
        <v>27</v>
      </c>
      <c r="D9537" t="s">
        <v>7442</v>
      </c>
      <c r="E9537">
        <v>49.135230999999997</v>
      </c>
      <c r="F9537">
        <v>-123.19162300000001</v>
      </c>
      <c r="G9537">
        <f>IF(route_map__2[[#This Row],[route_label]]&lt;&gt;A9538,0,SQRT((E9538-route_map__2[[#This Row],[stop_lat]])^2 + ((F9538-route_map__2[[#This Row],[stop_lon]])*COS(RADIANS(route_map__2[[#This Row],[stop_lat]])))^2)*111.32)</f>
        <v>0.20954968301161725</v>
      </c>
    </row>
    <row r="9538" spans="1:7" hidden="1" x14ac:dyDescent="0.2">
      <c r="A9538" t="s">
        <v>78</v>
      </c>
      <c r="B9538">
        <v>1</v>
      </c>
      <c r="C9538">
        <v>28</v>
      </c>
      <c r="D9538" t="s">
        <v>7443</v>
      </c>
      <c r="E9538">
        <v>49.133355999999999</v>
      </c>
      <c r="F9538">
        <v>-123.191878</v>
      </c>
      <c r="G9538">
        <f>IF(route_map__2[[#This Row],[route_label]]&lt;&gt;A9539,0,SQRT((E9539-route_map__2[[#This Row],[stop_lat]])^2 + ((F9539-route_map__2[[#This Row],[stop_lon]])*COS(RADIANS(route_map__2[[#This Row],[stop_lat]])))^2)*111.32)</f>
        <v>0.18056391938438479</v>
      </c>
    </row>
    <row r="9539" spans="1:7" hidden="1" x14ac:dyDescent="0.2">
      <c r="A9539" t="s">
        <v>78</v>
      </c>
      <c r="B9539">
        <v>1</v>
      </c>
      <c r="C9539">
        <v>29</v>
      </c>
      <c r="D9539" t="s">
        <v>7444</v>
      </c>
      <c r="E9539">
        <v>49.131734000000002</v>
      </c>
      <c r="F9539">
        <v>-123.191864</v>
      </c>
      <c r="G9539">
        <f>IF(route_map__2[[#This Row],[route_label]]&lt;&gt;A9540,0,SQRT((E9540-route_map__2[[#This Row],[stop_lat]])^2 + ((F9540-route_map__2[[#This Row],[stop_lon]])*COS(RADIANS(route_map__2[[#This Row],[stop_lat]])))^2)*111.32)</f>
        <v>0.30045290073096581</v>
      </c>
    </row>
    <row r="9540" spans="1:7" hidden="1" x14ac:dyDescent="0.2">
      <c r="A9540" t="s">
        <v>78</v>
      </c>
      <c r="B9540">
        <v>1</v>
      </c>
      <c r="C9540">
        <v>30</v>
      </c>
      <c r="D9540" t="s">
        <v>7445</v>
      </c>
      <c r="E9540">
        <v>49.129035000000002</v>
      </c>
      <c r="F9540">
        <v>-123.191869</v>
      </c>
      <c r="G9540">
        <f>IF(route_map__2[[#This Row],[route_label]]&lt;&gt;A9541,0,SQRT((E9541-route_map__2[[#This Row],[stop_lat]])^2 + ((F9541-route_map__2[[#This Row],[stop_lon]])*COS(RADIANS(route_map__2[[#This Row],[stop_lat]])))^2)*111.32)</f>
        <v>0.30138365370434173</v>
      </c>
    </row>
    <row r="9541" spans="1:7" hidden="1" x14ac:dyDescent="0.2">
      <c r="A9541" t="s">
        <v>78</v>
      </c>
      <c r="B9541">
        <v>1</v>
      </c>
      <c r="C9541">
        <v>31</v>
      </c>
      <c r="D9541" t="s">
        <v>7446</v>
      </c>
      <c r="E9541">
        <v>49.126365</v>
      </c>
      <c r="F9541">
        <v>-123.19118400000001</v>
      </c>
      <c r="G9541">
        <f>IF(route_map__2[[#This Row],[route_label]]&lt;&gt;A9542,0,SQRT((E9542-route_map__2[[#This Row],[stop_lat]])^2 + ((F9542-route_map__2[[#This Row],[stop_lon]])*COS(RADIANS(route_map__2[[#This Row],[stop_lat]])))^2)*111.32)</f>
        <v>0.32599971464181343</v>
      </c>
    </row>
    <row r="9542" spans="1:7" hidden="1" x14ac:dyDescent="0.2">
      <c r="A9542" t="s">
        <v>78</v>
      </c>
      <c r="B9542">
        <v>1</v>
      </c>
      <c r="C9542">
        <v>32</v>
      </c>
      <c r="D9542" t="s">
        <v>7447</v>
      </c>
      <c r="E9542">
        <v>49.127583999999999</v>
      </c>
      <c r="F9542">
        <v>-123.18711500000001</v>
      </c>
      <c r="G9542">
        <f>IF(route_map__2[[#This Row],[route_label]]&lt;&gt;A9543,0,SQRT((E9543-route_map__2[[#This Row],[stop_lat]])^2 + ((F9543-route_map__2[[#This Row],[stop_lon]])*COS(RADIANS(route_map__2[[#This Row],[stop_lat]])))^2)*111.32)</f>
        <v>0.11644457076414366</v>
      </c>
    </row>
    <row r="9543" spans="1:7" hidden="1" x14ac:dyDescent="0.2">
      <c r="A9543" t="s">
        <v>78</v>
      </c>
      <c r="B9543">
        <v>1</v>
      </c>
      <c r="C9543">
        <v>33</v>
      </c>
      <c r="D9543" t="s">
        <v>7448</v>
      </c>
      <c r="E9543">
        <v>49.128630000000001</v>
      </c>
      <c r="F9543">
        <v>-123.187102</v>
      </c>
      <c r="G9543">
        <f>IF(route_map__2[[#This Row],[route_label]]&lt;&gt;A9544,0,SQRT((E9544-route_map__2[[#This Row],[stop_lat]])^2 + ((F9544-route_map__2[[#This Row],[stop_lon]])*COS(RADIANS(route_map__2[[#This Row],[stop_lat]])))^2)*111.32)</f>
        <v>0.29867159553175682</v>
      </c>
    </row>
    <row r="9544" spans="1:7" hidden="1" x14ac:dyDescent="0.2">
      <c r="A9544" t="s">
        <v>78</v>
      </c>
      <c r="B9544">
        <v>1</v>
      </c>
      <c r="C9544">
        <v>34</v>
      </c>
      <c r="D9544" t="s">
        <v>7449</v>
      </c>
      <c r="E9544">
        <v>49.131312999999999</v>
      </c>
      <c r="F9544">
        <v>-123.1871</v>
      </c>
      <c r="G9544">
        <f>IF(route_map__2[[#This Row],[route_label]]&lt;&gt;A9545,0,SQRT((E9545-route_map__2[[#This Row],[stop_lat]])^2 + ((F9545-route_map__2[[#This Row],[stop_lon]])*COS(RADIANS(route_map__2[[#This Row],[stop_lat]])))^2)*111.32)</f>
        <v>0.27221505063732004</v>
      </c>
    </row>
    <row r="9545" spans="1:7" hidden="1" x14ac:dyDescent="0.2">
      <c r="A9545" t="s">
        <v>78</v>
      </c>
      <c r="B9545">
        <v>1</v>
      </c>
      <c r="C9545">
        <v>35</v>
      </c>
      <c r="D9545" t="s">
        <v>7450</v>
      </c>
      <c r="E9545">
        <v>49.133724999999998</v>
      </c>
      <c r="F9545">
        <v>-123.186485</v>
      </c>
      <c r="G9545">
        <f>IF(route_map__2[[#This Row],[route_label]]&lt;&gt;A9546,0,SQRT((E9546-route_map__2[[#This Row],[stop_lat]])^2 + ((F9546-route_map__2[[#This Row],[stop_lon]])*COS(RADIANS(route_map__2[[#This Row],[stop_lat]])))^2)*111.32)</f>
        <v>0.19512899500968692</v>
      </c>
    </row>
    <row r="9546" spans="1:7" hidden="1" x14ac:dyDescent="0.2">
      <c r="A9546" t="s">
        <v>78</v>
      </c>
      <c r="B9546">
        <v>1</v>
      </c>
      <c r="C9546">
        <v>36</v>
      </c>
      <c r="D9546" t="s">
        <v>7451</v>
      </c>
      <c r="E9546">
        <v>49.133719999999997</v>
      </c>
      <c r="F9546">
        <v>-123.183806</v>
      </c>
      <c r="G9546">
        <f>IF(route_map__2[[#This Row],[route_label]]&lt;&gt;A9547,0,SQRT((E9547-route_map__2[[#This Row],[stop_lat]])^2 + ((F9547-route_map__2[[#This Row],[stop_lon]])*COS(RADIANS(route_map__2[[#This Row],[stop_lat]])))^2)*111.32)</f>
        <v>0.18034351509416729</v>
      </c>
    </row>
    <row r="9547" spans="1:7" hidden="1" x14ac:dyDescent="0.2">
      <c r="A9547" t="s">
        <v>78</v>
      </c>
      <c r="B9547">
        <v>1</v>
      </c>
      <c r="C9547">
        <v>37</v>
      </c>
      <c r="D9547" t="s">
        <v>7452</v>
      </c>
      <c r="E9547">
        <v>49.133313999999999</v>
      </c>
      <c r="F9547">
        <v>-123.181409</v>
      </c>
      <c r="G9547">
        <f>IF(route_map__2[[#This Row],[route_label]]&lt;&gt;A9548,0,SQRT((E9548-route_map__2[[#This Row],[stop_lat]])^2 + ((F9548-route_map__2[[#This Row],[stop_lon]])*COS(RADIANS(route_map__2[[#This Row],[stop_lat]])))^2)*111.32)</f>
        <v>0.37438049666212792</v>
      </c>
    </row>
    <row r="9548" spans="1:7" hidden="1" x14ac:dyDescent="0.2">
      <c r="A9548" t="s">
        <v>78</v>
      </c>
      <c r="B9548">
        <v>1</v>
      </c>
      <c r="C9548">
        <v>38</v>
      </c>
      <c r="D9548" t="s">
        <v>7453</v>
      </c>
      <c r="E9548">
        <v>49.129950999999998</v>
      </c>
      <c r="F9548">
        <v>-123.181369</v>
      </c>
      <c r="G9548">
        <f>IF(route_map__2[[#This Row],[route_label]]&lt;&gt;A9549,0,SQRT((E9549-route_map__2[[#This Row],[stop_lat]])^2 + ((F9549-route_map__2[[#This Row],[stop_lon]])*COS(RADIANS(route_map__2[[#This Row],[stop_lat]])))^2)*111.32)</f>
        <v>0.32473485152988818</v>
      </c>
    </row>
    <row r="9549" spans="1:7" hidden="1" x14ac:dyDescent="0.2">
      <c r="A9549" t="s">
        <v>78</v>
      </c>
      <c r="B9549">
        <v>1</v>
      </c>
      <c r="C9549">
        <v>39</v>
      </c>
      <c r="D9549" t="s">
        <v>7454</v>
      </c>
      <c r="E9549">
        <v>49.127034000000002</v>
      </c>
      <c r="F9549">
        <v>-123.181327</v>
      </c>
      <c r="G9549">
        <f>IF(route_map__2[[#This Row],[route_label]]&lt;&gt;A9550,0,SQRT((E9550-route_map__2[[#This Row],[stop_lat]])^2 + ((F9550-route_map__2[[#This Row],[stop_lon]])*COS(RADIANS(route_map__2[[#This Row],[stop_lat]])))^2)*111.32)</f>
        <v>0.20783154636782508</v>
      </c>
    </row>
    <row r="9550" spans="1:7" hidden="1" x14ac:dyDescent="0.2">
      <c r="A9550" t="s">
        <v>78</v>
      </c>
      <c r="B9550">
        <v>1</v>
      </c>
      <c r="C9550">
        <v>40</v>
      </c>
      <c r="D9550" t="s">
        <v>7247</v>
      </c>
      <c r="E9550">
        <v>49.126496000000003</v>
      </c>
      <c r="F9550">
        <v>-123.184059</v>
      </c>
      <c r="G9550">
        <f>IF(route_map__2[[#This Row],[route_label]]&lt;&gt;A9551,0,SQRT((E9551-route_map__2[[#This Row],[stop_lat]])^2 + ((F9551-route_map__2[[#This Row],[stop_lon]])*COS(RADIANS(route_map__2[[#This Row],[stop_lat]])))^2)*111.32)</f>
        <v>0</v>
      </c>
    </row>
    <row r="9551" spans="1:7" hidden="1" x14ac:dyDescent="0.2">
      <c r="A9551" t="s">
        <v>231</v>
      </c>
      <c r="B9551">
        <v>0</v>
      </c>
      <c r="C9551">
        <v>1</v>
      </c>
      <c r="D9551" t="s">
        <v>7247</v>
      </c>
      <c r="E9551">
        <v>49.126496000000003</v>
      </c>
      <c r="F9551">
        <v>-123.184059</v>
      </c>
      <c r="G9551">
        <f>IF(route_map__2[[#This Row],[route_label]]&lt;&gt;A9552,0,SQRT((E9552-route_map__2[[#This Row],[stop_lat]])^2 + ((F9552-route_map__2[[#This Row],[stop_lon]])*COS(RADIANS(route_map__2[[#This Row],[stop_lat]])))^2)*111.32)</f>
        <v>0.25343391289260264</v>
      </c>
    </row>
    <row r="9552" spans="1:7" hidden="1" x14ac:dyDescent="0.2">
      <c r="A9552" t="s">
        <v>231</v>
      </c>
      <c r="B9552">
        <v>0</v>
      </c>
      <c r="C9552">
        <v>2</v>
      </c>
      <c r="D9552" t="s">
        <v>7447</v>
      </c>
      <c r="E9552">
        <v>49.127583999999999</v>
      </c>
      <c r="F9552">
        <v>-123.18711500000001</v>
      </c>
      <c r="G9552">
        <f>IF(route_map__2[[#This Row],[route_label]]&lt;&gt;A9553,0,SQRT((E9553-route_map__2[[#This Row],[stop_lat]])^2 + ((F9553-route_map__2[[#This Row],[stop_lon]])*COS(RADIANS(route_map__2[[#This Row],[stop_lat]])))^2)*111.32)</f>
        <v>0.11644457076414366</v>
      </c>
    </row>
    <row r="9553" spans="1:7" hidden="1" x14ac:dyDescent="0.2">
      <c r="A9553" t="s">
        <v>231</v>
      </c>
      <c r="B9553">
        <v>0</v>
      </c>
      <c r="C9553">
        <v>3</v>
      </c>
      <c r="D9553" t="s">
        <v>7448</v>
      </c>
      <c r="E9553">
        <v>49.128630000000001</v>
      </c>
      <c r="F9553">
        <v>-123.187102</v>
      </c>
      <c r="G9553">
        <f>IF(route_map__2[[#This Row],[route_label]]&lt;&gt;A9554,0,SQRT((E9554-route_map__2[[#This Row],[stop_lat]])^2 + ((F9554-route_map__2[[#This Row],[stop_lon]])*COS(RADIANS(route_map__2[[#This Row],[stop_lat]])))^2)*111.32)</f>
        <v>0.29867159553175682</v>
      </c>
    </row>
    <row r="9554" spans="1:7" hidden="1" x14ac:dyDescent="0.2">
      <c r="A9554" t="s">
        <v>231</v>
      </c>
      <c r="B9554">
        <v>0</v>
      </c>
      <c r="C9554">
        <v>4</v>
      </c>
      <c r="D9554" t="s">
        <v>7449</v>
      </c>
      <c r="E9554">
        <v>49.131312999999999</v>
      </c>
      <c r="F9554">
        <v>-123.1871</v>
      </c>
      <c r="G9554">
        <f>IF(route_map__2[[#This Row],[route_label]]&lt;&gt;A9555,0,SQRT((E9555-route_map__2[[#This Row],[stop_lat]])^2 + ((F9555-route_map__2[[#This Row],[stop_lon]])*COS(RADIANS(route_map__2[[#This Row],[stop_lat]])))^2)*111.32)</f>
        <v>0.27221505063732004</v>
      </c>
    </row>
    <row r="9555" spans="1:7" hidden="1" x14ac:dyDescent="0.2">
      <c r="A9555" t="s">
        <v>231</v>
      </c>
      <c r="B9555">
        <v>0</v>
      </c>
      <c r="C9555">
        <v>5</v>
      </c>
      <c r="D9555" t="s">
        <v>7450</v>
      </c>
      <c r="E9555">
        <v>49.133724999999998</v>
      </c>
      <c r="F9555">
        <v>-123.186485</v>
      </c>
      <c r="G9555">
        <f>IF(route_map__2[[#This Row],[route_label]]&lt;&gt;A9556,0,SQRT((E9556-route_map__2[[#This Row],[stop_lat]])^2 + ((F9556-route_map__2[[#This Row],[stop_lon]])*COS(RADIANS(route_map__2[[#This Row],[stop_lat]])))^2)*111.32)</f>
        <v>0.19512899500968692</v>
      </c>
    </row>
    <row r="9556" spans="1:7" hidden="1" x14ac:dyDescent="0.2">
      <c r="A9556" t="s">
        <v>231</v>
      </c>
      <c r="B9556">
        <v>0</v>
      </c>
      <c r="C9556">
        <v>6</v>
      </c>
      <c r="D9556" t="s">
        <v>7451</v>
      </c>
      <c r="E9556">
        <v>49.133719999999997</v>
      </c>
      <c r="F9556">
        <v>-123.183806</v>
      </c>
      <c r="G9556">
        <f>IF(route_map__2[[#This Row],[route_label]]&lt;&gt;A9557,0,SQRT((E9557-route_map__2[[#This Row],[stop_lat]])^2 + ((F9557-route_map__2[[#This Row],[stop_lon]])*COS(RADIANS(route_map__2[[#This Row],[stop_lat]])))^2)*111.32)</f>
        <v>0.12798271968657504</v>
      </c>
    </row>
    <row r="9557" spans="1:7" hidden="1" x14ac:dyDescent="0.2">
      <c r="A9557" t="s">
        <v>231</v>
      </c>
      <c r="B9557">
        <v>0</v>
      </c>
      <c r="C9557">
        <v>7</v>
      </c>
      <c r="D9557" t="s">
        <v>7455</v>
      </c>
      <c r="E9557">
        <v>49.133705999999997</v>
      </c>
      <c r="F9557">
        <v>-123.18204900000001</v>
      </c>
      <c r="G9557">
        <f>IF(route_map__2[[#This Row],[route_label]]&lt;&gt;A9558,0,SQRT((E9558-route_map__2[[#This Row],[stop_lat]])^2 + ((F9558-route_map__2[[#This Row],[stop_lon]])*COS(RADIANS(route_map__2[[#This Row],[stop_lat]])))^2)*111.32)</f>
        <v>0.17219652039117381</v>
      </c>
    </row>
    <row r="9558" spans="1:7" hidden="1" x14ac:dyDescent="0.2">
      <c r="A9558" t="s">
        <v>231</v>
      </c>
      <c r="B9558">
        <v>0</v>
      </c>
      <c r="C9558">
        <v>8</v>
      </c>
      <c r="D9558" t="s">
        <v>7455</v>
      </c>
      <c r="E9558">
        <v>49.133687999999999</v>
      </c>
      <c r="F9558">
        <v>-123.17968500000001</v>
      </c>
      <c r="G9558">
        <f>IF(route_map__2[[#This Row],[route_label]]&lt;&gt;A9559,0,SQRT((E9559-route_map__2[[#This Row],[stop_lat]])^2 + ((F9559-route_map__2[[#This Row],[stop_lon]])*COS(RADIANS(route_map__2[[#This Row],[stop_lat]])))^2)*111.32)</f>
        <v>0.18828292284959794</v>
      </c>
    </row>
    <row r="9559" spans="1:7" hidden="1" x14ac:dyDescent="0.2">
      <c r="A9559" t="s">
        <v>231</v>
      </c>
      <c r="B9559">
        <v>0</v>
      </c>
      <c r="C9559">
        <v>9</v>
      </c>
      <c r="D9559" t="s">
        <v>7456</v>
      </c>
      <c r="E9559">
        <v>49.133682</v>
      </c>
      <c r="F9559">
        <v>-123.1771</v>
      </c>
      <c r="G9559">
        <f>IF(route_map__2[[#This Row],[route_label]]&lt;&gt;A9560,0,SQRT((E9560-route_map__2[[#This Row],[stop_lat]])^2 + ((F9560-route_map__2[[#This Row],[stop_lon]])*COS(RADIANS(route_map__2[[#This Row],[stop_lat]])))^2)*111.32)</f>
        <v>0.29914107190006817</v>
      </c>
    </row>
    <row r="9560" spans="1:7" hidden="1" x14ac:dyDescent="0.2">
      <c r="A9560" t="s">
        <v>231</v>
      </c>
      <c r="B9560">
        <v>0</v>
      </c>
      <c r="C9560">
        <v>10</v>
      </c>
      <c r="D9560" t="s">
        <v>7457</v>
      </c>
      <c r="E9560">
        <v>49.133671</v>
      </c>
      <c r="F9560">
        <v>-123.17299300000001</v>
      </c>
      <c r="G9560">
        <f>IF(route_map__2[[#This Row],[route_label]]&lt;&gt;A9561,0,SQRT((E9561-route_map__2[[#This Row],[stop_lat]])^2 + ((F9561-route_map__2[[#This Row],[stop_lon]])*COS(RADIANS(route_map__2[[#This Row],[stop_lat]])))^2)*111.32)</f>
        <v>0.29962735233988574</v>
      </c>
    </row>
    <row r="9561" spans="1:7" hidden="1" x14ac:dyDescent="0.2">
      <c r="A9561" t="s">
        <v>231</v>
      </c>
      <c r="B9561">
        <v>0</v>
      </c>
      <c r="C9561">
        <v>11</v>
      </c>
      <c r="D9561" t="s">
        <v>7458</v>
      </c>
      <c r="E9561">
        <v>49.133620999999998</v>
      </c>
      <c r="F9561">
        <v>-123.16888</v>
      </c>
      <c r="G9561">
        <f>IF(route_map__2[[#This Row],[route_label]]&lt;&gt;A9562,0,SQRT((E9562-route_map__2[[#This Row],[stop_lat]])^2 + ((F9562-route_map__2[[#This Row],[stop_lon]])*COS(RADIANS(route_map__2[[#This Row],[stop_lat]])))^2)*111.32)</f>
        <v>0.43861931545199151</v>
      </c>
    </row>
    <row r="9562" spans="1:7" hidden="1" x14ac:dyDescent="0.2">
      <c r="A9562" t="s">
        <v>231</v>
      </c>
      <c r="B9562">
        <v>0</v>
      </c>
      <c r="C9562">
        <v>12</v>
      </c>
      <c r="D9562" t="s">
        <v>7459</v>
      </c>
      <c r="E9562">
        <v>49.133496999999998</v>
      </c>
      <c r="F9562">
        <v>-123.16286100000001</v>
      </c>
      <c r="G9562">
        <f>IF(route_map__2[[#This Row],[route_label]]&lt;&gt;A9563,0,SQRT((E9563-route_map__2[[#This Row],[stop_lat]])^2 + ((F9563-route_map__2[[#This Row],[stop_lon]])*COS(RADIANS(route_map__2[[#This Row],[stop_lat]])))^2)*111.32)</f>
        <v>0.14936573786447052</v>
      </c>
    </row>
    <row r="9563" spans="1:7" hidden="1" x14ac:dyDescent="0.2">
      <c r="A9563" t="s">
        <v>231</v>
      </c>
      <c r="B9563">
        <v>0</v>
      </c>
      <c r="C9563">
        <v>13</v>
      </c>
      <c r="D9563" t="s">
        <v>7460</v>
      </c>
      <c r="E9563">
        <v>49.133462000000002</v>
      </c>
      <c r="F9563">
        <v>-123.160811</v>
      </c>
      <c r="G9563">
        <f>IF(route_map__2[[#This Row],[route_label]]&lt;&gt;A9564,0,SQRT((E9564-route_map__2[[#This Row],[stop_lat]])^2 + ((F9564-route_map__2[[#This Row],[stop_lon]])*COS(RADIANS(route_map__2[[#This Row],[stop_lat]])))^2)*111.32)</f>
        <v>0.1847672663307896</v>
      </c>
    </row>
    <row r="9564" spans="1:7" hidden="1" x14ac:dyDescent="0.2">
      <c r="A9564" t="s">
        <v>231</v>
      </c>
      <c r="B9564">
        <v>0</v>
      </c>
      <c r="C9564">
        <v>14</v>
      </c>
      <c r="D9564" t="s">
        <v>7461</v>
      </c>
      <c r="E9564">
        <v>49.133422000000003</v>
      </c>
      <c r="F9564">
        <v>-123.158275</v>
      </c>
      <c r="G9564">
        <f>IF(route_map__2[[#This Row],[route_label]]&lt;&gt;A9565,0,SQRT((E9565-route_map__2[[#This Row],[stop_lat]])^2 + ((F9565-route_map__2[[#This Row],[stop_lon]])*COS(RADIANS(route_map__2[[#This Row],[stop_lat]])))^2)*111.32)</f>
        <v>0.25341055080766417</v>
      </c>
    </row>
    <row r="9565" spans="1:7" hidden="1" x14ac:dyDescent="0.2">
      <c r="A9565" t="s">
        <v>231</v>
      </c>
      <c r="B9565">
        <v>0</v>
      </c>
      <c r="C9565">
        <v>15</v>
      </c>
      <c r="D9565" t="s">
        <v>7462</v>
      </c>
      <c r="E9565">
        <v>49.133443999999997</v>
      </c>
      <c r="F9565">
        <v>-123.154796</v>
      </c>
      <c r="G9565">
        <f>IF(route_map__2[[#This Row],[route_label]]&lt;&gt;A9566,0,SQRT((E9566-route_map__2[[#This Row],[stop_lat]])^2 + ((F9566-route_map__2[[#This Row],[stop_lon]])*COS(RADIANS(route_map__2[[#This Row],[stop_lat]])))^2)*111.32)</f>
        <v>0.24378439871941043</v>
      </c>
    </row>
    <row r="9566" spans="1:7" hidden="1" x14ac:dyDescent="0.2">
      <c r="A9566" t="s">
        <v>231</v>
      </c>
      <c r="B9566">
        <v>0</v>
      </c>
      <c r="C9566">
        <v>16</v>
      </c>
      <c r="D9566" t="s">
        <v>7463</v>
      </c>
      <c r="E9566">
        <v>49.133440999999998</v>
      </c>
      <c r="F9566">
        <v>-123.151449</v>
      </c>
      <c r="G9566">
        <f>IF(route_map__2[[#This Row],[route_label]]&lt;&gt;A9567,0,SQRT((E9567-route_map__2[[#This Row],[stop_lat]])^2 + ((F9567-route_map__2[[#This Row],[stop_lon]])*COS(RADIANS(route_map__2[[#This Row],[stop_lat]])))^2)*111.32)</f>
        <v>0.28770423753521362</v>
      </c>
    </row>
    <row r="9567" spans="1:7" hidden="1" x14ac:dyDescent="0.2">
      <c r="A9567" t="s">
        <v>231</v>
      </c>
      <c r="B9567">
        <v>0</v>
      </c>
      <c r="C9567">
        <v>17</v>
      </c>
      <c r="D9567" t="s">
        <v>7464</v>
      </c>
      <c r="E9567">
        <v>49.134245</v>
      </c>
      <c r="F9567">
        <v>-123.147695</v>
      </c>
      <c r="G9567">
        <f>IF(route_map__2[[#This Row],[route_label]]&lt;&gt;A9568,0,SQRT((E9568-route_map__2[[#This Row],[stop_lat]])^2 + ((F9568-route_map__2[[#This Row],[stop_lon]])*COS(RADIANS(route_map__2[[#This Row],[stop_lat]])))^2)*111.32)</f>
        <v>0.26850606272512861</v>
      </c>
    </row>
    <row r="9568" spans="1:7" hidden="1" x14ac:dyDescent="0.2">
      <c r="A9568" t="s">
        <v>231</v>
      </c>
      <c r="B9568">
        <v>0</v>
      </c>
      <c r="C9568">
        <v>18</v>
      </c>
      <c r="D9568" t="s">
        <v>7465</v>
      </c>
      <c r="E9568">
        <v>49.136657</v>
      </c>
      <c r="F9568">
        <v>-123.14771</v>
      </c>
      <c r="G9568">
        <f>IF(route_map__2[[#This Row],[route_label]]&lt;&gt;A9569,0,SQRT((E9569-route_map__2[[#This Row],[stop_lat]])^2 + ((F9569-route_map__2[[#This Row],[stop_lon]])*COS(RADIANS(route_map__2[[#This Row],[stop_lat]])))^2)*111.32)</f>
        <v>0.27563817329863527</v>
      </c>
    </row>
    <row r="9569" spans="1:7" hidden="1" x14ac:dyDescent="0.2">
      <c r="A9569" t="s">
        <v>231</v>
      </c>
      <c r="B9569">
        <v>0</v>
      </c>
      <c r="C9569">
        <v>19</v>
      </c>
      <c r="D9569" t="s">
        <v>7466</v>
      </c>
      <c r="E9569">
        <v>49.139133000000001</v>
      </c>
      <c r="F9569">
        <v>-123.14774199999999</v>
      </c>
      <c r="G9569">
        <f>IF(route_map__2[[#This Row],[route_label]]&lt;&gt;A9570,0,SQRT((E9570-route_map__2[[#This Row],[stop_lat]])^2 + ((F9570-route_map__2[[#This Row],[stop_lon]])*COS(RADIANS(route_map__2[[#This Row],[stop_lat]])))^2)*111.32)</f>
        <v>0.2370043194709823</v>
      </c>
    </row>
    <row r="9570" spans="1:7" hidden="1" x14ac:dyDescent="0.2">
      <c r="A9570" t="s">
        <v>231</v>
      </c>
      <c r="B9570">
        <v>0</v>
      </c>
      <c r="C9570">
        <v>20</v>
      </c>
      <c r="D9570" t="s">
        <v>7467</v>
      </c>
      <c r="E9570">
        <v>49.141261999999998</v>
      </c>
      <c r="F9570">
        <v>-123.147761</v>
      </c>
      <c r="G9570">
        <f>IF(route_map__2[[#This Row],[route_label]]&lt;&gt;A9571,0,SQRT((E9571-route_map__2[[#This Row],[stop_lat]])^2 + ((F9571-route_map__2[[#This Row],[stop_lon]])*COS(RADIANS(route_map__2[[#This Row],[stop_lat]])))^2)*111.32)</f>
        <v>0.3251678076919241</v>
      </c>
    </row>
    <row r="9571" spans="1:7" hidden="1" x14ac:dyDescent="0.2">
      <c r="A9571" t="s">
        <v>231</v>
      </c>
      <c r="B9571">
        <v>0</v>
      </c>
      <c r="C9571">
        <v>21</v>
      </c>
      <c r="D9571" t="s">
        <v>7468</v>
      </c>
      <c r="E9571">
        <v>49.144182999999998</v>
      </c>
      <c r="F9571">
        <v>-123.147745</v>
      </c>
      <c r="G9571">
        <f>IF(route_map__2[[#This Row],[route_label]]&lt;&gt;A9572,0,SQRT((E9572-route_map__2[[#This Row],[stop_lat]])^2 + ((F9572-route_map__2[[#This Row],[stop_lon]])*COS(RADIANS(route_map__2[[#This Row],[stop_lat]])))^2)*111.32)</f>
        <v>0.23477392517479767</v>
      </c>
    </row>
    <row r="9572" spans="1:7" hidden="1" x14ac:dyDescent="0.2">
      <c r="A9572" t="s">
        <v>231</v>
      </c>
      <c r="B9572">
        <v>0</v>
      </c>
      <c r="C9572">
        <v>22</v>
      </c>
      <c r="D9572" t="s">
        <v>7469</v>
      </c>
      <c r="E9572">
        <v>49.146292000000003</v>
      </c>
      <c r="F9572">
        <v>-123.14774300000001</v>
      </c>
      <c r="G9572">
        <f>IF(route_map__2[[#This Row],[route_label]]&lt;&gt;A9573,0,SQRT((E9573-route_map__2[[#This Row],[stop_lat]])^2 + ((F9573-route_map__2[[#This Row],[stop_lon]])*COS(RADIANS(route_map__2[[#This Row],[stop_lat]])))^2)*111.32)</f>
        <v>0.26361605866611537</v>
      </c>
    </row>
    <row r="9573" spans="1:7" hidden="1" x14ac:dyDescent="0.2">
      <c r="A9573" t="s">
        <v>231</v>
      </c>
      <c r="B9573">
        <v>0</v>
      </c>
      <c r="C9573">
        <v>23</v>
      </c>
      <c r="D9573" t="s">
        <v>7470</v>
      </c>
      <c r="E9573">
        <v>49.14866</v>
      </c>
      <c r="F9573">
        <v>-123.147711</v>
      </c>
      <c r="G9573">
        <f>IF(route_map__2[[#This Row],[route_label]]&lt;&gt;A9574,0,SQRT((E9574-route_map__2[[#This Row],[stop_lat]])^2 + ((F9574-route_map__2[[#This Row],[stop_lon]])*COS(RADIANS(route_map__2[[#This Row],[stop_lat]])))^2)*111.32)</f>
        <v>0.15117431358777067</v>
      </c>
    </row>
    <row r="9574" spans="1:7" hidden="1" x14ac:dyDescent="0.2">
      <c r="A9574" t="s">
        <v>231</v>
      </c>
      <c r="B9574">
        <v>0</v>
      </c>
      <c r="C9574">
        <v>24</v>
      </c>
      <c r="D9574" t="s">
        <v>7471</v>
      </c>
      <c r="E9574">
        <v>49.150018000000003</v>
      </c>
      <c r="F9574">
        <v>-123.147721</v>
      </c>
      <c r="G9574">
        <f>IF(route_map__2[[#This Row],[route_label]]&lt;&gt;A9575,0,SQRT((E9575-route_map__2[[#This Row],[stop_lat]])^2 + ((F9575-route_map__2[[#This Row],[stop_lon]])*COS(RADIANS(route_map__2[[#This Row],[stop_lat]])))^2)*111.32)</f>
        <v>0.24534997147040941</v>
      </c>
    </row>
    <row r="9575" spans="1:7" hidden="1" x14ac:dyDescent="0.2">
      <c r="A9575" t="s">
        <v>231</v>
      </c>
      <c r="B9575">
        <v>0</v>
      </c>
      <c r="C9575">
        <v>25</v>
      </c>
      <c r="D9575" t="s">
        <v>7472</v>
      </c>
      <c r="E9575">
        <v>49.152222000000002</v>
      </c>
      <c r="F9575">
        <v>-123.147713</v>
      </c>
      <c r="G9575">
        <f>IF(route_map__2[[#This Row],[route_label]]&lt;&gt;A9576,0,SQRT((E9576-route_map__2[[#This Row],[stop_lat]])^2 + ((F9576-route_map__2[[#This Row],[stop_lon]])*COS(RADIANS(route_map__2[[#This Row],[stop_lat]])))^2)*111.32)</f>
        <v>0.14037453888212595</v>
      </c>
    </row>
    <row r="9576" spans="1:7" hidden="1" x14ac:dyDescent="0.2">
      <c r="A9576" t="s">
        <v>231</v>
      </c>
      <c r="B9576">
        <v>0</v>
      </c>
      <c r="C9576">
        <v>26</v>
      </c>
      <c r="D9576" t="s">
        <v>7473</v>
      </c>
      <c r="E9576">
        <v>49.153483000000001</v>
      </c>
      <c r="F9576">
        <v>-123.14771399999999</v>
      </c>
      <c r="G9576">
        <f>IF(route_map__2[[#This Row],[route_label]]&lt;&gt;A9577,0,SQRT((E9577-route_map__2[[#This Row],[stop_lat]])^2 + ((F9577-route_map__2[[#This Row],[stop_lon]])*COS(RADIANS(route_map__2[[#This Row],[stop_lat]])))^2)*111.32)</f>
        <v>0.27318635281820525</v>
      </c>
    </row>
    <row r="9577" spans="1:7" hidden="1" x14ac:dyDescent="0.2">
      <c r="A9577" t="s">
        <v>231</v>
      </c>
      <c r="B9577">
        <v>0</v>
      </c>
      <c r="C9577">
        <v>27</v>
      </c>
      <c r="D9577" t="s">
        <v>7474</v>
      </c>
      <c r="E9577">
        <v>49.155937000000002</v>
      </c>
      <c r="F9577">
        <v>-123.147687</v>
      </c>
      <c r="G9577">
        <f>IF(route_map__2[[#This Row],[route_label]]&lt;&gt;A9578,0,SQRT((E9578-route_map__2[[#This Row],[stop_lat]])^2 + ((F9578-route_map__2[[#This Row],[stop_lon]])*COS(RADIANS(route_map__2[[#This Row],[stop_lat]])))^2)*111.32)</f>
        <v>0.22865323878400851</v>
      </c>
    </row>
    <row r="9578" spans="1:7" hidden="1" x14ac:dyDescent="0.2">
      <c r="A9578" t="s">
        <v>231</v>
      </c>
      <c r="B9578">
        <v>0</v>
      </c>
      <c r="C9578">
        <v>28</v>
      </c>
      <c r="D9578" t="s">
        <v>7475</v>
      </c>
      <c r="E9578">
        <v>49.157991000000003</v>
      </c>
      <c r="F9578">
        <v>-123.14767399999999</v>
      </c>
      <c r="G9578">
        <f>IF(route_map__2[[#This Row],[route_label]]&lt;&gt;A9579,0,SQRT((E9579-route_map__2[[#This Row],[stop_lat]])^2 + ((F9579-route_map__2[[#This Row],[stop_lon]])*COS(RADIANS(route_map__2[[#This Row],[stop_lat]])))^2)*111.32)</f>
        <v>0.25125345881892214</v>
      </c>
    </row>
    <row r="9579" spans="1:7" hidden="1" x14ac:dyDescent="0.2">
      <c r="A9579" t="s">
        <v>231</v>
      </c>
      <c r="B9579">
        <v>0</v>
      </c>
      <c r="C9579">
        <v>29</v>
      </c>
      <c r="D9579" t="s">
        <v>7476</v>
      </c>
      <c r="E9579">
        <v>49.160248000000003</v>
      </c>
      <c r="F9579">
        <v>-123.147654</v>
      </c>
      <c r="G9579">
        <f>IF(route_map__2[[#This Row],[route_label]]&lt;&gt;A9580,0,SQRT((E9580-route_map__2[[#This Row],[stop_lat]])^2 + ((F9580-route_map__2[[#This Row],[stop_lon]])*COS(RADIANS(route_map__2[[#This Row],[stop_lat]])))^2)*111.32)</f>
        <v>0.38596720760284209</v>
      </c>
    </row>
    <row r="9580" spans="1:7" hidden="1" x14ac:dyDescent="0.2">
      <c r="A9580" t="s">
        <v>231</v>
      </c>
      <c r="B9580">
        <v>0</v>
      </c>
      <c r="C9580">
        <v>30</v>
      </c>
      <c r="D9580" t="s">
        <v>7477</v>
      </c>
      <c r="E9580">
        <v>49.163715000000003</v>
      </c>
      <c r="F9580">
        <v>-123.147599</v>
      </c>
      <c r="G9580">
        <f>IF(route_map__2[[#This Row],[route_label]]&lt;&gt;A9581,0,SQRT((E9581-route_map__2[[#This Row],[stop_lat]])^2 + ((F9581-route_map__2[[#This Row],[stop_lon]])*COS(RADIANS(route_map__2[[#This Row],[stop_lat]])))^2)*111.32)</f>
        <v>0.30590860712637469</v>
      </c>
    </row>
    <row r="9581" spans="1:7" hidden="1" x14ac:dyDescent="0.2">
      <c r="A9581" t="s">
        <v>231</v>
      </c>
      <c r="B9581">
        <v>0</v>
      </c>
      <c r="C9581">
        <v>31</v>
      </c>
      <c r="D9581" t="s">
        <v>7478</v>
      </c>
      <c r="E9581">
        <v>49.166463</v>
      </c>
      <c r="F9581">
        <v>-123.147587</v>
      </c>
      <c r="G9581">
        <f>IF(route_map__2[[#This Row],[route_label]]&lt;&gt;A9582,0,SQRT((E9582-route_map__2[[#This Row],[stop_lat]])^2 + ((F9582-route_map__2[[#This Row],[stop_lon]])*COS(RADIANS(route_map__2[[#This Row],[stop_lat]])))^2)*111.32)</f>
        <v>0.38374017039756575</v>
      </c>
    </row>
    <row r="9582" spans="1:7" hidden="1" x14ac:dyDescent="0.2">
      <c r="A9582" t="s">
        <v>231</v>
      </c>
      <c r="B9582">
        <v>0</v>
      </c>
      <c r="C9582">
        <v>32</v>
      </c>
      <c r="D9582" t="s">
        <v>7479</v>
      </c>
      <c r="E9582">
        <v>49.169910000000002</v>
      </c>
      <c r="F9582">
        <v>-123.147533</v>
      </c>
      <c r="G9582">
        <f>IF(route_map__2[[#This Row],[route_label]]&lt;&gt;A9583,0,SQRT((E9583-route_map__2[[#This Row],[stop_lat]])^2 + ((F9583-route_map__2[[#This Row],[stop_lon]])*COS(RADIANS(route_map__2[[#This Row],[stop_lat]])))^2)*111.32)</f>
        <v>0.33032103822927328</v>
      </c>
    </row>
    <row r="9583" spans="1:7" hidden="1" x14ac:dyDescent="0.2">
      <c r="A9583" t="s">
        <v>231</v>
      </c>
      <c r="B9583">
        <v>0</v>
      </c>
      <c r="C9583">
        <v>33</v>
      </c>
      <c r="D9583" t="s">
        <v>7480</v>
      </c>
      <c r="E9583">
        <v>49.172758000000002</v>
      </c>
      <c r="F9583">
        <v>-123.146259</v>
      </c>
      <c r="G9583">
        <f>IF(route_map__2[[#This Row],[route_label]]&lt;&gt;A9584,0,SQRT((E9584-route_map__2[[#This Row],[stop_lat]])^2 + ((F9584-route_map__2[[#This Row],[stop_lon]])*COS(RADIANS(route_map__2[[#This Row],[stop_lat]])))^2)*111.32)</f>
        <v>0.26908218893475233</v>
      </c>
    </row>
    <row r="9584" spans="1:7" hidden="1" x14ac:dyDescent="0.2">
      <c r="A9584" t="s">
        <v>231</v>
      </c>
      <c r="B9584">
        <v>0</v>
      </c>
      <c r="C9584">
        <v>34</v>
      </c>
      <c r="D9584" t="s">
        <v>7481</v>
      </c>
      <c r="E9584">
        <v>49.173811000000001</v>
      </c>
      <c r="F9584">
        <v>-123.142931</v>
      </c>
      <c r="G9584">
        <f>IF(route_map__2[[#This Row],[route_label]]&lt;&gt;A9585,0,SQRT((E9585-route_map__2[[#This Row],[stop_lat]])^2 + ((F9585-route_map__2[[#This Row],[stop_lon]])*COS(RADIANS(route_map__2[[#This Row],[stop_lat]])))^2)*111.32)</f>
        <v>0.38626604836790657</v>
      </c>
    </row>
    <row r="9585" spans="1:7" hidden="1" x14ac:dyDescent="0.2">
      <c r="A9585" t="s">
        <v>231</v>
      </c>
      <c r="B9585">
        <v>0</v>
      </c>
      <c r="C9585">
        <v>35</v>
      </c>
      <c r="D9585" t="s">
        <v>7482</v>
      </c>
      <c r="E9585">
        <v>49.173763000000001</v>
      </c>
      <c r="F9585">
        <v>-123.137624</v>
      </c>
      <c r="G9585">
        <f>IF(route_map__2[[#This Row],[route_label]]&lt;&gt;A9586,0,SQRT((E9586-route_map__2[[#This Row],[stop_lat]])^2 + ((F9586-route_map__2[[#This Row],[stop_lon]])*COS(RADIANS(route_map__2[[#This Row],[stop_lat]])))^2)*111.32)</f>
        <v>0.49097627966834073</v>
      </c>
    </row>
    <row r="9586" spans="1:7" hidden="1" x14ac:dyDescent="0.2">
      <c r="A9586" t="s">
        <v>231</v>
      </c>
      <c r="B9586">
        <v>0</v>
      </c>
      <c r="C9586">
        <v>36</v>
      </c>
      <c r="D9586" t="s">
        <v>7328</v>
      </c>
      <c r="E9586">
        <v>49.173723000000003</v>
      </c>
      <c r="F9586">
        <v>-123.130878</v>
      </c>
      <c r="G9586">
        <f>IF(route_map__2[[#This Row],[route_label]]&lt;&gt;A9587,0,SQRT((E9587-route_map__2[[#This Row],[stop_lat]])^2 + ((F9587-route_map__2[[#This Row],[stop_lon]])*COS(RADIANS(route_map__2[[#This Row],[stop_lat]])))^2)*111.32)</f>
        <v>0.18923190451153735</v>
      </c>
    </row>
    <row r="9587" spans="1:7" hidden="1" x14ac:dyDescent="0.2">
      <c r="A9587" t="s">
        <v>231</v>
      </c>
      <c r="B9587">
        <v>0</v>
      </c>
      <c r="C9587">
        <v>37</v>
      </c>
      <c r="D9587" t="s">
        <v>7483</v>
      </c>
      <c r="E9587">
        <v>49.173704999999998</v>
      </c>
      <c r="F9587">
        <v>-123.12827799999999</v>
      </c>
      <c r="G9587">
        <f>IF(route_map__2[[#This Row],[route_label]]&lt;&gt;A9588,0,SQRT((E9588-route_map__2[[#This Row],[stop_lat]])^2 + ((F9588-route_map__2[[#This Row],[stop_lon]])*COS(RADIANS(route_map__2[[#This Row],[stop_lat]])))^2)*111.32)</f>
        <v>0.28889039809658862</v>
      </c>
    </row>
    <row r="9588" spans="1:7" hidden="1" x14ac:dyDescent="0.2">
      <c r="A9588" t="s">
        <v>231</v>
      </c>
      <c r="B9588">
        <v>0</v>
      </c>
      <c r="C9588">
        <v>38</v>
      </c>
      <c r="D9588" t="s">
        <v>5419</v>
      </c>
      <c r="E9588">
        <v>49.174225</v>
      </c>
      <c r="F9588">
        <v>-123.12438899999999</v>
      </c>
      <c r="G9588">
        <f>IF(route_map__2[[#This Row],[route_label]]&lt;&gt;A9589,0,SQRT((E9589-route_map__2[[#This Row],[stop_lat]])^2 + ((F9589-route_map__2[[#This Row],[stop_lon]])*COS(RADIANS(route_map__2[[#This Row],[stop_lat]])))^2)*111.32)</f>
        <v>0.3955660829401933</v>
      </c>
    </row>
    <row r="9589" spans="1:7" hidden="1" x14ac:dyDescent="0.2">
      <c r="A9589" t="s">
        <v>231</v>
      </c>
      <c r="B9589">
        <v>0</v>
      </c>
      <c r="C9589">
        <v>39</v>
      </c>
      <c r="D9589" t="s">
        <v>7484</v>
      </c>
      <c r="E9589">
        <v>49.177778000000004</v>
      </c>
      <c r="F9589">
        <v>-123.124306</v>
      </c>
      <c r="G9589">
        <f>IF(route_map__2[[#This Row],[route_label]]&lt;&gt;A9590,0,SQRT((E9590-route_map__2[[#This Row],[stop_lat]])^2 + ((F9590-route_map__2[[#This Row],[stop_lon]])*COS(RADIANS(route_map__2[[#This Row],[stop_lat]])))^2)*111.32)</f>
        <v>0.48602835547717577</v>
      </c>
    </row>
    <row r="9590" spans="1:7" hidden="1" x14ac:dyDescent="0.2">
      <c r="A9590" t="s">
        <v>231</v>
      </c>
      <c r="B9590">
        <v>0</v>
      </c>
      <c r="C9590">
        <v>40</v>
      </c>
      <c r="D9590" t="s">
        <v>7485</v>
      </c>
      <c r="E9590">
        <v>49.182144000000001</v>
      </c>
      <c r="F9590">
        <v>-123.124337</v>
      </c>
      <c r="G9590">
        <f>IF(route_map__2[[#This Row],[route_label]]&lt;&gt;A9591,0,SQRT((E9591-route_map__2[[#This Row],[stop_lat]])^2 + ((F9591-route_map__2[[#This Row],[stop_lon]])*COS(RADIANS(route_map__2[[#This Row],[stop_lat]])))^2)*111.32)</f>
        <v>0.32494425319419779</v>
      </c>
    </row>
    <row r="9591" spans="1:7" hidden="1" x14ac:dyDescent="0.2">
      <c r="A9591" t="s">
        <v>231</v>
      </c>
      <c r="B9591">
        <v>0</v>
      </c>
      <c r="C9591">
        <v>41</v>
      </c>
      <c r="D9591" t="s">
        <v>7486</v>
      </c>
      <c r="E9591">
        <v>49.185063</v>
      </c>
      <c r="F9591">
        <v>-123.124325</v>
      </c>
      <c r="G9591">
        <f>IF(route_map__2[[#This Row],[route_label]]&lt;&gt;A9592,0,SQRT((E9592-route_map__2[[#This Row],[stop_lat]])^2 + ((F9592-route_map__2[[#This Row],[stop_lon]])*COS(RADIANS(route_map__2[[#This Row],[stop_lat]])))^2)*111.32)</f>
        <v>0.32452043127758934</v>
      </c>
    </row>
    <row r="9592" spans="1:7" hidden="1" x14ac:dyDescent="0.2">
      <c r="A9592" t="s">
        <v>231</v>
      </c>
      <c r="B9592">
        <v>0</v>
      </c>
      <c r="C9592">
        <v>42</v>
      </c>
      <c r="D9592" t="s">
        <v>7487</v>
      </c>
      <c r="E9592">
        <v>49.187835999999997</v>
      </c>
      <c r="F9592">
        <v>-123.12570100000001</v>
      </c>
      <c r="G9592">
        <f>IF(route_map__2[[#This Row],[route_label]]&lt;&gt;A9593,0,SQRT((E9593-route_map__2[[#This Row],[stop_lat]])^2 + ((F9593-route_map__2[[#This Row],[stop_lon]])*COS(RADIANS(route_map__2[[#This Row],[stop_lat]])))^2)*111.32)</f>
        <v>0.21929267330091648</v>
      </c>
    </row>
    <row r="9593" spans="1:7" hidden="1" x14ac:dyDescent="0.2">
      <c r="A9593" t="s">
        <v>231</v>
      </c>
      <c r="B9593">
        <v>0</v>
      </c>
      <c r="C9593">
        <v>43</v>
      </c>
      <c r="D9593" t="s">
        <v>7488</v>
      </c>
      <c r="E9593">
        <v>49.187848000000002</v>
      </c>
      <c r="F9593">
        <v>-123.128715</v>
      </c>
      <c r="G9593">
        <f>IF(route_map__2[[#This Row],[route_label]]&lt;&gt;A9594,0,SQRT((E9594-route_map__2[[#This Row],[stop_lat]])^2 + ((F9594-route_map__2[[#This Row],[stop_lon]])*COS(RADIANS(route_map__2[[#This Row],[stop_lat]])))^2)*111.32)</f>
        <v>0.23096235918158589</v>
      </c>
    </row>
    <row r="9594" spans="1:7" hidden="1" x14ac:dyDescent="0.2">
      <c r="A9594" t="s">
        <v>231</v>
      </c>
      <c r="B9594">
        <v>0</v>
      </c>
      <c r="C9594">
        <v>44</v>
      </c>
      <c r="D9594" t="s">
        <v>7489</v>
      </c>
      <c r="E9594">
        <v>49.188583999999999</v>
      </c>
      <c r="F9594">
        <v>-123.131683</v>
      </c>
      <c r="G9594">
        <f>IF(route_map__2[[#This Row],[route_label]]&lt;&gt;A9595,0,SQRT((E9595-route_map__2[[#This Row],[stop_lat]])^2 + ((F9595-route_map__2[[#This Row],[stop_lon]])*COS(RADIANS(route_map__2[[#This Row],[stop_lat]])))^2)*111.32)</f>
        <v>0.52184521363272007</v>
      </c>
    </row>
    <row r="9595" spans="1:7" hidden="1" x14ac:dyDescent="0.2">
      <c r="A9595" t="s">
        <v>231</v>
      </c>
      <c r="B9595">
        <v>0</v>
      </c>
      <c r="C9595">
        <v>45</v>
      </c>
      <c r="D9595" t="s">
        <v>7490</v>
      </c>
      <c r="E9595">
        <v>49.191910999999998</v>
      </c>
      <c r="F9595">
        <v>-123.12663000000001</v>
      </c>
      <c r="G9595">
        <f>IF(route_map__2[[#This Row],[route_label]]&lt;&gt;A9596,0,SQRT((E9596-route_map__2[[#This Row],[stop_lat]])^2 + ((F9596-route_map__2[[#This Row],[stop_lon]])*COS(RADIANS(route_map__2[[#This Row],[stop_lat]])))^2)*111.32)</f>
        <v>0.34587253326539724</v>
      </c>
    </row>
    <row r="9596" spans="1:7" hidden="1" x14ac:dyDescent="0.2">
      <c r="A9596" t="s">
        <v>231</v>
      </c>
      <c r="B9596">
        <v>0</v>
      </c>
      <c r="C9596">
        <v>46</v>
      </c>
      <c r="D9596" t="s">
        <v>7491</v>
      </c>
      <c r="E9596">
        <v>49.195003999999997</v>
      </c>
      <c r="F9596">
        <v>-123.127081</v>
      </c>
      <c r="G9596">
        <f>IF(route_map__2[[#This Row],[route_label]]&lt;&gt;A9597,0,SQRT((E9597-route_map__2[[#This Row],[stop_lat]])^2 + ((F9597-route_map__2[[#This Row],[stop_lon]])*COS(RADIANS(route_map__2[[#This Row],[stop_lat]])))^2)*111.32)</f>
        <v>0.44479764718469189</v>
      </c>
    </row>
    <row r="9597" spans="1:7" hidden="1" x14ac:dyDescent="0.2">
      <c r="A9597" t="s">
        <v>231</v>
      </c>
      <c r="B9597">
        <v>0</v>
      </c>
      <c r="C9597">
        <v>47</v>
      </c>
      <c r="D9597" t="s">
        <v>7492</v>
      </c>
      <c r="E9597">
        <v>49.191930999999997</v>
      </c>
      <c r="F9597">
        <v>-123.12317299999999</v>
      </c>
      <c r="G9597">
        <f>IF(route_map__2[[#This Row],[route_label]]&lt;&gt;A9598,0,SQRT((E9598-route_map__2[[#This Row],[stop_lat]])^2 + ((F9598-route_map__2[[#This Row],[stop_lon]])*COS(RADIANS(route_map__2[[#This Row],[stop_lat]])))^2)*111.32)</f>
        <v>0.236805480346682</v>
      </c>
    </row>
    <row r="9598" spans="1:7" hidden="1" x14ac:dyDescent="0.2">
      <c r="A9598" t="s">
        <v>231</v>
      </c>
      <c r="B9598">
        <v>0</v>
      </c>
      <c r="C9598">
        <v>48</v>
      </c>
      <c r="D9598" t="s">
        <v>7493</v>
      </c>
      <c r="E9598">
        <v>49.191940000000002</v>
      </c>
      <c r="F9598">
        <v>-123.119918</v>
      </c>
      <c r="G9598">
        <f>IF(route_map__2[[#This Row],[route_label]]&lt;&gt;A9599,0,SQRT((E9599-route_map__2[[#This Row],[stop_lat]])^2 + ((F9599-route_map__2[[#This Row],[stop_lon]])*COS(RADIANS(route_map__2[[#This Row],[stop_lat]])))^2)*111.32)</f>
        <v>0.40840953490338999</v>
      </c>
    </row>
    <row r="9599" spans="1:7" hidden="1" x14ac:dyDescent="0.2">
      <c r="A9599" t="s">
        <v>231</v>
      </c>
      <c r="B9599">
        <v>0</v>
      </c>
      <c r="C9599">
        <v>49</v>
      </c>
      <c r="D9599" t="s">
        <v>7494</v>
      </c>
      <c r="E9599">
        <v>49.191876999999998</v>
      </c>
      <c r="F9599">
        <v>-123.114305</v>
      </c>
      <c r="G9599">
        <f>IF(route_map__2[[#This Row],[route_label]]&lt;&gt;A9600,0,SQRT((E9600-route_map__2[[#This Row],[stop_lat]])^2 + ((F9600-route_map__2[[#This Row],[stop_lon]])*COS(RADIANS(route_map__2[[#This Row],[stop_lat]])))^2)*111.32)</f>
        <v>0.1877791650638766</v>
      </c>
    </row>
    <row r="9600" spans="1:7" hidden="1" x14ac:dyDescent="0.2">
      <c r="A9600" t="s">
        <v>231</v>
      </c>
      <c r="B9600">
        <v>0</v>
      </c>
      <c r="C9600">
        <v>50</v>
      </c>
      <c r="D9600" t="s">
        <v>7495</v>
      </c>
      <c r="E9600">
        <v>49.191893999999998</v>
      </c>
      <c r="F9600">
        <v>-123.111724</v>
      </c>
      <c r="G9600">
        <f>IF(route_map__2[[#This Row],[route_label]]&lt;&gt;A9601,0,SQRT((E9601-route_map__2[[#This Row],[stop_lat]])^2 + ((F9601-route_map__2[[#This Row],[stop_lon]])*COS(RADIANS(route_map__2[[#This Row],[stop_lat]])))^2)*111.32)</f>
        <v>0.30441387588934127</v>
      </c>
    </row>
    <row r="9601" spans="1:7" hidden="1" x14ac:dyDescent="0.2">
      <c r="A9601" t="s">
        <v>231</v>
      </c>
      <c r="B9601">
        <v>0</v>
      </c>
      <c r="C9601">
        <v>51</v>
      </c>
      <c r="D9601" t="s">
        <v>7496</v>
      </c>
      <c r="E9601">
        <v>49.191929000000002</v>
      </c>
      <c r="F9601">
        <v>-123.10754</v>
      </c>
      <c r="G9601">
        <f>IF(route_map__2[[#This Row],[route_label]]&lt;&gt;A9602,0,SQRT((E9602-route_map__2[[#This Row],[stop_lat]])^2 + ((F9602-route_map__2[[#This Row],[stop_lon]])*COS(RADIANS(route_map__2[[#This Row],[stop_lat]])))^2)*111.32)</f>
        <v>0.4574563131418603</v>
      </c>
    </row>
    <row r="9602" spans="1:7" hidden="1" x14ac:dyDescent="0.2">
      <c r="A9602" t="s">
        <v>231</v>
      </c>
      <c r="B9602">
        <v>0</v>
      </c>
      <c r="C9602">
        <v>52</v>
      </c>
      <c r="D9602" t="s">
        <v>7497</v>
      </c>
      <c r="E9602">
        <v>49.191932999999999</v>
      </c>
      <c r="F9602">
        <v>-123.101252</v>
      </c>
      <c r="G9602">
        <f>IF(route_map__2[[#This Row],[route_label]]&lt;&gt;A9603,0,SQRT((E9603-route_map__2[[#This Row],[stop_lat]])^2 + ((F9603-route_map__2[[#This Row],[stop_lon]])*COS(RADIANS(route_map__2[[#This Row],[stop_lat]])))^2)*111.32)</f>
        <v>0.19759689950253947</v>
      </c>
    </row>
    <row r="9603" spans="1:7" hidden="1" x14ac:dyDescent="0.2">
      <c r="A9603" t="s">
        <v>231</v>
      </c>
      <c r="B9603">
        <v>0</v>
      </c>
      <c r="C9603">
        <v>53</v>
      </c>
      <c r="D9603" t="s">
        <v>7498</v>
      </c>
      <c r="E9603">
        <v>49.191918999999999</v>
      </c>
      <c r="F9603">
        <v>-123.098536</v>
      </c>
      <c r="G9603">
        <f>IF(route_map__2[[#This Row],[route_label]]&lt;&gt;A9604,0,SQRT((E9604-route_map__2[[#This Row],[stop_lat]])^2 + ((F9604-route_map__2[[#This Row],[stop_lon]])*COS(RADIANS(route_map__2[[#This Row],[stop_lat]])))^2)*111.32)</f>
        <v>0.25558094514818641</v>
      </c>
    </row>
    <row r="9604" spans="1:7" hidden="1" x14ac:dyDescent="0.2">
      <c r="A9604" t="s">
        <v>231</v>
      </c>
      <c r="B9604">
        <v>0</v>
      </c>
      <c r="C9604">
        <v>54</v>
      </c>
      <c r="D9604" t="s">
        <v>7499</v>
      </c>
      <c r="E9604">
        <v>49.191901000000001</v>
      </c>
      <c r="F9604">
        <v>-123.095023</v>
      </c>
      <c r="G9604">
        <f>IF(route_map__2[[#This Row],[route_label]]&lt;&gt;A9605,0,SQRT((E9605-route_map__2[[#This Row],[stop_lat]])^2 + ((F9605-route_map__2[[#This Row],[stop_lon]])*COS(RADIANS(route_map__2[[#This Row],[stop_lat]])))^2)*111.32)</f>
        <v>0.27113972252859542</v>
      </c>
    </row>
    <row r="9605" spans="1:7" hidden="1" x14ac:dyDescent="0.2">
      <c r="A9605" t="s">
        <v>231</v>
      </c>
      <c r="B9605">
        <v>0</v>
      </c>
      <c r="C9605">
        <v>55</v>
      </c>
      <c r="D9605" t="s">
        <v>7500</v>
      </c>
      <c r="E9605">
        <v>49.192475000000002</v>
      </c>
      <c r="F9605">
        <v>-123.091401</v>
      </c>
      <c r="G9605">
        <f>IF(route_map__2[[#This Row],[route_label]]&lt;&gt;A9606,0,SQRT((E9606-route_map__2[[#This Row],[stop_lat]])^2 + ((F9606-route_map__2[[#This Row],[stop_lon]])*COS(RADIANS(route_map__2[[#This Row],[stop_lat]])))^2)*111.32)</f>
        <v>0.15320232551507679</v>
      </c>
    </row>
    <row r="9606" spans="1:7" hidden="1" x14ac:dyDescent="0.2">
      <c r="A9606" t="s">
        <v>231</v>
      </c>
      <c r="B9606">
        <v>0</v>
      </c>
      <c r="C9606">
        <v>56</v>
      </c>
      <c r="D9606" t="s">
        <v>7501</v>
      </c>
      <c r="E9606">
        <v>49.193787999999998</v>
      </c>
      <c r="F9606">
        <v>-123.09077000000001</v>
      </c>
      <c r="G9606">
        <f>IF(route_map__2[[#This Row],[route_label]]&lt;&gt;A9607,0,SQRT((E9607-route_map__2[[#This Row],[stop_lat]])^2 + ((F9607-route_map__2[[#This Row],[stop_lon]])*COS(RADIANS(route_map__2[[#This Row],[stop_lat]])))^2)*111.32)</f>
        <v>0.22442757429549606</v>
      </c>
    </row>
    <row r="9607" spans="1:7" hidden="1" x14ac:dyDescent="0.2">
      <c r="A9607" t="s">
        <v>231</v>
      </c>
      <c r="B9607">
        <v>0</v>
      </c>
      <c r="C9607">
        <v>57</v>
      </c>
      <c r="D9607" t="s">
        <v>7502</v>
      </c>
      <c r="E9607">
        <v>49.193790999999997</v>
      </c>
      <c r="F9607">
        <v>-123.08768499999999</v>
      </c>
      <c r="G9607">
        <f>IF(route_map__2[[#This Row],[route_label]]&lt;&gt;A9608,0,SQRT((E9608-route_map__2[[#This Row],[stop_lat]])^2 + ((F9608-route_map__2[[#This Row],[stop_lon]])*COS(RADIANS(route_map__2[[#This Row],[stop_lat]])))^2)*111.32)</f>
        <v>0.41214153854066304</v>
      </c>
    </row>
    <row r="9608" spans="1:7" hidden="1" x14ac:dyDescent="0.2">
      <c r="A9608" t="s">
        <v>231</v>
      </c>
      <c r="B9608">
        <v>0</v>
      </c>
      <c r="C9608">
        <v>58</v>
      </c>
      <c r="D9608" t="s">
        <v>7503</v>
      </c>
      <c r="E9608">
        <v>49.194847000000003</v>
      </c>
      <c r="F9608">
        <v>-123.082255</v>
      </c>
      <c r="G9608">
        <f>IF(route_map__2[[#This Row],[route_label]]&lt;&gt;A9609,0,SQRT((E9609-route_map__2[[#This Row],[stop_lat]])^2 + ((F9609-route_map__2[[#This Row],[stop_lon]])*COS(RADIANS(route_map__2[[#This Row],[stop_lat]])))^2)*111.32)</f>
        <v>0.30972617086990178</v>
      </c>
    </row>
    <row r="9609" spans="1:7" hidden="1" x14ac:dyDescent="0.2">
      <c r="A9609" t="s">
        <v>231</v>
      </c>
      <c r="B9609">
        <v>0</v>
      </c>
      <c r="C9609">
        <v>59</v>
      </c>
      <c r="D9609" t="s">
        <v>7504</v>
      </c>
      <c r="E9609">
        <v>49.196013999999998</v>
      </c>
      <c r="F9609">
        <v>-123.07839</v>
      </c>
      <c r="G9609">
        <f>IF(route_map__2[[#This Row],[route_label]]&lt;&gt;A9610,0,SQRT((E9610-route_map__2[[#This Row],[stop_lat]])^2 + ((F9610-route_map__2[[#This Row],[stop_lon]])*COS(RADIANS(route_map__2[[#This Row],[stop_lat]])))^2)*111.32)</f>
        <v>1.2363836071866257</v>
      </c>
    </row>
    <row r="9610" spans="1:7" hidden="1" x14ac:dyDescent="0.2">
      <c r="A9610" t="s">
        <v>231</v>
      </c>
      <c r="B9610">
        <v>0</v>
      </c>
      <c r="C9610">
        <v>60</v>
      </c>
      <c r="D9610" t="s">
        <v>7505</v>
      </c>
      <c r="E9610">
        <v>49.200814000000001</v>
      </c>
      <c r="F9610">
        <v>-123.063063</v>
      </c>
      <c r="G9610">
        <f>IF(route_map__2[[#This Row],[route_label]]&lt;&gt;A9611,0,SQRT((E9611-route_map__2[[#This Row],[stop_lat]])^2 + ((F9611-route_map__2[[#This Row],[stop_lon]])*COS(RADIANS(route_map__2[[#This Row],[stop_lat]])))^2)*111.32)</f>
        <v>0.85824688700563034</v>
      </c>
    </row>
    <row r="9611" spans="1:7" hidden="1" x14ac:dyDescent="0.2">
      <c r="A9611" t="s">
        <v>231</v>
      </c>
      <c r="B9611">
        <v>0</v>
      </c>
      <c r="C9611">
        <v>61</v>
      </c>
      <c r="D9611" t="s">
        <v>7506</v>
      </c>
      <c r="E9611">
        <v>49.197093000000002</v>
      </c>
      <c r="F9611">
        <v>-123.073397</v>
      </c>
      <c r="G9611">
        <f>IF(route_map__2[[#This Row],[route_label]]&lt;&gt;A9612,0,SQRT((E9612-route_map__2[[#This Row],[stop_lat]])^2 + ((F9612-route_map__2[[#This Row],[stop_lon]])*COS(RADIANS(route_map__2[[#This Row],[stop_lat]])))^2)*111.32)</f>
        <v>0.32405369570831433</v>
      </c>
    </row>
    <row r="9612" spans="1:7" hidden="1" x14ac:dyDescent="0.2">
      <c r="A9612" t="s">
        <v>231</v>
      </c>
      <c r="B9612">
        <v>0</v>
      </c>
      <c r="C9612">
        <v>62</v>
      </c>
      <c r="D9612" t="s">
        <v>7507</v>
      </c>
      <c r="E9612">
        <v>49.194181999999998</v>
      </c>
      <c r="F9612">
        <v>-123.073409</v>
      </c>
      <c r="G9612">
        <f>IF(route_map__2[[#This Row],[route_label]]&lt;&gt;A9613,0,SQRT((E9613-route_map__2[[#This Row],[stop_lat]])^2 + ((F9613-route_map__2[[#This Row],[stop_lon]])*COS(RADIANS(route_map__2[[#This Row],[stop_lat]])))^2)*111.32)</f>
        <v>0.23757059959632282</v>
      </c>
    </row>
    <row r="9613" spans="1:7" hidden="1" x14ac:dyDescent="0.2">
      <c r="A9613" t="s">
        <v>231</v>
      </c>
      <c r="B9613">
        <v>0</v>
      </c>
      <c r="C9613">
        <v>63</v>
      </c>
      <c r="D9613" t="s">
        <v>7345</v>
      </c>
      <c r="E9613">
        <v>49.192075000000003</v>
      </c>
      <c r="F9613">
        <v>-123.073928</v>
      </c>
      <c r="G9613">
        <f>IF(route_map__2[[#This Row],[route_label]]&lt;&gt;A9614,0,SQRT((E9614-route_map__2[[#This Row],[stop_lat]])^2 + ((F9614-route_map__2[[#This Row],[stop_lon]])*COS(RADIANS(route_map__2[[#This Row],[stop_lat]])))^2)*111.32)</f>
        <v>1.6642362697754007</v>
      </c>
    </row>
    <row r="9614" spans="1:7" hidden="1" x14ac:dyDescent="0.2">
      <c r="A9614" t="s">
        <v>231</v>
      </c>
      <c r="B9614">
        <v>0</v>
      </c>
      <c r="C9614">
        <v>64</v>
      </c>
      <c r="D9614" t="s">
        <v>7346</v>
      </c>
      <c r="E9614">
        <v>49.206873000000002</v>
      </c>
      <c r="F9614">
        <v>-123.07718199999999</v>
      </c>
      <c r="G9614">
        <f>IF(route_map__2[[#This Row],[route_label]]&lt;&gt;A9615,0,SQRT((E9615-route_map__2[[#This Row],[stop_lat]])^2 + ((F9615-route_map__2[[#This Row],[stop_lon]])*COS(RADIANS(route_map__2[[#This Row],[stop_lat]])))^2)*111.32)</f>
        <v>0.45893853187461248</v>
      </c>
    </row>
    <row r="9615" spans="1:7" hidden="1" x14ac:dyDescent="0.2">
      <c r="A9615" t="s">
        <v>231</v>
      </c>
      <c r="B9615">
        <v>0</v>
      </c>
      <c r="C9615">
        <v>65</v>
      </c>
      <c r="D9615" t="s">
        <v>7347</v>
      </c>
      <c r="E9615">
        <v>49.210845999999997</v>
      </c>
      <c r="F9615">
        <v>-123.075497</v>
      </c>
      <c r="G9615">
        <f>IF(route_map__2[[#This Row],[route_label]]&lt;&gt;A9616,0,SQRT((E9616-route_map__2[[#This Row],[stop_lat]])^2 + ((F9616-route_map__2[[#This Row],[stop_lon]])*COS(RADIANS(route_map__2[[#This Row],[stop_lat]])))^2)*111.32)</f>
        <v>0</v>
      </c>
    </row>
    <row r="9616" spans="1:7" hidden="1" x14ac:dyDescent="0.2">
      <c r="A9616" t="s">
        <v>231</v>
      </c>
      <c r="B9616">
        <v>1</v>
      </c>
      <c r="C9616">
        <v>1</v>
      </c>
      <c r="D9616" t="s">
        <v>7347</v>
      </c>
      <c r="E9616">
        <v>49.210845999999997</v>
      </c>
      <c r="F9616">
        <v>-123.075497</v>
      </c>
      <c r="G9616">
        <f>IF(route_map__2[[#This Row],[route_label]]&lt;&gt;A9617,0,SQRT((E9617-route_map__2[[#This Row],[stop_lat]])^2 + ((F9617-route_map__2[[#This Row],[stop_lon]])*COS(RADIANS(route_map__2[[#This Row],[stop_lat]])))^2)*111.32)</f>
        <v>0.55652555211744859</v>
      </c>
    </row>
    <row r="9617" spans="1:7" hidden="1" x14ac:dyDescent="0.2">
      <c r="A9617" t="s">
        <v>231</v>
      </c>
      <c r="B9617">
        <v>1</v>
      </c>
      <c r="C9617">
        <v>2</v>
      </c>
      <c r="D9617" t="s">
        <v>7348</v>
      </c>
      <c r="E9617">
        <v>49.206054000000002</v>
      </c>
      <c r="F9617">
        <v>-123.07767800000001</v>
      </c>
      <c r="G9617">
        <f>IF(route_map__2[[#This Row],[route_label]]&lt;&gt;A9618,0,SQRT((E9618-route_map__2[[#This Row],[stop_lat]])^2 + ((F9618-route_map__2[[#This Row],[stop_lon]])*COS(RADIANS(route_map__2[[#This Row],[stop_lat]])))^2)*111.32)</f>
        <v>1.5455799658417217</v>
      </c>
    </row>
    <row r="9618" spans="1:7" hidden="1" x14ac:dyDescent="0.2">
      <c r="A9618" t="s">
        <v>231</v>
      </c>
      <c r="B9618">
        <v>1</v>
      </c>
      <c r="C9618">
        <v>3</v>
      </c>
      <c r="D9618" t="s">
        <v>7344</v>
      </c>
      <c r="E9618">
        <v>49.192476999999997</v>
      </c>
      <c r="F9618">
        <v>-123.073233</v>
      </c>
      <c r="G9618">
        <f>IF(route_map__2[[#This Row],[route_label]]&lt;&gt;A9619,0,SQRT((E9619-route_map__2[[#This Row],[stop_lat]])^2 + ((F9619-route_map__2[[#This Row],[stop_lon]])*COS(RADIANS(route_map__2[[#This Row],[stop_lat]])))^2)*111.32)</f>
        <v>0.2634952534810599</v>
      </c>
    </row>
    <row r="9619" spans="1:7" hidden="1" x14ac:dyDescent="0.2">
      <c r="A9619" t="s">
        <v>231</v>
      </c>
      <c r="B9619">
        <v>1</v>
      </c>
      <c r="C9619">
        <v>4</v>
      </c>
      <c r="D9619" t="s">
        <v>7508</v>
      </c>
      <c r="E9619">
        <v>49.194844000000003</v>
      </c>
      <c r="F9619">
        <v>-123.073224</v>
      </c>
      <c r="G9619">
        <f>IF(route_map__2[[#This Row],[route_label]]&lt;&gt;A9620,0,SQRT((E9620-route_map__2[[#This Row],[stop_lat]])^2 + ((F9620-route_map__2[[#This Row],[stop_lon]])*COS(RADIANS(route_map__2[[#This Row],[stop_lat]])))^2)*111.32)</f>
        <v>0.30471063881833466</v>
      </c>
    </row>
    <row r="9620" spans="1:7" hidden="1" x14ac:dyDescent="0.2">
      <c r="A9620" t="s">
        <v>231</v>
      </c>
      <c r="B9620">
        <v>1</v>
      </c>
      <c r="C9620">
        <v>5</v>
      </c>
      <c r="D9620" t="s">
        <v>7509</v>
      </c>
      <c r="E9620">
        <v>49.197550999999997</v>
      </c>
      <c r="F9620">
        <v>-123.07384500000001</v>
      </c>
      <c r="G9620">
        <f>IF(route_map__2[[#This Row],[route_label]]&lt;&gt;A9621,0,SQRT((E9621-route_map__2[[#This Row],[stop_lat]])^2 + ((F9621-route_map__2[[#This Row],[stop_lon]])*COS(RADIANS(route_map__2[[#This Row],[stop_lat]])))^2)*111.32)</f>
        <v>0.44050585615457682</v>
      </c>
    </row>
    <row r="9621" spans="1:7" hidden="1" x14ac:dyDescent="0.2">
      <c r="A9621" t="s">
        <v>231</v>
      </c>
      <c r="B9621">
        <v>1</v>
      </c>
      <c r="C9621">
        <v>6</v>
      </c>
      <c r="D9621" t="s">
        <v>7510</v>
      </c>
      <c r="E9621">
        <v>49.195881</v>
      </c>
      <c r="F9621">
        <v>-123.079335</v>
      </c>
      <c r="G9621">
        <f>IF(route_map__2[[#This Row],[route_label]]&lt;&gt;A9622,0,SQRT((E9622-route_map__2[[#This Row],[stop_lat]])^2 + ((F9622-route_map__2[[#This Row],[stop_lon]])*COS(RADIANS(route_map__2[[#This Row],[stop_lat]])))^2)*111.32)</f>
        <v>0.22536292520483872</v>
      </c>
    </row>
    <row r="9622" spans="1:7" hidden="1" x14ac:dyDescent="0.2">
      <c r="A9622" t="s">
        <v>231</v>
      </c>
      <c r="B9622">
        <v>1</v>
      </c>
      <c r="C9622">
        <v>7</v>
      </c>
      <c r="D9622" t="s">
        <v>7511</v>
      </c>
      <c r="E9622">
        <v>49.195022999999999</v>
      </c>
      <c r="F9622">
        <v>-123.08214099999999</v>
      </c>
      <c r="G9622">
        <f>IF(route_map__2[[#This Row],[route_label]]&lt;&gt;A9623,0,SQRT((E9623-route_map__2[[#This Row],[stop_lat]])^2 + ((F9623-route_map__2[[#This Row],[stop_lon]])*COS(RADIANS(route_map__2[[#This Row],[stop_lat]])))^2)*111.32)</f>
        <v>0.46152703152878916</v>
      </c>
    </row>
    <row r="9623" spans="1:7" hidden="1" x14ac:dyDescent="0.2">
      <c r="A9623" t="s">
        <v>231</v>
      </c>
      <c r="B9623">
        <v>1</v>
      </c>
      <c r="C9623">
        <v>8</v>
      </c>
      <c r="D9623" t="s">
        <v>7512</v>
      </c>
      <c r="E9623">
        <v>49.193935000000003</v>
      </c>
      <c r="F9623">
        <v>-123.088263</v>
      </c>
      <c r="G9623">
        <f>IF(route_map__2[[#This Row],[route_label]]&lt;&gt;A9624,0,SQRT((E9624-route_map__2[[#This Row],[stop_lat]])^2 + ((F9624-route_map__2[[#This Row],[stop_lon]])*COS(RADIANS(route_map__2[[#This Row],[stop_lat]])))^2)*111.32)</f>
        <v>0.24640562323548865</v>
      </c>
    </row>
    <row r="9624" spans="1:7" hidden="1" x14ac:dyDescent="0.2">
      <c r="A9624" t="s">
        <v>231</v>
      </c>
      <c r="B9624">
        <v>1</v>
      </c>
      <c r="C9624">
        <v>9</v>
      </c>
      <c r="D9624" t="s">
        <v>7513</v>
      </c>
      <c r="E9624">
        <v>49.193513000000003</v>
      </c>
      <c r="F9624">
        <v>-123.091588</v>
      </c>
      <c r="G9624">
        <f>IF(route_map__2[[#This Row],[route_label]]&lt;&gt;A9625,0,SQRT((E9625-route_map__2[[#This Row],[stop_lat]])^2 + ((F9625-route_map__2[[#This Row],[stop_lon]])*COS(RADIANS(route_map__2[[#This Row],[stop_lat]])))^2)*111.32)</f>
        <v>0.16710113807378163</v>
      </c>
    </row>
    <row r="9625" spans="1:7" hidden="1" x14ac:dyDescent="0.2">
      <c r="A9625" t="s">
        <v>231</v>
      </c>
      <c r="B9625">
        <v>1</v>
      </c>
      <c r="C9625">
        <v>10</v>
      </c>
      <c r="D9625" t="s">
        <v>7514</v>
      </c>
      <c r="E9625">
        <v>49.192041000000003</v>
      </c>
      <c r="F9625">
        <v>-123.092038</v>
      </c>
      <c r="G9625">
        <f>IF(route_map__2[[#This Row],[route_label]]&lt;&gt;A9626,0,SQRT((E9626-route_map__2[[#This Row],[stop_lat]])^2 + ((F9626-route_map__2[[#This Row],[stop_lon]])*COS(RADIANS(route_map__2[[#This Row],[stop_lat]])))^2)*111.32)</f>
        <v>0.30424261709951522</v>
      </c>
    </row>
    <row r="9626" spans="1:7" hidden="1" x14ac:dyDescent="0.2">
      <c r="A9626" t="s">
        <v>231</v>
      </c>
      <c r="B9626">
        <v>1</v>
      </c>
      <c r="C9626">
        <v>11</v>
      </c>
      <c r="D9626" t="s">
        <v>7515</v>
      </c>
      <c r="E9626">
        <v>49.192039000000001</v>
      </c>
      <c r="F9626">
        <v>-123.09622</v>
      </c>
      <c r="G9626">
        <f>IF(route_map__2[[#This Row],[route_label]]&lt;&gt;A9627,0,SQRT((E9627-route_map__2[[#This Row],[stop_lat]])^2 + ((F9627-route_map__2[[#This Row],[stop_lon]])*COS(RADIANS(route_map__2[[#This Row],[stop_lat]])))^2)*111.32)</f>
        <v>0.25000104508419002</v>
      </c>
    </row>
    <row r="9627" spans="1:7" hidden="1" x14ac:dyDescent="0.2">
      <c r="A9627" t="s">
        <v>231</v>
      </c>
      <c r="B9627">
        <v>1</v>
      </c>
      <c r="C9627">
        <v>12</v>
      </c>
      <c r="D9627" t="s">
        <v>7516</v>
      </c>
      <c r="E9627">
        <v>49.192073999999998</v>
      </c>
      <c r="F9627">
        <v>-123.099656</v>
      </c>
      <c r="G9627">
        <f>IF(route_map__2[[#This Row],[route_label]]&lt;&gt;A9628,0,SQRT((E9628-route_map__2[[#This Row],[stop_lat]])^2 + ((F9628-route_map__2[[#This Row],[stop_lon]])*COS(RADIANS(route_map__2[[#This Row],[stop_lat]])))^2)*111.32)</f>
        <v>0.25629989059243385</v>
      </c>
    </row>
    <row r="9628" spans="1:7" hidden="1" x14ac:dyDescent="0.2">
      <c r="A9628" t="s">
        <v>231</v>
      </c>
      <c r="B9628">
        <v>1</v>
      </c>
      <c r="C9628">
        <v>13</v>
      </c>
      <c r="D9628" t="s">
        <v>7517</v>
      </c>
      <c r="E9628">
        <v>49.192076</v>
      </c>
      <c r="F9628">
        <v>-123.103179</v>
      </c>
      <c r="G9628">
        <f>IF(route_map__2[[#This Row],[route_label]]&lt;&gt;A9629,0,SQRT((E9629-route_map__2[[#This Row],[stop_lat]])^2 + ((F9629-route_map__2[[#This Row],[stop_lon]])*COS(RADIANS(route_map__2[[#This Row],[stop_lat]])))^2)*111.32)</f>
        <v>0.37721299452545459</v>
      </c>
    </row>
    <row r="9629" spans="1:7" hidden="1" x14ac:dyDescent="0.2">
      <c r="A9629" t="s">
        <v>231</v>
      </c>
      <c r="B9629">
        <v>1</v>
      </c>
      <c r="C9629">
        <v>14</v>
      </c>
      <c r="D9629" t="s">
        <v>7518</v>
      </c>
      <c r="E9629">
        <v>49.192064999999999</v>
      </c>
      <c r="F9629">
        <v>-123.10836399999999</v>
      </c>
      <c r="G9629">
        <f>IF(route_map__2[[#This Row],[route_label]]&lt;&gt;A9630,0,SQRT((E9630-route_map__2[[#This Row],[stop_lat]])^2 + ((F9630-route_map__2[[#This Row],[stop_lon]])*COS(RADIANS(route_map__2[[#This Row],[stop_lat]])))^2)*111.32)</f>
        <v>0.21570692697648272</v>
      </c>
    </row>
    <row r="9630" spans="1:7" hidden="1" x14ac:dyDescent="0.2">
      <c r="A9630" t="s">
        <v>231</v>
      </c>
      <c r="B9630">
        <v>1</v>
      </c>
      <c r="C9630">
        <v>15</v>
      </c>
      <c r="D9630" t="s">
        <v>7519</v>
      </c>
      <c r="E9630">
        <v>49.192056999999998</v>
      </c>
      <c r="F9630">
        <v>-123.111329</v>
      </c>
      <c r="G9630">
        <f>IF(route_map__2[[#This Row],[route_label]]&lt;&gt;A9631,0,SQRT((E9631-route_map__2[[#This Row],[stop_lat]])^2 + ((F9631-route_map__2[[#This Row],[stop_lon]])*COS(RADIANS(route_map__2[[#This Row],[stop_lat]])))^2)*111.32)</f>
        <v>0.34207275057180814</v>
      </c>
    </row>
    <row r="9631" spans="1:7" hidden="1" x14ac:dyDescent="0.2">
      <c r="A9631" t="s">
        <v>231</v>
      </c>
      <c r="B9631">
        <v>1</v>
      </c>
      <c r="C9631">
        <v>16</v>
      </c>
      <c r="D9631" t="s">
        <v>7520</v>
      </c>
      <c r="E9631">
        <v>49.192059</v>
      </c>
      <c r="F9631">
        <v>-123.11603100000001</v>
      </c>
      <c r="G9631">
        <f>IF(route_map__2[[#This Row],[route_label]]&lt;&gt;A9632,0,SQRT((E9632-route_map__2[[#This Row],[stop_lat]])^2 + ((F9632-route_map__2[[#This Row],[stop_lon]])*COS(RADIANS(route_map__2[[#This Row],[stop_lat]])))^2)*111.32)</f>
        <v>0.35942375320691516</v>
      </c>
    </row>
    <row r="9632" spans="1:7" hidden="1" x14ac:dyDescent="0.2">
      <c r="A9632" t="s">
        <v>231</v>
      </c>
      <c r="B9632">
        <v>1</v>
      </c>
      <c r="C9632">
        <v>17</v>
      </c>
      <c r="D9632" t="s">
        <v>7521</v>
      </c>
      <c r="E9632">
        <v>49.192104999999998</v>
      </c>
      <c r="F9632">
        <v>-123.120971</v>
      </c>
      <c r="G9632">
        <f>IF(route_map__2[[#This Row],[route_label]]&lt;&gt;A9633,0,SQRT((E9633-route_map__2[[#This Row],[stop_lat]])^2 + ((F9633-route_map__2[[#This Row],[stop_lon]])*COS(RADIANS(route_map__2[[#This Row],[stop_lat]])))^2)*111.32)</f>
        <v>0.54197036510370111</v>
      </c>
    </row>
    <row r="9633" spans="1:7" hidden="1" x14ac:dyDescent="0.2">
      <c r="A9633" t="s">
        <v>231</v>
      </c>
      <c r="B9633">
        <v>1</v>
      </c>
      <c r="C9633">
        <v>18</v>
      </c>
      <c r="D9633" t="s">
        <v>7522</v>
      </c>
      <c r="E9633">
        <v>49.195565000000002</v>
      </c>
      <c r="F9633">
        <v>-123.126212</v>
      </c>
      <c r="G9633">
        <f>IF(route_map__2[[#This Row],[route_label]]&lt;&gt;A9634,0,SQRT((E9634-route_map__2[[#This Row],[stop_lat]])^2 + ((F9634-route_map__2[[#This Row],[stop_lon]])*COS(RADIANS(route_map__2[[#This Row],[stop_lat]])))^2)*111.32)</f>
        <v>0.39018063327340635</v>
      </c>
    </row>
    <row r="9634" spans="1:7" hidden="1" x14ac:dyDescent="0.2">
      <c r="A9634" t="s">
        <v>231</v>
      </c>
      <c r="B9634">
        <v>1</v>
      </c>
      <c r="C9634">
        <v>19</v>
      </c>
      <c r="D9634" t="s">
        <v>7254</v>
      </c>
      <c r="E9634">
        <v>49.192067999999999</v>
      </c>
      <c r="F9634">
        <v>-123.125849</v>
      </c>
      <c r="G9634">
        <f>IF(route_map__2[[#This Row],[route_label]]&lt;&gt;A9635,0,SQRT((E9635-route_map__2[[#This Row],[stop_lat]])^2 + ((F9635-route_map__2[[#This Row],[stop_lon]])*COS(RADIANS(route_map__2[[#This Row],[stop_lat]])))^2)*111.32)</f>
        <v>0.42840453567376641</v>
      </c>
    </row>
    <row r="9635" spans="1:7" hidden="1" x14ac:dyDescent="0.2">
      <c r="A9635" t="s">
        <v>231</v>
      </c>
      <c r="B9635">
        <v>1</v>
      </c>
      <c r="C9635">
        <v>20</v>
      </c>
      <c r="D9635" t="s">
        <v>7255</v>
      </c>
      <c r="E9635">
        <v>49.190376000000001</v>
      </c>
      <c r="F9635">
        <v>-123.13113800000001</v>
      </c>
      <c r="G9635">
        <f>IF(route_map__2[[#This Row],[route_label]]&lt;&gt;A9636,0,SQRT((E9636-route_map__2[[#This Row],[stop_lat]])^2 + ((F9636-route_map__2[[#This Row],[stop_lon]])*COS(RADIANS(route_map__2[[#This Row],[stop_lat]])))^2)*111.32)</f>
        <v>0.22201555648298044</v>
      </c>
    </row>
    <row r="9636" spans="1:7" hidden="1" x14ac:dyDescent="0.2">
      <c r="A9636" t="s">
        <v>231</v>
      </c>
      <c r="B9636">
        <v>1</v>
      </c>
      <c r="C9636">
        <v>21</v>
      </c>
      <c r="D9636" t="s">
        <v>7523</v>
      </c>
      <c r="E9636">
        <v>49.188405000000003</v>
      </c>
      <c r="F9636">
        <v>-123.131604</v>
      </c>
      <c r="G9636">
        <f>IF(route_map__2[[#This Row],[route_label]]&lt;&gt;A9637,0,SQRT((E9637-route_map__2[[#This Row],[stop_lat]])^2 + ((F9637-route_map__2[[#This Row],[stop_lon]])*COS(RADIANS(route_map__2[[#This Row],[stop_lat]])))^2)*111.32)</f>
        <v>0.29791970651927163</v>
      </c>
    </row>
    <row r="9637" spans="1:7" hidden="1" x14ac:dyDescent="0.2">
      <c r="A9637" t="s">
        <v>231</v>
      </c>
      <c r="B9637">
        <v>1</v>
      </c>
      <c r="C9637">
        <v>22</v>
      </c>
      <c r="D9637" t="s">
        <v>7524</v>
      </c>
      <c r="E9637">
        <v>49.187724000000003</v>
      </c>
      <c r="F9637">
        <v>-123.127644</v>
      </c>
      <c r="G9637">
        <f>IF(route_map__2[[#This Row],[route_label]]&lt;&gt;A9638,0,SQRT((E9638-route_map__2[[#This Row],[stop_lat]])^2 + ((F9638-route_map__2[[#This Row],[stop_lon]])*COS(RADIANS(route_map__2[[#This Row],[stop_lat]])))^2)*111.32)</f>
        <v>0.17207081521347134</v>
      </c>
    </row>
    <row r="9638" spans="1:7" hidden="1" x14ac:dyDescent="0.2">
      <c r="A9638" t="s">
        <v>231</v>
      </c>
      <c r="B9638">
        <v>1</v>
      </c>
      <c r="C9638">
        <v>23</v>
      </c>
      <c r="D9638" t="s">
        <v>7525</v>
      </c>
      <c r="E9638">
        <v>49.187719000000001</v>
      </c>
      <c r="F9638">
        <v>-123.12527900000001</v>
      </c>
      <c r="G9638">
        <f>IF(route_map__2[[#This Row],[route_label]]&lt;&gt;A9639,0,SQRT((E9639-route_map__2[[#This Row],[stop_lat]])^2 + ((F9639-route_map__2[[#This Row],[stop_lon]])*COS(RADIANS(route_map__2[[#This Row],[stop_lat]])))^2)*111.32)</f>
        <v>0.41643727905560457</v>
      </c>
    </row>
    <row r="9639" spans="1:7" hidden="1" x14ac:dyDescent="0.2">
      <c r="A9639" t="s">
        <v>231</v>
      </c>
      <c r="B9639">
        <v>1</v>
      </c>
      <c r="C9639">
        <v>24</v>
      </c>
      <c r="D9639" t="s">
        <v>7526</v>
      </c>
      <c r="E9639">
        <v>49.183992000000003</v>
      </c>
      <c r="F9639">
        <v>-123.124786</v>
      </c>
      <c r="G9639">
        <f>IF(route_map__2[[#This Row],[route_label]]&lt;&gt;A9640,0,SQRT((E9640-route_map__2[[#This Row],[stop_lat]])^2 + ((F9640-route_map__2[[#This Row],[stop_lon]])*COS(RADIANS(route_map__2[[#This Row],[stop_lat]])))^2)*111.32)</f>
        <v>0.29555460895712332</v>
      </c>
    </row>
    <row r="9640" spans="1:7" hidden="1" x14ac:dyDescent="0.2">
      <c r="A9640" t="s">
        <v>231</v>
      </c>
      <c r="B9640">
        <v>1</v>
      </c>
      <c r="C9640">
        <v>25</v>
      </c>
      <c r="D9640" t="s">
        <v>7527</v>
      </c>
      <c r="E9640">
        <v>49.181336999999999</v>
      </c>
      <c r="F9640">
        <v>-123.124785</v>
      </c>
      <c r="G9640">
        <f>IF(route_map__2[[#This Row],[route_label]]&lt;&gt;A9641,0,SQRT((E9641-route_map__2[[#This Row],[stop_lat]])^2 + ((F9641-route_map__2[[#This Row],[stop_lon]])*COS(RADIANS(route_map__2[[#This Row],[stop_lat]])))^2)*111.32)</f>
        <v>0.26194178173243443</v>
      </c>
    </row>
    <row r="9641" spans="1:7" hidden="1" x14ac:dyDescent="0.2">
      <c r="A9641" t="s">
        <v>231</v>
      </c>
      <c r="B9641">
        <v>1</v>
      </c>
      <c r="C9641">
        <v>26</v>
      </c>
      <c r="D9641" t="s">
        <v>7528</v>
      </c>
      <c r="E9641">
        <v>49.178984</v>
      </c>
      <c r="F9641">
        <v>-123.12476100000001</v>
      </c>
      <c r="G9641">
        <f>IF(route_map__2[[#This Row],[route_label]]&lt;&gt;A9642,0,SQRT((E9642-route_map__2[[#This Row],[stop_lat]])^2 + ((F9642-route_map__2[[#This Row],[stop_lon]])*COS(RADIANS(route_map__2[[#This Row],[stop_lat]])))^2)*111.32)</f>
        <v>0.27629934483563345</v>
      </c>
    </row>
    <row r="9642" spans="1:7" hidden="1" x14ac:dyDescent="0.2">
      <c r="A9642" t="s">
        <v>231</v>
      </c>
      <c r="B9642">
        <v>1</v>
      </c>
      <c r="C9642">
        <v>27</v>
      </c>
      <c r="D9642" t="s">
        <v>7362</v>
      </c>
      <c r="E9642">
        <v>49.176501999999999</v>
      </c>
      <c r="F9642">
        <v>-123.124779</v>
      </c>
      <c r="G9642">
        <f>IF(route_map__2[[#This Row],[route_label]]&lt;&gt;A9643,0,SQRT((E9643-route_map__2[[#This Row],[stop_lat]])^2 + ((F9643-route_map__2[[#This Row],[stop_lon]])*COS(RADIANS(route_map__2[[#This Row],[stop_lat]])))^2)*111.32)</f>
        <v>0.32718087254634415</v>
      </c>
    </row>
    <row r="9643" spans="1:7" hidden="1" x14ac:dyDescent="0.2">
      <c r="A9643" t="s">
        <v>231</v>
      </c>
      <c r="B9643">
        <v>1</v>
      </c>
      <c r="C9643">
        <v>28</v>
      </c>
      <c r="D9643" t="s">
        <v>7363</v>
      </c>
      <c r="E9643">
        <v>49.173988000000001</v>
      </c>
      <c r="F9643">
        <v>-123.12710800000001</v>
      </c>
      <c r="G9643">
        <f>IF(route_map__2[[#This Row],[route_label]]&lt;&gt;A9644,0,SQRT((E9644-route_map__2[[#This Row],[stop_lat]])^2 + ((F9644-route_map__2[[#This Row],[stop_lon]])*COS(RADIANS(route_map__2[[#This Row],[stop_lat]])))^2)*111.32)</f>
        <v>0.4249908112964107</v>
      </c>
    </row>
    <row r="9644" spans="1:7" hidden="1" x14ac:dyDescent="0.2">
      <c r="A9644" t="s">
        <v>231</v>
      </c>
      <c r="B9644">
        <v>1</v>
      </c>
      <c r="C9644">
        <v>29</v>
      </c>
      <c r="D9644" t="s">
        <v>7364</v>
      </c>
      <c r="E9644">
        <v>49.173932000000001</v>
      </c>
      <c r="F9644">
        <v>-123.132947</v>
      </c>
      <c r="G9644">
        <f>IF(route_map__2[[#This Row],[route_label]]&lt;&gt;A9645,0,SQRT((E9645-route_map__2[[#This Row],[stop_lat]])^2 + ((F9645-route_map__2[[#This Row],[stop_lon]])*COS(RADIANS(route_map__2[[#This Row],[stop_lat]])))^2)*111.32)</f>
        <v>0.24862758107299415</v>
      </c>
    </row>
    <row r="9645" spans="1:7" hidden="1" x14ac:dyDescent="0.2">
      <c r="A9645" t="s">
        <v>231</v>
      </c>
      <c r="B9645">
        <v>1</v>
      </c>
      <c r="C9645">
        <v>30</v>
      </c>
      <c r="D9645" t="s">
        <v>7529</v>
      </c>
      <c r="E9645">
        <v>49.173960999999998</v>
      </c>
      <c r="F9645">
        <v>-123.136363</v>
      </c>
      <c r="G9645">
        <f>IF(route_map__2[[#This Row],[route_label]]&lt;&gt;A9646,0,SQRT((E9646-route_map__2[[#This Row],[stop_lat]])^2 + ((F9646-route_map__2[[#This Row],[stop_lon]])*COS(RADIANS(route_map__2[[#This Row],[stop_lat]])))^2)*111.32)</f>
        <v>0.37940687914474408</v>
      </c>
    </row>
    <row r="9646" spans="1:7" hidden="1" x14ac:dyDescent="0.2">
      <c r="A9646" t="s">
        <v>231</v>
      </c>
      <c r="B9646">
        <v>1</v>
      </c>
      <c r="C9646">
        <v>31</v>
      </c>
      <c r="D9646" t="s">
        <v>7530</v>
      </c>
      <c r="E9646">
        <v>49.173926000000002</v>
      </c>
      <c r="F9646">
        <v>-123.141576</v>
      </c>
      <c r="G9646">
        <f>IF(route_map__2[[#This Row],[route_label]]&lt;&gt;A9647,0,SQRT((E9647-route_map__2[[#This Row],[stop_lat]])^2 + ((F9647-route_map__2[[#This Row],[stop_lon]])*COS(RADIANS(route_map__2[[#This Row],[stop_lat]])))^2)*111.32)</f>
        <v>0.64901153661666855</v>
      </c>
    </row>
    <row r="9647" spans="1:7" hidden="1" x14ac:dyDescent="0.2">
      <c r="A9647" t="s">
        <v>231</v>
      </c>
      <c r="B9647">
        <v>1</v>
      </c>
      <c r="C9647">
        <v>32</v>
      </c>
      <c r="D9647" t="s">
        <v>7531</v>
      </c>
      <c r="E9647">
        <v>49.169766000000003</v>
      </c>
      <c r="F9647">
        <v>-123.147824</v>
      </c>
      <c r="G9647">
        <f>IF(route_map__2[[#This Row],[route_label]]&lt;&gt;A9648,0,SQRT((E9648-route_map__2[[#This Row],[stop_lat]])^2 + ((F9648-route_map__2[[#This Row],[stop_lon]])*COS(RADIANS(route_map__2[[#This Row],[stop_lat]])))^2)*111.32)</f>
        <v>0.2767490235821301</v>
      </c>
    </row>
    <row r="9648" spans="1:7" hidden="1" x14ac:dyDescent="0.2">
      <c r="A9648" t="s">
        <v>231</v>
      </c>
      <c r="B9648">
        <v>1</v>
      </c>
      <c r="C9648">
        <v>33</v>
      </c>
      <c r="D9648" t="s">
        <v>7532</v>
      </c>
      <c r="E9648">
        <v>49.167279999999998</v>
      </c>
      <c r="F9648">
        <v>-123.147852</v>
      </c>
      <c r="G9648">
        <f>IF(route_map__2[[#This Row],[route_label]]&lt;&gt;A9649,0,SQRT((E9649-route_map__2[[#This Row],[stop_lat]])^2 + ((F9649-route_map__2[[#This Row],[stop_lon]])*COS(RADIANS(route_map__2[[#This Row],[stop_lat]])))^2)*111.32)</f>
        <v>0.16475824657748675</v>
      </c>
    </row>
    <row r="9649" spans="1:7" hidden="1" x14ac:dyDescent="0.2">
      <c r="A9649" t="s">
        <v>231</v>
      </c>
      <c r="B9649">
        <v>1</v>
      </c>
      <c r="C9649">
        <v>34</v>
      </c>
      <c r="D9649" t="s">
        <v>7533</v>
      </c>
      <c r="E9649">
        <v>49.165799999999997</v>
      </c>
      <c r="F9649">
        <v>-123.147869</v>
      </c>
      <c r="G9649">
        <f>IF(route_map__2[[#This Row],[route_label]]&lt;&gt;A9650,0,SQRT((E9650-route_map__2[[#This Row],[stop_lat]])^2 + ((F9650-route_map__2[[#This Row],[stop_lon]])*COS(RADIANS(route_map__2[[#This Row],[stop_lat]])))^2)*111.32)</f>
        <v>0.15173685947007437</v>
      </c>
    </row>
    <row r="9650" spans="1:7" hidden="1" x14ac:dyDescent="0.2">
      <c r="A9650" t="s">
        <v>231</v>
      </c>
      <c r="B9650">
        <v>1</v>
      </c>
      <c r="C9650">
        <v>35</v>
      </c>
      <c r="D9650" t="s">
        <v>7534</v>
      </c>
      <c r="E9650">
        <v>49.164437</v>
      </c>
      <c r="F9650">
        <v>-123.14789</v>
      </c>
      <c r="G9650">
        <f>IF(route_map__2[[#This Row],[route_label]]&lt;&gt;A9651,0,SQRT((E9651-route_map__2[[#This Row],[stop_lat]])^2 + ((F9651-route_map__2[[#This Row],[stop_lon]])*COS(RADIANS(route_map__2[[#This Row],[stop_lat]])))^2)*111.32)</f>
        <v>0.26126868896221495</v>
      </c>
    </row>
    <row r="9651" spans="1:7" hidden="1" x14ac:dyDescent="0.2">
      <c r="A9651" t="s">
        <v>231</v>
      </c>
      <c r="B9651">
        <v>1</v>
      </c>
      <c r="C9651">
        <v>36</v>
      </c>
      <c r="D9651" t="s">
        <v>7535</v>
      </c>
      <c r="E9651">
        <v>49.162089999999999</v>
      </c>
      <c r="F9651">
        <v>-123.147898</v>
      </c>
      <c r="G9651">
        <f>IF(route_map__2[[#This Row],[route_label]]&lt;&gt;A9652,0,SQRT((E9652-route_map__2[[#This Row],[stop_lat]])^2 + ((F9652-route_map__2[[#This Row],[stop_lon]])*COS(RADIANS(route_map__2[[#This Row],[stop_lat]])))^2)*111.32)</f>
        <v>0.2868725635899762</v>
      </c>
    </row>
    <row r="9652" spans="1:7" hidden="1" x14ac:dyDescent="0.2">
      <c r="A9652" t="s">
        <v>231</v>
      </c>
      <c r="B9652">
        <v>1</v>
      </c>
      <c r="C9652">
        <v>37</v>
      </c>
      <c r="D9652" t="s">
        <v>7536</v>
      </c>
      <c r="E9652">
        <v>49.159512999999997</v>
      </c>
      <c r="F9652">
        <v>-123.147908</v>
      </c>
      <c r="G9652">
        <f>IF(route_map__2[[#This Row],[route_label]]&lt;&gt;A9653,0,SQRT((E9653-route_map__2[[#This Row],[stop_lat]])^2 + ((F9653-route_map__2[[#This Row],[stop_lon]])*COS(RADIANS(route_map__2[[#This Row],[stop_lat]])))^2)*111.32)</f>
        <v>0.16242527710367333</v>
      </c>
    </row>
    <row r="9653" spans="1:7" hidden="1" x14ac:dyDescent="0.2">
      <c r="A9653" t="s">
        <v>231</v>
      </c>
      <c r="B9653">
        <v>1</v>
      </c>
      <c r="C9653">
        <v>38</v>
      </c>
      <c r="D9653" t="s">
        <v>7537</v>
      </c>
      <c r="E9653">
        <v>49.158054</v>
      </c>
      <c r="F9653">
        <v>-123.147932</v>
      </c>
      <c r="G9653">
        <f>IF(route_map__2[[#This Row],[route_label]]&lt;&gt;A9654,0,SQRT((E9654-route_map__2[[#This Row],[stop_lat]])^2 + ((F9654-route_map__2[[#This Row],[stop_lon]])*COS(RADIANS(route_map__2[[#This Row],[stop_lat]])))^2)*111.32)</f>
        <v>0.52865876020119418</v>
      </c>
    </row>
    <row r="9654" spans="1:7" hidden="1" x14ac:dyDescent="0.2">
      <c r="A9654" t="s">
        <v>231</v>
      </c>
      <c r="B9654">
        <v>1</v>
      </c>
      <c r="C9654">
        <v>39</v>
      </c>
      <c r="D9654" t="s">
        <v>7538</v>
      </c>
      <c r="E9654">
        <v>49.153305000000003</v>
      </c>
      <c r="F9654">
        <v>-123.14792799999999</v>
      </c>
      <c r="G9654">
        <f>IF(route_map__2[[#This Row],[route_label]]&lt;&gt;A9655,0,SQRT((E9655-route_map__2[[#This Row],[stop_lat]])^2 + ((F9655-route_map__2[[#This Row],[stop_lon]])*COS(RADIANS(route_map__2[[#This Row],[stop_lat]])))^2)*111.32)</f>
        <v>0.19692735459822591</v>
      </c>
    </row>
    <row r="9655" spans="1:7" hidden="1" x14ac:dyDescent="0.2">
      <c r="A9655" t="s">
        <v>231</v>
      </c>
      <c r="B9655">
        <v>1</v>
      </c>
      <c r="C9655">
        <v>40</v>
      </c>
      <c r="D9655" t="s">
        <v>7539</v>
      </c>
      <c r="E9655">
        <v>49.151536</v>
      </c>
      <c r="F9655">
        <v>-123.147941</v>
      </c>
      <c r="G9655">
        <f>IF(route_map__2[[#This Row],[route_label]]&lt;&gt;A9656,0,SQRT((E9656-route_map__2[[#This Row],[stop_lat]])^2 + ((F9656-route_map__2[[#This Row],[stop_lon]])*COS(RADIANS(route_map__2[[#This Row],[stop_lat]])))^2)*111.32)</f>
        <v>0.21607223040712689</v>
      </c>
    </row>
    <row r="9656" spans="1:7" hidden="1" x14ac:dyDescent="0.2">
      <c r="A9656" t="s">
        <v>231</v>
      </c>
      <c r="B9656">
        <v>1</v>
      </c>
      <c r="C9656">
        <v>41</v>
      </c>
      <c r="D9656" t="s">
        <v>7540</v>
      </c>
      <c r="E9656">
        <v>49.149594999999998</v>
      </c>
      <c r="F9656">
        <v>-123.147938</v>
      </c>
      <c r="G9656">
        <f>IF(route_map__2[[#This Row],[route_label]]&lt;&gt;A9657,0,SQRT((E9657-route_map__2[[#This Row],[stop_lat]])^2 + ((F9657-route_map__2[[#This Row],[stop_lon]])*COS(RADIANS(route_map__2[[#This Row],[stop_lat]])))^2)*111.32)</f>
        <v>0.17655473616779607</v>
      </c>
    </row>
    <row r="9657" spans="1:7" hidden="1" x14ac:dyDescent="0.2">
      <c r="A9657" t="s">
        <v>231</v>
      </c>
      <c r="B9657">
        <v>1</v>
      </c>
      <c r="C9657">
        <v>42</v>
      </c>
      <c r="D9657" t="s">
        <v>7541</v>
      </c>
      <c r="E9657">
        <v>49.148009000000002</v>
      </c>
      <c r="F9657">
        <v>-123.147947</v>
      </c>
      <c r="G9657">
        <f>IF(route_map__2[[#This Row],[route_label]]&lt;&gt;A9658,0,SQRT((E9658-route_map__2[[#This Row],[stop_lat]])^2 + ((F9658-route_map__2[[#This Row],[stop_lon]])*COS(RADIANS(route_map__2[[#This Row],[stop_lat]])))^2)*111.32)</f>
        <v>0.2509173508159448</v>
      </c>
    </row>
    <row r="9658" spans="1:7" hidden="1" x14ac:dyDescent="0.2">
      <c r="A9658" t="s">
        <v>231</v>
      </c>
      <c r="B9658">
        <v>1</v>
      </c>
      <c r="C9658">
        <v>43</v>
      </c>
      <c r="D9658" t="s">
        <v>7542</v>
      </c>
      <c r="E9658">
        <v>49.145755000000001</v>
      </c>
      <c r="F9658">
        <v>-123.147961</v>
      </c>
      <c r="G9658">
        <f>IF(route_map__2[[#This Row],[route_label]]&lt;&gt;A9659,0,SQRT((E9659-route_map__2[[#This Row],[stop_lat]])^2 + ((F9659-route_map__2[[#This Row],[stop_lon]])*COS(RADIANS(route_map__2[[#This Row],[stop_lat]])))^2)*111.32)</f>
        <v>0.25236349057814189</v>
      </c>
    </row>
    <row r="9659" spans="1:7" hidden="1" x14ac:dyDescent="0.2">
      <c r="A9659" t="s">
        <v>231</v>
      </c>
      <c r="B9659">
        <v>1</v>
      </c>
      <c r="C9659">
        <v>44</v>
      </c>
      <c r="D9659" t="s">
        <v>7543</v>
      </c>
      <c r="E9659">
        <v>49.143487999999998</v>
      </c>
      <c r="F9659">
        <v>-123.147971</v>
      </c>
      <c r="G9659">
        <f>IF(route_map__2[[#This Row],[route_label]]&lt;&gt;A9660,0,SQRT((E9660-route_map__2[[#This Row],[stop_lat]])^2 + ((F9660-route_map__2[[#This Row],[stop_lon]])*COS(RADIANS(route_map__2[[#This Row],[stop_lat]])))^2)*111.32)</f>
        <v>0.31648799624452967</v>
      </c>
    </row>
    <row r="9660" spans="1:7" hidden="1" x14ac:dyDescent="0.2">
      <c r="A9660" t="s">
        <v>231</v>
      </c>
      <c r="B9660">
        <v>1</v>
      </c>
      <c r="C9660">
        <v>45</v>
      </c>
      <c r="D9660" t="s">
        <v>7544</v>
      </c>
      <c r="E9660">
        <v>49.140644999999999</v>
      </c>
      <c r="F9660">
        <v>-123.14799600000001</v>
      </c>
      <c r="G9660">
        <f>IF(route_map__2[[#This Row],[route_label]]&lt;&gt;A9661,0,SQRT((E9661-route_map__2[[#This Row],[stop_lat]])^2 + ((F9661-route_map__2[[#This Row],[stop_lon]])*COS(RADIANS(route_map__2[[#This Row],[stop_lat]])))^2)*111.32)</f>
        <v>0.2390265068801869</v>
      </c>
    </row>
    <row r="9661" spans="1:7" hidden="1" x14ac:dyDescent="0.2">
      <c r="A9661" t="s">
        <v>231</v>
      </c>
      <c r="B9661">
        <v>1</v>
      </c>
      <c r="C9661">
        <v>46</v>
      </c>
      <c r="D9661" t="s">
        <v>7545</v>
      </c>
      <c r="E9661">
        <v>49.138497999999998</v>
      </c>
      <c r="F9661">
        <v>-123.14795100000001</v>
      </c>
      <c r="G9661">
        <f>IF(route_map__2[[#This Row],[route_label]]&lt;&gt;A9662,0,SQRT((E9662-route_map__2[[#This Row],[stop_lat]])^2 + ((F9662-route_map__2[[#This Row],[stop_lon]])*COS(RADIANS(route_map__2[[#This Row],[stop_lat]])))^2)*111.32)</f>
        <v>0.37271018294027569</v>
      </c>
    </row>
    <row r="9662" spans="1:7" hidden="1" x14ac:dyDescent="0.2">
      <c r="A9662" t="s">
        <v>231</v>
      </c>
      <c r="B9662">
        <v>1</v>
      </c>
      <c r="C9662">
        <v>47</v>
      </c>
      <c r="D9662" t="s">
        <v>7546</v>
      </c>
      <c r="E9662">
        <v>49.135150000000003</v>
      </c>
      <c r="F9662">
        <v>-123.14791200000001</v>
      </c>
      <c r="G9662">
        <f>IF(route_map__2[[#This Row],[route_label]]&lt;&gt;A9663,0,SQRT((E9663-route_map__2[[#This Row],[stop_lat]])^2 + ((F9663-route_map__2[[#This Row],[stop_lon]])*COS(RADIANS(route_map__2[[#This Row],[stop_lat]])))^2)*111.32)</f>
        <v>0.18087736125404918</v>
      </c>
    </row>
    <row r="9663" spans="1:7" hidden="1" x14ac:dyDescent="0.2">
      <c r="A9663" t="s">
        <v>231</v>
      </c>
      <c r="B9663">
        <v>1</v>
      </c>
      <c r="C9663">
        <v>48</v>
      </c>
      <c r="D9663" t="s">
        <v>7547</v>
      </c>
      <c r="E9663">
        <v>49.133572000000001</v>
      </c>
      <c r="F9663">
        <v>-123.148504</v>
      </c>
      <c r="G9663">
        <f>IF(route_map__2[[#This Row],[route_label]]&lt;&gt;A9664,0,SQRT((E9664-route_map__2[[#This Row],[stop_lat]])^2 + ((F9664-route_map__2[[#This Row],[stop_lon]])*COS(RADIANS(route_map__2[[#This Row],[stop_lat]])))^2)*111.32)</f>
        <v>0.26920403095086465</v>
      </c>
    </row>
    <row r="9664" spans="1:7" hidden="1" x14ac:dyDescent="0.2">
      <c r="A9664" t="s">
        <v>231</v>
      </c>
      <c r="B9664">
        <v>1</v>
      </c>
      <c r="C9664">
        <v>49</v>
      </c>
      <c r="D9664" t="s">
        <v>7548</v>
      </c>
      <c r="E9664">
        <v>49.133577000000002</v>
      </c>
      <c r="F9664">
        <v>-123.15219999999999</v>
      </c>
      <c r="G9664">
        <f>IF(route_map__2[[#This Row],[route_label]]&lt;&gt;A9665,0,SQRT((E9665-route_map__2[[#This Row],[stop_lat]])^2 + ((F9665-route_map__2[[#This Row],[stop_lon]])*COS(RADIANS(route_map__2[[#This Row],[stop_lat]])))^2)*111.32)</f>
        <v>0.23934142593526062</v>
      </c>
    </row>
    <row r="9665" spans="1:7" hidden="1" x14ac:dyDescent="0.2">
      <c r="A9665" t="s">
        <v>231</v>
      </c>
      <c r="B9665">
        <v>1</v>
      </c>
      <c r="C9665">
        <v>50</v>
      </c>
      <c r="D9665" t="s">
        <v>7549</v>
      </c>
      <c r="E9665">
        <v>49.133583000000002</v>
      </c>
      <c r="F9665">
        <v>-123.155486</v>
      </c>
      <c r="G9665">
        <f>IF(route_map__2[[#This Row],[route_label]]&lt;&gt;A9666,0,SQRT((E9666-route_map__2[[#This Row],[stop_lat]])^2 + ((F9666-route_map__2[[#This Row],[stop_lon]])*COS(RADIANS(route_map__2[[#This Row],[stop_lat]])))^2)*111.32)</f>
        <v>0.2850866248221624</v>
      </c>
    </row>
    <row r="9666" spans="1:7" hidden="1" x14ac:dyDescent="0.2">
      <c r="A9666" t="s">
        <v>231</v>
      </c>
      <c r="B9666">
        <v>1</v>
      </c>
      <c r="C9666">
        <v>51</v>
      </c>
      <c r="D9666" t="s">
        <v>7550</v>
      </c>
      <c r="E9666">
        <v>49.133597999999999</v>
      </c>
      <c r="F9666">
        <v>-123.15940000000001</v>
      </c>
      <c r="G9666">
        <f>IF(route_map__2[[#This Row],[route_label]]&lt;&gt;A9667,0,SQRT((E9667-route_map__2[[#This Row],[stop_lat]])^2 + ((F9667-route_map__2[[#This Row],[stop_lon]])*COS(RADIANS(route_map__2[[#This Row],[stop_lat]])))^2)*111.32)</f>
        <v>0.18056440355571646</v>
      </c>
    </row>
    <row r="9667" spans="1:7" hidden="1" x14ac:dyDescent="0.2">
      <c r="A9667" t="s">
        <v>231</v>
      </c>
      <c r="B9667">
        <v>1</v>
      </c>
      <c r="C9667">
        <v>52</v>
      </c>
      <c r="D9667" t="s">
        <v>7551</v>
      </c>
      <c r="E9667">
        <v>49.133645000000001</v>
      </c>
      <c r="F9667">
        <v>-123.161878</v>
      </c>
      <c r="G9667">
        <f>IF(route_map__2[[#This Row],[route_label]]&lt;&gt;A9668,0,SQRT((E9668-route_map__2[[#This Row],[stop_lat]])^2 + ((F9668-route_map__2[[#This Row],[stop_lon]])*COS(RADIANS(route_map__2[[#This Row],[stop_lat]])))^2)*111.32)</f>
        <v>0.167972740312509</v>
      </c>
    </row>
    <row r="9668" spans="1:7" hidden="1" x14ac:dyDescent="0.2">
      <c r="A9668" t="s">
        <v>231</v>
      </c>
      <c r="B9668">
        <v>1</v>
      </c>
      <c r="C9668">
        <v>53</v>
      </c>
      <c r="D9668" t="s">
        <v>7552</v>
      </c>
      <c r="E9668">
        <v>49.133693000000001</v>
      </c>
      <c r="F9668">
        <v>-123.16418299999999</v>
      </c>
      <c r="G9668">
        <f>IF(route_map__2[[#This Row],[route_label]]&lt;&gt;A9669,0,SQRT((E9669-route_map__2[[#This Row],[stop_lat]])^2 + ((F9669-route_map__2[[#This Row],[stop_lon]])*COS(RADIANS(route_map__2[[#This Row],[stop_lat]])))^2)*111.32)</f>
        <v>0.45125655231144784</v>
      </c>
    </row>
    <row r="9669" spans="1:7" hidden="1" x14ac:dyDescent="0.2">
      <c r="A9669" t="s">
        <v>231</v>
      </c>
      <c r="B9669">
        <v>1</v>
      </c>
      <c r="C9669">
        <v>54</v>
      </c>
      <c r="D9669" t="s">
        <v>7553</v>
      </c>
      <c r="E9669">
        <v>49.133808000000002</v>
      </c>
      <c r="F9669">
        <v>-123.170376</v>
      </c>
      <c r="G9669">
        <f>IF(route_map__2[[#This Row],[route_label]]&lt;&gt;A9670,0,SQRT((E9670-route_map__2[[#This Row],[stop_lat]])^2 + ((F9670-route_map__2[[#This Row],[stop_lon]])*COS(RADIANS(route_map__2[[#This Row],[stop_lat]])))^2)*111.32)</f>
        <v>0.19112270021013505</v>
      </c>
    </row>
    <row r="9670" spans="1:7" hidden="1" x14ac:dyDescent="0.2">
      <c r="A9670" t="s">
        <v>231</v>
      </c>
      <c r="B9670">
        <v>1</v>
      </c>
      <c r="C9670">
        <v>55</v>
      </c>
      <c r="D9670" t="s">
        <v>7554</v>
      </c>
      <c r="E9670">
        <v>49.133813000000004</v>
      </c>
      <c r="F9670">
        <v>-123.173</v>
      </c>
      <c r="G9670">
        <f>IF(route_map__2[[#This Row],[route_label]]&lt;&gt;A9671,0,SQRT((E9671-route_map__2[[#This Row],[stop_lat]])^2 + ((F9671-route_map__2[[#This Row],[stop_lon]])*COS(RADIANS(route_map__2[[#This Row],[stop_lat]])))^2)*111.32)</f>
        <v>0.2907633521660774</v>
      </c>
    </row>
    <row r="9671" spans="1:7" hidden="1" x14ac:dyDescent="0.2">
      <c r="A9671" t="s">
        <v>231</v>
      </c>
      <c r="B9671">
        <v>1</v>
      </c>
      <c r="C9671">
        <v>56</v>
      </c>
      <c r="D9671" t="s">
        <v>7555</v>
      </c>
      <c r="E9671">
        <v>49.133822000000002</v>
      </c>
      <c r="F9671">
        <v>-123.176992</v>
      </c>
      <c r="G9671">
        <f>IF(route_map__2[[#This Row],[route_label]]&lt;&gt;A9672,0,SQRT((E9672-route_map__2[[#This Row],[stop_lat]])^2 + ((F9672-route_map__2[[#This Row],[stop_lon]])*COS(RADIANS(route_map__2[[#This Row],[stop_lat]])))^2)*111.32)</f>
        <v>0.36439966863485279</v>
      </c>
    </row>
    <row r="9672" spans="1:7" hidden="1" x14ac:dyDescent="0.2">
      <c r="A9672" t="s">
        <v>231</v>
      </c>
      <c r="B9672">
        <v>1</v>
      </c>
      <c r="C9672">
        <v>57</v>
      </c>
      <c r="D9672" t="s">
        <v>7181</v>
      </c>
      <c r="E9672">
        <v>49.133828999999999</v>
      </c>
      <c r="F9672">
        <v>-123.181995</v>
      </c>
      <c r="G9672">
        <f>IF(route_map__2[[#This Row],[route_label]]&lt;&gt;A9673,0,SQRT((E9673-route_map__2[[#This Row],[stop_lat]])^2 + ((F9673-route_map__2[[#This Row],[stop_lon]])*COS(RADIANS(route_map__2[[#This Row],[stop_lat]])))^2)*111.32)</f>
        <v>0.19731441215494028</v>
      </c>
    </row>
    <row r="9673" spans="1:7" hidden="1" x14ac:dyDescent="0.2">
      <c r="A9673" t="s">
        <v>231</v>
      </c>
      <c r="B9673">
        <v>1</v>
      </c>
      <c r="C9673">
        <v>58</v>
      </c>
      <c r="D9673" t="s">
        <v>7182</v>
      </c>
      <c r="E9673">
        <v>49.133836000000002</v>
      </c>
      <c r="F9673">
        <v>-123.184704</v>
      </c>
      <c r="G9673">
        <f>IF(route_map__2[[#This Row],[route_label]]&lt;&gt;A9674,0,SQRT((E9674-route_map__2[[#This Row],[stop_lat]])^2 + ((F9674-route_map__2[[#This Row],[stop_lon]])*COS(RADIANS(route_map__2[[#This Row],[stop_lat]])))^2)*111.32)</f>
        <v>0.19407103664107928</v>
      </c>
    </row>
    <row r="9674" spans="1:7" hidden="1" x14ac:dyDescent="0.2">
      <c r="A9674" t="s">
        <v>231</v>
      </c>
      <c r="B9674">
        <v>1</v>
      </c>
      <c r="C9674">
        <v>59</v>
      </c>
      <c r="D9674" t="s">
        <v>7183</v>
      </c>
      <c r="E9674">
        <v>49.133403000000001</v>
      </c>
      <c r="F9674">
        <v>-123.187285</v>
      </c>
      <c r="G9674">
        <f>IF(route_map__2[[#This Row],[route_label]]&lt;&gt;A9675,0,SQRT((E9675-route_map__2[[#This Row],[stop_lat]])^2 + ((F9675-route_map__2[[#This Row],[stop_lon]])*COS(RADIANS(route_map__2[[#This Row],[stop_lat]])))^2)*111.32)</f>
        <v>0.23901402845914119</v>
      </c>
    </row>
    <row r="9675" spans="1:7" hidden="1" x14ac:dyDescent="0.2">
      <c r="A9675" t="s">
        <v>231</v>
      </c>
      <c r="B9675">
        <v>1</v>
      </c>
      <c r="C9675">
        <v>60</v>
      </c>
      <c r="D9675" t="s">
        <v>7184</v>
      </c>
      <c r="E9675">
        <v>49.131256</v>
      </c>
      <c r="F9675">
        <v>-123.18725499999999</v>
      </c>
      <c r="G9675">
        <f>IF(route_map__2[[#This Row],[route_label]]&lt;&gt;A9676,0,SQRT((E9676-route_map__2[[#This Row],[stop_lat]])^2 + ((F9676-route_map__2[[#This Row],[stop_lon]])*COS(RADIANS(route_map__2[[#This Row],[stop_lat]])))^2)*111.32)</f>
        <v>0.34131955582656709</v>
      </c>
    </row>
    <row r="9676" spans="1:7" hidden="1" x14ac:dyDescent="0.2">
      <c r="A9676" t="s">
        <v>231</v>
      </c>
      <c r="B9676">
        <v>1</v>
      </c>
      <c r="C9676">
        <v>61</v>
      </c>
      <c r="D9676" t="s">
        <v>7185</v>
      </c>
      <c r="E9676">
        <v>49.128189999999996</v>
      </c>
      <c r="F9676">
        <v>-123.18729500000001</v>
      </c>
      <c r="G9676">
        <f>IF(route_map__2[[#This Row],[route_label]]&lt;&gt;A9677,0,SQRT((E9677-route_map__2[[#This Row],[stop_lat]])^2 + ((F9677-route_map__2[[#This Row],[stop_lon]])*COS(RADIANS(route_map__2[[#This Row],[stop_lat]])))^2)*111.32)</f>
        <v>0.20946345188795737</v>
      </c>
    </row>
    <row r="9677" spans="1:7" hidden="1" x14ac:dyDescent="0.2">
      <c r="A9677" t="s">
        <v>231</v>
      </c>
      <c r="B9677">
        <v>1</v>
      </c>
      <c r="C9677">
        <v>62</v>
      </c>
      <c r="D9677" t="s">
        <v>7186</v>
      </c>
      <c r="E9677">
        <v>49.126359999999998</v>
      </c>
      <c r="F9677">
        <v>-123.186626</v>
      </c>
      <c r="G9677">
        <f>IF(route_map__2[[#This Row],[route_label]]&lt;&gt;A9678,0,SQRT((E9678-route_map__2[[#This Row],[stop_lat]])^2 + ((F9678-route_map__2[[#This Row],[stop_lon]])*COS(RADIANS(route_map__2[[#This Row],[stop_lat]])))^2)*111.32)</f>
        <v>0.10897966669835188</v>
      </c>
    </row>
    <row r="9678" spans="1:7" hidden="1" x14ac:dyDescent="0.2">
      <c r="A9678" t="s">
        <v>231</v>
      </c>
      <c r="B9678">
        <v>1</v>
      </c>
      <c r="C9678">
        <v>63</v>
      </c>
      <c r="D9678" t="s">
        <v>7187</v>
      </c>
      <c r="E9678">
        <v>49.126356999999999</v>
      </c>
      <c r="F9678">
        <v>-123.18513</v>
      </c>
      <c r="G9678">
        <f>IF(route_map__2[[#This Row],[route_label]]&lt;&gt;A9679,0,SQRT((E9679-route_map__2[[#This Row],[stop_lat]])^2 + ((F9679-route_map__2[[#This Row],[stop_lon]])*COS(RADIANS(route_map__2[[#This Row],[stop_lat]])))^2)*111.32)</f>
        <v>0</v>
      </c>
    </row>
    <row r="9679" spans="1:7" hidden="1" x14ac:dyDescent="0.2">
      <c r="A9679" t="s">
        <v>92</v>
      </c>
      <c r="B9679">
        <v>0</v>
      </c>
      <c r="C9679">
        <v>1</v>
      </c>
      <c r="D9679" t="s">
        <v>7218</v>
      </c>
      <c r="E9679">
        <v>49.167721999999998</v>
      </c>
      <c r="F9679">
        <v>-123.136073</v>
      </c>
      <c r="G9679">
        <f>IF(route_map__2[[#This Row],[route_label]]&lt;&gt;A9680,0,SQRT((E9680-route_map__2[[#This Row],[stop_lat]])^2 + ((F9680-route_map__2[[#This Row],[stop_lon]])*COS(RADIANS(route_map__2[[#This Row],[stop_lat]])))^2)*111.32)</f>
        <v>0.14270690551143028</v>
      </c>
    </row>
    <row r="9680" spans="1:7" hidden="1" x14ac:dyDescent="0.2">
      <c r="A9680" t="s">
        <v>92</v>
      </c>
      <c r="B9680">
        <v>0</v>
      </c>
      <c r="C9680">
        <v>2</v>
      </c>
      <c r="D9680" t="s">
        <v>7325</v>
      </c>
      <c r="E9680">
        <v>49.166452999999997</v>
      </c>
      <c r="F9680">
        <v>-123.135795</v>
      </c>
      <c r="G9680">
        <f>IF(route_map__2[[#This Row],[route_label]]&lt;&gt;A9681,0,SQRT((E9681-route_map__2[[#This Row],[stop_lat]])^2 + ((F9681-route_map__2[[#This Row],[stop_lon]])*COS(RADIANS(route_map__2[[#This Row],[stop_lat]])))^2)*111.32)</f>
        <v>0.18875269753751259</v>
      </c>
    </row>
    <row r="9681" spans="1:7" hidden="1" x14ac:dyDescent="0.2">
      <c r="A9681" t="s">
        <v>92</v>
      </c>
      <c r="B9681">
        <v>0</v>
      </c>
      <c r="C9681">
        <v>3</v>
      </c>
      <c r="D9681" t="s">
        <v>7365</v>
      </c>
      <c r="E9681">
        <v>49.166432999999998</v>
      </c>
      <c r="F9681">
        <v>-123.133202</v>
      </c>
      <c r="G9681">
        <f>IF(route_map__2[[#This Row],[route_label]]&lt;&gt;A9682,0,SQRT((E9682-route_map__2[[#This Row],[stop_lat]])^2 + ((F9682-route_map__2[[#This Row],[stop_lon]])*COS(RADIANS(route_map__2[[#This Row],[stop_lat]])))^2)*111.32)</f>
        <v>0.25018709700710046</v>
      </c>
    </row>
    <row r="9682" spans="1:7" hidden="1" x14ac:dyDescent="0.2">
      <c r="A9682" t="s">
        <v>92</v>
      </c>
      <c r="B9682">
        <v>0</v>
      </c>
      <c r="C9682">
        <v>4</v>
      </c>
      <c r="D9682" t="s">
        <v>7366</v>
      </c>
      <c r="E9682">
        <v>49.166409000000002</v>
      </c>
      <c r="F9682">
        <v>-123.12976500000001</v>
      </c>
      <c r="G9682">
        <f>IF(route_map__2[[#This Row],[route_label]]&lt;&gt;A9683,0,SQRT((E9683-route_map__2[[#This Row],[stop_lat]])^2 + ((F9683-route_map__2[[#This Row],[stop_lon]])*COS(RADIANS(route_map__2[[#This Row],[stop_lat]])))^2)*111.32)</f>
        <v>0.29859968632722228</v>
      </c>
    </row>
    <row r="9683" spans="1:7" hidden="1" x14ac:dyDescent="0.2">
      <c r="A9683" t="s">
        <v>92</v>
      </c>
      <c r="B9683">
        <v>0</v>
      </c>
      <c r="C9683">
        <v>5</v>
      </c>
      <c r="D9683" t="s">
        <v>7556</v>
      </c>
      <c r="E9683">
        <v>49.166376</v>
      </c>
      <c r="F9683">
        <v>-123.125663</v>
      </c>
      <c r="G9683">
        <f>IF(route_map__2[[#This Row],[route_label]]&lt;&gt;A9684,0,SQRT((E9684-route_map__2[[#This Row],[stop_lat]])^2 + ((F9684-route_map__2[[#This Row],[stop_lon]])*COS(RADIANS(route_map__2[[#This Row],[stop_lat]])))^2)*111.32)</f>
        <v>0.6567711061477145</v>
      </c>
    </row>
    <row r="9684" spans="1:7" hidden="1" x14ac:dyDescent="0.2">
      <c r="A9684" t="s">
        <v>92</v>
      </c>
      <c r="B9684">
        <v>0</v>
      </c>
      <c r="C9684">
        <v>6</v>
      </c>
      <c r="D9684" t="s">
        <v>7557</v>
      </c>
      <c r="E9684">
        <v>49.160477</v>
      </c>
      <c r="F9684">
        <v>-123.12551000000001</v>
      </c>
      <c r="G9684">
        <f>IF(route_map__2[[#This Row],[route_label]]&lt;&gt;A9685,0,SQRT((E9685-route_map__2[[#This Row],[stop_lat]])^2 + ((F9685-route_map__2[[#This Row],[stop_lon]])*COS(RADIANS(route_map__2[[#This Row],[stop_lat]])))^2)*111.32)</f>
        <v>0.18078842871141201</v>
      </c>
    </row>
    <row r="9685" spans="1:7" hidden="1" x14ac:dyDescent="0.2">
      <c r="A9685" t="s">
        <v>92</v>
      </c>
      <c r="B9685">
        <v>0</v>
      </c>
      <c r="C9685">
        <v>7</v>
      </c>
      <c r="D9685" t="s">
        <v>7558</v>
      </c>
      <c r="E9685">
        <v>49.158853000000001</v>
      </c>
      <c r="F9685">
        <v>-123.12549199999999</v>
      </c>
      <c r="G9685">
        <f>IF(route_map__2[[#This Row],[route_label]]&lt;&gt;A9686,0,SQRT((E9686-route_map__2[[#This Row],[stop_lat]])^2 + ((F9686-route_map__2[[#This Row],[stop_lon]])*COS(RADIANS(route_map__2[[#This Row],[stop_lat]])))^2)*111.32)</f>
        <v>0.20662070593217194</v>
      </c>
    </row>
    <row r="9686" spans="1:7" hidden="1" x14ac:dyDescent="0.2">
      <c r="A9686" t="s">
        <v>92</v>
      </c>
      <c r="B9686">
        <v>0</v>
      </c>
      <c r="C9686">
        <v>8</v>
      </c>
      <c r="D9686" t="s">
        <v>7559</v>
      </c>
      <c r="E9686">
        <v>49.156996999999997</v>
      </c>
      <c r="F9686">
        <v>-123.125463</v>
      </c>
      <c r="G9686">
        <f>IF(route_map__2[[#This Row],[route_label]]&lt;&gt;A9687,0,SQRT((E9687-route_map__2[[#This Row],[stop_lat]])^2 + ((F9687-route_map__2[[#This Row],[stop_lon]])*COS(RADIANS(route_map__2[[#This Row],[stop_lat]])))^2)*111.32)</f>
        <v>0.21463923315200048</v>
      </c>
    </row>
    <row r="9687" spans="1:7" hidden="1" x14ac:dyDescent="0.2">
      <c r="A9687" t="s">
        <v>92</v>
      </c>
      <c r="B9687">
        <v>0</v>
      </c>
      <c r="C9687">
        <v>9</v>
      </c>
      <c r="D9687" t="s">
        <v>7560</v>
      </c>
      <c r="E9687">
        <v>49.155068999999997</v>
      </c>
      <c r="F9687">
        <v>-123.125429</v>
      </c>
      <c r="G9687">
        <f>IF(route_map__2[[#This Row],[route_label]]&lt;&gt;A9688,0,SQRT((E9688-route_map__2[[#This Row],[stop_lat]])^2 + ((F9688-route_map__2[[#This Row],[stop_lon]])*COS(RADIANS(route_map__2[[#This Row],[stop_lat]])))^2)*111.32)</f>
        <v>0.45076775319461548</v>
      </c>
    </row>
    <row r="9688" spans="1:7" hidden="1" x14ac:dyDescent="0.2">
      <c r="A9688" t="s">
        <v>92</v>
      </c>
      <c r="B9688">
        <v>0</v>
      </c>
      <c r="C9688">
        <v>10</v>
      </c>
      <c r="D9688" t="s">
        <v>7561</v>
      </c>
      <c r="E9688">
        <v>49.151020000000003</v>
      </c>
      <c r="F9688">
        <v>-123.125354</v>
      </c>
      <c r="G9688">
        <f>IF(route_map__2[[#This Row],[route_label]]&lt;&gt;A9689,0,SQRT((E9689-route_map__2[[#This Row],[stop_lat]])^2 + ((F9689-route_map__2[[#This Row],[stop_lon]])*COS(RADIANS(route_map__2[[#This Row],[stop_lat]])))^2)*111.32)</f>
        <v>0.34400842064644166</v>
      </c>
    </row>
    <row r="9689" spans="1:7" hidden="1" x14ac:dyDescent="0.2">
      <c r="A9689" t="s">
        <v>92</v>
      </c>
      <c r="B9689">
        <v>0</v>
      </c>
      <c r="C9689">
        <v>11</v>
      </c>
      <c r="D9689" t="s">
        <v>7562</v>
      </c>
      <c r="E9689">
        <v>49.147930000000002</v>
      </c>
      <c r="F9689">
        <v>-123.125292</v>
      </c>
      <c r="G9689">
        <f>IF(route_map__2[[#This Row],[route_label]]&lt;&gt;A9690,0,SQRT((E9690-route_map__2[[#This Row],[stop_lat]])^2 + ((F9690-route_map__2[[#This Row],[stop_lon]])*COS(RADIANS(route_map__2[[#This Row],[stop_lat]])))^2)*111.32)</f>
        <v>0.30069162208159073</v>
      </c>
    </row>
    <row r="9690" spans="1:7" hidden="1" x14ac:dyDescent="0.2">
      <c r="A9690" t="s">
        <v>92</v>
      </c>
      <c r="B9690">
        <v>0</v>
      </c>
      <c r="C9690">
        <v>12</v>
      </c>
      <c r="D9690" t="s">
        <v>7563</v>
      </c>
      <c r="E9690">
        <v>49.145229</v>
      </c>
      <c r="F9690">
        <v>-123.125249</v>
      </c>
      <c r="G9690">
        <f>IF(route_map__2[[#This Row],[route_label]]&lt;&gt;A9691,0,SQRT((E9691-route_map__2[[#This Row],[stop_lat]])^2 + ((F9691-route_map__2[[#This Row],[stop_lon]])*COS(RADIANS(route_map__2[[#This Row],[stop_lat]])))^2)*111.32)</f>
        <v>0.22031311118276287</v>
      </c>
    </row>
    <row r="9691" spans="1:7" hidden="1" x14ac:dyDescent="0.2">
      <c r="A9691" t="s">
        <v>92</v>
      </c>
      <c r="B9691">
        <v>0</v>
      </c>
      <c r="C9691">
        <v>13</v>
      </c>
      <c r="D9691" t="s">
        <v>7564</v>
      </c>
      <c r="E9691">
        <v>49.143250000000002</v>
      </c>
      <c r="F9691">
        <v>-123.12527900000001</v>
      </c>
      <c r="G9691">
        <f>IF(route_map__2[[#This Row],[route_label]]&lt;&gt;A9692,0,SQRT((E9692-route_map__2[[#This Row],[stop_lat]])^2 + ((F9692-route_map__2[[#This Row],[stop_lon]])*COS(RADIANS(route_map__2[[#This Row],[stop_lat]])))^2)*111.32)</f>
        <v>0.28203782038124309</v>
      </c>
    </row>
    <row r="9692" spans="1:7" hidden="1" x14ac:dyDescent="0.2">
      <c r="A9692" t="s">
        <v>92</v>
      </c>
      <c r="B9692">
        <v>0</v>
      </c>
      <c r="C9692">
        <v>14</v>
      </c>
      <c r="D9692" t="s">
        <v>7565</v>
      </c>
      <c r="E9692">
        <v>49.140766999999997</v>
      </c>
      <c r="F9692">
        <v>-123.124509</v>
      </c>
      <c r="G9692">
        <f>IF(route_map__2[[#This Row],[route_label]]&lt;&gt;A9693,0,SQRT((E9693-route_map__2[[#This Row],[stop_lat]])^2 + ((F9693-route_map__2[[#This Row],[stop_lon]])*COS(RADIANS(route_map__2[[#This Row],[stop_lat]])))^2)*111.32)</f>
        <v>0.42169846752480172</v>
      </c>
    </row>
    <row r="9693" spans="1:7" hidden="1" x14ac:dyDescent="0.2">
      <c r="A9693" t="s">
        <v>92</v>
      </c>
      <c r="B9693">
        <v>0</v>
      </c>
      <c r="C9693">
        <v>15</v>
      </c>
      <c r="D9693" t="s">
        <v>7566</v>
      </c>
      <c r="E9693">
        <v>49.140717000000002</v>
      </c>
      <c r="F9693">
        <v>-123.118719</v>
      </c>
      <c r="G9693">
        <f>IF(route_map__2[[#This Row],[route_label]]&lt;&gt;A9694,0,SQRT((E9694-route_map__2[[#This Row],[stop_lat]])^2 + ((F9694-route_map__2[[#This Row],[stop_lon]])*COS(RADIANS(route_map__2[[#This Row],[stop_lat]])))^2)*111.32)</f>
        <v>0.36490209778713373</v>
      </c>
    </row>
    <row r="9694" spans="1:7" hidden="1" x14ac:dyDescent="0.2">
      <c r="A9694" t="s">
        <v>92</v>
      </c>
      <c r="B9694">
        <v>0</v>
      </c>
      <c r="C9694">
        <v>16</v>
      </c>
      <c r="D9694" t="s">
        <v>7567</v>
      </c>
      <c r="E9694">
        <v>49.140666000000003</v>
      </c>
      <c r="F9694">
        <v>-123.113709</v>
      </c>
      <c r="G9694">
        <f>IF(route_map__2[[#This Row],[route_label]]&lt;&gt;A9695,0,SQRT((E9695-route_map__2[[#This Row],[stop_lat]])^2 + ((F9695-route_map__2[[#This Row],[stop_lon]])*COS(RADIANS(route_map__2[[#This Row],[stop_lat]])))^2)*111.32)</f>
        <v>0.3638398311282946</v>
      </c>
    </row>
    <row r="9695" spans="1:7" hidden="1" x14ac:dyDescent="0.2">
      <c r="A9695" t="s">
        <v>92</v>
      </c>
      <c r="B9695">
        <v>0</v>
      </c>
      <c r="C9695">
        <v>17</v>
      </c>
      <c r="D9695" t="s">
        <v>7568</v>
      </c>
      <c r="E9695">
        <v>49.140658000000002</v>
      </c>
      <c r="F9695">
        <v>-123.10871299999999</v>
      </c>
      <c r="G9695">
        <f>IF(route_map__2[[#This Row],[route_label]]&lt;&gt;A9696,0,SQRT((E9696-route_map__2[[#This Row],[stop_lat]])^2 + ((F9696-route_map__2[[#This Row],[stop_lon]])*COS(RADIANS(route_map__2[[#This Row],[stop_lat]])))^2)*111.32)</f>
        <v>0.36391843643777633</v>
      </c>
    </row>
    <row r="9696" spans="1:7" hidden="1" x14ac:dyDescent="0.2">
      <c r="A9696" t="s">
        <v>92</v>
      </c>
      <c r="B9696">
        <v>0</v>
      </c>
      <c r="C9696">
        <v>18</v>
      </c>
      <c r="D9696" t="s">
        <v>7569</v>
      </c>
      <c r="E9696">
        <v>49.140638000000003</v>
      </c>
      <c r="F9696">
        <v>-123.10371600000001</v>
      </c>
      <c r="G9696">
        <f>IF(route_map__2[[#This Row],[route_label]]&lt;&gt;A9697,0,SQRT((E9697-route_map__2[[#This Row],[stop_lat]])^2 + ((F9697-route_map__2[[#This Row],[stop_lon]])*COS(RADIANS(route_map__2[[#This Row],[stop_lat]])))^2)*111.32)</f>
        <v>0.13669612801480002</v>
      </c>
    </row>
    <row r="9697" spans="1:7" hidden="1" x14ac:dyDescent="0.2">
      <c r="A9697" t="s">
        <v>92</v>
      </c>
      <c r="B9697">
        <v>0</v>
      </c>
      <c r="C9697">
        <v>19</v>
      </c>
      <c r="D9697" t="s">
        <v>7569</v>
      </c>
      <c r="E9697">
        <v>49.140631999999997</v>
      </c>
      <c r="F9697">
        <v>-123.101839</v>
      </c>
      <c r="G9697">
        <f>IF(route_map__2[[#This Row],[route_label]]&lt;&gt;A9698,0,SQRT((E9698-route_map__2[[#This Row],[stop_lat]])^2 + ((F9698-route_map__2[[#This Row],[stop_lon]])*COS(RADIANS(route_map__2[[#This Row],[stop_lat]])))^2)*111.32)</f>
        <v>0.31570481257535488</v>
      </c>
    </row>
    <row r="9698" spans="1:7" hidden="1" x14ac:dyDescent="0.2">
      <c r="A9698" t="s">
        <v>92</v>
      </c>
      <c r="B9698">
        <v>0</v>
      </c>
      <c r="C9698">
        <v>20</v>
      </c>
      <c r="D9698" t="s">
        <v>7570</v>
      </c>
      <c r="E9698">
        <v>49.140618000000003</v>
      </c>
      <c r="F9698">
        <v>-123.097504</v>
      </c>
      <c r="G9698">
        <f>IF(route_map__2[[#This Row],[route_label]]&lt;&gt;A9699,0,SQRT((E9699-route_map__2[[#This Row],[stop_lat]])^2 + ((F9699-route_map__2[[#This Row],[stop_lon]])*COS(RADIANS(route_map__2[[#This Row],[stop_lat]])))^2)*111.32)</f>
        <v>0.41340402107670993</v>
      </c>
    </row>
    <row r="9699" spans="1:7" hidden="1" x14ac:dyDescent="0.2">
      <c r="A9699" t="s">
        <v>92</v>
      </c>
      <c r="B9699">
        <v>0</v>
      </c>
      <c r="C9699">
        <v>21</v>
      </c>
      <c r="D9699" t="s">
        <v>7381</v>
      </c>
      <c r="E9699">
        <v>49.140287000000001</v>
      </c>
      <c r="F9699">
        <v>-123.09184999999999</v>
      </c>
      <c r="G9699">
        <f>IF(route_map__2[[#This Row],[route_label]]&lt;&gt;A9700,0,SQRT((E9700-route_map__2[[#This Row],[stop_lat]])^2 + ((F9700-route_map__2[[#This Row],[stop_lon]])*COS(RADIANS(route_map__2[[#This Row],[stop_lat]])))^2)*111.32)</f>
        <v>0.28906044473016124</v>
      </c>
    </row>
    <row r="9700" spans="1:7" hidden="1" x14ac:dyDescent="0.2">
      <c r="A9700" t="s">
        <v>92</v>
      </c>
      <c r="B9700">
        <v>0</v>
      </c>
      <c r="C9700">
        <v>22</v>
      </c>
      <c r="D9700" t="s">
        <v>7382</v>
      </c>
      <c r="E9700">
        <v>49.137692000000001</v>
      </c>
      <c r="F9700">
        <v>-123.091992</v>
      </c>
      <c r="G9700">
        <f>IF(route_map__2[[#This Row],[route_label]]&lt;&gt;A9701,0,SQRT((E9701-route_map__2[[#This Row],[stop_lat]])^2 + ((F9701-route_map__2[[#This Row],[stop_lon]])*COS(RADIANS(route_map__2[[#This Row],[stop_lat]])))^2)*111.32)</f>
        <v>0.39658585241270539</v>
      </c>
    </row>
    <row r="9701" spans="1:7" hidden="1" x14ac:dyDescent="0.2">
      <c r="A9701" t="s">
        <v>92</v>
      </c>
      <c r="B9701">
        <v>0</v>
      </c>
      <c r="C9701">
        <v>23</v>
      </c>
      <c r="D9701" t="s">
        <v>7383</v>
      </c>
      <c r="E9701">
        <v>49.134132000000001</v>
      </c>
      <c r="F9701">
        <v>-123.09219899999999</v>
      </c>
      <c r="G9701">
        <f>IF(route_map__2[[#This Row],[route_label]]&lt;&gt;A9702,0,SQRT((E9702-route_map__2[[#This Row],[stop_lat]])^2 + ((F9702-route_map__2[[#This Row],[stop_lon]])*COS(RADIANS(route_map__2[[#This Row],[stop_lat]])))^2)*111.32)</f>
        <v>0.25552882626769108</v>
      </c>
    </row>
    <row r="9702" spans="1:7" hidden="1" x14ac:dyDescent="0.2">
      <c r="A9702" t="s">
        <v>92</v>
      </c>
      <c r="B9702">
        <v>0</v>
      </c>
      <c r="C9702">
        <v>24</v>
      </c>
      <c r="D9702" t="s">
        <v>7383</v>
      </c>
      <c r="E9702">
        <v>49.131836999999997</v>
      </c>
      <c r="F9702">
        <v>-123.092268</v>
      </c>
      <c r="G9702">
        <f>IF(route_map__2[[#This Row],[route_label]]&lt;&gt;A9703,0,SQRT((E9703-route_map__2[[#This Row],[stop_lat]])^2 + ((F9703-route_map__2[[#This Row],[stop_lon]])*COS(RADIANS(route_map__2[[#This Row],[stop_lat]])))^2)*111.32)</f>
        <v>0.13842518869965553</v>
      </c>
    </row>
    <row r="9703" spans="1:7" hidden="1" x14ac:dyDescent="0.2">
      <c r="A9703" t="s">
        <v>92</v>
      </c>
      <c r="B9703">
        <v>0</v>
      </c>
      <c r="C9703">
        <v>25</v>
      </c>
      <c r="D9703" t="s">
        <v>7571</v>
      </c>
      <c r="E9703">
        <v>49.131087999999998</v>
      </c>
      <c r="F9703">
        <v>-123.093785</v>
      </c>
      <c r="G9703">
        <f>IF(route_map__2[[#This Row],[route_label]]&lt;&gt;A9704,0,SQRT((E9704-route_map__2[[#This Row],[stop_lat]])^2 + ((F9704-route_map__2[[#This Row],[stop_lon]])*COS(RADIANS(route_map__2[[#This Row],[stop_lat]])))^2)*111.32)</f>
        <v>6.7403402904016863E-2</v>
      </c>
    </row>
    <row r="9704" spans="1:7" hidden="1" x14ac:dyDescent="0.2">
      <c r="A9704" t="s">
        <v>92</v>
      </c>
      <c r="B9704">
        <v>0</v>
      </c>
      <c r="C9704">
        <v>26</v>
      </c>
      <c r="D9704" t="s">
        <v>7572</v>
      </c>
      <c r="E9704">
        <v>49.130495000000003</v>
      </c>
      <c r="F9704">
        <v>-123.093598</v>
      </c>
      <c r="G9704">
        <f>IF(route_map__2[[#This Row],[route_label]]&lt;&gt;A9705,0,SQRT((E9705-route_map__2[[#This Row],[stop_lat]])^2 + ((F9705-route_map__2[[#This Row],[stop_lon]])*COS(RADIANS(route_map__2[[#This Row],[stop_lat]])))^2)*111.32)</f>
        <v>0</v>
      </c>
    </row>
    <row r="9705" spans="1:7" hidden="1" x14ac:dyDescent="0.2">
      <c r="A9705" t="s">
        <v>92</v>
      </c>
      <c r="B9705">
        <v>1</v>
      </c>
      <c r="C9705">
        <v>1</v>
      </c>
      <c r="D9705" t="s">
        <v>7572</v>
      </c>
      <c r="E9705">
        <v>49.130495000000003</v>
      </c>
      <c r="F9705">
        <v>-123.093598</v>
      </c>
      <c r="G9705">
        <f>IF(route_map__2[[#This Row],[route_label]]&lt;&gt;A9706,0,SQRT((E9706-route_map__2[[#This Row],[stop_lat]])^2 + ((F9706-route_map__2[[#This Row],[stop_lon]])*COS(RADIANS(route_map__2[[#This Row],[stop_lat]])))^2)*111.32)</f>
        <v>0.38808922802683093</v>
      </c>
    </row>
    <row r="9706" spans="1:7" hidden="1" x14ac:dyDescent="0.2">
      <c r="A9706" t="s">
        <v>92</v>
      </c>
      <c r="B9706">
        <v>1</v>
      </c>
      <c r="C9706">
        <v>2</v>
      </c>
      <c r="D9706" t="s">
        <v>7573</v>
      </c>
      <c r="E9706">
        <v>49.133823</v>
      </c>
      <c r="F9706">
        <v>-123.092011</v>
      </c>
      <c r="G9706">
        <f>IF(route_map__2[[#This Row],[route_label]]&lt;&gt;A9707,0,SQRT((E9707-route_map__2[[#This Row],[stop_lat]])^2 + ((F9707-route_map__2[[#This Row],[stop_lon]])*COS(RADIANS(route_map__2[[#This Row],[stop_lat]])))^2)*111.32)</f>
        <v>0.51621242581636284</v>
      </c>
    </row>
    <row r="9707" spans="1:7" hidden="1" x14ac:dyDescent="0.2">
      <c r="A9707" t="s">
        <v>92</v>
      </c>
      <c r="B9707">
        <v>1</v>
      </c>
      <c r="C9707">
        <v>3</v>
      </c>
      <c r="D9707" t="s">
        <v>7574</v>
      </c>
      <c r="E9707">
        <v>49.138457000000002</v>
      </c>
      <c r="F9707">
        <v>-123.091748</v>
      </c>
      <c r="G9707">
        <f>IF(route_map__2[[#This Row],[route_label]]&lt;&gt;A9708,0,SQRT((E9708-route_map__2[[#This Row],[stop_lat]])^2 + ((F9708-route_map__2[[#This Row],[stop_lon]])*COS(RADIANS(route_map__2[[#This Row],[stop_lat]])))^2)*111.32)</f>
        <v>0.29201185002791491</v>
      </c>
    </row>
    <row r="9708" spans="1:7" hidden="1" x14ac:dyDescent="0.2">
      <c r="A9708" t="s">
        <v>92</v>
      </c>
      <c r="B9708">
        <v>1</v>
      </c>
      <c r="C9708">
        <v>4</v>
      </c>
      <c r="D9708" t="s">
        <v>7575</v>
      </c>
      <c r="E9708">
        <v>49.141078999999998</v>
      </c>
      <c r="F9708">
        <v>-123.091628</v>
      </c>
      <c r="G9708">
        <f>IF(route_map__2[[#This Row],[route_label]]&lt;&gt;A9709,0,SQRT((E9709-route_map__2[[#This Row],[stop_lat]])^2 + ((F9709-route_map__2[[#This Row],[stop_lon]])*COS(RADIANS(route_map__2[[#This Row],[stop_lat]])))^2)*111.32)</f>
        <v>0.36942277231242715</v>
      </c>
    </row>
    <row r="9709" spans="1:7" hidden="1" x14ac:dyDescent="0.2">
      <c r="A9709" t="s">
        <v>92</v>
      </c>
      <c r="B9709">
        <v>1</v>
      </c>
      <c r="C9709">
        <v>5</v>
      </c>
      <c r="D9709" t="s">
        <v>7576</v>
      </c>
      <c r="E9709">
        <v>49.144365999999998</v>
      </c>
      <c r="F9709">
        <v>-123.092326</v>
      </c>
      <c r="G9709">
        <f>IF(route_map__2[[#This Row],[route_label]]&lt;&gt;A9710,0,SQRT((E9710-route_map__2[[#This Row],[stop_lat]])^2 + ((F9710-route_map__2[[#This Row],[stop_lon]])*COS(RADIANS(route_map__2[[#This Row],[stop_lat]])))^2)*111.32)</f>
        <v>0.27118380988133528</v>
      </c>
    </row>
    <row r="9710" spans="1:7" hidden="1" x14ac:dyDescent="0.2">
      <c r="A9710" t="s">
        <v>92</v>
      </c>
      <c r="B9710">
        <v>1</v>
      </c>
      <c r="C9710">
        <v>6</v>
      </c>
      <c r="D9710" t="s">
        <v>7577</v>
      </c>
      <c r="E9710">
        <v>49.144365999999998</v>
      </c>
      <c r="F9710">
        <v>-123.09605000000001</v>
      </c>
      <c r="G9710">
        <f>IF(route_map__2[[#This Row],[route_label]]&lt;&gt;A9711,0,SQRT((E9711-route_map__2[[#This Row],[stop_lat]])^2 + ((F9711-route_map__2[[#This Row],[stop_lon]])*COS(RADIANS(route_map__2[[#This Row],[stop_lat]])))^2)*111.32)</f>
        <v>0.17748939911705536</v>
      </c>
    </row>
    <row r="9711" spans="1:7" hidden="1" x14ac:dyDescent="0.2">
      <c r="A9711" t="s">
        <v>92</v>
      </c>
      <c r="B9711">
        <v>1</v>
      </c>
      <c r="C9711">
        <v>7</v>
      </c>
      <c r="D9711" t="s">
        <v>7578</v>
      </c>
      <c r="E9711">
        <v>49.143577000000001</v>
      </c>
      <c r="F9711">
        <v>-123.098168</v>
      </c>
      <c r="G9711">
        <f>IF(route_map__2[[#This Row],[route_label]]&lt;&gt;A9712,0,SQRT((E9712-route_map__2[[#This Row],[stop_lat]])^2 + ((F9712-route_map__2[[#This Row],[stop_lon]])*COS(RADIANS(route_map__2[[#This Row],[stop_lat]])))^2)*111.32)</f>
        <v>0.31417790688414649</v>
      </c>
    </row>
    <row r="9712" spans="1:7" hidden="1" x14ac:dyDescent="0.2">
      <c r="A9712" t="s">
        <v>92</v>
      </c>
      <c r="B9712">
        <v>1</v>
      </c>
      <c r="C9712">
        <v>8</v>
      </c>
      <c r="D9712" t="s">
        <v>7579</v>
      </c>
      <c r="E9712">
        <v>49.140760999999998</v>
      </c>
      <c r="F9712">
        <v>-123.098456</v>
      </c>
      <c r="G9712">
        <f>IF(route_map__2[[#This Row],[route_label]]&lt;&gt;A9713,0,SQRT((E9713-route_map__2[[#This Row],[stop_lat]])^2 + ((F9713-route_map__2[[#This Row],[stop_lon]])*COS(RADIANS(route_map__2[[#This Row],[stop_lat]])))^2)*111.32)</f>
        <v>0.3749089146328794</v>
      </c>
    </row>
    <row r="9713" spans="1:7" hidden="1" x14ac:dyDescent="0.2">
      <c r="A9713" t="s">
        <v>92</v>
      </c>
      <c r="B9713">
        <v>1</v>
      </c>
      <c r="C9713">
        <v>9</v>
      </c>
      <c r="D9713" t="s">
        <v>7580</v>
      </c>
      <c r="E9713">
        <v>49.140770000000003</v>
      </c>
      <c r="F9713">
        <v>-123.103604</v>
      </c>
      <c r="G9713">
        <f>IF(route_map__2[[#This Row],[route_label]]&lt;&gt;A9714,0,SQRT((E9714-route_map__2[[#This Row],[stop_lat]])^2 + ((F9714-route_map__2[[#This Row],[stop_lon]])*COS(RADIANS(route_map__2[[#This Row],[stop_lat]])))^2)*111.32)</f>
        <v>0.34243370806808443</v>
      </c>
    </row>
    <row r="9714" spans="1:7" hidden="1" x14ac:dyDescent="0.2">
      <c r="A9714" t="s">
        <v>92</v>
      </c>
      <c r="B9714">
        <v>1</v>
      </c>
      <c r="C9714">
        <v>10</v>
      </c>
      <c r="D9714" t="s">
        <v>7581</v>
      </c>
      <c r="E9714">
        <v>49.140788999999998</v>
      </c>
      <c r="F9714">
        <v>-123.108306</v>
      </c>
      <c r="G9714">
        <f>IF(route_map__2[[#This Row],[route_label]]&lt;&gt;A9715,0,SQRT((E9715-route_map__2[[#This Row],[stop_lat]])^2 + ((F9715-route_map__2[[#This Row],[stop_lon]])*COS(RADIANS(route_map__2[[#This Row],[stop_lat]])))^2)*111.32)</f>
        <v>0.45545764134228856</v>
      </c>
    </row>
    <row r="9715" spans="1:7" hidden="1" x14ac:dyDescent="0.2">
      <c r="A9715" t="s">
        <v>92</v>
      </c>
      <c r="B9715">
        <v>1</v>
      </c>
      <c r="C9715">
        <v>11</v>
      </c>
      <c r="D9715" t="s">
        <v>7582</v>
      </c>
      <c r="E9715">
        <v>49.140808</v>
      </c>
      <c r="F9715">
        <v>-123.11456</v>
      </c>
      <c r="G9715">
        <f>IF(route_map__2[[#This Row],[route_label]]&lt;&gt;A9716,0,SQRT((E9716-route_map__2[[#This Row],[stop_lat]])^2 + ((F9716-route_map__2[[#This Row],[stop_lon]])*COS(RADIANS(route_map__2[[#This Row],[stop_lat]])))^2)*111.32)</f>
        <v>0.42127390987380692</v>
      </c>
    </row>
    <row r="9716" spans="1:7" hidden="1" x14ac:dyDescent="0.2">
      <c r="A9716" t="s">
        <v>92</v>
      </c>
      <c r="B9716">
        <v>1</v>
      </c>
      <c r="C9716">
        <v>12</v>
      </c>
      <c r="D9716" t="s">
        <v>7583</v>
      </c>
      <c r="E9716">
        <v>49.140866000000003</v>
      </c>
      <c r="F9716">
        <v>-123.120344</v>
      </c>
      <c r="G9716">
        <f>IF(route_map__2[[#This Row],[route_label]]&lt;&gt;A9717,0,SQRT((E9717-route_map__2[[#This Row],[stop_lat]])^2 + ((F9717-route_map__2[[#This Row],[stop_lon]])*COS(RADIANS(route_map__2[[#This Row],[stop_lat]])))^2)*111.32)</f>
        <v>0.35480743008236698</v>
      </c>
    </row>
    <row r="9717" spans="1:7" hidden="1" x14ac:dyDescent="0.2">
      <c r="A9717" t="s">
        <v>92</v>
      </c>
      <c r="B9717">
        <v>1</v>
      </c>
      <c r="C9717">
        <v>13</v>
      </c>
      <c r="D9717" t="s">
        <v>7584</v>
      </c>
      <c r="E9717">
        <v>49.141325999999999</v>
      </c>
      <c r="F9717">
        <v>-123.125165</v>
      </c>
      <c r="G9717">
        <f>IF(route_map__2[[#This Row],[route_label]]&lt;&gt;A9718,0,SQRT((E9718-route_map__2[[#This Row],[stop_lat]])^2 + ((F9718-route_map__2[[#This Row],[stop_lon]])*COS(RADIANS(route_map__2[[#This Row],[stop_lat]])))^2)*111.32)</f>
        <v>0.29470205920402753</v>
      </c>
    </row>
    <row r="9718" spans="1:7" hidden="1" x14ac:dyDescent="0.2">
      <c r="A9718" t="s">
        <v>92</v>
      </c>
      <c r="B9718">
        <v>1</v>
      </c>
      <c r="C9718">
        <v>14</v>
      </c>
      <c r="D9718" t="s">
        <v>7585</v>
      </c>
      <c r="E9718">
        <v>49.143973000000003</v>
      </c>
      <c r="F9718">
        <v>-123.1251</v>
      </c>
      <c r="G9718">
        <f>IF(route_map__2[[#This Row],[route_label]]&lt;&gt;A9719,0,SQRT((E9719-route_map__2[[#This Row],[stop_lat]])^2 + ((F9719-route_map__2[[#This Row],[stop_lon]])*COS(RADIANS(route_map__2[[#This Row],[stop_lat]])))^2)*111.32)</f>
        <v>0.20362511511610026</v>
      </c>
    </row>
    <row r="9719" spans="1:7" hidden="1" x14ac:dyDescent="0.2">
      <c r="A9719" t="s">
        <v>92</v>
      </c>
      <c r="B9719">
        <v>1</v>
      </c>
      <c r="C9719">
        <v>15</v>
      </c>
      <c r="D9719" t="s">
        <v>7586</v>
      </c>
      <c r="E9719">
        <v>49.145802000000003</v>
      </c>
      <c r="F9719">
        <v>-123.12506</v>
      </c>
      <c r="G9719">
        <f>IF(route_map__2[[#This Row],[route_label]]&lt;&gt;A9720,0,SQRT((E9720-route_map__2[[#This Row],[stop_lat]])^2 + ((F9720-route_map__2[[#This Row],[stop_lon]])*COS(RADIANS(route_map__2[[#This Row],[stop_lat]])))^2)*111.32)</f>
        <v>0.29655906369626855</v>
      </c>
    </row>
    <row r="9720" spans="1:7" hidden="1" x14ac:dyDescent="0.2">
      <c r="A9720" t="s">
        <v>92</v>
      </c>
      <c r="B9720">
        <v>1</v>
      </c>
      <c r="C9720">
        <v>16</v>
      </c>
      <c r="D9720" t="s">
        <v>7587</v>
      </c>
      <c r="E9720">
        <v>49.148465999999999</v>
      </c>
      <c r="F9720">
        <v>-123.125077</v>
      </c>
      <c r="G9720">
        <f>IF(route_map__2[[#This Row],[route_label]]&lt;&gt;A9721,0,SQRT((E9721-route_map__2[[#This Row],[stop_lat]])^2 + ((F9721-route_map__2[[#This Row],[stop_lon]])*COS(RADIANS(route_map__2[[#This Row],[stop_lat]])))^2)*111.32)</f>
        <v>0.40179402336169062</v>
      </c>
    </row>
    <row r="9721" spans="1:7" hidden="1" x14ac:dyDescent="0.2">
      <c r="A9721" t="s">
        <v>92</v>
      </c>
      <c r="B9721">
        <v>1</v>
      </c>
      <c r="C9721">
        <v>17</v>
      </c>
      <c r="D9721" t="s">
        <v>7588</v>
      </c>
      <c r="E9721">
        <v>49.152075000000004</v>
      </c>
      <c r="F9721">
        <v>-123.12515500000001</v>
      </c>
      <c r="G9721">
        <f>IF(route_map__2[[#This Row],[route_label]]&lt;&gt;A9722,0,SQRT((E9722-route_map__2[[#This Row],[stop_lat]])^2 + ((F9722-route_map__2[[#This Row],[stop_lon]])*COS(RADIANS(route_map__2[[#This Row],[stop_lat]])))^2)*111.32)</f>
        <v>0.41137286633569808</v>
      </c>
    </row>
    <row r="9722" spans="1:7" hidden="1" x14ac:dyDescent="0.2">
      <c r="A9722" t="s">
        <v>92</v>
      </c>
      <c r="B9722">
        <v>1</v>
      </c>
      <c r="C9722">
        <v>18</v>
      </c>
      <c r="D9722" t="s">
        <v>7589</v>
      </c>
      <c r="E9722">
        <v>49.155769999999997</v>
      </c>
      <c r="F9722">
        <v>-123.12523899999999</v>
      </c>
      <c r="G9722">
        <f>IF(route_map__2[[#This Row],[route_label]]&lt;&gt;A9723,0,SQRT((E9723-route_map__2[[#This Row],[stop_lat]])^2 + ((F9723-route_map__2[[#This Row],[stop_lon]])*COS(RADIANS(route_map__2[[#This Row],[stop_lat]])))^2)*111.32)</f>
        <v>0.20627967298857749</v>
      </c>
    </row>
    <row r="9723" spans="1:7" hidden="1" x14ac:dyDescent="0.2">
      <c r="A9723" t="s">
        <v>92</v>
      </c>
      <c r="B9723">
        <v>1</v>
      </c>
      <c r="C9723">
        <v>19</v>
      </c>
      <c r="D9723" t="s">
        <v>7590</v>
      </c>
      <c r="E9723">
        <v>49.157623000000001</v>
      </c>
      <c r="F9723">
        <v>-123.12525599999999</v>
      </c>
      <c r="G9723">
        <f>IF(route_map__2[[#This Row],[route_label]]&lt;&gt;A9724,0,SQRT((E9724-route_map__2[[#This Row],[stop_lat]])^2 + ((F9724-route_map__2[[#This Row],[stop_lon]])*COS(RADIANS(route_map__2[[#This Row],[stop_lat]])))^2)*111.32)</f>
        <v>0.21408266989933239</v>
      </c>
    </row>
    <row r="9724" spans="1:7" hidden="1" x14ac:dyDescent="0.2">
      <c r="A9724" t="s">
        <v>92</v>
      </c>
      <c r="B9724">
        <v>1</v>
      </c>
      <c r="C9724">
        <v>20</v>
      </c>
      <c r="D9724" t="s">
        <v>7591</v>
      </c>
      <c r="E9724">
        <v>49.159545999999999</v>
      </c>
      <c r="F9724">
        <v>-123.12529000000001</v>
      </c>
      <c r="G9724">
        <f>IF(route_map__2[[#This Row],[route_label]]&lt;&gt;A9725,0,SQRT((E9725-route_map__2[[#This Row],[stop_lat]])^2 + ((F9725-route_map__2[[#This Row],[stop_lon]])*COS(RADIANS(route_map__2[[#This Row],[stop_lat]])))^2)*111.32)</f>
        <v>0.18078615705998663</v>
      </c>
    </row>
    <row r="9725" spans="1:7" hidden="1" x14ac:dyDescent="0.2">
      <c r="A9725" t="s">
        <v>92</v>
      </c>
      <c r="B9725">
        <v>1</v>
      </c>
      <c r="C9725">
        <v>21</v>
      </c>
      <c r="D9725" t="s">
        <v>7592</v>
      </c>
      <c r="E9725">
        <v>49.161169999999998</v>
      </c>
      <c r="F9725">
        <v>-123.125303</v>
      </c>
      <c r="G9725">
        <f>IF(route_map__2[[#This Row],[route_label]]&lt;&gt;A9726,0,SQRT((E9726-route_map__2[[#This Row],[stop_lat]])^2 + ((F9726-route_map__2[[#This Row],[stop_lon]])*COS(RADIANS(route_map__2[[#This Row],[stop_lat]])))^2)*111.32)</f>
        <v>0.60090172244933704</v>
      </c>
    </row>
    <row r="9726" spans="1:7" hidden="1" x14ac:dyDescent="0.2">
      <c r="A9726" t="s">
        <v>92</v>
      </c>
      <c r="B9726">
        <v>1</v>
      </c>
      <c r="C9726">
        <v>22</v>
      </c>
      <c r="D9726" t="s">
        <v>7593</v>
      </c>
      <c r="E9726">
        <v>49.166519999999998</v>
      </c>
      <c r="F9726">
        <v>-123.126401</v>
      </c>
      <c r="G9726">
        <f>IF(route_map__2[[#This Row],[route_label]]&lt;&gt;A9727,0,SQRT((E9727-route_map__2[[#This Row],[stop_lat]])^2 + ((F9727-route_map__2[[#This Row],[stop_lon]])*COS(RADIANS(route_map__2[[#This Row],[stop_lat]])))^2)*111.32)</f>
        <v>0.4084999660267577</v>
      </c>
    </row>
    <row r="9727" spans="1:7" hidden="1" x14ac:dyDescent="0.2">
      <c r="A9727" t="s">
        <v>92</v>
      </c>
      <c r="B9727">
        <v>1</v>
      </c>
      <c r="C9727">
        <v>23</v>
      </c>
      <c r="D9727" t="s">
        <v>7594</v>
      </c>
      <c r="E9727">
        <v>49.166550000000001</v>
      </c>
      <c r="F9727">
        <v>-123.132013</v>
      </c>
      <c r="G9727">
        <f>IF(route_map__2[[#This Row],[route_label]]&lt;&gt;A9728,0,SQRT((E9728-route_map__2[[#This Row],[stop_lat]])^2 + ((F9728-route_map__2[[#This Row],[stop_lon]])*COS(RADIANS(route_map__2[[#This Row],[stop_lat]])))^2)*111.32)</f>
        <v>0.23832405149820457</v>
      </c>
    </row>
    <row r="9728" spans="1:7" hidden="1" x14ac:dyDescent="0.2">
      <c r="A9728" t="s">
        <v>92</v>
      </c>
      <c r="B9728">
        <v>1</v>
      </c>
      <c r="C9728">
        <v>24</v>
      </c>
      <c r="D9728" t="s">
        <v>7595</v>
      </c>
      <c r="E9728">
        <v>49.166575000000002</v>
      </c>
      <c r="F9728">
        <v>-123.13528700000001</v>
      </c>
      <c r="G9728">
        <f>IF(route_map__2[[#This Row],[route_label]]&lt;&gt;A9729,0,SQRT((E9729-route_map__2[[#This Row],[stop_lat]])^2 + ((F9729-route_map__2[[#This Row],[stop_lon]])*COS(RADIANS(route_map__2[[#This Row],[stop_lat]])))^2)*111.32)</f>
        <v>0.11654926451587719</v>
      </c>
    </row>
    <row r="9729" spans="1:7" hidden="1" x14ac:dyDescent="0.2">
      <c r="A9729" t="s">
        <v>92</v>
      </c>
      <c r="B9729">
        <v>1</v>
      </c>
      <c r="C9729">
        <v>25</v>
      </c>
      <c r="D9729" t="s">
        <v>7217</v>
      </c>
      <c r="E9729">
        <v>49.167572999999997</v>
      </c>
      <c r="F9729">
        <v>-123.13577100000001</v>
      </c>
      <c r="G9729">
        <f>IF(route_map__2[[#This Row],[route_label]]&lt;&gt;A9730,0,SQRT((E9730-route_map__2[[#This Row],[stop_lat]])^2 + ((F9730-route_map__2[[#This Row],[stop_lon]])*COS(RADIANS(route_map__2[[#This Row],[stop_lat]])))^2)*111.32)</f>
        <v>0</v>
      </c>
    </row>
    <row r="9730" spans="1:7" hidden="1" x14ac:dyDescent="0.2">
      <c r="A9730" t="s">
        <v>46</v>
      </c>
      <c r="B9730">
        <v>0</v>
      </c>
      <c r="C9730">
        <v>1</v>
      </c>
      <c r="D9730" t="s">
        <v>7596</v>
      </c>
      <c r="E9730">
        <v>49.182595999999997</v>
      </c>
      <c r="F9730">
        <v>-122.955241</v>
      </c>
      <c r="G9730">
        <f>IF(route_map__2[[#This Row],[route_label]]&lt;&gt;A9731,0,SQRT((E9731-route_map__2[[#This Row],[stop_lat]])^2 + ((F9731-route_map__2[[#This Row],[stop_lon]])*COS(RADIANS(route_map__2[[#This Row],[stop_lat]])))^2)*111.32)</f>
        <v>0.29072651757860735</v>
      </c>
    </row>
    <row r="9731" spans="1:7" hidden="1" x14ac:dyDescent="0.2">
      <c r="A9731" t="s">
        <v>46</v>
      </c>
      <c r="B9731">
        <v>0</v>
      </c>
      <c r="C9731">
        <v>2</v>
      </c>
      <c r="D9731" t="s">
        <v>7597</v>
      </c>
      <c r="E9731">
        <v>49.184001000000002</v>
      </c>
      <c r="F9731">
        <v>-122.95187300000001</v>
      </c>
      <c r="G9731">
        <f>IF(route_map__2[[#This Row],[route_label]]&lt;&gt;A9732,0,SQRT((E9732-route_map__2[[#This Row],[stop_lat]])^2 + ((F9732-route_map__2[[#This Row],[stop_lon]])*COS(RADIANS(route_map__2[[#This Row],[stop_lat]])))^2)*111.32)</f>
        <v>0.27950560841776212</v>
      </c>
    </row>
    <row r="9732" spans="1:7" hidden="1" x14ac:dyDescent="0.2">
      <c r="A9732" t="s">
        <v>46</v>
      </c>
      <c r="B9732">
        <v>0</v>
      </c>
      <c r="C9732">
        <v>3</v>
      </c>
      <c r="D9732" t="s">
        <v>7598</v>
      </c>
      <c r="E9732">
        <v>49.185358000000001</v>
      </c>
      <c r="F9732">
        <v>-122.94864099999999</v>
      </c>
      <c r="G9732">
        <f>IF(route_map__2[[#This Row],[route_label]]&lt;&gt;A9733,0,SQRT((E9733-route_map__2[[#This Row],[stop_lat]])^2 + ((F9733-route_map__2[[#This Row],[stop_lon]])*COS(RADIANS(route_map__2[[#This Row],[stop_lat]])))^2)*111.32)</f>
        <v>0.19066074117285378</v>
      </c>
    </row>
    <row r="9733" spans="1:7" hidden="1" x14ac:dyDescent="0.2">
      <c r="A9733" t="s">
        <v>46</v>
      </c>
      <c r="B9733">
        <v>0</v>
      </c>
      <c r="C9733">
        <v>4</v>
      </c>
      <c r="D9733" t="s">
        <v>2734</v>
      </c>
      <c r="E9733">
        <v>49.186680000000003</v>
      </c>
      <c r="F9733">
        <v>-122.94697499999999</v>
      </c>
      <c r="G9733">
        <f>IF(route_map__2[[#This Row],[route_label]]&lt;&gt;A9734,0,SQRT((E9734-route_map__2[[#This Row],[stop_lat]])^2 + ((F9734-route_map__2[[#This Row],[stop_lon]])*COS(RADIANS(route_map__2[[#This Row],[stop_lat]])))^2)*111.32)</f>
        <v>0.14103790930059987</v>
      </c>
    </row>
    <row r="9734" spans="1:7" hidden="1" x14ac:dyDescent="0.2">
      <c r="A9734" t="s">
        <v>46</v>
      </c>
      <c r="B9734">
        <v>0</v>
      </c>
      <c r="C9734">
        <v>5</v>
      </c>
      <c r="D9734" t="s">
        <v>2735</v>
      </c>
      <c r="E9734">
        <v>49.187932000000004</v>
      </c>
      <c r="F9734">
        <v>-122.947272</v>
      </c>
      <c r="G9734">
        <f>IF(route_map__2[[#This Row],[route_label]]&lt;&gt;A9735,0,SQRT((E9735-route_map__2[[#This Row],[stop_lat]])^2 + ((F9735-route_map__2[[#This Row],[stop_lon]])*COS(RADIANS(route_map__2[[#This Row],[stop_lat]])))^2)*111.32)</f>
        <v>1.3392990645565608</v>
      </c>
    </row>
    <row r="9735" spans="1:7" hidden="1" x14ac:dyDescent="0.2">
      <c r="A9735" t="s">
        <v>46</v>
      </c>
      <c r="B9735">
        <v>0</v>
      </c>
      <c r="C9735">
        <v>6</v>
      </c>
      <c r="D9735" t="s">
        <v>2586</v>
      </c>
      <c r="E9735">
        <v>49.199857000000002</v>
      </c>
      <c r="F9735">
        <v>-122.94971099999999</v>
      </c>
      <c r="G9735">
        <f>IF(route_map__2[[#This Row],[route_label]]&lt;&gt;A9736,0,SQRT((E9736-route_map__2[[#This Row],[stop_lat]])^2 + ((F9736-route_map__2[[#This Row],[stop_lon]])*COS(RADIANS(route_map__2[[#This Row],[stop_lat]])))^2)*111.32)</f>
        <v>4.4661741060590149E-2</v>
      </c>
    </row>
    <row r="9736" spans="1:7" hidden="1" x14ac:dyDescent="0.2">
      <c r="A9736" t="s">
        <v>46</v>
      </c>
      <c r="B9736">
        <v>1</v>
      </c>
      <c r="C9736">
        <v>1</v>
      </c>
      <c r="D9736" t="s">
        <v>7599</v>
      </c>
      <c r="E9736">
        <v>49.199857000000002</v>
      </c>
      <c r="F9736">
        <v>-122.94909699999999</v>
      </c>
      <c r="G9736">
        <f>IF(route_map__2[[#This Row],[route_label]]&lt;&gt;A9737,0,SQRT((E9737-route_map__2[[#This Row],[stop_lat]])^2 + ((F9737-route_map__2[[#This Row],[stop_lon]])*COS(RADIANS(route_map__2[[#This Row],[stop_lat]])))^2)*111.32)</f>
        <v>1.429473702542047</v>
      </c>
    </row>
    <row r="9737" spans="1:7" hidden="1" x14ac:dyDescent="0.2">
      <c r="A9737" t="s">
        <v>46</v>
      </c>
      <c r="B9737">
        <v>1</v>
      </c>
      <c r="C9737">
        <v>2</v>
      </c>
      <c r="D9737" t="s">
        <v>2737</v>
      </c>
      <c r="E9737">
        <v>49.187052000000001</v>
      </c>
      <c r="F9737">
        <v>-122.947624</v>
      </c>
      <c r="G9737">
        <f>IF(route_map__2[[#This Row],[route_label]]&lt;&gt;A9738,0,SQRT((E9738-route_map__2[[#This Row],[stop_lat]])^2 + ((F9738-route_map__2[[#This Row],[stop_lon]])*COS(RADIANS(route_map__2[[#This Row],[stop_lat]])))^2)*111.32)</f>
        <v>0.11162181478124343</v>
      </c>
    </row>
    <row r="9738" spans="1:7" hidden="1" x14ac:dyDescent="0.2">
      <c r="A9738" t="s">
        <v>46</v>
      </c>
      <c r="B9738">
        <v>1</v>
      </c>
      <c r="C9738">
        <v>3</v>
      </c>
      <c r="D9738" t="s">
        <v>7600</v>
      </c>
      <c r="E9738">
        <v>49.186059</v>
      </c>
      <c r="F9738">
        <v>-122.947411</v>
      </c>
      <c r="G9738">
        <f>IF(route_map__2[[#This Row],[route_label]]&lt;&gt;A9739,0,SQRT((E9739-route_map__2[[#This Row],[stop_lat]])^2 + ((F9739-route_map__2[[#This Row],[stop_lon]])*COS(RADIANS(route_map__2[[#This Row],[stop_lat]])))^2)*111.32)</f>
        <v>0.26366304884776071</v>
      </c>
    </row>
    <row r="9739" spans="1:7" hidden="1" x14ac:dyDescent="0.2">
      <c r="A9739" t="s">
        <v>46</v>
      </c>
      <c r="B9739">
        <v>1</v>
      </c>
      <c r="C9739">
        <v>4</v>
      </c>
      <c r="D9739" t="s">
        <v>7601</v>
      </c>
      <c r="E9739">
        <v>49.184780000000003</v>
      </c>
      <c r="F9739">
        <v>-122.950461</v>
      </c>
      <c r="G9739">
        <f>IF(route_map__2[[#This Row],[route_label]]&lt;&gt;A9740,0,SQRT((E9740-route_map__2[[#This Row],[stop_lat]])^2 + ((F9740-route_map__2[[#This Row],[stop_lon]])*COS(RADIANS(route_map__2[[#This Row],[stop_lat]])))^2)*111.32)</f>
        <v>0.15555346563898226</v>
      </c>
    </row>
    <row r="9740" spans="1:7" hidden="1" x14ac:dyDescent="0.2">
      <c r="A9740" t="s">
        <v>46</v>
      </c>
      <c r="B9740">
        <v>1</v>
      </c>
      <c r="C9740">
        <v>5</v>
      </c>
      <c r="D9740" t="s">
        <v>7602</v>
      </c>
      <c r="E9740">
        <v>49.184021000000001</v>
      </c>
      <c r="F9740">
        <v>-122.95225600000001</v>
      </c>
      <c r="G9740">
        <f>IF(route_map__2[[#This Row],[route_label]]&lt;&gt;A9741,0,SQRT((E9741-route_map__2[[#This Row],[stop_lat]])^2 + ((F9741-route_map__2[[#This Row],[stop_lon]])*COS(RADIANS(route_map__2[[#This Row],[stop_lat]])))^2)*111.32)</f>
        <v>0.32767755731607978</v>
      </c>
    </row>
    <row r="9741" spans="1:7" hidden="1" x14ac:dyDescent="0.2">
      <c r="A9741" t="s">
        <v>46</v>
      </c>
      <c r="B9741">
        <v>1</v>
      </c>
      <c r="C9741">
        <v>6</v>
      </c>
      <c r="D9741" t="s">
        <v>7603</v>
      </c>
      <c r="E9741">
        <v>49.182459999999999</v>
      </c>
      <c r="F9741">
        <v>-122.956074</v>
      </c>
      <c r="G9741">
        <f>IF(route_map__2[[#This Row],[route_label]]&lt;&gt;A9742,0,SQRT((E9742-route_map__2[[#This Row],[stop_lat]])^2 + ((F9742-route_map__2[[#This Row],[stop_lon]])*COS(RADIANS(route_map__2[[#This Row],[stop_lat]])))^2)*111.32)</f>
        <v>0.20278894121702098</v>
      </c>
    </row>
    <row r="9742" spans="1:7" hidden="1" x14ac:dyDescent="0.2">
      <c r="A9742" t="s">
        <v>46</v>
      </c>
      <c r="B9742">
        <v>1</v>
      </c>
      <c r="C9742">
        <v>7</v>
      </c>
      <c r="D9742" t="s">
        <v>7604</v>
      </c>
      <c r="E9742">
        <v>49.183678999999998</v>
      </c>
      <c r="F9742">
        <v>-122.958145</v>
      </c>
      <c r="G9742">
        <f>IF(route_map__2[[#This Row],[route_label]]&lt;&gt;A9743,0,SQRT((E9743-route_map__2[[#This Row],[stop_lat]])^2 + ((F9743-route_map__2[[#This Row],[stop_lon]])*COS(RADIANS(route_map__2[[#This Row],[stop_lat]])))^2)*111.32)</f>
        <v>0.53916579913799123</v>
      </c>
    </row>
    <row r="9743" spans="1:7" hidden="1" x14ac:dyDescent="0.2">
      <c r="A9743" t="s">
        <v>46</v>
      </c>
      <c r="B9743">
        <v>1</v>
      </c>
      <c r="C9743">
        <v>8</v>
      </c>
      <c r="D9743" t="s">
        <v>7605</v>
      </c>
      <c r="E9743">
        <v>49.181620000000002</v>
      </c>
      <c r="F9743">
        <v>-122.96485199999999</v>
      </c>
      <c r="G9743">
        <f>IF(route_map__2[[#This Row],[route_label]]&lt;&gt;A9744,0,SQRT((E9744-route_map__2[[#This Row],[stop_lat]])^2 + ((F9744-route_map__2[[#This Row],[stop_lon]])*COS(RADIANS(route_map__2[[#This Row],[stop_lat]])))^2)*111.32)</f>
        <v>0.31044498999491499</v>
      </c>
    </row>
    <row r="9744" spans="1:7" hidden="1" x14ac:dyDescent="0.2">
      <c r="A9744" t="s">
        <v>46</v>
      </c>
      <c r="B9744">
        <v>1</v>
      </c>
      <c r="C9744">
        <v>9</v>
      </c>
      <c r="D9744" t="s">
        <v>7606</v>
      </c>
      <c r="E9744">
        <v>49.179335999999999</v>
      </c>
      <c r="F9744">
        <v>-122.96729999999999</v>
      </c>
      <c r="G9744">
        <f>IF(route_map__2[[#This Row],[route_label]]&lt;&gt;A9745,0,SQRT((E9745-route_map__2[[#This Row],[stop_lat]])^2 + ((F9745-route_map__2[[#This Row],[stop_lon]])*COS(RADIANS(route_map__2[[#This Row],[stop_lat]])))^2)*111.32)</f>
        <v>0.20615766420522919</v>
      </c>
    </row>
    <row r="9745" spans="1:7" hidden="1" x14ac:dyDescent="0.2">
      <c r="A9745" t="s">
        <v>46</v>
      </c>
      <c r="B9745">
        <v>1</v>
      </c>
      <c r="C9745">
        <v>10</v>
      </c>
      <c r="D9745" t="s">
        <v>7607</v>
      </c>
      <c r="E9745">
        <v>49.177607000000002</v>
      </c>
      <c r="F9745">
        <v>-122.968315</v>
      </c>
      <c r="G9745">
        <f>IF(route_map__2[[#This Row],[route_label]]&lt;&gt;A9746,0,SQRT((E9746-route_map__2[[#This Row],[stop_lat]])^2 + ((F9746-route_map__2[[#This Row],[stop_lon]])*COS(RADIANS(route_map__2[[#This Row],[stop_lat]])))^2)*111.32)</f>
        <v>0.47299447621808827</v>
      </c>
    </row>
    <row r="9746" spans="1:7" hidden="1" x14ac:dyDescent="0.2">
      <c r="A9746" t="s">
        <v>46</v>
      </c>
      <c r="B9746">
        <v>1</v>
      </c>
      <c r="C9746">
        <v>11</v>
      </c>
      <c r="D9746" t="s">
        <v>7608</v>
      </c>
      <c r="E9746">
        <v>49.173647000000003</v>
      </c>
      <c r="F9746">
        <v>-122.970671</v>
      </c>
      <c r="G9746">
        <f>IF(route_map__2[[#This Row],[route_label]]&lt;&gt;A9747,0,SQRT((E9747-route_map__2[[#This Row],[stop_lat]])^2 + ((F9747-route_map__2[[#This Row],[stop_lon]])*COS(RADIANS(route_map__2[[#This Row],[stop_lat]])))^2)*111.32)</f>
        <v>0.30105029045687776</v>
      </c>
    </row>
    <row r="9747" spans="1:7" hidden="1" x14ac:dyDescent="0.2">
      <c r="A9747" t="s">
        <v>46</v>
      </c>
      <c r="B9747">
        <v>1</v>
      </c>
      <c r="C9747">
        <v>12</v>
      </c>
      <c r="D9747" t="s">
        <v>7609</v>
      </c>
      <c r="E9747">
        <v>49.171162000000002</v>
      </c>
      <c r="F9747">
        <v>-122.972303</v>
      </c>
      <c r="G9747">
        <f>IF(route_map__2[[#This Row],[route_label]]&lt;&gt;A9748,0,SQRT((E9748-route_map__2[[#This Row],[stop_lat]])^2 + ((F9748-route_map__2[[#This Row],[stop_lon]])*COS(RADIANS(route_map__2[[#This Row],[stop_lat]])))^2)*111.32)</f>
        <v>0.44091602286846088</v>
      </c>
    </row>
    <row r="9748" spans="1:7" hidden="1" x14ac:dyDescent="0.2">
      <c r="A9748" t="s">
        <v>46</v>
      </c>
      <c r="B9748">
        <v>1</v>
      </c>
      <c r="C9748">
        <v>13</v>
      </c>
      <c r="D9748" t="s">
        <v>7610</v>
      </c>
      <c r="E9748">
        <v>49.168576999999999</v>
      </c>
      <c r="F9748">
        <v>-122.976893</v>
      </c>
      <c r="G9748">
        <f>IF(route_map__2[[#This Row],[route_label]]&lt;&gt;A9749,0,SQRT((E9749-route_map__2[[#This Row],[stop_lat]])^2 + ((F9749-route_map__2[[#This Row],[stop_lon]])*COS(RADIANS(route_map__2[[#This Row],[stop_lat]])))^2)*111.32)</f>
        <v>0.50498844368700346</v>
      </c>
    </row>
    <row r="9749" spans="1:7" hidden="1" x14ac:dyDescent="0.2">
      <c r="A9749" t="s">
        <v>46</v>
      </c>
      <c r="B9749">
        <v>1</v>
      </c>
      <c r="C9749">
        <v>14</v>
      </c>
      <c r="D9749" t="s">
        <v>7611</v>
      </c>
      <c r="E9749">
        <v>49.168183999999997</v>
      </c>
      <c r="F9749">
        <v>-122.983805</v>
      </c>
      <c r="G9749">
        <f>IF(route_map__2[[#This Row],[route_label]]&lt;&gt;A9750,0,SQRT((E9750-route_map__2[[#This Row],[stop_lat]])^2 + ((F9750-route_map__2[[#This Row],[stop_lon]])*COS(RADIANS(route_map__2[[#This Row],[stop_lat]])))^2)*111.32)</f>
        <v>0.25213863892531485</v>
      </c>
    </row>
    <row r="9750" spans="1:7" hidden="1" x14ac:dyDescent="0.2">
      <c r="A9750" t="s">
        <v>46</v>
      </c>
      <c r="B9750">
        <v>1</v>
      </c>
      <c r="C9750">
        <v>15</v>
      </c>
      <c r="D9750" t="s">
        <v>7612</v>
      </c>
      <c r="E9750">
        <v>49.167468999999997</v>
      </c>
      <c r="F9750">
        <v>-122.987092</v>
      </c>
      <c r="G9750">
        <f>IF(route_map__2[[#This Row],[route_label]]&lt;&gt;A9751,0,SQRT((E9751-route_map__2[[#This Row],[stop_lat]])^2 + ((F9751-route_map__2[[#This Row],[stop_lon]])*COS(RADIANS(route_map__2[[#This Row],[stop_lat]])))^2)*111.32)</f>
        <v>0.20751538797209843</v>
      </c>
    </row>
    <row r="9751" spans="1:7" hidden="1" x14ac:dyDescent="0.2">
      <c r="A9751" t="s">
        <v>46</v>
      </c>
      <c r="B9751">
        <v>1</v>
      </c>
      <c r="C9751">
        <v>16</v>
      </c>
      <c r="D9751" t="s">
        <v>7613</v>
      </c>
      <c r="E9751">
        <v>49.168303999999999</v>
      </c>
      <c r="F9751">
        <v>-122.98964100000001</v>
      </c>
      <c r="G9751">
        <f>IF(route_map__2[[#This Row],[route_label]]&lt;&gt;A9752,0,SQRT((E9752-route_map__2[[#This Row],[stop_lat]])^2 + ((F9752-route_map__2[[#This Row],[stop_lon]])*COS(RADIANS(route_map__2[[#This Row],[stop_lat]])))^2)*111.32)</f>
        <v>0.37450144087758447</v>
      </c>
    </row>
    <row r="9752" spans="1:7" hidden="1" x14ac:dyDescent="0.2">
      <c r="A9752" t="s">
        <v>46</v>
      </c>
      <c r="B9752">
        <v>1</v>
      </c>
      <c r="C9752">
        <v>17</v>
      </c>
      <c r="D9752" t="s">
        <v>7614</v>
      </c>
      <c r="E9752">
        <v>49.169317999999997</v>
      </c>
      <c r="F9752">
        <v>-122.994547</v>
      </c>
      <c r="G9752">
        <f>IF(route_map__2[[#This Row],[route_label]]&lt;&gt;A9753,0,SQRT((E9753-route_map__2[[#This Row],[stop_lat]])^2 + ((F9753-route_map__2[[#This Row],[stop_lon]])*COS(RADIANS(route_map__2[[#This Row],[stop_lat]])))^2)*111.32)</f>
        <v>1.5714565450769569</v>
      </c>
    </row>
    <row r="9753" spans="1:7" hidden="1" x14ac:dyDescent="0.2">
      <c r="A9753" t="s">
        <v>46</v>
      </c>
      <c r="B9753">
        <v>1</v>
      </c>
      <c r="C9753">
        <v>18</v>
      </c>
      <c r="D9753" t="s">
        <v>7615</v>
      </c>
      <c r="E9753">
        <v>49.169950999999998</v>
      </c>
      <c r="F9753">
        <v>-123.016116</v>
      </c>
      <c r="G9753">
        <f>IF(route_map__2[[#This Row],[route_label]]&lt;&gt;A9754,0,SQRT((E9754-route_map__2[[#This Row],[stop_lat]])^2 + ((F9754-route_map__2[[#This Row],[stop_lon]])*COS(RADIANS(route_map__2[[#This Row],[stop_lat]])))^2)*111.32)</f>
        <v>0.54216124451322312</v>
      </c>
    </row>
    <row r="9754" spans="1:7" hidden="1" x14ac:dyDescent="0.2">
      <c r="A9754" t="s">
        <v>46</v>
      </c>
      <c r="B9754">
        <v>1</v>
      </c>
      <c r="C9754">
        <v>19</v>
      </c>
      <c r="D9754" t="s">
        <v>7616</v>
      </c>
      <c r="E9754">
        <v>49.169941999999999</v>
      </c>
      <c r="F9754">
        <v>-123.023565</v>
      </c>
      <c r="G9754">
        <f>IF(route_map__2[[#This Row],[route_label]]&lt;&gt;A9755,0,SQRT((E9755-route_map__2[[#This Row],[stop_lat]])^2 + ((F9755-route_map__2[[#This Row],[stop_lon]])*COS(RADIANS(route_map__2[[#This Row],[stop_lat]])))^2)*111.32)</f>
        <v>0.8975598808535189</v>
      </c>
    </row>
    <row r="9755" spans="1:7" hidden="1" x14ac:dyDescent="0.2">
      <c r="A9755" t="s">
        <v>46</v>
      </c>
      <c r="B9755">
        <v>1</v>
      </c>
      <c r="C9755">
        <v>20</v>
      </c>
      <c r="D9755" t="s">
        <v>7617</v>
      </c>
      <c r="E9755">
        <v>49.169936999999997</v>
      </c>
      <c r="F9755">
        <v>-123.03589700000001</v>
      </c>
      <c r="G9755">
        <f>IF(route_map__2[[#This Row],[route_label]]&lt;&gt;A9756,0,SQRT((E9756-route_map__2[[#This Row],[stop_lat]])^2 + ((F9756-route_map__2[[#This Row],[stop_lon]])*COS(RADIANS(route_map__2[[#This Row],[stop_lat]])))^2)*111.32)</f>
        <v>0.738896240924653</v>
      </c>
    </row>
    <row r="9756" spans="1:7" hidden="1" x14ac:dyDescent="0.2">
      <c r="A9756" t="s">
        <v>46</v>
      </c>
      <c r="B9756">
        <v>1</v>
      </c>
      <c r="C9756">
        <v>21</v>
      </c>
      <c r="D9756" t="s">
        <v>7618</v>
      </c>
      <c r="E9756">
        <v>49.169956999999997</v>
      </c>
      <c r="F9756">
        <v>-123.046049</v>
      </c>
      <c r="G9756">
        <f>IF(route_map__2[[#This Row],[route_label]]&lt;&gt;A9757,0,SQRT((E9757-route_map__2[[#This Row],[stop_lat]])^2 + ((F9757-route_map__2[[#This Row],[stop_lon]])*COS(RADIANS(route_map__2[[#This Row],[stop_lat]])))^2)*111.32)</f>
        <v>1.6789296912631524</v>
      </c>
    </row>
    <row r="9757" spans="1:7" hidden="1" x14ac:dyDescent="0.2">
      <c r="A9757" t="s">
        <v>46</v>
      </c>
      <c r="B9757">
        <v>1</v>
      </c>
      <c r="C9757">
        <v>22</v>
      </c>
      <c r="D9757" t="s">
        <v>7619</v>
      </c>
      <c r="E9757">
        <v>49.170783</v>
      </c>
      <c r="F9757">
        <v>-123.06908199999999</v>
      </c>
      <c r="G9757">
        <f>IF(route_map__2[[#This Row],[route_label]]&lt;&gt;A9758,0,SQRT((E9758-route_map__2[[#This Row],[stop_lat]])^2 + ((F9758-route_map__2[[#This Row],[stop_lon]])*COS(RADIANS(route_map__2[[#This Row],[stop_lat]])))^2)*111.32)</f>
        <v>0.37181256832837256</v>
      </c>
    </row>
    <row r="9758" spans="1:7" hidden="1" x14ac:dyDescent="0.2">
      <c r="A9758" t="s">
        <v>46</v>
      </c>
      <c r="B9758">
        <v>1</v>
      </c>
      <c r="C9758">
        <v>23</v>
      </c>
      <c r="D9758" t="s">
        <v>7620</v>
      </c>
      <c r="E9758">
        <v>49.174123000000002</v>
      </c>
      <c r="F9758">
        <v>-123.06910499999999</v>
      </c>
      <c r="G9758">
        <f>IF(route_map__2[[#This Row],[route_label]]&lt;&gt;A9759,0,SQRT((E9759-route_map__2[[#This Row],[stop_lat]])^2 + ((F9759-route_map__2[[#This Row],[stop_lon]])*COS(RADIANS(route_map__2[[#This Row],[stop_lat]])))^2)*111.32)</f>
        <v>0.29991815544891082</v>
      </c>
    </row>
    <row r="9759" spans="1:7" hidden="1" x14ac:dyDescent="0.2">
      <c r="A9759" t="s">
        <v>46</v>
      </c>
      <c r="B9759">
        <v>1</v>
      </c>
      <c r="C9759">
        <v>24</v>
      </c>
      <c r="D9759" t="s">
        <v>7621</v>
      </c>
      <c r="E9759">
        <v>49.176817</v>
      </c>
      <c r="F9759">
        <v>-123.06905500000001</v>
      </c>
      <c r="G9759">
        <f>IF(route_map__2[[#This Row],[route_label]]&lt;&gt;A9760,0,SQRT((E9760-route_map__2[[#This Row],[stop_lat]])^2 + ((F9760-route_map__2[[#This Row],[stop_lon]])*COS(RADIANS(route_map__2[[#This Row],[stop_lat]])))^2)*111.32)</f>
        <v>0.34164120401100734</v>
      </c>
    </row>
    <row r="9760" spans="1:7" hidden="1" x14ac:dyDescent="0.2">
      <c r="A9760" t="s">
        <v>46</v>
      </c>
      <c r="B9760">
        <v>1</v>
      </c>
      <c r="C9760">
        <v>25</v>
      </c>
      <c r="D9760" t="s">
        <v>7622</v>
      </c>
      <c r="E9760">
        <v>49.179886000000003</v>
      </c>
      <c r="F9760">
        <v>-123.069059</v>
      </c>
      <c r="G9760">
        <f>IF(route_map__2[[#This Row],[route_label]]&lt;&gt;A9761,0,SQRT((E9761-route_map__2[[#This Row],[stop_lat]])^2 + ((F9761-route_map__2[[#This Row],[stop_lon]])*COS(RADIANS(route_map__2[[#This Row],[stop_lat]])))^2)*111.32)</f>
        <v>0.24950022240427558</v>
      </c>
    </row>
    <row r="9761" spans="1:7" hidden="1" x14ac:dyDescent="0.2">
      <c r="A9761" t="s">
        <v>46</v>
      </c>
      <c r="B9761">
        <v>1</v>
      </c>
      <c r="C9761">
        <v>26</v>
      </c>
      <c r="D9761" t="s">
        <v>7623</v>
      </c>
      <c r="E9761">
        <v>49.182127000000001</v>
      </c>
      <c r="F9761">
        <v>-123.06900400000001</v>
      </c>
      <c r="G9761">
        <f>IF(route_map__2[[#This Row],[route_label]]&lt;&gt;A9762,0,SQRT((E9762-route_map__2[[#This Row],[stop_lat]])^2 + ((F9762-route_map__2[[#This Row],[stop_lon]])*COS(RADIANS(route_map__2[[#This Row],[stop_lat]])))^2)*111.32)</f>
        <v>0.30530473691729909</v>
      </c>
    </row>
    <row r="9762" spans="1:7" hidden="1" x14ac:dyDescent="0.2">
      <c r="A9762" t="s">
        <v>46</v>
      </c>
      <c r="B9762">
        <v>1</v>
      </c>
      <c r="C9762">
        <v>27</v>
      </c>
      <c r="D9762" t="s">
        <v>7624</v>
      </c>
      <c r="E9762">
        <v>49.184784000000001</v>
      </c>
      <c r="F9762">
        <v>-123.070044</v>
      </c>
      <c r="G9762">
        <f>IF(route_map__2[[#This Row],[route_label]]&lt;&gt;A9763,0,SQRT((E9763-route_map__2[[#This Row],[stop_lat]])^2 + ((F9763-route_map__2[[#This Row],[stop_lon]])*COS(RADIANS(route_map__2[[#This Row],[stop_lat]])))^2)*111.32)</f>
        <v>0.26855631816430497</v>
      </c>
    </row>
    <row r="9763" spans="1:7" hidden="1" x14ac:dyDescent="0.2">
      <c r="A9763" t="s">
        <v>46</v>
      </c>
      <c r="B9763">
        <v>1</v>
      </c>
      <c r="C9763">
        <v>28</v>
      </c>
      <c r="D9763" t="s">
        <v>7351</v>
      </c>
      <c r="E9763">
        <v>49.184705999999998</v>
      </c>
      <c r="F9763">
        <v>-123.073733</v>
      </c>
      <c r="G9763">
        <f>IF(route_map__2[[#This Row],[route_label]]&lt;&gt;A9764,0,SQRT((E9764-route_map__2[[#This Row],[stop_lat]])^2 + ((F9764-route_map__2[[#This Row],[stop_lon]])*COS(RADIANS(route_map__2[[#This Row],[stop_lat]])))^2)*111.32)</f>
        <v>0.51791477054525792</v>
      </c>
    </row>
    <row r="9764" spans="1:7" hidden="1" x14ac:dyDescent="0.2">
      <c r="A9764" t="s">
        <v>46</v>
      </c>
      <c r="B9764">
        <v>1</v>
      </c>
      <c r="C9764">
        <v>29</v>
      </c>
      <c r="D9764" t="s">
        <v>7352</v>
      </c>
      <c r="E9764">
        <v>49.184627999999996</v>
      </c>
      <c r="F9764">
        <v>-123.08085</v>
      </c>
      <c r="G9764">
        <f>IF(route_map__2[[#This Row],[route_label]]&lt;&gt;A9765,0,SQRT((E9765-route_map__2[[#This Row],[stop_lat]])^2 + ((F9765-route_map__2[[#This Row],[stop_lon]])*COS(RADIANS(route_map__2[[#This Row],[stop_lat]])))^2)*111.32)</f>
        <v>0.43693282760573532</v>
      </c>
    </row>
    <row r="9765" spans="1:7" hidden="1" x14ac:dyDescent="0.2">
      <c r="A9765" t="s">
        <v>46</v>
      </c>
      <c r="B9765">
        <v>1</v>
      </c>
      <c r="C9765">
        <v>30</v>
      </c>
      <c r="D9765" t="s">
        <v>7353</v>
      </c>
      <c r="E9765">
        <v>49.184621</v>
      </c>
      <c r="F9765">
        <v>-123.086855</v>
      </c>
      <c r="G9765">
        <f>IF(route_map__2[[#This Row],[route_label]]&lt;&gt;A9766,0,SQRT((E9766-route_map__2[[#This Row],[stop_lat]])^2 + ((F9766-route_map__2[[#This Row],[stop_lon]])*COS(RADIANS(route_map__2[[#This Row],[stop_lat]])))^2)*111.32)</f>
        <v>0.3799619931387323</v>
      </c>
    </row>
    <row r="9766" spans="1:7" hidden="1" x14ac:dyDescent="0.2">
      <c r="A9766" t="s">
        <v>46</v>
      </c>
      <c r="B9766">
        <v>1</v>
      </c>
      <c r="C9766">
        <v>31</v>
      </c>
      <c r="D9766" t="s">
        <v>7354</v>
      </c>
      <c r="E9766">
        <v>49.184632000000001</v>
      </c>
      <c r="F9766">
        <v>-123.092077</v>
      </c>
      <c r="G9766">
        <f>IF(route_map__2[[#This Row],[route_label]]&lt;&gt;A9767,0,SQRT((E9767-route_map__2[[#This Row],[stop_lat]])^2 + ((F9767-route_map__2[[#This Row],[stop_lon]])*COS(RADIANS(route_map__2[[#This Row],[stop_lat]])))^2)*111.32)</f>
        <v>0.38695021627138432</v>
      </c>
    </row>
    <row r="9767" spans="1:7" hidden="1" x14ac:dyDescent="0.2">
      <c r="A9767" t="s">
        <v>46</v>
      </c>
      <c r="B9767">
        <v>1</v>
      </c>
      <c r="C9767">
        <v>32</v>
      </c>
      <c r="D9767" t="s">
        <v>7355</v>
      </c>
      <c r="E9767">
        <v>49.184649999999998</v>
      </c>
      <c r="F9767">
        <v>-123.09739500000001</v>
      </c>
      <c r="G9767">
        <f>IF(route_map__2[[#This Row],[route_label]]&lt;&gt;A9768,0,SQRT((E9768-route_map__2[[#This Row],[stop_lat]])^2 + ((F9768-route_map__2[[#This Row],[stop_lon]])*COS(RADIANS(route_map__2[[#This Row],[stop_lat]])))^2)*111.32)</f>
        <v>0.30014655657637485</v>
      </c>
    </row>
    <row r="9768" spans="1:7" hidden="1" x14ac:dyDescent="0.2">
      <c r="A9768" t="s">
        <v>46</v>
      </c>
      <c r="B9768">
        <v>1</v>
      </c>
      <c r="C9768">
        <v>33</v>
      </c>
      <c r="D9768" t="s">
        <v>7356</v>
      </c>
      <c r="E9768">
        <v>49.184666999999997</v>
      </c>
      <c r="F9768">
        <v>-123.10151999999999</v>
      </c>
      <c r="G9768">
        <f>IF(route_map__2[[#This Row],[route_label]]&lt;&gt;A9769,0,SQRT((E9769-route_map__2[[#This Row],[stop_lat]])^2 + ((F9769-route_map__2[[#This Row],[stop_lon]])*COS(RADIANS(route_map__2[[#This Row],[stop_lat]])))^2)*111.32)</f>
        <v>0.13882901986816656</v>
      </c>
    </row>
    <row r="9769" spans="1:7" hidden="1" x14ac:dyDescent="0.2">
      <c r="A9769" t="s">
        <v>46</v>
      </c>
      <c r="B9769">
        <v>1</v>
      </c>
      <c r="C9769">
        <v>34</v>
      </c>
      <c r="D9769" t="s">
        <v>7357</v>
      </c>
      <c r="E9769">
        <v>49.184669999999997</v>
      </c>
      <c r="F9769">
        <v>-123.10342799999999</v>
      </c>
      <c r="G9769">
        <f>IF(route_map__2[[#This Row],[route_label]]&lt;&gt;A9770,0,SQRT((E9770-route_map__2[[#This Row],[stop_lat]])^2 + ((F9770-route_map__2[[#This Row],[stop_lon]])*COS(RADIANS(route_map__2[[#This Row],[stop_lat]])))^2)*111.32)</f>
        <v>0.53182166502416095</v>
      </c>
    </row>
    <row r="9770" spans="1:7" hidden="1" x14ac:dyDescent="0.2">
      <c r="A9770" t="s">
        <v>46</v>
      </c>
      <c r="B9770">
        <v>1</v>
      </c>
      <c r="C9770">
        <v>35</v>
      </c>
      <c r="D9770" t="s">
        <v>7358</v>
      </c>
      <c r="E9770">
        <v>49.184697999999997</v>
      </c>
      <c r="F9770">
        <v>-123.110737</v>
      </c>
      <c r="G9770">
        <f>IF(route_map__2[[#This Row],[route_label]]&lt;&gt;A9771,0,SQRT((E9771-route_map__2[[#This Row],[stop_lat]])^2 + ((F9771-route_map__2[[#This Row],[stop_lon]])*COS(RADIANS(route_map__2[[#This Row],[stop_lat]])))^2)*111.32)</f>
        <v>0.27794953426788749</v>
      </c>
    </row>
    <row r="9771" spans="1:7" hidden="1" x14ac:dyDescent="0.2">
      <c r="A9771" t="s">
        <v>46</v>
      </c>
      <c r="B9771">
        <v>1</v>
      </c>
      <c r="C9771">
        <v>36</v>
      </c>
      <c r="D9771" t="s">
        <v>7625</v>
      </c>
      <c r="E9771">
        <v>49.184705999999998</v>
      </c>
      <c r="F9771">
        <v>-123.114557</v>
      </c>
      <c r="G9771">
        <f>IF(route_map__2[[#This Row],[route_label]]&lt;&gt;A9772,0,SQRT((E9772-route_map__2[[#This Row],[stop_lat]])^2 + ((F9772-route_map__2[[#This Row],[stop_lon]])*COS(RADIANS(route_map__2[[#This Row],[stop_lat]])))^2)*111.32)</f>
        <v>0.41514037691406325</v>
      </c>
    </row>
    <row r="9772" spans="1:7" hidden="1" x14ac:dyDescent="0.2">
      <c r="A9772" t="s">
        <v>46</v>
      </c>
      <c r="B9772">
        <v>1</v>
      </c>
      <c r="C9772">
        <v>37</v>
      </c>
      <c r="D9772" t="s">
        <v>7626</v>
      </c>
      <c r="E9772">
        <v>49.184756</v>
      </c>
      <c r="F9772">
        <v>-123.120262</v>
      </c>
      <c r="G9772">
        <f>IF(route_map__2[[#This Row],[route_label]]&lt;&gt;A9773,0,SQRT((E9773-route_map__2[[#This Row],[stop_lat]])^2 + ((F9773-route_map__2[[#This Row],[stop_lon]])*COS(RADIANS(route_map__2[[#This Row],[stop_lat]])))^2)*111.32)</f>
        <v>0.2764975998954376</v>
      </c>
    </row>
    <row r="9773" spans="1:7" hidden="1" x14ac:dyDescent="0.2">
      <c r="A9773" t="s">
        <v>46</v>
      </c>
      <c r="B9773">
        <v>1</v>
      </c>
      <c r="C9773">
        <v>38</v>
      </c>
      <c r="D9773" t="s">
        <v>7627</v>
      </c>
      <c r="E9773">
        <v>49.184741000000002</v>
      </c>
      <c r="F9773">
        <v>-123.124062</v>
      </c>
      <c r="G9773">
        <f>IF(route_map__2[[#This Row],[route_label]]&lt;&gt;A9774,0,SQRT((E9774-route_map__2[[#This Row],[stop_lat]])^2 + ((F9774-route_map__2[[#This Row],[stop_lon]])*COS(RADIANS(route_map__2[[#This Row],[stop_lat]])))^2)*111.32)</f>
        <v>0.33550614751522156</v>
      </c>
    </row>
    <row r="9774" spans="1:7" hidden="1" x14ac:dyDescent="0.2">
      <c r="A9774" t="s">
        <v>46</v>
      </c>
      <c r="B9774">
        <v>1</v>
      </c>
      <c r="C9774">
        <v>39</v>
      </c>
      <c r="D9774" t="s">
        <v>7628</v>
      </c>
      <c r="E9774">
        <v>49.184756</v>
      </c>
      <c r="F9774">
        <v>-123.12867300000001</v>
      </c>
      <c r="G9774">
        <f>IF(route_map__2[[#This Row],[route_label]]&lt;&gt;A9775,0,SQRT((E9775-route_map__2[[#This Row],[stop_lat]])^2 + ((F9775-route_map__2[[#This Row],[stop_lon]])*COS(RADIANS(route_map__2[[#This Row],[stop_lat]])))^2)*111.32)</f>
        <v>0.3162225435633802</v>
      </c>
    </row>
    <row r="9775" spans="1:7" hidden="1" x14ac:dyDescent="0.2">
      <c r="A9775" t="s">
        <v>46</v>
      </c>
      <c r="B9775">
        <v>1</v>
      </c>
      <c r="C9775">
        <v>40</v>
      </c>
      <c r="D9775" t="s">
        <v>7629</v>
      </c>
      <c r="E9775">
        <v>49.184767000000001</v>
      </c>
      <c r="F9775">
        <v>-123.133019</v>
      </c>
      <c r="G9775">
        <f>IF(route_map__2[[#This Row],[route_label]]&lt;&gt;A9776,0,SQRT((E9776-route_map__2[[#This Row],[stop_lat]])^2 + ((F9776-route_map__2[[#This Row],[stop_lon]])*COS(RADIANS(route_map__2[[#This Row],[stop_lat]])))^2)*111.32)</f>
        <v>0.28333120958495106</v>
      </c>
    </row>
    <row r="9776" spans="1:7" hidden="1" x14ac:dyDescent="0.2">
      <c r="A9776" t="s">
        <v>46</v>
      </c>
      <c r="B9776">
        <v>1</v>
      </c>
      <c r="C9776">
        <v>41</v>
      </c>
      <c r="D9776" t="s">
        <v>7258</v>
      </c>
      <c r="E9776">
        <v>49.183998000000003</v>
      </c>
      <c r="F9776">
        <v>-123.136731</v>
      </c>
      <c r="G9776">
        <f>IF(route_map__2[[#This Row],[route_label]]&lt;&gt;A9777,0,SQRT((E9777-route_map__2[[#This Row],[stop_lat]])^2 + ((F9777-route_map__2[[#This Row],[stop_lon]])*COS(RADIANS(route_map__2[[#This Row],[stop_lat]])))^2)*111.32)</f>
        <v>0.18025952289482738</v>
      </c>
    </row>
    <row r="9777" spans="1:7" hidden="1" x14ac:dyDescent="0.2">
      <c r="A9777" t="s">
        <v>46</v>
      </c>
      <c r="B9777">
        <v>1</v>
      </c>
      <c r="C9777">
        <v>42</v>
      </c>
      <c r="D9777" t="s">
        <v>7259</v>
      </c>
      <c r="E9777">
        <v>49.182378999999997</v>
      </c>
      <c r="F9777">
        <v>-123.13677800000001</v>
      </c>
      <c r="G9777">
        <f>IF(route_map__2[[#This Row],[route_label]]&lt;&gt;A9778,0,SQRT((E9778-route_map__2[[#This Row],[stop_lat]])^2 + ((F9778-route_map__2[[#This Row],[stop_lon]])*COS(RADIANS(route_map__2[[#This Row],[stop_lat]])))^2)*111.32)</f>
        <v>0.36679986191483605</v>
      </c>
    </row>
    <row r="9778" spans="1:7" hidden="1" x14ac:dyDescent="0.2">
      <c r="A9778" t="s">
        <v>46</v>
      </c>
      <c r="B9778">
        <v>1</v>
      </c>
      <c r="C9778">
        <v>43</v>
      </c>
      <c r="D9778" t="s">
        <v>7260</v>
      </c>
      <c r="E9778">
        <v>49.179084000000003</v>
      </c>
      <c r="F9778">
        <v>-123.13677</v>
      </c>
      <c r="G9778">
        <f>IF(route_map__2[[#This Row],[route_label]]&lt;&gt;A9779,0,SQRT((E9779-route_map__2[[#This Row],[stop_lat]])^2 + ((F9779-route_map__2[[#This Row],[stop_lon]])*COS(RADIANS(route_map__2[[#This Row],[stop_lat]])))^2)*111.32)</f>
        <v>0.24468189022960399</v>
      </c>
    </row>
    <row r="9779" spans="1:7" hidden="1" x14ac:dyDescent="0.2">
      <c r="A9779" t="s">
        <v>46</v>
      </c>
      <c r="B9779">
        <v>1</v>
      </c>
      <c r="C9779">
        <v>44</v>
      </c>
      <c r="D9779" t="s">
        <v>7261</v>
      </c>
      <c r="E9779">
        <v>49.176886000000003</v>
      </c>
      <c r="F9779">
        <v>-123.136777</v>
      </c>
      <c r="G9779">
        <f>IF(route_map__2[[#This Row],[route_label]]&lt;&gt;A9780,0,SQRT((E9780-route_map__2[[#This Row],[stop_lat]])^2 + ((F9780-route_map__2[[#This Row],[stop_lon]])*COS(RADIANS(route_map__2[[#This Row],[stop_lat]])))^2)*111.32)</f>
        <v>0.20137758288231056</v>
      </c>
    </row>
    <row r="9780" spans="1:7" hidden="1" x14ac:dyDescent="0.2">
      <c r="A9780" t="s">
        <v>46</v>
      </c>
      <c r="B9780">
        <v>1</v>
      </c>
      <c r="C9780">
        <v>45</v>
      </c>
      <c r="D9780" t="s">
        <v>7262</v>
      </c>
      <c r="E9780">
        <v>49.175078999999997</v>
      </c>
      <c r="F9780">
        <v>-123.13690699999999</v>
      </c>
      <c r="G9780">
        <f>IF(route_map__2[[#This Row],[route_label]]&lt;&gt;A9781,0,SQRT((E9781-route_map__2[[#This Row],[stop_lat]])^2 + ((F9781-route_map__2[[#This Row],[stop_lon]])*COS(RADIANS(route_map__2[[#This Row],[stop_lat]])))^2)*111.32)</f>
        <v>0.24610828971153828</v>
      </c>
    </row>
    <row r="9781" spans="1:7" hidden="1" x14ac:dyDescent="0.2">
      <c r="A9781" t="s">
        <v>46</v>
      </c>
      <c r="B9781">
        <v>1</v>
      </c>
      <c r="C9781">
        <v>46</v>
      </c>
      <c r="D9781" t="s">
        <v>7263</v>
      </c>
      <c r="E9781">
        <v>49.172868999999999</v>
      </c>
      <c r="F9781">
        <v>-123.136815</v>
      </c>
      <c r="G9781">
        <f>IF(route_map__2[[#This Row],[route_label]]&lt;&gt;A9782,0,SQRT((E9782-route_map__2[[#This Row],[stop_lat]])^2 + ((F9782-route_map__2[[#This Row],[stop_lon]])*COS(RADIANS(route_map__2[[#This Row],[stop_lat]])))^2)*111.32)</f>
        <v>0.34570968806988933</v>
      </c>
    </row>
    <row r="9782" spans="1:7" hidden="1" x14ac:dyDescent="0.2">
      <c r="A9782" t="s">
        <v>46</v>
      </c>
      <c r="B9782">
        <v>1</v>
      </c>
      <c r="C9782">
        <v>47</v>
      </c>
      <c r="D9782" t="s">
        <v>7264</v>
      </c>
      <c r="E9782">
        <v>49.169764999999998</v>
      </c>
      <c r="F9782">
        <v>-123.13666499999999</v>
      </c>
      <c r="G9782">
        <f>IF(route_map__2[[#This Row],[route_label]]&lt;&gt;A9783,0,SQRT((E9783-route_map__2[[#This Row],[stop_lat]])^2 + ((F9783-route_map__2[[#This Row],[stop_lon]])*COS(RADIANS(route_map__2[[#This Row],[stop_lat]])))^2)*111.32)</f>
        <v>0.14806077009064506</v>
      </c>
    </row>
    <row r="9783" spans="1:7" hidden="1" x14ac:dyDescent="0.2">
      <c r="A9783" t="s">
        <v>46</v>
      </c>
      <c r="B9783">
        <v>1</v>
      </c>
      <c r="C9783">
        <v>48</v>
      </c>
      <c r="D9783" t="s">
        <v>7154</v>
      </c>
      <c r="E9783">
        <v>49.168435000000002</v>
      </c>
      <c r="F9783">
        <v>-123.13668199999999</v>
      </c>
      <c r="G9783">
        <f>IF(route_map__2[[#This Row],[route_label]]&lt;&gt;A9784,0,SQRT((E9784-route_map__2[[#This Row],[stop_lat]])^2 + ((F9784-route_map__2[[#This Row],[stop_lon]])*COS(RADIANS(route_map__2[[#This Row],[stop_lat]])))^2)*111.32)</f>
        <v>0.30335594149190981</v>
      </c>
    </row>
    <row r="9784" spans="1:7" hidden="1" x14ac:dyDescent="0.2">
      <c r="A9784" t="s">
        <v>46</v>
      </c>
      <c r="B9784">
        <v>1</v>
      </c>
      <c r="C9784">
        <v>49</v>
      </c>
      <c r="D9784" t="s">
        <v>7219</v>
      </c>
      <c r="E9784">
        <v>49.165709999999997</v>
      </c>
      <c r="F9784">
        <v>-123.136714</v>
      </c>
      <c r="G9784">
        <f>IF(route_map__2[[#This Row],[route_label]]&lt;&gt;A9785,0,SQRT((E9785-route_map__2[[#This Row],[stop_lat]])^2 + ((F9785-route_map__2[[#This Row],[stop_lon]])*COS(RADIANS(route_map__2[[#This Row],[stop_lat]])))^2)*111.32)</f>
        <v>0.28524692528046286</v>
      </c>
    </row>
    <row r="9785" spans="1:7" hidden="1" x14ac:dyDescent="0.2">
      <c r="A9785" t="s">
        <v>46</v>
      </c>
      <c r="B9785">
        <v>1</v>
      </c>
      <c r="C9785">
        <v>50</v>
      </c>
      <c r="D9785" t="s">
        <v>7630</v>
      </c>
      <c r="E9785">
        <v>49.163530999999999</v>
      </c>
      <c r="F9785">
        <v>-123.134652</v>
      </c>
      <c r="G9785">
        <f>IF(route_map__2[[#This Row],[route_label]]&lt;&gt;A9786,0,SQRT((E9786-route_map__2[[#This Row],[stop_lat]])^2 + ((F9786-route_map__2[[#This Row],[stop_lon]])*COS(RADIANS(route_map__2[[#This Row],[stop_lat]])))^2)*111.32)</f>
        <v>0</v>
      </c>
    </row>
    <row r="9786" spans="1:7" hidden="1" x14ac:dyDescent="0.2">
      <c r="A9786" t="s">
        <v>283</v>
      </c>
      <c r="B9786">
        <v>0</v>
      </c>
      <c r="C9786">
        <v>1</v>
      </c>
      <c r="D9786" t="s">
        <v>7631</v>
      </c>
      <c r="E9786">
        <v>49.179831999999998</v>
      </c>
      <c r="F9786">
        <v>-123.173796</v>
      </c>
      <c r="G9786">
        <f>IF(route_map__2[[#This Row],[route_label]]&lt;&gt;A9787,0,SQRT((E9787-route_map__2[[#This Row],[stop_lat]])^2 + ((F9787-route_map__2[[#This Row],[stop_lon]])*COS(RADIANS(route_map__2[[#This Row],[stop_lat]])))^2)*111.32)</f>
        <v>0.396278125595381</v>
      </c>
    </row>
    <row r="9787" spans="1:7" hidden="1" x14ac:dyDescent="0.2">
      <c r="A9787" t="s">
        <v>283</v>
      </c>
      <c r="B9787">
        <v>0</v>
      </c>
      <c r="C9787">
        <v>2</v>
      </c>
      <c r="D9787" t="s">
        <v>7632</v>
      </c>
      <c r="E9787">
        <v>49.177554999999998</v>
      </c>
      <c r="F9787">
        <v>-123.16961000000001</v>
      </c>
      <c r="G9787">
        <f>IF(route_map__2[[#This Row],[route_label]]&lt;&gt;A9788,0,SQRT((E9788-route_map__2[[#This Row],[stop_lat]])^2 + ((F9788-route_map__2[[#This Row],[stop_lon]])*COS(RADIANS(route_map__2[[#This Row],[stop_lat]])))^2)*111.32)</f>
        <v>0.24314656189103492</v>
      </c>
    </row>
    <row r="9788" spans="1:7" hidden="1" x14ac:dyDescent="0.2">
      <c r="A9788" t="s">
        <v>283</v>
      </c>
      <c r="B9788">
        <v>0</v>
      </c>
      <c r="C9788">
        <v>3</v>
      </c>
      <c r="D9788" t="s">
        <v>7633</v>
      </c>
      <c r="E9788">
        <v>49.179090000000002</v>
      </c>
      <c r="F9788">
        <v>-123.167233</v>
      </c>
      <c r="G9788">
        <f>IF(route_map__2[[#This Row],[route_label]]&lt;&gt;A9789,0,SQRT((E9789-route_map__2[[#This Row],[stop_lat]])^2 + ((F9789-route_map__2[[#This Row],[stop_lon]])*COS(RADIANS(route_map__2[[#This Row],[stop_lat]])))^2)*111.32)</f>
        <v>0.26120224493174671</v>
      </c>
    </row>
    <row r="9789" spans="1:7" hidden="1" x14ac:dyDescent="0.2">
      <c r="A9789" t="s">
        <v>283</v>
      </c>
      <c r="B9789">
        <v>0</v>
      </c>
      <c r="C9789">
        <v>4</v>
      </c>
      <c r="D9789" t="s">
        <v>7634</v>
      </c>
      <c r="E9789">
        <v>49.181193</v>
      </c>
      <c r="F9789">
        <v>-123.168825</v>
      </c>
      <c r="G9789">
        <f>IF(route_map__2[[#This Row],[route_label]]&lt;&gt;A9790,0,SQRT((E9790-route_map__2[[#This Row],[stop_lat]])^2 + ((F9790-route_map__2[[#This Row],[stop_lon]])*COS(RADIANS(route_map__2[[#This Row],[stop_lat]])))^2)*111.32)</f>
        <v>0.1783743548584717</v>
      </c>
    </row>
    <row r="9790" spans="1:7" hidden="1" x14ac:dyDescent="0.2">
      <c r="A9790" t="s">
        <v>283</v>
      </c>
      <c r="B9790">
        <v>0</v>
      </c>
      <c r="C9790">
        <v>5</v>
      </c>
      <c r="D9790" t="s">
        <v>7635</v>
      </c>
      <c r="E9790">
        <v>49.179727999999997</v>
      </c>
      <c r="F9790">
        <v>-123.16981800000001</v>
      </c>
      <c r="G9790">
        <f>IF(route_map__2[[#This Row],[route_label]]&lt;&gt;A9791,0,SQRT((E9791-route_map__2[[#This Row],[stop_lat]])^2 + ((F9791-route_map__2[[#This Row],[stop_lon]])*COS(RADIANS(route_map__2[[#This Row],[stop_lat]])))^2)*111.32)</f>
        <v>1.0702431987027123</v>
      </c>
    </row>
    <row r="9791" spans="1:7" hidden="1" x14ac:dyDescent="0.2">
      <c r="A9791" t="s">
        <v>283</v>
      </c>
      <c r="B9791">
        <v>0</v>
      </c>
      <c r="C9791">
        <v>6</v>
      </c>
      <c r="D9791" t="s">
        <v>7636</v>
      </c>
      <c r="E9791">
        <v>49.179042000000003</v>
      </c>
      <c r="F9791">
        <v>-123.155148</v>
      </c>
      <c r="G9791">
        <f>IF(route_map__2[[#This Row],[route_label]]&lt;&gt;A9792,0,SQRT((E9792-route_map__2[[#This Row],[stop_lat]])^2 + ((F9792-route_map__2[[#This Row],[stop_lon]])*COS(RADIANS(route_map__2[[#This Row],[stop_lat]])))^2)*111.32)</f>
        <v>1.1194299350358479</v>
      </c>
    </row>
    <row r="9792" spans="1:7" hidden="1" x14ac:dyDescent="0.2">
      <c r="A9792" t="s">
        <v>283</v>
      </c>
      <c r="B9792">
        <v>0</v>
      </c>
      <c r="C9792">
        <v>7</v>
      </c>
      <c r="D9792" t="s">
        <v>7637</v>
      </c>
      <c r="E9792">
        <v>49.186030000000002</v>
      </c>
      <c r="F9792">
        <v>-123.144086</v>
      </c>
      <c r="G9792">
        <f>IF(route_map__2[[#This Row],[route_label]]&lt;&gt;A9793,0,SQRT((E9793-route_map__2[[#This Row],[stop_lat]])^2 + ((F9793-route_map__2[[#This Row],[stop_lon]])*COS(RADIANS(route_map__2[[#This Row],[stop_lat]])))^2)*111.32)</f>
        <v>0.32874408473043798</v>
      </c>
    </row>
    <row r="9793" spans="1:7" hidden="1" x14ac:dyDescent="0.2">
      <c r="A9793" t="s">
        <v>283</v>
      </c>
      <c r="B9793">
        <v>0</v>
      </c>
      <c r="C9793">
        <v>8</v>
      </c>
      <c r="D9793" t="s">
        <v>7638</v>
      </c>
      <c r="E9793">
        <v>49.188915999999999</v>
      </c>
      <c r="F9793">
        <v>-123.143128</v>
      </c>
      <c r="G9793">
        <f>IF(route_map__2[[#This Row],[route_label]]&lt;&gt;A9794,0,SQRT((E9794-route_map__2[[#This Row],[stop_lat]])^2 + ((F9794-route_map__2[[#This Row],[stop_lon]])*COS(RADIANS(route_map__2[[#This Row],[stop_lat]])))^2)*111.32)</f>
        <v>0.37220079105616133</v>
      </c>
    </row>
    <row r="9794" spans="1:7" hidden="1" x14ac:dyDescent="0.2">
      <c r="A9794" t="s">
        <v>283</v>
      </c>
      <c r="B9794">
        <v>0</v>
      </c>
      <c r="C9794">
        <v>9</v>
      </c>
      <c r="D9794" t="s">
        <v>7639</v>
      </c>
      <c r="E9794">
        <v>49.192044000000003</v>
      </c>
      <c r="F9794">
        <v>-123.141321</v>
      </c>
      <c r="G9794">
        <f>IF(route_map__2[[#This Row],[route_label]]&lt;&gt;A9795,0,SQRT((E9795-route_map__2[[#This Row],[stop_lat]])^2 + ((F9795-route_map__2[[#This Row],[stop_lon]])*COS(RADIANS(route_map__2[[#This Row],[stop_lat]])))^2)*111.32)</f>
        <v>0.67332252599240372</v>
      </c>
    </row>
    <row r="9795" spans="1:7" hidden="1" x14ac:dyDescent="0.2">
      <c r="A9795" t="s">
        <v>283</v>
      </c>
      <c r="B9795">
        <v>0</v>
      </c>
      <c r="C9795">
        <v>10</v>
      </c>
      <c r="D9795" t="s">
        <v>7640</v>
      </c>
      <c r="E9795">
        <v>49.190896000000002</v>
      </c>
      <c r="F9795">
        <v>-123.132234</v>
      </c>
      <c r="G9795">
        <f>IF(route_map__2[[#This Row],[route_label]]&lt;&gt;A9796,0,SQRT((E9796-route_map__2[[#This Row],[stop_lat]])^2 + ((F9796-route_map__2[[#This Row],[stop_lon]])*COS(RADIANS(route_map__2[[#This Row],[stop_lat]])))^2)*111.32)</f>
        <v>0.68992707581924517</v>
      </c>
    </row>
    <row r="9796" spans="1:7" hidden="1" x14ac:dyDescent="0.2">
      <c r="A9796" t="s">
        <v>283</v>
      </c>
      <c r="B9796">
        <v>0</v>
      </c>
      <c r="C9796">
        <v>11</v>
      </c>
      <c r="D9796" t="s">
        <v>5523</v>
      </c>
      <c r="E9796">
        <v>49.195515</v>
      </c>
      <c r="F9796">
        <v>-123.125911</v>
      </c>
      <c r="G9796">
        <f>IF(route_map__2[[#This Row],[route_label]]&lt;&gt;A9797,0,SQRT((E9797-route_map__2[[#This Row],[stop_lat]])^2 + ((F9797-route_map__2[[#This Row],[stop_lon]])*COS(RADIANS(route_map__2[[#This Row],[stop_lat]])))^2)*111.32)</f>
        <v>0.12456977205801247</v>
      </c>
    </row>
    <row r="9797" spans="1:7" hidden="1" x14ac:dyDescent="0.2">
      <c r="A9797" t="s">
        <v>283</v>
      </c>
      <c r="B9797">
        <v>1</v>
      </c>
      <c r="C9797">
        <v>1</v>
      </c>
      <c r="D9797" t="s">
        <v>5524</v>
      </c>
      <c r="E9797">
        <v>49.194879999999998</v>
      </c>
      <c r="F9797">
        <v>-123.12732099999999</v>
      </c>
      <c r="G9797">
        <f>IF(route_map__2[[#This Row],[route_label]]&lt;&gt;A9798,0,SQRT((E9798-route_map__2[[#This Row],[stop_lat]])^2 + ((F9798-route_map__2[[#This Row],[stop_lon]])*COS(RADIANS(route_map__2[[#This Row],[stop_lat]])))^2)*111.32)</f>
        <v>0.33084076202527657</v>
      </c>
    </row>
    <row r="9798" spans="1:7" hidden="1" x14ac:dyDescent="0.2">
      <c r="A9798" t="s">
        <v>283</v>
      </c>
      <c r="B9798">
        <v>1</v>
      </c>
      <c r="C9798">
        <v>2</v>
      </c>
      <c r="D9798" t="s">
        <v>7254</v>
      </c>
      <c r="E9798">
        <v>49.192067999999999</v>
      </c>
      <c r="F9798">
        <v>-123.125849</v>
      </c>
      <c r="G9798">
        <f>IF(route_map__2[[#This Row],[route_label]]&lt;&gt;A9799,0,SQRT((E9799-route_map__2[[#This Row],[stop_lat]])^2 + ((F9799-route_map__2[[#This Row],[stop_lon]])*COS(RADIANS(route_map__2[[#This Row],[stop_lat]])))^2)*111.32)</f>
        <v>0.36353413733360967</v>
      </c>
    </row>
    <row r="9799" spans="1:7" hidden="1" x14ac:dyDescent="0.2">
      <c r="A9799" t="s">
        <v>283</v>
      </c>
      <c r="B9799">
        <v>1</v>
      </c>
      <c r="C9799">
        <v>3</v>
      </c>
      <c r="D9799" t="s">
        <v>7641</v>
      </c>
      <c r="E9799">
        <v>49.192070999999999</v>
      </c>
      <c r="F9799">
        <v>-123.13084600000001</v>
      </c>
      <c r="G9799">
        <f>IF(route_map__2[[#This Row],[route_label]]&lt;&gt;A9800,0,SQRT((E9800-route_map__2[[#This Row],[stop_lat]])^2 + ((F9800-route_map__2[[#This Row],[stop_lon]])*COS(RADIANS(route_map__2[[#This Row],[stop_lat]])))^2)*111.32)</f>
        <v>0.79942882598953169</v>
      </c>
    </row>
    <row r="9800" spans="1:7" hidden="1" x14ac:dyDescent="0.2">
      <c r="A9800" t="s">
        <v>283</v>
      </c>
      <c r="B9800">
        <v>1</v>
      </c>
      <c r="C9800">
        <v>4</v>
      </c>
      <c r="D9800" t="s">
        <v>7642</v>
      </c>
      <c r="E9800">
        <v>49.191485</v>
      </c>
      <c r="F9800">
        <v>-123.14179799999999</v>
      </c>
      <c r="G9800">
        <f>IF(route_map__2[[#This Row],[route_label]]&lt;&gt;A9801,0,SQRT((E9801-route_map__2[[#This Row],[stop_lat]])^2 + ((F9801-route_map__2[[#This Row],[stop_lon]])*COS(RADIANS(route_map__2[[#This Row],[stop_lat]])))^2)*111.32)</f>
        <v>0.62965113599426537</v>
      </c>
    </row>
    <row r="9801" spans="1:7" hidden="1" x14ac:dyDescent="0.2">
      <c r="A9801" t="s">
        <v>283</v>
      </c>
      <c r="B9801">
        <v>1</v>
      </c>
      <c r="C9801">
        <v>5</v>
      </c>
      <c r="D9801" t="s">
        <v>7637</v>
      </c>
      <c r="E9801">
        <v>49.186030000000002</v>
      </c>
      <c r="F9801">
        <v>-123.144086</v>
      </c>
      <c r="G9801">
        <f>IF(route_map__2[[#This Row],[route_label]]&lt;&gt;A9802,0,SQRT((E9802-route_map__2[[#This Row],[stop_lat]])^2 + ((F9802-route_map__2[[#This Row],[stop_lon]])*COS(RADIANS(route_map__2[[#This Row],[stop_lat]])))^2)*111.32)</f>
        <v>1.1243594515545905</v>
      </c>
    </row>
    <row r="9802" spans="1:7" hidden="1" x14ac:dyDescent="0.2">
      <c r="A9802" t="s">
        <v>283</v>
      </c>
      <c r="B9802">
        <v>1</v>
      </c>
      <c r="C9802">
        <v>6</v>
      </c>
      <c r="D9802" t="s">
        <v>7643</v>
      </c>
      <c r="E9802">
        <v>49.179169999999999</v>
      </c>
      <c r="F9802">
        <v>-123.155428</v>
      </c>
      <c r="G9802">
        <f>IF(route_map__2[[#This Row],[route_label]]&lt;&gt;A9803,0,SQRT((E9803-route_map__2[[#This Row],[stop_lat]])^2 + ((F9803-route_map__2[[#This Row],[stop_lon]])*COS(RADIANS(route_map__2[[#This Row],[stop_lat]])))^2)*111.32)</f>
        <v>0.85908907955104852</v>
      </c>
    </row>
    <row r="9803" spans="1:7" hidden="1" x14ac:dyDescent="0.2">
      <c r="A9803" t="s">
        <v>283</v>
      </c>
      <c r="B9803">
        <v>1</v>
      </c>
      <c r="C9803">
        <v>7</v>
      </c>
      <c r="D9803" t="s">
        <v>7633</v>
      </c>
      <c r="E9803">
        <v>49.179090000000002</v>
      </c>
      <c r="F9803">
        <v>-123.167233</v>
      </c>
      <c r="G9803">
        <f>IF(route_map__2[[#This Row],[route_label]]&lt;&gt;A9804,0,SQRT((E9804-route_map__2[[#This Row],[stop_lat]])^2 + ((F9804-route_map__2[[#This Row],[stop_lon]])*COS(RADIANS(route_map__2[[#This Row],[stop_lat]])))^2)*111.32)</f>
        <v>0.26120224493174671</v>
      </c>
    </row>
    <row r="9804" spans="1:7" hidden="1" x14ac:dyDescent="0.2">
      <c r="A9804" t="s">
        <v>283</v>
      </c>
      <c r="B9804">
        <v>1</v>
      </c>
      <c r="C9804">
        <v>8</v>
      </c>
      <c r="D9804" t="s">
        <v>7634</v>
      </c>
      <c r="E9804">
        <v>49.181193</v>
      </c>
      <c r="F9804">
        <v>-123.168825</v>
      </c>
      <c r="G9804">
        <f>IF(route_map__2[[#This Row],[route_label]]&lt;&gt;A9805,0,SQRT((E9805-route_map__2[[#This Row],[stop_lat]])^2 + ((F9805-route_map__2[[#This Row],[stop_lon]])*COS(RADIANS(route_map__2[[#This Row],[stop_lat]])))^2)*111.32)</f>
        <v>0.1783743548584717</v>
      </c>
    </row>
    <row r="9805" spans="1:7" hidden="1" x14ac:dyDescent="0.2">
      <c r="A9805" t="s">
        <v>283</v>
      </c>
      <c r="B9805">
        <v>1</v>
      </c>
      <c r="C9805">
        <v>9</v>
      </c>
      <c r="D9805" t="s">
        <v>7635</v>
      </c>
      <c r="E9805">
        <v>49.179727999999997</v>
      </c>
      <c r="F9805">
        <v>-123.16981800000001</v>
      </c>
      <c r="G9805">
        <f>IF(route_map__2[[#This Row],[route_label]]&lt;&gt;A9806,0,SQRT((E9806-route_map__2[[#This Row],[stop_lat]])^2 + ((F9806-route_map__2[[#This Row],[stop_lon]])*COS(RADIANS(route_map__2[[#This Row],[stop_lat]])))^2)*111.32)</f>
        <v>0.2289280831467353</v>
      </c>
    </row>
    <row r="9806" spans="1:7" hidden="1" x14ac:dyDescent="0.2">
      <c r="A9806" t="s">
        <v>283</v>
      </c>
      <c r="B9806">
        <v>1</v>
      </c>
      <c r="C9806">
        <v>10</v>
      </c>
      <c r="D9806" t="s">
        <v>7644</v>
      </c>
      <c r="E9806">
        <v>49.177807999999999</v>
      </c>
      <c r="F9806">
        <v>-123.170945</v>
      </c>
      <c r="G9806">
        <f>IF(route_map__2[[#This Row],[route_label]]&lt;&gt;A9807,0,SQRT((E9807-route_map__2[[#This Row],[stop_lat]])^2 + ((F9807-route_map__2[[#This Row],[stop_lon]])*COS(RADIANS(route_map__2[[#This Row],[stop_lat]])))^2)*111.32)</f>
        <v>0.30628368499364628</v>
      </c>
    </row>
    <row r="9807" spans="1:7" hidden="1" x14ac:dyDescent="0.2">
      <c r="A9807" t="s">
        <v>283</v>
      </c>
      <c r="B9807">
        <v>1</v>
      </c>
      <c r="C9807">
        <v>11</v>
      </c>
      <c r="D9807" t="s">
        <v>7631</v>
      </c>
      <c r="E9807">
        <v>49.179831999999998</v>
      </c>
      <c r="F9807">
        <v>-123.173796</v>
      </c>
      <c r="G9807">
        <f>IF(route_map__2[[#This Row],[route_label]]&lt;&gt;A9808,0,SQRT((E9808-route_map__2[[#This Row],[stop_lat]])^2 + ((F9808-route_map__2[[#This Row],[stop_lon]])*COS(RADIANS(route_map__2[[#This Row],[stop_lat]])))^2)*111.32)</f>
        <v>0</v>
      </c>
    </row>
    <row r="9808" spans="1:7" hidden="1" x14ac:dyDescent="0.2">
      <c r="A9808" t="s">
        <v>371</v>
      </c>
      <c r="B9808">
        <v>0</v>
      </c>
      <c r="C9808">
        <v>1</v>
      </c>
      <c r="D9808" t="s">
        <v>7186</v>
      </c>
      <c r="E9808">
        <v>49.126361000000003</v>
      </c>
      <c r="F9808">
        <v>-123.186418</v>
      </c>
      <c r="G9808">
        <f>IF(route_map__2[[#This Row],[route_label]]&lt;&gt;A9809,0,SQRT((E9809-route_map__2[[#This Row],[stop_lat]])^2 + ((F9809-route_map__2[[#This Row],[stop_lon]])*COS(RADIANS(route_map__2[[#This Row],[stop_lat]])))^2)*111.32)</f>
        <v>0.20455493723321358</v>
      </c>
    </row>
    <row r="9809" spans="1:7" hidden="1" x14ac:dyDescent="0.2">
      <c r="A9809" t="s">
        <v>371</v>
      </c>
      <c r="B9809">
        <v>0</v>
      </c>
      <c r="C9809">
        <v>2</v>
      </c>
      <c r="D9809" t="s">
        <v>7125</v>
      </c>
      <c r="E9809">
        <v>49.126356999999999</v>
      </c>
      <c r="F9809">
        <v>-123.18361</v>
      </c>
      <c r="G9809">
        <f>IF(route_map__2[[#This Row],[route_label]]&lt;&gt;A9810,0,SQRT((E9810-route_map__2[[#This Row],[stop_lat]])^2 + ((F9810-route_map__2[[#This Row],[stop_lon]])*COS(RADIANS(route_map__2[[#This Row],[stop_lat]])))^2)*111.32)</f>
        <v>0.27676543460716785</v>
      </c>
    </row>
    <row r="9810" spans="1:7" hidden="1" x14ac:dyDescent="0.2">
      <c r="A9810" t="s">
        <v>371</v>
      </c>
      <c r="B9810">
        <v>0</v>
      </c>
      <c r="C9810">
        <v>3</v>
      </c>
      <c r="D9810" t="s">
        <v>7188</v>
      </c>
      <c r="E9810">
        <v>49.125117000000003</v>
      </c>
      <c r="F9810">
        <v>-123.180317</v>
      </c>
      <c r="G9810">
        <f>IF(route_map__2[[#This Row],[route_label]]&lt;&gt;A9811,0,SQRT((E9811-route_map__2[[#This Row],[stop_lat]])^2 + ((F9811-route_map__2[[#This Row],[stop_lon]])*COS(RADIANS(route_map__2[[#This Row],[stop_lat]])))^2)*111.32)</f>
        <v>0.22525858928001261</v>
      </c>
    </row>
    <row r="9811" spans="1:7" hidden="1" x14ac:dyDescent="0.2">
      <c r="A9811" t="s">
        <v>371</v>
      </c>
      <c r="B9811">
        <v>0</v>
      </c>
      <c r="C9811">
        <v>4</v>
      </c>
      <c r="D9811" t="s">
        <v>7189</v>
      </c>
      <c r="E9811">
        <v>49.125098000000001</v>
      </c>
      <c r="F9811">
        <v>-123.17722500000001</v>
      </c>
      <c r="G9811">
        <f>IF(route_map__2[[#This Row],[route_label]]&lt;&gt;A9812,0,SQRT((E9812-route_map__2[[#This Row],[stop_lat]])^2 + ((F9812-route_map__2[[#This Row],[stop_lon]])*COS(RADIANS(route_map__2[[#This Row],[stop_lat]])))^2)*111.32)</f>
        <v>0.36169965368880896</v>
      </c>
    </row>
    <row r="9812" spans="1:7" hidden="1" x14ac:dyDescent="0.2">
      <c r="A9812" t="s">
        <v>371</v>
      </c>
      <c r="B9812">
        <v>0</v>
      </c>
      <c r="C9812">
        <v>5</v>
      </c>
      <c r="D9812" t="s">
        <v>7190</v>
      </c>
      <c r="E9812">
        <v>49.125081000000002</v>
      </c>
      <c r="F9812">
        <v>-123.17225999999999</v>
      </c>
      <c r="G9812">
        <f>IF(route_map__2[[#This Row],[route_label]]&lt;&gt;A9813,0,SQRT((E9813-route_map__2[[#This Row],[stop_lat]])^2 + ((F9813-route_map__2[[#This Row],[stop_lon]])*COS(RADIANS(route_map__2[[#This Row],[stop_lat]])))^2)*111.32)</f>
        <v>0.20832287199789409</v>
      </c>
    </row>
    <row r="9813" spans="1:7" hidden="1" x14ac:dyDescent="0.2">
      <c r="A9813" t="s">
        <v>371</v>
      </c>
      <c r="B9813">
        <v>0</v>
      </c>
      <c r="C9813">
        <v>6</v>
      </c>
      <c r="D9813" t="s">
        <v>7645</v>
      </c>
      <c r="E9813">
        <v>49.125898999999997</v>
      </c>
      <c r="F9813">
        <v>-123.16968799999999</v>
      </c>
      <c r="G9813">
        <f>IF(route_map__2[[#This Row],[route_label]]&lt;&gt;A9814,0,SQRT((E9814-route_map__2[[#This Row],[stop_lat]])^2 + ((F9814-route_map__2[[#This Row],[stop_lon]])*COS(RADIANS(route_map__2[[#This Row],[stop_lat]])))^2)*111.32)</f>
        <v>0.44817441472756298</v>
      </c>
    </row>
    <row r="9814" spans="1:7" hidden="1" x14ac:dyDescent="0.2">
      <c r="A9814" t="s">
        <v>371</v>
      </c>
      <c r="B9814">
        <v>0</v>
      </c>
      <c r="C9814">
        <v>7</v>
      </c>
      <c r="D9814" t="s">
        <v>7646</v>
      </c>
      <c r="E9814">
        <v>49.129925</v>
      </c>
      <c r="F9814">
        <v>-123.169692</v>
      </c>
      <c r="G9814">
        <f>IF(route_map__2[[#This Row],[route_label]]&lt;&gt;A9815,0,SQRT((E9815-route_map__2[[#This Row],[stop_lat]])^2 + ((F9815-route_map__2[[#This Row],[stop_lon]])*COS(RADIANS(route_map__2[[#This Row],[stop_lat]])))^2)*111.32)</f>
        <v>0.24668538886083044</v>
      </c>
    </row>
    <row r="9815" spans="1:7" hidden="1" x14ac:dyDescent="0.2">
      <c r="A9815" t="s">
        <v>371</v>
      </c>
      <c r="B9815">
        <v>0</v>
      </c>
      <c r="C9815">
        <v>8</v>
      </c>
      <c r="D9815" t="s">
        <v>7647</v>
      </c>
      <c r="E9815">
        <v>49.132140999999997</v>
      </c>
      <c r="F9815">
        <v>-123.169697</v>
      </c>
      <c r="G9815">
        <f>IF(route_map__2[[#This Row],[route_label]]&lt;&gt;A9816,0,SQRT((E9816-route_map__2[[#This Row],[stop_lat]])^2 + ((F9816-route_map__2[[#This Row],[stop_lon]])*COS(RADIANS(route_map__2[[#This Row],[stop_lat]])))^2)*111.32)</f>
        <v>0.20839149826428616</v>
      </c>
    </row>
    <row r="9816" spans="1:7" hidden="1" x14ac:dyDescent="0.2">
      <c r="A9816" t="s">
        <v>371</v>
      </c>
      <c r="B9816">
        <v>0</v>
      </c>
      <c r="C9816">
        <v>9</v>
      </c>
      <c r="D9816" t="s">
        <v>7648</v>
      </c>
      <c r="E9816">
        <v>49.134013000000003</v>
      </c>
      <c r="F9816">
        <v>-123.169691</v>
      </c>
      <c r="G9816">
        <f>IF(route_map__2[[#This Row],[route_label]]&lt;&gt;A9817,0,SQRT((E9817-route_map__2[[#This Row],[stop_lat]])^2 + ((F9817-route_map__2[[#This Row],[stop_lon]])*COS(RADIANS(route_map__2[[#This Row],[stop_lat]])))^2)*111.32)</f>
        <v>0.33229099825431846</v>
      </c>
    </row>
    <row r="9817" spans="1:7" hidden="1" x14ac:dyDescent="0.2">
      <c r="A9817" t="s">
        <v>371</v>
      </c>
      <c r="B9817">
        <v>0</v>
      </c>
      <c r="C9817">
        <v>10</v>
      </c>
      <c r="D9817" t="s">
        <v>7649</v>
      </c>
      <c r="E9817">
        <v>49.136997999999998</v>
      </c>
      <c r="F9817">
        <v>-123.169701</v>
      </c>
      <c r="G9817">
        <f>IF(route_map__2[[#This Row],[route_label]]&lt;&gt;A9818,0,SQRT((E9818-route_map__2[[#This Row],[stop_lat]])^2 + ((F9818-route_map__2[[#This Row],[stop_lon]])*COS(RADIANS(route_map__2[[#This Row],[stop_lat]])))^2)*111.32)</f>
        <v>0.44209844376367885</v>
      </c>
    </row>
    <row r="9818" spans="1:7" hidden="1" x14ac:dyDescent="0.2">
      <c r="A9818" t="s">
        <v>371</v>
      </c>
      <c r="B9818">
        <v>0</v>
      </c>
      <c r="C9818">
        <v>11</v>
      </c>
      <c r="D9818" t="s">
        <v>7650</v>
      </c>
      <c r="E9818">
        <v>49.140957999999998</v>
      </c>
      <c r="F9818">
        <v>-123.169241</v>
      </c>
      <c r="G9818">
        <f>IF(route_map__2[[#This Row],[route_label]]&lt;&gt;A9819,0,SQRT((E9819-route_map__2[[#This Row],[stop_lat]])^2 + ((F9819-route_map__2[[#This Row],[stop_lon]])*COS(RADIANS(route_map__2[[#This Row],[stop_lat]])))^2)*111.32)</f>
        <v>0.4324382938751431</v>
      </c>
    </row>
    <row r="9819" spans="1:7" hidden="1" x14ac:dyDescent="0.2">
      <c r="A9819" t="s">
        <v>371</v>
      </c>
      <c r="B9819">
        <v>0</v>
      </c>
      <c r="C9819">
        <v>12</v>
      </c>
      <c r="D9819" t="s">
        <v>7651</v>
      </c>
      <c r="E9819">
        <v>49.140957999999998</v>
      </c>
      <c r="F9819">
        <v>-123.163303</v>
      </c>
      <c r="G9819">
        <f>IF(route_map__2[[#This Row],[route_label]]&lt;&gt;A9820,0,SQRT((E9820-route_map__2[[#This Row],[stop_lat]])^2 + ((F9820-route_map__2[[#This Row],[stop_lon]])*COS(RADIANS(route_map__2[[#This Row],[stop_lat]])))^2)*111.32)</f>
        <v>0.34840698245239221</v>
      </c>
    </row>
    <row r="9820" spans="1:7" hidden="1" x14ac:dyDescent="0.2">
      <c r="A9820" t="s">
        <v>371</v>
      </c>
      <c r="B9820">
        <v>0</v>
      </c>
      <c r="C9820">
        <v>13</v>
      </c>
      <c r="D9820" t="s">
        <v>7652</v>
      </c>
      <c r="E9820">
        <v>49.140934999999999</v>
      </c>
      <c r="F9820">
        <v>-123.158519</v>
      </c>
      <c r="G9820">
        <f>IF(route_map__2[[#This Row],[route_label]]&lt;&gt;A9821,0,SQRT((E9821-route_map__2[[#This Row],[stop_lat]])^2 + ((F9821-route_map__2[[#This Row],[stop_lon]])*COS(RADIANS(route_map__2[[#This Row],[stop_lat]])))^2)*111.32)</f>
        <v>0.35007784047538237</v>
      </c>
    </row>
    <row r="9821" spans="1:7" hidden="1" x14ac:dyDescent="0.2">
      <c r="A9821" t="s">
        <v>371</v>
      </c>
      <c r="B9821">
        <v>0</v>
      </c>
      <c r="C9821">
        <v>14</v>
      </c>
      <c r="D9821" t="s">
        <v>7653</v>
      </c>
      <c r="E9821">
        <v>49.140917999999999</v>
      </c>
      <c r="F9821">
        <v>-123.153712</v>
      </c>
      <c r="G9821">
        <f>IF(route_map__2[[#This Row],[route_label]]&lt;&gt;A9822,0,SQRT((E9822-route_map__2[[#This Row],[stop_lat]])^2 + ((F9822-route_map__2[[#This Row],[stop_lon]])*COS(RADIANS(route_map__2[[#This Row],[stop_lat]])))^2)*111.32)</f>
        <v>0.15825672983506003</v>
      </c>
    </row>
    <row r="9822" spans="1:7" hidden="1" x14ac:dyDescent="0.2">
      <c r="A9822" t="s">
        <v>371</v>
      </c>
      <c r="B9822">
        <v>0</v>
      </c>
      <c r="C9822">
        <v>15</v>
      </c>
      <c r="D9822" t="s">
        <v>7654</v>
      </c>
      <c r="E9822">
        <v>49.140904999999997</v>
      </c>
      <c r="F9822">
        <v>-123.151539</v>
      </c>
      <c r="G9822">
        <f>IF(route_map__2[[#This Row],[route_label]]&lt;&gt;A9823,0,SQRT((E9823-route_map__2[[#This Row],[stop_lat]])^2 + ((F9823-route_map__2[[#This Row],[stop_lon]])*COS(RADIANS(route_map__2[[#This Row],[stop_lat]])))^2)*111.32)</f>
        <v>0.29866717186834646</v>
      </c>
    </row>
    <row r="9823" spans="1:7" hidden="1" x14ac:dyDescent="0.2">
      <c r="A9823" t="s">
        <v>371</v>
      </c>
      <c r="B9823">
        <v>0</v>
      </c>
      <c r="C9823">
        <v>16</v>
      </c>
      <c r="D9823" t="s">
        <v>7655</v>
      </c>
      <c r="E9823">
        <v>49.140884</v>
      </c>
      <c r="F9823">
        <v>-123.14743799999999</v>
      </c>
      <c r="G9823">
        <f>IF(route_map__2[[#This Row],[route_label]]&lt;&gt;A9824,0,SQRT((E9824-route_map__2[[#This Row],[stop_lat]])^2 + ((F9824-route_map__2[[#This Row],[stop_lon]])*COS(RADIANS(route_map__2[[#This Row],[stop_lat]])))^2)*111.32)</f>
        <v>0.21361053719455275</v>
      </c>
    </row>
    <row r="9824" spans="1:7" hidden="1" x14ac:dyDescent="0.2">
      <c r="A9824" t="s">
        <v>371</v>
      </c>
      <c r="B9824">
        <v>0</v>
      </c>
      <c r="C9824">
        <v>17</v>
      </c>
      <c r="D9824" t="s">
        <v>7656</v>
      </c>
      <c r="E9824">
        <v>49.140863000000003</v>
      </c>
      <c r="F9824">
        <v>-123.144505</v>
      </c>
      <c r="G9824">
        <f>IF(route_map__2[[#This Row],[route_label]]&lt;&gt;A9825,0,SQRT((E9825-route_map__2[[#This Row],[stop_lat]])^2 + ((F9825-route_map__2[[#This Row],[stop_lon]])*COS(RADIANS(route_map__2[[#This Row],[stop_lat]])))^2)*111.32)</f>
        <v>0.42918392446564857</v>
      </c>
    </row>
    <row r="9825" spans="1:7" hidden="1" x14ac:dyDescent="0.2">
      <c r="A9825" t="s">
        <v>371</v>
      </c>
      <c r="B9825">
        <v>0</v>
      </c>
      <c r="C9825">
        <v>18</v>
      </c>
      <c r="D9825" t="s">
        <v>7657</v>
      </c>
      <c r="E9825">
        <v>49.140824000000002</v>
      </c>
      <c r="F9825">
        <v>-123.13861199999999</v>
      </c>
      <c r="G9825">
        <f>IF(route_map__2[[#This Row],[route_label]]&lt;&gt;A9826,0,SQRT((E9826-route_map__2[[#This Row],[stop_lat]])^2 + ((F9826-route_map__2[[#This Row],[stop_lon]])*COS(RADIANS(route_map__2[[#This Row],[stop_lat]])))^2)*111.32)</f>
        <v>0.20473069189914281</v>
      </c>
    </row>
    <row r="9826" spans="1:7" hidden="1" x14ac:dyDescent="0.2">
      <c r="A9826" t="s">
        <v>371</v>
      </c>
      <c r="B9826">
        <v>0</v>
      </c>
      <c r="C9826">
        <v>19</v>
      </c>
      <c r="D9826" t="s">
        <v>7658</v>
      </c>
      <c r="E9826">
        <v>49.140799999999999</v>
      </c>
      <c r="F9826">
        <v>-123.135801</v>
      </c>
      <c r="G9826">
        <f>IF(route_map__2[[#This Row],[route_label]]&lt;&gt;A9827,0,SQRT((E9827-route_map__2[[#This Row],[stop_lat]])^2 + ((F9827-route_map__2[[#This Row],[stop_lon]])*COS(RADIANS(route_map__2[[#This Row],[stop_lat]])))^2)*111.32)</f>
        <v>0.32189078265005083</v>
      </c>
    </row>
    <row r="9827" spans="1:7" hidden="1" x14ac:dyDescent="0.2">
      <c r="A9827" t="s">
        <v>371</v>
      </c>
      <c r="B9827">
        <v>0</v>
      </c>
      <c r="C9827">
        <v>20</v>
      </c>
      <c r="D9827" t="s">
        <v>7659</v>
      </c>
      <c r="E9827">
        <v>49.140794</v>
      </c>
      <c r="F9827">
        <v>-123.131381</v>
      </c>
      <c r="G9827">
        <f>IF(route_map__2[[#This Row],[route_label]]&lt;&gt;A9828,0,SQRT((E9828-route_map__2[[#This Row],[stop_lat]])^2 + ((F9828-route_map__2[[#This Row],[stop_lon]])*COS(RADIANS(route_map__2[[#This Row],[stop_lat]])))^2)*111.32)</f>
        <v>0.50046806716129988</v>
      </c>
    </row>
    <row r="9828" spans="1:7" hidden="1" x14ac:dyDescent="0.2">
      <c r="A9828" t="s">
        <v>371</v>
      </c>
      <c r="B9828">
        <v>0</v>
      </c>
      <c r="C9828">
        <v>21</v>
      </c>
      <c r="D9828" t="s">
        <v>7565</v>
      </c>
      <c r="E9828">
        <v>49.140766999999997</v>
      </c>
      <c r="F9828">
        <v>-123.124509</v>
      </c>
      <c r="G9828">
        <f>IF(route_map__2[[#This Row],[route_label]]&lt;&gt;A9829,0,SQRT((E9829-route_map__2[[#This Row],[stop_lat]])^2 + ((F9829-route_map__2[[#This Row],[stop_lon]])*COS(RADIANS(route_map__2[[#This Row],[stop_lat]])))^2)*111.32)</f>
        <v>0.42169846752480172</v>
      </c>
    </row>
    <row r="9829" spans="1:7" hidden="1" x14ac:dyDescent="0.2">
      <c r="A9829" t="s">
        <v>371</v>
      </c>
      <c r="B9829">
        <v>0</v>
      </c>
      <c r="C9829">
        <v>22</v>
      </c>
      <c r="D9829" t="s">
        <v>7566</v>
      </c>
      <c r="E9829">
        <v>49.140717000000002</v>
      </c>
      <c r="F9829">
        <v>-123.118719</v>
      </c>
      <c r="G9829">
        <f>IF(route_map__2[[#This Row],[route_label]]&lt;&gt;A9830,0,SQRT((E9830-route_map__2[[#This Row],[stop_lat]])^2 + ((F9830-route_map__2[[#This Row],[stop_lon]])*COS(RADIANS(route_map__2[[#This Row],[stop_lat]])))^2)*111.32)</f>
        <v>0.36490209778713373</v>
      </c>
    </row>
    <row r="9830" spans="1:7" hidden="1" x14ac:dyDescent="0.2">
      <c r="A9830" t="s">
        <v>371</v>
      </c>
      <c r="B9830">
        <v>0</v>
      </c>
      <c r="C9830">
        <v>23</v>
      </c>
      <c r="D9830" t="s">
        <v>7567</v>
      </c>
      <c r="E9830">
        <v>49.140666000000003</v>
      </c>
      <c r="F9830">
        <v>-123.113709</v>
      </c>
      <c r="G9830">
        <f>IF(route_map__2[[#This Row],[route_label]]&lt;&gt;A9831,0,SQRT((E9831-route_map__2[[#This Row],[stop_lat]])^2 + ((F9831-route_map__2[[#This Row],[stop_lon]])*COS(RADIANS(route_map__2[[#This Row],[stop_lat]])))^2)*111.32)</f>
        <v>0.3638398311282946</v>
      </c>
    </row>
    <row r="9831" spans="1:7" hidden="1" x14ac:dyDescent="0.2">
      <c r="A9831" t="s">
        <v>371</v>
      </c>
      <c r="B9831">
        <v>0</v>
      </c>
      <c r="C9831">
        <v>24</v>
      </c>
      <c r="D9831" t="s">
        <v>7568</v>
      </c>
      <c r="E9831">
        <v>49.140658000000002</v>
      </c>
      <c r="F9831">
        <v>-123.10871299999999</v>
      </c>
      <c r="G9831">
        <f>IF(route_map__2[[#This Row],[route_label]]&lt;&gt;A9832,0,SQRT((E9832-route_map__2[[#This Row],[stop_lat]])^2 + ((F9832-route_map__2[[#This Row],[stop_lon]])*COS(RADIANS(route_map__2[[#This Row],[stop_lat]])))^2)*111.32)</f>
        <v>0.36391843643777633</v>
      </c>
    </row>
    <row r="9832" spans="1:7" hidden="1" x14ac:dyDescent="0.2">
      <c r="A9832" t="s">
        <v>371</v>
      </c>
      <c r="B9832">
        <v>0</v>
      </c>
      <c r="C9832">
        <v>25</v>
      </c>
      <c r="D9832" t="s">
        <v>7569</v>
      </c>
      <c r="E9832">
        <v>49.140638000000003</v>
      </c>
      <c r="F9832">
        <v>-123.10371600000001</v>
      </c>
      <c r="G9832">
        <f>IF(route_map__2[[#This Row],[route_label]]&lt;&gt;A9833,0,SQRT((E9833-route_map__2[[#This Row],[stop_lat]])^2 + ((F9833-route_map__2[[#This Row],[stop_lon]])*COS(RADIANS(route_map__2[[#This Row],[stop_lat]])))^2)*111.32)</f>
        <v>0.59739258883735713</v>
      </c>
    </row>
    <row r="9833" spans="1:7" hidden="1" x14ac:dyDescent="0.2">
      <c r="A9833" t="s">
        <v>371</v>
      </c>
      <c r="B9833">
        <v>0</v>
      </c>
      <c r="C9833">
        <v>26</v>
      </c>
      <c r="D9833" t="s">
        <v>7660</v>
      </c>
      <c r="E9833">
        <v>49.135280000000002</v>
      </c>
      <c r="F9833">
        <v>-123.103256</v>
      </c>
      <c r="G9833">
        <f>IF(route_map__2[[#This Row],[route_label]]&lt;&gt;A9834,0,SQRT((E9834-route_map__2[[#This Row],[stop_lat]])^2 + ((F9834-route_map__2[[#This Row],[stop_lon]])*COS(RADIANS(route_map__2[[#This Row],[stop_lat]])))^2)*111.32)</f>
        <v>0.2276158571120078</v>
      </c>
    </row>
    <row r="9834" spans="1:7" hidden="1" x14ac:dyDescent="0.2">
      <c r="A9834" t="s">
        <v>371</v>
      </c>
      <c r="B9834">
        <v>0</v>
      </c>
      <c r="C9834">
        <v>27</v>
      </c>
      <c r="D9834" t="s">
        <v>7284</v>
      </c>
      <c r="E9834">
        <v>49.133305</v>
      </c>
      <c r="F9834">
        <v>-123.102447</v>
      </c>
      <c r="G9834">
        <f>IF(route_map__2[[#This Row],[route_label]]&lt;&gt;A9835,0,SQRT((E9835-route_map__2[[#This Row],[stop_lat]])^2 + ((F9835-route_map__2[[#This Row],[stop_lon]])*COS(RADIANS(route_map__2[[#This Row],[stop_lat]])))^2)*111.32)</f>
        <v>0.13775620754896636</v>
      </c>
    </row>
    <row r="9835" spans="1:7" hidden="1" x14ac:dyDescent="0.2">
      <c r="A9835" t="s">
        <v>371</v>
      </c>
      <c r="B9835">
        <v>0</v>
      </c>
      <c r="C9835">
        <v>28</v>
      </c>
      <c r="D9835" t="s">
        <v>7285</v>
      </c>
      <c r="E9835">
        <v>49.133327000000001</v>
      </c>
      <c r="F9835">
        <v>-123.100556</v>
      </c>
      <c r="G9835">
        <f>IF(route_map__2[[#This Row],[route_label]]&lt;&gt;A9836,0,SQRT((E9836-route_map__2[[#This Row],[stop_lat]])^2 + ((F9836-route_map__2[[#This Row],[stop_lon]])*COS(RADIANS(route_map__2[[#This Row],[stop_lat]])))^2)*111.32)</f>
        <v>0.31126673157488538</v>
      </c>
    </row>
    <row r="9836" spans="1:7" hidden="1" x14ac:dyDescent="0.2">
      <c r="A9836" t="s">
        <v>371</v>
      </c>
      <c r="B9836">
        <v>0</v>
      </c>
      <c r="C9836">
        <v>29</v>
      </c>
      <c r="D9836" t="s">
        <v>7305</v>
      </c>
      <c r="E9836">
        <v>49.133285000000001</v>
      </c>
      <c r="F9836">
        <v>-123.096283</v>
      </c>
      <c r="G9836">
        <f>IF(route_map__2[[#This Row],[route_label]]&lt;&gt;A9837,0,SQRT((E9837-route_map__2[[#This Row],[stop_lat]])^2 + ((F9837-route_map__2[[#This Row],[stop_lon]])*COS(RADIANS(route_map__2[[#This Row],[stop_lat]])))^2)*111.32)</f>
        <v>0.61282050058434323</v>
      </c>
    </row>
    <row r="9837" spans="1:7" hidden="1" x14ac:dyDescent="0.2">
      <c r="A9837" t="s">
        <v>371</v>
      </c>
      <c r="B9837">
        <v>0</v>
      </c>
      <c r="C9837">
        <v>30</v>
      </c>
      <c r="D9837" t="s">
        <v>7286</v>
      </c>
      <c r="E9837">
        <v>49.133350999999998</v>
      </c>
      <c r="F9837">
        <v>-123.08787</v>
      </c>
      <c r="G9837">
        <f>IF(route_map__2[[#This Row],[route_label]]&lt;&gt;A9838,0,SQRT((E9838-route_map__2[[#This Row],[stop_lat]])^2 + ((F9838-route_map__2[[#This Row],[stop_lon]])*COS(RADIANS(route_map__2[[#This Row],[stop_lat]])))^2)*111.32)</f>
        <v>0.29715578326944248</v>
      </c>
    </row>
    <row r="9838" spans="1:7" hidden="1" x14ac:dyDescent="0.2">
      <c r="A9838" t="s">
        <v>371</v>
      </c>
      <c r="B9838">
        <v>0</v>
      </c>
      <c r="C9838">
        <v>31</v>
      </c>
      <c r="D9838" t="s">
        <v>7286</v>
      </c>
      <c r="E9838">
        <v>49.133448999999999</v>
      </c>
      <c r="F9838">
        <v>-123.083793</v>
      </c>
      <c r="G9838">
        <f>IF(route_map__2[[#This Row],[route_label]]&lt;&gt;A9839,0,SQRT((E9839-route_map__2[[#This Row],[stop_lat]])^2 + ((F9839-route_map__2[[#This Row],[stop_lon]])*COS(RADIANS(route_map__2[[#This Row],[stop_lat]])))^2)*111.32)</f>
        <v>0.35225370760216074</v>
      </c>
    </row>
    <row r="9839" spans="1:7" hidden="1" x14ac:dyDescent="0.2">
      <c r="A9839" t="s">
        <v>371</v>
      </c>
      <c r="B9839">
        <v>0</v>
      </c>
      <c r="C9839">
        <v>32</v>
      </c>
      <c r="D9839" t="s">
        <v>7287</v>
      </c>
      <c r="E9839">
        <v>49.133519999999997</v>
      </c>
      <c r="F9839">
        <v>-123.078958</v>
      </c>
      <c r="G9839">
        <f>IF(route_map__2[[#This Row],[route_label]]&lt;&gt;A9840,0,SQRT((E9840-route_map__2[[#This Row],[stop_lat]])^2 + ((F9840-route_map__2[[#This Row],[stop_lon]])*COS(RADIANS(route_map__2[[#This Row],[stop_lat]])))^2)*111.32)</f>
        <v>0.30665754492040209</v>
      </c>
    </row>
    <row r="9840" spans="1:7" hidden="1" x14ac:dyDescent="0.2">
      <c r="A9840" t="s">
        <v>371</v>
      </c>
      <c r="B9840">
        <v>0</v>
      </c>
      <c r="C9840">
        <v>33</v>
      </c>
      <c r="D9840" t="s">
        <v>7288</v>
      </c>
      <c r="E9840">
        <v>49.133491999999997</v>
      </c>
      <c r="F9840">
        <v>-123.074748</v>
      </c>
      <c r="G9840">
        <f>IF(route_map__2[[#This Row],[route_label]]&lt;&gt;A9841,0,SQRT((E9841-route_map__2[[#This Row],[stop_lat]])^2 + ((F9841-route_map__2[[#This Row],[stop_lon]])*COS(RADIANS(route_map__2[[#This Row],[stop_lat]])))^2)*111.32)</f>
        <v>0.7403047094999361</v>
      </c>
    </row>
    <row r="9841" spans="1:7" hidden="1" x14ac:dyDescent="0.2">
      <c r="A9841" t="s">
        <v>371</v>
      </c>
      <c r="B9841">
        <v>0</v>
      </c>
      <c r="C9841">
        <v>34</v>
      </c>
      <c r="D9841" t="s">
        <v>7661</v>
      </c>
      <c r="E9841">
        <v>49.134870999999997</v>
      </c>
      <c r="F9841">
        <v>-123.06480500000001</v>
      </c>
      <c r="G9841">
        <f>IF(route_map__2[[#This Row],[route_label]]&lt;&gt;A9842,0,SQRT((E9842-route_map__2[[#This Row],[stop_lat]])^2 + ((F9842-route_map__2[[#This Row],[stop_lon]])*COS(RADIANS(route_map__2[[#This Row],[stop_lat]])))^2)*111.32)</f>
        <v>0</v>
      </c>
    </row>
    <row r="9842" spans="1:7" hidden="1" x14ac:dyDescent="0.2">
      <c r="A9842" t="s">
        <v>371</v>
      </c>
      <c r="B9842">
        <v>1</v>
      </c>
      <c r="C9842">
        <v>1</v>
      </c>
      <c r="D9842" t="s">
        <v>7661</v>
      </c>
      <c r="E9842">
        <v>49.134870999999997</v>
      </c>
      <c r="F9842">
        <v>-123.06480500000001</v>
      </c>
      <c r="G9842">
        <f>IF(route_map__2[[#This Row],[route_label]]&lt;&gt;A9843,0,SQRT((E9843-route_map__2[[#This Row],[stop_lat]])^2 + ((F9843-route_map__2[[#This Row],[stop_lon]])*COS(RADIANS(route_map__2[[#This Row],[stop_lat]])))^2)*111.32)</f>
        <v>0.19510108592308897</v>
      </c>
    </row>
    <row r="9843" spans="1:7" hidden="1" x14ac:dyDescent="0.2">
      <c r="A9843" t="s">
        <v>371</v>
      </c>
      <c r="B9843">
        <v>1</v>
      </c>
      <c r="C9843">
        <v>2</v>
      </c>
      <c r="D9843" t="s">
        <v>7249</v>
      </c>
      <c r="E9843">
        <v>49.133710999999998</v>
      </c>
      <c r="F9843">
        <v>-123.066813</v>
      </c>
      <c r="G9843">
        <f>IF(route_map__2[[#This Row],[route_label]]&lt;&gt;A9844,0,SQRT((E9844-route_map__2[[#This Row],[stop_lat]])^2 + ((F9844-route_map__2[[#This Row],[stop_lon]])*COS(RADIANS(route_map__2[[#This Row],[stop_lat]])))^2)*111.32)</f>
        <v>0.64666902176775953</v>
      </c>
    </row>
    <row r="9844" spans="1:7" hidden="1" x14ac:dyDescent="0.2">
      <c r="A9844" t="s">
        <v>371</v>
      </c>
      <c r="B9844">
        <v>1</v>
      </c>
      <c r="C9844">
        <v>3</v>
      </c>
      <c r="D9844" t="s">
        <v>7250</v>
      </c>
      <c r="E9844">
        <v>49.133656000000002</v>
      </c>
      <c r="F9844">
        <v>-123.07569100000001</v>
      </c>
      <c r="G9844">
        <f>IF(route_map__2[[#This Row],[route_label]]&lt;&gt;A9845,0,SQRT((E9845-route_map__2[[#This Row],[stop_lat]])^2 + ((F9845-route_map__2[[#This Row],[stop_lon]])*COS(RADIANS(route_map__2[[#This Row],[stop_lat]])))^2)*111.32)</f>
        <v>0.54359055345456186</v>
      </c>
    </row>
    <row r="9845" spans="1:7" hidden="1" x14ac:dyDescent="0.2">
      <c r="A9845" t="s">
        <v>371</v>
      </c>
      <c r="B9845">
        <v>1</v>
      </c>
      <c r="C9845">
        <v>4</v>
      </c>
      <c r="D9845" t="s">
        <v>7251</v>
      </c>
      <c r="E9845">
        <v>49.133622000000003</v>
      </c>
      <c r="F9845">
        <v>-123.08315399999999</v>
      </c>
      <c r="G9845">
        <f>IF(route_map__2[[#This Row],[route_label]]&lt;&gt;A9846,0,SQRT((E9846-route_map__2[[#This Row],[stop_lat]])^2 + ((F9846-route_map__2[[#This Row],[stop_lon]])*COS(RADIANS(route_map__2[[#This Row],[stop_lat]])))^2)*111.32)</f>
        <v>0.69813401494850202</v>
      </c>
    </row>
    <row r="9846" spans="1:7" hidden="1" x14ac:dyDescent="0.2">
      <c r="A9846" t="s">
        <v>371</v>
      </c>
      <c r="B9846">
        <v>1</v>
      </c>
      <c r="C9846">
        <v>5</v>
      </c>
      <c r="D9846" t="s">
        <v>7252</v>
      </c>
      <c r="E9846">
        <v>49.133465999999999</v>
      </c>
      <c r="F9846">
        <v>-123.092736</v>
      </c>
      <c r="G9846">
        <f>IF(route_map__2[[#This Row],[route_label]]&lt;&gt;A9847,0,SQRT((E9847-route_map__2[[#This Row],[stop_lat]])^2 + ((F9847-route_map__2[[#This Row],[stop_lon]])*COS(RADIANS(route_map__2[[#This Row],[stop_lat]])))^2)*111.32)</f>
        <v>0.26374363632662712</v>
      </c>
    </row>
    <row r="9847" spans="1:7" hidden="1" x14ac:dyDescent="0.2">
      <c r="A9847" t="s">
        <v>371</v>
      </c>
      <c r="B9847">
        <v>1</v>
      </c>
      <c r="C9847">
        <v>6</v>
      </c>
      <c r="D9847" t="s">
        <v>7306</v>
      </c>
      <c r="E9847">
        <v>49.133456000000002</v>
      </c>
      <c r="F9847">
        <v>-123.096357</v>
      </c>
      <c r="G9847">
        <f>IF(route_map__2[[#This Row],[route_label]]&lt;&gt;A9848,0,SQRT((E9848-route_map__2[[#This Row],[stop_lat]])^2 + ((F9848-route_map__2[[#This Row],[stop_lon]])*COS(RADIANS(route_map__2[[#This Row],[stop_lat]])))^2)*111.32)</f>
        <v>0.27102646370281208</v>
      </c>
    </row>
    <row r="9848" spans="1:7" hidden="1" x14ac:dyDescent="0.2">
      <c r="A9848" t="s">
        <v>371</v>
      </c>
      <c r="B9848">
        <v>1</v>
      </c>
      <c r="C9848">
        <v>7</v>
      </c>
      <c r="D9848" t="s">
        <v>7307</v>
      </c>
      <c r="E9848">
        <v>49.133463999999996</v>
      </c>
      <c r="F9848">
        <v>-123.100078</v>
      </c>
      <c r="G9848">
        <f>IF(route_map__2[[#This Row],[route_label]]&lt;&gt;A9849,0,SQRT((E9849-route_map__2[[#This Row],[stop_lat]])^2 + ((F9849-route_map__2[[#This Row],[stop_lon]])*COS(RADIANS(route_map__2[[#This Row],[stop_lat]])))^2)*111.32)</f>
        <v>0.22346328678236782</v>
      </c>
    </row>
    <row r="9849" spans="1:7" hidden="1" x14ac:dyDescent="0.2">
      <c r="A9849" t="s">
        <v>371</v>
      </c>
      <c r="B9849">
        <v>1</v>
      </c>
      <c r="C9849">
        <v>8</v>
      </c>
      <c r="D9849" t="s">
        <v>7662</v>
      </c>
      <c r="E9849">
        <v>49.133839000000002</v>
      </c>
      <c r="F9849">
        <v>-123.103092</v>
      </c>
      <c r="G9849">
        <f>IF(route_map__2[[#This Row],[route_label]]&lt;&gt;A9850,0,SQRT((E9850-route_map__2[[#This Row],[stop_lat]])^2 + ((F9850-route_map__2[[#This Row],[stop_lon]])*COS(RADIANS(route_map__2[[#This Row],[stop_lat]])))^2)*111.32)</f>
        <v>0.2754944287540747</v>
      </c>
    </row>
    <row r="9850" spans="1:7" hidden="1" x14ac:dyDescent="0.2">
      <c r="A9850" t="s">
        <v>371</v>
      </c>
      <c r="B9850">
        <v>1</v>
      </c>
      <c r="C9850">
        <v>9</v>
      </c>
      <c r="D9850" t="s">
        <v>7663</v>
      </c>
      <c r="E9850">
        <v>49.136313000000001</v>
      </c>
      <c r="F9850">
        <v>-123.102996</v>
      </c>
      <c r="G9850">
        <f>IF(route_map__2[[#This Row],[route_label]]&lt;&gt;A9851,0,SQRT((E9851-route_map__2[[#This Row],[stop_lat]])^2 + ((F9851-route_map__2[[#This Row],[stop_lon]])*COS(RADIANS(route_map__2[[#This Row],[stop_lat]])))^2)*111.32)</f>
        <v>0.49812542814131661</v>
      </c>
    </row>
    <row r="9851" spans="1:7" hidden="1" x14ac:dyDescent="0.2">
      <c r="A9851" t="s">
        <v>371</v>
      </c>
      <c r="B9851">
        <v>1</v>
      </c>
      <c r="C9851">
        <v>10</v>
      </c>
      <c r="D9851" t="s">
        <v>7580</v>
      </c>
      <c r="E9851">
        <v>49.140770000000003</v>
      </c>
      <c r="F9851">
        <v>-123.103604</v>
      </c>
      <c r="G9851">
        <f>IF(route_map__2[[#This Row],[route_label]]&lt;&gt;A9852,0,SQRT((E9852-route_map__2[[#This Row],[stop_lat]])^2 + ((F9852-route_map__2[[#This Row],[stop_lon]])*COS(RADIANS(route_map__2[[#This Row],[stop_lat]])))^2)*111.32)</f>
        <v>0.34243370806808443</v>
      </c>
    </row>
    <row r="9852" spans="1:7" hidden="1" x14ac:dyDescent="0.2">
      <c r="A9852" t="s">
        <v>371</v>
      </c>
      <c r="B9852">
        <v>1</v>
      </c>
      <c r="C9852">
        <v>11</v>
      </c>
      <c r="D9852" t="s">
        <v>7581</v>
      </c>
      <c r="E9852">
        <v>49.140788999999998</v>
      </c>
      <c r="F9852">
        <v>-123.108306</v>
      </c>
      <c r="G9852">
        <f>IF(route_map__2[[#This Row],[route_label]]&lt;&gt;A9853,0,SQRT((E9853-route_map__2[[#This Row],[stop_lat]])^2 + ((F9853-route_map__2[[#This Row],[stop_lon]])*COS(RADIANS(route_map__2[[#This Row],[stop_lat]])))^2)*111.32)</f>
        <v>0.45545764134228856</v>
      </c>
    </row>
    <row r="9853" spans="1:7" hidden="1" x14ac:dyDescent="0.2">
      <c r="A9853" t="s">
        <v>371</v>
      </c>
      <c r="B9853">
        <v>1</v>
      </c>
      <c r="C9853">
        <v>12</v>
      </c>
      <c r="D9853" t="s">
        <v>7582</v>
      </c>
      <c r="E9853">
        <v>49.140808</v>
      </c>
      <c r="F9853">
        <v>-123.11456</v>
      </c>
      <c r="G9853">
        <f>IF(route_map__2[[#This Row],[route_label]]&lt;&gt;A9854,0,SQRT((E9854-route_map__2[[#This Row],[stop_lat]])^2 + ((F9854-route_map__2[[#This Row],[stop_lon]])*COS(RADIANS(route_map__2[[#This Row],[stop_lat]])))^2)*111.32)</f>
        <v>0.42127390987380692</v>
      </c>
    </row>
    <row r="9854" spans="1:7" hidden="1" x14ac:dyDescent="0.2">
      <c r="A9854" t="s">
        <v>371</v>
      </c>
      <c r="B9854">
        <v>1</v>
      </c>
      <c r="C9854">
        <v>13</v>
      </c>
      <c r="D9854" t="s">
        <v>7583</v>
      </c>
      <c r="E9854">
        <v>49.140866000000003</v>
      </c>
      <c r="F9854">
        <v>-123.120344</v>
      </c>
      <c r="G9854">
        <f>IF(route_map__2[[#This Row],[route_label]]&lt;&gt;A9855,0,SQRT((E9855-route_map__2[[#This Row],[stop_lat]])^2 + ((F9855-route_map__2[[#This Row],[stop_lon]])*COS(RADIANS(route_map__2[[#This Row],[stop_lat]])))^2)*111.32)</f>
        <v>0.41637474869107644</v>
      </c>
    </row>
    <row r="9855" spans="1:7" hidden="1" x14ac:dyDescent="0.2">
      <c r="A9855" t="s">
        <v>371</v>
      </c>
      <c r="B9855">
        <v>1</v>
      </c>
      <c r="C9855">
        <v>14</v>
      </c>
      <c r="D9855" t="s">
        <v>7664</v>
      </c>
      <c r="E9855">
        <v>49.140911000000003</v>
      </c>
      <c r="F9855">
        <v>-123.12606100000001</v>
      </c>
      <c r="G9855">
        <f>IF(route_map__2[[#This Row],[route_label]]&lt;&gt;A9856,0,SQRT((E9856-route_map__2[[#This Row],[stop_lat]])^2 + ((F9856-route_map__2[[#This Row],[stop_lon]])*COS(RADIANS(route_map__2[[#This Row],[stop_lat]])))^2)*111.32)</f>
        <v>0.43652653559541471</v>
      </c>
    </row>
    <row r="9856" spans="1:7" hidden="1" x14ac:dyDescent="0.2">
      <c r="A9856" t="s">
        <v>371</v>
      </c>
      <c r="B9856">
        <v>1</v>
      </c>
      <c r="C9856">
        <v>15</v>
      </c>
      <c r="D9856" t="s">
        <v>7665</v>
      </c>
      <c r="E9856">
        <v>49.140937000000001</v>
      </c>
      <c r="F9856">
        <v>-123.13205499999999</v>
      </c>
      <c r="G9856">
        <f>IF(route_map__2[[#This Row],[route_label]]&lt;&gt;A9857,0,SQRT((E9857-route_map__2[[#This Row],[stop_lat]])^2 + ((F9857-route_map__2[[#This Row],[stop_lon]])*COS(RADIANS(route_map__2[[#This Row],[stop_lat]])))^2)*111.32)</f>
        <v>0.37097693518627062</v>
      </c>
    </row>
    <row r="9857" spans="1:7" hidden="1" x14ac:dyDescent="0.2">
      <c r="A9857" t="s">
        <v>371</v>
      </c>
      <c r="B9857">
        <v>1</v>
      </c>
      <c r="C9857">
        <v>16</v>
      </c>
      <c r="D9857" t="s">
        <v>7666</v>
      </c>
      <c r="E9857">
        <v>49.140951000000001</v>
      </c>
      <c r="F9857">
        <v>-123.13714899999999</v>
      </c>
      <c r="G9857">
        <f>IF(route_map__2[[#This Row],[route_label]]&lt;&gt;A9858,0,SQRT((E9858-route_map__2[[#This Row],[stop_lat]])^2 + ((F9858-route_map__2[[#This Row],[stop_lon]])*COS(RADIANS(route_map__2[[#This Row],[stop_lat]])))^2)*111.32)</f>
        <v>0.18717778930799359</v>
      </c>
    </row>
    <row r="9858" spans="1:7" hidden="1" x14ac:dyDescent="0.2">
      <c r="A9858" t="s">
        <v>371</v>
      </c>
      <c r="B9858">
        <v>1</v>
      </c>
      <c r="C9858">
        <v>17</v>
      </c>
      <c r="D9858" t="s">
        <v>7667</v>
      </c>
      <c r="E9858">
        <v>49.140973000000002</v>
      </c>
      <c r="F9858">
        <v>-123.139719</v>
      </c>
      <c r="G9858">
        <f>IF(route_map__2[[#This Row],[route_label]]&lt;&gt;A9859,0,SQRT((E9859-route_map__2[[#This Row],[stop_lat]])^2 + ((F9859-route_map__2[[#This Row],[stop_lon]])*COS(RADIANS(route_map__2[[#This Row],[stop_lat]])))^2)*111.32)</f>
        <v>0.40769504233991799</v>
      </c>
    </row>
    <row r="9859" spans="1:7" hidden="1" x14ac:dyDescent="0.2">
      <c r="A9859" t="s">
        <v>371</v>
      </c>
      <c r="B9859">
        <v>1</v>
      </c>
      <c r="C9859">
        <v>18</v>
      </c>
      <c r="D9859" t="s">
        <v>7668</v>
      </c>
      <c r="E9859">
        <v>49.141007000000002</v>
      </c>
      <c r="F9859">
        <v>-123.14531700000001</v>
      </c>
      <c r="G9859">
        <f>IF(route_map__2[[#This Row],[route_label]]&lt;&gt;A9860,0,SQRT((E9860-route_map__2[[#This Row],[stop_lat]])^2 + ((F9860-route_map__2[[#This Row],[stop_lon]])*COS(RADIANS(route_map__2[[#This Row],[stop_lat]])))^2)*111.32)</f>
        <v>0.22300173595920528</v>
      </c>
    </row>
    <row r="9860" spans="1:7" hidden="1" x14ac:dyDescent="0.2">
      <c r="A9860" t="s">
        <v>371</v>
      </c>
      <c r="B9860">
        <v>1</v>
      </c>
      <c r="C9860">
        <v>19</v>
      </c>
      <c r="D9860" t="s">
        <v>7669</v>
      </c>
      <c r="E9860">
        <v>49.141025999999997</v>
      </c>
      <c r="F9860">
        <v>-123.14837900000001</v>
      </c>
      <c r="G9860">
        <f>IF(route_map__2[[#This Row],[route_label]]&lt;&gt;A9861,0,SQRT((E9861-route_map__2[[#This Row],[stop_lat]])^2 + ((F9861-route_map__2[[#This Row],[stop_lon]])*COS(RADIANS(route_map__2[[#This Row],[stop_lat]])))^2)*111.32)</f>
        <v>0.20442794220705937</v>
      </c>
    </row>
    <row r="9861" spans="1:7" hidden="1" x14ac:dyDescent="0.2">
      <c r="A9861" t="s">
        <v>371</v>
      </c>
      <c r="B9861">
        <v>1</v>
      </c>
      <c r="C9861">
        <v>20</v>
      </c>
      <c r="D9861" t="s">
        <v>7670</v>
      </c>
      <c r="E9861">
        <v>49.141041000000001</v>
      </c>
      <c r="F9861">
        <v>-123.151186</v>
      </c>
      <c r="G9861">
        <f>IF(route_map__2[[#This Row],[route_label]]&lt;&gt;A9862,0,SQRT((E9862-route_map__2[[#This Row],[stop_lat]])^2 + ((F9862-route_map__2[[#This Row],[stop_lon]])*COS(RADIANS(route_map__2[[#This Row],[stop_lat]])))^2)*111.32)</f>
        <v>0.28540924402446005</v>
      </c>
    </row>
    <row r="9862" spans="1:7" hidden="1" x14ac:dyDescent="0.2">
      <c r="A9862" t="s">
        <v>371</v>
      </c>
      <c r="B9862">
        <v>1</v>
      </c>
      <c r="C9862">
        <v>21</v>
      </c>
      <c r="D9862" t="s">
        <v>7671</v>
      </c>
      <c r="E9862">
        <v>49.141058000000001</v>
      </c>
      <c r="F9862">
        <v>-123.15510500000001</v>
      </c>
      <c r="G9862">
        <f>IF(route_map__2[[#This Row],[route_label]]&lt;&gt;A9863,0,SQRT((E9863-route_map__2[[#This Row],[stop_lat]])^2 + ((F9863-route_map__2[[#This Row],[stop_lon]])*COS(RADIANS(route_map__2[[#This Row],[stop_lat]])))^2)*111.32)</f>
        <v>0.31694410439241921</v>
      </c>
    </row>
    <row r="9863" spans="1:7" hidden="1" x14ac:dyDescent="0.2">
      <c r="A9863" t="s">
        <v>371</v>
      </c>
      <c r="B9863">
        <v>1</v>
      </c>
      <c r="C9863">
        <v>22</v>
      </c>
      <c r="D9863" t="s">
        <v>7672</v>
      </c>
      <c r="E9863">
        <v>49.141078</v>
      </c>
      <c r="F9863">
        <v>-123.159457</v>
      </c>
      <c r="G9863">
        <f>IF(route_map__2[[#This Row],[route_label]]&lt;&gt;A9864,0,SQRT((E9864-route_map__2[[#This Row],[stop_lat]])^2 + ((F9864-route_map__2[[#This Row],[stop_lon]])*COS(RADIANS(route_map__2[[#This Row],[stop_lat]])))^2)*111.32)</f>
        <v>0.34621204047773235</v>
      </c>
    </row>
    <row r="9864" spans="1:7" hidden="1" x14ac:dyDescent="0.2">
      <c r="A9864" t="s">
        <v>371</v>
      </c>
      <c r="B9864">
        <v>1</v>
      </c>
      <c r="C9864">
        <v>23</v>
      </c>
      <c r="D9864" t="s">
        <v>7673</v>
      </c>
      <c r="E9864">
        <v>49.141075999999998</v>
      </c>
      <c r="F9864">
        <v>-123.16421099999999</v>
      </c>
      <c r="G9864">
        <f>IF(route_map__2[[#This Row],[route_label]]&lt;&gt;A9865,0,SQRT((E9865-route_map__2[[#This Row],[stop_lat]])^2 + ((F9865-route_map__2[[#This Row],[stop_lon]])*COS(RADIANS(route_map__2[[#This Row],[stop_lat]])))^2)*111.32)</f>
        <v>0.27462481125628058</v>
      </c>
    </row>
    <row r="9865" spans="1:7" hidden="1" x14ac:dyDescent="0.2">
      <c r="A9865" t="s">
        <v>371</v>
      </c>
      <c r="B9865">
        <v>1</v>
      </c>
      <c r="C9865">
        <v>24</v>
      </c>
      <c r="D9865" t="s">
        <v>7674</v>
      </c>
      <c r="E9865">
        <v>49.141078999999998</v>
      </c>
      <c r="F9865">
        <v>-123.16798199999999</v>
      </c>
      <c r="G9865">
        <f>IF(route_map__2[[#This Row],[route_label]]&lt;&gt;A9866,0,SQRT((E9866-route_map__2[[#This Row],[stop_lat]])^2 + ((F9866-route_map__2[[#This Row],[stop_lon]])*COS(RADIANS(route_map__2[[#This Row],[stop_lat]])))^2)*111.32)</f>
        <v>0.14800899841505227</v>
      </c>
    </row>
    <row r="9866" spans="1:7" hidden="1" x14ac:dyDescent="0.2">
      <c r="A9866" t="s">
        <v>371</v>
      </c>
      <c r="B9866">
        <v>1</v>
      </c>
      <c r="C9866">
        <v>25</v>
      </c>
      <c r="D9866" t="s">
        <v>7675</v>
      </c>
      <c r="E9866">
        <v>49.140642999999997</v>
      </c>
      <c r="F9866">
        <v>-123.16990199999999</v>
      </c>
      <c r="G9866">
        <f>IF(route_map__2[[#This Row],[route_label]]&lt;&gt;A9867,0,SQRT((E9867-route_map__2[[#This Row],[stop_lat]])^2 + ((F9867-route_map__2[[#This Row],[stop_lon]])*COS(RADIANS(route_map__2[[#This Row],[stop_lat]])))^2)*111.32)</f>
        <v>0.4073198865102875</v>
      </c>
    </row>
    <row r="9867" spans="1:7" hidden="1" x14ac:dyDescent="0.2">
      <c r="A9867" t="s">
        <v>371</v>
      </c>
      <c r="B9867">
        <v>1</v>
      </c>
      <c r="C9867">
        <v>26</v>
      </c>
      <c r="D9867" t="s">
        <v>7676</v>
      </c>
      <c r="E9867">
        <v>49.136983999999998</v>
      </c>
      <c r="F9867">
        <v>-123.16990300000001</v>
      </c>
      <c r="G9867">
        <f>IF(route_map__2[[#This Row],[route_label]]&lt;&gt;A9868,0,SQRT((E9868-route_map__2[[#This Row],[stop_lat]])^2 + ((F9868-route_map__2[[#This Row],[stop_lon]])*COS(RADIANS(route_map__2[[#This Row],[stop_lat]])))^2)*111.32)</f>
        <v>0.39273993812314523</v>
      </c>
    </row>
    <row r="9868" spans="1:7" hidden="1" x14ac:dyDescent="0.2">
      <c r="A9868" t="s">
        <v>371</v>
      </c>
      <c r="B9868">
        <v>1</v>
      </c>
      <c r="C9868">
        <v>27</v>
      </c>
      <c r="D9868" t="s">
        <v>7677</v>
      </c>
      <c r="E9868">
        <v>49.133456000000002</v>
      </c>
      <c r="F9868">
        <v>-123.16992399999999</v>
      </c>
      <c r="G9868">
        <f>IF(route_map__2[[#This Row],[route_label]]&lt;&gt;A9869,0,SQRT((E9869-route_map__2[[#This Row],[stop_lat]])^2 + ((F9869-route_map__2[[#This Row],[stop_lon]])*COS(RADIANS(route_map__2[[#This Row],[stop_lat]])))^2)*111.32)</f>
        <v>0.19470468811564959</v>
      </c>
    </row>
    <row r="9869" spans="1:7" hidden="1" x14ac:dyDescent="0.2">
      <c r="A9869" t="s">
        <v>371</v>
      </c>
      <c r="B9869">
        <v>1</v>
      </c>
      <c r="C9869">
        <v>28</v>
      </c>
      <c r="D9869" t="s">
        <v>7678</v>
      </c>
      <c r="E9869">
        <v>49.131706999999999</v>
      </c>
      <c r="F9869">
        <v>-123.16990300000001</v>
      </c>
      <c r="G9869">
        <f>IF(route_map__2[[#This Row],[route_label]]&lt;&gt;A9870,0,SQRT((E9870-route_map__2[[#This Row],[stop_lat]])^2 + ((F9870-route_map__2[[#This Row],[stop_lon]])*COS(RADIANS(route_map__2[[#This Row],[stop_lat]])))^2)*111.32)</f>
        <v>0.29913248394863967</v>
      </c>
    </row>
    <row r="9870" spans="1:7" hidden="1" x14ac:dyDescent="0.2">
      <c r="A9870" t="s">
        <v>371</v>
      </c>
      <c r="B9870">
        <v>1</v>
      </c>
      <c r="C9870">
        <v>29</v>
      </c>
      <c r="D9870" t="s">
        <v>7679</v>
      </c>
      <c r="E9870">
        <v>49.129019999999997</v>
      </c>
      <c r="F9870">
        <v>-123.169945</v>
      </c>
      <c r="G9870">
        <f>IF(route_map__2[[#This Row],[route_label]]&lt;&gt;A9871,0,SQRT((E9871-route_map__2[[#This Row],[stop_lat]])^2 + ((F9871-route_map__2[[#This Row],[stop_lon]])*COS(RADIANS(route_map__2[[#This Row],[stop_lat]])))^2)*111.32)</f>
        <v>0.42756882753183478</v>
      </c>
    </row>
    <row r="9871" spans="1:7" hidden="1" x14ac:dyDescent="0.2">
      <c r="A9871" t="s">
        <v>371</v>
      </c>
      <c r="B9871">
        <v>1</v>
      </c>
      <c r="C9871">
        <v>30</v>
      </c>
      <c r="D9871" t="s">
        <v>7243</v>
      </c>
      <c r="E9871">
        <v>49.125196000000003</v>
      </c>
      <c r="F9871">
        <v>-123.170495</v>
      </c>
      <c r="G9871">
        <f>IF(route_map__2[[#This Row],[route_label]]&lt;&gt;A9872,0,SQRT((E9872-route_map__2[[#This Row],[stop_lat]])^2 + ((F9872-route_map__2[[#This Row],[stop_lon]])*COS(RADIANS(route_map__2[[#This Row],[stop_lat]])))^2)*111.32)</f>
        <v>0.14541123862505814</v>
      </c>
    </row>
    <row r="9872" spans="1:7" hidden="1" x14ac:dyDescent="0.2">
      <c r="A9872" t="s">
        <v>371</v>
      </c>
      <c r="B9872">
        <v>1</v>
      </c>
      <c r="C9872">
        <v>31</v>
      </c>
      <c r="D9872" t="s">
        <v>7244</v>
      </c>
      <c r="E9872">
        <v>49.125207000000003</v>
      </c>
      <c r="F9872">
        <v>-123.17249099999999</v>
      </c>
      <c r="G9872">
        <f>IF(route_map__2[[#This Row],[route_label]]&lt;&gt;A9873,0,SQRT((E9873-route_map__2[[#This Row],[stop_lat]])^2 + ((F9873-route_map__2[[#This Row],[stop_lon]])*COS(RADIANS(route_map__2[[#This Row],[stop_lat]])))^2)*111.32)</f>
        <v>0.52642098341395249</v>
      </c>
    </row>
    <row r="9873" spans="1:7" hidden="1" x14ac:dyDescent="0.2">
      <c r="A9873" t="s">
        <v>371</v>
      </c>
      <c r="B9873">
        <v>1</v>
      </c>
      <c r="C9873">
        <v>32</v>
      </c>
      <c r="D9873" t="s">
        <v>7245</v>
      </c>
      <c r="E9873">
        <v>49.125244000000002</v>
      </c>
      <c r="F9873">
        <v>-123.179717</v>
      </c>
      <c r="G9873">
        <f>IF(route_map__2[[#This Row],[route_label]]&lt;&gt;A9874,0,SQRT((E9874-route_map__2[[#This Row],[stop_lat]])^2 + ((F9874-route_map__2[[#This Row],[stop_lon]])*COS(RADIANS(route_map__2[[#This Row],[stop_lat]])))^2)*111.32)</f>
        <v>0.10728908782912167</v>
      </c>
    </row>
    <row r="9874" spans="1:7" hidden="1" x14ac:dyDescent="0.2">
      <c r="A9874" t="s">
        <v>371</v>
      </c>
      <c r="B9874">
        <v>1</v>
      </c>
      <c r="C9874">
        <v>33</v>
      </c>
      <c r="D9874" t="s">
        <v>7246</v>
      </c>
      <c r="E9874">
        <v>49.125591</v>
      </c>
      <c r="F9874">
        <v>-123.181091</v>
      </c>
      <c r="G9874">
        <f>IF(route_map__2[[#This Row],[route_label]]&lt;&gt;A9875,0,SQRT((E9875-route_map__2[[#This Row],[stop_lat]])^2 + ((F9875-route_map__2[[#This Row],[stop_lon]])*COS(RADIANS(route_map__2[[#This Row],[stop_lat]])))^2)*111.32)</f>
        <v>0.14138812984397056</v>
      </c>
    </row>
    <row r="9875" spans="1:7" hidden="1" x14ac:dyDescent="0.2">
      <c r="A9875" t="s">
        <v>371</v>
      </c>
      <c r="B9875">
        <v>1</v>
      </c>
      <c r="C9875">
        <v>34</v>
      </c>
      <c r="D9875" t="s">
        <v>7126</v>
      </c>
      <c r="E9875">
        <v>49.126860999999998</v>
      </c>
      <c r="F9875">
        <v>-123.181116</v>
      </c>
      <c r="G9875">
        <f>IF(route_map__2[[#This Row],[route_label]]&lt;&gt;A9876,0,SQRT((E9876-route_map__2[[#This Row],[stop_lat]])^2 + ((F9876-route_map__2[[#This Row],[stop_lon]])*COS(RADIANS(route_map__2[[#This Row],[stop_lat]])))^2)*111.32)</f>
        <v>0.20550241393619031</v>
      </c>
    </row>
    <row r="9876" spans="1:7" hidden="1" x14ac:dyDescent="0.2">
      <c r="A9876" t="s">
        <v>371</v>
      </c>
      <c r="B9876">
        <v>1</v>
      </c>
      <c r="C9876">
        <v>35</v>
      </c>
      <c r="D9876" t="s">
        <v>7127</v>
      </c>
      <c r="E9876">
        <v>49.128706999999999</v>
      </c>
      <c r="F9876">
        <v>-123.18113700000001</v>
      </c>
      <c r="G9876">
        <f>IF(route_map__2[[#This Row],[route_label]]&lt;&gt;A9877,0,SQRT((E9877-route_map__2[[#This Row],[stop_lat]])^2 + ((F9877-route_map__2[[#This Row],[stop_lon]])*COS(RADIANS(route_map__2[[#This Row],[stop_lat]])))^2)*111.32)</f>
        <v>0.21819256236774462</v>
      </c>
    </row>
    <row r="9877" spans="1:7" hidden="1" x14ac:dyDescent="0.2">
      <c r="A9877" t="s">
        <v>371</v>
      </c>
      <c r="B9877">
        <v>1</v>
      </c>
      <c r="C9877">
        <v>36</v>
      </c>
      <c r="D9877" t="s">
        <v>7128</v>
      </c>
      <c r="E9877">
        <v>49.130667000000003</v>
      </c>
      <c r="F9877">
        <v>-123.181158</v>
      </c>
      <c r="G9877">
        <f>IF(route_map__2[[#This Row],[route_label]]&lt;&gt;A9878,0,SQRT((E9878-route_map__2[[#This Row],[stop_lat]])^2 + ((F9878-route_map__2[[#This Row],[stop_lon]])*COS(RADIANS(route_map__2[[#This Row],[stop_lat]])))^2)*111.32)</f>
        <v>0.35723482442648929</v>
      </c>
    </row>
    <row r="9878" spans="1:7" hidden="1" x14ac:dyDescent="0.2">
      <c r="A9878" t="s">
        <v>371</v>
      </c>
      <c r="B9878">
        <v>1</v>
      </c>
      <c r="C9878">
        <v>37</v>
      </c>
      <c r="D9878" t="s">
        <v>7181</v>
      </c>
      <c r="E9878">
        <v>49.133828999999999</v>
      </c>
      <c r="F9878">
        <v>-123.181995</v>
      </c>
      <c r="G9878">
        <f>IF(route_map__2[[#This Row],[route_label]]&lt;&gt;A9879,0,SQRT((E9879-route_map__2[[#This Row],[stop_lat]])^2 + ((F9879-route_map__2[[#This Row],[stop_lon]])*COS(RADIANS(route_map__2[[#This Row],[stop_lat]])))^2)*111.32)</f>
        <v>0.19731441215494028</v>
      </c>
    </row>
    <row r="9879" spans="1:7" hidden="1" x14ac:dyDescent="0.2">
      <c r="A9879" t="s">
        <v>371</v>
      </c>
      <c r="B9879">
        <v>1</v>
      </c>
      <c r="C9879">
        <v>38</v>
      </c>
      <c r="D9879" t="s">
        <v>7182</v>
      </c>
      <c r="E9879">
        <v>49.133836000000002</v>
      </c>
      <c r="F9879">
        <v>-123.184704</v>
      </c>
      <c r="G9879">
        <f>IF(route_map__2[[#This Row],[route_label]]&lt;&gt;A9880,0,SQRT((E9880-route_map__2[[#This Row],[stop_lat]])^2 + ((F9880-route_map__2[[#This Row],[stop_lon]])*COS(RADIANS(route_map__2[[#This Row],[stop_lat]])))^2)*111.32)</f>
        <v>0.19407103664107928</v>
      </c>
    </row>
    <row r="9880" spans="1:7" hidden="1" x14ac:dyDescent="0.2">
      <c r="A9880" t="s">
        <v>371</v>
      </c>
      <c r="B9880">
        <v>1</v>
      </c>
      <c r="C9880">
        <v>39</v>
      </c>
      <c r="D9880" t="s">
        <v>7183</v>
      </c>
      <c r="E9880">
        <v>49.133403000000001</v>
      </c>
      <c r="F9880">
        <v>-123.187285</v>
      </c>
      <c r="G9880">
        <f>IF(route_map__2[[#This Row],[route_label]]&lt;&gt;A9881,0,SQRT((E9881-route_map__2[[#This Row],[stop_lat]])^2 + ((F9881-route_map__2[[#This Row],[stop_lon]])*COS(RADIANS(route_map__2[[#This Row],[stop_lat]])))^2)*111.32)</f>
        <v>0.23901402845914119</v>
      </c>
    </row>
    <row r="9881" spans="1:7" hidden="1" x14ac:dyDescent="0.2">
      <c r="A9881" t="s">
        <v>371</v>
      </c>
      <c r="B9881">
        <v>1</v>
      </c>
      <c r="C9881">
        <v>40</v>
      </c>
      <c r="D9881" t="s">
        <v>7184</v>
      </c>
      <c r="E9881">
        <v>49.131256</v>
      </c>
      <c r="F9881">
        <v>-123.18725499999999</v>
      </c>
      <c r="G9881">
        <f>IF(route_map__2[[#This Row],[route_label]]&lt;&gt;A9882,0,SQRT((E9882-route_map__2[[#This Row],[stop_lat]])^2 + ((F9882-route_map__2[[#This Row],[stop_lon]])*COS(RADIANS(route_map__2[[#This Row],[stop_lat]])))^2)*111.32)</f>
        <v>0.34131955582656709</v>
      </c>
    </row>
    <row r="9882" spans="1:7" hidden="1" x14ac:dyDescent="0.2">
      <c r="A9882" t="s">
        <v>371</v>
      </c>
      <c r="B9882">
        <v>1</v>
      </c>
      <c r="C9882">
        <v>41</v>
      </c>
      <c r="D9882" t="s">
        <v>7185</v>
      </c>
      <c r="E9882">
        <v>49.128189999999996</v>
      </c>
      <c r="F9882">
        <v>-123.18729500000001</v>
      </c>
      <c r="G9882">
        <f>IF(route_map__2[[#This Row],[route_label]]&lt;&gt;A9883,0,SQRT((E9883-route_map__2[[#This Row],[stop_lat]])^2 + ((F9883-route_map__2[[#This Row],[stop_lon]])*COS(RADIANS(route_map__2[[#This Row],[stop_lat]])))^2)*111.32)</f>
        <v>0.21339149568350349</v>
      </c>
    </row>
    <row r="9883" spans="1:7" hidden="1" x14ac:dyDescent="0.2">
      <c r="A9883" t="s">
        <v>371</v>
      </c>
      <c r="B9883">
        <v>1</v>
      </c>
      <c r="C9883">
        <v>42</v>
      </c>
      <c r="D9883" t="s">
        <v>7186</v>
      </c>
      <c r="E9883">
        <v>49.126361000000003</v>
      </c>
      <c r="F9883">
        <v>-123.186418</v>
      </c>
      <c r="G9883">
        <f>IF(route_map__2[[#This Row],[route_label]]&lt;&gt;A9884,0,SQRT((E9884-route_map__2[[#This Row],[stop_lat]])^2 + ((F9884-route_map__2[[#This Row],[stop_lon]])*COS(RADIANS(route_map__2[[#This Row],[stop_lat]])))^2)*111.32)</f>
        <v>0</v>
      </c>
    </row>
    <row r="9884" spans="1:7" hidden="1" x14ac:dyDescent="0.2">
      <c r="A9884" t="s">
        <v>345</v>
      </c>
      <c r="B9884">
        <v>0</v>
      </c>
      <c r="C9884">
        <v>1</v>
      </c>
      <c r="D9884" t="s">
        <v>7680</v>
      </c>
      <c r="E9884">
        <v>49.173921999999997</v>
      </c>
      <c r="F9884">
        <v>-123.150998</v>
      </c>
      <c r="G9884">
        <f>IF(route_map__2[[#This Row],[route_label]]&lt;&gt;A9885,0,SQRT((E9885-route_map__2[[#This Row],[stop_lat]])^2 + ((F9885-route_map__2[[#This Row],[stop_lon]])*COS(RADIANS(route_map__2[[#This Row],[stop_lat]])))^2)*111.32)</f>
        <v>0.2872826068204461</v>
      </c>
    </row>
    <row r="9885" spans="1:7" hidden="1" x14ac:dyDescent="0.2">
      <c r="A9885" t="s">
        <v>345</v>
      </c>
      <c r="B9885">
        <v>0</v>
      </c>
      <c r="C9885">
        <v>2</v>
      </c>
      <c r="D9885" t="s">
        <v>7681</v>
      </c>
      <c r="E9885">
        <v>49.172877999999997</v>
      </c>
      <c r="F9885">
        <v>-123.154608</v>
      </c>
      <c r="G9885">
        <f>IF(route_map__2[[#This Row],[route_label]]&lt;&gt;A9886,0,SQRT((E9886-route_map__2[[#This Row],[stop_lat]])^2 + ((F9886-route_map__2[[#This Row],[stop_lon]])*COS(RADIANS(route_map__2[[#This Row],[stop_lat]])))^2)*111.32)</f>
        <v>0.74207544441817386</v>
      </c>
    </row>
    <row r="9886" spans="1:7" hidden="1" x14ac:dyDescent="0.2">
      <c r="A9886" t="s">
        <v>345</v>
      </c>
      <c r="B9886">
        <v>0</v>
      </c>
      <c r="C9886">
        <v>3</v>
      </c>
      <c r="D9886" t="s">
        <v>7682</v>
      </c>
      <c r="E9886">
        <v>49.171509</v>
      </c>
      <c r="F9886">
        <v>-123.164587</v>
      </c>
      <c r="G9886">
        <f>IF(route_map__2[[#This Row],[route_label]]&lt;&gt;A9887,0,SQRT((E9887-route_map__2[[#This Row],[stop_lat]])^2 + ((F9887-route_map__2[[#This Row],[stop_lon]])*COS(RADIANS(route_map__2[[#This Row],[stop_lat]])))^2)*111.32)</f>
        <v>0.17010026159675243</v>
      </c>
    </row>
    <row r="9887" spans="1:7" hidden="1" x14ac:dyDescent="0.2">
      <c r="A9887" t="s">
        <v>345</v>
      </c>
      <c r="B9887">
        <v>0</v>
      </c>
      <c r="C9887">
        <v>4</v>
      </c>
      <c r="D9887" t="s">
        <v>7147</v>
      </c>
      <c r="E9887">
        <v>49.170034999999999</v>
      </c>
      <c r="F9887">
        <v>-123.163971</v>
      </c>
      <c r="G9887">
        <f>IF(route_map__2[[#This Row],[route_label]]&lt;&gt;A9888,0,SQRT((E9888-route_map__2[[#This Row],[stop_lat]])^2 + ((F9888-route_map__2[[#This Row],[stop_lon]])*COS(RADIANS(route_map__2[[#This Row],[stop_lat]])))^2)*111.32)</f>
        <v>0.42796520280586325</v>
      </c>
    </row>
    <row r="9888" spans="1:7" hidden="1" x14ac:dyDescent="0.2">
      <c r="A9888" t="s">
        <v>345</v>
      </c>
      <c r="B9888">
        <v>0</v>
      </c>
      <c r="C9888">
        <v>5</v>
      </c>
      <c r="D9888" t="s">
        <v>7148</v>
      </c>
      <c r="E9888">
        <v>49.170023</v>
      </c>
      <c r="F9888">
        <v>-123.158091</v>
      </c>
      <c r="G9888">
        <f>IF(route_map__2[[#This Row],[route_label]]&lt;&gt;A9889,0,SQRT((E9889-route_map__2[[#This Row],[stop_lat]])^2 + ((F9889-route_map__2[[#This Row],[stop_lon]])*COS(RADIANS(route_map__2[[#This Row],[stop_lat]])))^2)*111.32)</f>
        <v>0.14520526376451057</v>
      </c>
    </row>
    <row r="9889" spans="1:7" hidden="1" x14ac:dyDescent="0.2">
      <c r="A9889" t="s">
        <v>345</v>
      </c>
      <c r="B9889">
        <v>0</v>
      </c>
      <c r="C9889">
        <v>6</v>
      </c>
      <c r="D9889" t="s">
        <v>7149</v>
      </c>
      <c r="E9889">
        <v>49.170031999999999</v>
      </c>
      <c r="F9889">
        <v>-123.15609600000001</v>
      </c>
      <c r="G9889">
        <f>IF(route_map__2[[#This Row],[route_label]]&lt;&gt;A9890,0,SQRT((E9890-route_map__2[[#This Row],[stop_lat]])^2 + ((F9890-route_map__2[[#This Row],[stop_lon]])*COS(RADIANS(route_map__2[[#This Row],[stop_lat]])))^2)*111.32)</f>
        <v>0.30468854335150913</v>
      </c>
    </row>
    <row r="9890" spans="1:7" hidden="1" x14ac:dyDescent="0.2">
      <c r="A9890" t="s">
        <v>345</v>
      </c>
      <c r="B9890">
        <v>0</v>
      </c>
      <c r="C9890">
        <v>7</v>
      </c>
      <c r="D9890" t="s">
        <v>7150</v>
      </c>
      <c r="E9890">
        <v>49.170062999999999</v>
      </c>
      <c r="F9890">
        <v>-123.15191</v>
      </c>
      <c r="G9890">
        <f>IF(route_map__2[[#This Row],[route_label]]&lt;&gt;A9891,0,SQRT((E9891-route_map__2[[#This Row],[stop_lat]])^2 + ((F9891-route_map__2[[#This Row],[stop_lon]])*COS(RADIANS(route_map__2[[#This Row],[stop_lat]])))^2)*111.32)</f>
        <v>0.34892529890179219</v>
      </c>
    </row>
    <row r="9891" spans="1:7" hidden="1" x14ac:dyDescent="0.2">
      <c r="A9891" t="s">
        <v>345</v>
      </c>
      <c r="B9891">
        <v>0</v>
      </c>
      <c r="C9891">
        <v>8</v>
      </c>
      <c r="D9891" t="s">
        <v>7151</v>
      </c>
      <c r="E9891">
        <v>49.170079000000001</v>
      </c>
      <c r="F9891">
        <v>-123.147116</v>
      </c>
      <c r="G9891">
        <f>IF(route_map__2[[#This Row],[route_label]]&lt;&gt;A9892,0,SQRT((E9892-route_map__2[[#This Row],[stop_lat]])^2 + ((F9892-route_map__2[[#This Row],[stop_lon]])*COS(RADIANS(route_map__2[[#This Row],[stop_lat]])))^2)*111.32)</f>
        <v>0.22067783367499522</v>
      </c>
    </row>
    <row r="9892" spans="1:7" hidden="1" x14ac:dyDescent="0.2">
      <c r="A9892" t="s">
        <v>345</v>
      </c>
      <c r="B9892">
        <v>0</v>
      </c>
      <c r="C9892">
        <v>9</v>
      </c>
      <c r="D9892" t="s">
        <v>7152</v>
      </c>
      <c r="E9892">
        <v>49.170082999999998</v>
      </c>
      <c r="F9892">
        <v>-123.14408400000001</v>
      </c>
      <c r="G9892">
        <f>IF(route_map__2[[#This Row],[route_label]]&lt;&gt;A9893,0,SQRT((E9893-route_map__2[[#This Row],[stop_lat]])^2 + ((F9893-route_map__2[[#This Row],[stop_lon]])*COS(RADIANS(route_map__2[[#This Row],[stop_lat]])))^2)*111.32)</f>
        <v>0.27772210388215884</v>
      </c>
    </row>
    <row r="9893" spans="1:7" hidden="1" x14ac:dyDescent="0.2">
      <c r="A9893" t="s">
        <v>345</v>
      </c>
      <c r="B9893">
        <v>0</v>
      </c>
      <c r="C9893">
        <v>10</v>
      </c>
      <c r="D9893" t="s">
        <v>7683</v>
      </c>
      <c r="E9893">
        <v>49.169553999999998</v>
      </c>
      <c r="F9893">
        <v>-123.140355</v>
      </c>
      <c r="G9893">
        <f>IF(route_map__2[[#This Row],[route_label]]&lt;&gt;A9894,0,SQRT((E9894-route_map__2[[#This Row],[stop_lat]])^2 + ((F9894-route_map__2[[#This Row],[stop_lon]])*COS(RADIANS(route_map__2[[#This Row],[stop_lat]])))^2)*111.32)</f>
        <v>0.32051757210034337</v>
      </c>
    </row>
    <row r="9894" spans="1:7" hidden="1" x14ac:dyDescent="0.2">
      <c r="A9894" t="s">
        <v>345</v>
      </c>
      <c r="B9894">
        <v>0</v>
      </c>
      <c r="C9894">
        <v>11</v>
      </c>
      <c r="D9894" t="s">
        <v>7684</v>
      </c>
      <c r="E9894">
        <v>49.166705999999998</v>
      </c>
      <c r="F9894">
        <v>-123.141002</v>
      </c>
      <c r="G9894">
        <f>IF(route_map__2[[#This Row],[route_label]]&lt;&gt;A9895,0,SQRT((E9895-route_map__2[[#This Row],[stop_lat]])^2 + ((F9895-route_map__2[[#This Row],[stop_lon]])*COS(RADIANS(route_map__2[[#This Row],[stop_lat]])))^2)*111.32)</f>
        <v>0.23004136961806687</v>
      </c>
    </row>
    <row r="9895" spans="1:7" hidden="1" x14ac:dyDescent="0.2">
      <c r="A9895" t="s">
        <v>345</v>
      </c>
      <c r="B9895">
        <v>0</v>
      </c>
      <c r="C9895">
        <v>12</v>
      </c>
      <c r="D9895" t="s">
        <v>7685</v>
      </c>
      <c r="E9895">
        <v>49.164650000000002</v>
      </c>
      <c r="F9895">
        <v>-123.14068399999999</v>
      </c>
      <c r="G9895">
        <f>IF(route_map__2[[#This Row],[route_label]]&lt;&gt;A9896,0,SQRT((E9896-route_map__2[[#This Row],[stop_lat]])^2 + ((F9896-route_map__2[[#This Row],[stop_lon]])*COS(RADIANS(route_map__2[[#This Row],[stop_lat]])))^2)*111.32)</f>
        <v>0.23857071440163646</v>
      </c>
    </row>
    <row r="9896" spans="1:7" hidden="1" x14ac:dyDescent="0.2">
      <c r="A9896" t="s">
        <v>345</v>
      </c>
      <c r="B9896">
        <v>0</v>
      </c>
      <c r="C9896">
        <v>13</v>
      </c>
      <c r="D9896" t="s">
        <v>7418</v>
      </c>
      <c r="E9896">
        <v>49.162607000000001</v>
      </c>
      <c r="F9896">
        <v>-123.13969400000001</v>
      </c>
      <c r="G9896">
        <f>IF(route_map__2[[#This Row],[route_label]]&lt;&gt;A9897,0,SQRT((E9897-route_map__2[[#This Row],[stop_lat]])^2 + ((F9897-route_map__2[[#This Row],[stop_lon]])*COS(RADIANS(route_map__2[[#This Row],[stop_lat]])))^2)*111.32)</f>
        <v>0.29516838945646229</v>
      </c>
    </row>
    <row r="9897" spans="1:7" hidden="1" x14ac:dyDescent="0.2">
      <c r="A9897" t="s">
        <v>345</v>
      </c>
      <c r="B9897">
        <v>0</v>
      </c>
      <c r="C9897">
        <v>14</v>
      </c>
      <c r="D9897" t="s">
        <v>7216</v>
      </c>
      <c r="E9897">
        <v>49.164174000000003</v>
      </c>
      <c r="F9897">
        <v>-123.13642299999999</v>
      </c>
      <c r="G9897">
        <f>IF(route_map__2[[#This Row],[route_label]]&lt;&gt;A9898,0,SQRT((E9898-route_map__2[[#This Row],[stop_lat]])^2 + ((F9898-route_map__2[[#This Row],[stop_lon]])*COS(RADIANS(route_map__2[[#This Row],[stop_lat]])))^2)*111.32)</f>
        <v>0.38134153529367715</v>
      </c>
    </row>
    <row r="9898" spans="1:7" hidden="1" x14ac:dyDescent="0.2">
      <c r="A9898" t="s">
        <v>345</v>
      </c>
      <c r="B9898">
        <v>0</v>
      </c>
      <c r="C9898">
        <v>15</v>
      </c>
      <c r="D9898" t="s">
        <v>7217</v>
      </c>
      <c r="E9898">
        <v>49.167572999999997</v>
      </c>
      <c r="F9898">
        <v>-123.13577100000001</v>
      </c>
      <c r="G9898">
        <f>IF(route_map__2[[#This Row],[route_label]]&lt;&gt;A9899,0,SQRT((E9899-route_map__2[[#This Row],[stop_lat]])^2 + ((F9899-route_map__2[[#This Row],[stop_lon]])*COS(RADIANS(route_map__2[[#This Row],[stop_lat]])))^2)*111.32)</f>
        <v>2.7537334822517478E-2</v>
      </c>
    </row>
    <row r="9899" spans="1:7" hidden="1" x14ac:dyDescent="0.2">
      <c r="A9899" t="s">
        <v>345</v>
      </c>
      <c r="B9899">
        <v>1</v>
      </c>
      <c r="C9899">
        <v>1</v>
      </c>
      <c r="D9899" t="s">
        <v>7218</v>
      </c>
      <c r="E9899">
        <v>49.167721999999998</v>
      </c>
      <c r="F9899">
        <v>-123.136073</v>
      </c>
      <c r="G9899">
        <f>IF(route_map__2[[#This Row],[route_label]]&lt;&gt;A9900,0,SQRT((E9900-route_map__2[[#This Row],[stop_lat]])^2 + ((F9900-route_map__2[[#This Row],[stop_lon]])*COS(RADIANS(route_map__2[[#This Row],[stop_lat]])))^2)*111.32)</f>
        <v>0.50579268773987041</v>
      </c>
    </row>
    <row r="9900" spans="1:7" hidden="1" x14ac:dyDescent="0.2">
      <c r="A9900" t="s">
        <v>345</v>
      </c>
      <c r="B9900">
        <v>1</v>
      </c>
      <c r="C9900">
        <v>2</v>
      </c>
      <c r="D9900" t="s">
        <v>7220</v>
      </c>
      <c r="E9900">
        <v>49.163196999999997</v>
      </c>
      <c r="F9900">
        <v>-123.136701</v>
      </c>
      <c r="G9900">
        <f>IF(route_map__2[[#This Row],[route_label]]&lt;&gt;A9901,0,SQRT((E9901-route_map__2[[#This Row],[stop_lat]])^2 + ((F9901-route_map__2[[#This Row],[stop_lon]])*COS(RADIANS(route_map__2[[#This Row],[stop_lat]])))^2)*111.32)</f>
        <v>0.24617050091016568</v>
      </c>
    </row>
    <row r="9901" spans="1:7" hidden="1" x14ac:dyDescent="0.2">
      <c r="A9901" t="s">
        <v>345</v>
      </c>
      <c r="B9901">
        <v>1</v>
      </c>
      <c r="C9901">
        <v>3</v>
      </c>
      <c r="D9901" t="s">
        <v>7686</v>
      </c>
      <c r="E9901">
        <v>49.163125000000001</v>
      </c>
      <c r="F9901">
        <v>-123.140081</v>
      </c>
      <c r="G9901">
        <f>IF(route_map__2[[#This Row],[route_label]]&lt;&gt;A9902,0,SQRT((E9902-route_map__2[[#This Row],[stop_lat]])^2 + ((F9902-route_map__2[[#This Row],[stop_lon]])*COS(RADIANS(route_map__2[[#This Row],[stop_lat]])))^2)*111.32)</f>
        <v>0.25021648136558788</v>
      </c>
    </row>
    <row r="9902" spans="1:7" hidden="1" x14ac:dyDescent="0.2">
      <c r="A9902" t="s">
        <v>345</v>
      </c>
      <c r="B9902">
        <v>1</v>
      </c>
      <c r="C9902">
        <v>4</v>
      </c>
      <c r="D9902" t="s">
        <v>7687</v>
      </c>
      <c r="E9902">
        <v>49.165311000000003</v>
      </c>
      <c r="F9902">
        <v>-123.14088099999999</v>
      </c>
      <c r="G9902">
        <f>IF(route_map__2[[#This Row],[route_label]]&lt;&gt;A9903,0,SQRT((E9903-route_map__2[[#This Row],[stop_lat]])^2 + ((F9903-route_map__2[[#This Row],[stop_lon]])*COS(RADIANS(route_map__2[[#This Row],[stop_lat]])))^2)*111.32)</f>
        <v>0.24493085855729407</v>
      </c>
    </row>
    <row r="9903" spans="1:7" hidden="1" x14ac:dyDescent="0.2">
      <c r="A9903" t="s">
        <v>345</v>
      </c>
      <c r="B9903">
        <v>1</v>
      </c>
      <c r="C9903">
        <v>5</v>
      </c>
      <c r="D9903" t="s">
        <v>7688</v>
      </c>
      <c r="E9903">
        <v>49.167451</v>
      </c>
      <c r="F9903">
        <v>-123.14009900000001</v>
      </c>
      <c r="G9903">
        <f>IF(route_map__2[[#This Row],[route_label]]&lt;&gt;A9904,0,SQRT((E9904-route_map__2[[#This Row],[stop_lat]])^2 + ((F9904-route_map__2[[#This Row],[stop_lon]])*COS(RADIANS(route_map__2[[#This Row],[stop_lat]])))^2)*111.32)</f>
        <v>0.35479195937618424</v>
      </c>
    </row>
    <row r="9904" spans="1:7" hidden="1" x14ac:dyDescent="0.2">
      <c r="A9904" t="s">
        <v>345</v>
      </c>
      <c r="B9904">
        <v>1</v>
      </c>
      <c r="C9904">
        <v>6</v>
      </c>
      <c r="D9904" t="s">
        <v>7689</v>
      </c>
      <c r="E9904">
        <v>49.170637999999997</v>
      </c>
      <c r="F9904">
        <v>-123.14005400000001</v>
      </c>
      <c r="G9904">
        <f>IF(route_map__2[[#This Row],[route_label]]&lt;&gt;A9905,0,SQRT((E9905-route_map__2[[#This Row],[stop_lat]])^2 + ((F9905-route_map__2[[#This Row],[stop_lon]])*COS(RADIANS(route_map__2[[#This Row],[stop_lat]])))^2)*111.32)</f>
        <v>0.18214314422369091</v>
      </c>
    </row>
    <row r="9905" spans="1:7" hidden="1" x14ac:dyDescent="0.2">
      <c r="A9905" t="s">
        <v>345</v>
      </c>
      <c r="B9905">
        <v>1</v>
      </c>
      <c r="C9905">
        <v>7</v>
      </c>
      <c r="D9905" t="s">
        <v>7690</v>
      </c>
      <c r="E9905">
        <v>49.172083000000001</v>
      </c>
      <c r="F9905">
        <v>-123.141228</v>
      </c>
      <c r="G9905">
        <f>IF(route_map__2[[#This Row],[route_label]]&lt;&gt;A9906,0,SQRT((E9906-route_map__2[[#This Row],[stop_lat]])^2 + ((F9906-route_map__2[[#This Row],[stop_lon]])*COS(RADIANS(route_map__2[[#This Row],[stop_lat]])))^2)*111.32)</f>
        <v>0.2135402065314802</v>
      </c>
    </row>
    <row r="9906" spans="1:7" hidden="1" x14ac:dyDescent="0.2">
      <c r="A9906" t="s">
        <v>345</v>
      </c>
      <c r="B9906">
        <v>1</v>
      </c>
      <c r="C9906">
        <v>8</v>
      </c>
      <c r="D9906" t="s">
        <v>7691</v>
      </c>
      <c r="E9906">
        <v>49.172094999999999</v>
      </c>
      <c r="F9906">
        <v>-123.14416199999999</v>
      </c>
      <c r="G9906">
        <f>IF(route_map__2[[#This Row],[route_label]]&lt;&gt;A9907,0,SQRT((E9907-route_map__2[[#This Row],[stop_lat]])^2 + ((F9907-route_map__2[[#This Row],[stop_lon]])*COS(RADIANS(route_map__2[[#This Row],[stop_lat]])))^2)*111.32)</f>
        <v>0.24618860484446556</v>
      </c>
    </row>
    <row r="9907" spans="1:7" hidden="1" x14ac:dyDescent="0.2">
      <c r="A9907" t="s">
        <v>345</v>
      </c>
      <c r="B9907">
        <v>1</v>
      </c>
      <c r="C9907">
        <v>9</v>
      </c>
      <c r="D9907" t="s">
        <v>7692</v>
      </c>
      <c r="E9907">
        <v>49.172871999999998</v>
      </c>
      <c r="F9907">
        <v>-123.147329</v>
      </c>
      <c r="G9907">
        <f>IF(route_map__2[[#This Row],[route_label]]&lt;&gt;A9908,0,SQRT((E9908-route_map__2[[#This Row],[stop_lat]])^2 + ((F9908-route_map__2[[#This Row],[stop_lon]])*COS(RADIANS(route_map__2[[#This Row],[stop_lat]])))^2)*111.32)</f>
        <v>0.29148698161421616</v>
      </c>
    </row>
    <row r="9908" spans="1:7" hidden="1" x14ac:dyDescent="0.2">
      <c r="A9908" t="s">
        <v>345</v>
      </c>
      <c r="B9908">
        <v>1</v>
      </c>
      <c r="C9908">
        <v>10</v>
      </c>
      <c r="D9908" t="s">
        <v>7680</v>
      </c>
      <c r="E9908">
        <v>49.173921999999997</v>
      </c>
      <c r="F9908">
        <v>-123.150998</v>
      </c>
      <c r="G9908">
        <f>IF(route_map__2[[#This Row],[route_label]]&lt;&gt;A9909,0,SQRT((E9909-route_map__2[[#This Row],[stop_lat]])^2 + ((F9909-route_map__2[[#This Row],[stop_lon]])*COS(RADIANS(route_map__2[[#This Row],[stop_lat]])))^2)*111.32)</f>
        <v>0</v>
      </c>
    </row>
    <row r="9909" spans="1:7" hidden="1" x14ac:dyDescent="0.2">
      <c r="A9909" t="s">
        <v>381</v>
      </c>
      <c r="B9909">
        <v>0</v>
      </c>
      <c r="C9909">
        <v>1</v>
      </c>
      <c r="D9909" t="s">
        <v>7693</v>
      </c>
      <c r="E9909">
        <v>49.163406000000002</v>
      </c>
      <c r="F9909">
        <v>-123.13401500000001</v>
      </c>
      <c r="G9909">
        <f>IF(route_map__2[[#This Row],[route_label]]&lt;&gt;A9910,0,SQRT((E9910-route_map__2[[#This Row],[stop_lat]])^2 + ((F9910-route_map__2[[#This Row],[stop_lon]])*COS(RADIANS(route_map__2[[#This Row],[stop_lat]])))^2)*111.32)</f>
        <v>0.19502270930368368</v>
      </c>
    </row>
    <row r="9910" spans="1:7" hidden="1" x14ac:dyDescent="0.2">
      <c r="A9910" t="s">
        <v>381</v>
      </c>
      <c r="B9910">
        <v>0</v>
      </c>
      <c r="C9910">
        <v>2</v>
      </c>
      <c r="D9910" t="s">
        <v>7216</v>
      </c>
      <c r="E9910">
        <v>49.164174000000003</v>
      </c>
      <c r="F9910">
        <v>-123.13642299999999</v>
      </c>
      <c r="G9910">
        <f>IF(route_map__2[[#This Row],[route_label]]&lt;&gt;A9911,0,SQRT((E9911-route_map__2[[#This Row],[stop_lat]])^2 + ((F9911-route_map__2[[#This Row],[stop_lon]])*COS(RADIANS(route_map__2[[#This Row],[stop_lat]])))^2)*111.32)</f>
        <v>0.43794740473568888</v>
      </c>
    </row>
    <row r="9911" spans="1:7" hidden="1" x14ac:dyDescent="0.2">
      <c r="A9911" t="s">
        <v>381</v>
      </c>
      <c r="B9911">
        <v>0</v>
      </c>
      <c r="C9911">
        <v>3</v>
      </c>
      <c r="D9911" t="s">
        <v>7156</v>
      </c>
      <c r="E9911">
        <v>49.168107999999997</v>
      </c>
      <c r="F9911">
        <v>-123.136374</v>
      </c>
      <c r="G9911">
        <f>IF(route_map__2[[#This Row],[route_label]]&lt;&gt;A9912,0,SQRT((E9912-route_map__2[[#This Row],[stop_lat]])^2 + ((F9912-route_map__2[[#This Row],[stop_lon]])*COS(RADIANS(route_map__2[[#This Row],[stop_lat]])))^2)*111.32)</f>
        <v>0.13915093276784682</v>
      </c>
    </row>
    <row r="9912" spans="1:7" hidden="1" x14ac:dyDescent="0.2">
      <c r="A9912" t="s">
        <v>381</v>
      </c>
      <c r="B9912">
        <v>0</v>
      </c>
      <c r="C9912">
        <v>4</v>
      </c>
      <c r="D9912" t="s">
        <v>7694</v>
      </c>
      <c r="E9912">
        <v>49.169358000000003</v>
      </c>
      <c r="F9912">
        <v>-123.136381</v>
      </c>
      <c r="G9912">
        <f>IF(route_map__2[[#This Row],[route_label]]&lt;&gt;A9913,0,SQRT((E9913-route_map__2[[#This Row],[stop_lat]])^2 + ((F9913-route_map__2[[#This Row],[stop_lon]])*COS(RADIANS(route_map__2[[#This Row],[stop_lat]])))^2)*111.32)</f>
        <v>0.33538627170984231</v>
      </c>
    </row>
    <row r="9913" spans="1:7" hidden="1" x14ac:dyDescent="0.2">
      <c r="A9913" t="s">
        <v>381</v>
      </c>
      <c r="B9913">
        <v>0</v>
      </c>
      <c r="C9913">
        <v>5</v>
      </c>
      <c r="D9913" t="s">
        <v>7327</v>
      </c>
      <c r="E9913">
        <v>49.172370000000001</v>
      </c>
      <c r="F9913">
        <v>-123.136488</v>
      </c>
      <c r="G9913">
        <f>IF(route_map__2[[#This Row],[route_label]]&lt;&gt;A9914,0,SQRT((E9914-route_map__2[[#This Row],[stop_lat]])^2 + ((F9914-route_map__2[[#This Row],[stop_lon]])*COS(RADIANS(route_map__2[[#This Row],[stop_lat]])))^2)*111.32)</f>
        <v>0.43518723201961118</v>
      </c>
    </row>
    <row r="9914" spans="1:7" hidden="1" x14ac:dyDescent="0.2">
      <c r="A9914" t="s">
        <v>381</v>
      </c>
      <c r="B9914">
        <v>0</v>
      </c>
      <c r="C9914">
        <v>6</v>
      </c>
      <c r="D9914" t="s">
        <v>7328</v>
      </c>
      <c r="E9914">
        <v>49.173723000000003</v>
      </c>
      <c r="F9914">
        <v>-123.130878</v>
      </c>
      <c r="G9914">
        <f>IF(route_map__2[[#This Row],[route_label]]&lt;&gt;A9915,0,SQRT((E9915-route_map__2[[#This Row],[stop_lat]])^2 + ((F9915-route_map__2[[#This Row],[stop_lon]])*COS(RADIANS(route_map__2[[#This Row],[stop_lat]])))^2)*111.32)</f>
        <v>0.18923190451153735</v>
      </c>
    </row>
    <row r="9915" spans="1:7" hidden="1" x14ac:dyDescent="0.2">
      <c r="A9915" t="s">
        <v>381</v>
      </c>
      <c r="B9915">
        <v>0</v>
      </c>
      <c r="C9915">
        <v>7</v>
      </c>
      <c r="D9915" t="s">
        <v>7483</v>
      </c>
      <c r="E9915">
        <v>49.173704999999998</v>
      </c>
      <c r="F9915">
        <v>-123.12827799999999</v>
      </c>
      <c r="G9915">
        <f>IF(route_map__2[[#This Row],[route_label]]&lt;&gt;A9916,0,SQRT((E9916-route_map__2[[#This Row],[stop_lat]])^2 + ((F9916-route_map__2[[#This Row],[stop_lon]])*COS(RADIANS(route_map__2[[#This Row],[stop_lat]])))^2)*111.32)</f>
        <v>0.28889039809658862</v>
      </c>
    </row>
    <row r="9916" spans="1:7" hidden="1" x14ac:dyDescent="0.2">
      <c r="A9916" t="s">
        <v>381</v>
      </c>
      <c r="B9916">
        <v>0</v>
      </c>
      <c r="C9916">
        <v>8</v>
      </c>
      <c r="D9916" t="s">
        <v>5419</v>
      </c>
      <c r="E9916">
        <v>49.174225</v>
      </c>
      <c r="F9916">
        <v>-123.12438899999999</v>
      </c>
      <c r="G9916">
        <f>IF(route_map__2[[#This Row],[route_label]]&lt;&gt;A9917,0,SQRT((E9917-route_map__2[[#This Row],[stop_lat]])^2 + ((F9917-route_map__2[[#This Row],[stop_lon]])*COS(RADIANS(route_map__2[[#This Row],[stop_lat]])))^2)*111.32)</f>
        <v>0.51401335940055715</v>
      </c>
    </row>
    <row r="9917" spans="1:7" hidden="1" x14ac:dyDescent="0.2">
      <c r="A9917" t="s">
        <v>381</v>
      </c>
      <c r="B9917">
        <v>0</v>
      </c>
      <c r="C9917">
        <v>9</v>
      </c>
      <c r="D9917" t="s">
        <v>5420</v>
      </c>
      <c r="E9917">
        <v>49.177157999999999</v>
      </c>
      <c r="F9917">
        <v>-123.118934</v>
      </c>
      <c r="G9917">
        <f>IF(route_map__2[[#This Row],[route_label]]&lt;&gt;A9918,0,SQRT((E9918-route_map__2[[#This Row],[stop_lat]])^2 + ((F9918-route_map__2[[#This Row],[stop_lon]])*COS(RADIANS(route_map__2[[#This Row],[stop_lat]])))^2)*111.32)</f>
        <v>0.38887671285465686</v>
      </c>
    </row>
    <row r="9918" spans="1:7" hidden="1" x14ac:dyDescent="0.2">
      <c r="A9918" t="s">
        <v>381</v>
      </c>
      <c r="B9918">
        <v>0</v>
      </c>
      <c r="C9918">
        <v>10</v>
      </c>
      <c r="D9918" t="s">
        <v>7331</v>
      </c>
      <c r="E9918">
        <v>49.178341000000003</v>
      </c>
      <c r="F9918">
        <v>-123.113906</v>
      </c>
      <c r="G9918">
        <f>IF(route_map__2[[#This Row],[route_label]]&lt;&gt;A9919,0,SQRT((E9919-route_map__2[[#This Row],[stop_lat]])^2 + ((F9919-route_map__2[[#This Row],[stop_lon]])*COS(RADIANS(route_map__2[[#This Row],[stop_lat]])))^2)*111.32)</f>
        <v>0.19258909941811747</v>
      </c>
    </row>
    <row r="9919" spans="1:7" hidden="1" x14ac:dyDescent="0.2">
      <c r="A9919" t="s">
        <v>381</v>
      </c>
      <c r="B9919">
        <v>0</v>
      </c>
      <c r="C9919">
        <v>11</v>
      </c>
      <c r="D9919" t="s">
        <v>7332</v>
      </c>
      <c r="E9919">
        <v>49.180070999999998</v>
      </c>
      <c r="F9919">
        <v>-123.11388599999999</v>
      </c>
      <c r="G9919">
        <f>IF(route_map__2[[#This Row],[route_label]]&lt;&gt;A9920,0,SQRT((E9920-route_map__2[[#This Row],[stop_lat]])^2 + ((F9920-route_map__2[[#This Row],[stop_lon]])*COS(RADIANS(route_map__2[[#This Row],[stop_lat]])))^2)*111.32)</f>
        <v>0.22319678979518118</v>
      </c>
    </row>
    <row r="9920" spans="1:7" hidden="1" x14ac:dyDescent="0.2">
      <c r="A9920" t="s">
        <v>381</v>
      </c>
      <c r="B9920">
        <v>0</v>
      </c>
      <c r="C9920">
        <v>12</v>
      </c>
      <c r="D9920" t="s">
        <v>7333</v>
      </c>
      <c r="E9920">
        <v>49.182076000000002</v>
      </c>
      <c r="F9920">
        <v>-123.113882</v>
      </c>
      <c r="G9920">
        <f>IF(route_map__2[[#This Row],[route_label]]&lt;&gt;A9921,0,SQRT((E9921-route_map__2[[#This Row],[stop_lat]])^2 + ((F9921-route_map__2[[#This Row],[stop_lon]])*COS(RADIANS(route_map__2[[#This Row],[stop_lat]])))^2)*111.32)</f>
        <v>0.27908234925432901</v>
      </c>
    </row>
    <row r="9921" spans="1:7" hidden="1" x14ac:dyDescent="0.2">
      <c r="A9921" t="s">
        <v>381</v>
      </c>
      <c r="B9921">
        <v>0</v>
      </c>
      <c r="C9921">
        <v>13</v>
      </c>
      <c r="D9921" t="s">
        <v>7334</v>
      </c>
      <c r="E9921">
        <v>49.184567000000001</v>
      </c>
      <c r="F9921">
        <v>-123.113449</v>
      </c>
      <c r="G9921">
        <f>IF(route_map__2[[#This Row],[route_label]]&lt;&gt;A9922,0,SQRT((E9922-route_map__2[[#This Row],[stop_lat]])^2 + ((F9922-route_map__2[[#This Row],[stop_lon]])*COS(RADIANS(route_map__2[[#This Row],[stop_lat]])))^2)*111.32)</f>
        <v>0.20090137833458563</v>
      </c>
    </row>
    <row r="9922" spans="1:7" hidden="1" x14ac:dyDescent="0.2">
      <c r="A9922" t="s">
        <v>381</v>
      </c>
      <c r="B9922">
        <v>0</v>
      </c>
      <c r="C9922">
        <v>14</v>
      </c>
      <c r="D9922" t="s">
        <v>7335</v>
      </c>
      <c r="E9922">
        <v>49.184551999999996</v>
      </c>
      <c r="F9922">
        <v>-123.110688</v>
      </c>
      <c r="G9922">
        <f>IF(route_map__2[[#This Row],[route_label]]&lt;&gt;A9923,0,SQRT((E9923-route_map__2[[#This Row],[stop_lat]])^2 + ((F9923-route_map__2[[#This Row],[stop_lon]])*COS(RADIANS(route_map__2[[#This Row],[stop_lat]])))^2)*111.32)</f>
        <v>0.4809116849501725</v>
      </c>
    </row>
    <row r="9923" spans="1:7" hidden="1" x14ac:dyDescent="0.2">
      <c r="A9923" t="s">
        <v>381</v>
      </c>
      <c r="B9923">
        <v>0</v>
      </c>
      <c r="C9923">
        <v>15</v>
      </c>
      <c r="D9923" t="s">
        <v>7336</v>
      </c>
      <c r="E9923">
        <v>49.184502999999999</v>
      </c>
      <c r="F9923">
        <v>-123.104079</v>
      </c>
      <c r="G9923">
        <f>IF(route_map__2[[#This Row],[route_label]]&lt;&gt;A9924,0,SQRT((E9924-route_map__2[[#This Row],[stop_lat]])^2 + ((F9924-route_map__2[[#This Row],[stop_lon]])*COS(RADIANS(route_map__2[[#This Row],[stop_lat]])))^2)*111.32)</f>
        <v>0.26980507406247811</v>
      </c>
    </row>
    <row r="9924" spans="1:7" hidden="1" x14ac:dyDescent="0.2">
      <c r="A9924" t="s">
        <v>381</v>
      </c>
      <c r="B9924">
        <v>0</v>
      </c>
      <c r="C9924">
        <v>16</v>
      </c>
      <c r="D9924" t="s">
        <v>7337</v>
      </c>
      <c r="E9924">
        <v>49.184517999999997</v>
      </c>
      <c r="F9924">
        <v>-123.100371</v>
      </c>
      <c r="G9924">
        <f>IF(route_map__2[[#This Row],[route_label]]&lt;&gt;A9925,0,SQRT((E9925-route_map__2[[#This Row],[stop_lat]])^2 + ((F9925-route_map__2[[#This Row],[stop_lon]])*COS(RADIANS(route_map__2[[#This Row],[stop_lat]])))^2)*111.32)</f>
        <v>0.30072422533026832</v>
      </c>
    </row>
    <row r="9925" spans="1:7" hidden="1" x14ac:dyDescent="0.2">
      <c r="A9925" t="s">
        <v>381</v>
      </c>
      <c r="B9925">
        <v>0</v>
      </c>
      <c r="C9925">
        <v>17</v>
      </c>
      <c r="D9925" t="s">
        <v>7338</v>
      </c>
      <c r="E9925">
        <v>49.184511999999998</v>
      </c>
      <c r="F9925">
        <v>-123.096238</v>
      </c>
      <c r="G9925">
        <f>IF(route_map__2[[#This Row],[route_label]]&lt;&gt;A9926,0,SQRT((E9926-route_map__2[[#This Row],[stop_lat]])^2 + ((F9926-route_map__2[[#This Row],[stop_lon]])*COS(RADIANS(route_map__2[[#This Row],[stop_lat]])))^2)*111.32)</f>
        <v>0.33674966585108934</v>
      </c>
    </row>
    <row r="9926" spans="1:7" hidden="1" x14ac:dyDescent="0.2">
      <c r="A9926" t="s">
        <v>381</v>
      </c>
      <c r="B9926">
        <v>0</v>
      </c>
      <c r="C9926">
        <v>18</v>
      </c>
      <c r="D9926" t="s">
        <v>7695</v>
      </c>
      <c r="E9926">
        <v>49.184252000000001</v>
      </c>
      <c r="F9926">
        <v>-123.091627</v>
      </c>
      <c r="G9926">
        <f>IF(route_map__2[[#This Row],[route_label]]&lt;&gt;A9927,0,SQRT((E9927-route_map__2[[#This Row],[stop_lat]])^2 + ((F9927-route_map__2[[#This Row],[stop_lon]])*COS(RADIANS(route_map__2[[#This Row],[stop_lat]])))^2)*111.32)</f>
        <v>0.24502638306488744</v>
      </c>
    </row>
    <row r="9927" spans="1:7" hidden="1" x14ac:dyDescent="0.2">
      <c r="A9927" t="s">
        <v>381</v>
      </c>
      <c r="B9927">
        <v>0</v>
      </c>
      <c r="C9927">
        <v>19</v>
      </c>
      <c r="D9927" t="s">
        <v>7696</v>
      </c>
      <c r="E9927">
        <v>49.182051000000001</v>
      </c>
      <c r="F9927">
        <v>-123.09165900000001</v>
      </c>
      <c r="G9927">
        <f>IF(route_map__2[[#This Row],[route_label]]&lt;&gt;A9928,0,SQRT((E9928-route_map__2[[#This Row],[stop_lat]])^2 + ((F9928-route_map__2[[#This Row],[stop_lon]])*COS(RADIANS(route_map__2[[#This Row],[stop_lat]])))^2)*111.32)</f>
        <v>0.27734904971711227</v>
      </c>
    </row>
    <row r="9928" spans="1:7" hidden="1" x14ac:dyDescent="0.2">
      <c r="A9928" t="s">
        <v>381</v>
      </c>
      <c r="B9928">
        <v>0</v>
      </c>
      <c r="C9928">
        <v>20</v>
      </c>
      <c r="D9928" t="s">
        <v>7697</v>
      </c>
      <c r="E9928">
        <v>49.179586</v>
      </c>
      <c r="F9928">
        <v>-123.091105</v>
      </c>
      <c r="G9928">
        <f>IF(route_map__2[[#This Row],[route_label]]&lt;&gt;A9929,0,SQRT((E9929-route_map__2[[#This Row],[stop_lat]])^2 + ((F9929-route_map__2[[#This Row],[stop_lon]])*COS(RADIANS(route_map__2[[#This Row],[stop_lat]])))^2)*111.32)</f>
        <v>0.28183728260993329</v>
      </c>
    </row>
    <row r="9929" spans="1:7" hidden="1" x14ac:dyDescent="0.2">
      <c r="A9929" t="s">
        <v>381</v>
      </c>
      <c r="B9929">
        <v>0</v>
      </c>
      <c r="C9929">
        <v>21</v>
      </c>
      <c r="D9929" t="s">
        <v>7698</v>
      </c>
      <c r="E9929">
        <v>49.179599000000003</v>
      </c>
      <c r="F9929">
        <v>-123.087232</v>
      </c>
      <c r="G9929">
        <f>IF(route_map__2[[#This Row],[route_label]]&lt;&gt;A9930,0,SQRT((E9930-route_map__2[[#This Row],[stop_lat]])^2 + ((F9930-route_map__2[[#This Row],[stop_lon]])*COS(RADIANS(route_map__2[[#This Row],[stop_lat]])))^2)*111.32)</f>
        <v>0.24686734929501247</v>
      </c>
    </row>
    <row r="9930" spans="1:7" hidden="1" x14ac:dyDescent="0.2">
      <c r="A9930" t="s">
        <v>381</v>
      </c>
      <c r="B9930">
        <v>0</v>
      </c>
      <c r="C9930">
        <v>22</v>
      </c>
      <c r="D9930" t="s">
        <v>7699</v>
      </c>
      <c r="E9930">
        <v>49.178198999999999</v>
      </c>
      <c r="F9930">
        <v>-123.08460100000001</v>
      </c>
      <c r="G9930">
        <f>IF(route_map__2[[#This Row],[route_label]]&lt;&gt;A9931,0,SQRT((E9931-route_map__2[[#This Row],[stop_lat]])^2 + ((F9931-route_map__2[[#This Row],[stop_lon]])*COS(RADIANS(route_map__2[[#This Row],[stop_lat]])))^2)*111.32)</f>
        <v>0.34135300043331679</v>
      </c>
    </row>
    <row r="9931" spans="1:7" hidden="1" x14ac:dyDescent="0.2">
      <c r="A9931" t="s">
        <v>381</v>
      </c>
      <c r="B9931">
        <v>0</v>
      </c>
      <c r="C9931">
        <v>23</v>
      </c>
      <c r="D9931" t="s">
        <v>7700</v>
      </c>
      <c r="E9931">
        <v>49.180787000000002</v>
      </c>
      <c r="F9931">
        <v>-123.08208500000001</v>
      </c>
      <c r="G9931">
        <f>IF(route_map__2[[#This Row],[route_label]]&lt;&gt;A9932,0,SQRT((E9932-route_map__2[[#This Row],[stop_lat]])^2 + ((F9932-route_map__2[[#This Row],[stop_lon]])*COS(RADIANS(route_map__2[[#This Row],[stop_lat]])))^2)*111.32)</f>
        <v>0.28755071085403372</v>
      </c>
    </row>
    <row r="9932" spans="1:7" hidden="1" x14ac:dyDescent="0.2">
      <c r="A9932" t="s">
        <v>381</v>
      </c>
      <c r="B9932">
        <v>0</v>
      </c>
      <c r="C9932">
        <v>24</v>
      </c>
      <c r="D9932" t="s">
        <v>7701</v>
      </c>
      <c r="E9932">
        <v>49.183053000000001</v>
      </c>
      <c r="F9932">
        <v>-123.08018800000001</v>
      </c>
      <c r="G9932">
        <f>IF(route_map__2[[#This Row],[route_label]]&lt;&gt;A9933,0,SQRT((E9933-route_map__2[[#This Row],[stop_lat]])^2 + ((F9933-route_map__2[[#This Row],[stop_lon]])*COS(RADIANS(route_map__2[[#This Row],[stop_lat]])))^2)*111.32)</f>
        <v>0.16369150496623253</v>
      </c>
    </row>
    <row r="9933" spans="1:7" hidden="1" x14ac:dyDescent="0.2">
      <c r="A9933" t="s">
        <v>381</v>
      </c>
      <c r="B9933">
        <v>0</v>
      </c>
      <c r="C9933">
        <v>25</v>
      </c>
      <c r="D9933" t="s">
        <v>7341</v>
      </c>
      <c r="E9933">
        <v>49.184479000000003</v>
      </c>
      <c r="F9933">
        <v>-123.079639</v>
      </c>
      <c r="G9933">
        <f>IF(route_map__2[[#This Row],[route_label]]&lt;&gt;A9934,0,SQRT((E9934-route_map__2[[#This Row],[stop_lat]])^2 + ((F9934-route_map__2[[#This Row],[stop_lon]])*COS(RADIANS(route_map__2[[#This Row],[stop_lat]])))^2)*111.32)</f>
        <v>0.49653345445236785</v>
      </c>
    </row>
    <row r="9934" spans="1:7" hidden="1" x14ac:dyDescent="0.2">
      <c r="A9934" t="s">
        <v>381</v>
      </c>
      <c r="B9934">
        <v>0</v>
      </c>
      <c r="C9934">
        <v>26</v>
      </c>
      <c r="D9934" t="s">
        <v>7702</v>
      </c>
      <c r="E9934">
        <v>49.18459</v>
      </c>
      <c r="F9934">
        <v>-123.072817</v>
      </c>
      <c r="G9934">
        <f>IF(route_map__2[[#This Row],[route_label]]&lt;&gt;A9935,0,SQRT((E9935-route_map__2[[#This Row],[stop_lat]])^2 + ((F9935-route_map__2[[#This Row],[stop_lon]])*COS(RADIANS(route_map__2[[#This Row],[stop_lat]])))^2)*111.32)</f>
        <v>0.26296198563157114</v>
      </c>
    </row>
    <row r="9935" spans="1:7" hidden="1" x14ac:dyDescent="0.2">
      <c r="A9935" t="s">
        <v>381</v>
      </c>
      <c r="B9935">
        <v>0</v>
      </c>
      <c r="C9935">
        <v>27</v>
      </c>
      <c r="D9935" t="s">
        <v>7703</v>
      </c>
      <c r="E9935">
        <v>49.184306999999997</v>
      </c>
      <c r="F9935">
        <v>-123.06922900000001</v>
      </c>
      <c r="G9935">
        <f>IF(route_map__2[[#This Row],[route_label]]&lt;&gt;A9936,0,SQRT((E9936-route_map__2[[#This Row],[stop_lat]])^2 + ((F9936-route_map__2[[#This Row],[stop_lon]])*COS(RADIANS(route_map__2[[#This Row],[stop_lat]])))^2)*111.32)</f>
        <v>0.33385731475778052</v>
      </c>
    </row>
    <row r="9936" spans="1:7" hidden="1" x14ac:dyDescent="0.2">
      <c r="A9936" t="s">
        <v>381</v>
      </c>
      <c r="B9936">
        <v>0</v>
      </c>
      <c r="C9936">
        <v>28</v>
      </c>
      <c r="D9936" t="s">
        <v>7704</v>
      </c>
      <c r="E9936">
        <v>49.181308000000001</v>
      </c>
      <c r="F9936">
        <v>-123.06926199999999</v>
      </c>
      <c r="G9936">
        <f>IF(route_map__2[[#This Row],[route_label]]&lt;&gt;A9937,0,SQRT((E9937-route_map__2[[#This Row],[stop_lat]])^2 + ((F9937-route_map__2[[#This Row],[stop_lon]])*COS(RADIANS(route_map__2[[#This Row],[stop_lat]])))^2)*111.32)</f>
        <v>0.23110033145618036</v>
      </c>
    </row>
    <row r="9937" spans="1:7" hidden="1" x14ac:dyDescent="0.2">
      <c r="A9937" t="s">
        <v>381</v>
      </c>
      <c r="B9937">
        <v>0</v>
      </c>
      <c r="C9937">
        <v>29</v>
      </c>
      <c r="D9937" t="s">
        <v>7705</v>
      </c>
      <c r="E9937">
        <v>49.179231999999999</v>
      </c>
      <c r="F9937">
        <v>-123.06926300000001</v>
      </c>
      <c r="G9937">
        <f>IF(route_map__2[[#This Row],[route_label]]&lt;&gt;A9938,0,SQRT((E9938-route_map__2[[#This Row],[stop_lat]])^2 + ((F9938-route_map__2[[#This Row],[stop_lon]])*COS(RADIANS(route_map__2[[#This Row],[stop_lat]])))^2)*111.32)</f>
        <v>0.3554494155572705</v>
      </c>
    </row>
    <row r="9938" spans="1:7" hidden="1" x14ac:dyDescent="0.2">
      <c r="A9938" t="s">
        <v>381</v>
      </c>
      <c r="B9938">
        <v>0</v>
      </c>
      <c r="C9938">
        <v>30</v>
      </c>
      <c r="D9938" t="s">
        <v>7706</v>
      </c>
      <c r="E9938">
        <v>49.176039000000003</v>
      </c>
      <c r="F9938">
        <v>-123.069288</v>
      </c>
      <c r="G9938">
        <f>IF(route_map__2[[#This Row],[route_label]]&lt;&gt;A9939,0,SQRT((E9939-route_map__2[[#This Row],[stop_lat]])^2 + ((F9939-route_map__2[[#This Row],[stop_lon]])*COS(RADIANS(route_map__2[[#This Row],[stop_lat]])))^2)*111.32)</f>
        <v>0.2957774638201362</v>
      </c>
    </row>
    <row r="9939" spans="1:7" hidden="1" x14ac:dyDescent="0.2">
      <c r="A9939" t="s">
        <v>381</v>
      </c>
      <c r="B9939">
        <v>0</v>
      </c>
      <c r="C9939">
        <v>31</v>
      </c>
      <c r="D9939" t="s">
        <v>7707</v>
      </c>
      <c r="E9939">
        <v>49.173381999999997</v>
      </c>
      <c r="F9939">
        <v>-123.069293</v>
      </c>
      <c r="G9939">
        <f>IF(route_map__2[[#This Row],[route_label]]&lt;&gt;A9940,0,SQRT((E9940-route_map__2[[#This Row],[stop_lat]])^2 + ((F9940-route_map__2[[#This Row],[stop_lon]])*COS(RADIANS(route_map__2[[#This Row],[stop_lat]])))^2)*111.32)</f>
        <v>0.15217529275086653</v>
      </c>
    </row>
    <row r="9940" spans="1:7" hidden="1" x14ac:dyDescent="0.2">
      <c r="A9940" t="s">
        <v>381</v>
      </c>
      <c r="B9940">
        <v>0</v>
      </c>
      <c r="C9940">
        <v>32</v>
      </c>
      <c r="D9940" t="s">
        <v>7708</v>
      </c>
      <c r="E9940">
        <v>49.172015000000002</v>
      </c>
      <c r="F9940">
        <v>-123.06928600000001</v>
      </c>
      <c r="G9940">
        <f>IF(route_map__2[[#This Row],[route_label]]&lt;&gt;A9941,0,SQRT((E9941-route_map__2[[#This Row],[stop_lat]])^2 + ((F9941-route_map__2[[#This Row],[stop_lon]])*COS(RADIANS(route_map__2[[#This Row],[stop_lat]])))^2)*111.32)</f>
        <v>0.29218527017969698</v>
      </c>
    </row>
    <row r="9941" spans="1:7" hidden="1" x14ac:dyDescent="0.2">
      <c r="A9941" t="s">
        <v>381</v>
      </c>
      <c r="B9941">
        <v>0</v>
      </c>
      <c r="C9941">
        <v>33</v>
      </c>
      <c r="D9941" t="s">
        <v>7709</v>
      </c>
      <c r="E9941">
        <v>49.174135</v>
      </c>
      <c r="F9941">
        <v>-123.071653</v>
      </c>
      <c r="G9941">
        <f>IF(route_map__2[[#This Row],[route_label]]&lt;&gt;A9942,0,SQRT((E9942-route_map__2[[#This Row],[stop_lat]])^2 + ((F9942-route_map__2[[#This Row],[stop_lon]])*COS(RADIANS(route_map__2[[#This Row],[stop_lat]])))^2)*111.32)</f>
        <v>0</v>
      </c>
    </row>
    <row r="9942" spans="1:7" hidden="1" x14ac:dyDescent="0.2">
      <c r="A9942" t="s">
        <v>381</v>
      </c>
      <c r="B9942">
        <v>1</v>
      </c>
      <c r="C9942">
        <v>1</v>
      </c>
      <c r="D9942" t="s">
        <v>7709</v>
      </c>
      <c r="E9942">
        <v>49.174135</v>
      </c>
      <c r="F9942">
        <v>-123.071653</v>
      </c>
      <c r="G9942">
        <f>IF(route_map__2[[#This Row],[route_label]]&lt;&gt;A9943,0,SQRT((E9943-route_map__2[[#This Row],[stop_lat]])^2 + ((F9943-route_map__2[[#This Row],[stop_lon]])*COS(RADIANS(route_map__2[[#This Row],[stop_lat]])))^2)*111.32)</f>
        <v>0.22059031258556608</v>
      </c>
    </row>
    <row r="9943" spans="1:7" hidden="1" x14ac:dyDescent="0.2">
      <c r="A9943" t="s">
        <v>381</v>
      </c>
      <c r="B9943">
        <v>1</v>
      </c>
      <c r="C9943">
        <v>2</v>
      </c>
      <c r="D9943" t="s">
        <v>7710</v>
      </c>
      <c r="E9943">
        <v>49.176091999999997</v>
      </c>
      <c r="F9943">
        <v>-123.07117700000001</v>
      </c>
      <c r="G9943">
        <f>IF(route_map__2[[#This Row],[route_label]]&lt;&gt;A9944,0,SQRT((E9944-route_map__2[[#This Row],[stop_lat]])^2 + ((F9944-route_map__2[[#This Row],[stop_lon]])*COS(RADIANS(route_map__2[[#This Row],[stop_lat]])))^2)*111.32)</f>
        <v>0.17424437186871125</v>
      </c>
    </row>
    <row r="9944" spans="1:7" hidden="1" x14ac:dyDescent="0.2">
      <c r="A9944" t="s">
        <v>381</v>
      </c>
      <c r="B9944">
        <v>1</v>
      </c>
      <c r="C9944">
        <v>3</v>
      </c>
      <c r="D9944" t="s">
        <v>7621</v>
      </c>
      <c r="E9944">
        <v>49.176817</v>
      </c>
      <c r="F9944">
        <v>-123.06905500000001</v>
      </c>
      <c r="G9944">
        <f>IF(route_map__2[[#This Row],[route_label]]&lt;&gt;A9945,0,SQRT((E9945-route_map__2[[#This Row],[stop_lat]])^2 + ((F9945-route_map__2[[#This Row],[stop_lon]])*COS(RADIANS(route_map__2[[#This Row],[stop_lat]])))^2)*111.32)</f>
        <v>0.34164120401100734</v>
      </c>
    </row>
    <row r="9945" spans="1:7" hidden="1" x14ac:dyDescent="0.2">
      <c r="A9945" t="s">
        <v>381</v>
      </c>
      <c r="B9945">
        <v>1</v>
      </c>
      <c r="C9945">
        <v>4</v>
      </c>
      <c r="D9945" t="s">
        <v>7622</v>
      </c>
      <c r="E9945">
        <v>49.179886000000003</v>
      </c>
      <c r="F9945">
        <v>-123.069059</v>
      </c>
      <c r="G9945">
        <f>IF(route_map__2[[#This Row],[route_label]]&lt;&gt;A9946,0,SQRT((E9946-route_map__2[[#This Row],[stop_lat]])^2 + ((F9946-route_map__2[[#This Row],[stop_lon]])*COS(RADIANS(route_map__2[[#This Row],[stop_lat]])))^2)*111.32)</f>
        <v>0.24950022240427558</v>
      </c>
    </row>
    <row r="9946" spans="1:7" hidden="1" x14ac:dyDescent="0.2">
      <c r="A9946" t="s">
        <v>381</v>
      </c>
      <c r="B9946">
        <v>1</v>
      </c>
      <c r="C9946">
        <v>5</v>
      </c>
      <c r="D9946" t="s">
        <v>7623</v>
      </c>
      <c r="E9946">
        <v>49.182127000000001</v>
      </c>
      <c r="F9946">
        <v>-123.06900400000001</v>
      </c>
      <c r="G9946">
        <f>IF(route_map__2[[#This Row],[route_label]]&lt;&gt;A9947,0,SQRT((E9947-route_map__2[[#This Row],[stop_lat]])^2 + ((F9947-route_map__2[[#This Row],[stop_lon]])*COS(RADIANS(route_map__2[[#This Row],[stop_lat]])))^2)*111.32)</f>
        <v>0.30530473691729909</v>
      </c>
    </row>
    <row r="9947" spans="1:7" hidden="1" x14ac:dyDescent="0.2">
      <c r="A9947" t="s">
        <v>381</v>
      </c>
      <c r="B9947">
        <v>1</v>
      </c>
      <c r="C9947">
        <v>6</v>
      </c>
      <c r="D9947" t="s">
        <v>7624</v>
      </c>
      <c r="E9947">
        <v>49.184784000000001</v>
      </c>
      <c r="F9947">
        <v>-123.070044</v>
      </c>
      <c r="G9947">
        <f>IF(route_map__2[[#This Row],[route_label]]&lt;&gt;A9948,0,SQRT((E9948-route_map__2[[#This Row],[stop_lat]])^2 + ((F9948-route_map__2[[#This Row],[stop_lon]])*COS(RADIANS(route_map__2[[#This Row],[stop_lat]])))^2)*111.32)</f>
        <v>0.26855631816430497</v>
      </c>
    </row>
    <row r="9948" spans="1:7" hidden="1" x14ac:dyDescent="0.2">
      <c r="A9948" t="s">
        <v>381</v>
      </c>
      <c r="B9948">
        <v>1</v>
      </c>
      <c r="C9948">
        <v>7</v>
      </c>
      <c r="D9948" t="s">
        <v>7351</v>
      </c>
      <c r="E9948">
        <v>49.184705999999998</v>
      </c>
      <c r="F9948">
        <v>-123.073733</v>
      </c>
      <c r="G9948">
        <f>IF(route_map__2[[#This Row],[route_label]]&lt;&gt;A9949,0,SQRT((E9949-route_map__2[[#This Row],[stop_lat]])^2 + ((F9949-route_map__2[[#This Row],[stop_lon]])*COS(RADIANS(route_map__2[[#This Row],[stop_lat]])))^2)*111.32)</f>
        <v>0.49719616994260241</v>
      </c>
    </row>
    <row r="9949" spans="1:7" hidden="1" x14ac:dyDescent="0.2">
      <c r="A9949" t="s">
        <v>381</v>
      </c>
      <c r="B9949">
        <v>1</v>
      </c>
      <c r="C9949">
        <v>8</v>
      </c>
      <c r="D9949" t="s">
        <v>7711</v>
      </c>
      <c r="E9949">
        <v>49.183653999999997</v>
      </c>
      <c r="F9949">
        <v>-123.08037400000001</v>
      </c>
      <c r="G9949">
        <f>IF(route_map__2[[#This Row],[route_label]]&lt;&gt;A9950,0,SQRT((E9950-route_map__2[[#This Row],[stop_lat]])^2 + ((F9950-route_map__2[[#This Row],[stop_lon]])*COS(RADIANS(route_map__2[[#This Row],[stop_lat]])))^2)*111.32)</f>
        <v>0.13953072965513108</v>
      </c>
    </row>
    <row r="9950" spans="1:7" hidden="1" x14ac:dyDescent="0.2">
      <c r="A9950" t="s">
        <v>381</v>
      </c>
      <c r="B9950">
        <v>1</v>
      </c>
      <c r="C9950">
        <v>9</v>
      </c>
      <c r="D9950" t="s">
        <v>7712</v>
      </c>
      <c r="E9950">
        <v>49.182422000000003</v>
      </c>
      <c r="F9950">
        <v>-123.080727</v>
      </c>
      <c r="G9950">
        <f>IF(route_map__2[[#This Row],[route_label]]&lt;&gt;A9951,0,SQRT((E9951-route_map__2[[#This Row],[stop_lat]])^2 + ((F9951-route_map__2[[#This Row],[stop_lon]])*COS(RADIANS(route_map__2[[#This Row],[stop_lat]])))^2)*111.32)</f>
        <v>0.2596874289287231</v>
      </c>
    </row>
    <row r="9951" spans="1:7" hidden="1" x14ac:dyDescent="0.2">
      <c r="A9951" t="s">
        <v>381</v>
      </c>
      <c r="B9951">
        <v>1</v>
      </c>
      <c r="C9951">
        <v>10</v>
      </c>
      <c r="D9951" t="s">
        <v>7713</v>
      </c>
      <c r="E9951">
        <v>49.180315999999998</v>
      </c>
      <c r="F9951">
        <v>-123.082262</v>
      </c>
      <c r="G9951">
        <f>IF(route_map__2[[#This Row],[route_label]]&lt;&gt;A9952,0,SQRT((E9952-route_map__2[[#This Row],[stop_lat]])^2 + ((F9952-route_map__2[[#This Row],[stop_lon]])*COS(RADIANS(route_map__2[[#This Row],[stop_lat]])))^2)*111.32)</f>
        <v>0.29013180269870376</v>
      </c>
    </row>
    <row r="9952" spans="1:7" hidden="1" x14ac:dyDescent="0.2">
      <c r="A9952" t="s">
        <v>381</v>
      </c>
      <c r="B9952">
        <v>1</v>
      </c>
      <c r="C9952">
        <v>11</v>
      </c>
      <c r="D9952" t="s">
        <v>7714</v>
      </c>
      <c r="E9952">
        <v>49.178319000000002</v>
      </c>
      <c r="F9952">
        <v>-123.084824</v>
      </c>
      <c r="G9952">
        <f>IF(route_map__2[[#This Row],[route_label]]&lt;&gt;A9953,0,SQRT((E9953-route_map__2[[#This Row],[stop_lat]])^2 + ((F9953-route_map__2[[#This Row],[stop_lon]])*COS(RADIANS(route_map__2[[#This Row],[stop_lat]])))^2)*111.32)</f>
        <v>0.21032399129952936</v>
      </c>
    </row>
    <row r="9953" spans="1:7" hidden="1" x14ac:dyDescent="0.2">
      <c r="A9953" t="s">
        <v>381</v>
      </c>
      <c r="B9953">
        <v>1</v>
      </c>
      <c r="C9953">
        <v>12</v>
      </c>
      <c r="D9953" t="s">
        <v>7715</v>
      </c>
      <c r="E9953">
        <v>49.179561</v>
      </c>
      <c r="F9953">
        <v>-123.087002</v>
      </c>
      <c r="G9953">
        <f>IF(route_map__2[[#This Row],[route_label]]&lt;&gt;A9954,0,SQRT((E9954-route_map__2[[#This Row],[stop_lat]])^2 + ((F9954-route_map__2[[#This Row],[stop_lon]])*COS(RADIANS(route_map__2[[#This Row],[stop_lat]])))^2)*111.32)</f>
        <v>0.32962317912283401</v>
      </c>
    </row>
    <row r="9954" spans="1:7" hidden="1" x14ac:dyDescent="0.2">
      <c r="A9954" t="s">
        <v>381</v>
      </c>
      <c r="B9954">
        <v>1</v>
      </c>
      <c r="C9954">
        <v>13</v>
      </c>
      <c r="D9954" t="s">
        <v>7716</v>
      </c>
      <c r="E9954">
        <v>49.179962000000003</v>
      </c>
      <c r="F9954">
        <v>-123.09148999999999</v>
      </c>
      <c r="G9954">
        <f>IF(route_map__2[[#This Row],[route_label]]&lt;&gt;A9955,0,SQRT((E9955-route_map__2[[#This Row],[stop_lat]])^2 + ((F9955-route_map__2[[#This Row],[stop_lon]])*COS(RADIANS(route_map__2[[#This Row],[stop_lat]])))^2)*111.32)</f>
        <v>0.30147005242509517</v>
      </c>
    </row>
    <row r="9955" spans="1:7" hidden="1" x14ac:dyDescent="0.2">
      <c r="A9955" t="s">
        <v>381</v>
      </c>
      <c r="B9955">
        <v>1</v>
      </c>
      <c r="C9955">
        <v>14</v>
      </c>
      <c r="D9955" t="s">
        <v>7717</v>
      </c>
      <c r="E9955">
        <v>49.182670000000002</v>
      </c>
      <c r="F9955">
        <v>-123.091448</v>
      </c>
      <c r="G9955">
        <f>IF(route_map__2[[#This Row],[route_label]]&lt;&gt;A9956,0,SQRT((E9956-route_map__2[[#This Row],[stop_lat]])^2 + ((F9956-route_map__2[[#This Row],[stop_lon]])*COS(RADIANS(route_map__2[[#This Row],[stop_lat]])))^2)*111.32)</f>
        <v>0.22315383546338988</v>
      </c>
    </row>
    <row r="9956" spans="1:7" hidden="1" x14ac:dyDescent="0.2">
      <c r="A9956" t="s">
        <v>381</v>
      </c>
      <c r="B9956">
        <v>1</v>
      </c>
      <c r="C9956">
        <v>15</v>
      </c>
      <c r="D9956" t="s">
        <v>7354</v>
      </c>
      <c r="E9956">
        <v>49.184632000000001</v>
      </c>
      <c r="F9956">
        <v>-123.092077</v>
      </c>
      <c r="G9956">
        <f>IF(route_map__2[[#This Row],[route_label]]&lt;&gt;A9957,0,SQRT((E9957-route_map__2[[#This Row],[stop_lat]])^2 + ((F9957-route_map__2[[#This Row],[stop_lon]])*COS(RADIANS(route_map__2[[#This Row],[stop_lat]])))^2)*111.32)</f>
        <v>0.38695021627138432</v>
      </c>
    </row>
    <row r="9957" spans="1:7" hidden="1" x14ac:dyDescent="0.2">
      <c r="A9957" t="s">
        <v>381</v>
      </c>
      <c r="B9957">
        <v>1</v>
      </c>
      <c r="C9957">
        <v>16</v>
      </c>
      <c r="D9957" t="s">
        <v>7355</v>
      </c>
      <c r="E9957">
        <v>49.184649999999998</v>
      </c>
      <c r="F9957">
        <v>-123.09739500000001</v>
      </c>
      <c r="G9957">
        <f>IF(route_map__2[[#This Row],[route_label]]&lt;&gt;A9958,0,SQRT((E9958-route_map__2[[#This Row],[stop_lat]])^2 + ((F9958-route_map__2[[#This Row],[stop_lon]])*COS(RADIANS(route_map__2[[#This Row],[stop_lat]])))^2)*111.32)</f>
        <v>0.30014655657637485</v>
      </c>
    </row>
    <row r="9958" spans="1:7" hidden="1" x14ac:dyDescent="0.2">
      <c r="A9958" t="s">
        <v>381</v>
      </c>
      <c r="B9958">
        <v>1</v>
      </c>
      <c r="C9958">
        <v>17</v>
      </c>
      <c r="D9958" t="s">
        <v>7356</v>
      </c>
      <c r="E9958">
        <v>49.184666999999997</v>
      </c>
      <c r="F9958">
        <v>-123.10151999999999</v>
      </c>
      <c r="G9958">
        <f>IF(route_map__2[[#This Row],[route_label]]&lt;&gt;A9959,0,SQRT((E9959-route_map__2[[#This Row],[stop_lat]])^2 + ((F9959-route_map__2[[#This Row],[stop_lon]])*COS(RADIANS(route_map__2[[#This Row],[stop_lat]])))^2)*111.32)</f>
        <v>0.13882901986816656</v>
      </c>
    </row>
    <row r="9959" spans="1:7" hidden="1" x14ac:dyDescent="0.2">
      <c r="A9959" t="s">
        <v>381</v>
      </c>
      <c r="B9959">
        <v>1</v>
      </c>
      <c r="C9959">
        <v>18</v>
      </c>
      <c r="D9959" t="s">
        <v>7357</v>
      </c>
      <c r="E9959">
        <v>49.184669999999997</v>
      </c>
      <c r="F9959">
        <v>-123.10342799999999</v>
      </c>
      <c r="G9959">
        <f>IF(route_map__2[[#This Row],[route_label]]&lt;&gt;A9960,0,SQRT((E9960-route_map__2[[#This Row],[stop_lat]])^2 + ((F9960-route_map__2[[#This Row],[stop_lon]])*COS(RADIANS(route_map__2[[#This Row],[stop_lat]])))^2)*111.32)</f>
        <v>0.53182166502416095</v>
      </c>
    </row>
    <row r="9960" spans="1:7" hidden="1" x14ac:dyDescent="0.2">
      <c r="A9960" t="s">
        <v>381</v>
      </c>
      <c r="B9960">
        <v>1</v>
      </c>
      <c r="C9960">
        <v>19</v>
      </c>
      <c r="D9960" t="s">
        <v>7358</v>
      </c>
      <c r="E9960">
        <v>49.184697999999997</v>
      </c>
      <c r="F9960">
        <v>-123.110737</v>
      </c>
      <c r="G9960">
        <f>IF(route_map__2[[#This Row],[route_label]]&lt;&gt;A9961,0,SQRT((E9961-route_map__2[[#This Row],[stop_lat]])^2 + ((F9961-route_map__2[[#This Row],[stop_lon]])*COS(RADIANS(route_map__2[[#This Row],[stop_lat]])))^2)*111.32)</f>
        <v>0.25565616476465336</v>
      </c>
    </row>
    <row r="9961" spans="1:7" hidden="1" x14ac:dyDescent="0.2">
      <c r="A9961" t="s">
        <v>381</v>
      </c>
      <c r="B9961">
        <v>1</v>
      </c>
      <c r="C9961">
        <v>20</v>
      </c>
      <c r="D9961" t="s">
        <v>7359</v>
      </c>
      <c r="E9961">
        <v>49.183988999999997</v>
      </c>
      <c r="F9961">
        <v>-123.114079</v>
      </c>
      <c r="G9961">
        <f>IF(route_map__2[[#This Row],[route_label]]&lt;&gt;A9962,0,SQRT((E9962-route_map__2[[#This Row],[stop_lat]])^2 + ((F9962-route_map__2[[#This Row],[stop_lon]])*COS(RADIANS(route_map__2[[#This Row],[stop_lat]])))^2)*111.32)</f>
        <v>0.27609853899923015</v>
      </c>
    </row>
    <row r="9962" spans="1:7" hidden="1" x14ac:dyDescent="0.2">
      <c r="A9962" t="s">
        <v>381</v>
      </c>
      <c r="B9962">
        <v>1</v>
      </c>
      <c r="C9962">
        <v>21</v>
      </c>
      <c r="D9962" t="s">
        <v>7360</v>
      </c>
      <c r="E9962">
        <v>49.181508999999998</v>
      </c>
      <c r="F9962">
        <v>-123.11413</v>
      </c>
      <c r="G9962">
        <f>IF(route_map__2[[#This Row],[route_label]]&lt;&gt;A9963,0,SQRT((E9963-route_map__2[[#This Row],[stop_lat]])^2 + ((F9963-route_map__2[[#This Row],[stop_lon]])*COS(RADIANS(route_map__2[[#This Row],[stop_lat]])))^2)*111.32)</f>
        <v>0.32650314926533802</v>
      </c>
    </row>
    <row r="9963" spans="1:7" hidden="1" x14ac:dyDescent="0.2">
      <c r="A9963" t="s">
        <v>381</v>
      </c>
      <c r="B9963">
        <v>1</v>
      </c>
      <c r="C9963">
        <v>22</v>
      </c>
      <c r="D9963" t="s">
        <v>7361</v>
      </c>
      <c r="E9963">
        <v>49.178576</v>
      </c>
      <c r="F9963">
        <v>-123.114116</v>
      </c>
      <c r="G9963">
        <f>IF(route_map__2[[#This Row],[route_label]]&lt;&gt;A9964,0,SQRT((E9964-route_map__2[[#This Row],[stop_lat]])^2 + ((F9964-route_map__2[[#This Row],[stop_lon]])*COS(RADIANS(route_map__2[[#This Row],[stop_lat]])))^2)*111.32)</f>
        <v>0.38367129864032473</v>
      </c>
    </row>
    <row r="9964" spans="1:7" hidden="1" x14ac:dyDescent="0.2">
      <c r="A9964" t="s">
        <v>381</v>
      </c>
      <c r="B9964">
        <v>1</v>
      </c>
      <c r="C9964">
        <v>23</v>
      </c>
      <c r="D9964" t="s">
        <v>5448</v>
      </c>
      <c r="E9964">
        <v>49.177384000000004</v>
      </c>
      <c r="F9964">
        <v>-123.119063</v>
      </c>
      <c r="G9964">
        <f>IF(route_map__2[[#This Row],[route_label]]&lt;&gt;A9965,0,SQRT((E9965-route_map__2[[#This Row],[stop_lat]])^2 + ((F9965-route_map__2[[#This Row],[stop_lon]])*COS(RADIANS(route_map__2[[#This Row],[stop_lat]])))^2)*111.32)</f>
        <v>0.42739560651319886</v>
      </c>
    </row>
    <row r="9965" spans="1:7" hidden="1" x14ac:dyDescent="0.2">
      <c r="A9965" t="s">
        <v>381</v>
      </c>
      <c r="B9965">
        <v>1</v>
      </c>
      <c r="C9965">
        <v>24</v>
      </c>
      <c r="D9965" t="s">
        <v>7362</v>
      </c>
      <c r="E9965">
        <v>49.176501999999999</v>
      </c>
      <c r="F9965">
        <v>-123.124779</v>
      </c>
      <c r="G9965">
        <f>IF(route_map__2[[#This Row],[route_label]]&lt;&gt;A9966,0,SQRT((E9966-route_map__2[[#This Row],[stop_lat]])^2 + ((F9966-route_map__2[[#This Row],[stop_lon]])*COS(RADIANS(route_map__2[[#This Row],[stop_lat]])))^2)*111.32)</f>
        <v>0.32718087254634415</v>
      </c>
    </row>
    <row r="9966" spans="1:7" hidden="1" x14ac:dyDescent="0.2">
      <c r="A9966" t="s">
        <v>381</v>
      </c>
      <c r="B9966">
        <v>1</v>
      </c>
      <c r="C9966">
        <v>25</v>
      </c>
      <c r="D9966" t="s">
        <v>7363</v>
      </c>
      <c r="E9966">
        <v>49.173988000000001</v>
      </c>
      <c r="F9966">
        <v>-123.12710800000001</v>
      </c>
      <c r="G9966">
        <f>IF(route_map__2[[#This Row],[route_label]]&lt;&gt;A9967,0,SQRT((E9967-route_map__2[[#This Row],[stop_lat]])^2 + ((F9967-route_map__2[[#This Row],[stop_lon]])*COS(RADIANS(route_map__2[[#This Row],[stop_lat]])))^2)*111.32)</f>
        <v>0.4249908112964107</v>
      </c>
    </row>
    <row r="9967" spans="1:7" hidden="1" x14ac:dyDescent="0.2">
      <c r="A9967" t="s">
        <v>381</v>
      </c>
      <c r="B9967">
        <v>1</v>
      </c>
      <c r="C9967">
        <v>26</v>
      </c>
      <c r="D9967" t="s">
        <v>7364</v>
      </c>
      <c r="E9967">
        <v>49.173932000000001</v>
      </c>
      <c r="F9967">
        <v>-123.132947</v>
      </c>
      <c r="G9967">
        <f>IF(route_map__2[[#This Row],[route_label]]&lt;&gt;A9968,0,SQRT((E9968-route_map__2[[#This Row],[stop_lat]])^2 + ((F9968-route_map__2[[#This Row],[stop_lon]])*COS(RADIANS(route_map__2[[#This Row],[stop_lat]])))^2)*111.32)</f>
        <v>0.3053621514909956</v>
      </c>
    </row>
    <row r="9968" spans="1:7" hidden="1" x14ac:dyDescent="0.2">
      <c r="A9968" t="s">
        <v>381</v>
      </c>
      <c r="B9968">
        <v>1</v>
      </c>
      <c r="C9968">
        <v>27</v>
      </c>
      <c r="D9968" t="s">
        <v>7263</v>
      </c>
      <c r="E9968">
        <v>49.172868999999999</v>
      </c>
      <c r="F9968">
        <v>-123.136815</v>
      </c>
      <c r="G9968">
        <f>IF(route_map__2[[#This Row],[route_label]]&lt;&gt;A9969,0,SQRT((E9969-route_map__2[[#This Row],[stop_lat]])^2 + ((F9969-route_map__2[[#This Row],[stop_lon]])*COS(RADIANS(route_map__2[[#This Row],[stop_lat]])))^2)*111.32)</f>
        <v>0.46800579385073188</v>
      </c>
    </row>
    <row r="9969" spans="1:7" hidden="1" x14ac:dyDescent="0.2">
      <c r="A9969" t="s">
        <v>381</v>
      </c>
      <c r="B9969">
        <v>1</v>
      </c>
      <c r="C9969">
        <v>28</v>
      </c>
      <c r="D9969" t="s">
        <v>5417</v>
      </c>
      <c r="E9969">
        <v>49.168747000000003</v>
      </c>
      <c r="F9969">
        <v>-123.13554999999999</v>
      </c>
      <c r="G9969">
        <f>IF(route_map__2[[#This Row],[route_label]]&lt;&gt;A9970,0,SQRT((E9970-route_map__2[[#This Row],[stop_lat]])^2 + ((F9970-route_map__2[[#This Row],[stop_lon]])*COS(RADIANS(route_map__2[[#This Row],[stop_lat]])))^2)*111.32)</f>
        <v>0.5937093063306369</v>
      </c>
    </row>
    <row r="9970" spans="1:7" hidden="1" x14ac:dyDescent="0.2">
      <c r="A9970" t="s">
        <v>381</v>
      </c>
      <c r="B9970">
        <v>1</v>
      </c>
      <c r="C9970">
        <v>29</v>
      </c>
      <c r="D9970" t="s">
        <v>7718</v>
      </c>
      <c r="E9970">
        <v>49.163415000000001</v>
      </c>
      <c r="F9970">
        <v>-123.135734</v>
      </c>
      <c r="G9970">
        <f>IF(route_map__2[[#This Row],[route_label]]&lt;&gt;A9971,0,SQRT((E9971-route_map__2[[#This Row],[stop_lat]])^2 + ((F9971-route_map__2[[#This Row],[stop_lon]])*COS(RADIANS(route_map__2[[#This Row],[stop_lat]])))^2)*111.32)</f>
        <v>0.12513444685341976</v>
      </c>
    </row>
    <row r="9971" spans="1:7" hidden="1" x14ac:dyDescent="0.2">
      <c r="A9971" t="s">
        <v>381</v>
      </c>
      <c r="B9971">
        <v>1</v>
      </c>
      <c r="C9971">
        <v>30</v>
      </c>
      <c r="D9971" t="s">
        <v>7693</v>
      </c>
      <c r="E9971">
        <v>49.163406000000002</v>
      </c>
      <c r="F9971">
        <v>-123.13401500000001</v>
      </c>
      <c r="G9971">
        <f>IF(route_map__2[[#This Row],[route_label]]&lt;&gt;A9972,0,SQRT((E9972-route_map__2[[#This Row],[stop_lat]])^2 + ((F9972-route_map__2[[#This Row],[stop_lon]])*COS(RADIANS(route_map__2[[#This Row],[stop_lat]])))^2)*111.32)</f>
        <v>0</v>
      </c>
    </row>
    <row r="9972" spans="1:7" hidden="1" x14ac:dyDescent="0.2">
      <c r="A9972" t="s">
        <v>303</v>
      </c>
      <c r="B9972">
        <v>0</v>
      </c>
      <c r="C9972">
        <v>1</v>
      </c>
      <c r="D9972" t="s">
        <v>7719</v>
      </c>
      <c r="E9972">
        <v>49.155303000000004</v>
      </c>
      <c r="F9972">
        <v>-123.04351800000001</v>
      </c>
      <c r="G9972">
        <f>IF(route_map__2[[#This Row],[route_label]]&lt;&gt;A9973,0,SQRT((E9973-route_map__2[[#This Row],[stop_lat]])^2 + ((F9973-route_map__2[[#This Row],[stop_lon]])*COS(RADIANS(route_map__2[[#This Row],[stop_lat]])))^2)*111.32)</f>
        <v>0.26340247306165893</v>
      </c>
    </row>
    <row r="9973" spans="1:7" hidden="1" x14ac:dyDescent="0.2">
      <c r="A9973" t="s">
        <v>303</v>
      </c>
      <c r="B9973">
        <v>0</v>
      </c>
      <c r="C9973">
        <v>2</v>
      </c>
      <c r="D9973" t="s">
        <v>7719</v>
      </c>
      <c r="E9973">
        <v>49.155248999999998</v>
      </c>
      <c r="F9973">
        <v>-123.039901</v>
      </c>
      <c r="G9973">
        <f>IF(route_map__2[[#This Row],[route_label]]&lt;&gt;A9974,0,SQRT((E9974-route_map__2[[#This Row],[stop_lat]])^2 + ((F9974-route_map__2[[#This Row],[stop_lon]])*COS(RADIANS(route_map__2[[#This Row],[stop_lat]])))^2)*111.32)</f>
        <v>1.2321902516550105</v>
      </c>
    </row>
    <row r="9974" spans="1:7" hidden="1" x14ac:dyDescent="0.2">
      <c r="A9974" t="s">
        <v>303</v>
      </c>
      <c r="B9974">
        <v>0</v>
      </c>
      <c r="C9974">
        <v>3</v>
      </c>
      <c r="D9974" t="s">
        <v>7720</v>
      </c>
      <c r="E9974">
        <v>49.158253999999999</v>
      </c>
      <c r="F9974">
        <v>-123.023612</v>
      </c>
      <c r="G9974">
        <f>IF(route_map__2[[#This Row],[route_label]]&lt;&gt;A9975,0,SQRT((E9975-route_map__2[[#This Row],[stop_lat]])^2 + ((F9975-route_map__2[[#This Row],[stop_lon]])*COS(RADIANS(route_map__2[[#This Row],[stop_lat]])))^2)*111.32)</f>
        <v>0.44536308396505414</v>
      </c>
    </row>
    <row r="9975" spans="1:7" hidden="1" x14ac:dyDescent="0.2">
      <c r="A9975" t="s">
        <v>303</v>
      </c>
      <c r="B9975">
        <v>0</v>
      </c>
      <c r="C9975">
        <v>4</v>
      </c>
      <c r="D9975" t="s">
        <v>7721</v>
      </c>
      <c r="E9975">
        <v>49.159374</v>
      </c>
      <c r="F9975">
        <v>-123.01773900000001</v>
      </c>
      <c r="G9975">
        <f>IF(route_map__2[[#This Row],[route_label]]&lt;&gt;A9976,0,SQRT((E9976-route_map__2[[#This Row],[stop_lat]])^2 + ((F9976-route_map__2[[#This Row],[stop_lon]])*COS(RADIANS(route_map__2[[#This Row],[stop_lat]])))^2)*111.32)</f>
        <v>0.38092119790926854</v>
      </c>
    </row>
    <row r="9976" spans="1:7" hidden="1" x14ac:dyDescent="0.2">
      <c r="A9976" t="s">
        <v>303</v>
      </c>
      <c r="B9976">
        <v>0</v>
      </c>
      <c r="C9976">
        <v>5</v>
      </c>
      <c r="D9976" t="s">
        <v>7722</v>
      </c>
      <c r="E9976">
        <v>49.160345999999997</v>
      </c>
      <c r="F9976">
        <v>-123.012722</v>
      </c>
      <c r="G9976">
        <f>IF(route_map__2[[#This Row],[route_label]]&lt;&gt;A9977,0,SQRT((E9977-route_map__2[[#This Row],[stop_lat]])^2 + ((F9977-route_map__2[[#This Row],[stop_lon]])*COS(RADIANS(route_map__2[[#This Row],[stop_lat]])))^2)*111.32)</f>
        <v>1.7345480112216265</v>
      </c>
    </row>
    <row r="9977" spans="1:7" hidden="1" x14ac:dyDescent="0.2">
      <c r="A9977" t="s">
        <v>303</v>
      </c>
      <c r="B9977">
        <v>0</v>
      </c>
      <c r="C9977">
        <v>6</v>
      </c>
      <c r="D9977" t="s">
        <v>7723</v>
      </c>
      <c r="E9977">
        <v>49.169173999999998</v>
      </c>
      <c r="F9977">
        <v>-122.993088</v>
      </c>
      <c r="G9977">
        <f>IF(route_map__2[[#This Row],[route_label]]&lt;&gt;A9978,0,SQRT((E9978-route_map__2[[#This Row],[stop_lat]])^2 + ((F9978-route_map__2[[#This Row],[stop_lon]])*COS(RADIANS(route_map__2[[#This Row],[stop_lat]])))^2)*111.32)</f>
        <v>1.3194282119787635</v>
      </c>
    </row>
    <row r="9978" spans="1:7" hidden="1" x14ac:dyDescent="0.2">
      <c r="A9978" t="s">
        <v>303</v>
      </c>
      <c r="B9978">
        <v>0</v>
      </c>
      <c r="C9978">
        <v>7</v>
      </c>
      <c r="D9978" t="s">
        <v>7724</v>
      </c>
      <c r="E9978">
        <v>49.167955999999997</v>
      </c>
      <c r="F9978">
        <v>-122.975056</v>
      </c>
      <c r="G9978">
        <f>IF(route_map__2[[#This Row],[route_label]]&lt;&gt;A9979,0,SQRT((E9979-route_map__2[[#This Row],[stop_lat]])^2 + ((F9979-route_map__2[[#This Row],[stop_lon]])*COS(RADIANS(route_map__2[[#This Row],[stop_lat]])))^2)*111.32)</f>
        <v>0.42003718220561426</v>
      </c>
    </row>
    <row r="9979" spans="1:7" hidden="1" x14ac:dyDescent="0.2">
      <c r="A9979" t="s">
        <v>303</v>
      </c>
      <c r="B9979">
        <v>0</v>
      </c>
      <c r="C9979">
        <v>8</v>
      </c>
      <c r="D9979" t="s">
        <v>7725</v>
      </c>
      <c r="E9979">
        <v>49.171143999999998</v>
      </c>
      <c r="F9979">
        <v>-122.971969</v>
      </c>
      <c r="G9979">
        <f>IF(route_map__2[[#This Row],[route_label]]&lt;&gt;A9980,0,SQRT((E9980-route_map__2[[#This Row],[stop_lat]])^2 + ((F9980-route_map__2[[#This Row],[stop_lon]])*COS(RADIANS(route_map__2[[#This Row],[stop_lat]])))^2)*111.32)</f>
        <v>0.42715190932959124</v>
      </c>
    </row>
    <row r="9980" spans="1:7" hidden="1" x14ac:dyDescent="0.2">
      <c r="A9980" t="s">
        <v>303</v>
      </c>
      <c r="B9980">
        <v>0</v>
      </c>
      <c r="C9980">
        <v>9</v>
      </c>
      <c r="D9980" t="s">
        <v>7726</v>
      </c>
      <c r="E9980">
        <v>49.174717999999999</v>
      </c>
      <c r="F9980">
        <v>-122.96983299999999</v>
      </c>
      <c r="G9980">
        <f>IF(route_map__2[[#This Row],[route_label]]&lt;&gt;A9981,0,SQRT((E9981-route_map__2[[#This Row],[stop_lat]])^2 + ((F9981-route_map__2[[#This Row],[stop_lon]])*COS(RADIANS(route_map__2[[#This Row],[stop_lat]])))^2)*111.32)</f>
        <v>0.32393969635442454</v>
      </c>
    </row>
    <row r="9981" spans="1:7" hidden="1" x14ac:dyDescent="0.2">
      <c r="A9981" t="s">
        <v>303</v>
      </c>
      <c r="B9981">
        <v>0</v>
      </c>
      <c r="C9981">
        <v>10</v>
      </c>
      <c r="D9981" t="s">
        <v>7727</v>
      </c>
      <c r="E9981">
        <v>49.177436</v>
      </c>
      <c r="F9981">
        <v>-122.968243</v>
      </c>
      <c r="G9981">
        <f>IF(route_map__2[[#This Row],[route_label]]&lt;&gt;A9982,0,SQRT((E9982-route_map__2[[#This Row],[stop_lat]])^2 + ((F9982-route_map__2[[#This Row],[stop_lon]])*COS(RADIANS(route_map__2[[#This Row],[stop_lat]])))^2)*111.32)</f>
        <v>0.30836998876056304</v>
      </c>
    </row>
    <row r="9982" spans="1:7" hidden="1" x14ac:dyDescent="0.2">
      <c r="A9982" t="s">
        <v>303</v>
      </c>
      <c r="B9982">
        <v>0</v>
      </c>
      <c r="C9982">
        <v>11</v>
      </c>
      <c r="D9982" t="s">
        <v>7728</v>
      </c>
      <c r="E9982">
        <v>49.180019000000001</v>
      </c>
      <c r="F9982">
        <v>-122.966712</v>
      </c>
      <c r="G9982">
        <f>IF(route_map__2[[#This Row],[route_label]]&lt;&gt;A9983,0,SQRT((E9983-route_map__2[[#This Row],[stop_lat]])^2 + ((F9983-route_map__2[[#This Row],[stop_lon]])*COS(RADIANS(route_map__2[[#This Row],[stop_lat]])))^2)*111.32)</f>
        <v>0.74706313270813174</v>
      </c>
    </row>
    <row r="9983" spans="1:7" hidden="1" x14ac:dyDescent="0.2">
      <c r="A9983" t="s">
        <v>303</v>
      </c>
      <c r="B9983">
        <v>0</v>
      </c>
      <c r="C9983">
        <v>12</v>
      </c>
      <c r="D9983" t="s">
        <v>7729</v>
      </c>
      <c r="E9983">
        <v>49.183562000000002</v>
      </c>
      <c r="F9983">
        <v>-122.957993</v>
      </c>
      <c r="G9983">
        <f>IF(route_map__2[[#This Row],[route_label]]&lt;&gt;A9984,0,SQRT((E9984-route_map__2[[#This Row],[stop_lat]])^2 + ((F9984-route_map__2[[#This Row],[stop_lon]])*COS(RADIANS(route_map__2[[#This Row],[stop_lat]])))^2)*111.32)</f>
        <v>0.49582454891977423</v>
      </c>
    </row>
    <row r="9984" spans="1:7" hidden="1" x14ac:dyDescent="0.2">
      <c r="A9984" t="s">
        <v>303</v>
      </c>
      <c r="B9984">
        <v>0</v>
      </c>
      <c r="C9984">
        <v>13</v>
      </c>
      <c r="D9984" t="s">
        <v>7730</v>
      </c>
      <c r="E9984">
        <v>49.185476000000001</v>
      </c>
      <c r="F9984">
        <v>-122.95184</v>
      </c>
      <c r="G9984">
        <f>IF(route_map__2[[#This Row],[route_label]]&lt;&gt;A9985,0,SQRT((E9985-route_map__2[[#This Row],[stop_lat]])^2 + ((F9985-route_map__2[[#This Row],[stop_lon]])*COS(RADIANS(route_map__2[[#This Row],[stop_lat]])))^2)*111.32)</f>
        <v>0.43036880907342034</v>
      </c>
    </row>
    <row r="9985" spans="1:7" hidden="1" x14ac:dyDescent="0.2">
      <c r="A9985" t="s">
        <v>303</v>
      </c>
      <c r="B9985">
        <v>0</v>
      </c>
      <c r="C9985">
        <v>14</v>
      </c>
      <c r="D9985" t="s">
        <v>2735</v>
      </c>
      <c r="E9985">
        <v>49.187932000000004</v>
      </c>
      <c r="F9985">
        <v>-122.947272</v>
      </c>
      <c r="G9985">
        <f>IF(route_map__2[[#This Row],[route_label]]&lt;&gt;A9986,0,SQRT((E9986-route_map__2[[#This Row],[stop_lat]])^2 + ((F9986-route_map__2[[#This Row],[stop_lon]])*COS(RADIANS(route_map__2[[#This Row],[stop_lat]])))^2)*111.32)</f>
        <v>1.3392990645565608</v>
      </c>
    </row>
    <row r="9986" spans="1:7" hidden="1" x14ac:dyDescent="0.2">
      <c r="A9986" t="s">
        <v>303</v>
      </c>
      <c r="B9986">
        <v>0</v>
      </c>
      <c r="C9986">
        <v>15</v>
      </c>
      <c r="D9986" t="s">
        <v>2586</v>
      </c>
      <c r="E9986">
        <v>49.199857000000002</v>
      </c>
      <c r="F9986">
        <v>-122.94971099999999</v>
      </c>
      <c r="G9986">
        <f>IF(route_map__2[[#This Row],[route_label]]&lt;&gt;A9987,0,SQRT((E9987-route_map__2[[#This Row],[stop_lat]])^2 + ((F9987-route_map__2[[#This Row],[stop_lon]])*COS(RADIANS(route_map__2[[#This Row],[stop_lat]])))^2)*111.32)</f>
        <v>4.4661741060590149E-2</v>
      </c>
    </row>
    <row r="9987" spans="1:7" hidden="1" x14ac:dyDescent="0.2">
      <c r="A9987" t="s">
        <v>303</v>
      </c>
      <c r="B9987">
        <v>1</v>
      </c>
      <c r="C9987">
        <v>1</v>
      </c>
      <c r="D9987" t="s">
        <v>7599</v>
      </c>
      <c r="E9987">
        <v>49.199857000000002</v>
      </c>
      <c r="F9987">
        <v>-122.94909699999999</v>
      </c>
      <c r="G9987">
        <f>IF(route_map__2[[#This Row],[route_label]]&lt;&gt;A9988,0,SQRT((E9988-route_map__2[[#This Row],[stop_lat]])^2 + ((F9988-route_map__2[[#This Row],[stop_lon]])*COS(RADIANS(route_map__2[[#This Row],[stop_lat]])))^2)*111.32)</f>
        <v>1.6838198178811767</v>
      </c>
    </row>
    <row r="9988" spans="1:7" hidden="1" x14ac:dyDescent="0.2">
      <c r="A9988" t="s">
        <v>303</v>
      </c>
      <c r="B9988">
        <v>1</v>
      </c>
      <c r="C9988">
        <v>2</v>
      </c>
      <c r="D9988" t="s">
        <v>7731</v>
      </c>
      <c r="E9988">
        <v>49.184961000000001</v>
      </c>
      <c r="F9988">
        <v>-122.953118</v>
      </c>
      <c r="G9988">
        <f>IF(route_map__2[[#This Row],[route_label]]&lt;&gt;A9989,0,SQRT((E9989-route_map__2[[#This Row],[stop_lat]])^2 + ((F9989-route_map__2[[#This Row],[stop_lon]])*COS(RADIANS(route_map__2[[#This Row],[stop_lat]])))^2)*111.32)</f>
        <v>0.39262420937949516</v>
      </c>
    </row>
    <row r="9989" spans="1:7" hidden="1" x14ac:dyDescent="0.2">
      <c r="A9989" t="s">
        <v>303</v>
      </c>
      <c r="B9989">
        <v>1</v>
      </c>
      <c r="C9989">
        <v>3</v>
      </c>
      <c r="D9989" t="s">
        <v>7604</v>
      </c>
      <c r="E9989">
        <v>49.183678999999998</v>
      </c>
      <c r="F9989">
        <v>-122.958145</v>
      </c>
      <c r="G9989">
        <f>IF(route_map__2[[#This Row],[route_label]]&lt;&gt;A9990,0,SQRT((E9990-route_map__2[[#This Row],[stop_lat]])^2 + ((F9990-route_map__2[[#This Row],[stop_lon]])*COS(RADIANS(route_map__2[[#This Row],[stop_lat]])))^2)*111.32)</f>
        <v>0.53916579913799123</v>
      </c>
    </row>
    <row r="9990" spans="1:7" hidden="1" x14ac:dyDescent="0.2">
      <c r="A9990" t="s">
        <v>303</v>
      </c>
      <c r="B9990">
        <v>1</v>
      </c>
      <c r="C9990">
        <v>4</v>
      </c>
      <c r="D9990" t="s">
        <v>7605</v>
      </c>
      <c r="E9990">
        <v>49.181620000000002</v>
      </c>
      <c r="F9990">
        <v>-122.96485199999999</v>
      </c>
      <c r="G9990">
        <f>IF(route_map__2[[#This Row],[route_label]]&lt;&gt;A9991,0,SQRT((E9991-route_map__2[[#This Row],[stop_lat]])^2 + ((F9991-route_map__2[[#This Row],[stop_lon]])*COS(RADIANS(route_map__2[[#This Row],[stop_lat]])))^2)*111.32)</f>
        <v>0.31044498999491499</v>
      </c>
    </row>
    <row r="9991" spans="1:7" hidden="1" x14ac:dyDescent="0.2">
      <c r="A9991" t="s">
        <v>303</v>
      </c>
      <c r="B9991">
        <v>1</v>
      </c>
      <c r="C9991">
        <v>5</v>
      </c>
      <c r="D9991" t="s">
        <v>7606</v>
      </c>
      <c r="E9991">
        <v>49.179335999999999</v>
      </c>
      <c r="F9991">
        <v>-122.96729999999999</v>
      </c>
      <c r="G9991">
        <f>IF(route_map__2[[#This Row],[route_label]]&lt;&gt;A9992,0,SQRT((E9992-route_map__2[[#This Row],[stop_lat]])^2 + ((F9992-route_map__2[[#This Row],[stop_lon]])*COS(RADIANS(route_map__2[[#This Row],[stop_lat]])))^2)*111.32)</f>
        <v>0.20615766420522919</v>
      </c>
    </row>
    <row r="9992" spans="1:7" hidden="1" x14ac:dyDescent="0.2">
      <c r="A9992" t="s">
        <v>303</v>
      </c>
      <c r="B9992">
        <v>1</v>
      </c>
      <c r="C9992">
        <v>6</v>
      </c>
      <c r="D9992" t="s">
        <v>7607</v>
      </c>
      <c r="E9992">
        <v>49.177607000000002</v>
      </c>
      <c r="F9992">
        <v>-122.968315</v>
      </c>
      <c r="G9992">
        <f>IF(route_map__2[[#This Row],[route_label]]&lt;&gt;A9993,0,SQRT((E9993-route_map__2[[#This Row],[stop_lat]])^2 + ((F9993-route_map__2[[#This Row],[stop_lon]])*COS(RADIANS(route_map__2[[#This Row],[stop_lat]])))^2)*111.32)</f>
        <v>0.47299447621808827</v>
      </c>
    </row>
    <row r="9993" spans="1:7" hidden="1" x14ac:dyDescent="0.2">
      <c r="A9993" t="s">
        <v>303</v>
      </c>
      <c r="B9993">
        <v>1</v>
      </c>
      <c r="C9993">
        <v>7</v>
      </c>
      <c r="D9993" t="s">
        <v>7608</v>
      </c>
      <c r="E9993">
        <v>49.173647000000003</v>
      </c>
      <c r="F9993">
        <v>-122.970671</v>
      </c>
      <c r="G9993">
        <f>IF(route_map__2[[#This Row],[route_label]]&lt;&gt;A9994,0,SQRT((E9994-route_map__2[[#This Row],[stop_lat]])^2 + ((F9994-route_map__2[[#This Row],[stop_lon]])*COS(RADIANS(route_map__2[[#This Row],[stop_lat]])))^2)*111.32)</f>
        <v>0.30105029045687776</v>
      </c>
    </row>
    <row r="9994" spans="1:7" hidden="1" x14ac:dyDescent="0.2">
      <c r="A9994" t="s">
        <v>303</v>
      </c>
      <c r="B9994">
        <v>1</v>
      </c>
      <c r="C9994">
        <v>8</v>
      </c>
      <c r="D9994" t="s">
        <v>7609</v>
      </c>
      <c r="E9994">
        <v>49.171162000000002</v>
      </c>
      <c r="F9994">
        <v>-122.972303</v>
      </c>
      <c r="G9994">
        <f>IF(route_map__2[[#This Row],[route_label]]&lt;&gt;A9995,0,SQRT((E9995-route_map__2[[#This Row],[stop_lat]])^2 + ((F9995-route_map__2[[#This Row],[stop_lon]])*COS(RADIANS(route_map__2[[#This Row],[stop_lat]])))^2)*111.32)</f>
        <v>0.44091602286846088</v>
      </c>
    </row>
    <row r="9995" spans="1:7" hidden="1" x14ac:dyDescent="0.2">
      <c r="A9995" t="s">
        <v>303</v>
      </c>
      <c r="B9995">
        <v>1</v>
      </c>
      <c r="C9995">
        <v>9</v>
      </c>
      <c r="D9995" t="s">
        <v>7610</v>
      </c>
      <c r="E9995">
        <v>49.168576999999999</v>
      </c>
      <c r="F9995">
        <v>-122.976893</v>
      </c>
      <c r="G9995">
        <f>IF(route_map__2[[#This Row],[route_label]]&lt;&gt;A9996,0,SQRT((E9996-route_map__2[[#This Row],[stop_lat]])^2 + ((F9996-route_map__2[[#This Row],[stop_lon]])*COS(RADIANS(route_map__2[[#This Row],[stop_lat]])))^2)*111.32)</f>
        <v>1.2875911253769605</v>
      </c>
    </row>
    <row r="9996" spans="1:7" hidden="1" x14ac:dyDescent="0.2">
      <c r="A9996" t="s">
        <v>303</v>
      </c>
      <c r="B9996">
        <v>1</v>
      </c>
      <c r="C9996">
        <v>10</v>
      </c>
      <c r="D9996" t="s">
        <v>7614</v>
      </c>
      <c r="E9996">
        <v>49.169317999999997</v>
      </c>
      <c r="F9996">
        <v>-122.994547</v>
      </c>
      <c r="G9996">
        <f>IF(route_map__2[[#This Row],[route_label]]&lt;&gt;A9997,0,SQRT((E9997-route_map__2[[#This Row],[stop_lat]])^2 + ((F9997-route_map__2[[#This Row],[stop_lon]])*COS(RADIANS(route_map__2[[#This Row],[stop_lat]])))^2)*111.32)</f>
        <v>1.3442180223403799</v>
      </c>
    </row>
    <row r="9997" spans="1:7" hidden="1" x14ac:dyDescent="0.2">
      <c r="A9997" t="s">
        <v>303</v>
      </c>
      <c r="B9997">
        <v>1</v>
      </c>
      <c r="C9997">
        <v>11</v>
      </c>
      <c r="D9997" t="s">
        <v>7732</v>
      </c>
      <c r="E9997">
        <v>49.168301</v>
      </c>
      <c r="F9997">
        <v>-123.01295</v>
      </c>
      <c r="G9997">
        <f>IF(route_map__2[[#This Row],[route_label]]&lt;&gt;A9998,0,SQRT((E9998-route_map__2[[#This Row],[stop_lat]])^2 + ((F9998-route_map__2[[#This Row],[stop_lon]])*COS(RADIANS(route_map__2[[#This Row],[stop_lat]])))^2)*111.32)</f>
        <v>0.97638193629315151</v>
      </c>
    </row>
    <row r="9998" spans="1:7" hidden="1" x14ac:dyDescent="0.2">
      <c r="A9998" t="s">
        <v>303</v>
      </c>
      <c r="B9998">
        <v>1</v>
      </c>
      <c r="C9998">
        <v>12</v>
      </c>
      <c r="D9998" t="s">
        <v>7733</v>
      </c>
      <c r="E9998">
        <v>49.159567000000003</v>
      </c>
      <c r="F9998">
        <v>-123.01418</v>
      </c>
      <c r="G9998">
        <f>IF(route_map__2[[#This Row],[route_label]]&lt;&gt;A9999,0,SQRT((E9999-route_map__2[[#This Row],[stop_lat]])^2 + ((F9999-route_map__2[[#This Row],[stop_lon]])*COS(RADIANS(route_map__2[[#This Row],[stop_lat]])))^2)*111.32)</f>
        <v>0.34521324986826718</v>
      </c>
    </row>
    <row r="9999" spans="1:7" hidden="1" x14ac:dyDescent="0.2">
      <c r="A9999" t="s">
        <v>303</v>
      </c>
      <c r="B9999">
        <v>1</v>
      </c>
      <c r="C9999">
        <v>13</v>
      </c>
      <c r="D9999" t="s">
        <v>7734</v>
      </c>
      <c r="E9999">
        <v>49.159551999999998</v>
      </c>
      <c r="F9999">
        <v>-123.018922</v>
      </c>
      <c r="G9999">
        <f>IF(route_map__2[[#This Row],[route_label]]&lt;&gt;A10000,0,SQRT((E10000-route_map__2[[#This Row],[stop_lat]])^2 + ((F10000-route_map__2[[#This Row],[stop_lon]])*COS(RADIANS(route_map__2[[#This Row],[stop_lat]])))^2)*111.32)</f>
        <v>0.33990831855000941</v>
      </c>
    </row>
    <row r="10000" spans="1:7" hidden="1" x14ac:dyDescent="0.2">
      <c r="A10000" t="s">
        <v>303</v>
      </c>
      <c r="B10000">
        <v>1</v>
      </c>
      <c r="C10000">
        <v>14</v>
      </c>
      <c r="D10000" t="s">
        <v>7735</v>
      </c>
      <c r="E10000">
        <v>49.158563999999998</v>
      </c>
      <c r="F10000">
        <v>-123.02334</v>
      </c>
      <c r="G10000">
        <f>IF(route_map__2[[#This Row],[route_label]]&lt;&gt;A10001,0,SQRT((E10001-route_map__2[[#This Row],[stop_lat]])^2 + ((F10001-route_map__2[[#This Row],[stop_lon]])*COS(RADIANS(route_map__2[[#This Row],[stop_lat]])))^2)*111.32)</f>
        <v>1.246147959959977</v>
      </c>
    </row>
    <row r="10001" spans="1:7" hidden="1" x14ac:dyDescent="0.2">
      <c r="A10001" t="s">
        <v>303</v>
      </c>
      <c r="B10001">
        <v>1</v>
      </c>
      <c r="C10001">
        <v>15</v>
      </c>
      <c r="D10001" t="s">
        <v>7736</v>
      </c>
      <c r="E10001">
        <v>49.155357000000002</v>
      </c>
      <c r="F10001">
        <v>-123.03973999999999</v>
      </c>
      <c r="G10001">
        <f>IF(route_map__2[[#This Row],[route_label]]&lt;&gt;A10002,0,SQRT((E10002-route_map__2[[#This Row],[stop_lat]])^2 + ((F10002-route_map__2[[#This Row],[stop_lon]])*COS(RADIANS(route_map__2[[#This Row],[stop_lat]])))^2)*111.32)</f>
        <v>0.37411041422460201</v>
      </c>
    </row>
    <row r="10002" spans="1:7" hidden="1" x14ac:dyDescent="0.2">
      <c r="A10002" t="s">
        <v>303</v>
      </c>
      <c r="B10002">
        <v>1</v>
      </c>
      <c r="C10002">
        <v>16</v>
      </c>
      <c r="D10002" t="s">
        <v>7737</v>
      </c>
      <c r="E10002">
        <v>49.155439999999999</v>
      </c>
      <c r="F10002">
        <v>-123.044877</v>
      </c>
      <c r="G10002">
        <f>IF(route_map__2[[#This Row],[route_label]]&lt;&gt;A10003,0,SQRT((E10003-route_map__2[[#This Row],[stop_lat]])^2 + ((F10003-route_map__2[[#This Row],[stop_lon]])*COS(RADIANS(route_map__2[[#This Row],[stop_lat]])))^2)*111.32)</f>
        <v>0.39365851578642547</v>
      </c>
    </row>
    <row r="10003" spans="1:7" hidden="1" x14ac:dyDescent="0.2">
      <c r="A10003" t="s">
        <v>303</v>
      </c>
      <c r="B10003">
        <v>1</v>
      </c>
      <c r="C10003">
        <v>17</v>
      </c>
      <c r="D10003" t="s">
        <v>7738</v>
      </c>
      <c r="E10003">
        <v>49.155420999999997</v>
      </c>
      <c r="F10003">
        <v>-123.050284</v>
      </c>
      <c r="G10003">
        <f>IF(route_map__2[[#This Row],[route_label]]&lt;&gt;A10004,0,SQRT((E10004-route_map__2[[#This Row],[stop_lat]])^2 + ((F10004-route_map__2[[#This Row],[stop_lon]])*COS(RADIANS(route_map__2[[#This Row],[stop_lat]])))^2)*111.32)</f>
        <v>0.49276917348847216</v>
      </c>
    </row>
    <row r="10004" spans="1:7" hidden="1" x14ac:dyDescent="0.2">
      <c r="A10004" t="s">
        <v>303</v>
      </c>
      <c r="B10004">
        <v>1</v>
      </c>
      <c r="C10004">
        <v>18</v>
      </c>
      <c r="D10004" t="s">
        <v>7719</v>
      </c>
      <c r="E10004">
        <v>49.155303000000004</v>
      </c>
      <c r="F10004">
        <v>-123.04351800000001</v>
      </c>
      <c r="G10004">
        <f>IF(route_map__2[[#This Row],[route_label]]&lt;&gt;A10005,0,SQRT((E10005-route_map__2[[#This Row],[stop_lat]])^2 + ((F10005-route_map__2[[#This Row],[stop_lon]])*COS(RADIANS(route_map__2[[#This Row],[stop_lat]])))^2)*111.32)</f>
        <v>0</v>
      </c>
    </row>
    <row r="10005" spans="1:7" hidden="1" x14ac:dyDescent="0.2">
      <c r="A10005" t="s">
        <v>124</v>
      </c>
      <c r="B10005">
        <v>0</v>
      </c>
      <c r="C10005">
        <v>1</v>
      </c>
      <c r="D10005" t="s">
        <v>7325</v>
      </c>
      <c r="E10005">
        <v>49.166454999999999</v>
      </c>
      <c r="F10005">
        <v>-123.13511099999999</v>
      </c>
      <c r="G10005">
        <f>IF(route_map__2[[#This Row],[route_label]]&lt;&gt;A10006,0,SQRT((E10006-route_map__2[[#This Row],[stop_lat]])^2 + ((F10006-route_map__2[[#This Row],[stop_lon]])*COS(RADIANS(route_map__2[[#This Row],[stop_lat]])))^2)*111.32)</f>
        <v>0.20569827336453728</v>
      </c>
    </row>
    <row r="10006" spans="1:7" hidden="1" x14ac:dyDescent="0.2">
      <c r="A10006" t="s">
        <v>124</v>
      </c>
      <c r="B10006">
        <v>0</v>
      </c>
      <c r="C10006">
        <v>2</v>
      </c>
      <c r="D10006" t="s">
        <v>7156</v>
      </c>
      <c r="E10006">
        <v>49.168107999999997</v>
      </c>
      <c r="F10006">
        <v>-123.136374</v>
      </c>
      <c r="G10006">
        <f>IF(route_map__2[[#This Row],[route_label]]&lt;&gt;A10007,0,SQRT((E10007-route_map__2[[#This Row],[stop_lat]])^2 + ((F10007-route_map__2[[#This Row],[stop_lon]])*COS(RADIANS(route_map__2[[#This Row],[stop_lat]])))^2)*111.32)</f>
        <v>0.47219161231981865</v>
      </c>
    </row>
    <row r="10007" spans="1:7" hidden="1" x14ac:dyDescent="0.2">
      <c r="A10007" t="s">
        <v>124</v>
      </c>
      <c r="B10007">
        <v>0</v>
      </c>
      <c r="C10007">
        <v>3</v>
      </c>
      <c r="D10007" t="s">
        <v>7739</v>
      </c>
      <c r="E10007">
        <v>49.170802000000002</v>
      </c>
      <c r="F10007">
        <v>-123.13136299999999</v>
      </c>
      <c r="G10007">
        <f>IF(route_map__2[[#This Row],[route_label]]&lt;&gt;A10008,0,SQRT((E10008-route_map__2[[#This Row],[stop_lat]])^2 + ((F10008-route_map__2[[#This Row],[stop_lon]])*COS(RADIANS(route_map__2[[#This Row],[stop_lat]])))^2)*111.32)</f>
        <v>0.32707609846696301</v>
      </c>
    </row>
    <row r="10008" spans="1:7" hidden="1" x14ac:dyDescent="0.2">
      <c r="A10008" t="s">
        <v>124</v>
      </c>
      <c r="B10008">
        <v>0</v>
      </c>
      <c r="C10008">
        <v>4</v>
      </c>
      <c r="D10008" t="s">
        <v>7328</v>
      </c>
      <c r="E10008">
        <v>49.173723000000003</v>
      </c>
      <c r="F10008">
        <v>-123.130878</v>
      </c>
      <c r="G10008">
        <f>IF(route_map__2[[#This Row],[route_label]]&lt;&gt;A10009,0,SQRT((E10009-route_map__2[[#This Row],[stop_lat]])^2 + ((F10009-route_map__2[[#This Row],[stop_lon]])*COS(RADIANS(route_map__2[[#This Row],[stop_lat]])))^2)*111.32)</f>
        <v>0.65766914532838172</v>
      </c>
    </row>
    <row r="10009" spans="1:7" hidden="1" x14ac:dyDescent="0.2">
      <c r="A10009" t="s">
        <v>124</v>
      </c>
      <c r="B10009">
        <v>0</v>
      </c>
      <c r="C10009">
        <v>5</v>
      </c>
      <c r="D10009" t="s">
        <v>7484</v>
      </c>
      <c r="E10009">
        <v>49.177778000000004</v>
      </c>
      <c r="F10009">
        <v>-123.124306</v>
      </c>
      <c r="G10009">
        <f>IF(route_map__2[[#This Row],[route_label]]&lt;&gt;A10010,0,SQRT((E10010-route_map__2[[#This Row],[stop_lat]])^2 + ((F10010-route_map__2[[#This Row],[stop_lon]])*COS(RADIANS(route_map__2[[#This Row],[stop_lat]])))^2)*111.32)</f>
        <v>0.81096737868061985</v>
      </c>
    </row>
    <row r="10010" spans="1:7" hidden="1" x14ac:dyDescent="0.2">
      <c r="A10010" t="s">
        <v>124</v>
      </c>
      <c r="B10010">
        <v>0</v>
      </c>
      <c r="C10010">
        <v>6</v>
      </c>
      <c r="D10010" t="s">
        <v>7486</v>
      </c>
      <c r="E10010">
        <v>49.185063</v>
      </c>
      <c r="F10010">
        <v>-123.124325</v>
      </c>
      <c r="G10010">
        <f>IF(route_map__2[[#This Row],[route_label]]&lt;&gt;A10011,0,SQRT((E10011-route_map__2[[#This Row],[stop_lat]])^2 + ((F10011-route_map__2[[#This Row],[stop_lon]])*COS(RADIANS(route_map__2[[#This Row],[stop_lat]])))^2)*111.32)</f>
        <v>0.35514768451215423</v>
      </c>
    </row>
    <row r="10011" spans="1:7" hidden="1" x14ac:dyDescent="0.2">
      <c r="A10011" t="s">
        <v>124</v>
      </c>
      <c r="B10011">
        <v>0</v>
      </c>
      <c r="C10011">
        <v>7</v>
      </c>
      <c r="D10011" t="s">
        <v>7740</v>
      </c>
      <c r="E10011">
        <v>49.188249999999996</v>
      </c>
      <c r="F10011">
        <v>-123.124548</v>
      </c>
      <c r="G10011">
        <f>IF(route_map__2[[#This Row],[route_label]]&lt;&gt;A10012,0,SQRT((E10012-route_map__2[[#This Row],[stop_lat]])^2 + ((F10012-route_map__2[[#This Row],[stop_lon]])*COS(RADIANS(route_map__2[[#This Row],[stop_lat]])))^2)*111.32)</f>
        <v>0.78173020074663102</v>
      </c>
    </row>
    <row r="10012" spans="1:7" hidden="1" x14ac:dyDescent="0.2">
      <c r="A10012" t="s">
        <v>124</v>
      </c>
      <c r="B10012">
        <v>0</v>
      </c>
      <c r="C10012">
        <v>8</v>
      </c>
      <c r="D10012" t="s">
        <v>7741</v>
      </c>
      <c r="E10012">
        <v>49.195113999999997</v>
      </c>
      <c r="F10012">
        <v>-123.126817</v>
      </c>
      <c r="G10012">
        <f>IF(route_map__2[[#This Row],[route_label]]&lt;&gt;A10013,0,SQRT((E10013-route_map__2[[#This Row],[stop_lat]])^2 + ((F10013-route_map__2[[#This Row],[stop_lon]])*COS(RADIANS(route_map__2[[#This Row],[stop_lat]])))^2)*111.32)</f>
        <v>0.44251734867724601</v>
      </c>
    </row>
    <row r="10013" spans="1:7" hidden="1" x14ac:dyDescent="0.2">
      <c r="A10013" t="s">
        <v>124</v>
      </c>
      <c r="B10013">
        <v>0</v>
      </c>
      <c r="C10013">
        <v>9</v>
      </c>
      <c r="D10013" t="s">
        <v>7492</v>
      </c>
      <c r="E10013">
        <v>49.191930999999997</v>
      </c>
      <c r="F10013">
        <v>-123.12317299999999</v>
      </c>
      <c r="G10013">
        <f>IF(route_map__2[[#This Row],[route_label]]&lt;&gt;A10014,0,SQRT((E10014-route_map__2[[#This Row],[stop_lat]])^2 + ((F10014-route_map__2[[#This Row],[stop_lon]])*COS(RADIANS(route_map__2[[#This Row],[stop_lat]])))^2)*111.32)</f>
        <v>0.64518075589698576</v>
      </c>
    </row>
    <row r="10014" spans="1:7" hidden="1" x14ac:dyDescent="0.2">
      <c r="A10014" t="s">
        <v>124</v>
      </c>
      <c r="B10014">
        <v>0</v>
      </c>
      <c r="C10014">
        <v>10</v>
      </c>
      <c r="D10014" t="s">
        <v>7494</v>
      </c>
      <c r="E10014">
        <v>49.191876999999998</v>
      </c>
      <c r="F10014">
        <v>-123.114305</v>
      </c>
      <c r="G10014">
        <f>IF(route_map__2[[#This Row],[route_label]]&lt;&gt;A10015,0,SQRT((E10015-route_map__2[[#This Row],[stop_lat]])^2 + ((F10015-route_map__2[[#This Row],[stop_lon]])*COS(RADIANS(route_map__2[[#This Row],[stop_lat]])))^2)*111.32)</f>
        <v>0.4921927155493242</v>
      </c>
    </row>
    <row r="10015" spans="1:7" hidden="1" x14ac:dyDescent="0.2">
      <c r="A10015" t="s">
        <v>124</v>
      </c>
      <c r="B10015">
        <v>0</v>
      </c>
      <c r="C10015">
        <v>11</v>
      </c>
      <c r="D10015" t="s">
        <v>7496</v>
      </c>
      <c r="E10015">
        <v>49.191929000000002</v>
      </c>
      <c r="F10015">
        <v>-123.10754</v>
      </c>
      <c r="G10015">
        <f>IF(route_map__2[[#This Row],[route_label]]&lt;&gt;A10016,0,SQRT((E10016-route_map__2[[#This Row],[stop_lat]])^2 + ((F10016-route_map__2[[#This Row],[stop_lon]])*COS(RADIANS(route_map__2[[#This Row],[stop_lat]])))^2)*111.32)</f>
        <v>0.4574563131418603</v>
      </c>
    </row>
    <row r="10016" spans="1:7" hidden="1" x14ac:dyDescent="0.2">
      <c r="A10016" t="s">
        <v>124</v>
      </c>
      <c r="B10016">
        <v>0</v>
      </c>
      <c r="C10016">
        <v>12</v>
      </c>
      <c r="D10016" t="s">
        <v>7497</v>
      </c>
      <c r="E10016">
        <v>49.191932999999999</v>
      </c>
      <c r="F10016">
        <v>-123.101252</v>
      </c>
      <c r="G10016">
        <f>IF(route_map__2[[#This Row],[route_label]]&lt;&gt;A10017,0,SQRT((E10017-route_map__2[[#This Row],[stop_lat]])^2 + ((F10017-route_map__2[[#This Row],[stop_lon]])*COS(RADIANS(route_map__2[[#This Row],[stop_lat]])))^2)*111.32)</f>
        <v>0.75890431002674752</v>
      </c>
    </row>
    <row r="10017" spans="1:7" hidden="1" x14ac:dyDescent="0.2">
      <c r="A10017" t="s">
        <v>124</v>
      </c>
      <c r="B10017">
        <v>0</v>
      </c>
      <c r="C10017">
        <v>13</v>
      </c>
      <c r="D10017" t="s">
        <v>7742</v>
      </c>
      <c r="E10017">
        <v>49.191861000000003</v>
      </c>
      <c r="F10017">
        <v>-123.09082100000001</v>
      </c>
      <c r="G10017">
        <f>IF(route_map__2[[#This Row],[route_label]]&lt;&gt;A10018,0,SQRT((E10018-route_map__2[[#This Row],[stop_lat]])^2 + ((F10018-route_map__2[[#This Row],[stop_lon]])*COS(RADIANS(route_map__2[[#This Row],[stop_lat]])))^2)*111.32)</f>
        <v>0.62740272754988713</v>
      </c>
    </row>
    <row r="10018" spans="1:7" hidden="1" x14ac:dyDescent="0.2">
      <c r="A10018" t="s">
        <v>124</v>
      </c>
      <c r="B10018">
        <v>0</v>
      </c>
      <c r="C10018">
        <v>14</v>
      </c>
      <c r="D10018" t="s">
        <v>7743</v>
      </c>
      <c r="E10018">
        <v>49.191865999999997</v>
      </c>
      <c r="F10018">
        <v>-123.08219699999999</v>
      </c>
      <c r="G10018">
        <f>IF(route_map__2[[#This Row],[route_label]]&lt;&gt;A10019,0,SQRT((E10019-route_map__2[[#This Row],[stop_lat]])^2 + ((F10019-route_map__2[[#This Row],[stop_lon]])*COS(RADIANS(route_map__2[[#This Row],[stop_lat]])))^2)*111.32)</f>
        <v>1.709955220997694</v>
      </c>
    </row>
    <row r="10019" spans="1:7" hidden="1" x14ac:dyDescent="0.2">
      <c r="A10019" t="s">
        <v>124</v>
      </c>
      <c r="B10019">
        <v>0</v>
      </c>
      <c r="C10019">
        <v>15</v>
      </c>
      <c r="D10019" t="s">
        <v>7346</v>
      </c>
      <c r="E10019">
        <v>49.206873000000002</v>
      </c>
      <c r="F10019">
        <v>-123.07718199999999</v>
      </c>
      <c r="G10019">
        <f>IF(route_map__2[[#This Row],[route_label]]&lt;&gt;A10020,0,SQRT((E10020-route_map__2[[#This Row],[stop_lat]])^2 + ((F10020-route_map__2[[#This Row],[stop_lon]])*COS(RADIANS(route_map__2[[#This Row],[stop_lat]])))^2)*111.32)</f>
        <v>0.70594523472194182</v>
      </c>
    </row>
    <row r="10020" spans="1:7" hidden="1" x14ac:dyDescent="0.2">
      <c r="A10020" t="s">
        <v>124</v>
      </c>
      <c r="B10020">
        <v>0</v>
      </c>
      <c r="C10020">
        <v>16</v>
      </c>
      <c r="D10020" t="s">
        <v>1875</v>
      </c>
      <c r="E10020">
        <v>49.213213000000003</v>
      </c>
      <c r="F10020">
        <v>-123.076965</v>
      </c>
      <c r="G10020">
        <f>IF(route_map__2[[#This Row],[route_label]]&lt;&gt;A10021,0,SQRT((E10021-route_map__2[[#This Row],[stop_lat]])^2 + ((F10021-route_map__2[[#This Row],[stop_lon]])*COS(RADIANS(route_map__2[[#This Row],[stop_lat]])))^2)*111.32)</f>
        <v>0.5823447100300847</v>
      </c>
    </row>
    <row r="10021" spans="1:7" hidden="1" x14ac:dyDescent="0.2">
      <c r="A10021" t="s">
        <v>124</v>
      </c>
      <c r="B10021">
        <v>0</v>
      </c>
      <c r="C10021">
        <v>17</v>
      </c>
      <c r="D10021" t="s">
        <v>1878</v>
      </c>
      <c r="E10021">
        <v>49.218443999999998</v>
      </c>
      <c r="F10021">
        <v>-123.07688400000001</v>
      </c>
      <c r="G10021">
        <f>IF(route_map__2[[#This Row],[route_label]]&lt;&gt;A10022,0,SQRT((E10022-route_map__2[[#This Row],[stop_lat]])^2 + ((F10022-route_map__2[[#This Row],[stop_lon]])*COS(RADIANS(route_map__2[[#This Row],[stop_lat]])))^2)*111.32)</f>
        <v>0.75305723030972027</v>
      </c>
    </row>
    <row r="10022" spans="1:7" hidden="1" x14ac:dyDescent="0.2">
      <c r="A10022" t="s">
        <v>124</v>
      </c>
      <c r="B10022">
        <v>0</v>
      </c>
      <c r="C10022">
        <v>18</v>
      </c>
      <c r="D10022" t="s">
        <v>2410</v>
      </c>
      <c r="E10022">
        <v>49.225208000000002</v>
      </c>
      <c r="F10022">
        <v>-123.076725</v>
      </c>
      <c r="G10022">
        <f>IF(route_map__2[[#This Row],[route_label]]&lt;&gt;A10023,0,SQRT((E10023-route_map__2[[#This Row],[stop_lat]])^2 + ((F10023-route_map__2[[#This Row],[stop_lon]])*COS(RADIANS(route_map__2[[#This Row],[stop_lat]])))^2)*111.32)</f>
        <v>0.8333842355400588</v>
      </c>
    </row>
    <row r="10023" spans="1:7" hidden="1" x14ac:dyDescent="0.2">
      <c r="A10023" t="s">
        <v>124</v>
      </c>
      <c r="B10023">
        <v>0</v>
      </c>
      <c r="C10023">
        <v>19</v>
      </c>
      <c r="D10023" t="s">
        <v>2414</v>
      </c>
      <c r="E10023">
        <v>49.225105999999997</v>
      </c>
      <c r="F10023">
        <v>-123.065263</v>
      </c>
      <c r="G10023">
        <f>IF(route_map__2[[#This Row],[route_label]]&lt;&gt;A10024,0,SQRT((E10024-route_map__2[[#This Row],[stop_lat]])^2 + ((F10024-route_map__2[[#This Row],[stop_lon]])*COS(RADIANS(route_map__2[[#This Row],[stop_lat]])))^2)*111.32)</f>
        <v>0.7982662833366988</v>
      </c>
    </row>
    <row r="10024" spans="1:7" hidden="1" x14ac:dyDescent="0.2">
      <c r="A10024" t="s">
        <v>124</v>
      </c>
      <c r="B10024">
        <v>0</v>
      </c>
      <c r="C10024">
        <v>20</v>
      </c>
      <c r="D10024" t="s">
        <v>2417</v>
      </c>
      <c r="E10024">
        <v>49.224744000000001</v>
      </c>
      <c r="F10024">
        <v>-123.05429700000001</v>
      </c>
      <c r="G10024">
        <f>IF(route_map__2[[#This Row],[route_label]]&lt;&gt;A10025,0,SQRT((E10025-route_map__2[[#This Row],[stop_lat]])^2 + ((F10025-route_map__2[[#This Row],[stop_lon]])*COS(RADIANS(route_map__2[[#This Row],[stop_lat]])))^2)*111.32)</f>
        <v>1.0034787916832528</v>
      </c>
    </row>
    <row r="10025" spans="1:7" hidden="1" x14ac:dyDescent="0.2">
      <c r="A10025" t="s">
        <v>124</v>
      </c>
      <c r="B10025">
        <v>0</v>
      </c>
      <c r="C10025">
        <v>21</v>
      </c>
      <c r="D10025" t="s">
        <v>2420</v>
      </c>
      <c r="E10025">
        <v>49.224663</v>
      </c>
      <c r="F10025">
        <v>-123.04049500000001</v>
      </c>
      <c r="G10025">
        <f>IF(route_map__2[[#This Row],[route_label]]&lt;&gt;A10026,0,SQRT((E10026-route_map__2[[#This Row],[stop_lat]])^2 + ((F10026-route_map__2[[#This Row],[stop_lon]])*COS(RADIANS(route_map__2[[#This Row],[stop_lat]])))^2)*111.32)</f>
        <v>0.65485341566779642</v>
      </c>
    </row>
    <row r="10026" spans="1:7" hidden="1" x14ac:dyDescent="0.2">
      <c r="A10026" t="s">
        <v>124</v>
      </c>
      <c r="B10026">
        <v>0</v>
      </c>
      <c r="C10026">
        <v>22</v>
      </c>
      <c r="D10026" t="s">
        <v>2422</v>
      </c>
      <c r="E10026">
        <v>49.224530000000001</v>
      </c>
      <c r="F10026">
        <v>-123.03149000000001</v>
      </c>
      <c r="G10026">
        <f>IF(route_map__2[[#This Row],[route_label]]&lt;&gt;A10027,0,SQRT((E10027-route_map__2[[#This Row],[stop_lat]])^2 + ((F10027-route_map__2[[#This Row],[stop_lon]])*COS(RADIANS(route_map__2[[#This Row],[stop_lat]])))^2)*111.32)</f>
        <v>1.9421975245147267</v>
      </c>
    </row>
    <row r="10027" spans="1:7" hidden="1" x14ac:dyDescent="0.2">
      <c r="A10027" t="s">
        <v>124</v>
      </c>
      <c r="B10027">
        <v>0</v>
      </c>
      <c r="C10027">
        <v>23</v>
      </c>
      <c r="D10027" t="s">
        <v>2267</v>
      </c>
      <c r="E10027">
        <v>49.226390000000002</v>
      </c>
      <c r="F10027">
        <v>-123.00492800000001</v>
      </c>
      <c r="G10027">
        <f>IF(route_map__2[[#This Row],[route_label]]&lt;&gt;A10028,0,SQRT((E10028-route_map__2[[#This Row],[stop_lat]])^2 + ((F10028-route_map__2[[#This Row],[stop_lon]])*COS(RADIANS(route_map__2[[#This Row],[stop_lat]])))^2)*111.32)</f>
        <v>0.11909442568806043</v>
      </c>
    </row>
    <row r="10028" spans="1:7" hidden="1" x14ac:dyDescent="0.2">
      <c r="A10028" t="s">
        <v>124</v>
      </c>
      <c r="B10028">
        <v>0</v>
      </c>
      <c r="C10028">
        <v>24</v>
      </c>
      <c r="D10028" t="s">
        <v>2268</v>
      </c>
      <c r="E10028">
        <v>49.226277000000003</v>
      </c>
      <c r="F10028">
        <v>-123.003299</v>
      </c>
      <c r="G10028">
        <f>IF(route_map__2[[#This Row],[route_label]]&lt;&gt;A10029,0,SQRT((E10029-route_map__2[[#This Row],[stop_lat]])^2 + ((F10029-route_map__2[[#This Row],[stop_lon]])*COS(RADIANS(route_map__2[[#This Row],[stop_lat]])))^2)*111.32)</f>
        <v>5.8394511933165506E-2</v>
      </c>
    </row>
    <row r="10029" spans="1:7" hidden="1" x14ac:dyDescent="0.2">
      <c r="A10029" t="s">
        <v>124</v>
      </c>
      <c r="B10029">
        <v>1</v>
      </c>
      <c r="C10029">
        <v>1</v>
      </c>
      <c r="D10029" t="s">
        <v>7744</v>
      </c>
      <c r="E10029">
        <v>49.226002000000001</v>
      </c>
      <c r="F10029">
        <v>-123.00261500000001</v>
      </c>
      <c r="G10029">
        <f>IF(route_map__2[[#This Row],[route_label]]&lt;&gt;A10030,0,SQRT((E10030-route_map__2[[#This Row],[stop_lat]])^2 + ((F10030-route_map__2[[#This Row],[stop_lon]])*COS(RADIANS(route_map__2[[#This Row],[stop_lat]])))^2)*111.32)</f>
        <v>0.64593677517326153</v>
      </c>
    </row>
    <row r="10030" spans="1:7" hidden="1" x14ac:dyDescent="0.2">
      <c r="A10030" t="s">
        <v>124</v>
      </c>
      <c r="B10030">
        <v>1</v>
      </c>
      <c r="C10030">
        <v>2</v>
      </c>
      <c r="D10030" t="s">
        <v>2270</v>
      </c>
      <c r="E10030">
        <v>49.224417000000003</v>
      </c>
      <c r="F10030">
        <v>-123.011162</v>
      </c>
      <c r="G10030">
        <f>IF(route_map__2[[#This Row],[route_label]]&lt;&gt;A10031,0,SQRT((E10031-route_map__2[[#This Row],[stop_lat]])^2 + ((F10031-route_map__2[[#This Row],[stop_lon]])*COS(RADIANS(route_map__2[[#This Row],[stop_lat]])))^2)*111.32)</f>
        <v>1.5616250973556391</v>
      </c>
    </row>
    <row r="10031" spans="1:7" hidden="1" x14ac:dyDescent="0.2">
      <c r="A10031" t="s">
        <v>124</v>
      </c>
      <c r="B10031">
        <v>1</v>
      </c>
      <c r="C10031">
        <v>3</v>
      </c>
      <c r="D10031" t="s">
        <v>2431</v>
      </c>
      <c r="E10031">
        <v>49.224736</v>
      </c>
      <c r="F10031">
        <v>-123.032636</v>
      </c>
      <c r="G10031">
        <f>IF(route_map__2[[#This Row],[route_label]]&lt;&gt;A10032,0,SQRT((E10032-route_map__2[[#This Row],[stop_lat]])^2 + ((F10032-route_map__2[[#This Row],[stop_lon]])*COS(RADIANS(route_map__2[[#This Row],[stop_lat]])))^2)*111.32)</f>
        <v>0.64980541340659925</v>
      </c>
    </row>
    <row r="10032" spans="1:7" hidden="1" x14ac:dyDescent="0.2">
      <c r="A10032" t="s">
        <v>124</v>
      </c>
      <c r="B10032">
        <v>1</v>
      </c>
      <c r="C10032">
        <v>4</v>
      </c>
      <c r="D10032" t="s">
        <v>2433</v>
      </c>
      <c r="E10032">
        <v>49.224817999999999</v>
      </c>
      <c r="F10032">
        <v>-123.041573</v>
      </c>
      <c r="G10032">
        <f>IF(route_map__2[[#This Row],[route_label]]&lt;&gt;A10033,0,SQRT((E10033-route_map__2[[#This Row],[stop_lat]])^2 + ((F10033-route_map__2[[#This Row],[stop_lon]])*COS(RADIANS(route_map__2[[#This Row],[stop_lat]])))^2)*111.32)</f>
        <v>0.98856440682983004</v>
      </c>
    </row>
    <row r="10033" spans="1:7" hidden="1" x14ac:dyDescent="0.2">
      <c r="A10033" t="s">
        <v>124</v>
      </c>
      <c r="B10033">
        <v>1</v>
      </c>
      <c r="C10033">
        <v>5</v>
      </c>
      <c r="D10033" t="s">
        <v>2436</v>
      </c>
      <c r="E10033">
        <v>49.224888999999997</v>
      </c>
      <c r="F10033">
        <v>-123.05517</v>
      </c>
      <c r="G10033">
        <f>IF(route_map__2[[#This Row],[route_label]]&lt;&gt;A10034,0,SQRT((E10034-route_map__2[[#This Row],[stop_lat]])^2 + ((F10034-route_map__2[[#This Row],[stop_lon]])*COS(RADIANS(route_map__2[[#This Row],[stop_lat]])))^2)*111.32)</f>
        <v>0.74214350978767163</v>
      </c>
    </row>
    <row r="10034" spans="1:7" hidden="1" x14ac:dyDescent="0.2">
      <c r="A10034" t="s">
        <v>124</v>
      </c>
      <c r="B10034">
        <v>1</v>
      </c>
      <c r="C10034">
        <v>6</v>
      </c>
      <c r="D10034" t="s">
        <v>2439</v>
      </c>
      <c r="E10034">
        <v>49.225237999999997</v>
      </c>
      <c r="F10034">
        <v>-123.065364</v>
      </c>
      <c r="G10034">
        <f>IF(route_map__2[[#This Row],[route_label]]&lt;&gt;A10035,0,SQRT((E10035-route_map__2[[#This Row],[stop_lat]])^2 + ((F10035-route_map__2[[#This Row],[stop_lon]])*COS(RADIANS(route_map__2[[#This Row],[stop_lat]])))^2)*111.32)</f>
        <v>0.88146947302172818</v>
      </c>
    </row>
    <row r="10035" spans="1:7" hidden="1" x14ac:dyDescent="0.2">
      <c r="A10035" t="s">
        <v>124</v>
      </c>
      <c r="B10035">
        <v>1</v>
      </c>
      <c r="C10035">
        <v>7</v>
      </c>
      <c r="D10035" t="s">
        <v>1866</v>
      </c>
      <c r="E10035">
        <v>49.224924999999999</v>
      </c>
      <c r="F10035">
        <v>-123.077479</v>
      </c>
      <c r="G10035">
        <f>IF(route_map__2[[#This Row],[route_label]]&lt;&gt;A10036,0,SQRT((E10036-route_map__2[[#This Row],[stop_lat]])^2 + ((F10036-route_map__2[[#This Row],[stop_lon]])*COS(RADIANS(route_map__2[[#This Row],[stop_lat]])))^2)*111.32)</f>
        <v>0.73295933831012949</v>
      </c>
    </row>
    <row r="10036" spans="1:7" hidden="1" x14ac:dyDescent="0.2">
      <c r="A10036" t="s">
        <v>124</v>
      </c>
      <c r="B10036">
        <v>1</v>
      </c>
      <c r="C10036">
        <v>8</v>
      </c>
      <c r="D10036" t="s">
        <v>1869</v>
      </c>
      <c r="E10036">
        <v>49.218344000000002</v>
      </c>
      <c r="F10036">
        <v>-123.077162</v>
      </c>
      <c r="G10036">
        <f>IF(route_map__2[[#This Row],[route_label]]&lt;&gt;A10037,0,SQRT((E10037-route_map__2[[#This Row],[stop_lat]])^2 + ((F10037-route_map__2[[#This Row],[stop_lon]])*COS(RADIANS(route_map__2[[#This Row],[stop_lat]])))^2)*111.32)</f>
        <v>0.54560042577741452</v>
      </c>
    </row>
    <row r="10037" spans="1:7" hidden="1" x14ac:dyDescent="0.2">
      <c r="A10037" t="s">
        <v>124</v>
      </c>
      <c r="B10037">
        <v>1</v>
      </c>
      <c r="C10037">
        <v>9</v>
      </c>
      <c r="D10037" t="s">
        <v>1872</v>
      </c>
      <c r="E10037">
        <v>49.213442999999998</v>
      </c>
      <c r="F10037">
        <v>-123.07722800000001</v>
      </c>
      <c r="G10037">
        <f>IF(route_map__2[[#This Row],[route_label]]&lt;&gt;A10038,0,SQRT((E10038-route_map__2[[#This Row],[stop_lat]])^2 + ((F10038-route_map__2[[#This Row],[stop_lon]])*COS(RADIANS(route_map__2[[#This Row],[stop_lat]])))^2)*111.32)</f>
        <v>0.82319414930729062</v>
      </c>
    </row>
    <row r="10038" spans="1:7" hidden="1" x14ac:dyDescent="0.2">
      <c r="A10038" t="s">
        <v>124</v>
      </c>
      <c r="B10038">
        <v>1</v>
      </c>
      <c r="C10038">
        <v>10</v>
      </c>
      <c r="D10038" t="s">
        <v>7348</v>
      </c>
      <c r="E10038">
        <v>49.206054000000002</v>
      </c>
      <c r="F10038">
        <v>-123.07767800000001</v>
      </c>
      <c r="G10038">
        <f>IF(route_map__2[[#This Row],[route_label]]&lt;&gt;A10039,0,SQRT((E10039-route_map__2[[#This Row],[stop_lat]])^2 + ((F10039-route_map__2[[#This Row],[stop_lon]])*COS(RADIANS(route_map__2[[#This Row],[stop_lat]])))^2)*111.32)</f>
        <v>1.6386167460052548</v>
      </c>
    </row>
    <row r="10039" spans="1:7" hidden="1" x14ac:dyDescent="0.2">
      <c r="A10039" t="s">
        <v>124</v>
      </c>
      <c r="B10039">
        <v>1</v>
      </c>
      <c r="C10039">
        <v>11</v>
      </c>
      <c r="D10039" t="s">
        <v>7745</v>
      </c>
      <c r="E10039">
        <v>49.192031999999998</v>
      </c>
      <c r="F10039">
        <v>-123.08453299999999</v>
      </c>
      <c r="G10039">
        <f>IF(route_map__2[[#This Row],[route_label]]&lt;&gt;A10040,0,SQRT((E10040-route_map__2[[#This Row],[stop_lat]])^2 + ((F10040-route_map__2[[#This Row],[stop_lon]])*COS(RADIANS(route_map__2[[#This Row],[stop_lat]])))^2)*111.32)</f>
        <v>0.54599342168710152</v>
      </c>
    </row>
    <row r="10040" spans="1:7" hidden="1" x14ac:dyDescent="0.2">
      <c r="A10040" t="s">
        <v>124</v>
      </c>
      <c r="B10040">
        <v>1</v>
      </c>
      <c r="C10040">
        <v>12</v>
      </c>
      <c r="D10040" t="s">
        <v>7514</v>
      </c>
      <c r="E10040">
        <v>49.192041000000003</v>
      </c>
      <c r="F10040">
        <v>-123.092038</v>
      </c>
      <c r="G10040">
        <f>IF(route_map__2[[#This Row],[route_label]]&lt;&gt;A10041,0,SQRT((E10041-route_map__2[[#This Row],[stop_lat]])^2 + ((F10041-route_map__2[[#This Row],[stop_lon]])*COS(RADIANS(route_map__2[[#This Row],[stop_lat]])))^2)*111.32)</f>
        <v>0.81052253762571869</v>
      </c>
    </row>
    <row r="10041" spans="1:7" hidden="1" x14ac:dyDescent="0.2">
      <c r="A10041" t="s">
        <v>124</v>
      </c>
      <c r="B10041">
        <v>1</v>
      </c>
      <c r="C10041">
        <v>13</v>
      </c>
      <c r="D10041" t="s">
        <v>7517</v>
      </c>
      <c r="E10041">
        <v>49.192076</v>
      </c>
      <c r="F10041">
        <v>-123.103179</v>
      </c>
      <c r="G10041">
        <f>IF(route_map__2[[#This Row],[route_label]]&lt;&gt;A10042,0,SQRT((E10042-route_map__2[[#This Row],[stop_lat]])^2 + ((F10042-route_map__2[[#This Row],[stop_lon]])*COS(RADIANS(route_map__2[[#This Row],[stop_lat]])))^2)*111.32)</f>
        <v>0.37721299452545459</v>
      </c>
    </row>
    <row r="10042" spans="1:7" hidden="1" x14ac:dyDescent="0.2">
      <c r="A10042" t="s">
        <v>124</v>
      </c>
      <c r="B10042">
        <v>1</v>
      </c>
      <c r="C10042">
        <v>14</v>
      </c>
      <c r="D10042" t="s">
        <v>7518</v>
      </c>
      <c r="E10042">
        <v>49.192064999999999</v>
      </c>
      <c r="F10042">
        <v>-123.10836399999999</v>
      </c>
      <c r="G10042">
        <f>IF(route_map__2[[#This Row],[route_label]]&lt;&gt;A10043,0,SQRT((E10043-route_map__2[[#This Row],[stop_lat]])^2 + ((F10043-route_map__2[[#This Row],[stop_lon]])*COS(RADIANS(route_map__2[[#This Row],[stop_lat]])))^2)*111.32)</f>
        <v>0.55777811130788624</v>
      </c>
    </row>
    <row r="10043" spans="1:7" hidden="1" x14ac:dyDescent="0.2">
      <c r="A10043" t="s">
        <v>124</v>
      </c>
      <c r="B10043">
        <v>1</v>
      </c>
      <c r="C10043">
        <v>15</v>
      </c>
      <c r="D10043" t="s">
        <v>7520</v>
      </c>
      <c r="E10043">
        <v>49.192059</v>
      </c>
      <c r="F10043">
        <v>-123.11603100000001</v>
      </c>
      <c r="G10043">
        <f>IF(route_map__2[[#This Row],[route_label]]&lt;&gt;A10044,0,SQRT((E10044-route_map__2[[#This Row],[stop_lat]])^2 + ((F10044-route_map__2[[#This Row],[stop_lon]])*COS(RADIANS(route_map__2[[#This Row],[stop_lat]])))^2)*111.32)</f>
        <v>0.35942375320691516</v>
      </c>
    </row>
    <row r="10044" spans="1:7" hidden="1" x14ac:dyDescent="0.2">
      <c r="A10044" t="s">
        <v>124</v>
      </c>
      <c r="B10044">
        <v>1</v>
      </c>
      <c r="C10044">
        <v>16</v>
      </c>
      <c r="D10044" t="s">
        <v>7521</v>
      </c>
      <c r="E10044">
        <v>49.192104999999998</v>
      </c>
      <c r="F10044">
        <v>-123.120971</v>
      </c>
      <c r="G10044">
        <f>IF(route_map__2[[#This Row],[route_label]]&lt;&gt;A10045,0,SQRT((E10045-route_map__2[[#This Row],[stop_lat]])^2 + ((F10045-route_map__2[[#This Row],[stop_lon]])*COS(RADIANS(route_map__2[[#This Row],[stop_lat]])))^2)*111.32)</f>
        <v>0.54197036510370111</v>
      </c>
    </row>
    <row r="10045" spans="1:7" hidden="1" x14ac:dyDescent="0.2">
      <c r="A10045" t="s">
        <v>124</v>
      </c>
      <c r="B10045">
        <v>1</v>
      </c>
      <c r="C10045">
        <v>17</v>
      </c>
      <c r="D10045" t="s">
        <v>7522</v>
      </c>
      <c r="E10045">
        <v>49.195565000000002</v>
      </c>
      <c r="F10045">
        <v>-123.126212</v>
      </c>
      <c r="G10045">
        <f>IF(route_map__2[[#This Row],[route_label]]&lt;&gt;A10046,0,SQRT((E10046-route_map__2[[#This Row],[stop_lat]])^2 + ((F10046-route_map__2[[#This Row],[stop_lon]])*COS(RADIANS(route_map__2[[#This Row],[stop_lat]])))^2)*111.32)</f>
        <v>0.84126050519143025</v>
      </c>
    </row>
    <row r="10046" spans="1:7" hidden="1" x14ac:dyDescent="0.2">
      <c r="A10046" t="s">
        <v>124</v>
      </c>
      <c r="B10046">
        <v>1</v>
      </c>
      <c r="C10046">
        <v>18</v>
      </c>
      <c r="D10046" t="s">
        <v>7746</v>
      </c>
      <c r="E10046">
        <v>49.188048999999999</v>
      </c>
      <c r="F10046">
        <v>-123.125007</v>
      </c>
      <c r="G10046">
        <f>IF(route_map__2[[#This Row],[route_label]]&lt;&gt;A10047,0,SQRT((E10047-route_map__2[[#This Row],[stop_lat]])^2 + ((F10047-route_map__2[[#This Row],[stop_lon]])*COS(RADIANS(route_map__2[[#This Row],[stop_lat]])))^2)*111.32)</f>
        <v>0.45191138138812165</v>
      </c>
    </row>
    <row r="10047" spans="1:7" hidden="1" x14ac:dyDescent="0.2">
      <c r="A10047" t="s">
        <v>124</v>
      </c>
      <c r="B10047">
        <v>1</v>
      </c>
      <c r="C10047">
        <v>19</v>
      </c>
      <c r="D10047" t="s">
        <v>7526</v>
      </c>
      <c r="E10047">
        <v>49.183992000000003</v>
      </c>
      <c r="F10047">
        <v>-123.124786</v>
      </c>
      <c r="G10047">
        <f>IF(route_map__2[[#This Row],[route_label]]&lt;&gt;A10048,0,SQRT((E10048-route_map__2[[#This Row],[stop_lat]])^2 + ((F10048-route_map__2[[#This Row],[stop_lon]])*COS(RADIANS(route_map__2[[#This Row],[stop_lat]])))^2)*111.32)</f>
        <v>0.55749352773088956</v>
      </c>
    </row>
    <row r="10048" spans="1:7" hidden="1" x14ac:dyDescent="0.2">
      <c r="A10048" t="s">
        <v>124</v>
      </c>
      <c r="B10048">
        <v>1</v>
      </c>
      <c r="C10048">
        <v>20</v>
      </c>
      <c r="D10048" t="s">
        <v>7528</v>
      </c>
      <c r="E10048">
        <v>49.178984</v>
      </c>
      <c r="F10048">
        <v>-123.12476100000001</v>
      </c>
      <c r="G10048">
        <f>IF(route_map__2[[#This Row],[route_label]]&lt;&gt;A10049,0,SQRT((E10049-route_map__2[[#This Row],[stop_lat]])^2 + ((F10049-route_map__2[[#This Row],[stop_lon]])*COS(RADIANS(route_map__2[[#This Row],[stop_lat]])))^2)*111.32)</f>
        <v>0.58178815020500341</v>
      </c>
    </row>
    <row r="10049" spans="1:7" hidden="1" x14ac:dyDescent="0.2">
      <c r="A10049" t="s">
        <v>124</v>
      </c>
      <c r="B10049">
        <v>1</v>
      </c>
      <c r="C10049">
        <v>21</v>
      </c>
      <c r="D10049" t="s">
        <v>7363</v>
      </c>
      <c r="E10049">
        <v>49.173988000000001</v>
      </c>
      <c r="F10049">
        <v>-123.12710800000001</v>
      </c>
      <c r="G10049">
        <f>IF(route_map__2[[#This Row],[route_label]]&lt;&gt;A10050,0,SQRT((E10050-route_map__2[[#This Row],[stop_lat]])^2 + ((F10050-route_map__2[[#This Row],[stop_lon]])*COS(RADIANS(route_map__2[[#This Row],[stop_lat]])))^2)*111.32)</f>
        <v>0.42706137156366109</v>
      </c>
    </row>
    <row r="10050" spans="1:7" hidden="1" x14ac:dyDescent="0.2">
      <c r="A10050" t="s">
        <v>124</v>
      </c>
      <c r="B10050">
        <v>1</v>
      </c>
      <c r="C10050">
        <v>22</v>
      </c>
      <c r="D10050" t="s">
        <v>7747</v>
      </c>
      <c r="E10050">
        <v>49.171551000000001</v>
      </c>
      <c r="F10050">
        <v>-123.13164</v>
      </c>
      <c r="G10050">
        <f>IF(route_map__2[[#This Row],[route_label]]&lt;&gt;A10051,0,SQRT((E10051-route_map__2[[#This Row],[stop_lat]])^2 + ((F10051-route_map__2[[#This Row],[stop_lon]])*COS(RADIANS(route_map__2[[#This Row],[stop_lat]])))^2)*111.32)</f>
        <v>0.50495593764199354</v>
      </c>
    </row>
    <row r="10051" spans="1:7" hidden="1" x14ac:dyDescent="0.2">
      <c r="A10051" t="s">
        <v>124</v>
      </c>
      <c r="B10051">
        <v>1</v>
      </c>
      <c r="C10051">
        <v>23</v>
      </c>
      <c r="D10051" t="s">
        <v>7154</v>
      </c>
      <c r="E10051">
        <v>49.168435000000002</v>
      </c>
      <c r="F10051">
        <v>-123.13668199999999</v>
      </c>
      <c r="G10051">
        <f>IF(route_map__2[[#This Row],[route_label]]&lt;&gt;A10052,0,SQRT((E10052-route_map__2[[#This Row],[stop_lat]])^2 + ((F10052-route_map__2[[#This Row],[stop_lon]])*COS(RADIANS(route_map__2[[#This Row],[stop_lat]])))^2)*111.32)</f>
        <v>0.24830839294737631</v>
      </c>
    </row>
    <row r="10052" spans="1:7" hidden="1" x14ac:dyDescent="0.2">
      <c r="A10052" t="s">
        <v>124</v>
      </c>
      <c r="B10052">
        <v>1</v>
      </c>
      <c r="C10052">
        <v>24</v>
      </c>
      <c r="D10052" t="s">
        <v>7325</v>
      </c>
      <c r="E10052">
        <v>49.166454999999999</v>
      </c>
      <c r="F10052">
        <v>-123.13511099999999</v>
      </c>
      <c r="G10052">
        <f>IF(route_map__2[[#This Row],[route_label]]&lt;&gt;A10053,0,SQRT((E10053-route_map__2[[#This Row],[stop_lat]])^2 + ((F10053-route_map__2[[#This Row],[stop_lon]])*COS(RADIANS(route_map__2[[#This Row],[stop_lat]])))^2)*111.32)</f>
        <v>0</v>
      </c>
    </row>
    <row r="10053" spans="1:7" hidden="1" x14ac:dyDescent="0.2">
      <c r="A10053" t="s">
        <v>150</v>
      </c>
      <c r="B10053">
        <v>0</v>
      </c>
      <c r="C10053">
        <v>1</v>
      </c>
      <c r="D10053" t="s">
        <v>7748</v>
      </c>
      <c r="E10053">
        <v>49.106256000000002</v>
      </c>
      <c r="F10053">
        <v>-122.654259</v>
      </c>
      <c r="G10053">
        <f>IF(route_map__2[[#This Row],[route_label]]&lt;&gt;A10054,0,SQRT((E10054-route_map__2[[#This Row],[stop_lat]])^2 + ((F10054-route_map__2[[#This Row],[stop_lon]])*COS(RADIANS(route_map__2[[#This Row],[stop_lat]])))^2)*111.32)</f>
        <v>0.30770857820827807</v>
      </c>
    </row>
    <row r="10054" spans="1:7" hidden="1" x14ac:dyDescent="0.2">
      <c r="A10054" t="s">
        <v>150</v>
      </c>
      <c r="B10054">
        <v>0</v>
      </c>
      <c r="C10054">
        <v>2</v>
      </c>
      <c r="D10054" t="s">
        <v>6823</v>
      </c>
      <c r="E10054">
        <v>49.105178000000002</v>
      </c>
      <c r="F10054">
        <v>-122.658147</v>
      </c>
      <c r="G10054">
        <f>IF(route_map__2[[#This Row],[route_label]]&lt;&gt;A10055,0,SQRT((E10055-route_map__2[[#This Row],[stop_lat]])^2 + ((F10055-route_map__2[[#This Row],[stop_lon]])*COS(RADIANS(route_map__2[[#This Row],[stop_lat]])))^2)*111.32)</f>
        <v>0.20294011527760469</v>
      </c>
    </row>
    <row r="10055" spans="1:7" hidden="1" x14ac:dyDescent="0.2">
      <c r="A10055" t="s">
        <v>150</v>
      </c>
      <c r="B10055">
        <v>0</v>
      </c>
      <c r="C10055">
        <v>3</v>
      </c>
      <c r="D10055" t="s">
        <v>7749</v>
      </c>
      <c r="E10055">
        <v>49.105736</v>
      </c>
      <c r="F10055">
        <v>-122.660798</v>
      </c>
      <c r="G10055">
        <f>IF(route_map__2[[#This Row],[route_label]]&lt;&gt;A10056,0,SQRT((E10056-route_map__2[[#This Row],[stop_lat]])^2 + ((F10056-route_map__2[[#This Row],[stop_lon]])*COS(RADIANS(route_map__2[[#This Row],[stop_lat]])))^2)*111.32)</f>
        <v>0.34117997141546375</v>
      </c>
    </row>
    <row r="10056" spans="1:7" hidden="1" x14ac:dyDescent="0.2">
      <c r="A10056" t="s">
        <v>150</v>
      </c>
      <c r="B10056">
        <v>0</v>
      </c>
      <c r="C10056">
        <v>4</v>
      </c>
      <c r="D10056" t="s">
        <v>7750</v>
      </c>
      <c r="E10056">
        <v>49.107253999999998</v>
      </c>
      <c r="F10056">
        <v>-122.66486500000001</v>
      </c>
      <c r="G10056">
        <f>IF(route_map__2[[#This Row],[route_label]]&lt;&gt;A10057,0,SQRT((E10057-route_map__2[[#This Row],[stop_lat]])^2 + ((F10057-route_map__2[[#This Row],[stop_lon]])*COS(RADIANS(route_map__2[[#This Row],[stop_lat]])))^2)*111.32)</f>
        <v>0.30062072356083991</v>
      </c>
    </row>
    <row r="10057" spans="1:7" hidden="1" x14ac:dyDescent="0.2">
      <c r="A10057" t="s">
        <v>150</v>
      </c>
      <c r="B10057">
        <v>0</v>
      </c>
      <c r="C10057">
        <v>5</v>
      </c>
      <c r="D10057" t="s">
        <v>7751</v>
      </c>
      <c r="E10057">
        <v>49.108787999999997</v>
      </c>
      <c r="F10057">
        <v>-122.66826</v>
      </c>
      <c r="G10057">
        <f>IF(route_map__2[[#This Row],[route_label]]&lt;&gt;A10058,0,SQRT((E10058-route_map__2[[#This Row],[stop_lat]])^2 + ((F10058-route_map__2[[#This Row],[stop_lon]])*COS(RADIANS(route_map__2[[#This Row],[stop_lat]])))^2)*111.32)</f>
        <v>0.24130552394848373</v>
      </c>
    </row>
    <row r="10058" spans="1:7" hidden="1" x14ac:dyDescent="0.2">
      <c r="A10058" t="s">
        <v>150</v>
      </c>
      <c r="B10058">
        <v>0</v>
      </c>
      <c r="C10058">
        <v>6</v>
      </c>
      <c r="D10058" t="s">
        <v>5775</v>
      </c>
      <c r="E10058">
        <v>49.110010000000003</v>
      </c>
      <c r="F10058">
        <v>-122.670995</v>
      </c>
      <c r="G10058">
        <f>IF(route_map__2[[#This Row],[route_label]]&lt;&gt;A10059,0,SQRT((E10059-route_map__2[[#This Row],[stop_lat]])^2 + ((F10059-route_map__2[[#This Row],[stop_lon]])*COS(RADIANS(route_map__2[[#This Row],[stop_lat]])))^2)*111.32)</f>
        <v>0.30554553025624798</v>
      </c>
    </row>
    <row r="10059" spans="1:7" hidden="1" x14ac:dyDescent="0.2">
      <c r="A10059" t="s">
        <v>150</v>
      </c>
      <c r="B10059">
        <v>0</v>
      </c>
      <c r="C10059">
        <v>7</v>
      </c>
      <c r="D10059" t="s">
        <v>5776</v>
      </c>
      <c r="E10059">
        <v>49.111567999999998</v>
      </c>
      <c r="F10059">
        <v>-122.674447</v>
      </c>
      <c r="G10059">
        <f>IF(route_map__2[[#This Row],[route_label]]&lt;&gt;A10060,0,SQRT((E10060-route_map__2[[#This Row],[stop_lat]])^2 + ((F10060-route_map__2[[#This Row],[stop_lon]])*COS(RADIANS(route_map__2[[#This Row],[stop_lat]])))^2)*111.32)</f>
        <v>0.23282039893578491</v>
      </c>
    </row>
    <row r="10060" spans="1:7" hidden="1" x14ac:dyDescent="0.2">
      <c r="A10060" t="s">
        <v>150</v>
      </c>
      <c r="B10060">
        <v>0</v>
      </c>
      <c r="C10060">
        <v>8</v>
      </c>
      <c r="D10060" t="s">
        <v>7752</v>
      </c>
      <c r="E10060">
        <v>49.112799000000003</v>
      </c>
      <c r="F10060">
        <v>-122.67703</v>
      </c>
      <c r="G10060">
        <f>IF(route_map__2[[#This Row],[route_label]]&lt;&gt;A10061,0,SQRT((E10061-route_map__2[[#This Row],[stop_lat]])^2 + ((F10061-route_map__2[[#This Row],[stop_lon]])*COS(RADIANS(route_map__2[[#This Row],[stop_lat]])))^2)*111.32)</f>
        <v>0.2805131699200335</v>
      </c>
    </row>
    <row r="10061" spans="1:7" hidden="1" x14ac:dyDescent="0.2">
      <c r="A10061" t="s">
        <v>150</v>
      </c>
      <c r="B10061">
        <v>0</v>
      </c>
      <c r="C10061">
        <v>9</v>
      </c>
      <c r="D10061" t="s">
        <v>7753</v>
      </c>
      <c r="E10061">
        <v>49.115119999999997</v>
      </c>
      <c r="F10061">
        <v>-122.678529</v>
      </c>
      <c r="G10061">
        <f>IF(route_map__2[[#This Row],[route_label]]&lt;&gt;A10062,0,SQRT((E10062-route_map__2[[#This Row],[stop_lat]])^2 + ((F10062-route_map__2[[#This Row],[stop_lon]])*COS(RADIANS(route_map__2[[#This Row],[stop_lat]])))^2)*111.32)</f>
        <v>0.23195317785635136</v>
      </c>
    </row>
    <row r="10062" spans="1:7" hidden="1" x14ac:dyDescent="0.2">
      <c r="A10062" t="s">
        <v>150</v>
      </c>
      <c r="B10062">
        <v>0</v>
      </c>
      <c r="C10062">
        <v>10</v>
      </c>
      <c r="D10062" t="s">
        <v>6885</v>
      </c>
      <c r="E10062">
        <v>49.116703000000001</v>
      </c>
      <c r="F10062">
        <v>-122.67645899999999</v>
      </c>
      <c r="G10062">
        <f>IF(route_map__2[[#This Row],[route_label]]&lt;&gt;A10063,0,SQRT((E10063-route_map__2[[#This Row],[stop_lat]])^2 + ((F10063-route_map__2[[#This Row],[stop_lon]])*COS(RADIANS(route_map__2[[#This Row],[stop_lat]])))^2)*111.32)</f>
        <v>0.2684351432854763</v>
      </c>
    </row>
    <row r="10063" spans="1:7" hidden="1" x14ac:dyDescent="0.2">
      <c r="A10063" t="s">
        <v>150</v>
      </c>
      <c r="B10063">
        <v>0</v>
      </c>
      <c r="C10063">
        <v>11</v>
      </c>
      <c r="D10063" t="s">
        <v>7754</v>
      </c>
      <c r="E10063">
        <v>49.116678</v>
      </c>
      <c r="F10063">
        <v>-122.672775</v>
      </c>
      <c r="G10063">
        <f>IF(route_map__2[[#This Row],[route_label]]&lt;&gt;A10064,0,SQRT((E10064-route_map__2[[#This Row],[stop_lat]])^2 + ((F10064-route_map__2[[#This Row],[stop_lon]])*COS(RADIANS(route_map__2[[#This Row],[stop_lat]])))^2)*111.32)</f>
        <v>0.33207296743778114</v>
      </c>
    </row>
    <row r="10064" spans="1:7" hidden="1" x14ac:dyDescent="0.2">
      <c r="A10064" t="s">
        <v>150</v>
      </c>
      <c r="B10064">
        <v>0</v>
      </c>
      <c r="C10064">
        <v>12</v>
      </c>
      <c r="D10064" t="s">
        <v>7755</v>
      </c>
      <c r="E10064">
        <v>49.117426000000002</v>
      </c>
      <c r="F10064">
        <v>-122.668363</v>
      </c>
      <c r="G10064">
        <f>IF(route_map__2[[#This Row],[route_label]]&lt;&gt;A10065,0,SQRT((E10065-route_map__2[[#This Row],[stop_lat]])^2 + ((F10065-route_map__2[[#This Row],[stop_lon]])*COS(RADIANS(route_map__2[[#This Row],[stop_lat]])))^2)*111.32)</f>
        <v>0.24991392042215663</v>
      </c>
    </row>
    <row r="10065" spans="1:7" hidden="1" x14ac:dyDescent="0.2">
      <c r="A10065" t="s">
        <v>150</v>
      </c>
      <c r="B10065">
        <v>0</v>
      </c>
      <c r="C10065">
        <v>13</v>
      </c>
      <c r="D10065" t="s">
        <v>7756</v>
      </c>
      <c r="E10065">
        <v>49.119670999999997</v>
      </c>
      <c r="F10065">
        <v>-122.668356</v>
      </c>
      <c r="G10065">
        <f>IF(route_map__2[[#This Row],[route_label]]&lt;&gt;A10066,0,SQRT((E10066-route_map__2[[#This Row],[stop_lat]])^2 + ((F10066-route_map__2[[#This Row],[stop_lon]])*COS(RADIANS(route_map__2[[#This Row],[stop_lat]])))^2)*111.32)</f>
        <v>0.36914980277442921</v>
      </c>
    </row>
    <row r="10066" spans="1:7" hidden="1" x14ac:dyDescent="0.2">
      <c r="A10066" t="s">
        <v>150</v>
      </c>
      <c r="B10066">
        <v>0</v>
      </c>
      <c r="C10066">
        <v>14</v>
      </c>
      <c r="D10066" t="s">
        <v>7757</v>
      </c>
      <c r="E10066">
        <v>49.122987000000002</v>
      </c>
      <c r="F10066">
        <v>-122.668398</v>
      </c>
      <c r="G10066">
        <f>IF(route_map__2[[#This Row],[route_label]]&lt;&gt;A10067,0,SQRT((E10067-route_map__2[[#This Row],[stop_lat]])^2 + ((F10067-route_map__2[[#This Row],[stop_lon]])*COS(RADIANS(route_map__2[[#This Row],[stop_lat]])))^2)*111.32)</f>
        <v>0.31961507227913832</v>
      </c>
    </row>
    <row r="10067" spans="1:7" hidden="1" x14ac:dyDescent="0.2">
      <c r="A10067" t="s">
        <v>150</v>
      </c>
      <c r="B10067">
        <v>0</v>
      </c>
      <c r="C10067">
        <v>15</v>
      </c>
      <c r="D10067" t="s">
        <v>7758</v>
      </c>
      <c r="E10067">
        <v>49.125858000000001</v>
      </c>
      <c r="F10067">
        <v>-122.66835500000001</v>
      </c>
      <c r="G10067">
        <f>IF(route_map__2[[#This Row],[route_label]]&lt;&gt;A10068,0,SQRT((E10068-route_map__2[[#This Row],[stop_lat]])^2 + ((F10068-route_map__2[[#This Row],[stop_lon]])*COS(RADIANS(route_map__2[[#This Row],[stop_lat]])))^2)*111.32)</f>
        <v>0.5105595698369475</v>
      </c>
    </row>
    <row r="10068" spans="1:7" hidden="1" x14ac:dyDescent="0.2">
      <c r="A10068" t="s">
        <v>150</v>
      </c>
      <c r="B10068">
        <v>0</v>
      </c>
      <c r="C10068">
        <v>16</v>
      </c>
      <c r="D10068" t="s">
        <v>7759</v>
      </c>
      <c r="E10068">
        <v>49.130443</v>
      </c>
      <c r="F10068">
        <v>-122.668181</v>
      </c>
      <c r="G10068">
        <f>IF(route_map__2[[#This Row],[route_label]]&lt;&gt;A10069,0,SQRT((E10069-route_map__2[[#This Row],[stop_lat]])^2 + ((F10069-route_map__2[[#This Row],[stop_lon]])*COS(RADIANS(route_map__2[[#This Row],[stop_lat]])))^2)*111.32)</f>
        <v>0.42402060103425765</v>
      </c>
    </row>
    <row r="10069" spans="1:7" hidden="1" x14ac:dyDescent="0.2">
      <c r="A10069" t="s">
        <v>150</v>
      </c>
      <c r="B10069">
        <v>0</v>
      </c>
      <c r="C10069">
        <v>17</v>
      </c>
      <c r="D10069" t="s">
        <v>7760</v>
      </c>
      <c r="E10069">
        <v>49.134250999999999</v>
      </c>
      <c r="F10069">
        <v>-122.668046</v>
      </c>
      <c r="G10069">
        <f>IF(route_map__2[[#This Row],[route_label]]&lt;&gt;A10070,0,SQRT((E10070-route_map__2[[#This Row],[stop_lat]])^2 + ((F10070-route_map__2[[#This Row],[stop_lon]])*COS(RADIANS(route_map__2[[#This Row],[stop_lat]])))^2)*111.32)</f>
        <v>0.79961212061244402</v>
      </c>
    </row>
    <row r="10070" spans="1:7" hidden="1" x14ac:dyDescent="0.2">
      <c r="A10070" t="s">
        <v>150</v>
      </c>
      <c r="B10070">
        <v>0</v>
      </c>
      <c r="C10070">
        <v>18</v>
      </c>
      <c r="D10070" t="s">
        <v>7761</v>
      </c>
      <c r="E10070">
        <v>49.141433999999997</v>
      </c>
      <c r="F10070">
        <v>-122.668059</v>
      </c>
      <c r="G10070">
        <f>IF(route_map__2[[#This Row],[route_label]]&lt;&gt;A10071,0,SQRT((E10071-route_map__2[[#This Row],[stop_lat]])^2 + ((F10071-route_map__2[[#This Row],[stop_lon]])*COS(RADIANS(route_map__2[[#This Row],[stop_lat]])))^2)*111.32)</f>
        <v>0.49384653547132112</v>
      </c>
    </row>
    <row r="10071" spans="1:7" hidden="1" x14ac:dyDescent="0.2">
      <c r="A10071" t="s">
        <v>150</v>
      </c>
      <c r="B10071">
        <v>0</v>
      </c>
      <c r="C10071">
        <v>19</v>
      </c>
      <c r="D10071" t="s">
        <v>7762</v>
      </c>
      <c r="E10071">
        <v>49.145870000000002</v>
      </c>
      <c r="F10071">
        <v>-122.66798300000001</v>
      </c>
      <c r="G10071">
        <f>IF(route_map__2[[#This Row],[route_label]]&lt;&gt;A10072,0,SQRT((E10072-route_map__2[[#This Row],[stop_lat]])^2 + ((F10072-route_map__2[[#This Row],[stop_lon]])*COS(RADIANS(route_map__2[[#This Row],[stop_lat]])))^2)*111.32)</f>
        <v>0.35845058491082965</v>
      </c>
    </row>
    <row r="10072" spans="1:7" hidden="1" x14ac:dyDescent="0.2">
      <c r="A10072" t="s">
        <v>150</v>
      </c>
      <c r="B10072">
        <v>0</v>
      </c>
      <c r="C10072">
        <v>20</v>
      </c>
      <c r="D10072" t="s">
        <v>7763</v>
      </c>
      <c r="E10072">
        <v>49.149090000000001</v>
      </c>
      <c r="F10072">
        <v>-122.66798799999999</v>
      </c>
      <c r="G10072">
        <f>IF(route_map__2[[#This Row],[route_label]]&lt;&gt;A10073,0,SQRT((E10073-route_map__2[[#This Row],[stop_lat]])^2 + ((F10073-route_map__2[[#This Row],[stop_lon]])*COS(RADIANS(route_map__2[[#This Row],[stop_lat]])))^2)*111.32)</f>
        <v>0.78643775234999291</v>
      </c>
    </row>
    <row r="10073" spans="1:7" hidden="1" x14ac:dyDescent="0.2">
      <c r="A10073" t="s">
        <v>150</v>
      </c>
      <c r="B10073">
        <v>0</v>
      </c>
      <c r="C10073">
        <v>21</v>
      </c>
      <c r="D10073" t="s">
        <v>7764</v>
      </c>
      <c r="E10073">
        <v>49.156153000000003</v>
      </c>
      <c r="F10073">
        <v>-122.667754</v>
      </c>
      <c r="G10073">
        <f>IF(route_map__2[[#This Row],[route_label]]&lt;&gt;A10074,0,SQRT((E10074-route_map__2[[#This Row],[stop_lat]])^2 + ((F10074-route_map__2[[#This Row],[stop_lon]])*COS(RADIANS(route_map__2[[#This Row],[stop_lat]])))^2)*111.32)</f>
        <v>0.69462196055430703</v>
      </c>
    </row>
    <row r="10074" spans="1:7" hidden="1" x14ac:dyDescent="0.2">
      <c r="A10074" t="s">
        <v>150</v>
      </c>
      <c r="B10074">
        <v>0</v>
      </c>
      <c r="C10074">
        <v>22</v>
      </c>
      <c r="D10074" t="s">
        <v>7765</v>
      </c>
      <c r="E10074">
        <v>49.160114999999998</v>
      </c>
      <c r="F10074">
        <v>-122.660383</v>
      </c>
      <c r="G10074">
        <f>IF(route_map__2[[#This Row],[route_label]]&lt;&gt;A10075,0,SQRT((E10075-route_map__2[[#This Row],[stop_lat]])^2 + ((F10075-route_map__2[[#This Row],[stop_lon]])*COS(RADIANS(route_map__2[[#This Row],[stop_lat]])))^2)*111.32)</f>
        <v>0.37791209364859674</v>
      </c>
    </row>
    <row r="10075" spans="1:7" hidden="1" x14ac:dyDescent="0.2">
      <c r="A10075" t="s">
        <v>150</v>
      </c>
      <c r="B10075">
        <v>0</v>
      </c>
      <c r="C10075">
        <v>23</v>
      </c>
      <c r="D10075" t="s">
        <v>7079</v>
      </c>
      <c r="E10075">
        <v>49.163479000000002</v>
      </c>
      <c r="F10075">
        <v>-122.659685</v>
      </c>
      <c r="G10075">
        <f>IF(route_map__2[[#This Row],[route_label]]&lt;&gt;A10076,0,SQRT((E10076-route_map__2[[#This Row],[stop_lat]])^2 + ((F10076-route_map__2[[#This Row],[stop_lon]])*COS(RADIANS(route_map__2[[#This Row],[stop_lat]])))^2)*111.32)</f>
        <v>0.74232659505337084</v>
      </c>
    </row>
    <row r="10076" spans="1:7" hidden="1" x14ac:dyDescent="0.2">
      <c r="A10076" t="s">
        <v>150</v>
      </c>
      <c r="B10076">
        <v>0</v>
      </c>
      <c r="C10076">
        <v>24</v>
      </c>
      <c r="D10076" t="s">
        <v>7080</v>
      </c>
      <c r="E10076">
        <v>49.169128000000001</v>
      </c>
      <c r="F10076">
        <v>-122.665104</v>
      </c>
      <c r="G10076">
        <f>IF(route_map__2[[#This Row],[route_label]]&lt;&gt;A10077,0,SQRT((E10077-route_map__2[[#This Row],[stop_lat]])^2 + ((F10077-route_map__2[[#This Row],[stop_lon]])*COS(RADIANS(route_map__2[[#This Row],[stop_lat]])))^2)*111.32)</f>
        <v>0.35400738605297122</v>
      </c>
    </row>
    <row r="10077" spans="1:7" hidden="1" x14ac:dyDescent="0.2">
      <c r="A10077" t="s">
        <v>150</v>
      </c>
      <c r="B10077">
        <v>0</v>
      </c>
      <c r="C10077">
        <v>25</v>
      </c>
      <c r="D10077" t="s">
        <v>7081</v>
      </c>
      <c r="E10077">
        <v>49.171762999999999</v>
      </c>
      <c r="F10077">
        <v>-122.667827</v>
      </c>
      <c r="G10077">
        <f>IF(route_map__2[[#This Row],[route_label]]&lt;&gt;A10078,0,SQRT((E10078-route_map__2[[#This Row],[stop_lat]])^2 + ((F10078-route_map__2[[#This Row],[stop_lon]])*COS(RADIANS(route_map__2[[#This Row],[stop_lat]])))^2)*111.32)</f>
        <v>0.61645972416739048</v>
      </c>
    </row>
    <row r="10078" spans="1:7" hidden="1" x14ac:dyDescent="0.2">
      <c r="A10078" t="s">
        <v>150</v>
      </c>
      <c r="B10078">
        <v>0</v>
      </c>
      <c r="C10078">
        <v>26</v>
      </c>
      <c r="D10078" t="s">
        <v>7082</v>
      </c>
      <c r="E10078">
        <v>49.177081999999999</v>
      </c>
      <c r="F10078">
        <v>-122.66547</v>
      </c>
      <c r="G10078">
        <f>IF(route_map__2[[#This Row],[route_label]]&lt;&gt;A10079,0,SQRT((E10079-route_map__2[[#This Row],[stop_lat]])^2 + ((F10079-route_map__2[[#This Row],[stop_lon]])*COS(RADIANS(route_map__2[[#This Row],[stop_lat]])))^2)*111.32)</f>
        <v>0.32646162840185822</v>
      </c>
    </row>
    <row r="10079" spans="1:7" hidden="1" x14ac:dyDescent="0.2">
      <c r="A10079" t="s">
        <v>150</v>
      </c>
      <c r="B10079">
        <v>0</v>
      </c>
      <c r="C10079">
        <v>27</v>
      </c>
      <c r="D10079" t="s">
        <v>7083</v>
      </c>
      <c r="E10079">
        <v>49.177067000000001</v>
      </c>
      <c r="F10079">
        <v>-122.669956</v>
      </c>
      <c r="G10079">
        <f>IF(route_map__2[[#This Row],[route_label]]&lt;&gt;A10080,0,SQRT((E10080-route_map__2[[#This Row],[stop_lat]])^2 + ((F10080-route_map__2[[#This Row],[stop_lon]])*COS(RADIANS(route_map__2[[#This Row],[stop_lat]])))^2)*111.32)</f>
        <v>0.32645076086892433</v>
      </c>
    </row>
    <row r="10080" spans="1:7" hidden="1" x14ac:dyDescent="0.2">
      <c r="A10080" t="s">
        <v>150</v>
      </c>
      <c r="B10080">
        <v>0</v>
      </c>
      <c r="C10080">
        <v>28</v>
      </c>
      <c r="D10080" t="s">
        <v>7084</v>
      </c>
      <c r="E10080">
        <v>49.177126000000001</v>
      </c>
      <c r="F10080">
        <v>-122.674441</v>
      </c>
      <c r="G10080">
        <f>IF(route_map__2[[#This Row],[route_label]]&lt;&gt;A10081,0,SQRT((E10081-route_map__2[[#This Row],[stop_lat]])^2 + ((F10081-route_map__2[[#This Row],[stop_lon]])*COS(RADIANS(route_map__2[[#This Row],[stop_lat]])))^2)*111.32)</f>
        <v>0.52620228419719728</v>
      </c>
    </row>
    <row r="10081" spans="1:7" hidden="1" x14ac:dyDescent="0.2">
      <c r="A10081" t="s">
        <v>150</v>
      </c>
      <c r="B10081">
        <v>0</v>
      </c>
      <c r="C10081">
        <v>29</v>
      </c>
      <c r="D10081" t="s">
        <v>7085</v>
      </c>
      <c r="E10081">
        <v>49.177056</v>
      </c>
      <c r="F10081">
        <v>-122.68167099999999</v>
      </c>
      <c r="G10081">
        <f>IF(route_map__2[[#This Row],[route_label]]&lt;&gt;A10082,0,SQRT((E10082-route_map__2[[#This Row],[stop_lat]])^2 + ((F10082-route_map__2[[#This Row],[stop_lon]])*COS(RADIANS(route_map__2[[#This Row],[stop_lat]])))^2)*111.32)</f>
        <v>0.7667320900059752</v>
      </c>
    </row>
    <row r="10082" spans="1:7" hidden="1" x14ac:dyDescent="0.2">
      <c r="A10082" t="s">
        <v>150</v>
      </c>
      <c r="B10082">
        <v>0</v>
      </c>
      <c r="C10082">
        <v>30</v>
      </c>
      <c r="D10082" t="s">
        <v>7086</v>
      </c>
      <c r="E10082">
        <v>49.177066000000003</v>
      </c>
      <c r="F10082">
        <v>-122.692207</v>
      </c>
      <c r="G10082">
        <f>IF(route_map__2[[#This Row],[route_label]]&lt;&gt;A10083,0,SQRT((E10083-route_map__2[[#This Row],[stop_lat]])^2 + ((F10083-route_map__2[[#This Row],[stop_lon]])*COS(RADIANS(route_map__2[[#This Row],[stop_lat]])))^2)*111.32)</f>
        <v>0.31925368408015647</v>
      </c>
    </row>
    <row r="10083" spans="1:7" hidden="1" x14ac:dyDescent="0.2">
      <c r="A10083" t="s">
        <v>150</v>
      </c>
      <c r="B10083">
        <v>0</v>
      </c>
      <c r="C10083">
        <v>31</v>
      </c>
      <c r="D10083" t="s">
        <v>7087</v>
      </c>
      <c r="E10083">
        <v>49.177072000000003</v>
      </c>
      <c r="F10083">
        <v>-122.696594</v>
      </c>
      <c r="G10083">
        <f>IF(route_map__2[[#This Row],[route_label]]&lt;&gt;A10084,0,SQRT((E10084-route_map__2[[#This Row],[stop_lat]])^2 + ((F10084-route_map__2[[#This Row],[stop_lon]])*COS(RADIANS(route_map__2[[#This Row],[stop_lat]])))^2)*111.32)</f>
        <v>0.38169278849948618</v>
      </c>
    </row>
    <row r="10084" spans="1:7" hidden="1" x14ac:dyDescent="0.2">
      <c r="A10084" t="s">
        <v>150</v>
      </c>
      <c r="B10084">
        <v>0</v>
      </c>
      <c r="C10084">
        <v>32</v>
      </c>
      <c r="D10084" t="s">
        <v>7088</v>
      </c>
      <c r="E10084">
        <v>49.177064000000001</v>
      </c>
      <c r="F10084">
        <v>-122.70183900000001</v>
      </c>
      <c r="G10084">
        <f>IF(route_map__2[[#This Row],[route_label]]&lt;&gt;A10085,0,SQRT((E10085-route_map__2[[#This Row],[stop_lat]])^2 + ((F10085-route_map__2[[#This Row],[stop_lon]])*COS(RADIANS(route_map__2[[#This Row],[stop_lat]])))^2)*111.32)</f>
        <v>0.46749167329571073</v>
      </c>
    </row>
    <row r="10085" spans="1:7" hidden="1" x14ac:dyDescent="0.2">
      <c r="A10085" t="s">
        <v>150</v>
      </c>
      <c r="B10085">
        <v>0</v>
      </c>
      <c r="C10085">
        <v>33</v>
      </c>
      <c r="D10085" t="s">
        <v>7089</v>
      </c>
      <c r="E10085">
        <v>49.177073</v>
      </c>
      <c r="F10085">
        <v>-122.708263</v>
      </c>
      <c r="G10085">
        <f>IF(route_map__2[[#This Row],[route_label]]&lt;&gt;A10086,0,SQRT((E10086-route_map__2[[#This Row],[stop_lat]])^2 + ((F10086-route_map__2[[#This Row],[stop_lon]])*COS(RADIANS(route_map__2[[#This Row],[stop_lat]])))^2)*111.32)</f>
        <v>5.694220799537435</v>
      </c>
    </row>
    <row r="10086" spans="1:7" hidden="1" x14ac:dyDescent="0.2">
      <c r="A10086" t="s">
        <v>150</v>
      </c>
      <c r="B10086">
        <v>0</v>
      </c>
      <c r="C10086">
        <v>34</v>
      </c>
      <c r="D10086" t="s">
        <v>6330</v>
      </c>
      <c r="E10086">
        <v>49.191631000000001</v>
      </c>
      <c r="F10086">
        <v>-122.78327400000001</v>
      </c>
      <c r="G10086">
        <f>IF(route_map__2[[#This Row],[route_label]]&lt;&gt;A10087,0,SQRT((E10087-route_map__2[[#This Row],[stop_lat]])^2 + ((F10087-route_map__2[[#This Row],[stop_lon]])*COS(RADIANS(route_map__2[[#This Row],[stop_lat]])))^2)*111.32)</f>
        <v>0.51719900964696586</v>
      </c>
    </row>
    <row r="10087" spans="1:7" hidden="1" x14ac:dyDescent="0.2">
      <c r="A10087" t="s">
        <v>150</v>
      </c>
      <c r="B10087">
        <v>0</v>
      </c>
      <c r="C10087">
        <v>35</v>
      </c>
      <c r="D10087" t="s">
        <v>6160</v>
      </c>
      <c r="E10087">
        <v>49.191662000000001</v>
      </c>
      <c r="F10087">
        <v>-122.79038300000001</v>
      </c>
      <c r="G10087">
        <f>IF(route_map__2[[#This Row],[route_label]]&lt;&gt;A10088,0,SQRT((E10088-route_map__2[[#This Row],[stop_lat]])^2 + ((F10088-route_map__2[[#This Row],[stop_lon]])*COS(RADIANS(route_map__2[[#This Row],[stop_lat]])))^2)*111.32)</f>
        <v>0.40317648823368557</v>
      </c>
    </row>
    <row r="10088" spans="1:7" hidden="1" x14ac:dyDescent="0.2">
      <c r="A10088" t="s">
        <v>150</v>
      </c>
      <c r="B10088">
        <v>0</v>
      </c>
      <c r="C10088">
        <v>36</v>
      </c>
      <c r="D10088" t="s">
        <v>6161</v>
      </c>
      <c r="E10088">
        <v>49.191597999999999</v>
      </c>
      <c r="F10088">
        <v>-122.795924</v>
      </c>
      <c r="G10088">
        <f>IF(route_map__2[[#This Row],[route_label]]&lt;&gt;A10089,0,SQRT((E10089-route_map__2[[#This Row],[stop_lat]])^2 + ((F10089-route_map__2[[#This Row],[stop_lon]])*COS(RADIANS(route_map__2[[#This Row],[stop_lat]])))^2)*111.32)</f>
        <v>0.41235351159625117</v>
      </c>
    </row>
    <row r="10089" spans="1:7" hidden="1" x14ac:dyDescent="0.2">
      <c r="A10089" t="s">
        <v>150</v>
      </c>
      <c r="B10089">
        <v>0</v>
      </c>
      <c r="C10089">
        <v>37</v>
      </c>
      <c r="D10089" t="s">
        <v>5820</v>
      </c>
      <c r="E10089">
        <v>49.191595999999997</v>
      </c>
      <c r="F10089">
        <v>-122.801592</v>
      </c>
      <c r="G10089">
        <f>IF(route_map__2[[#This Row],[route_label]]&lt;&gt;A10090,0,SQRT((E10090-route_map__2[[#This Row],[stop_lat]])^2 + ((F10090-route_map__2[[#This Row],[stop_lon]])*COS(RADIANS(route_map__2[[#This Row],[stop_lat]])))^2)*111.32)</f>
        <v>0.1761760986843785</v>
      </c>
    </row>
    <row r="10090" spans="1:7" hidden="1" x14ac:dyDescent="0.2">
      <c r="A10090" t="s">
        <v>150</v>
      </c>
      <c r="B10090">
        <v>0</v>
      </c>
      <c r="C10090">
        <v>38</v>
      </c>
      <c r="D10090" t="s">
        <v>5821</v>
      </c>
      <c r="E10090">
        <v>49.191631999999998</v>
      </c>
      <c r="F10090">
        <v>-122.804013</v>
      </c>
      <c r="G10090">
        <f>IF(route_map__2[[#This Row],[route_label]]&lt;&gt;A10091,0,SQRT((E10091-route_map__2[[#This Row],[stop_lat]])^2 + ((F10091-route_map__2[[#This Row],[stop_lon]])*COS(RADIANS(route_map__2[[#This Row],[stop_lat]])))^2)*111.32)</f>
        <v>0.65856544071053824</v>
      </c>
    </row>
    <row r="10091" spans="1:7" hidden="1" x14ac:dyDescent="0.2">
      <c r="A10091" t="s">
        <v>150</v>
      </c>
      <c r="B10091">
        <v>0</v>
      </c>
      <c r="C10091">
        <v>39</v>
      </c>
      <c r="D10091" t="s">
        <v>5823</v>
      </c>
      <c r="E10091">
        <v>49.191583000000001</v>
      </c>
      <c r="F10091">
        <v>-122.81306499999999</v>
      </c>
      <c r="G10091">
        <f>IF(route_map__2[[#This Row],[route_label]]&lt;&gt;A10092,0,SQRT((E10092-route_map__2[[#This Row],[stop_lat]])^2 + ((F10092-route_map__2[[#This Row],[stop_lon]])*COS(RADIANS(route_map__2[[#This Row],[stop_lat]])))^2)*111.32)</f>
        <v>0.820636742428413</v>
      </c>
    </row>
    <row r="10092" spans="1:7" hidden="1" x14ac:dyDescent="0.2">
      <c r="A10092" t="s">
        <v>150</v>
      </c>
      <c r="B10092">
        <v>0</v>
      </c>
      <c r="C10092">
        <v>40</v>
      </c>
      <c r="D10092" t="s">
        <v>5825</v>
      </c>
      <c r="E10092">
        <v>49.191605000000003</v>
      </c>
      <c r="F10092">
        <v>-122.82434499999999</v>
      </c>
      <c r="G10092">
        <f>IF(route_map__2[[#This Row],[route_label]]&lt;&gt;A10093,0,SQRT((E10093-route_map__2[[#This Row],[stop_lat]])^2 + ((F10093-route_map__2[[#This Row],[stop_lon]])*COS(RADIANS(route_map__2[[#This Row],[stop_lat]])))^2)*111.32)</f>
        <v>0.746584698108406</v>
      </c>
    </row>
    <row r="10093" spans="1:7" hidden="1" x14ac:dyDescent="0.2">
      <c r="A10093" t="s">
        <v>150</v>
      </c>
      <c r="B10093">
        <v>0</v>
      </c>
      <c r="C10093">
        <v>41</v>
      </c>
      <c r="D10093" t="s">
        <v>5827</v>
      </c>
      <c r="E10093">
        <v>49.191566000000002</v>
      </c>
      <c r="F10093">
        <v>-122.83460700000001</v>
      </c>
      <c r="G10093">
        <f>IF(route_map__2[[#This Row],[route_label]]&lt;&gt;A10094,0,SQRT((E10094-route_map__2[[#This Row],[stop_lat]])^2 + ((F10094-route_map__2[[#This Row],[stop_lon]])*COS(RADIANS(route_map__2[[#This Row],[stop_lat]])))^2)*111.32)</f>
        <v>0.59020732673421827</v>
      </c>
    </row>
    <row r="10094" spans="1:7" hidden="1" x14ac:dyDescent="0.2">
      <c r="A10094" t="s">
        <v>150</v>
      </c>
      <c r="B10094">
        <v>0</v>
      </c>
      <c r="C10094">
        <v>42</v>
      </c>
      <c r="D10094" t="s">
        <v>5829</v>
      </c>
      <c r="E10094">
        <v>49.191673999999999</v>
      </c>
      <c r="F10094">
        <v>-122.842718</v>
      </c>
      <c r="G10094">
        <f>IF(route_map__2[[#This Row],[route_label]]&lt;&gt;A10095,0,SQRT((E10095-route_map__2[[#This Row],[stop_lat]])^2 + ((F10095-route_map__2[[#This Row],[stop_lon]])*COS(RADIANS(route_map__2[[#This Row],[stop_lat]])))^2)*111.32)</f>
        <v>0.42852702753608135</v>
      </c>
    </row>
    <row r="10095" spans="1:7" hidden="1" x14ac:dyDescent="0.2">
      <c r="A10095" t="s">
        <v>150</v>
      </c>
      <c r="B10095">
        <v>0</v>
      </c>
      <c r="C10095">
        <v>43</v>
      </c>
      <c r="D10095" t="s">
        <v>5830</v>
      </c>
      <c r="E10095">
        <v>49.189698999999997</v>
      </c>
      <c r="F10095">
        <v>-122.847774</v>
      </c>
      <c r="G10095">
        <f>IF(route_map__2[[#This Row],[route_label]]&lt;&gt;A10096,0,SQRT((E10096-route_map__2[[#This Row],[stop_lat]])^2 + ((F10096-route_map__2[[#This Row],[stop_lon]])*COS(RADIANS(route_map__2[[#This Row],[stop_lat]])))^2)*111.32)</f>
        <v>0.11022223755843195</v>
      </c>
    </row>
    <row r="10096" spans="1:7" hidden="1" x14ac:dyDescent="0.2">
      <c r="A10096" t="s">
        <v>150</v>
      </c>
      <c r="B10096">
        <v>1</v>
      </c>
      <c r="C10096">
        <v>1</v>
      </c>
      <c r="D10096" t="s">
        <v>7766</v>
      </c>
      <c r="E10096">
        <v>49.188848999999998</v>
      </c>
      <c r="F10096">
        <v>-122.848551</v>
      </c>
      <c r="G10096">
        <f>IF(route_map__2[[#This Row],[route_label]]&lt;&gt;A10097,0,SQRT((E10097-route_map__2[[#This Row],[stop_lat]])^2 + ((F10097-route_map__2[[#This Row],[stop_lon]])*COS(RADIANS(route_map__2[[#This Row],[stop_lat]])))^2)*111.32)</f>
        <v>0.61717548553789925</v>
      </c>
    </row>
    <row r="10097" spans="1:7" hidden="1" x14ac:dyDescent="0.2">
      <c r="A10097" t="s">
        <v>150</v>
      </c>
      <c r="B10097">
        <v>1</v>
      </c>
      <c r="C10097">
        <v>2</v>
      </c>
      <c r="D10097" t="s">
        <v>5711</v>
      </c>
      <c r="E10097">
        <v>49.191474999999997</v>
      </c>
      <c r="F10097">
        <v>-122.84108000000001</v>
      </c>
      <c r="G10097">
        <f>IF(route_map__2[[#This Row],[route_label]]&lt;&gt;A10098,0,SQRT((E10098-route_map__2[[#This Row],[stop_lat]])^2 + ((F10098-route_map__2[[#This Row],[stop_lon]])*COS(RADIANS(route_map__2[[#This Row],[stop_lat]])))^2)*111.32)</f>
        <v>0.54260324696474593</v>
      </c>
    </row>
    <row r="10098" spans="1:7" hidden="1" x14ac:dyDescent="0.2">
      <c r="A10098" t="s">
        <v>150</v>
      </c>
      <c r="B10098">
        <v>1</v>
      </c>
      <c r="C10098">
        <v>3</v>
      </c>
      <c r="D10098" t="s">
        <v>5713</v>
      </c>
      <c r="E10098">
        <v>49.191383000000002</v>
      </c>
      <c r="F10098">
        <v>-122.833623</v>
      </c>
      <c r="G10098">
        <f>IF(route_map__2[[#This Row],[route_label]]&lt;&gt;A10099,0,SQRT((E10099-route_map__2[[#This Row],[stop_lat]])^2 + ((F10099-route_map__2[[#This Row],[stop_lon]])*COS(RADIANS(route_map__2[[#This Row],[stop_lat]])))^2)*111.32)</f>
        <v>0.81774926820183969</v>
      </c>
    </row>
    <row r="10099" spans="1:7" hidden="1" x14ac:dyDescent="0.2">
      <c r="A10099" t="s">
        <v>150</v>
      </c>
      <c r="B10099">
        <v>1</v>
      </c>
      <c r="C10099">
        <v>4</v>
      </c>
      <c r="D10099" t="s">
        <v>5715</v>
      </c>
      <c r="E10099">
        <v>49.191437999999998</v>
      </c>
      <c r="F10099">
        <v>-122.822383</v>
      </c>
      <c r="G10099">
        <f>IF(route_map__2[[#This Row],[route_label]]&lt;&gt;A10100,0,SQRT((E10100-route_map__2[[#This Row],[stop_lat]])^2 + ((F10100-route_map__2[[#This Row],[stop_lon]])*COS(RADIANS(route_map__2[[#This Row],[stop_lat]])))^2)*111.32)</f>
        <v>0.76411597958093691</v>
      </c>
    </row>
    <row r="10100" spans="1:7" hidden="1" x14ac:dyDescent="0.2">
      <c r="A10100" t="s">
        <v>150</v>
      </c>
      <c r="B10100">
        <v>1</v>
      </c>
      <c r="C10100">
        <v>5</v>
      </c>
      <c r="D10100" t="s">
        <v>5717</v>
      </c>
      <c r="E10100">
        <v>49.191406000000001</v>
      </c>
      <c r="F10100">
        <v>-122.81188</v>
      </c>
      <c r="G10100">
        <f>IF(route_map__2[[#This Row],[route_label]]&lt;&gt;A10101,0,SQRT((E10101-route_map__2[[#This Row],[stop_lat]])^2 + ((F10101-route_map__2[[#This Row],[stop_lon]])*COS(RADIANS(route_map__2[[#This Row],[stop_lat]])))^2)*111.32)</f>
        <v>0.44243232571817342</v>
      </c>
    </row>
    <row r="10101" spans="1:7" hidden="1" x14ac:dyDescent="0.2">
      <c r="A10101" t="s">
        <v>150</v>
      </c>
      <c r="B10101">
        <v>1</v>
      </c>
      <c r="C10101">
        <v>6</v>
      </c>
      <c r="D10101" t="s">
        <v>5719</v>
      </c>
      <c r="E10101">
        <v>49.191358999999999</v>
      </c>
      <c r="F10101">
        <v>-122.80579899999999</v>
      </c>
      <c r="G10101">
        <f>IF(route_map__2[[#This Row],[route_label]]&lt;&gt;A10102,0,SQRT((E10102-route_map__2[[#This Row],[stop_lat]])^2 + ((F10102-route_map__2[[#This Row],[stop_lon]])*COS(RADIANS(route_map__2[[#This Row],[stop_lat]])))^2)*111.32)</f>
        <v>0.17023979616021903</v>
      </c>
    </row>
    <row r="10102" spans="1:7" hidden="1" x14ac:dyDescent="0.2">
      <c r="A10102" t="s">
        <v>150</v>
      </c>
      <c r="B10102">
        <v>1</v>
      </c>
      <c r="C10102">
        <v>7</v>
      </c>
      <c r="D10102" t="s">
        <v>5720</v>
      </c>
      <c r="E10102">
        <v>49.191352999999999</v>
      </c>
      <c r="F10102">
        <v>-122.803459</v>
      </c>
      <c r="G10102">
        <f>IF(route_map__2[[#This Row],[route_label]]&lt;&gt;A10103,0,SQRT((E10103-route_map__2[[#This Row],[stop_lat]])^2 + ((F10103-route_map__2[[#This Row],[stop_lon]])*COS(RADIANS(route_map__2[[#This Row],[stop_lat]])))^2)*111.32)</f>
        <v>0.26244036711379931</v>
      </c>
    </row>
    <row r="10103" spans="1:7" hidden="1" x14ac:dyDescent="0.2">
      <c r="A10103" t="s">
        <v>150</v>
      </c>
      <c r="B10103">
        <v>1</v>
      </c>
      <c r="C10103">
        <v>8</v>
      </c>
      <c r="D10103" t="s">
        <v>6165</v>
      </c>
      <c r="E10103">
        <v>49.191386000000001</v>
      </c>
      <c r="F10103">
        <v>-122.799852</v>
      </c>
      <c r="G10103">
        <f>IF(route_map__2[[#This Row],[route_label]]&lt;&gt;A10104,0,SQRT((E10104-route_map__2[[#This Row],[stop_lat]])^2 + ((F10104-route_map__2[[#This Row],[stop_lon]])*COS(RADIANS(route_map__2[[#This Row],[stop_lat]])))^2)*111.32)</f>
        <v>0.38069615281627189</v>
      </c>
    </row>
    <row r="10104" spans="1:7" hidden="1" x14ac:dyDescent="0.2">
      <c r="A10104" t="s">
        <v>150</v>
      </c>
      <c r="B10104">
        <v>1</v>
      </c>
      <c r="C10104">
        <v>9</v>
      </c>
      <c r="D10104" t="s">
        <v>6166</v>
      </c>
      <c r="E10104">
        <v>49.191446999999997</v>
      </c>
      <c r="F10104">
        <v>-122.79461999999999</v>
      </c>
      <c r="G10104">
        <f>IF(route_map__2[[#This Row],[route_label]]&lt;&gt;A10105,0,SQRT((E10105-route_map__2[[#This Row],[stop_lat]])^2 + ((F10105-route_map__2[[#This Row],[stop_lon]])*COS(RADIANS(route_map__2[[#This Row],[stop_lat]])))^2)*111.32)</f>
        <v>0.40648386155058081</v>
      </c>
    </row>
    <row r="10105" spans="1:7" hidden="1" x14ac:dyDescent="0.2">
      <c r="A10105" t="s">
        <v>150</v>
      </c>
      <c r="B10105">
        <v>1</v>
      </c>
      <c r="C10105">
        <v>10</v>
      </c>
      <c r="D10105" t="s">
        <v>6313</v>
      </c>
      <c r="E10105">
        <v>49.191485</v>
      </c>
      <c r="F10105">
        <v>-122.789033</v>
      </c>
      <c r="G10105">
        <f>IF(route_map__2[[#This Row],[route_label]]&lt;&gt;A10106,0,SQRT((E10106-route_map__2[[#This Row],[stop_lat]])^2 + ((F10106-route_map__2[[#This Row],[stop_lon]])*COS(RADIANS(route_map__2[[#This Row],[stop_lat]])))^2)*111.32)</f>
        <v>0.3828266864906717</v>
      </c>
    </row>
    <row r="10106" spans="1:7" hidden="1" x14ac:dyDescent="0.2">
      <c r="A10106" t="s">
        <v>150</v>
      </c>
      <c r="B10106">
        <v>1</v>
      </c>
      <c r="C10106">
        <v>11</v>
      </c>
      <c r="D10106" t="s">
        <v>6314</v>
      </c>
      <c r="E10106">
        <v>49.191460999999997</v>
      </c>
      <c r="F10106">
        <v>-122.783771</v>
      </c>
      <c r="G10106">
        <f>IF(route_map__2[[#This Row],[route_label]]&lt;&gt;A10107,0,SQRT((E10107-route_map__2[[#This Row],[stop_lat]])^2 + ((F10107-route_map__2[[#This Row],[stop_lon]])*COS(RADIANS(route_map__2[[#This Row],[stop_lat]])))^2)*111.32)</f>
        <v>5.8182392379909444</v>
      </c>
    </row>
    <row r="10107" spans="1:7" hidden="1" x14ac:dyDescent="0.2">
      <c r="A10107" t="s">
        <v>150</v>
      </c>
      <c r="B10107">
        <v>1</v>
      </c>
      <c r="C10107">
        <v>12</v>
      </c>
      <c r="D10107" t="s">
        <v>7067</v>
      </c>
      <c r="E10107">
        <v>49.176935999999998</v>
      </c>
      <c r="F10107">
        <v>-122.706947</v>
      </c>
      <c r="G10107">
        <f>IF(route_map__2[[#This Row],[route_label]]&lt;&gt;A10108,0,SQRT((E10108-route_map__2[[#This Row],[stop_lat]])^2 + ((F10108-route_map__2[[#This Row],[stop_lon]])*COS(RADIANS(route_map__2[[#This Row],[stop_lat]])))^2)*111.32)</f>
        <v>0.47884653628434826</v>
      </c>
    </row>
    <row r="10108" spans="1:7" hidden="1" x14ac:dyDescent="0.2">
      <c r="A10108" t="s">
        <v>150</v>
      </c>
      <c r="B10108">
        <v>1</v>
      </c>
      <c r="C10108">
        <v>13</v>
      </c>
      <c r="D10108" t="s">
        <v>7068</v>
      </c>
      <c r="E10108">
        <v>49.176923000000002</v>
      </c>
      <c r="F10108">
        <v>-122.700367</v>
      </c>
      <c r="G10108">
        <f>IF(route_map__2[[#This Row],[route_label]]&lt;&gt;A10109,0,SQRT((E10109-route_map__2[[#This Row],[stop_lat]])^2 + ((F10109-route_map__2[[#This Row],[stop_lon]])*COS(RADIANS(route_map__2[[#This Row],[stop_lat]])))^2)*111.32)</f>
        <v>0.40687239559144006</v>
      </c>
    </row>
    <row r="10109" spans="1:7" hidden="1" x14ac:dyDescent="0.2">
      <c r="A10109" t="s">
        <v>150</v>
      </c>
      <c r="B10109">
        <v>1</v>
      </c>
      <c r="C10109">
        <v>14</v>
      </c>
      <c r="D10109" t="s">
        <v>7069</v>
      </c>
      <c r="E10109">
        <v>49.176926000000002</v>
      </c>
      <c r="F10109">
        <v>-122.694776</v>
      </c>
      <c r="G10109">
        <f>IF(route_map__2[[#This Row],[route_label]]&lt;&gt;A10110,0,SQRT((E10110-route_map__2[[#This Row],[stop_lat]])^2 + ((F10110-route_map__2[[#This Row],[stop_lon]])*COS(RADIANS(route_map__2[[#This Row],[stop_lat]])))^2)*111.32)</f>
        <v>0.40478882753241124</v>
      </c>
    </row>
    <row r="10110" spans="1:7" hidden="1" x14ac:dyDescent="0.2">
      <c r="A10110" t="s">
        <v>150</v>
      </c>
      <c r="B10110">
        <v>1</v>
      </c>
      <c r="C10110">
        <v>15</v>
      </c>
      <c r="D10110" t="s">
        <v>7070</v>
      </c>
      <c r="E10110">
        <v>49.176884000000001</v>
      </c>
      <c r="F10110">
        <v>-122.68921400000001</v>
      </c>
      <c r="G10110">
        <f>IF(route_map__2[[#This Row],[route_label]]&lt;&gt;A10111,0,SQRT((E10111-route_map__2[[#This Row],[stop_lat]])^2 + ((F10111-route_map__2[[#This Row],[stop_lon]])*COS(RADIANS(route_map__2[[#This Row],[stop_lat]])))^2)*111.32)</f>
        <v>0.54041897758653812</v>
      </c>
    </row>
    <row r="10111" spans="1:7" hidden="1" x14ac:dyDescent="0.2">
      <c r="A10111" t="s">
        <v>150</v>
      </c>
      <c r="B10111">
        <v>1</v>
      </c>
      <c r="C10111">
        <v>16</v>
      </c>
      <c r="D10111" t="s">
        <v>7071</v>
      </c>
      <c r="E10111">
        <v>49.176910999999997</v>
      </c>
      <c r="F10111">
        <v>-122.681788</v>
      </c>
      <c r="G10111">
        <f>IF(route_map__2[[#This Row],[route_label]]&lt;&gt;A10112,0,SQRT((E10112-route_map__2[[#This Row],[stop_lat]])^2 + ((F10112-route_map__2[[#This Row],[stop_lon]])*COS(RADIANS(route_map__2[[#This Row],[stop_lat]])))^2)*111.32)</f>
        <v>0.63399825969459467</v>
      </c>
    </row>
    <row r="10112" spans="1:7" hidden="1" x14ac:dyDescent="0.2">
      <c r="A10112" t="s">
        <v>150</v>
      </c>
      <c r="B10112">
        <v>1</v>
      </c>
      <c r="C10112">
        <v>17</v>
      </c>
      <c r="D10112" t="s">
        <v>7072</v>
      </c>
      <c r="E10112">
        <v>49.176926000000002</v>
      </c>
      <c r="F10112">
        <v>-122.67307599999999</v>
      </c>
      <c r="G10112">
        <f>IF(route_map__2[[#This Row],[route_label]]&lt;&gt;A10113,0,SQRT((E10113-route_map__2[[#This Row],[stop_lat]])^2 + ((F10113-route_map__2[[#This Row],[stop_lon]])*COS(RADIANS(route_map__2[[#This Row],[stop_lat]])))^2)*111.32)</f>
        <v>0.26858223906509077</v>
      </c>
    </row>
    <row r="10113" spans="1:7" hidden="1" x14ac:dyDescent="0.2">
      <c r="A10113" t="s">
        <v>150</v>
      </c>
      <c r="B10113">
        <v>1</v>
      </c>
      <c r="C10113">
        <v>18</v>
      </c>
      <c r="D10113" t="s">
        <v>7073</v>
      </c>
      <c r="E10113">
        <v>49.176465999999998</v>
      </c>
      <c r="F10113">
        <v>-122.669453</v>
      </c>
      <c r="G10113">
        <f>IF(route_map__2[[#This Row],[route_label]]&lt;&gt;A10114,0,SQRT((E10114-route_map__2[[#This Row],[stop_lat]])^2 + ((F10114-route_map__2[[#This Row],[stop_lon]])*COS(RADIANS(route_map__2[[#This Row],[stop_lat]])))^2)*111.32)</f>
        <v>0.46188280285893379</v>
      </c>
    </row>
    <row r="10114" spans="1:7" hidden="1" x14ac:dyDescent="0.2">
      <c r="A10114" t="s">
        <v>150</v>
      </c>
      <c r="B10114">
        <v>1</v>
      </c>
      <c r="C10114">
        <v>19</v>
      </c>
      <c r="D10114" t="s">
        <v>7074</v>
      </c>
      <c r="E10114">
        <v>49.172395000000002</v>
      </c>
      <c r="F10114">
        <v>-122.668227</v>
      </c>
      <c r="G10114">
        <f>IF(route_map__2[[#This Row],[route_label]]&lt;&gt;A10115,0,SQRT((E10115-route_map__2[[#This Row],[stop_lat]])^2 + ((F10115-route_map__2[[#This Row],[stop_lon]])*COS(RADIANS(route_map__2[[#This Row],[stop_lat]])))^2)*111.32)</f>
        <v>0.45222849222631895</v>
      </c>
    </row>
    <row r="10115" spans="1:7" hidden="1" x14ac:dyDescent="0.2">
      <c r="A10115" t="s">
        <v>150</v>
      </c>
      <c r="B10115">
        <v>1</v>
      </c>
      <c r="C10115">
        <v>20</v>
      </c>
      <c r="D10115" t="s">
        <v>7075</v>
      </c>
      <c r="E10115">
        <v>49.168979</v>
      </c>
      <c r="F10115">
        <v>-122.66486399999999</v>
      </c>
      <c r="G10115">
        <f>IF(route_map__2[[#This Row],[route_label]]&lt;&gt;A10116,0,SQRT((E10116-route_map__2[[#This Row],[stop_lat]])^2 + ((F10116-route_map__2[[#This Row],[stop_lon]])*COS(RADIANS(route_map__2[[#This Row],[stop_lat]])))^2)*111.32)</f>
        <v>0.61481645868062829</v>
      </c>
    </row>
    <row r="10116" spans="1:7" hidden="1" x14ac:dyDescent="0.2">
      <c r="A10116" t="s">
        <v>150</v>
      </c>
      <c r="B10116">
        <v>1</v>
      </c>
      <c r="C10116">
        <v>21</v>
      </c>
      <c r="D10116" t="s">
        <v>7076</v>
      </c>
      <c r="E10116">
        <v>49.164206</v>
      </c>
      <c r="F10116">
        <v>-122.660614</v>
      </c>
      <c r="G10116">
        <f>IF(route_map__2[[#This Row],[route_label]]&lt;&gt;A10117,0,SQRT((E10117-route_map__2[[#This Row],[stop_lat]])^2 + ((F10117-route_map__2[[#This Row],[stop_lon]])*COS(RADIANS(route_map__2[[#This Row],[stop_lat]])))^2)*111.32)</f>
        <v>0.43664486221256865</v>
      </c>
    </row>
    <row r="10117" spans="1:7" hidden="1" x14ac:dyDescent="0.2">
      <c r="A10117" t="s">
        <v>150</v>
      </c>
      <c r="B10117">
        <v>1</v>
      </c>
      <c r="C10117">
        <v>22</v>
      </c>
      <c r="D10117" t="s">
        <v>7767</v>
      </c>
      <c r="E10117">
        <v>49.160288000000001</v>
      </c>
      <c r="F10117">
        <v>-122.660329</v>
      </c>
      <c r="G10117">
        <f>IF(route_map__2[[#This Row],[route_label]]&lt;&gt;A10118,0,SQRT((E10118-route_map__2[[#This Row],[stop_lat]])^2 + ((F10118-route_map__2[[#This Row],[stop_lon]])*COS(RADIANS(route_map__2[[#This Row],[stop_lat]])))^2)*111.32)</f>
        <v>0.60190587267123874</v>
      </c>
    </row>
    <row r="10118" spans="1:7" hidden="1" x14ac:dyDescent="0.2">
      <c r="A10118" t="s">
        <v>150</v>
      </c>
      <c r="B10118">
        <v>1</v>
      </c>
      <c r="C10118">
        <v>23</v>
      </c>
      <c r="D10118" t="s">
        <v>7768</v>
      </c>
      <c r="E10118">
        <v>49.158596000000003</v>
      </c>
      <c r="F10118">
        <v>-122.668182</v>
      </c>
      <c r="G10118">
        <f>IF(route_map__2[[#This Row],[route_label]]&lt;&gt;A10119,0,SQRT((E10119-route_map__2[[#This Row],[stop_lat]])^2 + ((F10119-route_map__2[[#This Row],[stop_lon]])*COS(RADIANS(route_map__2[[#This Row],[stop_lat]])))^2)*111.32)</f>
        <v>0.38183905825222175</v>
      </c>
    </row>
    <row r="10119" spans="1:7" hidden="1" x14ac:dyDescent="0.2">
      <c r="A10119" t="s">
        <v>150</v>
      </c>
      <c r="B10119">
        <v>1</v>
      </c>
      <c r="C10119">
        <v>24</v>
      </c>
      <c r="D10119" t="s">
        <v>7769</v>
      </c>
      <c r="E10119">
        <v>49.155166999999999</v>
      </c>
      <c r="F10119">
        <v>-122.66831500000001</v>
      </c>
      <c r="G10119">
        <f>IF(route_map__2[[#This Row],[route_label]]&lt;&gt;A10120,0,SQRT((E10120-route_map__2[[#This Row],[stop_lat]])^2 + ((F10120-route_map__2[[#This Row],[stop_lon]])*COS(RADIANS(route_map__2[[#This Row],[stop_lat]])))^2)*111.32)</f>
        <v>0.42619268627172863</v>
      </c>
    </row>
    <row r="10120" spans="1:7" hidden="1" x14ac:dyDescent="0.2">
      <c r="A10120" t="s">
        <v>150</v>
      </c>
      <c r="B10120">
        <v>1</v>
      </c>
      <c r="C10120">
        <v>25</v>
      </c>
      <c r="D10120" t="s">
        <v>7770</v>
      </c>
      <c r="E10120">
        <v>49.151339</v>
      </c>
      <c r="F10120">
        <v>-122.668413</v>
      </c>
      <c r="G10120">
        <f>IF(route_map__2[[#This Row],[route_label]]&lt;&gt;A10121,0,SQRT((E10121-route_map__2[[#This Row],[stop_lat]])^2 + ((F10121-route_map__2[[#This Row],[stop_lon]])*COS(RADIANS(route_map__2[[#This Row],[stop_lat]])))^2)*111.32)</f>
        <v>0.43303749941927083</v>
      </c>
    </row>
    <row r="10121" spans="1:7" hidden="1" x14ac:dyDescent="0.2">
      <c r="A10121" t="s">
        <v>150</v>
      </c>
      <c r="B10121">
        <v>1</v>
      </c>
      <c r="C10121">
        <v>26</v>
      </c>
      <c r="D10121" t="s">
        <v>7771</v>
      </c>
      <c r="E10121">
        <v>49.147449000000002</v>
      </c>
      <c r="F10121">
        <v>-122.668434</v>
      </c>
      <c r="G10121">
        <f>IF(route_map__2[[#This Row],[route_label]]&lt;&gt;A10122,0,SQRT((E10122-route_map__2[[#This Row],[stop_lat]])^2 + ((F10122-route_map__2[[#This Row],[stop_lon]])*COS(RADIANS(route_map__2[[#This Row],[stop_lat]])))^2)*111.32)</f>
        <v>0.77645708535895142</v>
      </c>
    </row>
    <row r="10122" spans="1:7" hidden="1" x14ac:dyDescent="0.2">
      <c r="A10122" t="s">
        <v>150</v>
      </c>
      <c r="B10122">
        <v>1</v>
      </c>
      <c r="C10122">
        <v>27</v>
      </c>
      <c r="D10122" t="s">
        <v>7772</v>
      </c>
      <c r="E10122">
        <v>49.140473999999998</v>
      </c>
      <c r="F10122">
        <v>-122.668429</v>
      </c>
      <c r="G10122">
        <f>IF(route_map__2[[#This Row],[route_label]]&lt;&gt;A10123,0,SQRT((E10123-route_map__2[[#This Row],[stop_lat]])^2 + ((F10123-route_map__2[[#This Row],[stop_lon]])*COS(RADIANS(route_map__2[[#This Row],[stop_lat]])))^2)*111.32)</f>
        <v>0.81890562266176592</v>
      </c>
    </row>
    <row r="10123" spans="1:7" hidden="1" x14ac:dyDescent="0.2">
      <c r="A10123" t="s">
        <v>150</v>
      </c>
      <c r="B10123">
        <v>1</v>
      </c>
      <c r="C10123">
        <v>28</v>
      </c>
      <c r="D10123" t="s">
        <v>7773</v>
      </c>
      <c r="E10123">
        <v>49.133118000000003</v>
      </c>
      <c r="F10123">
        <v>-122.66853399999999</v>
      </c>
      <c r="G10123">
        <f>IF(route_map__2[[#This Row],[route_label]]&lt;&gt;A10124,0,SQRT((E10124-route_map__2[[#This Row],[stop_lat]])^2 + ((F10124-route_map__2[[#This Row],[stop_lon]])*COS(RADIANS(route_map__2[[#This Row],[stop_lat]])))^2)*111.32)</f>
        <v>0.39774636666945506</v>
      </c>
    </row>
    <row r="10124" spans="1:7" hidden="1" x14ac:dyDescent="0.2">
      <c r="A10124" t="s">
        <v>150</v>
      </c>
      <c r="B10124">
        <v>1</v>
      </c>
      <c r="C10124">
        <v>29</v>
      </c>
      <c r="D10124" t="s">
        <v>7774</v>
      </c>
      <c r="E10124">
        <v>49.129545</v>
      </c>
      <c r="F10124">
        <v>-122.668533</v>
      </c>
      <c r="G10124">
        <f>IF(route_map__2[[#This Row],[route_label]]&lt;&gt;A10125,0,SQRT((E10125-route_map__2[[#This Row],[stop_lat]])^2 + ((F10125-route_map__2[[#This Row],[stop_lon]])*COS(RADIANS(route_map__2[[#This Row],[stop_lat]])))^2)*111.32)</f>
        <v>0.42106673804993144</v>
      </c>
    </row>
    <row r="10125" spans="1:7" hidden="1" x14ac:dyDescent="0.2">
      <c r="A10125" t="s">
        <v>150</v>
      </c>
      <c r="B10125">
        <v>1</v>
      </c>
      <c r="C10125">
        <v>30</v>
      </c>
      <c r="D10125" t="s">
        <v>7775</v>
      </c>
      <c r="E10125">
        <v>49.125762999999999</v>
      </c>
      <c r="F10125">
        <v>-122.668626</v>
      </c>
      <c r="G10125">
        <f>IF(route_map__2[[#This Row],[route_label]]&lt;&gt;A10126,0,SQRT((E10126-route_map__2[[#This Row],[stop_lat]])^2 + ((F10126-route_map__2[[#This Row],[stop_lon]])*COS(RADIANS(route_map__2[[#This Row],[stop_lat]])))^2)*111.32)</f>
        <v>0.38864969048698222</v>
      </c>
    </row>
    <row r="10126" spans="1:7" hidden="1" x14ac:dyDescent="0.2">
      <c r="A10126" t="s">
        <v>150</v>
      </c>
      <c r="B10126">
        <v>1</v>
      </c>
      <c r="C10126">
        <v>31</v>
      </c>
      <c r="D10126" t="s">
        <v>7776</v>
      </c>
      <c r="E10126">
        <v>49.122272000000002</v>
      </c>
      <c r="F10126">
        <v>-122.668694</v>
      </c>
      <c r="G10126">
        <f>IF(route_map__2[[#This Row],[route_label]]&lt;&gt;A10127,0,SQRT((E10127-route_map__2[[#This Row],[stop_lat]])^2 + ((F10127-route_map__2[[#This Row],[stop_lon]])*COS(RADIANS(route_map__2[[#This Row],[stop_lat]])))^2)*111.32)</f>
        <v>0.42047141890894918</v>
      </c>
    </row>
    <row r="10127" spans="1:7" hidden="1" x14ac:dyDescent="0.2">
      <c r="A10127" t="s">
        <v>150</v>
      </c>
      <c r="B10127">
        <v>1</v>
      </c>
      <c r="C10127">
        <v>32</v>
      </c>
      <c r="D10127" t="s">
        <v>7777</v>
      </c>
      <c r="E10127">
        <v>49.118495000000003</v>
      </c>
      <c r="F10127">
        <v>-122.668744</v>
      </c>
      <c r="G10127">
        <f>IF(route_map__2[[#This Row],[route_label]]&lt;&gt;A10128,0,SQRT((E10128-route_map__2[[#This Row],[stop_lat]])^2 + ((F10128-route_map__2[[#This Row],[stop_lon]])*COS(RADIANS(route_map__2[[#This Row],[stop_lat]])))^2)*111.32)</f>
        <v>0.21340424927232424</v>
      </c>
    </row>
    <row r="10128" spans="1:7" hidden="1" x14ac:dyDescent="0.2">
      <c r="A10128" t="s">
        <v>150</v>
      </c>
      <c r="B10128">
        <v>1</v>
      </c>
      <c r="C10128">
        <v>33</v>
      </c>
      <c r="D10128" t="s">
        <v>7778</v>
      </c>
      <c r="E10128">
        <v>49.116843000000003</v>
      </c>
      <c r="F10128">
        <v>-122.67023</v>
      </c>
      <c r="G10128">
        <f>IF(route_map__2[[#This Row],[route_label]]&lt;&gt;A10129,0,SQRT((E10129-route_map__2[[#This Row],[stop_lat]])^2 + ((F10129-route_map__2[[#This Row],[stop_lon]])*COS(RADIANS(route_map__2[[#This Row],[stop_lat]])))^2)*111.32)</f>
        <v>0.25270260237824427</v>
      </c>
    </row>
    <row r="10129" spans="1:7" hidden="1" x14ac:dyDescent="0.2">
      <c r="A10129" t="s">
        <v>150</v>
      </c>
      <c r="B10129">
        <v>1</v>
      </c>
      <c r="C10129">
        <v>34</v>
      </c>
      <c r="D10129" t="s">
        <v>7779</v>
      </c>
      <c r="E10129">
        <v>49.116872000000001</v>
      </c>
      <c r="F10129">
        <v>-122.673698</v>
      </c>
      <c r="G10129">
        <f>IF(route_map__2[[#This Row],[route_label]]&lt;&gt;A10130,0,SQRT((E10130-route_map__2[[#This Row],[stop_lat]])^2 + ((F10130-route_map__2[[#This Row],[stop_lon]])*COS(RADIANS(route_map__2[[#This Row],[stop_lat]])))^2)*111.32)</f>
        <v>0.28759680058828135</v>
      </c>
    </row>
    <row r="10130" spans="1:7" hidden="1" x14ac:dyDescent="0.2">
      <c r="A10130" t="s">
        <v>150</v>
      </c>
      <c r="B10130">
        <v>1</v>
      </c>
      <c r="C10130">
        <v>35</v>
      </c>
      <c r="D10130" t="s">
        <v>6883</v>
      </c>
      <c r="E10130">
        <v>49.116897999999999</v>
      </c>
      <c r="F10130">
        <v>-122.677645</v>
      </c>
      <c r="G10130">
        <f>IF(route_map__2[[#This Row],[route_label]]&lt;&gt;A10131,0,SQRT((E10131-route_map__2[[#This Row],[stop_lat]])^2 + ((F10131-route_map__2[[#This Row],[stop_lon]])*COS(RADIANS(route_map__2[[#This Row],[stop_lat]])))^2)*111.32)</f>
        <v>0.20859873450509611</v>
      </c>
    </row>
    <row r="10131" spans="1:7" hidden="1" x14ac:dyDescent="0.2">
      <c r="A10131" t="s">
        <v>150</v>
      </c>
      <c r="B10131">
        <v>1</v>
      </c>
      <c r="C10131">
        <v>36</v>
      </c>
      <c r="D10131" t="s">
        <v>7780</v>
      </c>
      <c r="E10131">
        <v>49.115186000000001</v>
      </c>
      <c r="F10131">
        <v>-122.678809</v>
      </c>
      <c r="G10131">
        <f>IF(route_map__2[[#This Row],[route_label]]&lt;&gt;A10132,0,SQRT((E10132-route_map__2[[#This Row],[stop_lat]])^2 + ((F10132-route_map__2[[#This Row],[stop_lon]])*COS(RADIANS(route_map__2[[#This Row],[stop_lat]])))^2)*111.32)</f>
        <v>0.20627597286933666</v>
      </c>
    </row>
    <row r="10132" spans="1:7" hidden="1" x14ac:dyDescent="0.2">
      <c r="A10132" t="s">
        <v>150</v>
      </c>
      <c r="B10132">
        <v>1</v>
      </c>
      <c r="C10132">
        <v>37</v>
      </c>
      <c r="D10132" t="s">
        <v>5761</v>
      </c>
      <c r="E10132">
        <v>49.113332999999997</v>
      </c>
      <c r="F10132">
        <v>-122.67881</v>
      </c>
      <c r="G10132">
        <f>IF(route_map__2[[#This Row],[route_label]]&lt;&gt;A10133,0,SQRT((E10133-route_map__2[[#This Row],[stop_lat]])^2 + ((F10133-route_map__2[[#This Row],[stop_lon]])*COS(RADIANS(route_map__2[[#This Row],[stop_lat]])))^2)*111.32)</f>
        <v>0.39139155552867755</v>
      </c>
    </row>
    <row r="10133" spans="1:7" hidden="1" x14ac:dyDescent="0.2">
      <c r="A10133" t="s">
        <v>150</v>
      </c>
      <c r="B10133">
        <v>1</v>
      </c>
      <c r="C10133">
        <v>38</v>
      </c>
      <c r="D10133" t="s">
        <v>5762</v>
      </c>
      <c r="E10133">
        <v>49.111322000000001</v>
      </c>
      <c r="F10133">
        <v>-122.674404</v>
      </c>
      <c r="G10133">
        <f>IF(route_map__2[[#This Row],[route_label]]&lt;&gt;A10134,0,SQRT((E10134-route_map__2[[#This Row],[stop_lat]])^2 + ((F10134-route_map__2[[#This Row],[stop_lon]])*COS(RADIANS(route_map__2[[#This Row],[stop_lat]])))^2)*111.32)</f>
        <v>0.29393203268836482</v>
      </c>
    </row>
    <row r="10134" spans="1:7" hidden="1" x14ac:dyDescent="0.2">
      <c r="A10134" t="s">
        <v>150</v>
      </c>
      <c r="B10134">
        <v>1</v>
      </c>
      <c r="C10134">
        <v>39</v>
      </c>
      <c r="D10134" t="s">
        <v>5763</v>
      </c>
      <c r="E10134">
        <v>49.109830000000002</v>
      </c>
      <c r="F10134">
        <v>-122.671076</v>
      </c>
      <c r="G10134">
        <f>IF(route_map__2[[#This Row],[route_label]]&lt;&gt;A10135,0,SQRT((E10135-route_map__2[[#This Row],[stop_lat]])^2 + ((F10135-route_map__2[[#This Row],[stop_lon]])*COS(RADIANS(route_map__2[[#This Row],[stop_lat]])))^2)*111.32)</f>
        <v>0.39846696159071754</v>
      </c>
    </row>
    <row r="10135" spans="1:7" hidden="1" x14ac:dyDescent="0.2">
      <c r="A10135" t="s">
        <v>150</v>
      </c>
      <c r="B10135">
        <v>1</v>
      </c>
      <c r="C10135">
        <v>40</v>
      </c>
      <c r="D10135" t="s">
        <v>7781</v>
      </c>
      <c r="E10135">
        <v>49.107805999999997</v>
      </c>
      <c r="F10135">
        <v>-122.666566</v>
      </c>
      <c r="G10135">
        <f>IF(route_map__2[[#This Row],[route_label]]&lt;&gt;A10136,0,SQRT((E10136-route_map__2[[#This Row],[stop_lat]])^2 + ((F10136-route_map__2[[#This Row],[stop_lon]])*COS(RADIANS(route_map__2[[#This Row],[stop_lat]])))^2)*111.32)</f>
        <v>0.27802590123956389</v>
      </c>
    </row>
    <row r="10136" spans="1:7" hidden="1" x14ac:dyDescent="0.2">
      <c r="A10136" t="s">
        <v>150</v>
      </c>
      <c r="B10136">
        <v>1</v>
      </c>
      <c r="C10136">
        <v>41</v>
      </c>
      <c r="D10136" t="s">
        <v>7782</v>
      </c>
      <c r="E10136">
        <v>49.106395999999997</v>
      </c>
      <c r="F10136">
        <v>-122.663417</v>
      </c>
      <c r="G10136">
        <f>IF(route_map__2[[#This Row],[route_label]]&lt;&gt;A10137,0,SQRT((E10137-route_map__2[[#This Row],[stop_lat]])^2 + ((F10137-route_map__2[[#This Row],[stop_lon]])*COS(RADIANS(route_map__2[[#This Row],[stop_lat]])))^2)*111.32)</f>
        <v>0.25515208133387463</v>
      </c>
    </row>
    <row r="10137" spans="1:7" hidden="1" x14ac:dyDescent="0.2">
      <c r="A10137" t="s">
        <v>150</v>
      </c>
      <c r="B10137">
        <v>1</v>
      </c>
      <c r="C10137">
        <v>42</v>
      </c>
      <c r="D10137" t="s">
        <v>5768</v>
      </c>
      <c r="E10137">
        <v>49.105966000000002</v>
      </c>
      <c r="F10137">
        <v>-122.659978</v>
      </c>
      <c r="G10137">
        <f>IF(route_map__2[[#This Row],[route_label]]&lt;&gt;A10138,0,SQRT((E10138-route_map__2[[#This Row],[stop_lat]])^2 + ((F10138-route_map__2[[#This Row],[stop_lon]])*COS(RADIANS(route_map__2[[#This Row],[stop_lat]])))^2)*111.32)</f>
        <v>0.2570852656170004</v>
      </c>
    </row>
    <row r="10138" spans="1:7" hidden="1" x14ac:dyDescent="0.2">
      <c r="A10138" t="s">
        <v>150</v>
      </c>
      <c r="B10138">
        <v>1</v>
      </c>
      <c r="C10138">
        <v>43</v>
      </c>
      <c r="D10138" t="s">
        <v>5769</v>
      </c>
      <c r="E10138">
        <v>49.107720999999998</v>
      </c>
      <c r="F10138">
        <v>-122.657685</v>
      </c>
      <c r="G10138">
        <f>IF(route_map__2[[#This Row],[route_label]]&lt;&gt;A10139,0,SQRT((E10139-route_map__2[[#This Row],[stop_lat]])^2 + ((F10139-route_map__2[[#This Row],[stop_lon]])*COS(RADIANS(route_map__2[[#This Row],[stop_lat]])))^2)*111.32)</f>
        <v>0.29821183283073571</v>
      </c>
    </row>
    <row r="10139" spans="1:7" hidden="1" x14ac:dyDescent="0.2">
      <c r="A10139" t="s">
        <v>150</v>
      </c>
      <c r="B10139">
        <v>1</v>
      </c>
      <c r="C10139">
        <v>44</v>
      </c>
      <c r="D10139" t="s">
        <v>7748</v>
      </c>
      <c r="E10139">
        <v>49.106256000000002</v>
      </c>
      <c r="F10139">
        <v>-122.654259</v>
      </c>
      <c r="G10139">
        <f>IF(route_map__2[[#This Row],[route_label]]&lt;&gt;A10140,0,SQRT((E10140-route_map__2[[#This Row],[stop_lat]])^2 + ((F10140-route_map__2[[#This Row],[stop_lon]])*COS(RADIANS(route_map__2[[#This Row],[stop_lat]])))^2)*111.32)</f>
        <v>0</v>
      </c>
    </row>
    <row r="10140" spans="1:7" hidden="1" x14ac:dyDescent="0.2">
      <c r="A10140" t="s">
        <v>72</v>
      </c>
      <c r="B10140">
        <v>0</v>
      </c>
      <c r="C10140">
        <v>1</v>
      </c>
      <c r="D10140" t="s">
        <v>7783</v>
      </c>
      <c r="E10140">
        <v>49.188966999999998</v>
      </c>
      <c r="F10140">
        <v>-122.848465</v>
      </c>
      <c r="G10140">
        <f>IF(route_map__2[[#This Row],[route_label]]&lt;&gt;A10141,0,SQRT((E10141-route_map__2[[#This Row],[stop_lat]])^2 + ((F10141-route_map__2[[#This Row],[stop_lon]])*COS(RADIANS(route_map__2[[#This Row],[stop_lat]])))^2)*111.32)</f>
        <v>0.27280437414570308</v>
      </c>
    </row>
    <row r="10141" spans="1:7" hidden="1" x14ac:dyDescent="0.2">
      <c r="A10141" t="s">
        <v>72</v>
      </c>
      <c r="B10141">
        <v>0</v>
      </c>
      <c r="C10141">
        <v>2</v>
      </c>
      <c r="D10141" t="s">
        <v>5642</v>
      </c>
      <c r="E10141">
        <v>49.187503</v>
      </c>
      <c r="F10141">
        <v>-122.851472</v>
      </c>
      <c r="G10141">
        <f>IF(route_map__2[[#This Row],[route_label]]&lt;&gt;A10142,0,SQRT((E10142-route_map__2[[#This Row],[stop_lat]])^2 + ((F10142-route_map__2[[#This Row],[stop_lon]])*COS(RADIANS(route_map__2[[#This Row],[stop_lat]])))^2)*111.32)</f>
        <v>0.2021957602989464</v>
      </c>
    </row>
    <row r="10142" spans="1:7" hidden="1" x14ac:dyDescent="0.2">
      <c r="A10142" t="s">
        <v>72</v>
      </c>
      <c r="B10142">
        <v>0</v>
      </c>
      <c r="C10142">
        <v>3</v>
      </c>
      <c r="D10142" t="s">
        <v>5885</v>
      </c>
      <c r="E10142">
        <v>49.185704999999999</v>
      </c>
      <c r="F10142">
        <v>-122.851078</v>
      </c>
      <c r="G10142">
        <f>IF(route_map__2[[#This Row],[route_label]]&lt;&gt;A10143,0,SQRT((E10143-route_map__2[[#This Row],[stop_lat]])^2 + ((F10143-route_map__2[[#This Row],[stop_lon]])*COS(RADIANS(route_map__2[[#This Row],[stop_lat]])))^2)*111.32)</f>
        <v>0.30254101036252423</v>
      </c>
    </row>
    <row r="10143" spans="1:7" hidden="1" x14ac:dyDescent="0.2">
      <c r="A10143" t="s">
        <v>72</v>
      </c>
      <c r="B10143">
        <v>0</v>
      </c>
      <c r="C10143">
        <v>4</v>
      </c>
      <c r="D10143" t="s">
        <v>5886</v>
      </c>
      <c r="E10143">
        <v>49.184316000000003</v>
      </c>
      <c r="F10143">
        <v>-122.847504</v>
      </c>
      <c r="G10143">
        <f>IF(route_map__2[[#This Row],[route_label]]&lt;&gt;A10144,0,SQRT((E10144-route_map__2[[#This Row],[stop_lat]])^2 + ((F10144-route_map__2[[#This Row],[stop_lon]])*COS(RADIANS(route_map__2[[#This Row],[stop_lat]])))^2)*111.32)</f>
        <v>0.14807140081991266</v>
      </c>
    </row>
    <row r="10144" spans="1:7" hidden="1" x14ac:dyDescent="0.2">
      <c r="A10144" t="s">
        <v>72</v>
      </c>
      <c r="B10144">
        <v>0</v>
      </c>
      <c r="C10144">
        <v>5</v>
      </c>
      <c r="D10144" t="s">
        <v>7784</v>
      </c>
      <c r="E10144">
        <v>49.183692999999998</v>
      </c>
      <c r="F10144">
        <v>-122.84570600000001</v>
      </c>
      <c r="G10144">
        <f>IF(route_map__2[[#This Row],[route_label]]&lt;&gt;A10145,0,SQRT((E10145-route_map__2[[#This Row],[stop_lat]])^2 + ((F10145-route_map__2[[#This Row],[stop_lon]])*COS(RADIANS(route_map__2[[#This Row],[stop_lat]])))^2)*111.32)</f>
        <v>0.83283605591523024</v>
      </c>
    </row>
    <row r="10145" spans="1:7" hidden="1" x14ac:dyDescent="0.2">
      <c r="A10145" t="s">
        <v>72</v>
      </c>
      <c r="B10145">
        <v>0</v>
      </c>
      <c r="C10145">
        <v>6</v>
      </c>
      <c r="D10145" t="s">
        <v>6482</v>
      </c>
      <c r="E10145">
        <v>49.179400000000001</v>
      </c>
      <c r="F10145">
        <v>-122.836332</v>
      </c>
      <c r="G10145">
        <f>IF(route_map__2[[#This Row],[route_label]]&lt;&gt;A10146,0,SQRT((E10146-route_map__2[[#This Row],[stop_lat]])^2 + ((F10146-route_map__2[[#This Row],[stop_lon]])*COS(RADIANS(route_map__2[[#This Row],[stop_lat]])))^2)*111.32)</f>
        <v>2.1008792122183251</v>
      </c>
    </row>
    <row r="10146" spans="1:7" hidden="1" x14ac:dyDescent="0.2">
      <c r="A10146" t="s">
        <v>72</v>
      </c>
      <c r="B10146">
        <v>0</v>
      </c>
      <c r="C10146">
        <v>7</v>
      </c>
      <c r="D10146" t="s">
        <v>6483</v>
      </c>
      <c r="E10146">
        <v>49.169832999999997</v>
      </c>
      <c r="F10146">
        <v>-122.811446</v>
      </c>
      <c r="G10146">
        <f>IF(route_map__2[[#This Row],[route_label]]&lt;&gt;A10147,0,SQRT((E10147-route_map__2[[#This Row],[stop_lat]])^2 + ((F10147-route_map__2[[#This Row],[stop_lon]])*COS(RADIANS(route_map__2[[#This Row],[stop_lat]])))^2)*111.32)</f>
        <v>0.434899832441621</v>
      </c>
    </row>
    <row r="10147" spans="1:7" hidden="1" x14ac:dyDescent="0.2">
      <c r="A10147" t="s">
        <v>72</v>
      </c>
      <c r="B10147">
        <v>0</v>
      </c>
      <c r="C10147">
        <v>8</v>
      </c>
      <c r="D10147" t="s">
        <v>6484</v>
      </c>
      <c r="E10147">
        <v>49.167842999999998</v>
      </c>
      <c r="F10147">
        <v>-122.806304</v>
      </c>
      <c r="G10147">
        <f>IF(route_map__2[[#This Row],[route_label]]&lt;&gt;A10148,0,SQRT((E10148-route_map__2[[#This Row],[stop_lat]])^2 + ((F10148-route_map__2[[#This Row],[stop_lon]])*COS(RADIANS(route_map__2[[#This Row],[stop_lat]])))^2)*111.32)</f>
        <v>0.49338884653994497</v>
      </c>
    </row>
    <row r="10148" spans="1:7" hidden="1" x14ac:dyDescent="0.2">
      <c r="A10148" t="s">
        <v>72</v>
      </c>
      <c r="B10148">
        <v>0</v>
      </c>
      <c r="C10148">
        <v>9</v>
      </c>
      <c r="D10148" t="s">
        <v>5730</v>
      </c>
      <c r="E10148">
        <v>49.165595000000003</v>
      </c>
      <c r="F10148">
        <v>-122.800462</v>
      </c>
      <c r="G10148">
        <f>IF(route_map__2[[#This Row],[route_label]]&lt;&gt;A10149,0,SQRT((E10149-route_map__2[[#This Row],[stop_lat]])^2 + ((F10149-route_map__2[[#This Row],[stop_lon]])*COS(RADIANS(route_map__2[[#This Row],[stop_lat]])))^2)*111.32)</f>
        <v>0.24911404145020863</v>
      </c>
    </row>
    <row r="10149" spans="1:7" hidden="1" x14ac:dyDescent="0.2">
      <c r="A10149" t="s">
        <v>72</v>
      </c>
      <c r="B10149">
        <v>0</v>
      </c>
      <c r="C10149">
        <v>10</v>
      </c>
      <c r="D10149" t="s">
        <v>5731</v>
      </c>
      <c r="E10149">
        <v>49.164444000000003</v>
      </c>
      <c r="F10149">
        <v>-122.797527</v>
      </c>
      <c r="G10149">
        <f>IF(route_map__2[[#This Row],[route_label]]&lt;&gt;A10150,0,SQRT((E10150-route_map__2[[#This Row],[stop_lat]])^2 + ((F10150-route_map__2[[#This Row],[stop_lon]])*COS(RADIANS(route_map__2[[#This Row],[stop_lat]])))^2)*111.32)</f>
        <v>0.68841647193158062</v>
      </c>
    </row>
    <row r="10150" spans="1:7" hidden="1" x14ac:dyDescent="0.2">
      <c r="A10150" t="s">
        <v>72</v>
      </c>
      <c r="B10150">
        <v>0</v>
      </c>
      <c r="C10150">
        <v>11</v>
      </c>
      <c r="D10150" t="s">
        <v>5732</v>
      </c>
      <c r="E10150">
        <v>49.161299999999997</v>
      </c>
      <c r="F10150">
        <v>-122.789383</v>
      </c>
      <c r="G10150">
        <f>IF(route_map__2[[#This Row],[route_label]]&lt;&gt;A10151,0,SQRT((E10151-route_map__2[[#This Row],[stop_lat]])^2 + ((F10151-route_map__2[[#This Row],[stop_lon]])*COS(RADIANS(route_map__2[[#This Row],[stop_lat]])))^2)*111.32)</f>
        <v>0.40127888142972773</v>
      </c>
    </row>
    <row r="10151" spans="1:7" hidden="1" x14ac:dyDescent="0.2">
      <c r="A10151" t="s">
        <v>72</v>
      </c>
      <c r="B10151">
        <v>0</v>
      </c>
      <c r="C10151">
        <v>12</v>
      </c>
      <c r="D10151" t="s">
        <v>5733</v>
      </c>
      <c r="E10151">
        <v>49.159461999999998</v>
      </c>
      <c r="F10151">
        <v>-122.78464099999999</v>
      </c>
      <c r="G10151">
        <f>IF(route_map__2[[#This Row],[route_label]]&lt;&gt;A10152,0,SQRT((E10152-route_map__2[[#This Row],[stop_lat]])^2 + ((F10152-route_map__2[[#This Row],[stop_lon]])*COS(RADIANS(route_map__2[[#This Row],[stop_lat]])))^2)*111.32)</f>
        <v>0.24968731295547314</v>
      </c>
    </row>
    <row r="10152" spans="1:7" hidden="1" x14ac:dyDescent="0.2">
      <c r="A10152" t="s">
        <v>72</v>
      </c>
      <c r="B10152">
        <v>0</v>
      </c>
      <c r="C10152">
        <v>13</v>
      </c>
      <c r="D10152" t="s">
        <v>5734</v>
      </c>
      <c r="E10152">
        <v>49.158320000000003</v>
      </c>
      <c r="F10152">
        <v>-122.781689</v>
      </c>
      <c r="G10152">
        <f>IF(route_map__2[[#This Row],[route_label]]&lt;&gt;A10153,0,SQRT((E10153-route_map__2[[#This Row],[stop_lat]])^2 + ((F10153-route_map__2[[#This Row],[stop_lon]])*COS(RADIANS(route_map__2[[#This Row],[stop_lat]])))^2)*111.32)</f>
        <v>0.34909094864951251</v>
      </c>
    </row>
    <row r="10153" spans="1:7" hidden="1" x14ac:dyDescent="0.2">
      <c r="A10153" t="s">
        <v>72</v>
      </c>
      <c r="B10153">
        <v>0</v>
      </c>
      <c r="C10153">
        <v>14</v>
      </c>
      <c r="D10153" t="s">
        <v>5735</v>
      </c>
      <c r="E10153">
        <v>49.156720999999997</v>
      </c>
      <c r="F10153">
        <v>-122.777564</v>
      </c>
      <c r="G10153">
        <f>IF(route_map__2[[#This Row],[route_label]]&lt;&gt;A10154,0,SQRT((E10154-route_map__2[[#This Row],[stop_lat]])^2 + ((F10154-route_map__2[[#This Row],[stop_lon]])*COS(RADIANS(route_map__2[[#This Row],[stop_lat]])))^2)*111.32)</f>
        <v>0.30284828045245277</v>
      </c>
    </row>
    <row r="10154" spans="1:7" hidden="1" x14ac:dyDescent="0.2">
      <c r="A10154" t="s">
        <v>72</v>
      </c>
      <c r="B10154">
        <v>0</v>
      </c>
      <c r="C10154">
        <v>15</v>
      </c>
      <c r="D10154" t="s">
        <v>5736</v>
      </c>
      <c r="E10154">
        <v>49.155329999999999</v>
      </c>
      <c r="F10154">
        <v>-122.773989</v>
      </c>
      <c r="G10154">
        <f>IF(route_map__2[[#This Row],[route_label]]&lt;&gt;A10155,0,SQRT((E10155-route_map__2[[#This Row],[stop_lat]])^2 + ((F10155-route_map__2[[#This Row],[stop_lon]])*COS(RADIANS(route_map__2[[#This Row],[stop_lat]])))^2)*111.32)</f>
        <v>0.60405723910021847</v>
      </c>
    </row>
    <row r="10155" spans="1:7" hidden="1" x14ac:dyDescent="0.2">
      <c r="A10155" t="s">
        <v>72</v>
      </c>
      <c r="B10155">
        <v>0</v>
      </c>
      <c r="C10155">
        <v>16</v>
      </c>
      <c r="D10155" t="s">
        <v>5737</v>
      </c>
      <c r="E10155">
        <v>49.152531000000003</v>
      </c>
      <c r="F10155">
        <v>-122.766881</v>
      </c>
      <c r="G10155">
        <f>IF(route_map__2[[#This Row],[route_label]]&lt;&gt;A10156,0,SQRT((E10156-route_map__2[[#This Row],[stop_lat]])^2 + ((F10156-route_map__2[[#This Row],[stop_lon]])*COS(RADIANS(route_map__2[[#This Row],[stop_lat]])))^2)*111.32)</f>
        <v>0.44792676858879166</v>
      </c>
    </row>
    <row r="10156" spans="1:7" hidden="1" x14ac:dyDescent="0.2">
      <c r="A10156" t="s">
        <v>72</v>
      </c>
      <c r="B10156">
        <v>0</v>
      </c>
      <c r="C10156">
        <v>17</v>
      </c>
      <c r="D10156" t="s">
        <v>5738</v>
      </c>
      <c r="E10156">
        <v>49.150455999999998</v>
      </c>
      <c r="F10156">
        <v>-122.76161</v>
      </c>
      <c r="G10156">
        <f>IF(route_map__2[[#This Row],[route_label]]&lt;&gt;A10157,0,SQRT((E10157-route_map__2[[#This Row],[stop_lat]])^2 + ((F10157-route_map__2[[#This Row],[stop_lon]])*COS(RADIANS(route_map__2[[#This Row],[stop_lat]])))^2)*111.32)</f>
        <v>0.54624333973900419</v>
      </c>
    </row>
    <row r="10157" spans="1:7" hidden="1" x14ac:dyDescent="0.2">
      <c r="A10157" t="s">
        <v>72</v>
      </c>
      <c r="B10157">
        <v>0</v>
      </c>
      <c r="C10157">
        <v>18</v>
      </c>
      <c r="D10157" t="s">
        <v>7785</v>
      </c>
      <c r="E10157">
        <v>49.147435999999999</v>
      </c>
      <c r="F10157">
        <v>-122.755697</v>
      </c>
      <c r="G10157">
        <f>IF(route_map__2[[#This Row],[route_label]]&lt;&gt;A10158,0,SQRT((E10158-route_map__2[[#This Row],[stop_lat]])^2 + ((F10158-route_map__2[[#This Row],[stop_lon]])*COS(RADIANS(route_map__2[[#This Row],[stop_lat]])))^2)*111.32)</f>
        <v>1.6646386750185884</v>
      </c>
    </row>
    <row r="10158" spans="1:7" hidden="1" x14ac:dyDescent="0.2">
      <c r="A10158" t="s">
        <v>72</v>
      </c>
      <c r="B10158">
        <v>0</v>
      </c>
      <c r="C10158">
        <v>19</v>
      </c>
      <c r="D10158" t="s">
        <v>7786</v>
      </c>
      <c r="E10158">
        <v>49.138911</v>
      </c>
      <c r="F10158">
        <v>-122.736915</v>
      </c>
      <c r="G10158">
        <f>IF(route_map__2[[#This Row],[route_label]]&lt;&gt;A10159,0,SQRT((E10159-route_map__2[[#This Row],[stop_lat]])^2 + ((F10159-route_map__2[[#This Row],[stop_lon]])*COS(RADIANS(route_map__2[[#This Row],[stop_lat]])))^2)*111.32)</f>
        <v>1.7355267300641584</v>
      </c>
    </row>
    <row r="10159" spans="1:7" hidden="1" x14ac:dyDescent="0.2">
      <c r="A10159" t="s">
        <v>72</v>
      </c>
      <c r="B10159">
        <v>0</v>
      </c>
      <c r="C10159">
        <v>20</v>
      </c>
      <c r="D10159" t="s">
        <v>7787</v>
      </c>
      <c r="E10159">
        <v>49.130262000000002</v>
      </c>
      <c r="F10159">
        <v>-122.717088</v>
      </c>
      <c r="G10159">
        <f>IF(route_map__2[[#This Row],[route_label]]&lt;&gt;A10160,0,SQRT((E10160-route_map__2[[#This Row],[stop_lat]])^2 + ((F10160-route_map__2[[#This Row],[stop_lon]])*COS(RADIANS(route_map__2[[#This Row],[stop_lat]])))^2)*111.32)</f>
        <v>0.46671118384162652</v>
      </c>
    </row>
    <row r="10160" spans="1:7" hidden="1" x14ac:dyDescent="0.2">
      <c r="A10160" t="s">
        <v>72</v>
      </c>
      <c r="B10160">
        <v>0</v>
      </c>
      <c r="C10160">
        <v>21</v>
      </c>
      <c r="D10160" t="s">
        <v>6966</v>
      </c>
      <c r="E10160">
        <v>49.128197999999998</v>
      </c>
      <c r="F10160">
        <v>-122.711511</v>
      </c>
      <c r="G10160">
        <f>IF(route_map__2[[#This Row],[route_label]]&lt;&gt;A10161,0,SQRT((E10161-route_map__2[[#This Row],[stop_lat]])^2 + ((F10161-route_map__2[[#This Row],[stop_lon]])*COS(RADIANS(route_map__2[[#This Row],[stop_lat]])))^2)*111.32)</f>
        <v>0.52509595440233858</v>
      </c>
    </row>
    <row r="10161" spans="1:7" hidden="1" x14ac:dyDescent="0.2">
      <c r="A10161" t="s">
        <v>72</v>
      </c>
      <c r="B10161">
        <v>0</v>
      </c>
      <c r="C10161">
        <v>22</v>
      </c>
      <c r="D10161" t="s">
        <v>6967</v>
      </c>
      <c r="E10161">
        <v>49.125368000000002</v>
      </c>
      <c r="F10161">
        <v>-122.705744</v>
      </c>
      <c r="G10161">
        <f>IF(route_map__2[[#This Row],[route_label]]&lt;&gt;A10162,0,SQRT((E10162-route_map__2[[#This Row],[stop_lat]])^2 + ((F10162-route_map__2[[#This Row],[stop_lon]])*COS(RADIANS(route_map__2[[#This Row],[stop_lat]])))^2)*111.32)</f>
        <v>0.42047104965110327</v>
      </c>
    </row>
    <row r="10162" spans="1:7" hidden="1" x14ac:dyDescent="0.2">
      <c r="A10162" t="s">
        <v>72</v>
      </c>
      <c r="B10162">
        <v>0</v>
      </c>
      <c r="C10162">
        <v>23</v>
      </c>
      <c r="D10162" t="s">
        <v>7788</v>
      </c>
      <c r="E10162">
        <v>49.123226000000003</v>
      </c>
      <c r="F10162">
        <v>-122.70099</v>
      </c>
      <c r="G10162">
        <f>IF(route_map__2[[#This Row],[route_label]]&lt;&gt;A10163,0,SQRT((E10163-route_map__2[[#This Row],[stop_lat]])^2 + ((F10163-route_map__2[[#This Row],[stop_lon]])*COS(RADIANS(route_map__2[[#This Row],[stop_lat]])))^2)*111.32)</f>
        <v>0.47266021396081259</v>
      </c>
    </row>
    <row r="10163" spans="1:7" hidden="1" x14ac:dyDescent="0.2">
      <c r="A10163" t="s">
        <v>72</v>
      </c>
      <c r="B10163">
        <v>0</v>
      </c>
      <c r="C10163">
        <v>24</v>
      </c>
      <c r="D10163" t="s">
        <v>7789</v>
      </c>
      <c r="E10163">
        <v>49.120823999999999</v>
      </c>
      <c r="F10163">
        <v>-122.69564</v>
      </c>
      <c r="G10163">
        <f>IF(route_map__2[[#This Row],[route_label]]&lt;&gt;A10164,0,SQRT((E10164-route_map__2[[#This Row],[stop_lat]])^2 + ((F10164-route_map__2[[#This Row],[stop_lon]])*COS(RADIANS(route_map__2[[#This Row],[stop_lat]])))^2)*111.32)</f>
        <v>0.45863292507094017</v>
      </c>
    </row>
    <row r="10164" spans="1:7" hidden="1" x14ac:dyDescent="0.2">
      <c r="A10164" t="s">
        <v>72</v>
      </c>
      <c r="B10164">
        <v>0</v>
      </c>
      <c r="C10164">
        <v>25</v>
      </c>
      <c r="D10164" t="s">
        <v>7790</v>
      </c>
      <c r="E10164">
        <v>49.118437999999998</v>
      </c>
      <c r="F10164">
        <v>-122.69050799999999</v>
      </c>
      <c r="G10164">
        <f>IF(route_map__2[[#This Row],[route_label]]&lt;&gt;A10165,0,SQRT((E10165-route_map__2[[#This Row],[stop_lat]])^2 + ((F10165-route_map__2[[#This Row],[stop_lon]])*COS(RADIANS(route_map__2[[#This Row],[stop_lat]])))^2)*111.32)</f>
        <v>0.53878546162812802</v>
      </c>
    </row>
    <row r="10165" spans="1:7" hidden="1" x14ac:dyDescent="0.2">
      <c r="A10165" t="s">
        <v>72</v>
      </c>
      <c r="B10165">
        <v>0</v>
      </c>
      <c r="C10165">
        <v>26</v>
      </c>
      <c r="D10165" t="s">
        <v>7791</v>
      </c>
      <c r="E10165">
        <v>49.115794000000001</v>
      </c>
      <c r="F10165">
        <v>-122.684314</v>
      </c>
      <c r="G10165">
        <f>IF(route_map__2[[#This Row],[route_label]]&lt;&gt;A10166,0,SQRT((E10166-route_map__2[[#This Row],[stop_lat]])^2 + ((F10166-route_map__2[[#This Row],[stop_lon]])*COS(RADIANS(route_map__2[[#This Row],[stop_lat]])))^2)*111.32)</f>
        <v>0.48567759333020027</v>
      </c>
    </row>
    <row r="10166" spans="1:7" hidden="1" x14ac:dyDescent="0.2">
      <c r="A10166" t="s">
        <v>72</v>
      </c>
      <c r="B10166">
        <v>0</v>
      </c>
      <c r="C10166">
        <v>27</v>
      </c>
      <c r="D10166" t="s">
        <v>5761</v>
      </c>
      <c r="E10166">
        <v>49.113332999999997</v>
      </c>
      <c r="F10166">
        <v>-122.67881</v>
      </c>
      <c r="G10166">
        <f>IF(route_map__2[[#This Row],[route_label]]&lt;&gt;A10167,0,SQRT((E10167-route_map__2[[#This Row],[stop_lat]])^2 + ((F10167-route_map__2[[#This Row],[stop_lon]])*COS(RADIANS(route_map__2[[#This Row],[stop_lat]])))^2)*111.32)</f>
        <v>0.39139155552867755</v>
      </c>
    </row>
    <row r="10167" spans="1:7" hidden="1" x14ac:dyDescent="0.2">
      <c r="A10167" t="s">
        <v>72</v>
      </c>
      <c r="B10167">
        <v>0</v>
      </c>
      <c r="C10167">
        <v>28</v>
      </c>
      <c r="D10167" t="s">
        <v>5762</v>
      </c>
      <c r="E10167">
        <v>49.111322000000001</v>
      </c>
      <c r="F10167">
        <v>-122.674404</v>
      </c>
      <c r="G10167">
        <f>IF(route_map__2[[#This Row],[route_label]]&lt;&gt;A10168,0,SQRT((E10168-route_map__2[[#This Row],[stop_lat]])^2 + ((F10168-route_map__2[[#This Row],[stop_lon]])*COS(RADIANS(route_map__2[[#This Row],[stop_lat]])))^2)*111.32)</f>
        <v>0.29393203268836482</v>
      </c>
    </row>
    <row r="10168" spans="1:7" hidden="1" x14ac:dyDescent="0.2">
      <c r="A10168" t="s">
        <v>72</v>
      </c>
      <c r="B10168">
        <v>0</v>
      </c>
      <c r="C10168">
        <v>29</v>
      </c>
      <c r="D10168" t="s">
        <v>5763</v>
      </c>
      <c r="E10168">
        <v>49.109830000000002</v>
      </c>
      <c r="F10168">
        <v>-122.671076</v>
      </c>
      <c r="G10168">
        <f>IF(route_map__2[[#This Row],[route_label]]&lt;&gt;A10169,0,SQRT((E10169-route_map__2[[#This Row],[stop_lat]])^2 + ((F10169-route_map__2[[#This Row],[stop_lon]])*COS(RADIANS(route_map__2[[#This Row],[stop_lat]])))^2)*111.32)</f>
        <v>0.39846696159071754</v>
      </c>
    </row>
    <row r="10169" spans="1:7" hidden="1" x14ac:dyDescent="0.2">
      <c r="A10169" t="s">
        <v>72</v>
      </c>
      <c r="B10169">
        <v>0</v>
      </c>
      <c r="C10169">
        <v>30</v>
      </c>
      <c r="D10169" t="s">
        <v>7781</v>
      </c>
      <c r="E10169">
        <v>49.107805999999997</v>
      </c>
      <c r="F10169">
        <v>-122.666566</v>
      </c>
      <c r="G10169">
        <f>IF(route_map__2[[#This Row],[route_label]]&lt;&gt;A10170,0,SQRT((E10170-route_map__2[[#This Row],[stop_lat]])^2 + ((F10170-route_map__2[[#This Row],[stop_lon]])*COS(RADIANS(route_map__2[[#This Row],[stop_lat]])))^2)*111.32)</f>
        <v>0.27802590123956389</v>
      </c>
    </row>
    <row r="10170" spans="1:7" hidden="1" x14ac:dyDescent="0.2">
      <c r="A10170" t="s">
        <v>72</v>
      </c>
      <c r="B10170">
        <v>0</v>
      </c>
      <c r="C10170">
        <v>31</v>
      </c>
      <c r="D10170" t="s">
        <v>7782</v>
      </c>
      <c r="E10170">
        <v>49.106395999999997</v>
      </c>
      <c r="F10170">
        <v>-122.663417</v>
      </c>
      <c r="G10170">
        <f>IF(route_map__2[[#This Row],[route_label]]&lt;&gt;A10171,0,SQRT((E10171-route_map__2[[#This Row],[stop_lat]])^2 + ((F10171-route_map__2[[#This Row],[stop_lon]])*COS(RADIANS(route_map__2[[#This Row],[stop_lat]])))^2)*111.32)</f>
        <v>0.25515208133387463</v>
      </c>
    </row>
    <row r="10171" spans="1:7" hidden="1" x14ac:dyDescent="0.2">
      <c r="A10171" t="s">
        <v>72</v>
      </c>
      <c r="B10171">
        <v>0</v>
      </c>
      <c r="C10171">
        <v>32</v>
      </c>
      <c r="D10171" t="s">
        <v>5768</v>
      </c>
      <c r="E10171">
        <v>49.105966000000002</v>
      </c>
      <c r="F10171">
        <v>-122.659978</v>
      </c>
      <c r="G10171">
        <f>IF(route_map__2[[#This Row],[route_label]]&lt;&gt;A10172,0,SQRT((E10172-route_map__2[[#This Row],[stop_lat]])^2 + ((F10172-route_map__2[[#This Row],[stop_lon]])*COS(RADIANS(route_map__2[[#This Row],[stop_lat]])))^2)*111.32)</f>
        <v>0.2570852656170004</v>
      </c>
    </row>
    <row r="10172" spans="1:7" hidden="1" x14ac:dyDescent="0.2">
      <c r="A10172" t="s">
        <v>72</v>
      </c>
      <c r="B10172">
        <v>0</v>
      </c>
      <c r="C10172">
        <v>33</v>
      </c>
      <c r="D10172" t="s">
        <v>5769</v>
      </c>
      <c r="E10172">
        <v>49.107720999999998</v>
      </c>
      <c r="F10172">
        <v>-122.657685</v>
      </c>
      <c r="G10172">
        <f>IF(route_map__2[[#This Row],[route_label]]&lt;&gt;A10173,0,SQRT((E10173-route_map__2[[#This Row],[stop_lat]])^2 + ((F10173-route_map__2[[#This Row],[stop_lon]])*COS(RADIANS(route_map__2[[#This Row],[stop_lat]])))^2)*111.32)</f>
        <v>0.25790982750547869</v>
      </c>
    </row>
    <row r="10173" spans="1:7" hidden="1" x14ac:dyDescent="0.2">
      <c r="A10173" t="s">
        <v>72</v>
      </c>
      <c r="B10173">
        <v>0</v>
      </c>
      <c r="C10173">
        <v>34</v>
      </c>
      <c r="D10173" t="s">
        <v>6424</v>
      </c>
      <c r="E10173">
        <v>49.106448999999998</v>
      </c>
      <c r="F10173">
        <v>-122.65472699999999</v>
      </c>
      <c r="G10173">
        <f>IF(route_map__2[[#This Row],[route_label]]&lt;&gt;A10174,0,SQRT((E10174-route_map__2[[#This Row],[stop_lat]])^2 + ((F10174-route_map__2[[#This Row],[stop_lon]])*COS(RADIANS(route_map__2[[#This Row],[stop_lat]])))^2)*111.32)</f>
        <v>4.0309065784133485E-2</v>
      </c>
    </row>
    <row r="10174" spans="1:7" hidden="1" x14ac:dyDescent="0.2">
      <c r="A10174" t="s">
        <v>72</v>
      </c>
      <c r="B10174">
        <v>1</v>
      </c>
      <c r="C10174">
        <v>1</v>
      </c>
      <c r="D10174" t="s">
        <v>7748</v>
      </c>
      <c r="E10174">
        <v>49.106256000000002</v>
      </c>
      <c r="F10174">
        <v>-122.654259</v>
      </c>
      <c r="G10174">
        <f>IF(route_map__2[[#This Row],[route_label]]&lt;&gt;A10175,0,SQRT((E10175-route_map__2[[#This Row],[stop_lat]])^2 + ((F10175-route_map__2[[#This Row],[stop_lon]])*COS(RADIANS(route_map__2[[#This Row],[stop_lat]])))^2)*111.32)</f>
        <v>0.30770857820827807</v>
      </c>
    </row>
    <row r="10175" spans="1:7" hidden="1" x14ac:dyDescent="0.2">
      <c r="A10175" t="s">
        <v>72</v>
      </c>
      <c r="B10175">
        <v>1</v>
      </c>
      <c r="C10175">
        <v>2</v>
      </c>
      <c r="D10175" t="s">
        <v>6823</v>
      </c>
      <c r="E10175">
        <v>49.105178000000002</v>
      </c>
      <c r="F10175">
        <v>-122.658147</v>
      </c>
      <c r="G10175">
        <f>IF(route_map__2[[#This Row],[route_label]]&lt;&gt;A10176,0,SQRT((E10176-route_map__2[[#This Row],[stop_lat]])^2 + ((F10176-route_map__2[[#This Row],[stop_lon]])*COS(RADIANS(route_map__2[[#This Row],[stop_lat]])))^2)*111.32)</f>
        <v>0.20294011527760469</v>
      </c>
    </row>
    <row r="10176" spans="1:7" hidden="1" x14ac:dyDescent="0.2">
      <c r="A10176" t="s">
        <v>72</v>
      </c>
      <c r="B10176">
        <v>1</v>
      </c>
      <c r="C10176">
        <v>3</v>
      </c>
      <c r="D10176" t="s">
        <v>7749</v>
      </c>
      <c r="E10176">
        <v>49.105736</v>
      </c>
      <c r="F10176">
        <v>-122.660798</v>
      </c>
      <c r="G10176">
        <f>IF(route_map__2[[#This Row],[route_label]]&lt;&gt;A10177,0,SQRT((E10177-route_map__2[[#This Row],[stop_lat]])^2 + ((F10177-route_map__2[[#This Row],[stop_lon]])*COS(RADIANS(route_map__2[[#This Row],[stop_lat]])))^2)*111.32)</f>
        <v>0.34117997141546375</v>
      </c>
    </row>
    <row r="10177" spans="1:7" hidden="1" x14ac:dyDescent="0.2">
      <c r="A10177" t="s">
        <v>72</v>
      </c>
      <c r="B10177">
        <v>1</v>
      </c>
      <c r="C10177">
        <v>4</v>
      </c>
      <c r="D10177" t="s">
        <v>7750</v>
      </c>
      <c r="E10177">
        <v>49.107253999999998</v>
      </c>
      <c r="F10177">
        <v>-122.66486500000001</v>
      </c>
      <c r="G10177">
        <f>IF(route_map__2[[#This Row],[route_label]]&lt;&gt;A10178,0,SQRT((E10178-route_map__2[[#This Row],[stop_lat]])^2 + ((F10178-route_map__2[[#This Row],[stop_lon]])*COS(RADIANS(route_map__2[[#This Row],[stop_lat]])))^2)*111.32)</f>
        <v>0.30062072356083991</v>
      </c>
    </row>
    <row r="10178" spans="1:7" hidden="1" x14ac:dyDescent="0.2">
      <c r="A10178" t="s">
        <v>72</v>
      </c>
      <c r="B10178">
        <v>1</v>
      </c>
      <c r="C10178">
        <v>5</v>
      </c>
      <c r="D10178" t="s">
        <v>7751</v>
      </c>
      <c r="E10178">
        <v>49.108787999999997</v>
      </c>
      <c r="F10178">
        <v>-122.66826</v>
      </c>
      <c r="G10178">
        <f>IF(route_map__2[[#This Row],[route_label]]&lt;&gt;A10179,0,SQRT((E10179-route_map__2[[#This Row],[stop_lat]])^2 + ((F10179-route_map__2[[#This Row],[stop_lon]])*COS(RADIANS(route_map__2[[#This Row],[stop_lat]])))^2)*111.32)</f>
        <v>0.24130552394848373</v>
      </c>
    </row>
    <row r="10179" spans="1:7" hidden="1" x14ac:dyDescent="0.2">
      <c r="A10179" t="s">
        <v>72</v>
      </c>
      <c r="B10179">
        <v>1</v>
      </c>
      <c r="C10179">
        <v>6</v>
      </c>
      <c r="D10179" t="s">
        <v>5775</v>
      </c>
      <c r="E10179">
        <v>49.110010000000003</v>
      </c>
      <c r="F10179">
        <v>-122.670995</v>
      </c>
      <c r="G10179">
        <f>IF(route_map__2[[#This Row],[route_label]]&lt;&gt;A10180,0,SQRT((E10180-route_map__2[[#This Row],[stop_lat]])^2 + ((F10180-route_map__2[[#This Row],[stop_lon]])*COS(RADIANS(route_map__2[[#This Row],[stop_lat]])))^2)*111.32)</f>
        <v>0.30554553025624798</v>
      </c>
    </row>
    <row r="10180" spans="1:7" hidden="1" x14ac:dyDescent="0.2">
      <c r="A10180" t="s">
        <v>72</v>
      </c>
      <c r="B10180">
        <v>1</v>
      </c>
      <c r="C10180">
        <v>7</v>
      </c>
      <c r="D10180" t="s">
        <v>5776</v>
      </c>
      <c r="E10180">
        <v>49.111567999999998</v>
      </c>
      <c r="F10180">
        <v>-122.674447</v>
      </c>
      <c r="G10180">
        <f>IF(route_map__2[[#This Row],[route_label]]&lt;&gt;A10181,0,SQRT((E10181-route_map__2[[#This Row],[stop_lat]])^2 + ((F10181-route_map__2[[#This Row],[stop_lon]])*COS(RADIANS(route_map__2[[#This Row],[stop_lat]])))^2)*111.32)</f>
        <v>0.23282039893578491</v>
      </c>
    </row>
    <row r="10181" spans="1:7" hidden="1" x14ac:dyDescent="0.2">
      <c r="A10181" t="s">
        <v>72</v>
      </c>
      <c r="B10181">
        <v>1</v>
      </c>
      <c r="C10181">
        <v>8</v>
      </c>
      <c r="D10181" t="s">
        <v>7752</v>
      </c>
      <c r="E10181">
        <v>49.112799000000003</v>
      </c>
      <c r="F10181">
        <v>-122.67703</v>
      </c>
      <c r="G10181">
        <f>IF(route_map__2[[#This Row],[route_label]]&lt;&gt;A10182,0,SQRT((E10182-route_map__2[[#This Row],[stop_lat]])^2 + ((F10182-route_map__2[[#This Row],[stop_lon]])*COS(RADIANS(route_map__2[[#This Row],[stop_lat]])))^2)*111.32)</f>
        <v>0.74976276482817406</v>
      </c>
    </row>
    <row r="10182" spans="1:7" hidden="1" x14ac:dyDescent="0.2">
      <c r="A10182" t="s">
        <v>72</v>
      </c>
      <c r="B10182">
        <v>1</v>
      </c>
      <c r="C10182">
        <v>9</v>
      </c>
      <c r="D10182" t="s">
        <v>7792</v>
      </c>
      <c r="E10182">
        <v>49.116584000000003</v>
      </c>
      <c r="F10182">
        <v>-122.685541</v>
      </c>
      <c r="G10182">
        <f>IF(route_map__2[[#This Row],[route_label]]&lt;&gt;A10183,0,SQRT((E10183-route_map__2[[#This Row],[stop_lat]])^2 + ((F10183-route_map__2[[#This Row],[stop_lon]])*COS(RADIANS(route_map__2[[#This Row],[stop_lat]])))^2)*111.32)</f>
        <v>0.45214302829735331</v>
      </c>
    </row>
    <row r="10183" spans="1:7" hidden="1" x14ac:dyDescent="0.2">
      <c r="A10183" t="s">
        <v>72</v>
      </c>
      <c r="B10183">
        <v>1</v>
      </c>
      <c r="C10183">
        <v>10</v>
      </c>
      <c r="D10183" t="s">
        <v>7793</v>
      </c>
      <c r="E10183">
        <v>49.118766000000001</v>
      </c>
      <c r="F10183">
        <v>-122.690775</v>
      </c>
      <c r="G10183">
        <f>IF(route_map__2[[#This Row],[route_label]]&lt;&gt;A10184,0,SQRT((E10184-route_map__2[[#This Row],[stop_lat]])^2 + ((F10184-route_map__2[[#This Row],[stop_lon]])*COS(RADIANS(route_map__2[[#This Row],[stop_lat]])))^2)*111.32)</f>
        <v>1.044859373961444</v>
      </c>
    </row>
    <row r="10184" spans="1:7" hidden="1" x14ac:dyDescent="0.2">
      <c r="A10184" t="s">
        <v>72</v>
      </c>
      <c r="B10184">
        <v>1</v>
      </c>
      <c r="C10184">
        <v>11</v>
      </c>
      <c r="D10184" t="s">
        <v>7794</v>
      </c>
      <c r="E10184">
        <v>49.124178000000001</v>
      </c>
      <c r="F10184">
        <v>-122.70249200000001</v>
      </c>
      <c r="G10184">
        <f>IF(route_map__2[[#This Row],[route_label]]&lt;&gt;A10185,0,SQRT((E10185-route_map__2[[#This Row],[stop_lat]])^2 + ((F10185-route_map__2[[#This Row],[stop_lon]])*COS(RADIANS(route_map__2[[#This Row],[stop_lat]])))^2)*111.32)</f>
        <v>0.55254328272927267</v>
      </c>
    </row>
    <row r="10185" spans="1:7" hidden="1" x14ac:dyDescent="0.2">
      <c r="A10185" t="s">
        <v>72</v>
      </c>
      <c r="B10185">
        <v>1</v>
      </c>
      <c r="C10185">
        <v>12</v>
      </c>
      <c r="D10185" t="s">
        <v>6933</v>
      </c>
      <c r="E10185">
        <v>49.127101000000003</v>
      </c>
      <c r="F10185">
        <v>-122.70862200000001</v>
      </c>
      <c r="G10185">
        <f>IF(route_map__2[[#This Row],[route_label]]&lt;&gt;A10186,0,SQRT((E10186-route_map__2[[#This Row],[stop_lat]])^2 + ((F10186-route_map__2[[#This Row],[stop_lon]])*COS(RADIANS(route_map__2[[#This Row],[stop_lat]])))^2)*111.32)</f>
        <v>0.40589894700505968</v>
      </c>
    </row>
    <row r="10186" spans="1:7" hidden="1" x14ac:dyDescent="0.2">
      <c r="A10186" t="s">
        <v>72</v>
      </c>
      <c r="B10186">
        <v>1</v>
      </c>
      <c r="C10186">
        <v>13</v>
      </c>
      <c r="D10186" t="s">
        <v>7795</v>
      </c>
      <c r="E10186">
        <v>49.129092</v>
      </c>
      <c r="F10186">
        <v>-122.71329</v>
      </c>
      <c r="G10186">
        <f>IF(route_map__2[[#This Row],[route_label]]&lt;&gt;A10187,0,SQRT((E10187-route_map__2[[#This Row],[stop_lat]])^2 + ((F10187-route_map__2[[#This Row],[stop_lon]])*COS(RADIANS(route_map__2[[#This Row],[stop_lat]])))^2)*111.32)</f>
        <v>0.46368471667375327</v>
      </c>
    </row>
    <row r="10187" spans="1:7" hidden="1" x14ac:dyDescent="0.2">
      <c r="A10187" t="s">
        <v>72</v>
      </c>
      <c r="B10187">
        <v>1</v>
      </c>
      <c r="C10187">
        <v>14</v>
      </c>
      <c r="D10187" t="s">
        <v>7796</v>
      </c>
      <c r="E10187">
        <v>49.131180000000001</v>
      </c>
      <c r="F10187">
        <v>-122.71879800000001</v>
      </c>
      <c r="G10187">
        <f>IF(route_map__2[[#This Row],[route_label]]&lt;&gt;A10188,0,SQRT((E10188-route_map__2[[#This Row],[stop_lat]])^2 + ((F10188-route_map__2[[#This Row],[stop_lon]])*COS(RADIANS(route_map__2[[#This Row],[stop_lat]])))^2)*111.32)</f>
        <v>1.5556323954109554</v>
      </c>
    </row>
    <row r="10188" spans="1:7" hidden="1" x14ac:dyDescent="0.2">
      <c r="A10188" t="s">
        <v>72</v>
      </c>
      <c r="B10188">
        <v>1</v>
      </c>
      <c r="C10188">
        <v>15</v>
      </c>
      <c r="D10188" t="s">
        <v>7797</v>
      </c>
      <c r="E10188">
        <v>49.139024999999997</v>
      </c>
      <c r="F10188">
        <v>-122.73647200000001</v>
      </c>
      <c r="G10188">
        <f>IF(route_map__2[[#This Row],[route_label]]&lt;&gt;A10189,0,SQRT((E10189-route_map__2[[#This Row],[stop_lat]])^2 + ((F10189-route_map__2[[#This Row],[stop_lon]])*COS(RADIANS(route_map__2[[#This Row],[stop_lat]])))^2)*111.32)</f>
        <v>1.8506589518433212</v>
      </c>
    </row>
    <row r="10189" spans="1:7" hidden="1" x14ac:dyDescent="0.2">
      <c r="A10189" t="s">
        <v>72</v>
      </c>
      <c r="B10189">
        <v>1</v>
      </c>
      <c r="C10189">
        <v>16</v>
      </c>
      <c r="D10189" t="s">
        <v>5802</v>
      </c>
      <c r="E10189">
        <v>49.148563000000003</v>
      </c>
      <c r="F10189">
        <v>-122.757285</v>
      </c>
      <c r="G10189">
        <f>IF(route_map__2[[#This Row],[route_label]]&lt;&gt;A10190,0,SQRT((E10190-route_map__2[[#This Row],[stop_lat]])^2 + ((F10190-route_map__2[[#This Row],[stop_lon]])*COS(RADIANS(route_map__2[[#This Row],[stop_lat]])))^2)*111.32)</f>
        <v>0.37841020532700703</v>
      </c>
    </row>
    <row r="10190" spans="1:7" hidden="1" x14ac:dyDescent="0.2">
      <c r="A10190" t="s">
        <v>72</v>
      </c>
      <c r="B10190">
        <v>1</v>
      </c>
      <c r="C10190">
        <v>17</v>
      </c>
      <c r="D10190" t="s">
        <v>5803</v>
      </c>
      <c r="E10190">
        <v>49.15061</v>
      </c>
      <c r="F10190">
        <v>-122.76143399999999</v>
      </c>
      <c r="G10190">
        <f>IF(route_map__2[[#This Row],[route_label]]&lt;&gt;A10191,0,SQRT((E10191-route_map__2[[#This Row],[stop_lat]])^2 + ((F10191-route_map__2[[#This Row],[stop_lon]])*COS(RADIANS(route_map__2[[#This Row],[stop_lat]])))^2)*111.32)</f>
        <v>0.60410946459976234</v>
      </c>
    </row>
    <row r="10191" spans="1:7" hidden="1" x14ac:dyDescent="0.2">
      <c r="A10191" t="s">
        <v>72</v>
      </c>
      <c r="B10191">
        <v>1</v>
      </c>
      <c r="C10191">
        <v>18</v>
      </c>
      <c r="D10191" t="s">
        <v>5804</v>
      </c>
      <c r="E10191">
        <v>49.153407000000001</v>
      </c>
      <c r="F10191">
        <v>-122.76854400000001</v>
      </c>
      <c r="G10191">
        <f>IF(route_map__2[[#This Row],[route_label]]&lt;&gt;A10192,0,SQRT((E10192-route_map__2[[#This Row],[stop_lat]])^2 + ((F10192-route_map__2[[#This Row],[stop_lon]])*COS(RADIANS(route_map__2[[#This Row],[stop_lat]])))^2)*111.32)</f>
        <v>0.55288450727399852</v>
      </c>
    </row>
    <row r="10192" spans="1:7" hidden="1" x14ac:dyDescent="0.2">
      <c r="A10192" t="s">
        <v>72</v>
      </c>
      <c r="B10192">
        <v>1</v>
      </c>
      <c r="C10192">
        <v>19</v>
      </c>
      <c r="D10192" t="s">
        <v>5805</v>
      </c>
      <c r="E10192">
        <v>49.155963</v>
      </c>
      <c r="F10192">
        <v>-122.77505499999999</v>
      </c>
      <c r="G10192">
        <f>IF(route_map__2[[#This Row],[route_label]]&lt;&gt;A10193,0,SQRT((E10193-route_map__2[[#This Row],[stop_lat]])^2 + ((F10193-route_map__2[[#This Row],[stop_lon]])*COS(RADIANS(route_map__2[[#This Row],[stop_lat]])))^2)*111.32)</f>
        <v>0.57285795833049158</v>
      </c>
    </row>
    <row r="10193" spans="1:7" hidden="1" x14ac:dyDescent="0.2">
      <c r="A10193" t="s">
        <v>72</v>
      </c>
      <c r="B10193">
        <v>1</v>
      </c>
      <c r="C10193">
        <v>20</v>
      </c>
      <c r="D10193" t="s">
        <v>5806</v>
      </c>
      <c r="E10193">
        <v>49.158569</v>
      </c>
      <c r="F10193">
        <v>-122.78184</v>
      </c>
      <c r="G10193">
        <f>IF(route_map__2[[#This Row],[route_label]]&lt;&gt;A10194,0,SQRT((E10194-route_map__2[[#This Row],[stop_lat]])^2 + ((F10194-route_map__2[[#This Row],[stop_lon]])*COS(RADIANS(route_map__2[[#This Row],[stop_lat]])))^2)*111.32)</f>
        <v>0.32336248925487249</v>
      </c>
    </row>
    <row r="10194" spans="1:7" hidden="1" x14ac:dyDescent="0.2">
      <c r="A10194" t="s">
        <v>72</v>
      </c>
      <c r="B10194">
        <v>1</v>
      </c>
      <c r="C10194">
        <v>21</v>
      </c>
      <c r="D10194" t="s">
        <v>5807</v>
      </c>
      <c r="E10194">
        <v>49.160072</v>
      </c>
      <c r="F10194">
        <v>-122.785641</v>
      </c>
      <c r="G10194">
        <f>IF(route_map__2[[#This Row],[route_label]]&lt;&gt;A10195,0,SQRT((E10195-route_map__2[[#This Row],[stop_lat]])^2 + ((F10195-route_map__2[[#This Row],[stop_lon]])*COS(RADIANS(route_map__2[[#This Row],[stop_lat]])))^2)*111.32)</f>
        <v>0.51484641540743692</v>
      </c>
    </row>
    <row r="10195" spans="1:7" hidden="1" x14ac:dyDescent="0.2">
      <c r="A10195" t="s">
        <v>72</v>
      </c>
      <c r="B10195">
        <v>1</v>
      </c>
      <c r="C10195">
        <v>22</v>
      </c>
      <c r="D10195" t="s">
        <v>5808</v>
      </c>
      <c r="E10195">
        <v>49.162452000000002</v>
      </c>
      <c r="F10195">
        <v>-122.79170499999999</v>
      </c>
      <c r="G10195">
        <f>IF(route_map__2[[#This Row],[route_label]]&lt;&gt;A10196,0,SQRT((E10196-route_map__2[[#This Row],[stop_lat]])^2 + ((F10196-route_map__2[[#This Row],[stop_lon]])*COS(RADIANS(route_map__2[[#This Row],[stop_lat]])))^2)*111.32)</f>
        <v>0.57262287015096847</v>
      </c>
    </row>
    <row r="10196" spans="1:7" hidden="1" x14ac:dyDescent="0.2">
      <c r="A10196" t="s">
        <v>72</v>
      </c>
      <c r="B10196">
        <v>1</v>
      </c>
      <c r="C10196">
        <v>23</v>
      </c>
      <c r="D10196" t="s">
        <v>5809</v>
      </c>
      <c r="E10196">
        <v>49.165047000000001</v>
      </c>
      <c r="F10196">
        <v>-122.798497</v>
      </c>
      <c r="G10196">
        <f>IF(route_map__2[[#This Row],[route_label]]&lt;&gt;A10197,0,SQRT((E10197-route_map__2[[#This Row],[stop_lat]])^2 + ((F10197-route_map__2[[#This Row],[stop_lon]])*COS(RADIANS(route_map__2[[#This Row],[stop_lat]])))^2)*111.32)</f>
        <v>0.36501667135714788</v>
      </c>
    </row>
    <row r="10197" spans="1:7" hidden="1" x14ac:dyDescent="0.2">
      <c r="A10197" t="s">
        <v>72</v>
      </c>
      <c r="B10197">
        <v>1</v>
      </c>
      <c r="C10197">
        <v>24</v>
      </c>
      <c r="D10197" t="s">
        <v>6477</v>
      </c>
      <c r="E10197">
        <v>49.166722</v>
      </c>
      <c r="F10197">
        <v>-122.802808</v>
      </c>
      <c r="G10197">
        <f>IF(route_map__2[[#This Row],[route_label]]&lt;&gt;A10198,0,SQRT((E10198-route_map__2[[#This Row],[stop_lat]])^2 + ((F10198-route_map__2[[#This Row],[stop_lon]])*COS(RADIANS(route_map__2[[#This Row],[stop_lat]])))^2)*111.32)</f>
        <v>0.86640873096762161</v>
      </c>
    </row>
    <row r="10198" spans="1:7" hidden="1" x14ac:dyDescent="0.2">
      <c r="A10198" t="s">
        <v>72</v>
      </c>
      <c r="B10198">
        <v>1</v>
      </c>
      <c r="C10198">
        <v>25</v>
      </c>
      <c r="D10198" t="s">
        <v>6478</v>
      </c>
      <c r="E10198">
        <v>49.170699999999997</v>
      </c>
      <c r="F10198">
        <v>-122.813039</v>
      </c>
      <c r="G10198">
        <f>IF(route_map__2[[#This Row],[route_label]]&lt;&gt;A10199,0,SQRT((E10199-route_map__2[[#This Row],[stop_lat]])^2 + ((F10199-route_map__2[[#This Row],[stop_lon]])*COS(RADIANS(route_map__2[[#This Row],[stop_lat]])))^2)*111.32)</f>
        <v>1.7222358935878828</v>
      </c>
    </row>
    <row r="10199" spans="1:7" hidden="1" x14ac:dyDescent="0.2">
      <c r="A10199" t="s">
        <v>72</v>
      </c>
      <c r="B10199">
        <v>1</v>
      </c>
      <c r="C10199">
        <v>26</v>
      </c>
      <c r="D10199" t="s">
        <v>6111</v>
      </c>
      <c r="E10199">
        <v>49.177363</v>
      </c>
      <c r="F10199">
        <v>-122.834395</v>
      </c>
      <c r="G10199">
        <f>IF(route_map__2[[#This Row],[route_label]]&lt;&gt;A10200,0,SQRT((E10200-route_map__2[[#This Row],[stop_lat]])^2 + ((F10200-route_map__2[[#This Row],[stop_lon]])*COS(RADIANS(route_map__2[[#This Row],[stop_lat]])))^2)*111.32)</f>
        <v>0.69026204422855053</v>
      </c>
    </row>
    <row r="10200" spans="1:7" hidden="1" x14ac:dyDescent="0.2">
      <c r="A10200" t="s">
        <v>72</v>
      </c>
      <c r="B10200">
        <v>1</v>
      </c>
      <c r="C10200">
        <v>27</v>
      </c>
      <c r="D10200" t="s">
        <v>6479</v>
      </c>
      <c r="E10200">
        <v>49.180787000000002</v>
      </c>
      <c r="F10200">
        <v>-122.842303</v>
      </c>
      <c r="G10200">
        <f>IF(route_map__2[[#This Row],[route_label]]&lt;&gt;A10201,0,SQRT((E10201-route_map__2[[#This Row],[stop_lat]])^2 + ((F10201-route_map__2[[#This Row],[stop_lon]])*COS(RADIANS(route_map__2[[#This Row],[stop_lat]])))^2)*111.32)</f>
        <v>0.21733426363056479</v>
      </c>
    </row>
    <row r="10201" spans="1:7" hidden="1" x14ac:dyDescent="0.2">
      <c r="A10201" t="s">
        <v>72</v>
      </c>
      <c r="B10201">
        <v>1</v>
      </c>
      <c r="C10201">
        <v>28</v>
      </c>
      <c r="D10201" t="s">
        <v>5592</v>
      </c>
      <c r="E10201">
        <v>49.181116000000003</v>
      </c>
      <c r="F10201">
        <v>-122.845247</v>
      </c>
      <c r="G10201">
        <f>IF(route_map__2[[#This Row],[route_label]]&lt;&gt;A10202,0,SQRT((E10202-route_map__2[[#This Row],[stop_lat]])^2 + ((F10202-route_map__2[[#This Row],[stop_lon]])*COS(RADIANS(route_map__2[[#This Row],[stop_lat]])))^2)*111.32)</f>
        <v>0.17387045156049938</v>
      </c>
    </row>
    <row r="10202" spans="1:7" hidden="1" x14ac:dyDescent="0.2">
      <c r="A10202" t="s">
        <v>72</v>
      </c>
      <c r="B10202">
        <v>1</v>
      </c>
      <c r="C10202">
        <v>29</v>
      </c>
      <c r="D10202" t="s">
        <v>5593</v>
      </c>
      <c r="E10202">
        <v>49.182676999999998</v>
      </c>
      <c r="F10202">
        <v>-122.84516600000001</v>
      </c>
      <c r="G10202">
        <f>IF(route_map__2[[#This Row],[route_label]]&lt;&gt;A10203,0,SQRT((E10203-route_map__2[[#This Row],[stop_lat]])^2 + ((F10203-route_map__2[[#This Row],[stop_lon]])*COS(RADIANS(route_map__2[[#This Row],[stop_lat]])))^2)*111.32)</f>
        <v>0.72204883882549908</v>
      </c>
    </row>
    <row r="10203" spans="1:7" hidden="1" x14ac:dyDescent="0.2">
      <c r="A10203" t="s">
        <v>72</v>
      </c>
      <c r="B10203">
        <v>1</v>
      </c>
      <c r="C10203">
        <v>30</v>
      </c>
      <c r="D10203" t="s">
        <v>5594</v>
      </c>
      <c r="E10203">
        <v>49.188851999999997</v>
      </c>
      <c r="F10203">
        <v>-122.848203</v>
      </c>
      <c r="G10203">
        <f>IF(route_map__2[[#This Row],[route_label]]&lt;&gt;A10204,0,SQRT((E10204-route_map__2[[#This Row],[stop_lat]])^2 + ((F10204-route_map__2[[#This Row],[stop_lon]])*COS(RADIANS(route_map__2[[#This Row],[stop_lat]])))^2)*111.32)</f>
        <v>0</v>
      </c>
    </row>
    <row r="10204" spans="1:7" hidden="1" x14ac:dyDescent="0.2">
      <c r="A10204" t="s">
        <v>48</v>
      </c>
      <c r="B10204">
        <v>0</v>
      </c>
      <c r="C10204">
        <v>1</v>
      </c>
      <c r="D10204" t="s">
        <v>7798</v>
      </c>
      <c r="E10204">
        <v>49.189003999999997</v>
      </c>
      <c r="F10204">
        <v>-122.84796900000001</v>
      </c>
      <c r="G10204">
        <f>IF(route_map__2[[#This Row],[route_label]]&lt;&gt;A10205,0,SQRT((E10205-route_map__2[[#This Row],[stop_lat]])^2 + ((F10205-route_map__2[[#This Row],[stop_lon]])*COS(RADIANS(route_map__2[[#This Row],[stop_lat]])))^2)*111.32)</f>
        <v>0.61371776975296166</v>
      </c>
    </row>
    <row r="10205" spans="1:7" hidden="1" x14ac:dyDescent="0.2">
      <c r="A10205" t="s">
        <v>48</v>
      </c>
      <c r="B10205">
        <v>0</v>
      </c>
      <c r="C10205">
        <v>2</v>
      </c>
      <c r="D10205" t="s">
        <v>7784</v>
      </c>
      <c r="E10205">
        <v>49.183692999999998</v>
      </c>
      <c r="F10205">
        <v>-122.84570600000001</v>
      </c>
      <c r="G10205">
        <f>IF(route_map__2[[#This Row],[route_label]]&lt;&gt;A10206,0,SQRT((E10206-route_map__2[[#This Row],[stop_lat]])^2 + ((F10206-route_map__2[[#This Row],[stop_lon]])*COS(RADIANS(route_map__2[[#This Row],[stop_lat]])))^2)*111.32)</f>
        <v>0.83283605591523024</v>
      </c>
    </row>
    <row r="10206" spans="1:7" hidden="1" x14ac:dyDescent="0.2">
      <c r="A10206" t="s">
        <v>48</v>
      </c>
      <c r="B10206">
        <v>0</v>
      </c>
      <c r="C10206">
        <v>3</v>
      </c>
      <c r="D10206" t="s">
        <v>6482</v>
      </c>
      <c r="E10206">
        <v>49.179400000000001</v>
      </c>
      <c r="F10206">
        <v>-122.836332</v>
      </c>
      <c r="G10206">
        <f>IF(route_map__2[[#This Row],[route_label]]&lt;&gt;A10207,0,SQRT((E10207-route_map__2[[#This Row],[stop_lat]])^2 + ((F10207-route_map__2[[#This Row],[stop_lon]])*COS(RADIANS(route_map__2[[#This Row],[stop_lat]])))^2)*111.32)</f>
        <v>2.1008792122183251</v>
      </c>
    </row>
    <row r="10207" spans="1:7" hidden="1" x14ac:dyDescent="0.2">
      <c r="A10207" t="s">
        <v>48</v>
      </c>
      <c r="B10207">
        <v>0</v>
      </c>
      <c r="C10207">
        <v>4</v>
      </c>
      <c r="D10207" t="s">
        <v>6483</v>
      </c>
      <c r="E10207">
        <v>49.169832999999997</v>
      </c>
      <c r="F10207">
        <v>-122.811446</v>
      </c>
      <c r="G10207">
        <f>IF(route_map__2[[#This Row],[route_label]]&lt;&gt;A10208,0,SQRT((E10208-route_map__2[[#This Row],[stop_lat]])^2 + ((F10208-route_map__2[[#This Row],[stop_lon]])*COS(RADIANS(route_map__2[[#This Row],[stop_lat]])))^2)*111.32)</f>
        <v>0.92827322423337055</v>
      </c>
    </row>
    <row r="10208" spans="1:7" hidden="1" x14ac:dyDescent="0.2">
      <c r="A10208" t="s">
        <v>48</v>
      </c>
      <c r="B10208">
        <v>0</v>
      </c>
      <c r="C10208">
        <v>5</v>
      </c>
      <c r="D10208" t="s">
        <v>5730</v>
      </c>
      <c r="E10208">
        <v>49.165595000000003</v>
      </c>
      <c r="F10208">
        <v>-122.800462</v>
      </c>
      <c r="G10208">
        <f>IF(route_map__2[[#This Row],[route_label]]&lt;&gt;A10209,0,SQRT((E10209-route_map__2[[#This Row],[stop_lat]])^2 + ((F10209-route_map__2[[#This Row],[stop_lon]])*COS(RADIANS(route_map__2[[#This Row],[stop_lat]])))^2)*111.32)</f>
        <v>0.93751428900908773</v>
      </c>
    </row>
    <row r="10209" spans="1:7" hidden="1" x14ac:dyDescent="0.2">
      <c r="A10209" t="s">
        <v>48</v>
      </c>
      <c r="B10209">
        <v>0</v>
      </c>
      <c r="C10209">
        <v>6</v>
      </c>
      <c r="D10209" t="s">
        <v>5732</v>
      </c>
      <c r="E10209">
        <v>49.161299999999997</v>
      </c>
      <c r="F10209">
        <v>-122.789383</v>
      </c>
      <c r="G10209">
        <f>IF(route_map__2[[#This Row],[route_label]]&lt;&gt;A10210,0,SQRT((E10210-route_map__2[[#This Row],[stop_lat]])^2 + ((F10210-route_map__2[[#This Row],[stop_lon]])*COS(RADIANS(route_map__2[[#This Row],[stop_lat]])))^2)*111.32)</f>
        <v>1.0000346662909001</v>
      </c>
    </row>
    <row r="10210" spans="1:7" hidden="1" x14ac:dyDescent="0.2">
      <c r="A10210" t="s">
        <v>48</v>
      </c>
      <c r="B10210">
        <v>0</v>
      </c>
      <c r="C10210">
        <v>7</v>
      </c>
      <c r="D10210" t="s">
        <v>5735</v>
      </c>
      <c r="E10210">
        <v>49.156720999999997</v>
      </c>
      <c r="F10210">
        <v>-122.777564</v>
      </c>
      <c r="G10210">
        <f>IF(route_map__2[[#This Row],[route_label]]&lt;&gt;A10211,0,SQRT((E10211-route_map__2[[#This Row],[stop_lat]])^2 + ((F10211-route_map__2[[#This Row],[stop_lon]])*COS(RADIANS(route_map__2[[#This Row],[stop_lat]])))^2)*111.32)</f>
        <v>0.90689025744190344</v>
      </c>
    </row>
    <row r="10211" spans="1:7" hidden="1" x14ac:dyDescent="0.2">
      <c r="A10211" t="s">
        <v>48</v>
      </c>
      <c r="B10211">
        <v>0</v>
      </c>
      <c r="C10211">
        <v>8</v>
      </c>
      <c r="D10211" t="s">
        <v>5737</v>
      </c>
      <c r="E10211">
        <v>49.152531000000003</v>
      </c>
      <c r="F10211">
        <v>-122.766881</v>
      </c>
      <c r="G10211">
        <f>IF(route_map__2[[#This Row],[route_label]]&lt;&gt;A10212,0,SQRT((E10212-route_map__2[[#This Row],[stop_lat]])^2 + ((F10212-route_map__2[[#This Row],[stop_lon]])*COS(RADIANS(route_map__2[[#This Row],[stop_lat]])))^2)*111.32)</f>
        <v>0.99234968040470717</v>
      </c>
    </row>
    <row r="10212" spans="1:7" hidden="1" x14ac:dyDescent="0.2">
      <c r="A10212" t="s">
        <v>48</v>
      </c>
      <c r="B10212">
        <v>0</v>
      </c>
      <c r="C10212">
        <v>9</v>
      </c>
      <c r="D10212" t="s">
        <v>7785</v>
      </c>
      <c r="E10212">
        <v>49.147435999999999</v>
      </c>
      <c r="F10212">
        <v>-122.755697</v>
      </c>
      <c r="G10212">
        <f>IF(route_map__2[[#This Row],[route_label]]&lt;&gt;A10213,0,SQRT((E10213-route_map__2[[#This Row],[stop_lat]])^2 + ((F10213-route_map__2[[#This Row],[stop_lon]])*COS(RADIANS(route_map__2[[#This Row],[stop_lat]])))^2)*111.32)</f>
        <v>3.8650132260375463</v>
      </c>
    </row>
    <row r="10213" spans="1:7" hidden="1" x14ac:dyDescent="0.2">
      <c r="A10213" t="s">
        <v>48</v>
      </c>
      <c r="B10213">
        <v>0</v>
      </c>
      <c r="C10213">
        <v>10</v>
      </c>
      <c r="D10213" t="s">
        <v>6966</v>
      </c>
      <c r="E10213">
        <v>49.128197999999998</v>
      </c>
      <c r="F10213">
        <v>-122.711511</v>
      </c>
      <c r="G10213">
        <f>IF(route_map__2[[#This Row],[route_label]]&lt;&gt;A10214,0,SQRT((E10214-route_map__2[[#This Row],[stop_lat]])^2 + ((F10214-route_map__2[[#This Row],[stop_lon]])*COS(RADIANS(route_map__2[[#This Row],[stop_lat]])))^2)*111.32)</f>
        <v>0.94535974461059347</v>
      </c>
    </row>
    <row r="10214" spans="1:7" hidden="1" x14ac:dyDescent="0.2">
      <c r="A10214" t="s">
        <v>48</v>
      </c>
      <c r="B10214">
        <v>0</v>
      </c>
      <c r="C10214">
        <v>11</v>
      </c>
      <c r="D10214" t="s">
        <v>7788</v>
      </c>
      <c r="E10214">
        <v>49.123226000000003</v>
      </c>
      <c r="F10214">
        <v>-122.70099</v>
      </c>
      <c r="G10214">
        <f>IF(route_map__2[[#This Row],[route_label]]&lt;&gt;A10215,0,SQRT((E10215-route_map__2[[#This Row],[stop_lat]])^2 + ((F10215-route_map__2[[#This Row],[stop_lon]])*COS(RADIANS(route_map__2[[#This Row],[stop_lat]])))^2)*111.32)</f>
        <v>0.93124711744595046</v>
      </c>
    </row>
    <row r="10215" spans="1:7" hidden="1" x14ac:dyDescent="0.2">
      <c r="A10215" t="s">
        <v>48</v>
      </c>
      <c r="B10215">
        <v>0</v>
      </c>
      <c r="C10215">
        <v>12</v>
      </c>
      <c r="D10215" t="s">
        <v>7790</v>
      </c>
      <c r="E10215">
        <v>49.118437999999998</v>
      </c>
      <c r="F10215">
        <v>-122.69050799999999</v>
      </c>
      <c r="G10215">
        <f>IF(route_map__2[[#This Row],[route_label]]&lt;&gt;A10216,0,SQRT((E10216-route_map__2[[#This Row],[stop_lat]])^2 + ((F10216-route_map__2[[#This Row],[stop_lon]])*COS(RADIANS(route_map__2[[#This Row],[stop_lat]])))^2)*111.32)</f>
        <v>1.0243868330040795</v>
      </c>
    </row>
    <row r="10216" spans="1:7" hidden="1" x14ac:dyDescent="0.2">
      <c r="A10216" t="s">
        <v>48</v>
      </c>
      <c r="B10216">
        <v>0</v>
      </c>
      <c r="C10216">
        <v>13</v>
      </c>
      <c r="D10216" t="s">
        <v>5761</v>
      </c>
      <c r="E10216">
        <v>49.113332999999997</v>
      </c>
      <c r="F10216">
        <v>-122.67881</v>
      </c>
      <c r="G10216">
        <f>IF(route_map__2[[#This Row],[route_label]]&lt;&gt;A10217,0,SQRT((E10217-route_map__2[[#This Row],[stop_lat]])^2 + ((F10217-route_map__2[[#This Row],[stop_lon]])*COS(RADIANS(route_map__2[[#This Row],[stop_lat]])))^2)*111.32)</f>
        <v>1.0837550710009738</v>
      </c>
    </row>
    <row r="10217" spans="1:7" hidden="1" x14ac:dyDescent="0.2">
      <c r="A10217" t="s">
        <v>48</v>
      </c>
      <c r="B10217">
        <v>0</v>
      </c>
      <c r="C10217">
        <v>14</v>
      </c>
      <c r="D10217" t="s">
        <v>7781</v>
      </c>
      <c r="E10217">
        <v>49.107805999999997</v>
      </c>
      <c r="F10217">
        <v>-122.666566</v>
      </c>
      <c r="G10217">
        <f>IF(route_map__2[[#This Row],[route_label]]&lt;&gt;A10218,0,SQRT((E10218-route_map__2[[#This Row],[stop_lat]])^2 + ((F10218-route_map__2[[#This Row],[stop_lon]])*COS(RADIANS(route_map__2[[#This Row],[stop_lat]])))^2)*111.32)</f>
        <v>0.27802590123956389</v>
      </c>
    </row>
    <row r="10218" spans="1:7" hidden="1" x14ac:dyDescent="0.2">
      <c r="A10218" t="s">
        <v>48</v>
      </c>
      <c r="B10218">
        <v>0</v>
      </c>
      <c r="C10218">
        <v>15</v>
      </c>
      <c r="D10218" t="s">
        <v>7782</v>
      </c>
      <c r="E10218">
        <v>49.106395999999997</v>
      </c>
      <c r="F10218">
        <v>-122.663417</v>
      </c>
      <c r="G10218">
        <f>IF(route_map__2[[#This Row],[route_label]]&lt;&gt;A10219,0,SQRT((E10219-route_map__2[[#This Row],[stop_lat]])^2 + ((F10219-route_map__2[[#This Row],[stop_lon]])*COS(RADIANS(route_map__2[[#This Row],[stop_lat]])))^2)*111.32)</f>
        <v>0.63332299933880876</v>
      </c>
    </row>
    <row r="10219" spans="1:7" hidden="1" x14ac:dyDescent="0.2">
      <c r="A10219" t="s">
        <v>48</v>
      </c>
      <c r="B10219">
        <v>0</v>
      </c>
      <c r="C10219">
        <v>16</v>
      </c>
      <c r="D10219" t="s">
        <v>6424</v>
      </c>
      <c r="E10219">
        <v>49.106448999999998</v>
      </c>
      <c r="F10219">
        <v>-122.65472699999999</v>
      </c>
      <c r="G10219">
        <f>IF(route_map__2[[#This Row],[route_label]]&lt;&gt;A10220,0,SQRT((E10220-route_map__2[[#This Row],[stop_lat]])^2 + ((F10220-route_map__2[[#This Row],[stop_lon]])*COS(RADIANS(route_map__2[[#This Row],[stop_lat]])))^2)*111.32)</f>
        <v>0.36835617575001234</v>
      </c>
    </row>
    <row r="10220" spans="1:7" hidden="1" x14ac:dyDescent="0.2">
      <c r="A10220" t="s">
        <v>48</v>
      </c>
      <c r="B10220">
        <v>0</v>
      </c>
      <c r="C10220">
        <v>17</v>
      </c>
      <c r="D10220" t="s">
        <v>7799</v>
      </c>
      <c r="E10220">
        <v>49.104666000000002</v>
      </c>
      <c r="F10220">
        <v>-122.650469</v>
      </c>
      <c r="G10220">
        <f>IF(route_map__2[[#This Row],[route_label]]&lt;&gt;A10221,0,SQRT((E10221-route_map__2[[#This Row],[stop_lat]])^2 + ((F10221-route_map__2[[#This Row],[stop_lon]])*COS(RADIANS(route_map__2[[#This Row],[stop_lat]])))^2)*111.32)</f>
        <v>0.31719735110608643</v>
      </c>
    </row>
    <row r="10221" spans="1:7" hidden="1" x14ac:dyDescent="0.2">
      <c r="A10221" t="s">
        <v>48</v>
      </c>
      <c r="B10221">
        <v>0</v>
      </c>
      <c r="C10221">
        <v>18</v>
      </c>
      <c r="D10221" t="s">
        <v>7800</v>
      </c>
      <c r="E10221">
        <v>49.104593999999999</v>
      </c>
      <c r="F10221">
        <v>-122.646118</v>
      </c>
      <c r="G10221">
        <f>IF(route_map__2[[#This Row],[route_label]]&lt;&gt;A10222,0,SQRT((E10222-route_map__2[[#This Row],[stop_lat]])^2 + ((F10222-route_map__2[[#This Row],[stop_lon]])*COS(RADIANS(route_map__2[[#This Row],[stop_lat]])))^2)*111.32)</f>
        <v>0.14682709833865346</v>
      </c>
    </row>
    <row r="10222" spans="1:7" hidden="1" x14ac:dyDescent="0.2">
      <c r="A10222" t="s">
        <v>48</v>
      </c>
      <c r="B10222">
        <v>0</v>
      </c>
      <c r="C10222">
        <v>19</v>
      </c>
      <c r="D10222" t="s">
        <v>7801</v>
      </c>
      <c r="E10222">
        <v>49.104559999999999</v>
      </c>
      <c r="F10222">
        <v>-122.644104</v>
      </c>
      <c r="G10222">
        <f>IF(route_map__2[[#This Row],[route_label]]&lt;&gt;A10223,0,SQRT((E10223-route_map__2[[#This Row],[stop_lat]])^2 + ((F10223-route_map__2[[#This Row],[stop_lon]])*COS(RADIANS(route_map__2[[#This Row],[stop_lat]])))^2)*111.32)</f>
        <v>0.19807858179938198</v>
      </c>
    </row>
    <row r="10223" spans="1:7" hidden="1" x14ac:dyDescent="0.2">
      <c r="A10223" t="s">
        <v>48</v>
      </c>
      <c r="B10223">
        <v>0</v>
      </c>
      <c r="C10223">
        <v>20</v>
      </c>
      <c r="D10223" t="s">
        <v>7801</v>
      </c>
      <c r="E10223">
        <v>49.104514000000002</v>
      </c>
      <c r="F10223">
        <v>-122.64138699999999</v>
      </c>
      <c r="G10223">
        <f>IF(route_map__2[[#This Row],[route_label]]&lt;&gt;A10224,0,SQRT((E10224-route_map__2[[#This Row],[stop_lat]])^2 + ((F10224-route_map__2[[#This Row],[stop_lon]])*COS(RADIANS(route_map__2[[#This Row],[stop_lat]])))^2)*111.32)</f>
        <v>0.72407602115408265</v>
      </c>
    </row>
    <row r="10224" spans="1:7" hidden="1" x14ac:dyDescent="0.2">
      <c r="A10224" t="s">
        <v>48</v>
      </c>
      <c r="B10224">
        <v>0</v>
      </c>
      <c r="C10224">
        <v>21</v>
      </c>
      <c r="D10224" t="s">
        <v>7802</v>
      </c>
      <c r="E10224">
        <v>49.104374</v>
      </c>
      <c r="F10224">
        <v>-122.63145400000001</v>
      </c>
      <c r="G10224">
        <f>IF(route_map__2[[#This Row],[route_label]]&lt;&gt;A10225,0,SQRT((E10225-route_map__2[[#This Row],[stop_lat]])^2 + ((F10225-route_map__2[[#This Row],[stop_lon]])*COS(RADIANS(route_map__2[[#This Row],[stop_lat]])))^2)*111.32)</f>
        <v>0.6935086903828459</v>
      </c>
    </row>
    <row r="10225" spans="1:7" hidden="1" x14ac:dyDescent="0.2">
      <c r="A10225" t="s">
        <v>48</v>
      </c>
      <c r="B10225">
        <v>0</v>
      </c>
      <c r="C10225">
        <v>22</v>
      </c>
      <c r="D10225" t="s">
        <v>7803</v>
      </c>
      <c r="E10225">
        <v>49.100020000000001</v>
      </c>
      <c r="F10225">
        <v>-122.62464799999999</v>
      </c>
      <c r="G10225">
        <f>IF(route_map__2[[#This Row],[route_label]]&lt;&gt;A10226,0,SQRT((E10226-route_map__2[[#This Row],[stop_lat]])^2 + ((F10226-route_map__2[[#This Row],[stop_lon]])*COS(RADIANS(route_map__2[[#This Row],[stop_lat]])))^2)*111.32)</f>
        <v>0.29170302140575499</v>
      </c>
    </row>
    <row r="10226" spans="1:7" hidden="1" x14ac:dyDescent="0.2">
      <c r="A10226" t="s">
        <v>48</v>
      </c>
      <c r="B10226">
        <v>0</v>
      </c>
      <c r="C10226">
        <v>23</v>
      </c>
      <c r="D10226" t="s">
        <v>7804</v>
      </c>
      <c r="E10226">
        <v>49.0974</v>
      </c>
      <c r="F10226">
        <v>-122.624718</v>
      </c>
      <c r="G10226">
        <f>IF(route_map__2[[#This Row],[route_label]]&lt;&gt;A10227,0,SQRT((E10227-route_map__2[[#This Row],[stop_lat]])^2 + ((F10227-route_map__2[[#This Row],[stop_lon]])*COS(RADIANS(route_map__2[[#This Row],[stop_lat]])))^2)*111.32)</f>
        <v>0.19852070094058141</v>
      </c>
    </row>
    <row r="10227" spans="1:7" hidden="1" x14ac:dyDescent="0.2">
      <c r="A10227" t="s">
        <v>48</v>
      </c>
      <c r="B10227">
        <v>0</v>
      </c>
      <c r="C10227">
        <v>24</v>
      </c>
      <c r="D10227" t="s">
        <v>7805</v>
      </c>
      <c r="E10227">
        <v>49.095689999999998</v>
      </c>
      <c r="F10227">
        <v>-122.62394500000001</v>
      </c>
      <c r="G10227">
        <f>IF(route_map__2[[#This Row],[route_label]]&lt;&gt;A10228,0,SQRT((E10228-route_map__2[[#This Row],[stop_lat]])^2 + ((F10228-route_map__2[[#This Row],[stop_lon]])*COS(RADIANS(route_map__2[[#This Row],[stop_lat]])))^2)*111.32)</f>
        <v>1.1738108868344832</v>
      </c>
    </row>
    <row r="10228" spans="1:7" hidden="1" x14ac:dyDescent="0.2">
      <c r="A10228" t="s">
        <v>48</v>
      </c>
      <c r="B10228">
        <v>0</v>
      </c>
      <c r="C10228">
        <v>25</v>
      </c>
      <c r="D10228" t="s">
        <v>7806</v>
      </c>
      <c r="E10228">
        <v>49.091684000000001</v>
      </c>
      <c r="F10228">
        <v>-122.609049</v>
      </c>
      <c r="G10228">
        <f>IF(route_map__2[[#This Row],[route_label]]&lt;&gt;A10229,0,SQRT((E10229-route_map__2[[#This Row],[stop_lat]])^2 + ((F10229-route_map__2[[#This Row],[stop_lon]])*COS(RADIANS(route_map__2[[#This Row],[stop_lat]])))^2)*111.32)</f>
        <v>0.48156574810894048</v>
      </c>
    </row>
    <row r="10229" spans="1:7" hidden="1" x14ac:dyDescent="0.2">
      <c r="A10229" t="s">
        <v>48</v>
      </c>
      <c r="B10229">
        <v>0</v>
      </c>
      <c r="C10229">
        <v>26</v>
      </c>
      <c r="D10229" t="s">
        <v>7807</v>
      </c>
      <c r="E10229">
        <v>49.08981</v>
      </c>
      <c r="F10229">
        <v>-122.603095</v>
      </c>
      <c r="G10229">
        <f>IF(route_map__2[[#This Row],[route_label]]&lt;&gt;A10230,0,SQRT((E10230-route_map__2[[#This Row],[stop_lat]])^2 + ((F10230-route_map__2[[#This Row],[stop_lon]])*COS(RADIANS(route_map__2[[#This Row],[stop_lat]])))^2)*111.32)</f>
        <v>1.9205836871922863</v>
      </c>
    </row>
    <row r="10230" spans="1:7" hidden="1" x14ac:dyDescent="0.2">
      <c r="A10230" t="s">
        <v>48</v>
      </c>
      <c r="B10230">
        <v>0</v>
      </c>
      <c r="C10230">
        <v>27</v>
      </c>
      <c r="D10230" t="s">
        <v>7808</v>
      </c>
      <c r="E10230">
        <v>49.081612</v>
      </c>
      <c r="F10230">
        <v>-122.579914</v>
      </c>
      <c r="G10230">
        <f>IF(route_map__2[[#This Row],[route_label]]&lt;&gt;A10231,0,SQRT((E10231-route_map__2[[#This Row],[stop_lat]])^2 + ((F10231-route_map__2[[#This Row],[stop_lon]])*COS(RADIANS(route_map__2[[#This Row],[stop_lat]])))^2)*111.32)</f>
        <v>1.7825894964195999</v>
      </c>
    </row>
    <row r="10231" spans="1:7" hidden="1" x14ac:dyDescent="0.2">
      <c r="A10231" t="s">
        <v>48</v>
      </c>
      <c r="B10231">
        <v>0</v>
      </c>
      <c r="C10231">
        <v>28</v>
      </c>
      <c r="D10231" t="s">
        <v>7809</v>
      </c>
      <c r="E10231">
        <v>49.074036</v>
      </c>
      <c r="F10231">
        <v>-122.558375</v>
      </c>
      <c r="G10231">
        <f>IF(route_map__2[[#This Row],[route_label]]&lt;&gt;A10232,0,SQRT((E10232-route_map__2[[#This Row],[stop_lat]])^2 + ((F10232-route_map__2[[#This Row],[stop_lon]])*COS(RADIANS(route_map__2[[#This Row],[stop_lat]])))^2)*111.32)</f>
        <v>0.83712329921607698</v>
      </c>
    </row>
    <row r="10232" spans="1:7" hidden="1" x14ac:dyDescent="0.2">
      <c r="A10232" t="s">
        <v>48</v>
      </c>
      <c r="B10232">
        <v>0</v>
      </c>
      <c r="C10232">
        <v>29</v>
      </c>
      <c r="D10232" t="s">
        <v>7810</v>
      </c>
      <c r="E10232">
        <v>49.071629999999999</v>
      </c>
      <c r="F10232">
        <v>-122.547499</v>
      </c>
      <c r="G10232">
        <f>IF(route_map__2[[#This Row],[route_label]]&lt;&gt;A10233,0,SQRT((E10233-route_map__2[[#This Row],[stop_lat]])^2 + ((F10233-route_map__2[[#This Row],[stop_lon]])*COS(RADIANS(route_map__2[[#This Row],[stop_lat]])))^2)*111.32)</f>
        <v>0.76245621902424676</v>
      </c>
    </row>
    <row r="10233" spans="1:7" hidden="1" x14ac:dyDescent="0.2">
      <c r="A10233" t="s">
        <v>48</v>
      </c>
      <c r="B10233">
        <v>0</v>
      </c>
      <c r="C10233">
        <v>30</v>
      </c>
      <c r="D10233" t="s">
        <v>7811</v>
      </c>
      <c r="E10233">
        <v>49.069471</v>
      </c>
      <c r="F10233">
        <v>-122.537577</v>
      </c>
      <c r="G10233">
        <f>IF(route_map__2[[#This Row],[route_label]]&lt;&gt;A10234,0,SQRT((E10234-route_map__2[[#This Row],[stop_lat]])^2 + ((F10234-route_map__2[[#This Row],[stop_lon]])*COS(RADIANS(route_map__2[[#This Row],[stop_lat]])))^2)*111.32)</f>
        <v>1.9686589407632353</v>
      </c>
    </row>
    <row r="10234" spans="1:7" hidden="1" x14ac:dyDescent="0.2">
      <c r="A10234" t="s">
        <v>48</v>
      </c>
      <c r="B10234">
        <v>0</v>
      </c>
      <c r="C10234">
        <v>31</v>
      </c>
      <c r="D10234" t="s">
        <v>7812</v>
      </c>
      <c r="E10234">
        <v>49.063533999999997</v>
      </c>
      <c r="F10234">
        <v>-122.51215000000001</v>
      </c>
      <c r="G10234">
        <f>IF(route_map__2[[#This Row],[route_label]]&lt;&gt;A10235,0,SQRT((E10235-route_map__2[[#This Row],[stop_lat]])^2 + ((F10235-route_map__2[[#This Row],[stop_lon]])*COS(RADIANS(route_map__2[[#This Row],[stop_lat]])))^2)*111.32)</f>
        <v>0.73805114255248616</v>
      </c>
    </row>
    <row r="10235" spans="1:7" hidden="1" x14ac:dyDescent="0.2">
      <c r="A10235" t="s">
        <v>48</v>
      </c>
      <c r="B10235">
        <v>0</v>
      </c>
      <c r="C10235">
        <v>32</v>
      </c>
      <c r="D10235" t="s">
        <v>7813</v>
      </c>
      <c r="E10235">
        <v>49.061253000000001</v>
      </c>
      <c r="F10235">
        <v>-122.50264900000001</v>
      </c>
      <c r="G10235">
        <f>IF(route_map__2[[#This Row],[route_label]]&lt;&gt;A10236,0,SQRT((E10236-route_map__2[[#This Row],[stop_lat]])^2 + ((F10236-route_map__2[[#This Row],[stop_lon]])*COS(RADIANS(route_map__2[[#This Row],[stop_lat]])))^2)*111.32)</f>
        <v>0.84556849189840966</v>
      </c>
    </row>
    <row r="10236" spans="1:7" hidden="1" x14ac:dyDescent="0.2">
      <c r="A10236" t="s">
        <v>48</v>
      </c>
      <c r="B10236">
        <v>0</v>
      </c>
      <c r="C10236">
        <v>33</v>
      </c>
      <c r="D10236" t="s">
        <v>7814</v>
      </c>
      <c r="E10236">
        <v>49.059331</v>
      </c>
      <c r="F10236">
        <v>-122.491434</v>
      </c>
      <c r="G10236">
        <f>IF(route_map__2[[#This Row],[route_label]]&lt;&gt;A10237,0,SQRT((E10237-route_map__2[[#This Row],[stop_lat]])^2 + ((F10237-route_map__2[[#This Row],[stop_lon]])*COS(RADIANS(route_map__2[[#This Row],[stop_lat]])))^2)*111.32)</f>
        <v>0.75886984660773837</v>
      </c>
    </row>
    <row r="10237" spans="1:7" hidden="1" x14ac:dyDescent="0.2">
      <c r="A10237" t="s">
        <v>48</v>
      </c>
      <c r="B10237">
        <v>0</v>
      </c>
      <c r="C10237">
        <v>34</v>
      </c>
      <c r="D10237" t="s">
        <v>7815</v>
      </c>
      <c r="E10237">
        <v>49.058455000000002</v>
      </c>
      <c r="F10237">
        <v>-122.481117</v>
      </c>
      <c r="G10237">
        <f>IF(route_map__2[[#This Row],[route_label]]&lt;&gt;A10238,0,SQRT((E10238-route_map__2[[#This Row],[stop_lat]])^2 + ((F10238-route_map__2[[#This Row],[stop_lon]])*COS(RADIANS(route_map__2[[#This Row],[stop_lat]])))^2)*111.32)</f>
        <v>0.37112505221744985</v>
      </c>
    </row>
    <row r="10238" spans="1:7" hidden="1" x14ac:dyDescent="0.2">
      <c r="A10238" t="s">
        <v>48</v>
      </c>
      <c r="B10238">
        <v>0</v>
      </c>
      <c r="C10238">
        <v>35</v>
      </c>
      <c r="D10238" t="s">
        <v>7816</v>
      </c>
      <c r="E10238">
        <v>49.058148000000003</v>
      </c>
      <c r="F10238">
        <v>-122.476051</v>
      </c>
      <c r="G10238">
        <f>IF(route_map__2[[#This Row],[route_label]]&lt;&gt;A10239,0,SQRT((E10239-route_map__2[[#This Row],[stop_lat]])^2 + ((F10239-route_map__2[[#This Row],[stop_lon]])*COS(RADIANS(route_map__2[[#This Row],[stop_lat]])))^2)*111.32)</f>
        <v>0.41227333796344307</v>
      </c>
    </row>
    <row r="10239" spans="1:7" hidden="1" x14ac:dyDescent="0.2">
      <c r="A10239" t="s">
        <v>48</v>
      </c>
      <c r="B10239">
        <v>0</v>
      </c>
      <c r="C10239">
        <v>36</v>
      </c>
      <c r="D10239" t="s">
        <v>7817</v>
      </c>
      <c r="E10239">
        <v>49.059137999999997</v>
      </c>
      <c r="F10239">
        <v>-122.47060500000001</v>
      </c>
      <c r="G10239">
        <f>IF(route_map__2[[#This Row],[route_label]]&lt;&gt;A10240,0,SQRT((E10240-route_map__2[[#This Row],[stop_lat]])^2 + ((F10240-route_map__2[[#This Row],[stop_lon]])*COS(RADIANS(route_map__2[[#This Row],[stop_lat]])))^2)*111.32)</f>
        <v>0</v>
      </c>
    </row>
    <row r="10240" spans="1:7" hidden="1" x14ac:dyDescent="0.2">
      <c r="A10240" t="s">
        <v>48</v>
      </c>
      <c r="B10240">
        <v>1</v>
      </c>
      <c r="C10240">
        <v>1</v>
      </c>
      <c r="D10240" t="s">
        <v>7817</v>
      </c>
      <c r="E10240">
        <v>49.059137999999997</v>
      </c>
      <c r="F10240">
        <v>-122.47060500000001</v>
      </c>
      <c r="G10240">
        <f>IF(route_map__2[[#This Row],[route_label]]&lt;&gt;A10241,0,SQRT((E10241-route_map__2[[#This Row],[stop_lat]])^2 + ((F10241-route_map__2[[#This Row],[stop_lon]])*COS(RADIANS(route_map__2[[#This Row],[stop_lat]])))^2)*111.32)</f>
        <v>0.15743294844801697</v>
      </c>
    </row>
    <row r="10241" spans="1:7" hidden="1" x14ac:dyDescent="0.2">
      <c r="A10241" t="s">
        <v>48</v>
      </c>
      <c r="B10241">
        <v>1</v>
      </c>
      <c r="C10241">
        <v>2</v>
      </c>
      <c r="D10241" t="s">
        <v>7818</v>
      </c>
      <c r="E10241">
        <v>49.060417000000001</v>
      </c>
      <c r="F10241">
        <v>-122.469684</v>
      </c>
      <c r="G10241">
        <f>IF(route_map__2[[#This Row],[route_label]]&lt;&gt;A10242,0,SQRT((E10242-route_map__2[[#This Row],[stop_lat]])^2 + ((F10242-route_map__2[[#This Row],[stop_lon]])*COS(RADIANS(route_map__2[[#This Row],[stop_lat]])))^2)*111.32)</f>
        <v>0.35625780991773154</v>
      </c>
    </row>
    <row r="10242" spans="1:7" hidden="1" x14ac:dyDescent="0.2">
      <c r="A10242" t="s">
        <v>48</v>
      </c>
      <c r="B10242">
        <v>1</v>
      </c>
      <c r="C10242">
        <v>3</v>
      </c>
      <c r="D10242" t="s">
        <v>7819</v>
      </c>
      <c r="E10242">
        <v>49.060417000000001</v>
      </c>
      <c r="F10242">
        <v>-122.4648</v>
      </c>
      <c r="G10242">
        <f>IF(route_map__2[[#This Row],[route_label]]&lt;&gt;A10243,0,SQRT((E10243-route_map__2[[#This Row],[stop_lat]])^2 + ((F10243-route_map__2[[#This Row],[stop_lon]])*COS(RADIANS(route_map__2[[#This Row],[stop_lat]])))^2)*111.32)</f>
        <v>0.31562904207643111</v>
      </c>
    </row>
    <row r="10243" spans="1:7" hidden="1" x14ac:dyDescent="0.2">
      <c r="A10243" t="s">
        <v>48</v>
      </c>
      <c r="B10243">
        <v>1</v>
      </c>
      <c r="C10243">
        <v>4</v>
      </c>
      <c r="D10243" t="s">
        <v>7820</v>
      </c>
      <c r="E10243">
        <v>49.060423999999998</v>
      </c>
      <c r="F10243">
        <v>-122.46047299999999</v>
      </c>
      <c r="G10243">
        <f>IF(route_map__2[[#This Row],[route_label]]&lt;&gt;A10244,0,SQRT((E10244-route_map__2[[#This Row],[stop_lat]])^2 + ((F10244-route_map__2[[#This Row],[stop_lon]])*COS(RADIANS(route_map__2[[#This Row],[stop_lat]])))^2)*111.32)</f>
        <v>0.15821911042421682</v>
      </c>
    </row>
    <row r="10244" spans="1:7" hidden="1" x14ac:dyDescent="0.2">
      <c r="A10244" t="s">
        <v>48</v>
      </c>
      <c r="B10244">
        <v>1</v>
      </c>
      <c r="C10244">
        <v>5</v>
      </c>
      <c r="D10244" t="s">
        <v>7821</v>
      </c>
      <c r="E10244">
        <v>49.059061999999997</v>
      </c>
      <c r="F10244">
        <v>-122.459853</v>
      </c>
      <c r="G10244">
        <f>IF(route_map__2[[#This Row],[route_label]]&lt;&gt;A10245,0,SQRT((E10245-route_map__2[[#This Row],[stop_lat]])^2 + ((F10245-route_map__2[[#This Row],[stop_lon]])*COS(RADIANS(route_map__2[[#This Row],[stop_lat]])))^2)*111.32)</f>
        <v>0.20784447596664654</v>
      </c>
    </row>
    <row r="10245" spans="1:7" hidden="1" x14ac:dyDescent="0.2">
      <c r="A10245" t="s">
        <v>48</v>
      </c>
      <c r="B10245">
        <v>1</v>
      </c>
      <c r="C10245">
        <v>6</v>
      </c>
      <c r="D10245" t="s">
        <v>7822</v>
      </c>
      <c r="E10245">
        <v>49.057195</v>
      </c>
      <c r="F10245">
        <v>-122.459825</v>
      </c>
      <c r="G10245">
        <f>IF(route_map__2[[#This Row],[route_label]]&lt;&gt;A10246,0,SQRT((E10246-route_map__2[[#This Row],[stop_lat]])^2 + ((F10246-route_map__2[[#This Row],[stop_lon]])*COS(RADIANS(route_map__2[[#This Row],[stop_lat]])))^2)*111.32)</f>
        <v>0.38394351853749248</v>
      </c>
    </row>
    <row r="10246" spans="1:7" hidden="1" x14ac:dyDescent="0.2">
      <c r="A10246" t="s">
        <v>48</v>
      </c>
      <c r="B10246">
        <v>1</v>
      </c>
      <c r="C10246">
        <v>7</v>
      </c>
      <c r="D10246" t="s">
        <v>7823</v>
      </c>
      <c r="E10246">
        <v>49.053745999999997</v>
      </c>
      <c r="F10246">
        <v>-122.45981399999999</v>
      </c>
      <c r="G10246">
        <f>IF(route_map__2[[#This Row],[route_label]]&lt;&gt;A10247,0,SQRT((E10247-route_map__2[[#This Row],[stop_lat]])^2 + ((F10247-route_map__2[[#This Row],[stop_lon]])*COS(RADIANS(route_map__2[[#This Row],[stop_lat]])))^2)*111.32)</f>
        <v>0.35507586348050291</v>
      </c>
    </row>
    <row r="10247" spans="1:7" hidden="1" x14ac:dyDescent="0.2">
      <c r="A10247" t="s">
        <v>48</v>
      </c>
      <c r="B10247">
        <v>1</v>
      </c>
      <c r="C10247">
        <v>8</v>
      </c>
      <c r="D10247" t="s">
        <v>7824</v>
      </c>
      <c r="E10247">
        <v>49.053184000000002</v>
      </c>
      <c r="F10247">
        <v>-122.46460500000001</v>
      </c>
      <c r="G10247">
        <f>IF(route_map__2[[#This Row],[route_label]]&lt;&gt;A10248,0,SQRT((E10248-route_map__2[[#This Row],[stop_lat]])^2 + ((F10248-route_map__2[[#This Row],[stop_lon]])*COS(RADIANS(route_map__2[[#This Row],[stop_lat]])))^2)*111.32)</f>
        <v>0.21069278729589752</v>
      </c>
    </row>
    <row r="10248" spans="1:7" hidden="1" x14ac:dyDescent="0.2">
      <c r="A10248" t="s">
        <v>48</v>
      </c>
      <c r="B10248">
        <v>1</v>
      </c>
      <c r="C10248">
        <v>9</v>
      </c>
      <c r="D10248" t="s">
        <v>7825</v>
      </c>
      <c r="E10248">
        <v>49.053181000000002</v>
      </c>
      <c r="F10248">
        <v>-122.467493</v>
      </c>
      <c r="G10248">
        <f>IF(route_map__2[[#This Row],[route_label]]&lt;&gt;A10249,0,SQRT((E10249-route_map__2[[#This Row],[stop_lat]])^2 + ((F10249-route_map__2[[#This Row],[stop_lon]])*COS(RADIANS(route_map__2[[#This Row],[stop_lat]])))^2)*111.32)</f>
        <v>0.22723566573918227</v>
      </c>
    </row>
    <row r="10249" spans="1:7" hidden="1" x14ac:dyDescent="0.2">
      <c r="A10249" t="s">
        <v>48</v>
      </c>
      <c r="B10249">
        <v>1</v>
      </c>
      <c r="C10249">
        <v>10</v>
      </c>
      <c r="D10249" t="s">
        <v>7826</v>
      </c>
      <c r="E10249">
        <v>49.053448000000003</v>
      </c>
      <c r="F10249">
        <v>-122.470581</v>
      </c>
      <c r="G10249">
        <f>IF(route_map__2[[#This Row],[route_label]]&lt;&gt;A10250,0,SQRT((E10250-route_map__2[[#This Row],[stop_lat]])^2 + ((F10250-route_map__2[[#This Row],[stop_lon]])*COS(RADIANS(route_map__2[[#This Row],[stop_lat]])))^2)*111.32)</f>
        <v>0.25267946829718552</v>
      </c>
    </row>
    <row r="10250" spans="1:7" hidden="1" x14ac:dyDescent="0.2">
      <c r="A10250" t="s">
        <v>48</v>
      </c>
      <c r="B10250">
        <v>1</v>
      </c>
      <c r="C10250">
        <v>11</v>
      </c>
      <c r="D10250" t="s">
        <v>7827</v>
      </c>
      <c r="E10250">
        <v>49.055667</v>
      </c>
      <c r="F10250">
        <v>-122.47131</v>
      </c>
      <c r="G10250">
        <f>IF(route_map__2[[#This Row],[route_label]]&lt;&gt;A10251,0,SQRT((E10251-route_map__2[[#This Row],[stop_lat]])^2 + ((F10251-route_map__2[[#This Row],[stop_lon]])*COS(RADIANS(route_map__2[[#This Row],[stop_lat]])))^2)*111.32)</f>
        <v>0.33236405924362672</v>
      </c>
    </row>
    <row r="10251" spans="1:7" hidden="1" x14ac:dyDescent="0.2">
      <c r="A10251" t="s">
        <v>48</v>
      </c>
      <c r="B10251">
        <v>1</v>
      </c>
      <c r="C10251">
        <v>12</v>
      </c>
      <c r="D10251" t="s">
        <v>7828</v>
      </c>
      <c r="E10251">
        <v>49.055669000000002</v>
      </c>
      <c r="F10251">
        <v>-122.475866</v>
      </c>
      <c r="G10251">
        <f>IF(route_map__2[[#This Row],[route_label]]&lt;&gt;A10252,0,SQRT((E10252-route_map__2[[#This Row],[stop_lat]])^2 + ((F10252-route_map__2[[#This Row],[stop_lon]])*COS(RADIANS(route_map__2[[#This Row],[stop_lat]])))^2)*111.32)</f>
        <v>0.40969190922910093</v>
      </c>
    </row>
    <row r="10252" spans="1:7" hidden="1" x14ac:dyDescent="0.2">
      <c r="A10252" t="s">
        <v>48</v>
      </c>
      <c r="B10252">
        <v>1</v>
      </c>
      <c r="C10252">
        <v>13</v>
      </c>
      <c r="D10252" t="s">
        <v>7829</v>
      </c>
      <c r="E10252">
        <v>49.055667</v>
      </c>
      <c r="F10252">
        <v>-122.481482</v>
      </c>
      <c r="G10252">
        <f>IF(route_map__2[[#This Row],[route_label]]&lt;&gt;A10253,0,SQRT((E10253-route_map__2[[#This Row],[stop_lat]])^2 + ((F10253-route_map__2[[#This Row],[stop_lon]])*COS(RADIANS(route_map__2[[#This Row],[stop_lat]])))^2)*111.32)</f>
        <v>0.32795154209424376</v>
      </c>
    </row>
    <row r="10253" spans="1:7" hidden="1" x14ac:dyDescent="0.2">
      <c r="A10253" t="s">
        <v>48</v>
      </c>
      <c r="B10253">
        <v>1</v>
      </c>
      <c r="C10253">
        <v>14</v>
      </c>
      <c r="D10253" t="s">
        <v>7830</v>
      </c>
      <c r="E10253">
        <v>49.055534999999999</v>
      </c>
      <c r="F10253">
        <v>-122.485973</v>
      </c>
      <c r="G10253">
        <f>IF(route_map__2[[#This Row],[route_label]]&lt;&gt;A10254,0,SQRT((E10254-route_map__2[[#This Row],[stop_lat]])^2 + ((F10254-route_map__2[[#This Row],[stop_lon]])*COS(RADIANS(route_map__2[[#This Row],[stop_lat]])))^2)*111.32)</f>
        <v>0.4020590020491327</v>
      </c>
    </row>
    <row r="10254" spans="1:7" hidden="1" x14ac:dyDescent="0.2">
      <c r="A10254" t="s">
        <v>48</v>
      </c>
      <c r="B10254">
        <v>1</v>
      </c>
      <c r="C10254">
        <v>15</v>
      </c>
      <c r="D10254" t="s">
        <v>7831</v>
      </c>
      <c r="E10254">
        <v>49.055494000000003</v>
      </c>
      <c r="F10254">
        <v>-122.491484</v>
      </c>
      <c r="G10254">
        <f>IF(route_map__2[[#This Row],[route_label]]&lt;&gt;A10255,0,SQRT((E10255-route_map__2[[#This Row],[stop_lat]])^2 + ((F10255-route_map__2[[#This Row],[stop_lon]])*COS(RADIANS(route_map__2[[#This Row],[stop_lat]])))^2)*111.32)</f>
        <v>0.50630575749577633</v>
      </c>
    </row>
    <row r="10255" spans="1:7" hidden="1" x14ac:dyDescent="0.2">
      <c r="A10255" t="s">
        <v>48</v>
      </c>
      <c r="B10255">
        <v>1</v>
      </c>
      <c r="C10255">
        <v>16</v>
      </c>
      <c r="D10255" t="s">
        <v>7832</v>
      </c>
      <c r="E10255">
        <v>49.05979</v>
      </c>
      <c r="F10255">
        <v>-122.493763</v>
      </c>
      <c r="G10255">
        <f>IF(route_map__2[[#This Row],[route_label]]&lt;&gt;A10256,0,SQRT((E10256-route_map__2[[#This Row],[stop_lat]])^2 + ((F10256-route_map__2[[#This Row],[stop_lon]])*COS(RADIANS(route_map__2[[#This Row],[stop_lat]])))^2)*111.32)</f>
        <v>0.81129477594569122</v>
      </c>
    </row>
    <row r="10256" spans="1:7" hidden="1" x14ac:dyDescent="0.2">
      <c r="A10256" t="s">
        <v>48</v>
      </c>
      <c r="B10256">
        <v>1</v>
      </c>
      <c r="C10256">
        <v>17</v>
      </c>
      <c r="D10256" t="s">
        <v>7833</v>
      </c>
      <c r="E10256">
        <v>49.061753000000003</v>
      </c>
      <c r="F10256">
        <v>-122.504474</v>
      </c>
      <c r="G10256">
        <f>IF(route_map__2[[#This Row],[route_label]]&lt;&gt;A10257,0,SQRT((E10257-route_map__2[[#This Row],[stop_lat]])^2 + ((F10257-route_map__2[[#This Row],[stop_lon]])*COS(RADIANS(route_map__2[[#This Row],[stop_lat]])))^2)*111.32)</f>
        <v>0.60502967835580501</v>
      </c>
    </row>
    <row r="10257" spans="1:7" hidden="1" x14ac:dyDescent="0.2">
      <c r="A10257" t="s">
        <v>48</v>
      </c>
      <c r="B10257">
        <v>1</v>
      </c>
      <c r="C10257">
        <v>18</v>
      </c>
      <c r="D10257" t="s">
        <v>7834</v>
      </c>
      <c r="E10257">
        <v>49.063718999999999</v>
      </c>
      <c r="F10257">
        <v>-122.512207</v>
      </c>
      <c r="G10257">
        <f>IF(route_map__2[[#This Row],[route_label]]&lt;&gt;A10258,0,SQRT((E10258-route_map__2[[#This Row],[stop_lat]])^2 + ((F10258-route_map__2[[#This Row],[stop_lon]])*COS(RADIANS(route_map__2[[#This Row],[stop_lat]])))^2)*111.32)</f>
        <v>1.9527451542320018</v>
      </c>
    </row>
    <row r="10258" spans="1:7" hidden="1" x14ac:dyDescent="0.2">
      <c r="A10258" t="s">
        <v>48</v>
      </c>
      <c r="B10258">
        <v>1</v>
      </c>
      <c r="C10258">
        <v>19</v>
      </c>
      <c r="D10258" t="s">
        <v>7835</v>
      </c>
      <c r="E10258">
        <v>49.069609</v>
      </c>
      <c r="F10258">
        <v>-122.537425</v>
      </c>
      <c r="G10258">
        <f>IF(route_map__2[[#This Row],[route_label]]&lt;&gt;A10259,0,SQRT((E10259-route_map__2[[#This Row],[stop_lat]])^2 + ((F10259-route_map__2[[#This Row],[stop_lon]])*COS(RADIANS(route_map__2[[#This Row],[stop_lat]])))^2)*111.32)</f>
        <v>0.85562621503909675</v>
      </c>
    </row>
    <row r="10259" spans="1:7" hidden="1" x14ac:dyDescent="0.2">
      <c r="A10259" t="s">
        <v>48</v>
      </c>
      <c r="B10259">
        <v>1</v>
      </c>
      <c r="C10259">
        <v>20</v>
      </c>
      <c r="D10259" t="s">
        <v>7836</v>
      </c>
      <c r="E10259">
        <v>49.072007999999997</v>
      </c>
      <c r="F10259">
        <v>-122.548571</v>
      </c>
      <c r="G10259">
        <f>IF(route_map__2[[#This Row],[route_label]]&lt;&gt;A10260,0,SQRT((E10260-route_map__2[[#This Row],[stop_lat]])^2 + ((F10260-route_map__2[[#This Row],[stop_lon]])*COS(RADIANS(route_map__2[[#This Row],[stop_lat]])))^2)*111.32)</f>
        <v>0.89414165175197735</v>
      </c>
    </row>
    <row r="10260" spans="1:7" hidden="1" x14ac:dyDescent="0.2">
      <c r="A10260" t="s">
        <v>48</v>
      </c>
      <c r="B10260">
        <v>1</v>
      </c>
      <c r="C10260">
        <v>21</v>
      </c>
      <c r="D10260" t="s">
        <v>7837</v>
      </c>
      <c r="E10260">
        <v>49.074772000000003</v>
      </c>
      <c r="F10260">
        <v>-122.56008300000001</v>
      </c>
      <c r="G10260">
        <f>IF(route_map__2[[#This Row],[route_label]]&lt;&gt;A10261,0,SQRT((E10261-route_map__2[[#This Row],[stop_lat]])^2 + ((F10261-route_map__2[[#This Row],[stop_lon]])*COS(RADIANS(route_map__2[[#This Row],[stop_lat]])))^2)*111.32)</f>
        <v>1.812177945407681</v>
      </c>
    </row>
    <row r="10261" spans="1:7" hidden="1" x14ac:dyDescent="0.2">
      <c r="A10261" t="s">
        <v>48</v>
      </c>
      <c r="B10261">
        <v>1</v>
      </c>
      <c r="C10261">
        <v>22</v>
      </c>
      <c r="D10261" t="s">
        <v>7838</v>
      </c>
      <c r="E10261">
        <v>49.082529000000001</v>
      </c>
      <c r="F10261">
        <v>-122.581931</v>
      </c>
      <c r="G10261">
        <f>IF(route_map__2[[#This Row],[route_label]]&lt;&gt;A10262,0,SQRT((E10262-route_map__2[[#This Row],[stop_lat]])^2 + ((F10262-route_map__2[[#This Row],[stop_lon]])*COS(RADIANS(route_map__2[[#This Row],[stop_lat]])))^2)*111.32)</f>
        <v>1.7119016183356888</v>
      </c>
    </row>
    <row r="10262" spans="1:7" hidden="1" x14ac:dyDescent="0.2">
      <c r="A10262" t="s">
        <v>48</v>
      </c>
      <c r="B10262">
        <v>1</v>
      </c>
      <c r="C10262">
        <v>23</v>
      </c>
      <c r="D10262" t="s">
        <v>7839</v>
      </c>
      <c r="E10262">
        <v>49.089916000000002</v>
      </c>
      <c r="F10262">
        <v>-122.602524</v>
      </c>
      <c r="G10262">
        <f>IF(route_map__2[[#This Row],[route_label]]&lt;&gt;A10263,0,SQRT((E10263-route_map__2[[#This Row],[stop_lat]])^2 + ((F10263-route_map__2[[#This Row],[stop_lon]])*COS(RADIANS(route_map__2[[#This Row],[stop_lat]])))^2)*111.32)</f>
        <v>0.52206502858327608</v>
      </c>
    </row>
    <row r="10263" spans="1:7" hidden="1" x14ac:dyDescent="0.2">
      <c r="A10263" t="s">
        <v>48</v>
      </c>
      <c r="B10263">
        <v>1</v>
      </c>
      <c r="C10263">
        <v>24</v>
      </c>
      <c r="D10263" t="s">
        <v>7840</v>
      </c>
      <c r="E10263">
        <v>49.091951000000002</v>
      </c>
      <c r="F10263">
        <v>-122.608976</v>
      </c>
      <c r="G10263">
        <f>IF(route_map__2[[#This Row],[route_label]]&lt;&gt;A10264,0,SQRT((E10264-route_map__2[[#This Row],[stop_lat]])^2 + ((F10264-route_map__2[[#This Row],[stop_lon]])*COS(RADIANS(route_map__2[[#This Row],[stop_lat]])))^2)*111.32)</f>
        <v>0.27916470460889753</v>
      </c>
    </row>
    <row r="10264" spans="1:7" hidden="1" x14ac:dyDescent="0.2">
      <c r="A10264" t="s">
        <v>48</v>
      </c>
      <c r="B10264">
        <v>1</v>
      </c>
      <c r="C10264">
        <v>25</v>
      </c>
      <c r="D10264" t="s">
        <v>7841</v>
      </c>
      <c r="E10264">
        <v>49.092897999999998</v>
      </c>
      <c r="F10264">
        <v>-122.612522</v>
      </c>
      <c r="G10264">
        <f>IF(route_map__2[[#This Row],[route_label]]&lt;&gt;A10265,0,SQRT((E10265-route_map__2[[#This Row],[stop_lat]])^2 + ((F10265-route_map__2[[#This Row],[stop_lon]])*COS(RADIANS(route_map__2[[#This Row],[stop_lat]])))^2)*111.32)</f>
        <v>0.96639868029274301</v>
      </c>
    </row>
    <row r="10265" spans="1:7" hidden="1" x14ac:dyDescent="0.2">
      <c r="A10265" t="s">
        <v>48</v>
      </c>
      <c r="B10265">
        <v>1</v>
      </c>
      <c r="C10265">
        <v>26</v>
      </c>
      <c r="D10265" t="s">
        <v>7842</v>
      </c>
      <c r="E10265">
        <v>49.096719</v>
      </c>
      <c r="F10265">
        <v>-122.624426</v>
      </c>
      <c r="G10265">
        <f>IF(route_map__2[[#This Row],[route_label]]&lt;&gt;A10266,0,SQRT((E10266-route_map__2[[#This Row],[stop_lat]])^2 + ((F10266-route_map__2[[#This Row],[stop_lon]])*COS(RADIANS(route_map__2[[#This Row],[stop_lat]])))^2)*111.32)</f>
        <v>0.44830557444503949</v>
      </c>
    </row>
    <row r="10266" spans="1:7" hidden="1" x14ac:dyDescent="0.2">
      <c r="A10266" t="s">
        <v>48</v>
      </c>
      <c r="B10266">
        <v>1</v>
      </c>
      <c r="C10266">
        <v>27</v>
      </c>
      <c r="D10266" t="s">
        <v>7843</v>
      </c>
      <c r="E10266">
        <v>49.100746000000001</v>
      </c>
      <c r="F10266">
        <v>-122.624484</v>
      </c>
      <c r="G10266">
        <f>IF(route_map__2[[#This Row],[route_label]]&lt;&gt;A10267,0,SQRT((E10267-route_map__2[[#This Row],[stop_lat]])^2 + ((F10267-route_map__2[[#This Row],[stop_lon]])*COS(RADIANS(route_map__2[[#This Row],[stop_lat]])))^2)*111.32)</f>
        <v>0.67454423395172558</v>
      </c>
    </row>
    <row r="10267" spans="1:7" hidden="1" x14ac:dyDescent="0.2">
      <c r="A10267" t="s">
        <v>48</v>
      </c>
      <c r="B10267">
        <v>1</v>
      </c>
      <c r="C10267">
        <v>28</v>
      </c>
      <c r="D10267" t="s">
        <v>7844</v>
      </c>
      <c r="E10267">
        <v>49.104567000000003</v>
      </c>
      <c r="F10267">
        <v>-122.63166699999999</v>
      </c>
      <c r="G10267">
        <f>IF(route_map__2[[#This Row],[route_label]]&lt;&gt;A10268,0,SQRT((E10268-route_map__2[[#This Row],[stop_lat]])^2 + ((F10268-route_map__2[[#This Row],[stop_lon]])*COS(RADIANS(route_map__2[[#This Row],[stop_lat]])))^2)*111.32)</f>
        <v>0.69629893911235741</v>
      </c>
    </row>
    <row r="10268" spans="1:7" hidden="1" x14ac:dyDescent="0.2">
      <c r="A10268" t="s">
        <v>48</v>
      </c>
      <c r="B10268">
        <v>1</v>
      </c>
      <c r="C10268">
        <v>29</v>
      </c>
      <c r="D10268" t="s">
        <v>7845</v>
      </c>
      <c r="E10268">
        <v>49.104664999999997</v>
      </c>
      <c r="F10268">
        <v>-122.64122</v>
      </c>
      <c r="G10268">
        <f>IF(route_map__2[[#This Row],[route_label]]&lt;&gt;A10269,0,SQRT((E10269-route_map__2[[#This Row],[stop_lat]])^2 + ((F10269-route_map__2[[#This Row],[stop_lon]])*COS(RADIANS(route_map__2[[#This Row],[stop_lat]])))^2)*111.32)</f>
        <v>0.22650042149861996</v>
      </c>
    </row>
    <row r="10269" spans="1:7" hidden="1" x14ac:dyDescent="0.2">
      <c r="A10269" t="s">
        <v>48</v>
      </c>
      <c r="B10269">
        <v>1</v>
      </c>
      <c r="C10269">
        <v>30</v>
      </c>
      <c r="D10269" t="s">
        <v>7846</v>
      </c>
      <c r="E10269">
        <v>49.104714000000001</v>
      </c>
      <c r="F10269">
        <v>-122.644327</v>
      </c>
      <c r="G10269">
        <f>IF(route_map__2[[#This Row],[route_label]]&lt;&gt;A10270,0,SQRT((E10270-route_map__2[[#This Row],[stop_lat]])^2 + ((F10270-route_map__2[[#This Row],[stop_lon]])*COS(RADIANS(route_map__2[[#This Row],[stop_lat]])))^2)*111.32)</f>
        <v>0.1441175976256536</v>
      </c>
    </row>
    <row r="10270" spans="1:7" hidden="1" x14ac:dyDescent="0.2">
      <c r="A10270" t="s">
        <v>48</v>
      </c>
      <c r="B10270">
        <v>1</v>
      </c>
      <c r="C10270">
        <v>31</v>
      </c>
      <c r="D10270" t="s">
        <v>7847</v>
      </c>
      <c r="E10270">
        <v>49.104742999999999</v>
      </c>
      <c r="F10270">
        <v>-122.646304</v>
      </c>
      <c r="G10270">
        <f>IF(route_map__2[[#This Row],[route_label]]&lt;&gt;A10271,0,SQRT((E10271-route_map__2[[#This Row],[stop_lat]])^2 + ((F10271-route_map__2[[#This Row],[stop_lon]])*COS(RADIANS(route_map__2[[#This Row],[stop_lat]])))^2)*111.32)</f>
        <v>0.24311703535807264</v>
      </c>
    </row>
    <row r="10271" spans="1:7" hidden="1" x14ac:dyDescent="0.2">
      <c r="A10271" t="s">
        <v>48</v>
      </c>
      <c r="B10271">
        <v>1</v>
      </c>
      <c r="C10271">
        <v>32</v>
      </c>
      <c r="D10271" t="s">
        <v>7848</v>
      </c>
      <c r="E10271">
        <v>49.104793999999998</v>
      </c>
      <c r="F10271">
        <v>-122.64963899999999</v>
      </c>
      <c r="G10271">
        <f>IF(route_map__2[[#This Row],[route_label]]&lt;&gt;A10272,0,SQRT((E10272-route_map__2[[#This Row],[stop_lat]])^2 + ((F10272-route_map__2[[#This Row],[stop_lon]])*COS(RADIANS(route_map__2[[#This Row],[stop_lat]])))^2)*111.32)</f>
        <v>0.13587698672375081</v>
      </c>
    </row>
    <row r="10272" spans="1:7" hidden="1" x14ac:dyDescent="0.2">
      <c r="A10272" t="s">
        <v>48</v>
      </c>
      <c r="B10272">
        <v>1</v>
      </c>
      <c r="C10272">
        <v>33</v>
      </c>
      <c r="D10272" t="s">
        <v>7849</v>
      </c>
      <c r="E10272">
        <v>49.105193</v>
      </c>
      <c r="F10272">
        <v>-122.65140100000001</v>
      </c>
      <c r="G10272">
        <f>IF(route_map__2[[#This Row],[route_label]]&lt;&gt;A10273,0,SQRT((E10273-route_map__2[[#This Row],[stop_lat]])^2 + ((F10273-route_map__2[[#This Row],[stop_lon]])*COS(RADIANS(route_map__2[[#This Row],[stop_lat]])))^2)*111.32)</f>
        <v>0.21278315059426373</v>
      </c>
    </row>
    <row r="10273" spans="1:7" hidden="1" x14ac:dyDescent="0.2">
      <c r="A10273" t="s">
        <v>48</v>
      </c>
      <c r="B10273">
        <v>1</v>
      </c>
      <c r="C10273">
        <v>34</v>
      </c>
      <c r="D10273" t="s">
        <v>6949</v>
      </c>
      <c r="E10273">
        <v>49.105657999999998</v>
      </c>
      <c r="F10273">
        <v>-122.654233</v>
      </c>
      <c r="G10273">
        <f>IF(route_map__2[[#This Row],[route_label]]&lt;&gt;A10274,0,SQRT((E10274-route_map__2[[#This Row],[stop_lat]])^2 + ((F10274-route_map__2[[#This Row],[stop_lon]])*COS(RADIANS(route_map__2[[#This Row],[stop_lat]])))^2)*111.32)</f>
        <v>0.79494120429592985</v>
      </c>
    </row>
    <row r="10274" spans="1:7" hidden="1" x14ac:dyDescent="0.2">
      <c r="A10274" t="s">
        <v>48</v>
      </c>
      <c r="B10274">
        <v>1</v>
      </c>
      <c r="C10274">
        <v>35</v>
      </c>
      <c r="D10274" t="s">
        <v>7750</v>
      </c>
      <c r="E10274">
        <v>49.107253999999998</v>
      </c>
      <c r="F10274">
        <v>-122.66486500000001</v>
      </c>
      <c r="G10274">
        <f>IF(route_map__2[[#This Row],[route_label]]&lt;&gt;A10275,0,SQRT((E10275-route_map__2[[#This Row],[stop_lat]])^2 + ((F10275-route_map__2[[#This Row],[stop_lon]])*COS(RADIANS(route_map__2[[#This Row],[stop_lat]])))^2)*111.32)</f>
        <v>1.0802541395840446</v>
      </c>
    </row>
    <row r="10275" spans="1:7" hidden="1" x14ac:dyDescent="0.2">
      <c r="A10275" t="s">
        <v>48</v>
      </c>
      <c r="B10275">
        <v>1</v>
      </c>
      <c r="C10275">
        <v>36</v>
      </c>
      <c r="D10275" t="s">
        <v>7752</v>
      </c>
      <c r="E10275">
        <v>49.112799000000003</v>
      </c>
      <c r="F10275">
        <v>-122.67703</v>
      </c>
      <c r="G10275">
        <f>IF(route_map__2[[#This Row],[route_label]]&lt;&gt;A10276,0,SQRT((E10276-route_map__2[[#This Row],[stop_lat]])^2 + ((F10276-route_map__2[[#This Row],[stop_lon]])*COS(RADIANS(route_map__2[[#This Row],[stop_lat]])))^2)*111.32)</f>
        <v>1.2018062239254859</v>
      </c>
    </row>
    <row r="10276" spans="1:7" hidden="1" x14ac:dyDescent="0.2">
      <c r="A10276" t="s">
        <v>48</v>
      </c>
      <c r="B10276">
        <v>1</v>
      </c>
      <c r="C10276">
        <v>37</v>
      </c>
      <c r="D10276" t="s">
        <v>7793</v>
      </c>
      <c r="E10276">
        <v>49.118766000000001</v>
      </c>
      <c r="F10276">
        <v>-122.690775</v>
      </c>
      <c r="G10276">
        <f>IF(route_map__2[[#This Row],[route_label]]&lt;&gt;A10277,0,SQRT((E10277-route_map__2[[#This Row],[stop_lat]])^2 + ((F10277-route_map__2[[#This Row],[stop_lon]])*COS(RADIANS(route_map__2[[#This Row],[stop_lat]])))^2)*111.32)</f>
        <v>1.044859373961444</v>
      </c>
    </row>
    <row r="10277" spans="1:7" hidden="1" x14ac:dyDescent="0.2">
      <c r="A10277" t="s">
        <v>48</v>
      </c>
      <c r="B10277">
        <v>1</v>
      </c>
      <c r="C10277">
        <v>38</v>
      </c>
      <c r="D10277" t="s">
        <v>7794</v>
      </c>
      <c r="E10277">
        <v>49.124178000000001</v>
      </c>
      <c r="F10277">
        <v>-122.70249200000001</v>
      </c>
      <c r="G10277">
        <f>IF(route_map__2[[#This Row],[route_label]]&lt;&gt;A10278,0,SQRT((E10278-route_map__2[[#This Row],[stop_lat]])^2 + ((F10278-route_map__2[[#This Row],[stop_lon]])*COS(RADIANS(route_map__2[[#This Row],[stop_lat]])))^2)*111.32)</f>
        <v>0.95814167675987072</v>
      </c>
    </row>
    <row r="10278" spans="1:7" hidden="1" x14ac:dyDescent="0.2">
      <c r="A10278" t="s">
        <v>48</v>
      </c>
      <c r="B10278">
        <v>1</v>
      </c>
      <c r="C10278">
        <v>39</v>
      </c>
      <c r="D10278" t="s">
        <v>7795</v>
      </c>
      <c r="E10278">
        <v>49.129092</v>
      </c>
      <c r="F10278">
        <v>-122.71329</v>
      </c>
      <c r="G10278">
        <f>IF(route_map__2[[#This Row],[route_label]]&lt;&gt;A10279,0,SQRT((E10279-route_map__2[[#This Row],[stop_lat]])^2 + ((F10279-route_map__2[[#This Row],[stop_lon]])*COS(RADIANS(route_map__2[[#This Row],[stop_lat]])))^2)*111.32)</f>
        <v>3.8689005490833637</v>
      </c>
    </row>
    <row r="10279" spans="1:7" hidden="1" x14ac:dyDescent="0.2">
      <c r="A10279" t="s">
        <v>48</v>
      </c>
      <c r="B10279">
        <v>1</v>
      </c>
      <c r="C10279">
        <v>40</v>
      </c>
      <c r="D10279" t="s">
        <v>5802</v>
      </c>
      <c r="E10279">
        <v>49.148563000000003</v>
      </c>
      <c r="F10279">
        <v>-122.757285</v>
      </c>
      <c r="G10279">
        <f>IF(route_map__2[[#This Row],[route_label]]&lt;&gt;A10280,0,SQRT((E10280-route_map__2[[#This Row],[stop_lat]])^2 + ((F10280-route_map__2[[#This Row],[stop_lon]])*COS(RADIANS(route_map__2[[#This Row],[stop_lat]])))^2)*111.32)</f>
        <v>0.37841020532700703</v>
      </c>
    </row>
    <row r="10280" spans="1:7" hidden="1" x14ac:dyDescent="0.2">
      <c r="A10280" t="s">
        <v>48</v>
      </c>
      <c r="B10280">
        <v>1</v>
      </c>
      <c r="C10280">
        <v>41</v>
      </c>
      <c r="D10280" t="s">
        <v>5803</v>
      </c>
      <c r="E10280">
        <v>49.15061</v>
      </c>
      <c r="F10280">
        <v>-122.76143399999999</v>
      </c>
      <c r="G10280">
        <f>IF(route_map__2[[#This Row],[route_label]]&lt;&gt;A10281,0,SQRT((E10281-route_map__2[[#This Row],[stop_lat]])^2 + ((F10281-route_map__2[[#This Row],[stop_lon]])*COS(RADIANS(route_map__2[[#This Row],[stop_lat]])))^2)*111.32)</f>
        <v>0.60410946459976234</v>
      </c>
    </row>
    <row r="10281" spans="1:7" hidden="1" x14ac:dyDescent="0.2">
      <c r="A10281" t="s">
        <v>48</v>
      </c>
      <c r="B10281">
        <v>1</v>
      </c>
      <c r="C10281">
        <v>42</v>
      </c>
      <c r="D10281" t="s">
        <v>5804</v>
      </c>
      <c r="E10281">
        <v>49.153407000000001</v>
      </c>
      <c r="F10281">
        <v>-122.76854400000001</v>
      </c>
      <c r="G10281">
        <f>IF(route_map__2[[#This Row],[route_label]]&lt;&gt;A10282,0,SQRT((E10282-route_map__2[[#This Row],[stop_lat]])^2 + ((F10282-route_map__2[[#This Row],[stop_lon]])*COS(RADIANS(route_map__2[[#This Row],[stop_lat]])))^2)*111.32)</f>
        <v>1.1257515054796856</v>
      </c>
    </row>
    <row r="10282" spans="1:7" hidden="1" x14ac:dyDescent="0.2">
      <c r="A10282" t="s">
        <v>48</v>
      </c>
      <c r="B10282">
        <v>1</v>
      </c>
      <c r="C10282">
        <v>43</v>
      </c>
      <c r="D10282" t="s">
        <v>5806</v>
      </c>
      <c r="E10282">
        <v>49.158569</v>
      </c>
      <c r="F10282">
        <v>-122.78184</v>
      </c>
      <c r="G10282">
        <f>IF(route_map__2[[#This Row],[route_label]]&lt;&gt;A10283,0,SQRT((E10283-route_map__2[[#This Row],[stop_lat]])^2 + ((F10283-route_map__2[[#This Row],[stop_lon]])*COS(RADIANS(route_map__2[[#This Row],[stop_lat]])))^2)*111.32)</f>
        <v>0.8382193092881326</v>
      </c>
    </row>
    <row r="10283" spans="1:7" hidden="1" x14ac:dyDescent="0.2">
      <c r="A10283" t="s">
        <v>48</v>
      </c>
      <c r="B10283">
        <v>1</v>
      </c>
      <c r="C10283">
        <v>44</v>
      </c>
      <c r="D10283" t="s">
        <v>5808</v>
      </c>
      <c r="E10283">
        <v>49.162452000000002</v>
      </c>
      <c r="F10283">
        <v>-122.79170499999999</v>
      </c>
      <c r="G10283">
        <f>IF(route_map__2[[#This Row],[route_label]]&lt;&gt;A10284,0,SQRT((E10284-route_map__2[[#This Row],[stop_lat]])^2 + ((F10284-route_map__2[[#This Row],[stop_lon]])*COS(RADIANS(route_map__2[[#This Row],[stop_lat]])))^2)*111.32)</f>
        <v>0.93764765940625749</v>
      </c>
    </row>
    <row r="10284" spans="1:7" hidden="1" x14ac:dyDescent="0.2">
      <c r="A10284" t="s">
        <v>48</v>
      </c>
      <c r="B10284">
        <v>1</v>
      </c>
      <c r="C10284">
        <v>45</v>
      </c>
      <c r="D10284" t="s">
        <v>6477</v>
      </c>
      <c r="E10284">
        <v>49.166722</v>
      </c>
      <c r="F10284">
        <v>-122.802808</v>
      </c>
      <c r="G10284">
        <f>IF(route_map__2[[#This Row],[route_label]]&lt;&gt;A10285,0,SQRT((E10285-route_map__2[[#This Row],[stop_lat]])^2 + ((F10285-route_map__2[[#This Row],[stop_lon]])*COS(RADIANS(route_map__2[[#This Row],[stop_lat]])))^2)*111.32)</f>
        <v>0.86640873096762161</v>
      </c>
    </row>
    <row r="10285" spans="1:7" hidden="1" x14ac:dyDescent="0.2">
      <c r="A10285" t="s">
        <v>48</v>
      </c>
      <c r="B10285">
        <v>1</v>
      </c>
      <c r="C10285">
        <v>46</v>
      </c>
      <c r="D10285" t="s">
        <v>6478</v>
      </c>
      <c r="E10285">
        <v>49.170699999999997</v>
      </c>
      <c r="F10285">
        <v>-122.813039</v>
      </c>
      <c r="G10285">
        <f>IF(route_map__2[[#This Row],[route_label]]&lt;&gt;A10286,0,SQRT((E10286-route_map__2[[#This Row],[stop_lat]])^2 + ((F10286-route_map__2[[#This Row],[stop_lon]])*COS(RADIANS(route_map__2[[#This Row],[stop_lat]])))^2)*111.32)</f>
        <v>1.7222358935878828</v>
      </c>
    </row>
    <row r="10286" spans="1:7" hidden="1" x14ac:dyDescent="0.2">
      <c r="A10286" t="s">
        <v>48</v>
      </c>
      <c r="B10286">
        <v>1</v>
      </c>
      <c r="C10286">
        <v>47</v>
      </c>
      <c r="D10286" t="s">
        <v>6111</v>
      </c>
      <c r="E10286">
        <v>49.177363</v>
      </c>
      <c r="F10286">
        <v>-122.834395</v>
      </c>
      <c r="G10286">
        <f>IF(route_map__2[[#This Row],[route_label]]&lt;&gt;A10287,0,SQRT((E10287-route_map__2[[#This Row],[stop_lat]])^2 + ((F10287-route_map__2[[#This Row],[stop_lon]])*COS(RADIANS(route_map__2[[#This Row],[stop_lat]])))^2)*111.32)</f>
        <v>0.98199947953828237</v>
      </c>
    </row>
    <row r="10287" spans="1:7" hidden="1" x14ac:dyDescent="0.2">
      <c r="A10287" t="s">
        <v>48</v>
      </c>
      <c r="B10287">
        <v>1</v>
      </c>
      <c r="C10287">
        <v>48</v>
      </c>
      <c r="D10287" t="s">
        <v>5593</v>
      </c>
      <c r="E10287">
        <v>49.182676999999998</v>
      </c>
      <c r="F10287">
        <v>-122.84516600000001</v>
      </c>
      <c r="G10287">
        <f>IF(route_map__2[[#This Row],[route_label]]&lt;&gt;A10288,0,SQRT((E10288-route_map__2[[#This Row],[stop_lat]])^2 + ((F10288-route_map__2[[#This Row],[stop_lon]])*COS(RADIANS(route_map__2[[#This Row],[stop_lat]])))^2)*111.32)</f>
        <v>0.72204883882549908</v>
      </c>
    </row>
    <row r="10288" spans="1:7" hidden="1" x14ac:dyDescent="0.2">
      <c r="A10288" t="s">
        <v>48</v>
      </c>
      <c r="B10288">
        <v>1</v>
      </c>
      <c r="C10288">
        <v>49</v>
      </c>
      <c r="D10288" t="s">
        <v>5594</v>
      </c>
      <c r="E10288">
        <v>49.188851999999997</v>
      </c>
      <c r="F10288">
        <v>-122.848203</v>
      </c>
      <c r="G10288">
        <f>IF(route_map__2[[#This Row],[route_label]]&lt;&gt;A10289,0,SQRT((E10289-route_map__2[[#This Row],[stop_lat]])^2 + ((F10289-route_map__2[[#This Row],[stop_lon]])*COS(RADIANS(route_map__2[[#This Row],[stop_lat]])))^2)*111.32)</f>
        <v>0</v>
      </c>
    </row>
    <row r="10289" spans="1:7" hidden="1" x14ac:dyDescent="0.2">
      <c r="A10289" t="s">
        <v>403</v>
      </c>
      <c r="B10289">
        <v>0</v>
      </c>
      <c r="C10289">
        <v>1</v>
      </c>
      <c r="D10289" t="s">
        <v>7766</v>
      </c>
      <c r="E10289">
        <v>49.188848999999998</v>
      </c>
      <c r="F10289">
        <v>-122.848551</v>
      </c>
      <c r="G10289">
        <f>IF(route_map__2[[#This Row],[route_label]]&lt;&gt;A10290,0,SQRT((E10290-route_map__2[[#This Row],[stop_lat]])^2 + ((F10290-route_map__2[[#This Row],[stop_lon]])*COS(RADIANS(route_map__2[[#This Row],[stop_lat]])))^2)*111.32)</f>
        <v>3.2924972223630435</v>
      </c>
    </row>
    <row r="10290" spans="1:7" hidden="1" x14ac:dyDescent="0.2">
      <c r="A10290" t="s">
        <v>403</v>
      </c>
      <c r="B10290">
        <v>0</v>
      </c>
      <c r="C10290">
        <v>2</v>
      </c>
      <c r="D10290" t="s">
        <v>5720</v>
      </c>
      <c r="E10290">
        <v>49.191352999999999</v>
      </c>
      <c r="F10290">
        <v>-122.803459</v>
      </c>
      <c r="G10290">
        <f>IF(route_map__2[[#This Row],[route_label]]&lt;&gt;A10291,0,SQRT((E10291-route_map__2[[#This Row],[stop_lat]])^2 + ((F10291-route_map__2[[#This Row],[stop_lon]])*COS(RADIANS(route_map__2[[#This Row],[stop_lat]])))^2)*111.32)</f>
        <v>0.26244036711379931</v>
      </c>
    </row>
    <row r="10291" spans="1:7" hidden="1" x14ac:dyDescent="0.2">
      <c r="A10291" t="s">
        <v>403</v>
      </c>
      <c r="B10291">
        <v>0</v>
      </c>
      <c r="C10291">
        <v>3</v>
      </c>
      <c r="D10291" t="s">
        <v>6165</v>
      </c>
      <c r="E10291">
        <v>49.191386000000001</v>
      </c>
      <c r="F10291">
        <v>-122.799852</v>
      </c>
      <c r="G10291">
        <f>IF(route_map__2[[#This Row],[route_label]]&lt;&gt;A10292,0,SQRT((E10292-route_map__2[[#This Row],[stop_lat]])^2 + ((F10292-route_map__2[[#This Row],[stop_lon]])*COS(RADIANS(route_map__2[[#This Row],[stop_lat]])))^2)*111.32)</f>
        <v>0.38069615281627189</v>
      </c>
    </row>
    <row r="10292" spans="1:7" hidden="1" x14ac:dyDescent="0.2">
      <c r="A10292" t="s">
        <v>403</v>
      </c>
      <c r="B10292">
        <v>0</v>
      </c>
      <c r="C10292">
        <v>4</v>
      </c>
      <c r="D10292" t="s">
        <v>6166</v>
      </c>
      <c r="E10292">
        <v>49.191446999999997</v>
      </c>
      <c r="F10292">
        <v>-122.79461999999999</v>
      </c>
      <c r="G10292">
        <f>IF(route_map__2[[#This Row],[route_label]]&lt;&gt;A10293,0,SQRT((E10293-route_map__2[[#This Row],[stop_lat]])^2 + ((F10293-route_map__2[[#This Row],[stop_lon]])*COS(RADIANS(route_map__2[[#This Row],[stop_lat]])))^2)*111.32)</f>
        <v>0.36900121352084841</v>
      </c>
    </row>
    <row r="10293" spans="1:7" hidden="1" x14ac:dyDescent="0.2">
      <c r="A10293" t="s">
        <v>403</v>
      </c>
      <c r="B10293">
        <v>0</v>
      </c>
      <c r="C10293">
        <v>5</v>
      </c>
      <c r="D10293" t="s">
        <v>6290</v>
      </c>
      <c r="E10293">
        <v>49.192019000000002</v>
      </c>
      <c r="F10293">
        <v>-122.789624</v>
      </c>
      <c r="G10293">
        <f>IF(route_map__2[[#This Row],[route_label]]&lt;&gt;A10294,0,SQRT((E10294-route_map__2[[#This Row],[stop_lat]])^2 + ((F10294-route_map__2[[#This Row],[stop_lon]])*COS(RADIANS(route_map__2[[#This Row],[stop_lat]])))^2)*111.32)</f>
        <v>0.32107181344271313</v>
      </c>
    </row>
    <row r="10294" spans="1:7" hidden="1" x14ac:dyDescent="0.2">
      <c r="A10294" t="s">
        <v>403</v>
      </c>
      <c r="B10294">
        <v>0</v>
      </c>
      <c r="C10294">
        <v>6</v>
      </c>
      <c r="D10294" t="s">
        <v>6291</v>
      </c>
      <c r="E10294">
        <v>49.194902999999996</v>
      </c>
      <c r="F10294">
        <v>-122.78967900000001</v>
      </c>
      <c r="G10294">
        <f>IF(route_map__2[[#This Row],[route_label]]&lt;&gt;A10295,0,SQRT((E10295-route_map__2[[#This Row],[stop_lat]])^2 + ((F10295-route_map__2[[#This Row],[stop_lon]])*COS(RADIANS(route_map__2[[#This Row],[stop_lat]])))^2)*111.32)</f>
        <v>10.163596607648332</v>
      </c>
    </row>
    <row r="10295" spans="1:7" hidden="1" x14ac:dyDescent="0.2">
      <c r="A10295" t="s">
        <v>403</v>
      </c>
      <c r="B10295">
        <v>0</v>
      </c>
      <c r="C10295">
        <v>7</v>
      </c>
      <c r="D10295" t="s">
        <v>7850</v>
      </c>
      <c r="E10295">
        <v>49.160518000000003</v>
      </c>
      <c r="F10295">
        <v>-122.660253</v>
      </c>
      <c r="G10295">
        <f>IF(route_map__2[[#This Row],[route_label]]&lt;&gt;A10296,0,SQRT((E10296-route_map__2[[#This Row],[stop_lat]])^2 + ((F10296-route_map__2[[#This Row],[stop_lon]])*COS(RADIANS(route_map__2[[#This Row],[stop_lat]])))^2)*111.32)</f>
        <v>0.26190500503736563</v>
      </c>
    </row>
    <row r="10296" spans="1:7" hidden="1" x14ac:dyDescent="0.2">
      <c r="A10296" t="s">
        <v>403</v>
      </c>
      <c r="B10296">
        <v>0</v>
      </c>
      <c r="C10296">
        <v>8</v>
      </c>
      <c r="D10296" t="s">
        <v>7851</v>
      </c>
      <c r="E10296">
        <v>49.162711000000002</v>
      </c>
      <c r="F10296">
        <v>-122.65895</v>
      </c>
      <c r="G10296">
        <f>IF(route_map__2[[#This Row],[route_label]]&lt;&gt;A10297,0,SQRT((E10297-route_map__2[[#This Row],[stop_lat]])^2 + ((F10297-route_map__2[[#This Row],[stop_lon]])*COS(RADIANS(route_map__2[[#This Row],[stop_lat]])))^2)*111.32)</f>
        <v>0.17315380627129795</v>
      </c>
    </row>
    <row r="10297" spans="1:7" hidden="1" x14ac:dyDescent="0.2">
      <c r="A10297" t="s">
        <v>403</v>
      </c>
      <c r="B10297">
        <v>0</v>
      </c>
      <c r="C10297">
        <v>9</v>
      </c>
      <c r="D10297" t="s">
        <v>7852</v>
      </c>
      <c r="E10297">
        <v>49.163418999999998</v>
      </c>
      <c r="F10297">
        <v>-122.65683199999999</v>
      </c>
      <c r="G10297">
        <f>IF(route_map__2[[#This Row],[route_label]]&lt;&gt;A10298,0,SQRT((E10298-route_map__2[[#This Row],[stop_lat]])^2 + ((F10298-route_map__2[[#This Row],[stop_lon]])*COS(RADIANS(route_map__2[[#This Row],[stop_lat]])))^2)*111.32)</f>
        <v>0.29751138655893322</v>
      </c>
    </row>
    <row r="10298" spans="1:7" hidden="1" x14ac:dyDescent="0.2">
      <c r="A10298" t="s">
        <v>403</v>
      </c>
      <c r="B10298">
        <v>0</v>
      </c>
      <c r="C10298">
        <v>10</v>
      </c>
      <c r="D10298" t="s">
        <v>7853</v>
      </c>
      <c r="E10298">
        <v>49.166091000000002</v>
      </c>
      <c r="F10298">
        <v>-122.65691700000001</v>
      </c>
      <c r="G10298">
        <f>IF(route_map__2[[#This Row],[route_label]]&lt;&gt;A10299,0,SQRT((E10299-route_map__2[[#This Row],[stop_lat]])^2 + ((F10299-route_map__2[[#This Row],[stop_lon]])*COS(RADIANS(route_map__2[[#This Row],[stop_lat]])))^2)*111.32)</f>
        <v>0.3432721786259102</v>
      </c>
    </row>
    <row r="10299" spans="1:7" hidden="1" x14ac:dyDescent="0.2">
      <c r="A10299" t="s">
        <v>403</v>
      </c>
      <c r="B10299">
        <v>0</v>
      </c>
      <c r="C10299">
        <v>11</v>
      </c>
      <c r="D10299" t="s">
        <v>7854</v>
      </c>
      <c r="E10299">
        <v>49.169173999999998</v>
      </c>
      <c r="F10299">
        <v>-122.657014</v>
      </c>
      <c r="G10299">
        <f>IF(route_map__2[[#This Row],[route_label]]&lt;&gt;A10300,0,SQRT((E10300-route_map__2[[#This Row],[stop_lat]])^2 + ((F10300-route_map__2[[#This Row],[stop_lon]])*COS(RADIANS(route_map__2[[#This Row],[stop_lat]])))^2)*111.32)</f>
        <v>0.4021826891575786</v>
      </c>
    </row>
    <row r="10300" spans="1:7" hidden="1" x14ac:dyDescent="0.2">
      <c r="A10300" t="s">
        <v>403</v>
      </c>
      <c r="B10300">
        <v>0</v>
      </c>
      <c r="C10300">
        <v>12</v>
      </c>
      <c r="D10300" t="s">
        <v>7855</v>
      </c>
      <c r="E10300">
        <v>49.172786000000002</v>
      </c>
      <c r="F10300">
        <v>-122.657134</v>
      </c>
      <c r="G10300">
        <f>IF(route_map__2[[#This Row],[route_label]]&lt;&gt;A10301,0,SQRT((E10301-route_map__2[[#This Row],[stop_lat]])^2 + ((F10301-route_map__2[[#This Row],[stop_lon]])*COS(RADIANS(route_map__2[[#This Row],[stop_lat]])))^2)*111.32)</f>
        <v>0.42266707499428308</v>
      </c>
    </row>
    <row r="10301" spans="1:7" hidden="1" x14ac:dyDescent="0.2">
      <c r="A10301" t="s">
        <v>403</v>
      </c>
      <c r="B10301">
        <v>0</v>
      </c>
      <c r="C10301">
        <v>13</v>
      </c>
      <c r="D10301" t="s">
        <v>7856</v>
      </c>
      <c r="E10301">
        <v>49.176582000000003</v>
      </c>
      <c r="F10301">
        <v>-122.657258</v>
      </c>
      <c r="G10301">
        <f>IF(route_map__2[[#This Row],[route_label]]&lt;&gt;A10302,0,SQRT((E10302-route_map__2[[#This Row],[stop_lat]])^2 + ((F10302-route_map__2[[#This Row],[stop_lon]])*COS(RADIANS(route_map__2[[#This Row],[stop_lat]])))^2)*111.32)</f>
        <v>0.23878210844664272</v>
      </c>
    </row>
    <row r="10302" spans="1:7" hidden="1" x14ac:dyDescent="0.2">
      <c r="A10302" t="s">
        <v>403</v>
      </c>
      <c r="B10302">
        <v>0</v>
      </c>
      <c r="C10302">
        <v>14</v>
      </c>
      <c r="D10302" t="s">
        <v>7857</v>
      </c>
      <c r="E10302">
        <v>49.176904</v>
      </c>
      <c r="F10302">
        <v>-122.654014</v>
      </c>
      <c r="G10302">
        <f>IF(route_map__2[[#This Row],[route_label]]&lt;&gt;A10303,0,SQRT((E10303-route_map__2[[#This Row],[stop_lat]])^2 + ((F10303-route_map__2[[#This Row],[stop_lon]])*COS(RADIANS(route_map__2[[#This Row],[stop_lat]])))^2)*111.32)</f>
        <v>0.25645124839927075</v>
      </c>
    </row>
    <row r="10303" spans="1:7" hidden="1" x14ac:dyDescent="0.2">
      <c r="A10303" t="s">
        <v>403</v>
      </c>
      <c r="B10303">
        <v>0</v>
      </c>
      <c r="C10303">
        <v>15</v>
      </c>
      <c r="D10303" t="s">
        <v>7858</v>
      </c>
      <c r="E10303">
        <v>49.176906000000002</v>
      </c>
      <c r="F10303">
        <v>-122.65049</v>
      </c>
      <c r="G10303">
        <f>IF(route_map__2[[#This Row],[route_label]]&lt;&gt;A10304,0,SQRT((E10304-route_map__2[[#This Row],[stop_lat]])^2 + ((F10304-route_map__2[[#This Row],[stop_lon]])*COS(RADIANS(route_map__2[[#This Row],[stop_lat]])))^2)*111.32)</f>
        <v>0.35433819039520525</v>
      </c>
    </row>
    <row r="10304" spans="1:7" hidden="1" x14ac:dyDescent="0.2">
      <c r="A10304" t="s">
        <v>403</v>
      </c>
      <c r="B10304">
        <v>0</v>
      </c>
      <c r="C10304">
        <v>16</v>
      </c>
      <c r="D10304" t="s">
        <v>7859</v>
      </c>
      <c r="E10304">
        <v>49.176884999999999</v>
      </c>
      <c r="F10304">
        <v>-122.64562100000001</v>
      </c>
      <c r="G10304">
        <f>IF(route_map__2[[#This Row],[route_label]]&lt;&gt;A10305,0,SQRT((E10305-route_map__2[[#This Row],[stop_lat]])^2 + ((F10305-route_map__2[[#This Row],[stop_lon]])*COS(RADIANS(route_map__2[[#This Row],[stop_lat]])))^2)*111.32)</f>
        <v>0.54717888388437452</v>
      </c>
    </row>
    <row r="10305" spans="1:7" hidden="1" x14ac:dyDescent="0.2">
      <c r="A10305" t="s">
        <v>403</v>
      </c>
      <c r="B10305">
        <v>0</v>
      </c>
      <c r="C10305">
        <v>17</v>
      </c>
      <c r="D10305" t="s">
        <v>7860</v>
      </c>
      <c r="E10305">
        <v>49.176890999999998</v>
      </c>
      <c r="F10305">
        <v>-122.638102</v>
      </c>
      <c r="G10305">
        <f>IF(route_map__2[[#This Row],[route_label]]&lt;&gt;A10306,0,SQRT((E10306-route_map__2[[#This Row],[stop_lat]])^2 + ((F10306-route_map__2[[#This Row],[stop_lon]])*COS(RADIANS(route_map__2[[#This Row],[stop_lat]])))^2)*111.32)</f>
        <v>0.23362605970291106</v>
      </c>
    </row>
    <row r="10306" spans="1:7" hidden="1" x14ac:dyDescent="0.2">
      <c r="A10306" t="s">
        <v>403</v>
      </c>
      <c r="B10306">
        <v>0</v>
      </c>
      <c r="C10306">
        <v>18</v>
      </c>
      <c r="D10306" t="s">
        <v>7861</v>
      </c>
      <c r="E10306">
        <v>49.176859999999998</v>
      </c>
      <c r="F10306">
        <v>-122.63489199999999</v>
      </c>
      <c r="G10306">
        <f>IF(route_map__2[[#This Row],[route_label]]&lt;&gt;A10307,0,SQRT((E10307-route_map__2[[#This Row],[stop_lat]])^2 + ((F10307-route_map__2[[#This Row],[stop_lon]])*COS(RADIANS(route_map__2[[#This Row],[stop_lat]])))^2)*111.32)</f>
        <v>0.32511638657014541</v>
      </c>
    </row>
    <row r="10307" spans="1:7" hidden="1" x14ac:dyDescent="0.2">
      <c r="A10307" t="s">
        <v>403</v>
      </c>
      <c r="B10307">
        <v>0</v>
      </c>
      <c r="C10307">
        <v>19</v>
      </c>
      <c r="D10307" t="s">
        <v>7862</v>
      </c>
      <c r="E10307">
        <v>49.175482000000002</v>
      </c>
      <c r="F10307">
        <v>-122.63095300000001</v>
      </c>
      <c r="G10307">
        <f>IF(route_map__2[[#This Row],[route_label]]&lt;&gt;A10308,0,SQRT((E10308-route_map__2[[#This Row],[stop_lat]])^2 + ((F10308-route_map__2[[#This Row],[stop_lon]])*COS(RADIANS(route_map__2[[#This Row],[stop_lat]])))^2)*111.32)</f>
        <v>0.33374085916178986</v>
      </c>
    </row>
    <row r="10308" spans="1:7" hidden="1" x14ac:dyDescent="0.2">
      <c r="A10308" t="s">
        <v>403</v>
      </c>
      <c r="B10308">
        <v>0</v>
      </c>
      <c r="C10308">
        <v>20</v>
      </c>
      <c r="D10308" t="s">
        <v>7863</v>
      </c>
      <c r="E10308">
        <v>49.172483999999997</v>
      </c>
      <c r="F10308">
        <v>-122.63097399999999</v>
      </c>
      <c r="G10308">
        <f>IF(route_map__2[[#This Row],[route_label]]&lt;&gt;A10309,0,SQRT((E10309-route_map__2[[#This Row],[stop_lat]])^2 + ((F10309-route_map__2[[#This Row],[stop_lon]])*COS(RADIANS(route_map__2[[#This Row],[stop_lat]])))^2)*111.32)</f>
        <v>0.20327137534564407</v>
      </c>
    </row>
    <row r="10309" spans="1:7" hidden="1" x14ac:dyDescent="0.2">
      <c r="A10309" t="s">
        <v>403</v>
      </c>
      <c r="B10309">
        <v>0</v>
      </c>
      <c r="C10309">
        <v>21</v>
      </c>
      <c r="D10309" t="s">
        <v>7864</v>
      </c>
      <c r="E10309">
        <v>49.170658000000003</v>
      </c>
      <c r="F10309">
        <v>-122.630983</v>
      </c>
      <c r="G10309">
        <f>IF(route_map__2[[#This Row],[route_label]]&lt;&gt;A10310,0,SQRT((E10310-route_map__2[[#This Row],[stop_lat]])^2 + ((F10310-route_map__2[[#This Row],[stop_lon]])*COS(RADIANS(route_map__2[[#This Row],[stop_lat]])))^2)*111.32)</f>
        <v>0.3679637057030905</v>
      </c>
    </row>
    <row r="10310" spans="1:7" hidden="1" x14ac:dyDescent="0.2">
      <c r="A10310" t="s">
        <v>403</v>
      </c>
      <c r="B10310">
        <v>0</v>
      </c>
      <c r="C10310">
        <v>22</v>
      </c>
      <c r="D10310" t="s">
        <v>7865</v>
      </c>
      <c r="E10310">
        <v>49.168706</v>
      </c>
      <c r="F10310">
        <v>-122.635063</v>
      </c>
      <c r="G10310">
        <f>IF(route_map__2[[#This Row],[route_label]]&lt;&gt;A10311,0,SQRT((E10311-route_map__2[[#This Row],[stop_lat]])^2 + ((F10311-route_map__2[[#This Row],[stop_lon]])*COS(RADIANS(route_map__2[[#This Row],[stop_lat]])))^2)*111.32)</f>
        <v>0.27732950346099933</v>
      </c>
    </row>
    <row r="10311" spans="1:7" hidden="1" x14ac:dyDescent="0.2">
      <c r="A10311" t="s">
        <v>403</v>
      </c>
      <c r="B10311">
        <v>0</v>
      </c>
      <c r="C10311">
        <v>23</v>
      </c>
      <c r="D10311" t="s">
        <v>7866</v>
      </c>
      <c r="E10311">
        <v>49.166240999999999</v>
      </c>
      <c r="F10311">
        <v>-122.635615</v>
      </c>
      <c r="G10311">
        <f>IF(route_map__2[[#This Row],[route_label]]&lt;&gt;A10312,0,SQRT((E10312-route_map__2[[#This Row],[stop_lat]])^2 + ((F10312-route_map__2[[#This Row],[stop_lon]])*COS(RADIANS(route_map__2[[#This Row],[stop_lat]])))^2)*111.32)</f>
        <v>0.32831935008565272</v>
      </c>
    </row>
    <row r="10312" spans="1:7" hidden="1" x14ac:dyDescent="0.2">
      <c r="A10312" t="s">
        <v>403</v>
      </c>
      <c r="B10312">
        <v>0</v>
      </c>
      <c r="C10312">
        <v>24</v>
      </c>
      <c r="D10312" t="s">
        <v>7867</v>
      </c>
      <c r="E10312">
        <v>49.165588999999997</v>
      </c>
      <c r="F10312">
        <v>-122.64001399999999</v>
      </c>
      <c r="G10312">
        <f>IF(route_map__2[[#This Row],[route_label]]&lt;&gt;A10313,0,SQRT((E10313-route_map__2[[#This Row],[stop_lat]])^2 + ((F10313-route_map__2[[#This Row],[stop_lon]])*COS(RADIANS(route_map__2[[#This Row],[stop_lat]])))^2)*111.32)</f>
        <v>0.21478325831568007</v>
      </c>
    </row>
    <row r="10313" spans="1:7" hidden="1" x14ac:dyDescent="0.2">
      <c r="A10313" t="s">
        <v>403</v>
      </c>
      <c r="B10313">
        <v>0</v>
      </c>
      <c r="C10313">
        <v>25</v>
      </c>
      <c r="D10313" t="s">
        <v>7868</v>
      </c>
      <c r="E10313">
        <v>49.163684000000003</v>
      </c>
      <c r="F10313">
        <v>-122.64048200000001</v>
      </c>
      <c r="G10313">
        <f>IF(route_map__2[[#This Row],[route_label]]&lt;&gt;A10314,0,SQRT((E10314-route_map__2[[#This Row],[stop_lat]])^2 + ((F10314-route_map__2[[#This Row],[stop_lon]])*COS(RADIANS(route_map__2[[#This Row],[stop_lat]])))^2)*111.32)</f>
        <v>0.16783650645494924</v>
      </c>
    </row>
    <row r="10314" spans="1:7" hidden="1" x14ac:dyDescent="0.2">
      <c r="A10314" t="s">
        <v>403</v>
      </c>
      <c r="B10314">
        <v>0</v>
      </c>
      <c r="C10314">
        <v>26</v>
      </c>
      <c r="D10314" t="s">
        <v>7869</v>
      </c>
      <c r="E10314">
        <v>49.162371999999998</v>
      </c>
      <c r="F10314">
        <v>-122.639346</v>
      </c>
      <c r="G10314">
        <f>IF(route_map__2[[#This Row],[route_label]]&lt;&gt;A10315,0,SQRT((E10315-route_map__2[[#This Row],[stop_lat]])^2 + ((F10315-route_map__2[[#This Row],[stop_lon]])*COS(RADIANS(route_map__2[[#This Row],[stop_lat]])))^2)*111.32)</f>
        <v>0.50461838470583797</v>
      </c>
    </row>
    <row r="10315" spans="1:7" hidden="1" x14ac:dyDescent="0.2">
      <c r="A10315" t="s">
        <v>403</v>
      </c>
      <c r="B10315">
        <v>0</v>
      </c>
      <c r="C10315">
        <v>27</v>
      </c>
      <c r="D10315" t="s">
        <v>7870</v>
      </c>
      <c r="E10315">
        <v>49.162126999999998</v>
      </c>
      <c r="F10315">
        <v>-122.632424</v>
      </c>
      <c r="G10315">
        <f>IF(route_map__2[[#This Row],[route_label]]&lt;&gt;A10316,0,SQRT((E10316-route_map__2[[#This Row],[stop_lat]])^2 + ((F10316-route_map__2[[#This Row],[stop_lon]])*COS(RADIANS(route_map__2[[#This Row],[stop_lat]])))^2)*111.32)</f>
        <v>0.4094541343587062</v>
      </c>
    </row>
    <row r="10316" spans="1:7" hidden="1" x14ac:dyDescent="0.2">
      <c r="A10316" t="s">
        <v>403</v>
      </c>
      <c r="B10316">
        <v>0</v>
      </c>
      <c r="C10316">
        <v>28</v>
      </c>
      <c r="D10316" t="s">
        <v>7871</v>
      </c>
      <c r="E10316">
        <v>49.161909999999999</v>
      </c>
      <c r="F10316">
        <v>-122.62680899999999</v>
      </c>
      <c r="G10316">
        <f>IF(route_map__2[[#This Row],[route_label]]&lt;&gt;A10317,0,SQRT((E10317-route_map__2[[#This Row],[stop_lat]])^2 + ((F10317-route_map__2[[#This Row],[stop_lon]])*COS(RADIANS(route_map__2[[#This Row],[stop_lat]])))^2)*111.32)</f>
        <v>0.34086063406285572</v>
      </c>
    </row>
    <row r="10317" spans="1:7" hidden="1" x14ac:dyDescent="0.2">
      <c r="A10317" t="s">
        <v>403</v>
      </c>
      <c r="B10317">
        <v>0</v>
      </c>
      <c r="C10317">
        <v>29</v>
      </c>
      <c r="D10317" t="s">
        <v>7872</v>
      </c>
      <c r="E10317">
        <v>49.159385999999998</v>
      </c>
      <c r="F10317">
        <v>-122.62415799999999</v>
      </c>
      <c r="G10317">
        <f>IF(route_map__2[[#This Row],[route_label]]&lt;&gt;A10318,0,SQRT((E10318-route_map__2[[#This Row],[stop_lat]])^2 + ((F10318-route_map__2[[#This Row],[stop_lon]])*COS(RADIANS(route_map__2[[#This Row],[stop_lat]])))^2)*111.32)</f>
        <v>0.22936326600855172</v>
      </c>
    </row>
    <row r="10318" spans="1:7" hidden="1" x14ac:dyDescent="0.2">
      <c r="A10318" t="s">
        <v>403</v>
      </c>
      <c r="B10318">
        <v>0</v>
      </c>
      <c r="C10318">
        <v>30</v>
      </c>
      <c r="D10318" t="s">
        <v>7873</v>
      </c>
      <c r="E10318">
        <v>49.157660999999997</v>
      </c>
      <c r="F10318">
        <v>-122.62588100000001</v>
      </c>
      <c r="G10318">
        <f>IF(route_map__2[[#This Row],[route_label]]&lt;&gt;A10319,0,SQRT((E10319-route_map__2[[#This Row],[stop_lat]])^2 + ((F10319-route_map__2[[#This Row],[stop_lon]])*COS(RADIANS(route_map__2[[#This Row],[stop_lat]])))^2)*111.32)</f>
        <v>0.23641155992731636</v>
      </c>
    </row>
    <row r="10319" spans="1:7" hidden="1" x14ac:dyDescent="0.2">
      <c r="A10319" t="s">
        <v>403</v>
      </c>
      <c r="B10319">
        <v>0</v>
      </c>
      <c r="C10319">
        <v>31</v>
      </c>
      <c r="D10319" t="s">
        <v>7874</v>
      </c>
      <c r="E10319">
        <v>49.159213999999999</v>
      </c>
      <c r="F10319">
        <v>-122.628096</v>
      </c>
      <c r="G10319">
        <f>IF(route_map__2[[#This Row],[route_label]]&lt;&gt;A10320,0,SQRT((E10320-route_map__2[[#This Row],[stop_lat]])^2 + ((F10320-route_map__2[[#This Row],[stop_lon]])*COS(RADIANS(route_map__2[[#This Row],[stop_lat]])))^2)*111.32)</f>
        <v>0.37067288117084252</v>
      </c>
    </row>
    <row r="10320" spans="1:7" hidden="1" x14ac:dyDescent="0.2">
      <c r="A10320" t="s">
        <v>403</v>
      </c>
      <c r="B10320">
        <v>0</v>
      </c>
      <c r="C10320">
        <v>32</v>
      </c>
      <c r="D10320" t="s">
        <v>7875</v>
      </c>
      <c r="E10320">
        <v>49.160625000000003</v>
      </c>
      <c r="F10320">
        <v>-122.63270799999999</v>
      </c>
      <c r="G10320">
        <f>IF(route_map__2[[#This Row],[route_label]]&lt;&gt;A10321,0,SQRT((E10321-route_map__2[[#This Row],[stop_lat]])^2 + ((F10321-route_map__2[[#This Row],[stop_lon]])*COS(RADIANS(route_map__2[[#This Row],[stop_lat]])))^2)*111.32)</f>
        <v>0.19998543268938104</v>
      </c>
    </row>
    <row r="10321" spans="1:7" hidden="1" x14ac:dyDescent="0.2">
      <c r="A10321" t="s">
        <v>403</v>
      </c>
      <c r="B10321">
        <v>0</v>
      </c>
      <c r="C10321">
        <v>33</v>
      </c>
      <c r="D10321" t="s">
        <v>7876</v>
      </c>
      <c r="E10321">
        <v>49.162351000000001</v>
      </c>
      <c r="F10321">
        <v>-122.63347</v>
      </c>
      <c r="G10321">
        <f>IF(route_map__2[[#This Row],[route_label]]&lt;&gt;A10322,0,SQRT((E10322-route_map__2[[#This Row],[stop_lat]])^2 + ((F10322-route_map__2[[#This Row],[stop_lon]])*COS(RADIANS(route_map__2[[#This Row],[stop_lat]])))^2)*111.32)</f>
        <v>8.0121746160924809E-2</v>
      </c>
    </row>
    <row r="10322" spans="1:7" hidden="1" x14ac:dyDescent="0.2">
      <c r="A10322" t="s">
        <v>403</v>
      </c>
      <c r="B10322">
        <v>1</v>
      </c>
      <c r="C10322">
        <v>1</v>
      </c>
      <c r="D10322" t="s">
        <v>7870</v>
      </c>
      <c r="E10322">
        <v>49.162126999999998</v>
      </c>
      <c r="F10322">
        <v>-122.632424</v>
      </c>
      <c r="G10322">
        <f>IF(route_map__2[[#This Row],[route_label]]&lt;&gt;A10323,0,SQRT((E10323-route_map__2[[#This Row],[stop_lat]])^2 + ((F10323-route_map__2[[#This Row],[stop_lon]])*COS(RADIANS(route_map__2[[#This Row],[stop_lat]])))^2)*111.32)</f>
        <v>0.4094541343587062</v>
      </c>
    </row>
    <row r="10323" spans="1:7" hidden="1" x14ac:dyDescent="0.2">
      <c r="A10323" t="s">
        <v>403</v>
      </c>
      <c r="B10323">
        <v>1</v>
      </c>
      <c r="C10323">
        <v>2</v>
      </c>
      <c r="D10323" t="s">
        <v>7871</v>
      </c>
      <c r="E10323">
        <v>49.161909999999999</v>
      </c>
      <c r="F10323">
        <v>-122.62680899999999</v>
      </c>
      <c r="G10323">
        <f>IF(route_map__2[[#This Row],[route_label]]&lt;&gt;A10324,0,SQRT((E10324-route_map__2[[#This Row],[stop_lat]])^2 + ((F10324-route_map__2[[#This Row],[stop_lon]])*COS(RADIANS(route_map__2[[#This Row],[stop_lat]])))^2)*111.32)</f>
        <v>0.19766167158343975</v>
      </c>
    </row>
    <row r="10324" spans="1:7" hidden="1" x14ac:dyDescent="0.2">
      <c r="A10324" t="s">
        <v>403</v>
      </c>
      <c r="B10324">
        <v>1</v>
      </c>
      <c r="C10324">
        <v>3</v>
      </c>
      <c r="D10324" t="s">
        <v>7877</v>
      </c>
      <c r="E10324">
        <v>49.161408999999999</v>
      </c>
      <c r="F10324">
        <v>-122.62420400000001</v>
      </c>
      <c r="G10324">
        <f>IF(route_map__2[[#This Row],[route_label]]&lt;&gt;A10325,0,SQRT((E10325-route_map__2[[#This Row],[stop_lat]])^2 + ((F10325-route_map__2[[#This Row],[stop_lon]])*COS(RADIANS(route_map__2[[#This Row],[stop_lat]])))^2)*111.32)</f>
        <v>0.22522525441545296</v>
      </c>
    </row>
    <row r="10325" spans="1:7" hidden="1" x14ac:dyDescent="0.2">
      <c r="A10325" t="s">
        <v>403</v>
      </c>
      <c r="B10325">
        <v>1</v>
      </c>
      <c r="C10325">
        <v>4</v>
      </c>
      <c r="D10325" t="s">
        <v>7872</v>
      </c>
      <c r="E10325">
        <v>49.159385999999998</v>
      </c>
      <c r="F10325">
        <v>-122.62415799999999</v>
      </c>
      <c r="G10325">
        <f>IF(route_map__2[[#This Row],[route_label]]&lt;&gt;A10326,0,SQRT((E10326-route_map__2[[#This Row],[stop_lat]])^2 + ((F10326-route_map__2[[#This Row],[stop_lon]])*COS(RADIANS(route_map__2[[#This Row],[stop_lat]])))^2)*111.32)</f>
        <v>0.22936326600855172</v>
      </c>
    </row>
    <row r="10326" spans="1:7" hidden="1" x14ac:dyDescent="0.2">
      <c r="A10326" t="s">
        <v>403</v>
      </c>
      <c r="B10326">
        <v>1</v>
      </c>
      <c r="C10326">
        <v>5</v>
      </c>
      <c r="D10326" t="s">
        <v>7873</v>
      </c>
      <c r="E10326">
        <v>49.157660999999997</v>
      </c>
      <c r="F10326">
        <v>-122.62588100000001</v>
      </c>
      <c r="G10326">
        <f>IF(route_map__2[[#This Row],[route_label]]&lt;&gt;A10327,0,SQRT((E10327-route_map__2[[#This Row],[stop_lat]])^2 + ((F10327-route_map__2[[#This Row],[stop_lon]])*COS(RADIANS(route_map__2[[#This Row],[stop_lat]])))^2)*111.32)</f>
        <v>0.23641155992731636</v>
      </c>
    </row>
    <row r="10327" spans="1:7" hidden="1" x14ac:dyDescent="0.2">
      <c r="A10327" t="s">
        <v>403</v>
      </c>
      <c r="B10327">
        <v>1</v>
      </c>
      <c r="C10327">
        <v>6</v>
      </c>
      <c r="D10327" t="s">
        <v>7874</v>
      </c>
      <c r="E10327">
        <v>49.159213999999999</v>
      </c>
      <c r="F10327">
        <v>-122.628096</v>
      </c>
      <c r="G10327">
        <f>IF(route_map__2[[#This Row],[route_label]]&lt;&gt;A10328,0,SQRT((E10328-route_map__2[[#This Row],[stop_lat]])^2 + ((F10328-route_map__2[[#This Row],[stop_lon]])*COS(RADIANS(route_map__2[[#This Row],[stop_lat]])))^2)*111.32)</f>
        <v>0.37067288117084252</v>
      </c>
    </row>
    <row r="10328" spans="1:7" hidden="1" x14ac:dyDescent="0.2">
      <c r="A10328" t="s">
        <v>403</v>
      </c>
      <c r="B10328">
        <v>1</v>
      </c>
      <c r="C10328">
        <v>7</v>
      </c>
      <c r="D10328" t="s">
        <v>7875</v>
      </c>
      <c r="E10328">
        <v>49.160625000000003</v>
      </c>
      <c r="F10328">
        <v>-122.63270799999999</v>
      </c>
      <c r="G10328">
        <f>IF(route_map__2[[#This Row],[route_label]]&lt;&gt;A10329,0,SQRT((E10329-route_map__2[[#This Row],[stop_lat]])^2 + ((F10329-route_map__2[[#This Row],[stop_lon]])*COS(RADIANS(route_map__2[[#This Row],[stop_lat]])))^2)*111.32)</f>
        <v>0.19998543268938104</v>
      </c>
    </row>
    <row r="10329" spans="1:7" hidden="1" x14ac:dyDescent="0.2">
      <c r="A10329" t="s">
        <v>403</v>
      </c>
      <c r="B10329">
        <v>1</v>
      </c>
      <c r="C10329">
        <v>8</v>
      </c>
      <c r="D10329" t="s">
        <v>7876</v>
      </c>
      <c r="E10329">
        <v>49.162351000000001</v>
      </c>
      <c r="F10329">
        <v>-122.63347</v>
      </c>
      <c r="G10329">
        <f>IF(route_map__2[[#This Row],[route_label]]&lt;&gt;A10330,0,SQRT((E10330-route_map__2[[#This Row],[stop_lat]])^2 + ((F10330-route_map__2[[#This Row],[stop_lon]])*COS(RADIANS(route_map__2[[#This Row],[stop_lat]])))^2)*111.32)</f>
        <v>0.33966664225450527</v>
      </c>
    </row>
    <row r="10330" spans="1:7" hidden="1" x14ac:dyDescent="0.2">
      <c r="A10330" t="s">
        <v>403</v>
      </c>
      <c r="B10330">
        <v>1</v>
      </c>
      <c r="C10330">
        <v>9</v>
      </c>
      <c r="D10330" t="s">
        <v>7878</v>
      </c>
      <c r="E10330">
        <v>49.162531000000001</v>
      </c>
      <c r="F10330">
        <v>-122.63812799999999</v>
      </c>
      <c r="G10330">
        <f>IF(route_map__2[[#This Row],[route_label]]&lt;&gt;A10331,0,SQRT((E10331-route_map__2[[#This Row],[stop_lat]])^2 + ((F10331-route_map__2[[#This Row],[stop_lon]])*COS(RADIANS(route_map__2[[#This Row],[stop_lat]])))^2)*111.32)</f>
        <v>0.17135681017364185</v>
      </c>
    </row>
    <row r="10331" spans="1:7" hidden="1" x14ac:dyDescent="0.2">
      <c r="A10331" t="s">
        <v>403</v>
      </c>
      <c r="B10331">
        <v>1</v>
      </c>
      <c r="C10331">
        <v>10</v>
      </c>
      <c r="D10331" t="s">
        <v>7879</v>
      </c>
      <c r="E10331">
        <v>49.163252999999997</v>
      </c>
      <c r="F10331">
        <v>-122.640207</v>
      </c>
      <c r="G10331">
        <f>IF(route_map__2[[#This Row],[route_label]]&lt;&gt;A10332,0,SQRT((E10332-route_map__2[[#This Row],[stop_lat]])^2 + ((F10332-route_map__2[[#This Row],[stop_lon]])*COS(RADIANS(route_map__2[[#This Row],[stop_lat]])))^2)*111.32)</f>
        <v>0.42581685263852698</v>
      </c>
    </row>
    <row r="10332" spans="1:7" hidden="1" x14ac:dyDescent="0.2">
      <c r="A10332" t="s">
        <v>403</v>
      </c>
      <c r="B10332">
        <v>1</v>
      </c>
      <c r="C10332">
        <v>11</v>
      </c>
      <c r="D10332" t="s">
        <v>7880</v>
      </c>
      <c r="E10332">
        <v>49.166015000000002</v>
      </c>
      <c r="F10332">
        <v>-122.63616</v>
      </c>
      <c r="G10332">
        <f>IF(route_map__2[[#This Row],[route_label]]&lt;&gt;A10333,0,SQRT((E10333-route_map__2[[#This Row],[stop_lat]])^2 + ((F10333-route_map__2[[#This Row],[stop_lon]])*COS(RADIANS(route_map__2[[#This Row],[stop_lat]])))^2)*111.32)</f>
        <v>0.1740370478125845</v>
      </c>
    </row>
    <row r="10333" spans="1:7" hidden="1" x14ac:dyDescent="0.2">
      <c r="A10333" t="s">
        <v>403</v>
      </c>
      <c r="B10333">
        <v>1</v>
      </c>
      <c r="C10333">
        <v>12</v>
      </c>
      <c r="D10333" t="s">
        <v>7881</v>
      </c>
      <c r="E10333">
        <v>49.167321999999999</v>
      </c>
      <c r="F10333">
        <v>-122.63484800000001</v>
      </c>
      <c r="G10333">
        <f>IF(route_map__2[[#This Row],[route_label]]&lt;&gt;A10334,0,SQRT((E10334-route_map__2[[#This Row],[stop_lat]])^2 + ((F10334-route_map__2[[#This Row],[stop_lon]])*COS(RADIANS(route_map__2[[#This Row],[stop_lat]])))^2)*111.32)</f>
        <v>0.22962437500398872</v>
      </c>
    </row>
    <row r="10334" spans="1:7" hidden="1" x14ac:dyDescent="0.2">
      <c r="A10334" t="s">
        <v>403</v>
      </c>
      <c r="B10334">
        <v>1</v>
      </c>
      <c r="C10334">
        <v>13</v>
      </c>
      <c r="D10334" t="s">
        <v>7882</v>
      </c>
      <c r="E10334">
        <v>49.169369000000003</v>
      </c>
      <c r="F10334">
        <v>-122.63445900000001</v>
      </c>
      <c r="G10334">
        <f>IF(route_map__2[[#This Row],[route_label]]&lt;&gt;A10335,0,SQRT((E10335-route_map__2[[#This Row],[stop_lat]])^2 + ((F10335-route_map__2[[#This Row],[stop_lon]])*COS(RADIANS(route_map__2[[#This Row],[stop_lat]])))^2)*111.32)</f>
        <v>0.26217816241229114</v>
      </c>
    </row>
    <row r="10335" spans="1:7" hidden="1" x14ac:dyDescent="0.2">
      <c r="A10335" t="s">
        <v>403</v>
      </c>
      <c r="B10335">
        <v>1</v>
      </c>
      <c r="C10335">
        <v>14</v>
      </c>
      <c r="D10335" t="s">
        <v>7883</v>
      </c>
      <c r="E10335">
        <v>49.169880999999997</v>
      </c>
      <c r="F10335">
        <v>-122.630943</v>
      </c>
      <c r="G10335">
        <f>IF(route_map__2[[#This Row],[route_label]]&lt;&gt;A10336,0,SQRT((E10336-route_map__2[[#This Row],[stop_lat]])^2 + ((F10336-route_map__2[[#This Row],[stop_lon]])*COS(RADIANS(route_map__2[[#This Row],[stop_lat]])))^2)*111.32)</f>
        <v>0.4050045964042811</v>
      </c>
    </row>
    <row r="10336" spans="1:7" hidden="1" x14ac:dyDescent="0.2">
      <c r="A10336" t="s">
        <v>403</v>
      </c>
      <c r="B10336">
        <v>1</v>
      </c>
      <c r="C10336">
        <v>15</v>
      </c>
      <c r="D10336" t="s">
        <v>7884</v>
      </c>
      <c r="E10336">
        <v>49.173518000000001</v>
      </c>
      <c r="F10336">
        <v>-122.63079999999999</v>
      </c>
      <c r="G10336">
        <f>IF(route_map__2[[#This Row],[route_label]]&lt;&gt;A10337,0,SQRT((E10337-route_map__2[[#This Row],[stop_lat]])^2 + ((F10337-route_map__2[[#This Row],[stop_lon]])*COS(RADIANS(route_map__2[[#This Row],[stop_lat]])))^2)*111.32)</f>
        <v>0.22798377818275281</v>
      </c>
    </row>
    <row r="10337" spans="1:7" hidden="1" x14ac:dyDescent="0.2">
      <c r="A10337" t="s">
        <v>403</v>
      </c>
      <c r="B10337">
        <v>1</v>
      </c>
      <c r="C10337">
        <v>16</v>
      </c>
      <c r="D10337" t="s">
        <v>7885</v>
      </c>
      <c r="E10337">
        <v>49.175566000000003</v>
      </c>
      <c r="F10337">
        <v>-122.63079399999999</v>
      </c>
      <c r="G10337">
        <f>IF(route_map__2[[#This Row],[route_label]]&lt;&gt;A10338,0,SQRT((E10338-route_map__2[[#This Row],[stop_lat]])^2 + ((F10338-route_map__2[[#This Row],[stop_lon]])*COS(RADIANS(route_map__2[[#This Row],[stop_lat]])))^2)*111.32)</f>
        <v>0.56112958973042415</v>
      </c>
    </row>
    <row r="10338" spans="1:7" hidden="1" x14ac:dyDescent="0.2">
      <c r="A10338" t="s">
        <v>403</v>
      </c>
      <c r="B10338">
        <v>1</v>
      </c>
      <c r="C10338">
        <v>17</v>
      </c>
      <c r="D10338" t="s">
        <v>7886</v>
      </c>
      <c r="E10338">
        <v>49.177002000000002</v>
      </c>
      <c r="F10338">
        <v>-122.63818499999999</v>
      </c>
      <c r="G10338">
        <f>IF(route_map__2[[#This Row],[route_label]]&lt;&gt;A10339,0,SQRT((E10339-route_map__2[[#This Row],[stop_lat]])^2 + ((F10339-route_map__2[[#This Row],[stop_lon]])*COS(RADIANS(route_map__2[[#This Row],[stop_lat]])))^2)*111.32)</f>
        <v>0.66692382428992747</v>
      </c>
    </row>
    <row r="10339" spans="1:7" hidden="1" x14ac:dyDescent="0.2">
      <c r="A10339" t="s">
        <v>403</v>
      </c>
      <c r="B10339">
        <v>1</v>
      </c>
      <c r="C10339">
        <v>18</v>
      </c>
      <c r="D10339" t="s">
        <v>7887</v>
      </c>
      <c r="E10339">
        <v>49.177064000000001</v>
      </c>
      <c r="F10339">
        <v>-122.64734900000001</v>
      </c>
      <c r="G10339">
        <f>IF(route_map__2[[#This Row],[route_label]]&lt;&gt;A10340,0,SQRT((E10340-route_map__2[[#This Row],[stop_lat]])^2 + ((F10340-route_map__2[[#This Row],[stop_lon]])*COS(RADIANS(route_map__2[[#This Row],[stop_lat]])))^2)*111.32)</f>
        <v>0.31081146695247092</v>
      </c>
    </row>
    <row r="10340" spans="1:7" hidden="1" x14ac:dyDescent="0.2">
      <c r="A10340" t="s">
        <v>403</v>
      </c>
      <c r="B10340">
        <v>1</v>
      </c>
      <c r="C10340">
        <v>19</v>
      </c>
      <c r="D10340" t="s">
        <v>7888</v>
      </c>
      <c r="E10340">
        <v>49.177066000000003</v>
      </c>
      <c r="F10340">
        <v>-122.65161999999999</v>
      </c>
      <c r="G10340">
        <f>IF(route_map__2[[#This Row],[route_label]]&lt;&gt;A10341,0,SQRT((E10341-route_map__2[[#This Row],[stop_lat]])^2 + ((F10341-route_map__2[[#This Row],[stop_lon]])*COS(RADIANS(route_map__2[[#This Row],[stop_lat]])))^2)*111.32)</f>
        <v>0.27719190731260457</v>
      </c>
    </row>
    <row r="10341" spans="1:7" hidden="1" x14ac:dyDescent="0.2">
      <c r="A10341" t="s">
        <v>403</v>
      </c>
      <c r="B10341">
        <v>1</v>
      </c>
      <c r="C10341">
        <v>20</v>
      </c>
      <c r="D10341" t="s">
        <v>7889</v>
      </c>
      <c r="E10341">
        <v>49.177073999999998</v>
      </c>
      <c r="F10341">
        <v>-122.655429</v>
      </c>
      <c r="G10341">
        <f>IF(route_map__2[[#This Row],[route_label]]&lt;&gt;A10342,0,SQRT((E10342-route_map__2[[#This Row],[stop_lat]])^2 + ((F10342-route_map__2[[#This Row],[stop_lon]])*COS(RADIANS(route_map__2[[#This Row],[stop_lat]])))^2)*111.32)</f>
        <v>0.15579320360805288</v>
      </c>
    </row>
    <row r="10342" spans="1:7" hidden="1" x14ac:dyDescent="0.2">
      <c r="A10342" t="s">
        <v>403</v>
      </c>
      <c r="B10342">
        <v>1</v>
      </c>
      <c r="C10342">
        <v>21</v>
      </c>
      <c r="D10342" t="s">
        <v>7890</v>
      </c>
      <c r="E10342">
        <v>49.176558</v>
      </c>
      <c r="F10342">
        <v>-122.657419</v>
      </c>
      <c r="G10342">
        <f>IF(route_map__2[[#This Row],[route_label]]&lt;&gt;A10343,0,SQRT((E10343-route_map__2[[#This Row],[stop_lat]])^2 + ((F10343-route_map__2[[#This Row],[stop_lon]])*COS(RADIANS(route_map__2[[#This Row],[stop_lat]])))^2)*111.32)</f>
        <v>0.45328398141710941</v>
      </c>
    </row>
    <row r="10343" spans="1:7" hidden="1" x14ac:dyDescent="0.2">
      <c r="A10343" t="s">
        <v>403</v>
      </c>
      <c r="B10343">
        <v>1</v>
      </c>
      <c r="C10343">
        <v>22</v>
      </c>
      <c r="D10343" t="s">
        <v>7891</v>
      </c>
      <c r="E10343">
        <v>49.172486999999997</v>
      </c>
      <c r="F10343">
        <v>-122.65728799999999</v>
      </c>
      <c r="G10343">
        <f>IF(route_map__2[[#This Row],[route_label]]&lt;&gt;A10344,0,SQRT((E10344-route_map__2[[#This Row],[stop_lat]])^2 + ((F10344-route_map__2[[#This Row],[stop_lon]])*COS(RADIANS(route_map__2[[#This Row],[stop_lat]])))^2)*111.32)</f>
        <v>0.35218340646300061</v>
      </c>
    </row>
    <row r="10344" spans="1:7" hidden="1" x14ac:dyDescent="0.2">
      <c r="A10344" t="s">
        <v>403</v>
      </c>
      <c r="B10344">
        <v>1</v>
      </c>
      <c r="C10344">
        <v>23</v>
      </c>
      <c r="D10344" t="s">
        <v>7892</v>
      </c>
      <c r="E10344">
        <v>49.169324000000003</v>
      </c>
      <c r="F10344">
        <v>-122.657186</v>
      </c>
      <c r="G10344">
        <f>IF(route_map__2[[#This Row],[route_label]]&lt;&gt;A10345,0,SQRT((E10345-route_map__2[[#This Row],[stop_lat]])^2 + ((F10345-route_map__2[[#This Row],[stop_lon]])*COS(RADIANS(route_map__2[[#This Row],[stop_lat]])))^2)*111.32)</f>
        <v>0.29203068368282026</v>
      </c>
    </row>
    <row r="10345" spans="1:7" hidden="1" x14ac:dyDescent="0.2">
      <c r="A10345" t="s">
        <v>403</v>
      </c>
      <c r="B10345">
        <v>1</v>
      </c>
      <c r="C10345">
        <v>24</v>
      </c>
      <c r="D10345" t="s">
        <v>7893</v>
      </c>
      <c r="E10345">
        <v>49.166701000000003</v>
      </c>
      <c r="F10345">
        <v>-122.657121</v>
      </c>
      <c r="G10345">
        <f>IF(route_map__2[[#This Row],[route_label]]&lt;&gt;A10346,0,SQRT((E10346-route_map__2[[#This Row],[stop_lat]])^2 + ((F10346-route_map__2[[#This Row],[stop_lon]])*COS(RADIANS(route_map__2[[#This Row],[stop_lat]])))^2)*111.32)</f>
        <v>0.38417055074271628</v>
      </c>
    </row>
    <row r="10346" spans="1:7" hidden="1" x14ac:dyDescent="0.2">
      <c r="A10346" t="s">
        <v>403</v>
      </c>
      <c r="B10346">
        <v>1</v>
      </c>
      <c r="C10346">
        <v>25</v>
      </c>
      <c r="D10346" t="s">
        <v>7894</v>
      </c>
      <c r="E10346">
        <v>49.163251000000002</v>
      </c>
      <c r="F10346">
        <v>-122.656991</v>
      </c>
      <c r="G10346">
        <f>IF(route_map__2[[#This Row],[route_label]]&lt;&gt;A10347,0,SQRT((E10347-route_map__2[[#This Row],[stop_lat]])^2 + ((F10347-route_map__2[[#This Row],[stop_lon]])*COS(RADIANS(route_map__2[[#This Row],[stop_lat]])))^2)*111.32)</f>
        <v>0.47781289020208501</v>
      </c>
    </row>
    <row r="10347" spans="1:7" hidden="1" x14ac:dyDescent="0.2">
      <c r="A10347" t="s">
        <v>403</v>
      </c>
      <c r="B10347">
        <v>1</v>
      </c>
      <c r="C10347">
        <v>26</v>
      </c>
      <c r="D10347" t="s">
        <v>7895</v>
      </c>
      <c r="E10347">
        <v>49.159711000000001</v>
      </c>
      <c r="F10347">
        <v>-122.660703</v>
      </c>
      <c r="G10347">
        <f>IF(route_map__2[[#This Row],[route_label]]&lt;&gt;A10348,0,SQRT((E10348-route_map__2[[#This Row],[stop_lat]])^2 + ((F10348-route_map__2[[#This Row],[stop_lon]])*COS(RADIANS(route_map__2[[#This Row],[stop_lat]])))^2)*111.32)</f>
        <v>10.186811758175157</v>
      </c>
    </row>
    <row r="10348" spans="1:7" hidden="1" x14ac:dyDescent="0.2">
      <c r="A10348" t="s">
        <v>403</v>
      </c>
      <c r="B10348">
        <v>1</v>
      </c>
      <c r="C10348">
        <v>27</v>
      </c>
      <c r="D10348" t="s">
        <v>6312</v>
      </c>
      <c r="E10348">
        <v>49.194949999999999</v>
      </c>
      <c r="F10348">
        <v>-122.789844</v>
      </c>
      <c r="G10348">
        <f>IF(route_map__2[[#This Row],[route_label]]&lt;&gt;A10349,0,SQRT((E10349-route_map__2[[#This Row],[stop_lat]])^2 + ((F10349-route_map__2[[#This Row],[stop_lon]])*COS(RADIANS(route_map__2[[#This Row],[stop_lat]])))^2)*111.32)</f>
        <v>0.36811438143617853</v>
      </c>
    </row>
    <row r="10349" spans="1:7" hidden="1" x14ac:dyDescent="0.2">
      <c r="A10349" t="s">
        <v>403</v>
      </c>
      <c r="B10349">
        <v>1</v>
      </c>
      <c r="C10349">
        <v>28</v>
      </c>
      <c r="D10349" t="s">
        <v>6160</v>
      </c>
      <c r="E10349">
        <v>49.191662000000001</v>
      </c>
      <c r="F10349">
        <v>-122.79038300000001</v>
      </c>
      <c r="G10349">
        <f>IF(route_map__2[[#This Row],[route_label]]&lt;&gt;A10350,0,SQRT((E10350-route_map__2[[#This Row],[stop_lat]])^2 + ((F10350-route_map__2[[#This Row],[stop_lon]])*COS(RADIANS(route_map__2[[#This Row],[stop_lat]])))^2)*111.32)</f>
        <v>0.40317648823368557</v>
      </c>
    </row>
    <row r="10350" spans="1:7" hidden="1" x14ac:dyDescent="0.2">
      <c r="A10350" t="s">
        <v>403</v>
      </c>
      <c r="B10350">
        <v>1</v>
      </c>
      <c r="C10350">
        <v>29</v>
      </c>
      <c r="D10350" t="s">
        <v>6161</v>
      </c>
      <c r="E10350">
        <v>49.191597999999999</v>
      </c>
      <c r="F10350">
        <v>-122.795924</v>
      </c>
      <c r="G10350">
        <f>IF(route_map__2[[#This Row],[route_label]]&lt;&gt;A10351,0,SQRT((E10351-route_map__2[[#This Row],[stop_lat]])^2 + ((F10351-route_map__2[[#This Row],[stop_lon]])*COS(RADIANS(route_map__2[[#This Row],[stop_lat]])))^2)*111.32)</f>
        <v>0.58849612839634646</v>
      </c>
    </row>
    <row r="10351" spans="1:7" hidden="1" x14ac:dyDescent="0.2">
      <c r="A10351" t="s">
        <v>403</v>
      </c>
      <c r="B10351">
        <v>1</v>
      </c>
      <c r="C10351">
        <v>30</v>
      </c>
      <c r="D10351" t="s">
        <v>5821</v>
      </c>
      <c r="E10351">
        <v>49.191631999999998</v>
      </c>
      <c r="F10351">
        <v>-122.804013</v>
      </c>
      <c r="G10351">
        <f>IF(route_map__2[[#This Row],[route_label]]&lt;&gt;A10352,0,SQRT((E10352-route_map__2[[#This Row],[stop_lat]])^2 + ((F10352-route_map__2[[#This Row],[stop_lon]])*COS(RADIANS(route_map__2[[#This Row],[stop_lat]])))^2)*111.32)</f>
        <v>3.1909240775202403</v>
      </c>
    </row>
    <row r="10352" spans="1:7" hidden="1" x14ac:dyDescent="0.2">
      <c r="A10352" t="s">
        <v>403</v>
      </c>
      <c r="B10352">
        <v>1</v>
      </c>
      <c r="C10352">
        <v>31</v>
      </c>
      <c r="D10352" t="s">
        <v>5830</v>
      </c>
      <c r="E10352">
        <v>49.189698999999997</v>
      </c>
      <c r="F10352">
        <v>-122.847774</v>
      </c>
      <c r="G10352">
        <f>IF(route_map__2[[#This Row],[route_label]]&lt;&gt;A10353,0,SQRT((E10353-route_map__2[[#This Row],[stop_lat]])^2 + ((F10353-route_map__2[[#This Row],[stop_lon]])*COS(RADIANS(route_map__2[[#This Row],[stop_lat]])))^2)*111.32)</f>
        <v>0</v>
      </c>
    </row>
    <row r="10353" spans="1:7" hidden="1" x14ac:dyDescent="0.2">
      <c r="A10353" t="s">
        <v>209</v>
      </c>
      <c r="B10353">
        <v>0</v>
      </c>
      <c r="C10353">
        <v>1</v>
      </c>
      <c r="D10353" t="s">
        <v>7896</v>
      </c>
      <c r="E10353">
        <v>49.034168000000001</v>
      </c>
      <c r="F10353">
        <v>-122.801053</v>
      </c>
      <c r="G10353">
        <f>IF(route_map__2[[#This Row],[route_label]]&lt;&gt;A10354,0,SQRT((E10354-route_map__2[[#This Row],[stop_lat]])^2 + ((F10354-route_map__2[[#This Row],[stop_lon]])*COS(RADIANS(route_map__2[[#This Row],[stop_lat]])))^2)*111.32)</f>
        <v>0.10920494438684561</v>
      </c>
    </row>
    <row r="10354" spans="1:7" hidden="1" x14ac:dyDescent="0.2">
      <c r="A10354" t="s">
        <v>209</v>
      </c>
      <c r="B10354">
        <v>0</v>
      </c>
      <c r="C10354">
        <v>2</v>
      </c>
      <c r="D10354" t="s">
        <v>5840</v>
      </c>
      <c r="E10354">
        <v>49.035148999999997</v>
      </c>
      <c r="F10354">
        <v>-122.80105399999999</v>
      </c>
      <c r="G10354">
        <f>IF(route_map__2[[#This Row],[route_label]]&lt;&gt;A10355,0,SQRT((E10355-route_map__2[[#This Row],[stop_lat]])^2 + ((F10355-route_map__2[[#This Row],[stop_lon]])*COS(RADIANS(route_map__2[[#This Row],[stop_lat]])))^2)*111.32)</f>
        <v>0.18690719189335805</v>
      </c>
    </row>
    <row r="10355" spans="1:7" hidden="1" x14ac:dyDescent="0.2">
      <c r="A10355" t="s">
        <v>209</v>
      </c>
      <c r="B10355">
        <v>0</v>
      </c>
      <c r="C10355">
        <v>3</v>
      </c>
      <c r="D10355" t="s">
        <v>5841</v>
      </c>
      <c r="E10355">
        <v>49.036828</v>
      </c>
      <c r="F10355">
        <v>-122.801046</v>
      </c>
      <c r="G10355">
        <f>IF(route_map__2[[#This Row],[route_label]]&lt;&gt;A10356,0,SQRT((E10356-route_map__2[[#This Row],[stop_lat]])^2 + ((F10356-route_map__2[[#This Row],[stop_lon]])*COS(RADIANS(route_map__2[[#This Row],[stop_lat]])))^2)*111.32)</f>
        <v>0.21418118440657127</v>
      </c>
    </row>
    <row r="10356" spans="1:7" hidden="1" x14ac:dyDescent="0.2">
      <c r="A10356" t="s">
        <v>209</v>
      </c>
      <c r="B10356">
        <v>0</v>
      </c>
      <c r="C10356">
        <v>4</v>
      </c>
      <c r="D10356" t="s">
        <v>5842</v>
      </c>
      <c r="E10356">
        <v>49.038752000000002</v>
      </c>
      <c r="F10356">
        <v>-122.801057</v>
      </c>
      <c r="G10356">
        <f>IF(route_map__2[[#This Row],[route_label]]&lt;&gt;A10357,0,SQRT((E10357-route_map__2[[#This Row],[stop_lat]])^2 + ((F10357-route_map__2[[#This Row],[stop_lon]])*COS(RADIANS(route_map__2[[#This Row],[stop_lat]])))^2)*111.32)</f>
        <v>0.34331367990856287</v>
      </c>
    </row>
    <row r="10357" spans="1:7" hidden="1" x14ac:dyDescent="0.2">
      <c r="A10357" t="s">
        <v>209</v>
      </c>
      <c r="B10357">
        <v>0</v>
      </c>
      <c r="C10357">
        <v>5</v>
      </c>
      <c r="D10357" t="s">
        <v>5843</v>
      </c>
      <c r="E10357">
        <v>49.041836000000004</v>
      </c>
      <c r="F10357">
        <v>-122.80107599999999</v>
      </c>
      <c r="G10357">
        <f>IF(route_map__2[[#This Row],[route_label]]&lt;&gt;A10358,0,SQRT((E10358-route_map__2[[#This Row],[stop_lat]])^2 + ((F10358-route_map__2[[#This Row],[stop_lon]])*COS(RADIANS(route_map__2[[#This Row],[stop_lat]])))^2)*111.32)</f>
        <v>0.41260182117438066</v>
      </c>
    </row>
    <row r="10358" spans="1:7" hidden="1" x14ac:dyDescent="0.2">
      <c r="A10358" t="s">
        <v>209</v>
      </c>
      <c r="B10358">
        <v>0</v>
      </c>
      <c r="C10358">
        <v>6</v>
      </c>
      <c r="D10358" t="s">
        <v>7897</v>
      </c>
      <c r="E10358">
        <v>49.045524999999998</v>
      </c>
      <c r="F10358">
        <v>-122.800528</v>
      </c>
      <c r="G10358">
        <f>IF(route_map__2[[#This Row],[route_label]]&lt;&gt;A10359,0,SQRT((E10359-route_map__2[[#This Row],[stop_lat]])^2 + ((F10359-route_map__2[[#This Row],[stop_lon]])*COS(RADIANS(route_map__2[[#This Row],[stop_lat]])))^2)*111.32)</f>
        <v>0.39774060687294105</v>
      </c>
    </row>
    <row r="10359" spans="1:7" hidden="1" x14ac:dyDescent="0.2">
      <c r="A10359" t="s">
        <v>209</v>
      </c>
      <c r="B10359">
        <v>0</v>
      </c>
      <c r="C10359">
        <v>7</v>
      </c>
      <c r="D10359" t="s">
        <v>7898</v>
      </c>
      <c r="E10359">
        <v>49.045507999999998</v>
      </c>
      <c r="F10359">
        <v>-122.79507700000001</v>
      </c>
      <c r="G10359">
        <f>IF(route_map__2[[#This Row],[route_label]]&lt;&gt;A10360,0,SQRT((E10360-route_map__2[[#This Row],[stop_lat]])^2 + ((F10360-route_map__2[[#This Row],[stop_lon]])*COS(RADIANS(route_map__2[[#This Row],[stop_lat]])))^2)*111.32)</f>
        <v>0.39555292343853521</v>
      </c>
    </row>
    <row r="10360" spans="1:7" hidden="1" x14ac:dyDescent="0.2">
      <c r="A10360" t="s">
        <v>209</v>
      </c>
      <c r="B10360">
        <v>0</v>
      </c>
      <c r="C10360">
        <v>8</v>
      </c>
      <c r="D10360" t="s">
        <v>6602</v>
      </c>
      <c r="E10360">
        <v>49.045489000000003</v>
      </c>
      <c r="F10360">
        <v>-122.78965599999999</v>
      </c>
      <c r="G10360">
        <f>IF(route_map__2[[#This Row],[route_label]]&lt;&gt;A10361,0,SQRT((E10361-route_map__2[[#This Row],[stop_lat]])^2 + ((F10361-route_map__2[[#This Row],[stop_lon]])*COS(RADIANS(route_map__2[[#This Row],[stop_lat]])))^2)*111.32)</f>
        <v>0.21422983291779918</v>
      </c>
    </row>
    <row r="10361" spans="1:7" hidden="1" x14ac:dyDescent="0.2">
      <c r="A10361" t="s">
        <v>209</v>
      </c>
      <c r="B10361">
        <v>0</v>
      </c>
      <c r="C10361">
        <v>9</v>
      </c>
      <c r="D10361" t="s">
        <v>6603</v>
      </c>
      <c r="E10361">
        <v>49.045479999999998</v>
      </c>
      <c r="F10361">
        <v>-122.78672</v>
      </c>
      <c r="G10361">
        <f>IF(route_map__2[[#This Row],[route_label]]&lt;&gt;A10362,0,SQRT((E10362-route_map__2[[#This Row],[stop_lat]])^2 + ((F10362-route_map__2[[#This Row],[stop_lon]])*COS(RADIANS(route_map__2[[#This Row],[stop_lat]])))^2)*111.32)</f>
        <v>0.3433873523572028</v>
      </c>
    </row>
    <row r="10362" spans="1:7" hidden="1" x14ac:dyDescent="0.2">
      <c r="A10362" t="s">
        <v>209</v>
      </c>
      <c r="B10362">
        <v>0</v>
      </c>
      <c r="C10362">
        <v>10</v>
      </c>
      <c r="D10362" t="s">
        <v>6604</v>
      </c>
      <c r="E10362">
        <v>49.045456000000001</v>
      </c>
      <c r="F10362">
        <v>-122.782014</v>
      </c>
      <c r="G10362">
        <f>IF(route_map__2[[#This Row],[route_label]]&lt;&gt;A10363,0,SQRT((E10363-route_map__2[[#This Row],[stop_lat]])^2 + ((F10363-route_map__2[[#This Row],[stop_lon]])*COS(RADIANS(route_map__2[[#This Row],[stop_lat]])))^2)*111.32)</f>
        <v>0.27041167638429253</v>
      </c>
    </row>
    <row r="10363" spans="1:7" hidden="1" x14ac:dyDescent="0.2">
      <c r="A10363" t="s">
        <v>209</v>
      </c>
      <c r="B10363">
        <v>0</v>
      </c>
      <c r="C10363">
        <v>11</v>
      </c>
      <c r="D10363" t="s">
        <v>7899</v>
      </c>
      <c r="E10363">
        <v>49.045451999999997</v>
      </c>
      <c r="F10363">
        <v>-122.778308</v>
      </c>
      <c r="G10363">
        <f>IF(route_map__2[[#This Row],[route_label]]&lt;&gt;A10364,0,SQRT((E10364-route_map__2[[#This Row],[stop_lat]])^2 + ((F10364-route_map__2[[#This Row],[stop_lon]])*COS(RADIANS(route_map__2[[#This Row],[stop_lat]])))^2)*111.32)</f>
        <v>0.25971627648860052</v>
      </c>
    </row>
    <row r="10364" spans="1:7" hidden="1" x14ac:dyDescent="0.2">
      <c r="A10364" t="s">
        <v>209</v>
      </c>
      <c r="B10364">
        <v>0</v>
      </c>
      <c r="C10364">
        <v>12</v>
      </c>
      <c r="D10364" t="s">
        <v>7900</v>
      </c>
      <c r="E10364">
        <v>49.045487999999999</v>
      </c>
      <c r="F10364">
        <v>-122.774749</v>
      </c>
      <c r="G10364">
        <f>IF(route_map__2[[#This Row],[route_label]]&lt;&gt;A10365,0,SQRT((E10365-route_map__2[[#This Row],[stop_lat]])^2 + ((F10365-route_map__2[[#This Row],[stop_lon]])*COS(RADIANS(route_map__2[[#This Row],[stop_lat]])))^2)*111.32)</f>
        <v>0.53844203115829159</v>
      </c>
    </row>
    <row r="10365" spans="1:7" hidden="1" x14ac:dyDescent="0.2">
      <c r="A10365" t="s">
        <v>209</v>
      </c>
      <c r="B10365">
        <v>0</v>
      </c>
      <c r="C10365">
        <v>13</v>
      </c>
      <c r="D10365" t="s">
        <v>7901</v>
      </c>
      <c r="E10365">
        <v>49.045537000000003</v>
      </c>
      <c r="F10365">
        <v>-122.76737</v>
      </c>
      <c r="G10365">
        <f>IF(route_map__2[[#This Row],[route_label]]&lt;&gt;A10366,0,SQRT((E10366-route_map__2[[#This Row],[stop_lat]])^2 + ((F10366-route_map__2[[#This Row],[stop_lon]])*COS(RADIANS(route_map__2[[#This Row],[stop_lat]])))^2)*111.32)</f>
        <v>0.81103941104120536</v>
      </c>
    </row>
    <row r="10366" spans="1:7" hidden="1" x14ac:dyDescent="0.2">
      <c r="A10366" t="s">
        <v>209</v>
      </c>
      <c r="B10366">
        <v>0</v>
      </c>
      <c r="C10366">
        <v>14</v>
      </c>
      <c r="D10366" t="s">
        <v>7902</v>
      </c>
      <c r="E10366">
        <v>49.045594999999999</v>
      </c>
      <c r="F10366">
        <v>-122.756255</v>
      </c>
      <c r="G10366">
        <f>IF(route_map__2[[#This Row],[route_label]]&lt;&gt;A10367,0,SQRT((E10367-route_map__2[[#This Row],[stop_lat]])^2 + ((F10367-route_map__2[[#This Row],[stop_lon]])*COS(RADIANS(route_map__2[[#This Row],[stop_lat]])))^2)*111.32)</f>
        <v>0.77709849863526403</v>
      </c>
    </row>
    <row r="10367" spans="1:7" hidden="1" x14ac:dyDescent="0.2">
      <c r="A10367" t="s">
        <v>209</v>
      </c>
      <c r="B10367">
        <v>0</v>
      </c>
      <c r="C10367">
        <v>15</v>
      </c>
      <c r="D10367" t="s">
        <v>7903</v>
      </c>
      <c r="E10367">
        <v>49.045637999999997</v>
      </c>
      <c r="F10367">
        <v>-122.745605</v>
      </c>
      <c r="G10367">
        <f>IF(route_map__2[[#This Row],[route_label]]&lt;&gt;A10368,0,SQRT((E10368-route_map__2[[#This Row],[stop_lat]])^2 + ((F10368-route_map__2[[#This Row],[stop_lon]])*COS(RADIANS(route_map__2[[#This Row],[stop_lat]])))^2)*111.32)</f>
        <v>0.79941054143907753</v>
      </c>
    </row>
    <row r="10368" spans="1:7" hidden="1" x14ac:dyDescent="0.2">
      <c r="A10368" t="s">
        <v>209</v>
      </c>
      <c r="B10368">
        <v>0</v>
      </c>
      <c r="C10368">
        <v>16</v>
      </c>
      <c r="D10368" t="s">
        <v>7904</v>
      </c>
      <c r="E10368">
        <v>49.045637999999997</v>
      </c>
      <c r="F10368">
        <v>-122.734649</v>
      </c>
      <c r="G10368">
        <f>IF(route_map__2[[#This Row],[route_label]]&lt;&gt;A10369,0,SQRT((E10369-route_map__2[[#This Row],[stop_lat]])^2 + ((F10369-route_map__2[[#This Row],[stop_lon]])*COS(RADIANS(route_map__2[[#This Row],[stop_lat]])))^2)*111.32)</f>
        <v>0.78510930196771711</v>
      </c>
    </row>
    <row r="10369" spans="1:7" hidden="1" x14ac:dyDescent="0.2">
      <c r="A10369" t="s">
        <v>209</v>
      </c>
      <c r="B10369">
        <v>0</v>
      </c>
      <c r="C10369">
        <v>17</v>
      </c>
      <c r="D10369" t="s">
        <v>7905</v>
      </c>
      <c r="E10369">
        <v>49.045636999999999</v>
      </c>
      <c r="F10369">
        <v>-122.723889</v>
      </c>
      <c r="G10369">
        <f>IF(route_map__2[[#This Row],[route_label]]&lt;&gt;A10370,0,SQRT((E10370-route_map__2[[#This Row],[stop_lat]])^2 + ((F10370-route_map__2[[#This Row],[stop_lon]])*COS(RADIANS(route_map__2[[#This Row],[stop_lat]])))^2)*111.32)</f>
        <v>0.81925721716243238</v>
      </c>
    </row>
    <row r="10370" spans="1:7" hidden="1" x14ac:dyDescent="0.2">
      <c r="A10370" t="s">
        <v>209</v>
      </c>
      <c r="B10370">
        <v>0</v>
      </c>
      <c r="C10370">
        <v>18</v>
      </c>
      <c r="D10370" t="s">
        <v>7906</v>
      </c>
      <c r="E10370">
        <v>49.045639000000001</v>
      </c>
      <c r="F10370">
        <v>-122.712661</v>
      </c>
      <c r="G10370">
        <f>IF(route_map__2[[#This Row],[route_label]]&lt;&gt;A10371,0,SQRT((E10371-route_map__2[[#This Row],[stop_lat]])^2 + ((F10371-route_map__2[[#This Row],[stop_lon]])*COS(RADIANS(route_map__2[[#This Row],[stop_lat]])))^2)*111.32)</f>
        <v>0.79306596828975995</v>
      </c>
    </row>
    <row r="10371" spans="1:7" hidden="1" x14ac:dyDescent="0.2">
      <c r="A10371" t="s">
        <v>209</v>
      </c>
      <c r="B10371">
        <v>0</v>
      </c>
      <c r="C10371">
        <v>19</v>
      </c>
      <c r="D10371" t="s">
        <v>7907</v>
      </c>
      <c r="E10371">
        <v>49.045617999999997</v>
      </c>
      <c r="F10371">
        <v>-122.701792</v>
      </c>
      <c r="G10371">
        <f>IF(route_map__2[[#This Row],[route_label]]&lt;&gt;A10372,0,SQRT((E10372-route_map__2[[#This Row],[stop_lat]])^2 + ((F10372-route_map__2[[#This Row],[stop_lon]])*COS(RADIANS(route_map__2[[#This Row],[stop_lat]])))^2)*111.32)</f>
        <v>0.39780857568396388</v>
      </c>
    </row>
    <row r="10372" spans="1:7" hidden="1" x14ac:dyDescent="0.2">
      <c r="A10372" t="s">
        <v>209</v>
      </c>
      <c r="B10372">
        <v>0</v>
      </c>
      <c r="C10372">
        <v>20</v>
      </c>
      <c r="D10372" t="s">
        <v>7908</v>
      </c>
      <c r="E10372">
        <v>49.045614</v>
      </c>
      <c r="F10372">
        <v>-122.69634000000001</v>
      </c>
      <c r="G10372">
        <f>IF(route_map__2[[#This Row],[route_label]]&lt;&gt;A10373,0,SQRT((E10373-route_map__2[[#This Row],[stop_lat]])^2 + ((F10373-route_map__2[[#This Row],[stop_lon]])*COS(RADIANS(route_map__2[[#This Row],[stop_lat]])))^2)*111.32)</f>
        <v>0.37033132460689711</v>
      </c>
    </row>
    <row r="10373" spans="1:7" hidden="1" x14ac:dyDescent="0.2">
      <c r="A10373" t="s">
        <v>209</v>
      </c>
      <c r="B10373">
        <v>0</v>
      </c>
      <c r="C10373">
        <v>21</v>
      </c>
      <c r="D10373" t="s">
        <v>7909</v>
      </c>
      <c r="E10373">
        <v>49.046129999999998</v>
      </c>
      <c r="F10373">
        <v>-122.691326</v>
      </c>
      <c r="G10373">
        <f>IF(route_map__2[[#This Row],[route_label]]&lt;&gt;A10374,0,SQRT((E10374-route_map__2[[#This Row],[stop_lat]])^2 + ((F10374-route_map__2[[#This Row],[stop_lon]])*COS(RADIANS(route_map__2[[#This Row],[stop_lat]])))^2)*111.32)</f>
        <v>0.78761172578547134</v>
      </c>
    </row>
    <row r="10374" spans="1:7" hidden="1" x14ac:dyDescent="0.2">
      <c r="A10374" t="s">
        <v>209</v>
      </c>
      <c r="B10374">
        <v>0</v>
      </c>
      <c r="C10374">
        <v>22</v>
      </c>
      <c r="D10374" t="s">
        <v>7910</v>
      </c>
      <c r="E10374">
        <v>49.053204999999998</v>
      </c>
      <c r="F10374">
        <v>-122.691408</v>
      </c>
      <c r="G10374">
        <f>IF(route_map__2[[#This Row],[route_label]]&lt;&gt;A10375,0,SQRT((E10375-route_map__2[[#This Row],[stop_lat]])^2 + ((F10375-route_map__2[[#This Row],[stop_lon]])*COS(RADIANS(route_map__2[[#This Row],[stop_lat]])))^2)*111.32)</f>
        <v>0.82020681122433026</v>
      </c>
    </row>
    <row r="10375" spans="1:7" hidden="1" x14ac:dyDescent="0.2">
      <c r="A10375" t="s">
        <v>209</v>
      </c>
      <c r="B10375">
        <v>0</v>
      </c>
      <c r="C10375">
        <v>23</v>
      </c>
      <c r="D10375" t="s">
        <v>7911</v>
      </c>
      <c r="E10375">
        <v>49.060572999999998</v>
      </c>
      <c r="F10375">
        <v>-122.69139</v>
      </c>
      <c r="G10375">
        <f>IF(route_map__2[[#This Row],[route_label]]&lt;&gt;A10376,0,SQRT((E10376-route_map__2[[#This Row],[stop_lat]])^2 + ((F10376-route_map__2[[#This Row],[stop_lon]])*COS(RADIANS(route_map__2[[#This Row],[stop_lat]])))^2)*111.32)</f>
        <v>0.47847758043964439</v>
      </c>
    </row>
    <row r="10376" spans="1:7" hidden="1" x14ac:dyDescent="0.2">
      <c r="A10376" t="s">
        <v>209</v>
      </c>
      <c r="B10376">
        <v>0</v>
      </c>
      <c r="C10376">
        <v>24</v>
      </c>
      <c r="D10376" t="s">
        <v>7912</v>
      </c>
      <c r="E10376">
        <v>49.064870999999997</v>
      </c>
      <c r="F10376">
        <v>-122.691456</v>
      </c>
      <c r="G10376">
        <f>IF(route_map__2[[#This Row],[route_label]]&lt;&gt;A10377,0,SQRT((E10377-route_map__2[[#This Row],[stop_lat]])^2 + ((F10377-route_map__2[[#This Row],[stop_lon]])*COS(RADIANS(route_map__2[[#This Row],[stop_lat]])))^2)*111.32)</f>
        <v>0.27803504413658398</v>
      </c>
    </row>
    <row r="10377" spans="1:7" hidden="1" x14ac:dyDescent="0.2">
      <c r="A10377" t="s">
        <v>209</v>
      </c>
      <c r="B10377">
        <v>0</v>
      </c>
      <c r="C10377">
        <v>25</v>
      </c>
      <c r="D10377" t="s">
        <v>7913</v>
      </c>
      <c r="E10377">
        <v>49.067317000000003</v>
      </c>
      <c r="F10377">
        <v>-122.690685</v>
      </c>
      <c r="G10377">
        <f>IF(route_map__2[[#This Row],[route_label]]&lt;&gt;A10378,0,SQRT((E10378-route_map__2[[#This Row],[stop_lat]])^2 + ((F10378-route_map__2[[#This Row],[stop_lon]])*COS(RADIANS(route_map__2[[#This Row],[stop_lat]])))^2)*111.32)</f>
        <v>0.38813409412937311</v>
      </c>
    </row>
    <row r="10378" spans="1:7" hidden="1" x14ac:dyDescent="0.2">
      <c r="A10378" t="s">
        <v>209</v>
      </c>
      <c r="B10378">
        <v>0</v>
      </c>
      <c r="C10378">
        <v>26</v>
      </c>
      <c r="D10378" t="s">
        <v>7914</v>
      </c>
      <c r="E10378">
        <v>49.067374999999998</v>
      </c>
      <c r="F10378">
        <v>-122.68536400000001</v>
      </c>
      <c r="G10378">
        <f>IF(route_map__2[[#This Row],[route_label]]&lt;&gt;A10379,0,SQRT((E10379-route_map__2[[#This Row],[stop_lat]])^2 + ((F10379-route_map__2[[#This Row],[stop_lon]])*COS(RADIANS(route_map__2[[#This Row],[stop_lat]])))^2)*111.32)</f>
        <v>0.3795498983805613</v>
      </c>
    </row>
    <row r="10379" spans="1:7" hidden="1" x14ac:dyDescent="0.2">
      <c r="A10379" t="s">
        <v>209</v>
      </c>
      <c r="B10379">
        <v>0</v>
      </c>
      <c r="C10379">
        <v>27</v>
      </c>
      <c r="D10379" t="s">
        <v>7915</v>
      </c>
      <c r="E10379">
        <v>49.067360999999998</v>
      </c>
      <c r="F10379">
        <v>-122.68016</v>
      </c>
      <c r="G10379">
        <f>IF(route_map__2[[#This Row],[route_label]]&lt;&gt;A10380,0,SQRT((E10380-route_map__2[[#This Row],[stop_lat]])^2 + ((F10380-route_map__2[[#This Row],[stop_lon]])*COS(RADIANS(route_map__2[[#This Row],[stop_lat]])))^2)*111.32)</f>
        <v>0.39121625579935504</v>
      </c>
    </row>
    <row r="10380" spans="1:7" hidden="1" x14ac:dyDescent="0.2">
      <c r="A10380" t="s">
        <v>209</v>
      </c>
      <c r="B10380">
        <v>0</v>
      </c>
      <c r="C10380">
        <v>28</v>
      </c>
      <c r="D10380" t="s">
        <v>7916</v>
      </c>
      <c r="E10380">
        <v>49.067363</v>
      </c>
      <c r="F10380">
        <v>-122.674796</v>
      </c>
      <c r="G10380">
        <f>IF(route_map__2[[#This Row],[route_label]]&lt;&gt;A10381,0,SQRT((E10381-route_map__2[[#This Row],[stop_lat]])^2 + ((F10381-route_map__2[[#This Row],[stop_lon]])*COS(RADIANS(route_map__2[[#This Row],[stop_lat]])))^2)*111.32)</f>
        <v>0.39959199784327787</v>
      </c>
    </row>
    <row r="10381" spans="1:7" hidden="1" x14ac:dyDescent="0.2">
      <c r="A10381" t="s">
        <v>209</v>
      </c>
      <c r="B10381">
        <v>0</v>
      </c>
      <c r="C10381">
        <v>29</v>
      </c>
      <c r="D10381" t="s">
        <v>7917</v>
      </c>
      <c r="E10381">
        <v>49.067864999999998</v>
      </c>
      <c r="F10381">
        <v>-122.669371</v>
      </c>
      <c r="G10381">
        <f>IF(route_map__2[[#This Row],[route_label]]&lt;&gt;A10382,0,SQRT((E10382-route_map__2[[#This Row],[stop_lat]])^2 + ((F10382-route_map__2[[#This Row],[stop_lon]])*COS(RADIANS(route_map__2[[#This Row],[stop_lat]])))^2)*111.32)</f>
        <v>0.18459520189680445</v>
      </c>
    </row>
    <row r="10382" spans="1:7" hidden="1" x14ac:dyDescent="0.2">
      <c r="A10382" t="s">
        <v>209</v>
      </c>
      <c r="B10382">
        <v>0</v>
      </c>
      <c r="C10382">
        <v>30</v>
      </c>
      <c r="D10382" t="s">
        <v>7918</v>
      </c>
      <c r="E10382">
        <v>49.069522999999997</v>
      </c>
      <c r="F10382">
        <v>-122.669414</v>
      </c>
      <c r="G10382">
        <f>IF(route_map__2[[#This Row],[route_label]]&lt;&gt;A10383,0,SQRT((E10383-route_map__2[[#This Row],[stop_lat]])^2 + ((F10383-route_map__2[[#This Row],[stop_lon]])*COS(RADIANS(route_map__2[[#This Row],[stop_lat]])))^2)*111.32)</f>
        <v>0.29323443867328092</v>
      </c>
    </row>
    <row r="10383" spans="1:7" hidden="1" x14ac:dyDescent="0.2">
      <c r="A10383" t="s">
        <v>209</v>
      </c>
      <c r="B10383">
        <v>0</v>
      </c>
      <c r="C10383">
        <v>31</v>
      </c>
      <c r="D10383" t="s">
        <v>7919</v>
      </c>
      <c r="E10383">
        <v>49.072156999999997</v>
      </c>
      <c r="F10383">
        <v>-122.66945800000001</v>
      </c>
      <c r="G10383">
        <f>IF(route_map__2[[#This Row],[route_label]]&lt;&gt;A10384,0,SQRT((E10384-route_map__2[[#This Row],[stop_lat]])^2 + ((F10384-route_map__2[[#This Row],[stop_lon]])*COS(RADIANS(route_map__2[[#This Row],[stop_lat]])))^2)*111.32)</f>
        <v>0.35078903736230771</v>
      </c>
    </row>
    <row r="10384" spans="1:7" hidden="1" x14ac:dyDescent="0.2">
      <c r="A10384" t="s">
        <v>209</v>
      </c>
      <c r="B10384">
        <v>0</v>
      </c>
      <c r="C10384">
        <v>32</v>
      </c>
      <c r="D10384" t="s">
        <v>7920</v>
      </c>
      <c r="E10384">
        <v>49.075308</v>
      </c>
      <c r="F10384">
        <v>-122.66940700000001</v>
      </c>
      <c r="G10384">
        <f>IF(route_map__2[[#This Row],[route_label]]&lt;&gt;A10385,0,SQRT((E10385-route_map__2[[#This Row],[stop_lat]])^2 + ((F10385-route_map__2[[#This Row],[stop_lon]])*COS(RADIANS(route_map__2[[#This Row],[stop_lat]])))^2)*111.32)</f>
        <v>0.23095505356514204</v>
      </c>
    </row>
    <row r="10385" spans="1:7" hidden="1" x14ac:dyDescent="0.2">
      <c r="A10385" t="s">
        <v>209</v>
      </c>
      <c r="B10385">
        <v>0</v>
      </c>
      <c r="C10385">
        <v>33</v>
      </c>
      <c r="D10385" t="s">
        <v>7921</v>
      </c>
      <c r="E10385">
        <v>49.077381000000003</v>
      </c>
      <c r="F10385">
        <v>-122.669279</v>
      </c>
      <c r="G10385">
        <f>IF(route_map__2[[#This Row],[route_label]]&lt;&gt;A10386,0,SQRT((E10386-route_map__2[[#This Row],[stop_lat]])^2 + ((F10386-route_map__2[[#This Row],[stop_lon]])*COS(RADIANS(route_map__2[[#This Row],[stop_lat]])))^2)*111.32)</f>
        <v>0.14741608601016665</v>
      </c>
    </row>
    <row r="10386" spans="1:7" hidden="1" x14ac:dyDescent="0.2">
      <c r="A10386" t="s">
        <v>209</v>
      </c>
      <c r="B10386">
        <v>0</v>
      </c>
      <c r="C10386">
        <v>34</v>
      </c>
      <c r="D10386" t="s">
        <v>7922</v>
      </c>
      <c r="E10386">
        <v>49.078704000000002</v>
      </c>
      <c r="F10386">
        <v>-122.669191</v>
      </c>
      <c r="G10386">
        <f>IF(route_map__2[[#This Row],[route_label]]&lt;&gt;A10387,0,SQRT((E10387-route_map__2[[#This Row],[stop_lat]])^2 + ((F10387-route_map__2[[#This Row],[stop_lon]])*COS(RADIANS(route_map__2[[#This Row],[stop_lat]])))^2)*111.32)</f>
        <v>0.42029261095169101</v>
      </c>
    </row>
    <row r="10387" spans="1:7" hidden="1" x14ac:dyDescent="0.2">
      <c r="A10387" t="s">
        <v>209</v>
      </c>
      <c r="B10387">
        <v>0</v>
      </c>
      <c r="C10387">
        <v>35</v>
      </c>
      <c r="D10387" t="s">
        <v>7923</v>
      </c>
      <c r="E10387">
        <v>49.082473</v>
      </c>
      <c r="F10387">
        <v>-122.668852</v>
      </c>
      <c r="G10387">
        <f>IF(route_map__2[[#This Row],[route_label]]&lt;&gt;A10388,0,SQRT((E10388-route_map__2[[#This Row],[stop_lat]])^2 + ((F10388-route_map__2[[#This Row],[stop_lon]])*COS(RADIANS(route_map__2[[#This Row],[stop_lat]])))^2)*111.32)</f>
        <v>0.27561153864065502</v>
      </c>
    </row>
    <row r="10388" spans="1:7" hidden="1" x14ac:dyDescent="0.2">
      <c r="A10388" t="s">
        <v>209</v>
      </c>
      <c r="B10388">
        <v>0</v>
      </c>
      <c r="C10388">
        <v>36</v>
      </c>
      <c r="D10388" t="s">
        <v>7924</v>
      </c>
      <c r="E10388">
        <v>49.084947999999997</v>
      </c>
      <c r="F10388">
        <v>-122.668753</v>
      </c>
      <c r="G10388">
        <f>IF(route_map__2[[#This Row],[route_label]]&lt;&gt;A10389,0,SQRT((E10389-route_map__2[[#This Row],[stop_lat]])^2 + ((F10389-route_map__2[[#This Row],[stop_lon]])*COS(RADIANS(route_map__2[[#This Row],[stop_lat]])))^2)*111.32)</f>
        <v>0.54626971756555498</v>
      </c>
    </row>
    <row r="10389" spans="1:7" hidden="1" x14ac:dyDescent="0.2">
      <c r="A10389" t="s">
        <v>209</v>
      </c>
      <c r="B10389">
        <v>0</v>
      </c>
      <c r="C10389">
        <v>37</v>
      </c>
      <c r="D10389" t="s">
        <v>7925</v>
      </c>
      <c r="E10389">
        <v>49.089851000000003</v>
      </c>
      <c r="F10389">
        <v>-122.668443</v>
      </c>
      <c r="G10389">
        <f>IF(route_map__2[[#This Row],[route_label]]&lt;&gt;A10390,0,SQRT((E10390-route_map__2[[#This Row],[stop_lat]])^2 + ((F10390-route_map__2[[#This Row],[stop_lon]])*COS(RADIANS(route_map__2[[#This Row],[stop_lat]])))^2)*111.32)</f>
        <v>0.22575813703765057</v>
      </c>
    </row>
    <row r="10390" spans="1:7" hidden="1" x14ac:dyDescent="0.2">
      <c r="A10390" t="s">
        <v>209</v>
      </c>
      <c r="B10390">
        <v>0</v>
      </c>
      <c r="C10390">
        <v>38</v>
      </c>
      <c r="D10390" t="s">
        <v>7926</v>
      </c>
      <c r="E10390">
        <v>49.091878999999999</v>
      </c>
      <c r="F10390">
        <v>-122.668453</v>
      </c>
      <c r="G10390">
        <f>IF(route_map__2[[#This Row],[route_label]]&lt;&gt;A10391,0,SQRT((E10391-route_map__2[[#This Row],[stop_lat]])^2 + ((F10391-route_map__2[[#This Row],[stop_lon]])*COS(RADIANS(route_map__2[[#This Row],[stop_lat]])))^2)*111.32)</f>
        <v>0.2279895251549684</v>
      </c>
    </row>
    <row r="10391" spans="1:7" hidden="1" x14ac:dyDescent="0.2">
      <c r="A10391" t="s">
        <v>209</v>
      </c>
      <c r="B10391">
        <v>0</v>
      </c>
      <c r="C10391">
        <v>39</v>
      </c>
      <c r="D10391" t="s">
        <v>7927</v>
      </c>
      <c r="E10391">
        <v>49.093927000000001</v>
      </c>
      <c r="F10391">
        <v>-122.668476</v>
      </c>
      <c r="G10391">
        <f>IF(route_map__2[[#This Row],[route_label]]&lt;&gt;A10392,0,SQRT((E10392-route_map__2[[#This Row],[stop_lat]])^2 + ((F10392-route_map__2[[#This Row],[stop_lon]])*COS(RADIANS(route_map__2[[#This Row],[stop_lat]])))^2)*111.32)</f>
        <v>0.54843561512528272</v>
      </c>
    </row>
    <row r="10392" spans="1:7" hidden="1" x14ac:dyDescent="0.2">
      <c r="A10392" t="s">
        <v>209</v>
      </c>
      <c r="B10392">
        <v>0</v>
      </c>
      <c r="C10392">
        <v>40</v>
      </c>
      <c r="D10392" t="s">
        <v>7928</v>
      </c>
      <c r="E10392">
        <v>49.098852999999998</v>
      </c>
      <c r="F10392">
        <v>-122.668599</v>
      </c>
      <c r="G10392">
        <f>IF(route_map__2[[#This Row],[route_label]]&lt;&gt;A10393,0,SQRT((E10393-route_map__2[[#This Row],[stop_lat]])^2 + ((F10393-route_map__2[[#This Row],[stop_lon]])*COS(RADIANS(route_map__2[[#This Row],[stop_lat]])))^2)*111.32)</f>
        <v>0.60216534894112617</v>
      </c>
    </row>
    <row r="10393" spans="1:7" hidden="1" x14ac:dyDescent="0.2">
      <c r="A10393" t="s">
        <v>209</v>
      </c>
      <c r="B10393">
        <v>0</v>
      </c>
      <c r="C10393">
        <v>41</v>
      </c>
      <c r="D10393" t="s">
        <v>5765</v>
      </c>
      <c r="E10393">
        <v>49.104253999999997</v>
      </c>
      <c r="F10393">
        <v>-122.66814100000001</v>
      </c>
      <c r="G10393">
        <f>IF(route_map__2[[#This Row],[route_label]]&lt;&gt;A10394,0,SQRT((E10394-route_map__2[[#This Row],[stop_lat]])^2 + ((F10394-route_map__2[[#This Row],[stop_lon]])*COS(RADIANS(route_map__2[[#This Row],[stop_lat]])))^2)*111.32)</f>
        <v>0.32732121892381411</v>
      </c>
    </row>
    <row r="10394" spans="1:7" hidden="1" x14ac:dyDescent="0.2">
      <c r="A10394" t="s">
        <v>209</v>
      </c>
      <c r="B10394">
        <v>0</v>
      </c>
      <c r="C10394">
        <v>42</v>
      </c>
      <c r="D10394" t="s">
        <v>5766</v>
      </c>
      <c r="E10394">
        <v>49.104222</v>
      </c>
      <c r="F10394">
        <v>-122.66365</v>
      </c>
      <c r="G10394">
        <f>IF(route_map__2[[#This Row],[route_label]]&lt;&gt;A10395,0,SQRT((E10395-route_map__2[[#This Row],[stop_lat]])^2 + ((F10395-route_map__2[[#This Row],[stop_lon]])*COS(RADIANS(route_map__2[[#This Row],[stop_lat]])))^2)*111.32)</f>
        <v>0.29434173196623609</v>
      </c>
    </row>
    <row r="10395" spans="1:7" hidden="1" x14ac:dyDescent="0.2">
      <c r="A10395" t="s">
        <v>209</v>
      </c>
      <c r="B10395">
        <v>0</v>
      </c>
      <c r="C10395">
        <v>43</v>
      </c>
      <c r="D10395" t="s">
        <v>7929</v>
      </c>
      <c r="E10395">
        <v>49.103637999999997</v>
      </c>
      <c r="F10395">
        <v>-122.659711</v>
      </c>
      <c r="G10395">
        <f>IF(route_map__2[[#This Row],[route_label]]&lt;&gt;A10396,0,SQRT((E10396-route_map__2[[#This Row],[stop_lat]])^2 + ((F10396-route_map__2[[#This Row],[stop_lon]])*COS(RADIANS(route_map__2[[#This Row],[stop_lat]])))^2)*111.32)</f>
        <v>0.484400871828364</v>
      </c>
    </row>
    <row r="10396" spans="1:7" hidden="1" x14ac:dyDescent="0.2">
      <c r="A10396" t="s">
        <v>209</v>
      </c>
      <c r="B10396">
        <v>0</v>
      </c>
      <c r="C10396">
        <v>44</v>
      </c>
      <c r="D10396" t="s">
        <v>7930</v>
      </c>
      <c r="E10396">
        <v>49.107179000000002</v>
      </c>
      <c r="F10396">
        <v>-122.65584800000001</v>
      </c>
      <c r="G10396">
        <f>IF(route_map__2[[#This Row],[route_label]]&lt;&gt;A10397,0,SQRT((E10397-route_map__2[[#This Row],[stop_lat]])^2 + ((F10397-route_map__2[[#This Row],[stop_lon]])*COS(RADIANS(route_map__2[[#This Row],[stop_lat]])))^2)*111.32)</f>
        <v>1.3136037720682145</v>
      </c>
    </row>
    <row r="10397" spans="1:7" hidden="1" x14ac:dyDescent="0.2">
      <c r="A10397" t="s">
        <v>209</v>
      </c>
      <c r="B10397">
        <v>0</v>
      </c>
      <c r="C10397">
        <v>45</v>
      </c>
      <c r="D10397" t="s">
        <v>6824</v>
      </c>
      <c r="E10397">
        <v>49.118955</v>
      </c>
      <c r="F10397">
        <v>-122.65469299999999</v>
      </c>
      <c r="G10397">
        <f>IF(route_map__2[[#This Row],[route_label]]&lt;&gt;A10398,0,SQRT((E10398-route_map__2[[#This Row],[stop_lat]])^2 + ((F10398-route_map__2[[#This Row],[stop_lon]])*COS(RADIANS(route_map__2[[#This Row],[stop_lat]])))^2)*111.32)</f>
        <v>0.20873062927245065</v>
      </c>
    </row>
    <row r="10398" spans="1:7" hidden="1" x14ac:dyDescent="0.2">
      <c r="A10398" t="s">
        <v>209</v>
      </c>
      <c r="B10398">
        <v>0</v>
      </c>
      <c r="C10398">
        <v>46</v>
      </c>
      <c r="D10398" t="s">
        <v>6825</v>
      </c>
      <c r="E10398">
        <v>49.119002000000002</v>
      </c>
      <c r="F10398">
        <v>-122.657557</v>
      </c>
      <c r="G10398">
        <f>IF(route_map__2[[#This Row],[route_label]]&lt;&gt;A10399,0,SQRT((E10399-route_map__2[[#This Row],[stop_lat]])^2 + ((F10399-route_map__2[[#This Row],[stop_lon]])*COS(RADIANS(route_map__2[[#This Row],[stop_lat]])))^2)*111.32)</f>
        <v>0.24190669518466756</v>
      </c>
    </row>
    <row r="10399" spans="1:7" hidden="1" x14ac:dyDescent="0.2">
      <c r="A10399" t="s">
        <v>209</v>
      </c>
      <c r="B10399">
        <v>0</v>
      </c>
      <c r="C10399">
        <v>47</v>
      </c>
      <c r="D10399" t="s">
        <v>6826</v>
      </c>
      <c r="E10399">
        <v>49.119028999999998</v>
      </c>
      <c r="F10399">
        <v>-122.660877</v>
      </c>
      <c r="G10399">
        <f>IF(route_map__2[[#This Row],[route_label]]&lt;&gt;A10400,0,SQRT((E10400-route_map__2[[#This Row],[stop_lat]])^2 + ((F10400-route_map__2[[#This Row],[stop_lon]])*COS(RADIANS(route_map__2[[#This Row],[stop_lat]])))^2)*111.32)</f>
        <v>0.21101309807814392</v>
      </c>
    </row>
    <row r="10400" spans="1:7" hidden="1" x14ac:dyDescent="0.2">
      <c r="A10400" t="s">
        <v>209</v>
      </c>
      <c r="B10400">
        <v>0</v>
      </c>
      <c r="C10400">
        <v>48</v>
      </c>
      <c r="D10400" t="s">
        <v>6827</v>
      </c>
      <c r="E10400">
        <v>49.119053000000001</v>
      </c>
      <c r="F10400">
        <v>-122.66377300000001</v>
      </c>
      <c r="G10400">
        <f>IF(route_map__2[[#This Row],[route_label]]&lt;&gt;A10401,0,SQRT((E10401-route_map__2[[#This Row],[stop_lat]])^2 + ((F10401-route_map__2[[#This Row],[stop_lon]])*COS(RADIANS(route_map__2[[#This Row],[stop_lat]])))^2)*111.32)</f>
        <v>0.17888108440786163</v>
      </c>
    </row>
    <row r="10401" spans="1:7" hidden="1" x14ac:dyDescent="0.2">
      <c r="A10401" t="s">
        <v>209</v>
      </c>
      <c r="B10401">
        <v>0</v>
      </c>
      <c r="C10401">
        <v>49</v>
      </c>
      <c r="D10401" t="s">
        <v>6828</v>
      </c>
      <c r="E10401">
        <v>49.119073999999998</v>
      </c>
      <c r="F10401">
        <v>-122.666228</v>
      </c>
      <c r="G10401">
        <f>IF(route_map__2[[#This Row],[route_label]]&lt;&gt;A10402,0,SQRT((E10402-route_map__2[[#This Row],[stop_lat]])^2 + ((F10402-route_map__2[[#This Row],[stop_lon]])*COS(RADIANS(route_map__2[[#This Row],[stop_lat]])))^2)*111.32)</f>
        <v>0.25063774350315327</v>
      </c>
    </row>
    <row r="10402" spans="1:7" hidden="1" x14ac:dyDescent="0.2">
      <c r="A10402" t="s">
        <v>209</v>
      </c>
      <c r="B10402">
        <v>0</v>
      </c>
      <c r="C10402">
        <v>50</v>
      </c>
      <c r="D10402" t="s">
        <v>6829</v>
      </c>
      <c r="E10402">
        <v>49.119090999999997</v>
      </c>
      <c r="F10402">
        <v>-122.669668</v>
      </c>
      <c r="G10402">
        <f>IF(route_map__2[[#This Row],[route_label]]&lt;&gt;A10403,0,SQRT((E10403-route_map__2[[#This Row],[stop_lat]])^2 + ((F10403-route_map__2[[#This Row],[stop_lon]])*COS(RADIANS(route_map__2[[#This Row],[stop_lat]])))^2)*111.32)</f>
        <v>0.32297915642042718</v>
      </c>
    </row>
    <row r="10403" spans="1:7" hidden="1" x14ac:dyDescent="0.2">
      <c r="A10403" t="s">
        <v>209</v>
      </c>
      <c r="B10403">
        <v>0</v>
      </c>
      <c r="C10403">
        <v>51</v>
      </c>
      <c r="D10403" t="s">
        <v>6830</v>
      </c>
      <c r="E10403">
        <v>49.119098000000001</v>
      </c>
      <c r="F10403">
        <v>-122.67410099999999</v>
      </c>
      <c r="G10403">
        <f>IF(route_map__2[[#This Row],[route_label]]&lt;&gt;A10404,0,SQRT((E10404-route_map__2[[#This Row],[stop_lat]])^2 + ((F10404-route_map__2[[#This Row],[stop_lon]])*COS(RADIANS(route_map__2[[#This Row],[stop_lat]])))^2)*111.32)</f>
        <v>0.22558124925403775</v>
      </c>
    </row>
    <row r="10404" spans="1:7" hidden="1" x14ac:dyDescent="0.2">
      <c r="A10404" t="s">
        <v>209</v>
      </c>
      <c r="B10404">
        <v>0</v>
      </c>
      <c r="C10404">
        <v>52</v>
      </c>
      <c r="D10404" t="s">
        <v>6882</v>
      </c>
      <c r="E10404">
        <v>49.118659999999998</v>
      </c>
      <c r="F10404">
        <v>-122.67712400000001</v>
      </c>
      <c r="G10404">
        <f>IF(route_map__2[[#This Row],[route_label]]&lt;&gt;A10405,0,SQRT((E10405-route_map__2[[#This Row],[stop_lat]])^2 + ((F10405-route_map__2[[#This Row],[stop_lon]])*COS(RADIANS(route_map__2[[#This Row],[stop_lat]])))^2)*111.32)</f>
        <v>0.22317597058741376</v>
      </c>
    </row>
    <row r="10405" spans="1:7" hidden="1" x14ac:dyDescent="0.2">
      <c r="A10405" t="s">
        <v>209</v>
      </c>
      <c r="B10405">
        <v>0</v>
      </c>
      <c r="C10405">
        <v>53</v>
      </c>
      <c r="D10405" t="s">
        <v>6885</v>
      </c>
      <c r="E10405">
        <v>49.116703000000001</v>
      </c>
      <c r="F10405">
        <v>-122.67645899999999</v>
      </c>
      <c r="G10405">
        <f>IF(route_map__2[[#This Row],[route_label]]&lt;&gt;A10406,0,SQRT((E10406-route_map__2[[#This Row],[stop_lat]])^2 + ((F10406-route_map__2[[#This Row],[stop_lon]])*COS(RADIANS(route_map__2[[#This Row],[stop_lat]])))^2)*111.32)</f>
        <v>0.22367897722505617</v>
      </c>
    </row>
    <row r="10406" spans="1:7" hidden="1" x14ac:dyDescent="0.2">
      <c r="A10406" t="s">
        <v>209</v>
      </c>
      <c r="B10406">
        <v>0</v>
      </c>
      <c r="C10406">
        <v>54</v>
      </c>
      <c r="D10406" t="s">
        <v>7931</v>
      </c>
      <c r="E10406">
        <v>49.118307000000001</v>
      </c>
      <c r="F10406">
        <v>-122.67461</v>
      </c>
      <c r="G10406">
        <f>IF(route_map__2[[#This Row],[route_label]]&lt;&gt;A10407,0,SQRT((E10407-route_map__2[[#This Row],[stop_lat]])^2 + ((F10407-route_map__2[[#This Row],[stop_lon]])*COS(RADIANS(route_map__2[[#This Row],[stop_lat]])))^2)*111.32)</f>
        <v>0</v>
      </c>
    </row>
    <row r="10407" spans="1:7" hidden="1" x14ac:dyDescent="0.2">
      <c r="A10407" t="s">
        <v>209</v>
      </c>
      <c r="B10407">
        <v>1</v>
      </c>
      <c r="C10407">
        <v>1</v>
      </c>
      <c r="D10407" t="s">
        <v>7931</v>
      </c>
      <c r="E10407">
        <v>49.118307000000001</v>
      </c>
      <c r="F10407">
        <v>-122.67461</v>
      </c>
      <c r="G10407">
        <f>IF(route_map__2[[#This Row],[route_label]]&lt;&gt;A10408,0,SQRT((E10408-route_map__2[[#This Row],[stop_lat]])^2 + ((F10408-route_map__2[[#This Row],[stop_lon]])*COS(RADIANS(route_map__2[[#This Row],[stop_lat]])))^2)*111.32)</f>
        <v>8.6827069688293998E-2</v>
      </c>
    </row>
    <row r="10408" spans="1:7" hidden="1" x14ac:dyDescent="0.2">
      <c r="A10408" t="s">
        <v>209</v>
      </c>
      <c r="B10408">
        <v>1</v>
      </c>
      <c r="C10408">
        <v>2</v>
      </c>
      <c r="D10408" t="s">
        <v>6815</v>
      </c>
      <c r="E10408">
        <v>49.118955999999997</v>
      </c>
      <c r="F10408">
        <v>-122.67394899999999</v>
      </c>
      <c r="G10408">
        <f>IF(route_map__2[[#This Row],[route_label]]&lt;&gt;A10409,0,SQRT((E10409-route_map__2[[#This Row],[stop_lat]])^2 + ((F10409-route_map__2[[#This Row],[stop_lon]])*COS(RADIANS(route_map__2[[#This Row],[stop_lat]])))^2)*111.32)</f>
        <v>0.17181196066703874</v>
      </c>
    </row>
    <row r="10409" spans="1:7" hidden="1" x14ac:dyDescent="0.2">
      <c r="A10409" t="s">
        <v>209</v>
      </c>
      <c r="B10409">
        <v>1</v>
      </c>
      <c r="C10409">
        <v>3</v>
      </c>
      <c r="D10409" t="s">
        <v>6816</v>
      </c>
      <c r="E10409">
        <v>49.118937000000003</v>
      </c>
      <c r="F10409">
        <v>-122.67159100000001</v>
      </c>
      <c r="G10409">
        <f>IF(route_map__2[[#This Row],[route_label]]&lt;&gt;A10410,0,SQRT((E10410-route_map__2[[#This Row],[stop_lat]])^2 + ((F10410-route_map__2[[#This Row],[stop_lon]])*COS(RADIANS(route_map__2[[#This Row],[stop_lat]])))^2)*111.32)</f>
        <v>0.30684936658516182</v>
      </c>
    </row>
    <row r="10410" spans="1:7" hidden="1" x14ac:dyDescent="0.2">
      <c r="A10410" t="s">
        <v>209</v>
      </c>
      <c r="B10410">
        <v>1</v>
      </c>
      <c r="C10410">
        <v>4</v>
      </c>
      <c r="D10410" t="s">
        <v>6817</v>
      </c>
      <c r="E10410">
        <v>49.11889</v>
      </c>
      <c r="F10410">
        <v>-122.66737999999999</v>
      </c>
      <c r="G10410">
        <f>IF(route_map__2[[#This Row],[route_label]]&lt;&gt;A10411,0,SQRT((E10411-route_map__2[[#This Row],[stop_lat]])^2 + ((F10411-route_map__2[[#This Row],[stop_lon]])*COS(RADIANS(route_map__2[[#This Row],[stop_lat]])))^2)*111.32)</f>
        <v>0.3333630015667956</v>
      </c>
    </row>
    <row r="10411" spans="1:7" hidden="1" x14ac:dyDescent="0.2">
      <c r="A10411" t="s">
        <v>209</v>
      </c>
      <c r="B10411">
        <v>1</v>
      </c>
      <c r="C10411">
        <v>5</v>
      </c>
      <c r="D10411" t="s">
        <v>6818</v>
      </c>
      <c r="E10411">
        <v>49.118845</v>
      </c>
      <c r="F10411">
        <v>-122.66280500000001</v>
      </c>
      <c r="G10411">
        <f>IF(route_map__2[[#This Row],[route_label]]&lt;&gt;A10412,0,SQRT((E10412-route_map__2[[#This Row],[stop_lat]])^2 + ((F10412-route_map__2[[#This Row],[stop_lon]])*COS(RADIANS(route_map__2[[#This Row],[stop_lat]])))^2)*111.32)</f>
        <v>0.25450845003697675</v>
      </c>
    </row>
    <row r="10412" spans="1:7" hidden="1" x14ac:dyDescent="0.2">
      <c r="A10412" t="s">
        <v>209</v>
      </c>
      <c r="B10412">
        <v>1</v>
      </c>
      <c r="C10412">
        <v>6</v>
      </c>
      <c r="D10412" t="s">
        <v>6819</v>
      </c>
      <c r="E10412">
        <v>49.118819999999999</v>
      </c>
      <c r="F10412">
        <v>-122.659312</v>
      </c>
      <c r="G10412">
        <f>IF(route_map__2[[#This Row],[route_label]]&lt;&gt;A10413,0,SQRT((E10413-route_map__2[[#This Row],[stop_lat]])^2 + ((F10413-route_map__2[[#This Row],[stop_lon]])*COS(RADIANS(route_map__2[[#This Row],[stop_lat]])))^2)*111.32)</f>
        <v>0.19548213202166756</v>
      </c>
    </row>
    <row r="10413" spans="1:7" hidden="1" x14ac:dyDescent="0.2">
      <c r="A10413" t="s">
        <v>209</v>
      </c>
      <c r="B10413">
        <v>1</v>
      </c>
      <c r="C10413">
        <v>7</v>
      </c>
      <c r="D10413" t="s">
        <v>6820</v>
      </c>
      <c r="E10413">
        <v>49.118808999999999</v>
      </c>
      <c r="F10413">
        <v>-122.656629</v>
      </c>
      <c r="G10413">
        <f>IF(route_map__2[[#This Row],[route_label]]&lt;&gt;A10414,0,SQRT((E10414-route_map__2[[#This Row],[stop_lat]])^2 + ((F10414-route_map__2[[#This Row],[stop_lon]])*COS(RADIANS(route_map__2[[#This Row],[stop_lat]])))^2)*111.32)</f>
        <v>0.14415650444816738</v>
      </c>
    </row>
    <row r="10414" spans="1:7" hidden="1" x14ac:dyDescent="0.2">
      <c r="A10414" t="s">
        <v>209</v>
      </c>
      <c r="B10414">
        <v>1</v>
      </c>
      <c r="C10414">
        <v>8</v>
      </c>
      <c r="D10414" t="s">
        <v>6821</v>
      </c>
      <c r="E10414">
        <v>49.118383999999999</v>
      </c>
      <c r="F10414">
        <v>-122.65476</v>
      </c>
      <c r="G10414">
        <f>IF(route_map__2[[#This Row],[route_label]]&lt;&gt;A10415,0,SQRT((E10415-route_map__2[[#This Row],[stop_lat]])^2 + ((F10415-route_map__2[[#This Row],[stop_lon]])*COS(RADIANS(route_map__2[[#This Row],[stop_lat]])))^2)*111.32)</f>
        <v>1.2059842049676321</v>
      </c>
    </row>
    <row r="10415" spans="1:7" hidden="1" x14ac:dyDescent="0.2">
      <c r="A10415" t="s">
        <v>209</v>
      </c>
      <c r="B10415">
        <v>1</v>
      </c>
      <c r="C10415">
        <v>9</v>
      </c>
      <c r="D10415" t="s">
        <v>5769</v>
      </c>
      <c r="E10415">
        <v>49.107720999999998</v>
      </c>
      <c r="F10415">
        <v>-122.657685</v>
      </c>
      <c r="G10415">
        <f>IF(route_map__2[[#This Row],[route_label]]&lt;&gt;A10416,0,SQRT((E10416-route_map__2[[#This Row],[stop_lat]])^2 + ((F10416-route_map__2[[#This Row],[stop_lon]])*COS(RADIANS(route_map__2[[#This Row],[stop_lat]])))^2)*111.32)</f>
        <v>0.27851856771166605</v>
      </c>
    </row>
    <row r="10416" spans="1:7" hidden="1" x14ac:dyDescent="0.2">
      <c r="A10416" t="s">
        <v>209</v>
      </c>
      <c r="B10416">
        <v>1</v>
      </c>
      <c r="C10416">
        <v>10</v>
      </c>
      <c r="D10416" t="s">
        <v>6822</v>
      </c>
      <c r="E10416">
        <v>49.106346000000002</v>
      </c>
      <c r="F10416">
        <v>-122.654492</v>
      </c>
      <c r="G10416">
        <f>IF(route_map__2[[#This Row],[route_label]]&lt;&gt;A10417,0,SQRT((E10417-route_map__2[[#This Row],[stop_lat]])^2 + ((F10417-route_map__2[[#This Row],[stop_lon]])*COS(RADIANS(route_map__2[[#This Row],[stop_lat]])))^2)*111.32)</f>
        <v>0.38684784783617321</v>
      </c>
    </row>
    <row r="10417" spans="1:7" hidden="1" x14ac:dyDescent="0.2">
      <c r="A10417" t="s">
        <v>209</v>
      </c>
      <c r="B10417">
        <v>1</v>
      </c>
      <c r="C10417">
        <v>11</v>
      </c>
      <c r="D10417" t="s">
        <v>5771</v>
      </c>
      <c r="E10417">
        <v>49.103634999999997</v>
      </c>
      <c r="F10417">
        <v>-122.657813</v>
      </c>
      <c r="G10417">
        <f>IF(route_map__2[[#This Row],[route_label]]&lt;&gt;A10418,0,SQRT((E10418-route_map__2[[#This Row],[stop_lat]])^2 + ((F10418-route_map__2[[#This Row],[stop_lon]])*COS(RADIANS(route_map__2[[#This Row],[stop_lat]])))^2)*111.32)</f>
        <v>0.29396684797319617</v>
      </c>
    </row>
    <row r="10418" spans="1:7" hidden="1" x14ac:dyDescent="0.2">
      <c r="A10418" t="s">
        <v>209</v>
      </c>
      <c r="B10418">
        <v>1</v>
      </c>
      <c r="C10418">
        <v>12</v>
      </c>
      <c r="D10418" t="s">
        <v>5772</v>
      </c>
      <c r="E10418">
        <v>49.104385999999998</v>
      </c>
      <c r="F10418">
        <v>-122.66168</v>
      </c>
      <c r="G10418">
        <f>IF(route_map__2[[#This Row],[route_label]]&lt;&gt;A10419,0,SQRT((E10419-route_map__2[[#This Row],[stop_lat]])^2 + ((F10419-route_map__2[[#This Row],[stop_lon]])*COS(RADIANS(route_map__2[[#This Row],[stop_lat]])))^2)*111.32)</f>
        <v>0.22520101788385749</v>
      </c>
    </row>
    <row r="10419" spans="1:7" hidden="1" x14ac:dyDescent="0.2">
      <c r="A10419" t="s">
        <v>209</v>
      </c>
      <c r="B10419">
        <v>1</v>
      </c>
      <c r="C10419">
        <v>13</v>
      </c>
      <c r="D10419" t="s">
        <v>5773</v>
      </c>
      <c r="E10419">
        <v>49.104398000000003</v>
      </c>
      <c r="F10419">
        <v>-122.66477</v>
      </c>
      <c r="G10419">
        <f>IF(route_map__2[[#This Row],[route_label]]&lt;&gt;A10420,0,SQRT((E10420-route_map__2[[#This Row],[stop_lat]])^2 + ((F10420-route_map__2[[#This Row],[stop_lon]])*COS(RADIANS(route_map__2[[#This Row],[stop_lat]])))^2)*111.32)</f>
        <v>0.30849889379906248</v>
      </c>
    </row>
    <row r="10420" spans="1:7" hidden="1" x14ac:dyDescent="0.2">
      <c r="A10420" t="s">
        <v>209</v>
      </c>
      <c r="B10420">
        <v>1</v>
      </c>
      <c r="C10420">
        <v>14</v>
      </c>
      <c r="D10420" t="s">
        <v>7932</v>
      </c>
      <c r="E10420">
        <v>49.103889000000002</v>
      </c>
      <c r="F10420">
        <v>-122.668931</v>
      </c>
      <c r="G10420">
        <f>IF(route_map__2[[#This Row],[route_label]]&lt;&gt;A10421,0,SQRT((E10421-route_map__2[[#This Row],[stop_lat]])^2 + ((F10421-route_map__2[[#This Row],[stop_lon]])*COS(RADIANS(route_map__2[[#This Row],[stop_lat]])))^2)*111.32)</f>
        <v>0.65235347510516206</v>
      </c>
    </row>
    <row r="10421" spans="1:7" hidden="1" x14ac:dyDescent="0.2">
      <c r="A10421" t="s">
        <v>209</v>
      </c>
      <c r="B10421">
        <v>1</v>
      </c>
      <c r="C10421">
        <v>15</v>
      </c>
      <c r="D10421" t="s">
        <v>7933</v>
      </c>
      <c r="E10421">
        <v>49.098028999999997</v>
      </c>
      <c r="F10421">
        <v>-122.668864</v>
      </c>
      <c r="G10421">
        <f>IF(route_map__2[[#This Row],[route_label]]&lt;&gt;A10422,0,SQRT((E10422-route_map__2[[#This Row],[stop_lat]])^2 + ((F10422-route_map__2[[#This Row],[stop_lon]])*COS(RADIANS(route_map__2[[#This Row],[stop_lat]])))^2)*111.32)</f>
        <v>0.54988863278054023</v>
      </c>
    </row>
    <row r="10422" spans="1:7" hidden="1" x14ac:dyDescent="0.2">
      <c r="A10422" t="s">
        <v>209</v>
      </c>
      <c r="B10422">
        <v>1</v>
      </c>
      <c r="C10422">
        <v>16</v>
      </c>
      <c r="D10422" t="s">
        <v>7934</v>
      </c>
      <c r="E10422">
        <v>49.093089999999997</v>
      </c>
      <c r="F10422">
        <v>-122.668736</v>
      </c>
      <c r="G10422">
        <f>IF(route_map__2[[#This Row],[route_label]]&lt;&gt;A10423,0,SQRT((E10423-route_map__2[[#This Row],[stop_lat]])^2 + ((F10423-route_map__2[[#This Row],[stop_lon]])*COS(RADIANS(route_map__2[[#This Row],[stop_lat]])))^2)*111.32)</f>
        <v>0.43818035679126549</v>
      </c>
    </row>
    <row r="10423" spans="1:7" hidden="1" x14ac:dyDescent="0.2">
      <c r="A10423" t="s">
        <v>209</v>
      </c>
      <c r="B10423">
        <v>1</v>
      </c>
      <c r="C10423">
        <v>17</v>
      </c>
      <c r="D10423" t="s">
        <v>7935</v>
      </c>
      <c r="E10423">
        <v>49.089154000000001</v>
      </c>
      <c r="F10423">
        <v>-122.668672</v>
      </c>
      <c r="G10423">
        <f>IF(route_map__2[[#This Row],[route_label]]&lt;&gt;A10424,0,SQRT((E10424-route_map__2[[#This Row],[stop_lat]])^2 + ((F10424-route_map__2[[#This Row],[stop_lon]])*COS(RADIANS(route_map__2[[#This Row],[stop_lat]])))^2)*111.32)</f>
        <v>0.53579011793556297</v>
      </c>
    </row>
    <row r="10424" spans="1:7" hidden="1" x14ac:dyDescent="0.2">
      <c r="A10424" t="s">
        <v>209</v>
      </c>
      <c r="B10424">
        <v>1</v>
      </c>
      <c r="C10424">
        <v>18</v>
      </c>
      <c r="D10424" t="s">
        <v>7936</v>
      </c>
      <c r="E10424">
        <v>49.084345999999996</v>
      </c>
      <c r="F10424">
        <v>-122.669009</v>
      </c>
      <c r="G10424">
        <f>IF(route_map__2[[#This Row],[route_label]]&lt;&gt;A10425,0,SQRT((E10425-route_map__2[[#This Row],[stop_lat]])^2 + ((F10425-route_map__2[[#This Row],[stop_lon]])*COS(RADIANS(route_map__2[[#This Row],[stop_lat]])))^2)*111.32)</f>
        <v>0.27657738182258046</v>
      </c>
    </row>
    <row r="10425" spans="1:7" hidden="1" x14ac:dyDescent="0.2">
      <c r="A10425" t="s">
        <v>209</v>
      </c>
      <c r="B10425">
        <v>1</v>
      </c>
      <c r="C10425">
        <v>19</v>
      </c>
      <c r="D10425" t="s">
        <v>7937</v>
      </c>
      <c r="E10425">
        <v>49.081864000000003</v>
      </c>
      <c r="F10425">
        <v>-122.66918</v>
      </c>
      <c r="G10425">
        <f>IF(route_map__2[[#This Row],[route_label]]&lt;&gt;A10426,0,SQRT((E10426-route_map__2[[#This Row],[stop_lat]])^2 + ((F10426-route_map__2[[#This Row],[stop_lon]])*COS(RADIANS(route_map__2[[#This Row],[stop_lat]])))^2)*111.32)</f>
        <v>0.42860650033751563</v>
      </c>
    </row>
    <row r="10426" spans="1:7" hidden="1" x14ac:dyDescent="0.2">
      <c r="A10426" t="s">
        <v>209</v>
      </c>
      <c r="B10426">
        <v>1</v>
      </c>
      <c r="C10426">
        <v>20</v>
      </c>
      <c r="D10426" t="s">
        <v>7938</v>
      </c>
      <c r="E10426">
        <v>49.078018999999998</v>
      </c>
      <c r="F10426">
        <v>-122.66948600000001</v>
      </c>
      <c r="G10426">
        <f>IF(route_map__2[[#This Row],[route_label]]&lt;&gt;A10427,0,SQRT((E10427-route_map__2[[#This Row],[stop_lat]])^2 + ((F10427-route_map__2[[#This Row],[stop_lon]])*COS(RADIANS(route_map__2[[#This Row],[stop_lat]])))^2)*111.32)</f>
        <v>0.18475239267223748</v>
      </c>
    </row>
    <row r="10427" spans="1:7" hidden="1" x14ac:dyDescent="0.2">
      <c r="A10427" t="s">
        <v>209</v>
      </c>
      <c r="B10427">
        <v>1</v>
      </c>
      <c r="C10427">
        <v>21</v>
      </c>
      <c r="D10427" t="s">
        <v>7939</v>
      </c>
      <c r="E10427">
        <v>49.076360999999999</v>
      </c>
      <c r="F10427">
        <v>-122.66959900000001</v>
      </c>
      <c r="G10427">
        <f>IF(route_map__2[[#This Row],[route_label]]&lt;&gt;A10428,0,SQRT((E10428-route_map__2[[#This Row],[stop_lat]])^2 + ((F10428-route_map__2[[#This Row],[stop_lon]])*COS(RADIANS(route_map__2[[#This Row],[stop_lat]])))^2)*111.32)</f>
        <v>0.46778200876830073</v>
      </c>
    </row>
    <row r="10428" spans="1:7" hidden="1" x14ac:dyDescent="0.2">
      <c r="A10428" t="s">
        <v>209</v>
      </c>
      <c r="B10428">
        <v>1</v>
      </c>
      <c r="C10428">
        <v>22</v>
      </c>
      <c r="D10428" t="s">
        <v>7940</v>
      </c>
      <c r="E10428">
        <v>49.072158999999999</v>
      </c>
      <c r="F10428">
        <v>-122.669651</v>
      </c>
      <c r="G10428">
        <f>IF(route_map__2[[#This Row],[route_label]]&lt;&gt;A10429,0,SQRT((E10429-route_map__2[[#This Row],[stop_lat]])^2 + ((F10429-route_map__2[[#This Row],[stop_lon]])*COS(RADIANS(route_map__2[[#This Row],[stop_lat]])))^2)*111.32)</f>
        <v>0.26527781541103468</v>
      </c>
    </row>
    <row r="10429" spans="1:7" hidden="1" x14ac:dyDescent="0.2">
      <c r="A10429" t="s">
        <v>209</v>
      </c>
      <c r="B10429">
        <v>1</v>
      </c>
      <c r="C10429">
        <v>23</v>
      </c>
      <c r="D10429" t="s">
        <v>7941</v>
      </c>
      <c r="E10429">
        <v>49.069775999999997</v>
      </c>
      <c r="F10429">
        <v>-122.669636</v>
      </c>
      <c r="G10429">
        <f>IF(route_map__2[[#This Row],[route_label]]&lt;&gt;A10430,0,SQRT((E10430-route_map__2[[#This Row],[stop_lat]])^2 + ((F10430-route_map__2[[#This Row],[stop_lon]])*COS(RADIANS(route_map__2[[#This Row],[stop_lat]])))^2)*111.32)</f>
        <v>0.20673360258154241</v>
      </c>
    </row>
    <row r="10430" spans="1:7" hidden="1" x14ac:dyDescent="0.2">
      <c r="A10430" t="s">
        <v>209</v>
      </c>
      <c r="B10430">
        <v>1</v>
      </c>
      <c r="C10430">
        <v>24</v>
      </c>
      <c r="D10430" t="s">
        <v>7942</v>
      </c>
      <c r="E10430">
        <v>49.067919000000003</v>
      </c>
      <c r="F10430">
        <v>-122.669667</v>
      </c>
      <c r="G10430">
        <f>IF(route_map__2[[#This Row],[route_label]]&lt;&gt;A10431,0,SQRT((E10431-route_map__2[[#This Row],[stop_lat]])^2 + ((F10431-route_map__2[[#This Row],[stop_lon]])*COS(RADIANS(route_map__2[[#This Row],[stop_lat]])))^2)*111.32)</f>
        <v>0.45908208901534331</v>
      </c>
    </row>
    <row r="10431" spans="1:7" hidden="1" x14ac:dyDescent="0.2">
      <c r="A10431" t="s">
        <v>209</v>
      </c>
      <c r="B10431">
        <v>1</v>
      </c>
      <c r="C10431">
        <v>25</v>
      </c>
      <c r="D10431" t="s">
        <v>7943</v>
      </c>
      <c r="E10431">
        <v>49.067469000000003</v>
      </c>
      <c r="F10431">
        <v>-122.67592399999999</v>
      </c>
      <c r="G10431">
        <f>IF(route_map__2[[#This Row],[route_label]]&lt;&gt;A10432,0,SQRT((E10432-route_map__2[[#This Row],[stop_lat]])^2 + ((F10432-route_map__2[[#This Row],[stop_lon]])*COS(RADIANS(route_map__2[[#This Row],[stop_lat]])))^2)*111.32)</f>
        <v>0.37349674633922925</v>
      </c>
    </row>
    <row r="10432" spans="1:7" hidden="1" x14ac:dyDescent="0.2">
      <c r="A10432" t="s">
        <v>209</v>
      </c>
      <c r="B10432">
        <v>1</v>
      </c>
      <c r="C10432">
        <v>26</v>
      </c>
      <c r="D10432" t="s">
        <v>7944</v>
      </c>
      <c r="E10432">
        <v>49.067484999999998</v>
      </c>
      <c r="F10432">
        <v>-122.681045</v>
      </c>
      <c r="G10432">
        <f>IF(route_map__2[[#This Row],[route_label]]&lt;&gt;A10433,0,SQRT((E10433-route_map__2[[#This Row],[stop_lat]])^2 + ((F10433-route_map__2[[#This Row],[stop_lon]])*COS(RADIANS(route_map__2[[#This Row],[stop_lat]])))^2)*111.32)</f>
        <v>0.37823896944826957</v>
      </c>
    </row>
    <row r="10433" spans="1:7" hidden="1" x14ac:dyDescent="0.2">
      <c r="A10433" t="s">
        <v>209</v>
      </c>
      <c r="B10433">
        <v>1</v>
      </c>
      <c r="C10433">
        <v>27</v>
      </c>
      <c r="D10433" t="s">
        <v>7945</v>
      </c>
      <c r="E10433">
        <v>49.067466000000003</v>
      </c>
      <c r="F10433">
        <v>-122.68623100000001</v>
      </c>
      <c r="G10433">
        <f>IF(route_map__2[[#This Row],[route_label]]&lt;&gt;A10434,0,SQRT((E10434-route_map__2[[#This Row],[stop_lat]])^2 + ((F10434-route_map__2[[#This Row],[stop_lon]])*COS(RADIANS(route_map__2[[#This Row],[stop_lat]])))^2)*111.32)</f>
        <v>0.40674154592369172</v>
      </c>
    </row>
    <row r="10434" spans="1:7" hidden="1" x14ac:dyDescent="0.2">
      <c r="A10434" t="s">
        <v>209</v>
      </c>
      <c r="B10434">
        <v>1</v>
      </c>
      <c r="C10434">
        <v>28</v>
      </c>
      <c r="D10434" t="s">
        <v>7946</v>
      </c>
      <c r="E10434">
        <v>49.066932000000001</v>
      </c>
      <c r="F10434">
        <v>-122.691748</v>
      </c>
      <c r="G10434">
        <f>IF(route_map__2[[#This Row],[route_label]]&lt;&gt;A10435,0,SQRT((E10435-route_map__2[[#This Row],[stop_lat]])^2 + ((F10435-route_map__2[[#This Row],[stop_lon]])*COS(RADIANS(route_map__2[[#This Row],[stop_lat]])))^2)*111.32)</f>
        <v>0.37860406895211079</v>
      </c>
    </row>
    <row r="10435" spans="1:7" hidden="1" x14ac:dyDescent="0.2">
      <c r="A10435" t="s">
        <v>209</v>
      </c>
      <c r="B10435">
        <v>1</v>
      </c>
      <c r="C10435">
        <v>29</v>
      </c>
      <c r="D10435" t="s">
        <v>7947</v>
      </c>
      <c r="E10435">
        <v>49.063530999999998</v>
      </c>
      <c r="F10435">
        <v>-122.691722</v>
      </c>
      <c r="G10435">
        <f>IF(route_map__2[[#This Row],[route_label]]&lt;&gt;A10436,0,SQRT((E10436-route_map__2[[#This Row],[stop_lat]])^2 + ((F10436-route_map__2[[#This Row],[stop_lon]])*COS(RADIANS(route_map__2[[#This Row],[stop_lat]])))^2)*111.32)</f>
        <v>0.42194728527917907</v>
      </c>
    </row>
    <row r="10436" spans="1:7" hidden="1" x14ac:dyDescent="0.2">
      <c r="A10436" t="s">
        <v>209</v>
      </c>
      <c r="B10436">
        <v>1</v>
      </c>
      <c r="C10436">
        <v>30</v>
      </c>
      <c r="D10436" t="s">
        <v>7948</v>
      </c>
      <c r="E10436">
        <v>49.059741000000002</v>
      </c>
      <c r="F10436">
        <v>-122.691638</v>
      </c>
      <c r="G10436">
        <f>IF(route_map__2[[#This Row],[route_label]]&lt;&gt;A10437,0,SQRT((E10437-route_map__2[[#This Row],[stop_lat]])^2 + ((F10437-route_map__2[[#This Row],[stop_lon]])*COS(RADIANS(route_map__2[[#This Row],[stop_lat]])))^2)*111.32)</f>
        <v>0.80762956476588088</v>
      </c>
    </row>
    <row r="10437" spans="1:7" hidden="1" x14ac:dyDescent="0.2">
      <c r="A10437" t="s">
        <v>209</v>
      </c>
      <c r="B10437">
        <v>1</v>
      </c>
      <c r="C10437">
        <v>31</v>
      </c>
      <c r="D10437" t="s">
        <v>7949</v>
      </c>
      <c r="E10437">
        <v>49.052486000000002</v>
      </c>
      <c r="F10437">
        <v>-122.691608</v>
      </c>
      <c r="G10437">
        <f>IF(route_map__2[[#This Row],[route_label]]&lt;&gt;A10438,0,SQRT((E10438-route_map__2[[#This Row],[stop_lat]])^2 + ((F10438-route_map__2[[#This Row],[stop_lon]])*COS(RADIANS(route_map__2[[#This Row],[stop_lat]])))^2)*111.32)</f>
        <v>0.39452542586642608</v>
      </c>
    </row>
    <row r="10438" spans="1:7" hidden="1" x14ac:dyDescent="0.2">
      <c r="A10438" t="s">
        <v>209</v>
      </c>
      <c r="B10438">
        <v>1</v>
      </c>
      <c r="C10438">
        <v>32</v>
      </c>
      <c r="D10438" t="s">
        <v>7950</v>
      </c>
      <c r="E10438">
        <v>49.048941999999997</v>
      </c>
      <c r="F10438">
        <v>-122.691575</v>
      </c>
      <c r="G10438">
        <f>IF(route_map__2[[#This Row],[route_label]]&lt;&gt;A10439,0,SQRT((E10439-route_map__2[[#This Row],[stop_lat]])^2 + ((F10439-route_map__2[[#This Row],[stop_lon]])*COS(RADIANS(route_map__2[[#This Row],[stop_lat]])))^2)*111.32)</f>
        <v>0.3576086487514249</v>
      </c>
    </row>
    <row r="10439" spans="1:7" hidden="1" x14ac:dyDescent="0.2">
      <c r="A10439" t="s">
        <v>209</v>
      </c>
      <c r="B10439">
        <v>1</v>
      </c>
      <c r="C10439">
        <v>33</v>
      </c>
      <c r="D10439" t="s">
        <v>7951</v>
      </c>
      <c r="E10439">
        <v>49.045752999999998</v>
      </c>
      <c r="F10439">
        <v>-122.692166</v>
      </c>
      <c r="G10439">
        <f>IF(route_map__2[[#This Row],[route_label]]&lt;&gt;A10440,0,SQRT((E10440-route_map__2[[#This Row],[stop_lat]])^2 + ((F10440-route_map__2[[#This Row],[stop_lon]])*COS(RADIANS(route_map__2[[#This Row],[stop_lat]])))^2)*111.32)</f>
        <v>0.39300302502283163</v>
      </c>
    </row>
    <row r="10440" spans="1:7" hidden="1" x14ac:dyDescent="0.2">
      <c r="A10440" t="s">
        <v>209</v>
      </c>
      <c r="B10440">
        <v>1</v>
      </c>
      <c r="C10440">
        <v>34</v>
      </c>
      <c r="D10440" t="s">
        <v>7952</v>
      </c>
      <c r="E10440">
        <v>49.045780000000001</v>
      </c>
      <c r="F10440">
        <v>-122.697552</v>
      </c>
      <c r="G10440">
        <f>IF(route_map__2[[#This Row],[route_label]]&lt;&gt;A10441,0,SQRT((E10441-route_map__2[[#This Row],[stop_lat]])^2 + ((F10441-route_map__2[[#This Row],[stop_lon]])*COS(RADIANS(route_map__2[[#This Row],[stop_lat]])))^2)*111.32)</f>
        <v>0.41400870320759037</v>
      </c>
    </row>
    <row r="10441" spans="1:7" hidden="1" x14ac:dyDescent="0.2">
      <c r="A10441" t="s">
        <v>209</v>
      </c>
      <c r="B10441">
        <v>1</v>
      </c>
      <c r="C10441">
        <v>35</v>
      </c>
      <c r="D10441" t="s">
        <v>7953</v>
      </c>
      <c r="E10441">
        <v>49.045794999999998</v>
      </c>
      <c r="F10441">
        <v>-122.703226</v>
      </c>
      <c r="G10441">
        <f>IF(route_map__2[[#This Row],[route_label]]&lt;&gt;A10442,0,SQRT((E10442-route_map__2[[#This Row],[stop_lat]])^2 + ((F10442-route_map__2[[#This Row],[stop_lon]])*COS(RADIANS(route_map__2[[#This Row],[stop_lat]])))^2)*111.32)</f>
        <v>0.79038151598307793</v>
      </c>
    </row>
    <row r="10442" spans="1:7" hidden="1" x14ac:dyDescent="0.2">
      <c r="A10442" t="s">
        <v>209</v>
      </c>
      <c r="B10442">
        <v>1</v>
      </c>
      <c r="C10442">
        <v>36</v>
      </c>
      <c r="D10442" t="s">
        <v>7954</v>
      </c>
      <c r="E10442">
        <v>49.045743000000002</v>
      </c>
      <c r="F10442">
        <v>-122.71405799999999</v>
      </c>
      <c r="G10442">
        <f>IF(route_map__2[[#This Row],[route_label]]&lt;&gt;A10443,0,SQRT((E10443-route_map__2[[#This Row],[stop_lat]])^2 + ((F10443-route_map__2[[#This Row],[stop_lon]])*COS(RADIANS(route_map__2[[#This Row],[stop_lat]])))^2)*111.32)</f>
        <v>0.78605732146711382</v>
      </c>
    </row>
    <row r="10443" spans="1:7" hidden="1" x14ac:dyDescent="0.2">
      <c r="A10443" t="s">
        <v>209</v>
      </c>
      <c r="B10443">
        <v>1</v>
      </c>
      <c r="C10443">
        <v>37</v>
      </c>
      <c r="D10443" t="s">
        <v>7955</v>
      </c>
      <c r="E10443">
        <v>49.045731000000004</v>
      </c>
      <c r="F10443">
        <v>-122.72483099999999</v>
      </c>
      <c r="G10443">
        <f>IF(route_map__2[[#This Row],[route_label]]&lt;&gt;A10444,0,SQRT((E10444-route_map__2[[#This Row],[stop_lat]])^2 + ((F10444-route_map__2[[#This Row],[stop_lon]])*COS(RADIANS(route_map__2[[#This Row],[stop_lat]])))^2)*111.32)</f>
        <v>0.81144910280191374</v>
      </c>
    </row>
    <row r="10444" spans="1:7" hidden="1" x14ac:dyDescent="0.2">
      <c r="A10444" t="s">
        <v>209</v>
      </c>
      <c r="B10444">
        <v>1</v>
      </c>
      <c r="C10444">
        <v>38</v>
      </c>
      <c r="D10444" t="s">
        <v>7956</v>
      </c>
      <c r="E10444">
        <v>49.045741</v>
      </c>
      <c r="F10444">
        <v>-122.735952</v>
      </c>
      <c r="G10444">
        <f>IF(route_map__2[[#This Row],[route_label]]&lt;&gt;A10445,0,SQRT((E10445-route_map__2[[#This Row],[stop_lat]])^2 + ((F10445-route_map__2[[#This Row],[stop_lon]])*COS(RADIANS(route_map__2[[#This Row],[stop_lat]])))^2)*111.32)</f>
        <v>0.78722379028537781</v>
      </c>
    </row>
    <row r="10445" spans="1:7" hidden="1" x14ac:dyDescent="0.2">
      <c r="A10445" t="s">
        <v>209</v>
      </c>
      <c r="B10445">
        <v>1</v>
      </c>
      <c r="C10445">
        <v>39</v>
      </c>
      <c r="D10445" t="s">
        <v>7957</v>
      </c>
      <c r="E10445">
        <v>49.045744999999997</v>
      </c>
      <c r="F10445">
        <v>-122.746741</v>
      </c>
      <c r="G10445">
        <f>IF(route_map__2[[#This Row],[route_label]]&lt;&gt;A10446,0,SQRT((E10446-route_map__2[[#This Row],[stop_lat]])^2 + ((F10446-route_map__2[[#This Row],[stop_lon]])*COS(RADIANS(route_map__2[[#This Row],[stop_lat]])))^2)*111.32)</f>
        <v>0.80809366567532037</v>
      </c>
    </row>
    <row r="10446" spans="1:7" hidden="1" x14ac:dyDescent="0.2">
      <c r="A10446" t="s">
        <v>209</v>
      </c>
      <c r="B10446">
        <v>1</v>
      </c>
      <c r="C10446">
        <v>40</v>
      </c>
      <c r="D10446" t="s">
        <v>7958</v>
      </c>
      <c r="E10446">
        <v>49.045760999999999</v>
      </c>
      <c r="F10446">
        <v>-122.75781600000001</v>
      </c>
      <c r="G10446">
        <f>IF(route_map__2[[#This Row],[route_label]]&lt;&gt;A10447,0,SQRT((E10447-route_map__2[[#This Row],[stop_lat]])^2 + ((F10447-route_map__2[[#This Row],[stop_lon]])*COS(RADIANS(route_map__2[[#This Row],[stop_lat]])))^2)*111.32)</f>
        <v>0.80870854070802589</v>
      </c>
    </row>
    <row r="10447" spans="1:7" hidden="1" x14ac:dyDescent="0.2">
      <c r="A10447" t="s">
        <v>209</v>
      </c>
      <c r="B10447">
        <v>1</v>
      </c>
      <c r="C10447">
        <v>41</v>
      </c>
      <c r="D10447" t="s">
        <v>7959</v>
      </c>
      <c r="E10447">
        <v>49.045695000000002</v>
      </c>
      <c r="F10447">
        <v>-122.768899</v>
      </c>
      <c r="G10447">
        <f>IF(route_map__2[[#This Row],[route_label]]&lt;&gt;A10448,0,SQRT((E10448-route_map__2[[#This Row],[stop_lat]])^2 + ((F10448-route_map__2[[#This Row],[stop_lon]])*COS(RADIANS(route_map__2[[#This Row],[stop_lat]])))^2)*111.32)</f>
        <v>0.50726416388103923</v>
      </c>
    </row>
    <row r="10448" spans="1:7" hidden="1" x14ac:dyDescent="0.2">
      <c r="A10448" t="s">
        <v>209</v>
      </c>
      <c r="B10448">
        <v>1</v>
      </c>
      <c r="C10448">
        <v>42</v>
      </c>
      <c r="D10448" t="s">
        <v>7960</v>
      </c>
      <c r="E10448">
        <v>49.045668999999997</v>
      </c>
      <c r="F10448">
        <v>-122.775851</v>
      </c>
      <c r="G10448">
        <f>IF(route_map__2[[#This Row],[route_label]]&lt;&gt;A10449,0,SQRT((E10449-route_map__2[[#This Row],[stop_lat]])^2 + ((F10449-route_map__2[[#This Row],[stop_lon]])*COS(RADIANS(route_map__2[[#This Row],[stop_lat]])))^2)*111.32)</f>
        <v>0.29245420788334209</v>
      </c>
    </row>
    <row r="10449" spans="1:7" hidden="1" x14ac:dyDescent="0.2">
      <c r="A10449" t="s">
        <v>209</v>
      </c>
      <c r="B10449">
        <v>1</v>
      </c>
      <c r="C10449">
        <v>43</v>
      </c>
      <c r="D10449" t="s">
        <v>6622</v>
      </c>
      <c r="E10449">
        <v>49.045648999999997</v>
      </c>
      <c r="F10449">
        <v>-122.779859</v>
      </c>
      <c r="G10449">
        <f>IF(route_map__2[[#This Row],[route_label]]&lt;&gt;A10450,0,SQRT((E10450-route_map__2[[#This Row],[stop_lat]])^2 + ((F10450-route_map__2[[#This Row],[stop_lon]])*COS(RADIANS(route_map__2[[#This Row],[stop_lat]])))^2)*111.32)</f>
        <v>0.2538568478433495</v>
      </c>
    </row>
    <row r="10450" spans="1:7" hidden="1" x14ac:dyDescent="0.2">
      <c r="A10450" t="s">
        <v>209</v>
      </c>
      <c r="B10450">
        <v>1</v>
      </c>
      <c r="C10450">
        <v>44</v>
      </c>
      <c r="D10450" t="s">
        <v>6623</v>
      </c>
      <c r="E10450">
        <v>49.045668999999997</v>
      </c>
      <c r="F10450">
        <v>-122.783338</v>
      </c>
      <c r="G10450">
        <f>IF(route_map__2[[#This Row],[route_label]]&lt;&gt;A10451,0,SQRT((E10451-route_map__2[[#This Row],[stop_lat]])^2 + ((F10451-route_map__2[[#This Row],[stop_lon]])*COS(RADIANS(route_map__2[[#This Row],[stop_lat]])))^2)*111.32)</f>
        <v>0.53972638295264097</v>
      </c>
    </row>
    <row r="10451" spans="1:7" hidden="1" x14ac:dyDescent="0.2">
      <c r="A10451" t="s">
        <v>209</v>
      </c>
      <c r="B10451">
        <v>1</v>
      </c>
      <c r="C10451">
        <v>45</v>
      </c>
      <c r="D10451" t="s">
        <v>6624</v>
      </c>
      <c r="E10451">
        <v>49.045676</v>
      </c>
      <c r="F10451">
        <v>-122.790735</v>
      </c>
      <c r="G10451">
        <f>IF(route_map__2[[#This Row],[route_label]]&lt;&gt;A10452,0,SQRT((E10452-route_map__2[[#This Row],[stop_lat]])^2 + ((F10452-route_map__2[[#This Row],[stop_lon]])*COS(RADIANS(route_map__2[[#This Row],[stop_lat]])))^2)*111.32)</f>
        <v>0.29602705016700137</v>
      </c>
    </row>
    <row r="10452" spans="1:7" hidden="1" x14ac:dyDescent="0.2">
      <c r="A10452" t="s">
        <v>209</v>
      </c>
      <c r="B10452">
        <v>1</v>
      </c>
      <c r="C10452">
        <v>46</v>
      </c>
      <c r="D10452" t="s">
        <v>7961</v>
      </c>
      <c r="E10452">
        <v>49.045693</v>
      </c>
      <c r="F10452">
        <v>-122.794792</v>
      </c>
      <c r="G10452">
        <f>IF(route_map__2[[#This Row],[route_label]]&lt;&gt;A10453,0,SQRT((E10453-route_map__2[[#This Row],[stop_lat]])^2 + ((F10453-route_map__2[[#This Row],[stop_lon]])*COS(RADIANS(route_map__2[[#This Row],[stop_lat]])))^2)*111.32)</f>
        <v>0.24027693345752238</v>
      </c>
    </row>
    <row r="10453" spans="1:7" hidden="1" x14ac:dyDescent="0.2">
      <c r="A10453" t="s">
        <v>209</v>
      </c>
      <c r="B10453">
        <v>1</v>
      </c>
      <c r="C10453">
        <v>47</v>
      </c>
      <c r="D10453" t="s">
        <v>7962</v>
      </c>
      <c r="E10453">
        <v>49.045701000000001</v>
      </c>
      <c r="F10453">
        <v>-122.798085</v>
      </c>
      <c r="G10453">
        <f>IF(route_map__2[[#This Row],[route_label]]&lt;&gt;A10454,0,SQRT((E10454-route_map__2[[#This Row],[stop_lat]])^2 + ((F10454-route_map__2[[#This Row],[stop_lon]])*COS(RADIANS(route_map__2[[#This Row],[stop_lat]])))^2)*111.32)</f>
        <v>0.24604731456368531</v>
      </c>
    </row>
    <row r="10454" spans="1:7" hidden="1" x14ac:dyDescent="0.2">
      <c r="A10454" t="s">
        <v>209</v>
      </c>
      <c r="B10454">
        <v>1</v>
      </c>
      <c r="C10454">
        <v>48</v>
      </c>
      <c r="D10454" t="s">
        <v>5924</v>
      </c>
      <c r="E10454">
        <v>49.045126000000003</v>
      </c>
      <c r="F10454">
        <v>-122.80134099999999</v>
      </c>
      <c r="G10454">
        <f>IF(route_map__2[[#This Row],[route_label]]&lt;&gt;A10455,0,SQRT((E10455-route_map__2[[#This Row],[stop_lat]])^2 + ((F10455-route_map__2[[#This Row],[stop_lon]])*COS(RADIANS(route_map__2[[#This Row],[stop_lat]])))^2)*111.32)</f>
        <v>0.37960257449268481</v>
      </c>
    </row>
    <row r="10455" spans="1:7" hidden="1" x14ac:dyDescent="0.2">
      <c r="A10455" t="s">
        <v>209</v>
      </c>
      <c r="B10455">
        <v>1</v>
      </c>
      <c r="C10455">
        <v>49</v>
      </c>
      <c r="D10455" t="s">
        <v>5925</v>
      </c>
      <c r="E10455">
        <v>49.041716000000001</v>
      </c>
      <c r="F10455">
        <v>-122.801327</v>
      </c>
      <c r="G10455">
        <f>IF(route_map__2[[#This Row],[route_label]]&lt;&gt;A10456,0,SQRT((E10456-route_map__2[[#This Row],[stop_lat]])^2 + ((F10456-route_map__2[[#This Row],[stop_lon]])*COS(RADIANS(route_map__2[[#This Row],[stop_lat]])))^2)*111.32)</f>
        <v>0.40487494994005624</v>
      </c>
    </row>
    <row r="10456" spans="1:7" hidden="1" x14ac:dyDescent="0.2">
      <c r="A10456" t="s">
        <v>209</v>
      </c>
      <c r="B10456">
        <v>1</v>
      </c>
      <c r="C10456">
        <v>50</v>
      </c>
      <c r="D10456" t="s">
        <v>5926</v>
      </c>
      <c r="E10456">
        <v>49.038079000000003</v>
      </c>
      <c r="F10456">
        <v>-122.80135199999999</v>
      </c>
      <c r="G10456">
        <f>IF(route_map__2[[#This Row],[route_label]]&lt;&gt;A10457,0,SQRT((E10457-route_map__2[[#This Row],[stop_lat]])^2 + ((F10457-route_map__2[[#This Row],[stop_lon]])*COS(RADIANS(route_map__2[[#This Row],[stop_lat]])))^2)*111.32)</f>
        <v>0.20261345292670774</v>
      </c>
    </row>
    <row r="10457" spans="1:7" hidden="1" x14ac:dyDescent="0.2">
      <c r="A10457" t="s">
        <v>209</v>
      </c>
      <c r="B10457">
        <v>1</v>
      </c>
      <c r="C10457">
        <v>51</v>
      </c>
      <c r="D10457" t="s">
        <v>5927</v>
      </c>
      <c r="E10457">
        <v>49.036259000000001</v>
      </c>
      <c r="F10457">
        <v>-122.801323</v>
      </c>
      <c r="G10457">
        <f>IF(route_map__2[[#This Row],[route_label]]&lt;&gt;A10458,0,SQRT((E10458-route_map__2[[#This Row],[stop_lat]])^2 + ((F10458-route_map__2[[#This Row],[stop_lon]])*COS(RADIANS(route_map__2[[#This Row],[stop_lat]])))^2)*111.32)</f>
        <v>0.25705328272337141</v>
      </c>
    </row>
    <row r="10458" spans="1:7" hidden="1" x14ac:dyDescent="0.2">
      <c r="A10458" t="s">
        <v>209</v>
      </c>
      <c r="B10458">
        <v>1</v>
      </c>
      <c r="C10458">
        <v>52</v>
      </c>
      <c r="D10458" t="s">
        <v>6726</v>
      </c>
      <c r="E10458">
        <v>49.034509</v>
      </c>
      <c r="F10458">
        <v>-122.80362100000001</v>
      </c>
      <c r="G10458">
        <f>IF(route_map__2[[#This Row],[route_label]]&lt;&gt;A10459,0,SQRT((E10459-route_map__2[[#This Row],[stop_lat]])^2 + ((F10459-route_map__2[[#This Row],[stop_lon]])*COS(RADIANS(route_map__2[[#This Row],[stop_lat]])))^2)*111.32)</f>
        <v>0.26079993916690647</v>
      </c>
    </row>
    <row r="10459" spans="1:7" hidden="1" x14ac:dyDescent="0.2">
      <c r="A10459" t="s">
        <v>209</v>
      </c>
      <c r="B10459">
        <v>1</v>
      </c>
      <c r="C10459">
        <v>53</v>
      </c>
      <c r="D10459" t="s">
        <v>7124</v>
      </c>
      <c r="E10459">
        <v>49.032454000000001</v>
      </c>
      <c r="F10459">
        <v>-122.80533699999999</v>
      </c>
      <c r="G10459">
        <f>IF(route_map__2[[#This Row],[route_label]]&lt;&gt;A10460,0,SQRT((E10460-route_map__2[[#This Row],[stop_lat]])^2 + ((F10460-route_map__2[[#This Row],[stop_lon]])*COS(RADIANS(route_map__2[[#This Row],[stop_lat]])))^2)*111.32)</f>
        <v>0.36628733353411158</v>
      </c>
    </row>
    <row r="10460" spans="1:7" hidden="1" x14ac:dyDescent="0.2">
      <c r="A10460" t="s">
        <v>209</v>
      </c>
      <c r="B10460">
        <v>1</v>
      </c>
      <c r="C10460">
        <v>54</v>
      </c>
      <c r="D10460" t="s">
        <v>7896</v>
      </c>
      <c r="E10460">
        <v>49.034168000000001</v>
      </c>
      <c r="F10460">
        <v>-122.801053</v>
      </c>
      <c r="G10460">
        <f>IF(route_map__2[[#This Row],[route_label]]&lt;&gt;A10461,0,SQRT((E10461-route_map__2[[#This Row],[stop_lat]])^2 + ((F10461-route_map__2[[#This Row],[stop_lon]])*COS(RADIANS(route_map__2[[#This Row],[stop_lat]])))^2)*111.32)</f>
        <v>0</v>
      </c>
    </row>
    <row r="10461" spans="1:7" hidden="1" x14ac:dyDescent="0.2">
      <c r="A10461" t="s">
        <v>114</v>
      </c>
      <c r="B10461">
        <v>0</v>
      </c>
      <c r="C10461">
        <v>1</v>
      </c>
      <c r="D10461" t="s">
        <v>7963</v>
      </c>
      <c r="E10461">
        <v>49.247656999999997</v>
      </c>
      <c r="F10461">
        <v>-122.89519</v>
      </c>
      <c r="G10461">
        <f>IF(route_map__2[[#This Row],[route_label]]&lt;&gt;A10462,0,SQRT((E10462-route_map__2[[#This Row],[stop_lat]])^2 + ((F10462-route_map__2[[#This Row],[stop_lon]])*COS(RADIANS(route_map__2[[#This Row],[stop_lat]])))^2)*111.32)</f>
        <v>9.6047603685858558</v>
      </c>
    </row>
    <row r="10462" spans="1:7" hidden="1" x14ac:dyDescent="0.2">
      <c r="A10462" t="s">
        <v>114</v>
      </c>
      <c r="B10462">
        <v>0</v>
      </c>
      <c r="C10462">
        <v>2</v>
      </c>
      <c r="D10462" t="s">
        <v>7964</v>
      </c>
      <c r="E10462">
        <v>49.195334000000003</v>
      </c>
      <c r="F10462">
        <v>-122.79009499999999</v>
      </c>
      <c r="G10462">
        <f>IF(route_map__2[[#This Row],[route_label]]&lt;&gt;A10463,0,SQRT((E10463-route_map__2[[#This Row],[stop_lat]])^2 + ((F10463-route_map__2[[#This Row],[stop_lon]])*COS(RADIANS(route_map__2[[#This Row],[stop_lat]])))^2)*111.32)</f>
        <v>10.208629504189423</v>
      </c>
    </row>
    <row r="10463" spans="1:7" hidden="1" x14ac:dyDescent="0.2">
      <c r="A10463" t="s">
        <v>114</v>
      </c>
      <c r="B10463">
        <v>0</v>
      </c>
      <c r="C10463">
        <v>3</v>
      </c>
      <c r="D10463" t="s">
        <v>7077</v>
      </c>
      <c r="E10463">
        <v>49.160693000000002</v>
      </c>
      <c r="F10463">
        <v>-122.66015899999999</v>
      </c>
      <c r="G10463">
        <f>IF(route_map__2[[#This Row],[route_label]]&lt;&gt;A10464,0,SQRT((E10464-route_map__2[[#This Row],[stop_lat]])^2 + ((F10464-route_map__2[[#This Row],[stop_lon]])*COS(RADIANS(route_map__2[[#This Row],[stop_lat]])))^2)*111.32)</f>
        <v>8.6287124254931055E-2</v>
      </c>
    </row>
    <row r="10464" spans="1:7" hidden="1" x14ac:dyDescent="0.2">
      <c r="A10464" t="s">
        <v>114</v>
      </c>
      <c r="B10464">
        <v>1</v>
      </c>
      <c r="C10464">
        <v>1</v>
      </c>
      <c r="D10464" t="s">
        <v>7965</v>
      </c>
      <c r="E10464">
        <v>49.159965</v>
      </c>
      <c r="F10464">
        <v>-122.660566</v>
      </c>
      <c r="G10464">
        <f>IF(route_map__2[[#This Row],[route_label]]&lt;&gt;A10465,0,SQRT((E10465-route_map__2[[#This Row],[stop_lat]])^2 + ((F10465-route_map__2[[#This Row],[stop_lon]])*COS(RADIANS(route_map__2[[#This Row],[stop_lat]])))^2)*111.32)</f>
        <v>10.173286467908612</v>
      </c>
    </row>
    <row r="10465" spans="1:7" hidden="1" x14ac:dyDescent="0.2">
      <c r="A10465" t="s">
        <v>114</v>
      </c>
      <c r="B10465">
        <v>1</v>
      </c>
      <c r="C10465">
        <v>2</v>
      </c>
      <c r="D10465" t="s">
        <v>7966</v>
      </c>
      <c r="E10465">
        <v>49.195292000000002</v>
      </c>
      <c r="F10465">
        <v>-122.78945</v>
      </c>
      <c r="G10465">
        <f>IF(route_map__2[[#This Row],[route_label]]&lt;&gt;A10466,0,SQRT((E10466-route_map__2[[#This Row],[stop_lat]])^2 + ((F10466-route_map__2[[#This Row],[stop_lon]])*COS(RADIANS(route_map__2[[#This Row],[stop_lat]])))^2)*111.32)</f>
        <v>9.6520213377923856</v>
      </c>
    </row>
    <row r="10466" spans="1:7" hidden="1" x14ac:dyDescent="0.2">
      <c r="A10466" t="s">
        <v>114</v>
      </c>
      <c r="B10466">
        <v>1</v>
      </c>
      <c r="C10466">
        <v>3</v>
      </c>
      <c r="D10466" t="s">
        <v>7967</v>
      </c>
      <c r="E10466">
        <v>49.247995000000003</v>
      </c>
      <c r="F10466">
        <v>-122.894807</v>
      </c>
      <c r="G10466">
        <f>IF(route_map__2[[#This Row],[route_label]]&lt;&gt;A10467,0,SQRT((E10467-route_map__2[[#This Row],[stop_lat]])^2 + ((F10467-route_map__2[[#This Row],[stop_lon]])*COS(RADIANS(route_map__2[[#This Row],[stop_lat]])))^2)*111.32)</f>
        <v>0</v>
      </c>
    </row>
    <row r="10467" spans="1:7" hidden="1" x14ac:dyDescent="0.2">
      <c r="A10467" t="s">
        <v>367</v>
      </c>
      <c r="B10467">
        <v>0</v>
      </c>
      <c r="C10467">
        <v>1</v>
      </c>
      <c r="D10467" t="s">
        <v>6950</v>
      </c>
      <c r="E10467">
        <v>49.106538</v>
      </c>
      <c r="F10467">
        <v>-122.654955</v>
      </c>
      <c r="G10467">
        <f>IF(route_map__2[[#This Row],[route_label]]&lt;&gt;A10468,0,SQRT((E10468-route_map__2[[#This Row],[stop_lat]])^2 + ((F10468-route_map__2[[#This Row],[stop_lon]])*COS(RADIANS(route_map__2[[#This Row],[stop_lat]])))^2)*111.32)</f>
        <v>0.39734016513828679</v>
      </c>
    </row>
    <row r="10468" spans="1:7" hidden="1" x14ac:dyDescent="0.2">
      <c r="A10468" t="s">
        <v>367</v>
      </c>
      <c r="B10468">
        <v>0</v>
      </c>
      <c r="C10468">
        <v>2</v>
      </c>
      <c r="D10468" t="s">
        <v>7968</v>
      </c>
      <c r="E10468">
        <v>49.103152000000001</v>
      </c>
      <c r="F10468">
        <v>-122.65667999999999</v>
      </c>
      <c r="G10468">
        <f>IF(route_map__2[[#This Row],[route_label]]&lt;&gt;A10469,0,SQRT((E10469-route_map__2[[#This Row],[stop_lat]])^2 + ((F10469-route_map__2[[#This Row],[stop_lon]])*COS(RADIANS(route_map__2[[#This Row],[stop_lat]])))^2)*111.32)</f>
        <v>0.35246515233359693</v>
      </c>
    </row>
    <row r="10469" spans="1:7" hidden="1" x14ac:dyDescent="0.2">
      <c r="A10469" t="s">
        <v>367</v>
      </c>
      <c r="B10469">
        <v>0</v>
      </c>
      <c r="C10469">
        <v>3</v>
      </c>
      <c r="D10469" t="s">
        <v>7969</v>
      </c>
      <c r="E10469">
        <v>49.099986999999999</v>
      </c>
      <c r="F10469">
        <v>-122.65681499999999</v>
      </c>
      <c r="G10469">
        <f>IF(route_map__2[[#This Row],[route_label]]&lt;&gt;A10470,0,SQRT((E10470-route_map__2[[#This Row],[stop_lat]])^2 + ((F10470-route_map__2[[#This Row],[stop_lon]])*COS(RADIANS(route_map__2[[#This Row],[stop_lat]])))^2)*111.32)</f>
        <v>0.18438467126769936</v>
      </c>
    </row>
    <row r="10470" spans="1:7" hidden="1" x14ac:dyDescent="0.2">
      <c r="A10470" t="s">
        <v>367</v>
      </c>
      <c r="B10470">
        <v>0</v>
      </c>
      <c r="C10470">
        <v>4</v>
      </c>
      <c r="D10470" t="s">
        <v>7970</v>
      </c>
      <c r="E10470">
        <v>49.098415000000003</v>
      </c>
      <c r="F10470">
        <v>-122.656018</v>
      </c>
      <c r="G10470">
        <f>IF(route_map__2[[#This Row],[route_label]]&lt;&gt;A10471,0,SQRT((E10471-route_map__2[[#This Row],[stop_lat]])^2 + ((F10471-route_map__2[[#This Row],[stop_lon]])*COS(RADIANS(route_map__2[[#This Row],[stop_lat]])))^2)*111.32)</f>
        <v>0.39806008512400015</v>
      </c>
    </row>
    <row r="10471" spans="1:7" hidden="1" x14ac:dyDescent="0.2">
      <c r="A10471" t="s">
        <v>367</v>
      </c>
      <c r="B10471">
        <v>0</v>
      </c>
      <c r="C10471">
        <v>5</v>
      </c>
      <c r="D10471" t="s">
        <v>7971</v>
      </c>
      <c r="E10471">
        <v>49.096724000000002</v>
      </c>
      <c r="F10471">
        <v>-122.651206</v>
      </c>
      <c r="G10471">
        <f>IF(route_map__2[[#This Row],[route_label]]&lt;&gt;A10472,0,SQRT((E10472-route_map__2[[#This Row],[stop_lat]])^2 + ((F10472-route_map__2[[#This Row],[stop_lon]])*COS(RADIANS(route_map__2[[#This Row],[stop_lat]])))^2)*111.32)</f>
        <v>0.1701565674907109</v>
      </c>
    </row>
    <row r="10472" spans="1:7" hidden="1" x14ac:dyDescent="0.2">
      <c r="A10472" t="s">
        <v>367</v>
      </c>
      <c r="B10472">
        <v>0</v>
      </c>
      <c r="C10472">
        <v>6</v>
      </c>
      <c r="D10472" t="s">
        <v>7972</v>
      </c>
      <c r="E10472">
        <v>49.09639</v>
      </c>
      <c r="F10472">
        <v>-122.648928</v>
      </c>
      <c r="G10472">
        <f>IF(route_map__2[[#This Row],[route_label]]&lt;&gt;A10473,0,SQRT((E10473-route_map__2[[#This Row],[stop_lat]])^2 + ((F10473-route_map__2[[#This Row],[stop_lon]])*COS(RADIANS(route_map__2[[#This Row],[stop_lat]])))^2)*111.32)</f>
        <v>0.18772712375864628</v>
      </c>
    </row>
    <row r="10473" spans="1:7" hidden="1" x14ac:dyDescent="0.2">
      <c r="A10473" t="s">
        <v>367</v>
      </c>
      <c r="B10473">
        <v>0</v>
      </c>
      <c r="C10473">
        <v>7</v>
      </c>
      <c r="D10473" t="s">
        <v>7973</v>
      </c>
      <c r="E10473">
        <v>49.096885</v>
      </c>
      <c r="F10473">
        <v>-122.646466</v>
      </c>
      <c r="G10473">
        <f>IF(route_map__2[[#This Row],[route_label]]&lt;&gt;A10474,0,SQRT((E10474-route_map__2[[#This Row],[stop_lat]])^2 + ((F10474-route_map__2[[#This Row],[stop_lon]])*COS(RADIANS(route_map__2[[#This Row],[stop_lat]])))^2)*111.32)</f>
        <v>0.46127180140362989</v>
      </c>
    </row>
    <row r="10474" spans="1:7" hidden="1" x14ac:dyDescent="0.2">
      <c r="A10474" t="s">
        <v>367</v>
      </c>
      <c r="B10474">
        <v>0</v>
      </c>
      <c r="C10474">
        <v>8</v>
      </c>
      <c r="D10474" t="s">
        <v>7974</v>
      </c>
      <c r="E10474">
        <v>49.100627000000003</v>
      </c>
      <c r="F10474">
        <v>-122.643748</v>
      </c>
      <c r="G10474">
        <f>IF(route_map__2[[#This Row],[route_label]]&lt;&gt;A10475,0,SQRT((E10475-route_map__2[[#This Row],[stop_lat]])^2 + ((F10475-route_map__2[[#This Row],[stop_lon]])*COS(RADIANS(route_map__2[[#This Row],[stop_lat]])))^2)*111.32)</f>
        <v>1.4739446570599841</v>
      </c>
    </row>
    <row r="10475" spans="1:7" hidden="1" x14ac:dyDescent="0.2">
      <c r="A10475" t="s">
        <v>367</v>
      </c>
      <c r="B10475">
        <v>0</v>
      </c>
      <c r="C10475">
        <v>9</v>
      </c>
      <c r="D10475" t="s">
        <v>7842</v>
      </c>
      <c r="E10475">
        <v>49.096719</v>
      </c>
      <c r="F10475">
        <v>-122.624426</v>
      </c>
      <c r="G10475">
        <f>IF(route_map__2[[#This Row],[route_label]]&lt;&gt;A10476,0,SQRT((E10476-route_map__2[[#This Row],[stop_lat]])^2 + ((F10476-route_map__2[[#This Row],[stop_lon]])*COS(RADIANS(route_map__2[[#This Row],[stop_lat]])))^2)*111.32)</f>
        <v>0.10336924987749778</v>
      </c>
    </row>
    <row r="10476" spans="1:7" hidden="1" x14ac:dyDescent="0.2">
      <c r="A10476" t="s">
        <v>367</v>
      </c>
      <c r="B10476">
        <v>0</v>
      </c>
      <c r="C10476">
        <v>10</v>
      </c>
      <c r="D10476" t="s">
        <v>7975</v>
      </c>
      <c r="E10476">
        <v>49.097397000000001</v>
      </c>
      <c r="F10476">
        <v>-122.623457</v>
      </c>
      <c r="G10476">
        <f>IF(route_map__2[[#This Row],[route_label]]&lt;&gt;A10477,0,SQRT((E10477-route_map__2[[#This Row],[stop_lat]])^2 + ((F10477-route_map__2[[#This Row],[stop_lon]])*COS(RADIANS(route_map__2[[#This Row],[stop_lat]])))^2)*111.32)</f>
        <v>0.25779511008006001</v>
      </c>
    </row>
    <row r="10477" spans="1:7" hidden="1" x14ac:dyDescent="0.2">
      <c r="A10477" t="s">
        <v>367</v>
      </c>
      <c r="B10477">
        <v>0</v>
      </c>
      <c r="C10477">
        <v>11</v>
      </c>
      <c r="D10477" t="s">
        <v>7976</v>
      </c>
      <c r="E10477">
        <v>49.096671999999998</v>
      </c>
      <c r="F10477">
        <v>-122.620098</v>
      </c>
      <c r="G10477">
        <f>IF(route_map__2[[#This Row],[route_label]]&lt;&gt;A10478,0,SQRT((E10478-route_map__2[[#This Row],[stop_lat]])^2 + ((F10478-route_map__2[[#This Row],[stop_lon]])*COS(RADIANS(route_map__2[[#This Row],[stop_lat]])))^2)*111.32)</f>
        <v>0.31356024594163856</v>
      </c>
    </row>
    <row r="10478" spans="1:7" hidden="1" x14ac:dyDescent="0.2">
      <c r="A10478" t="s">
        <v>367</v>
      </c>
      <c r="B10478">
        <v>0</v>
      </c>
      <c r="C10478">
        <v>12</v>
      </c>
      <c r="D10478" t="s">
        <v>7977</v>
      </c>
      <c r="E10478">
        <v>49.096725999999997</v>
      </c>
      <c r="F10478">
        <v>-122.615797</v>
      </c>
      <c r="G10478">
        <f>IF(route_map__2[[#This Row],[route_label]]&lt;&gt;A10479,0,SQRT((E10479-route_map__2[[#This Row],[stop_lat]])^2 + ((F10479-route_map__2[[#This Row],[stop_lon]])*COS(RADIANS(route_map__2[[#This Row],[stop_lat]])))^2)*111.32)</f>
        <v>0.41961841565195257</v>
      </c>
    </row>
    <row r="10479" spans="1:7" hidden="1" x14ac:dyDescent="0.2">
      <c r="A10479" t="s">
        <v>367</v>
      </c>
      <c r="B10479">
        <v>0</v>
      </c>
      <c r="C10479">
        <v>13</v>
      </c>
      <c r="D10479" t="s">
        <v>7978</v>
      </c>
      <c r="E10479">
        <v>49.095554999999997</v>
      </c>
      <c r="F10479">
        <v>-122.610325</v>
      </c>
      <c r="G10479">
        <f>IF(route_map__2[[#This Row],[route_label]]&lt;&gt;A10480,0,SQRT((E10480-route_map__2[[#This Row],[stop_lat]])^2 + ((F10480-route_map__2[[#This Row],[stop_lon]])*COS(RADIANS(route_map__2[[#This Row],[stop_lat]])))^2)*111.32)</f>
        <v>0.29457933443603412</v>
      </c>
    </row>
    <row r="10480" spans="1:7" hidden="1" x14ac:dyDescent="0.2">
      <c r="A10480" t="s">
        <v>367</v>
      </c>
      <c r="B10480">
        <v>0</v>
      </c>
      <c r="C10480">
        <v>14</v>
      </c>
      <c r="D10480" t="s">
        <v>7979</v>
      </c>
      <c r="E10480">
        <v>49.092965999999997</v>
      </c>
      <c r="F10480">
        <v>-122.609489</v>
      </c>
      <c r="G10480">
        <f>IF(route_map__2[[#This Row],[route_label]]&lt;&gt;A10481,0,SQRT((E10481-route_map__2[[#This Row],[stop_lat]])^2 + ((F10481-route_map__2[[#This Row],[stop_lon]])*COS(RADIANS(route_map__2[[#This Row],[stop_lat]])))^2)*111.32)</f>
        <v>0.15748159395808284</v>
      </c>
    </row>
    <row r="10481" spans="1:7" hidden="1" x14ac:dyDescent="0.2">
      <c r="A10481" t="s">
        <v>367</v>
      </c>
      <c r="B10481">
        <v>0</v>
      </c>
      <c r="C10481">
        <v>15</v>
      </c>
      <c r="D10481" t="s">
        <v>7980</v>
      </c>
      <c r="E10481">
        <v>49.092543999999997</v>
      </c>
      <c r="F10481">
        <v>-122.607427</v>
      </c>
      <c r="G10481">
        <f>IF(route_map__2[[#This Row],[route_label]]&lt;&gt;A10482,0,SQRT((E10482-route_map__2[[#This Row],[stop_lat]])^2 + ((F10482-route_map__2[[#This Row],[stop_lon]])*COS(RADIANS(route_map__2[[#This Row],[stop_lat]])))^2)*111.32)</f>
        <v>0.17207601916857396</v>
      </c>
    </row>
    <row r="10482" spans="1:7" hidden="1" x14ac:dyDescent="0.2">
      <c r="A10482" t="s">
        <v>367</v>
      </c>
      <c r="B10482">
        <v>0</v>
      </c>
      <c r="C10482">
        <v>16</v>
      </c>
      <c r="D10482" t="s">
        <v>7981</v>
      </c>
      <c r="E10482">
        <v>49.091093999999998</v>
      </c>
      <c r="F10482">
        <v>-122.608245</v>
      </c>
      <c r="G10482">
        <f>IF(route_map__2[[#This Row],[route_label]]&lt;&gt;A10483,0,SQRT((E10483-route_map__2[[#This Row],[stop_lat]])^2 + ((F10483-route_map__2[[#This Row],[stop_lon]])*COS(RADIANS(route_map__2[[#This Row],[stop_lat]])))^2)*111.32)</f>
        <v>0.18442576070293101</v>
      </c>
    </row>
    <row r="10483" spans="1:7" hidden="1" x14ac:dyDescent="0.2">
      <c r="A10483" t="s">
        <v>367</v>
      </c>
      <c r="B10483">
        <v>0</v>
      </c>
      <c r="C10483">
        <v>17</v>
      </c>
      <c r="D10483" t="s">
        <v>7982</v>
      </c>
      <c r="E10483">
        <v>49.089466000000002</v>
      </c>
      <c r="F10483">
        <v>-122.60871400000001</v>
      </c>
      <c r="G10483">
        <f>IF(route_map__2[[#This Row],[route_label]]&lt;&gt;A10484,0,SQRT((E10484-route_map__2[[#This Row],[stop_lat]])^2 + ((F10484-route_map__2[[#This Row],[stop_lon]])*COS(RADIANS(route_map__2[[#This Row],[stop_lat]])))^2)*111.32)</f>
        <v>0.2403573966867362</v>
      </c>
    </row>
    <row r="10484" spans="1:7" hidden="1" x14ac:dyDescent="0.2">
      <c r="A10484" t="s">
        <v>367</v>
      </c>
      <c r="B10484">
        <v>0</v>
      </c>
      <c r="C10484">
        <v>18</v>
      </c>
      <c r="D10484" t="s">
        <v>7983</v>
      </c>
      <c r="E10484">
        <v>49.089475</v>
      </c>
      <c r="F10484">
        <v>-122.612011</v>
      </c>
      <c r="G10484">
        <f>IF(route_map__2[[#This Row],[route_label]]&lt;&gt;A10485,0,SQRT((E10485-route_map__2[[#This Row],[stop_lat]])^2 + ((F10485-route_map__2[[#This Row],[stop_lon]])*COS(RADIANS(route_map__2[[#This Row],[stop_lat]])))^2)*111.32)</f>
        <v>0.32004187465397782</v>
      </c>
    </row>
    <row r="10485" spans="1:7" hidden="1" x14ac:dyDescent="0.2">
      <c r="A10485" t="s">
        <v>367</v>
      </c>
      <c r="B10485">
        <v>0</v>
      </c>
      <c r="C10485">
        <v>19</v>
      </c>
      <c r="D10485" t="s">
        <v>7984</v>
      </c>
      <c r="E10485">
        <v>49.089492</v>
      </c>
      <c r="F10485">
        <v>-122.616401</v>
      </c>
      <c r="G10485">
        <f>IF(route_map__2[[#This Row],[route_label]]&lt;&gt;A10486,0,SQRT((E10486-route_map__2[[#This Row],[stop_lat]])^2 + ((F10486-route_map__2[[#This Row],[stop_lon]])*COS(RADIANS(route_map__2[[#This Row],[stop_lat]])))^2)*111.32)</f>
        <v>0.18343427047917724</v>
      </c>
    </row>
    <row r="10486" spans="1:7" hidden="1" x14ac:dyDescent="0.2">
      <c r="A10486" t="s">
        <v>367</v>
      </c>
      <c r="B10486">
        <v>0</v>
      </c>
      <c r="C10486">
        <v>20</v>
      </c>
      <c r="D10486" t="s">
        <v>7985</v>
      </c>
      <c r="E10486">
        <v>49.087941999999998</v>
      </c>
      <c r="F10486">
        <v>-122.61554700000001</v>
      </c>
      <c r="G10486">
        <f>IF(route_map__2[[#This Row],[route_label]]&lt;&gt;A10487,0,SQRT((E10487-route_map__2[[#This Row],[stop_lat]])^2 + ((F10487-route_map__2[[#This Row],[stop_lon]])*COS(RADIANS(route_map__2[[#This Row],[stop_lat]])))^2)*111.32)</f>
        <v>0.23646366053355611</v>
      </c>
    </row>
    <row r="10487" spans="1:7" hidden="1" x14ac:dyDescent="0.2">
      <c r="A10487" t="s">
        <v>367</v>
      </c>
      <c r="B10487">
        <v>0</v>
      </c>
      <c r="C10487">
        <v>21</v>
      </c>
      <c r="D10487" t="s">
        <v>7986</v>
      </c>
      <c r="E10487">
        <v>49.085842</v>
      </c>
      <c r="F10487">
        <v>-122.615059</v>
      </c>
      <c r="G10487">
        <f>IF(route_map__2[[#This Row],[route_label]]&lt;&gt;A10488,0,SQRT((E10488-route_map__2[[#This Row],[stop_lat]])^2 + ((F10488-route_map__2[[#This Row],[stop_lon]])*COS(RADIANS(route_map__2[[#This Row],[stop_lat]])))^2)*111.32)</f>
        <v>0.2838347751296566</v>
      </c>
    </row>
    <row r="10488" spans="1:7" hidden="1" x14ac:dyDescent="0.2">
      <c r="A10488" t="s">
        <v>367</v>
      </c>
      <c r="B10488">
        <v>0</v>
      </c>
      <c r="C10488">
        <v>22</v>
      </c>
      <c r="D10488" t="s">
        <v>7987</v>
      </c>
      <c r="E10488">
        <v>49.085863000000003</v>
      </c>
      <c r="F10488">
        <v>-122.61895199999999</v>
      </c>
      <c r="G10488">
        <f>IF(route_map__2[[#This Row],[route_label]]&lt;&gt;A10489,0,SQRT((E10489-route_map__2[[#This Row],[stop_lat]])^2 + ((F10489-route_map__2[[#This Row],[stop_lon]])*COS(RADIANS(route_map__2[[#This Row],[stop_lat]])))^2)*111.32)</f>
        <v>0.37978467341356942</v>
      </c>
    </row>
    <row r="10489" spans="1:7" hidden="1" x14ac:dyDescent="0.2">
      <c r="A10489" t="s">
        <v>367</v>
      </c>
      <c r="B10489">
        <v>0</v>
      </c>
      <c r="C10489">
        <v>23</v>
      </c>
      <c r="D10489" t="s">
        <v>7988</v>
      </c>
      <c r="E10489">
        <v>49.085892999999999</v>
      </c>
      <c r="F10489">
        <v>-122.624161</v>
      </c>
      <c r="G10489">
        <f>IF(route_map__2[[#This Row],[route_label]]&lt;&gt;A10490,0,SQRT((E10490-route_map__2[[#This Row],[stop_lat]])^2 + ((F10490-route_map__2[[#This Row],[stop_lon]])*COS(RADIANS(route_map__2[[#This Row],[stop_lat]])))^2)*111.32)</f>
        <v>0.28806613763165967</v>
      </c>
    </row>
    <row r="10490" spans="1:7" hidden="1" x14ac:dyDescent="0.2">
      <c r="A10490" t="s">
        <v>367</v>
      </c>
      <c r="B10490">
        <v>0</v>
      </c>
      <c r="C10490">
        <v>24</v>
      </c>
      <c r="D10490" t="s">
        <v>7989</v>
      </c>
      <c r="E10490">
        <v>49.088464999999999</v>
      </c>
      <c r="F10490">
        <v>-122.624596</v>
      </c>
      <c r="G10490">
        <f>IF(route_map__2[[#This Row],[route_label]]&lt;&gt;A10491,0,SQRT((E10491-route_map__2[[#This Row],[stop_lat]])^2 + ((F10491-route_map__2[[#This Row],[stop_lon]])*COS(RADIANS(route_map__2[[#This Row],[stop_lat]])))^2)*111.32)</f>
        <v>0.39653251278895607</v>
      </c>
    </row>
    <row r="10491" spans="1:7" hidden="1" x14ac:dyDescent="0.2">
      <c r="A10491" t="s">
        <v>367</v>
      </c>
      <c r="B10491">
        <v>0</v>
      </c>
      <c r="C10491">
        <v>25</v>
      </c>
      <c r="D10491" t="s">
        <v>7990</v>
      </c>
      <c r="E10491">
        <v>49.089514000000001</v>
      </c>
      <c r="F10491">
        <v>-122.629794</v>
      </c>
      <c r="G10491">
        <f>IF(route_map__2[[#This Row],[route_label]]&lt;&gt;A10492,0,SQRT((E10492-route_map__2[[#This Row],[stop_lat]])^2 + ((F10492-route_map__2[[#This Row],[stop_lon]])*COS(RADIANS(route_map__2[[#This Row],[stop_lat]])))^2)*111.32)</f>
        <v>0.90098962718535869</v>
      </c>
    </row>
    <row r="10492" spans="1:7" hidden="1" x14ac:dyDescent="0.2">
      <c r="A10492" t="s">
        <v>367</v>
      </c>
      <c r="B10492">
        <v>0</v>
      </c>
      <c r="C10492">
        <v>26</v>
      </c>
      <c r="D10492" t="s">
        <v>7991</v>
      </c>
      <c r="E10492">
        <v>49.089619999999996</v>
      </c>
      <c r="F10492">
        <v>-122.642152</v>
      </c>
      <c r="G10492">
        <f>IF(route_map__2[[#This Row],[route_label]]&lt;&gt;A10493,0,SQRT((E10493-route_map__2[[#This Row],[stop_lat]])^2 + ((F10493-route_map__2[[#This Row],[stop_lon]])*COS(RADIANS(route_map__2[[#This Row],[stop_lat]])))^2)*111.32)</f>
        <v>0.22053268656758288</v>
      </c>
    </row>
    <row r="10493" spans="1:7" hidden="1" x14ac:dyDescent="0.2">
      <c r="A10493" t="s">
        <v>367</v>
      </c>
      <c r="B10493">
        <v>0</v>
      </c>
      <c r="C10493">
        <v>27</v>
      </c>
      <c r="D10493" t="s">
        <v>7992</v>
      </c>
      <c r="E10493">
        <v>49.089635999999999</v>
      </c>
      <c r="F10493">
        <v>-122.645177</v>
      </c>
      <c r="G10493">
        <f>IF(route_map__2[[#This Row],[route_label]]&lt;&gt;A10494,0,SQRT((E10494-route_map__2[[#This Row],[stop_lat]])^2 + ((F10494-route_map__2[[#This Row],[stop_lon]])*COS(RADIANS(route_map__2[[#This Row],[stop_lat]])))^2)*111.32)</f>
        <v>0.23032436366893994</v>
      </c>
    </row>
    <row r="10494" spans="1:7" hidden="1" x14ac:dyDescent="0.2">
      <c r="A10494" t="s">
        <v>367</v>
      </c>
      <c r="B10494">
        <v>0</v>
      </c>
      <c r="C10494">
        <v>28</v>
      </c>
      <c r="D10494" t="s">
        <v>7993</v>
      </c>
      <c r="E10494">
        <v>49.087955000000001</v>
      </c>
      <c r="F10494">
        <v>-122.647019</v>
      </c>
      <c r="G10494">
        <f>IF(route_map__2[[#This Row],[route_label]]&lt;&gt;A10495,0,SQRT((E10495-route_map__2[[#This Row],[stop_lat]])^2 + ((F10495-route_map__2[[#This Row],[stop_lon]])*COS(RADIANS(route_map__2[[#This Row],[stop_lat]])))^2)*111.32)</f>
        <v>0.20703358237910274</v>
      </c>
    </row>
    <row r="10495" spans="1:7" hidden="1" x14ac:dyDescent="0.2">
      <c r="A10495" t="s">
        <v>367</v>
      </c>
      <c r="B10495">
        <v>1</v>
      </c>
      <c r="C10495">
        <v>1</v>
      </c>
      <c r="D10495" t="s">
        <v>7994</v>
      </c>
      <c r="E10495">
        <v>49.089503000000001</v>
      </c>
      <c r="F10495">
        <v>-122.645445</v>
      </c>
      <c r="G10495">
        <f>IF(route_map__2[[#This Row],[route_label]]&lt;&gt;A10496,0,SQRT((E10496-route_map__2[[#This Row],[stop_lat]])^2 + ((F10496-route_map__2[[#This Row],[stop_lon]])*COS(RADIANS(route_map__2[[#This Row],[stop_lat]])))^2)*111.32)</f>
        <v>0.22760355150775993</v>
      </c>
    </row>
    <row r="10496" spans="1:7" hidden="1" x14ac:dyDescent="0.2">
      <c r="A10496" t="s">
        <v>367</v>
      </c>
      <c r="B10496">
        <v>1</v>
      </c>
      <c r="C10496">
        <v>2</v>
      </c>
      <c r="D10496" t="s">
        <v>7995</v>
      </c>
      <c r="E10496">
        <v>49.089488000000003</v>
      </c>
      <c r="F10496">
        <v>-122.642323</v>
      </c>
      <c r="G10496">
        <f>IF(route_map__2[[#This Row],[route_label]]&lt;&gt;A10497,0,SQRT((E10497-route_map__2[[#This Row],[stop_lat]])^2 + ((F10497-route_map__2[[#This Row],[stop_lon]])*COS(RADIANS(route_map__2[[#This Row],[stop_lat]])))^2)*111.32)</f>
        <v>0.97509100544536809</v>
      </c>
    </row>
    <row r="10497" spans="1:7" hidden="1" x14ac:dyDescent="0.2">
      <c r="A10497" t="s">
        <v>367</v>
      </c>
      <c r="B10497">
        <v>1</v>
      </c>
      <c r="C10497">
        <v>3</v>
      </c>
      <c r="D10497" t="s">
        <v>7996</v>
      </c>
      <c r="E10497">
        <v>49.089410999999998</v>
      </c>
      <c r="F10497">
        <v>-122.62894799999999</v>
      </c>
      <c r="G10497">
        <f>IF(route_map__2[[#This Row],[route_label]]&lt;&gt;A10498,0,SQRT((E10498-route_map__2[[#This Row],[stop_lat]])^2 + ((F10498-route_map__2[[#This Row],[stop_lon]])*COS(RADIANS(route_map__2[[#This Row],[stop_lat]])))^2)*111.32)</f>
        <v>0.32046454540790836</v>
      </c>
    </row>
    <row r="10498" spans="1:7" hidden="1" x14ac:dyDescent="0.2">
      <c r="A10498" t="s">
        <v>367</v>
      </c>
      <c r="B10498">
        <v>1</v>
      </c>
      <c r="C10498">
        <v>4</v>
      </c>
      <c r="D10498" t="s">
        <v>7997</v>
      </c>
      <c r="E10498">
        <v>49.088506000000002</v>
      </c>
      <c r="F10498">
        <v>-122.624775</v>
      </c>
      <c r="G10498">
        <f>IF(route_map__2[[#This Row],[route_label]]&lt;&gt;A10499,0,SQRT((E10499-route_map__2[[#This Row],[stop_lat]])^2 + ((F10499-route_map__2[[#This Row],[stop_lon]])*COS(RADIANS(route_map__2[[#This Row],[stop_lat]])))^2)*111.32)</f>
        <v>0.31106031892805386</v>
      </c>
    </row>
    <row r="10499" spans="1:7" hidden="1" x14ac:dyDescent="0.2">
      <c r="A10499" t="s">
        <v>367</v>
      </c>
      <c r="B10499">
        <v>1</v>
      </c>
      <c r="C10499">
        <v>5</v>
      </c>
      <c r="D10499" t="s">
        <v>7998</v>
      </c>
      <c r="E10499">
        <v>49.085800999999996</v>
      </c>
      <c r="F10499">
        <v>-122.623705</v>
      </c>
      <c r="G10499">
        <f>IF(route_map__2[[#This Row],[route_label]]&lt;&gt;A10500,0,SQRT((E10500-route_map__2[[#This Row],[stop_lat]])^2 + ((F10500-route_map__2[[#This Row],[stop_lon]])*COS(RADIANS(route_map__2[[#This Row],[stop_lat]])))^2)*111.32)</f>
        <v>0.28939559602957354</v>
      </c>
    </row>
    <row r="10500" spans="1:7" hidden="1" x14ac:dyDescent="0.2">
      <c r="A10500" t="s">
        <v>367</v>
      </c>
      <c r="B10500">
        <v>1</v>
      </c>
      <c r="C10500">
        <v>6</v>
      </c>
      <c r="D10500" t="s">
        <v>7999</v>
      </c>
      <c r="E10500">
        <v>49.085763999999998</v>
      </c>
      <c r="F10500">
        <v>-122.619736</v>
      </c>
      <c r="G10500">
        <f>IF(route_map__2[[#This Row],[route_label]]&lt;&gt;A10501,0,SQRT((E10501-route_map__2[[#This Row],[stop_lat]])^2 + ((F10501-route_map__2[[#This Row],[stop_lon]])*COS(RADIANS(route_map__2[[#This Row],[stop_lat]])))^2)*111.32)</f>
        <v>0.33159410041361176</v>
      </c>
    </row>
    <row r="10501" spans="1:7" hidden="1" x14ac:dyDescent="0.2">
      <c r="A10501" t="s">
        <v>367</v>
      </c>
      <c r="B10501">
        <v>1</v>
      </c>
      <c r="C10501">
        <v>7</v>
      </c>
      <c r="D10501" t="s">
        <v>8000</v>
      </c>
      <c r="E10501">
        <v>49.085735999999997</v>
      </c>
      <c r="F10501">
        <v>-122.615188</v>
      </c>
      <c r="G10501">
        <f>IF(route_map__2[[#This Row],[route_label]]&lt;&gt;A10502,0,SQRT((E10502-route_map__2[[#This Row],[stop_lat]])^2 + ((F10502-route_map__2[[#This Row],[stop_lon]])*COS(RADIANS(route_map__2[[#This Row],[stop_lat]])))^2)*111.32)</f>
        <v>0.25379318061103878</v>
      </c>
    </row>
    <row r="10502" spans="1:7" hidden="1" x14ac:dyDescent="0.2">
      <c r="A10502" t="s">
        <v>367</v>
      </c>
      <c r="B10502">
        <v>1</v>
      </c>
      <c r="C10502">
        <v>8</v>
      </c>
      <c r="D10502" t="s">
        <v>8001</v>
      </c>
      <c r="E10502">
        <v>49.088011000000002</v>
      </c>
      <c r="F10502">
        <v>-122.615415</v>
      </c>
      <c r="G10502">
        <f>IF(route_map__2[[#This Row],[route_label]]&lt;&gt;A10503,0,SQRT((E10503-route_map__2[[#This Row],[stop_lat]])^2 + ((F10503-route_map__2[[#This Row],[stop_lon]])*COS(RADIANS(route_map__2[[#This Row],[stop_lat]])))^2)*111.32)</f>
        <v>0.16184554080066052</v>
      </c>
    </row>
    <row r="10503" spans="1:7" hidden="1" x14ac:dyDescent="0.2">
      <c r="A10503" t="s">
        <v>367</v>
      </c>
      <c r="B10503">
        <v>1</v>
      </c>
      <c r="C10503">
        <v>9</v>
      </c>
      <c r="D10503" t="s">
        <v>8002</v>
      </c>
      <c r="E10503">
        <v>49.089337999999998</v>
      </c>
      <c r="F10503">
        <v>-122.616322</v>
      </c>
      <c r="G10503">
        <f>IF(route_map__2[[#This Row],[route_label]]&lt;&gt;A10504,0,SQRT((E10504-route_map__2[[#This Row],[stop_lat]])^2 + ((F10504-route_map__2[[#This Row],[stop_lon]])*COS(RADIANS(route_map__2[[#This Row],[stop_lat]])))^2)*111.32)</f>
        <v>0.39848305366709963</v>
      </c>
    </row>
    <row r="10504" spans="1:7" hidden="1" x14ac:dyDescent="0.2">
      <c r="A10504" t="s">
        <v>367</v>
      </c>
      <c r="B10504">
        <v>1</v>
      </c>
      <c r="C10504">
        <v>10</v>
      </c>
      <c r="D10504" t="s">
        <v>8003</v>
      </c>
      <c r="E10504">
        <v>49.089322000000003</v>
      </c>
      <c r="F10504">
        <v>-122.610856</v>
      </c>
      <c r="G10504">
        <f>IF(route_map__2[[#This Row],[route_label]]&lt;&gt;A10505,0,SQRT((E10505-route_map__2[[#This Row],[stop_lat]])^2 + ((F10505-route_map__2[[#This Row],[stop_lon]])*COS(RADIANS(route_map__2[[#This Row],[stop_lat]])))^2)*111.32)</f>
        <v>0.22542157929791601</v>
      </c>
    </row>
    <row r="10505" spans="1:7" hidden="1" x14ac:dyDescent="0.2">
      <c r="A10505" t="s">
        <v>367</v>
      </c>
      <c r="B10505">
        <v>1</v>
      </c>
      <c r="C10505">
        <v>11</v>
      </c>
      <c r="D10505" t="s">
        <v>8004</v>
      </c>
      <c r="E10505">
        <v>49.090086999999997</v>
      </c>
      <c r="F10505">
        <v>-122.60799299999999</v>
      </c>
      <c r="G10505">
        <f>IF(route_map__2[[#This Row],[route_label]]&lt;&gt;A10506,0,SQRT((E10506-route_map__2[[#This Row],[stop_lat]])^2 + ((F10506-route_map__2[[#This Row],[stop_lon]])*COS(RADIANS(route_map__2[[#This Row],[stop_lat]])))^2)*111.32)</f>
        <v>0.22837065348752345</v>
      </c>
    </row>
    <row r="10506" spans="1:7" hidden="1" x14ac:dyDescent="0.2">
      <c r="A10506" t="s">
        <v>367</v>
      </c>
      <c r="B10506">
        <v>1</v>
      </c>
      <c r="C10506">
        <v>12</v>
      </c>
      <c r="D10506" t="s">
        <v>8005</v>
      </c>
      <c r="E10506">
        <v>49.092089999999999</v>
      </c>
      <c r="F10506">
        <v>-122.607316</v>
      </c>
      <c r="G10506">
        <f>IF(route_map__2[[#This Row],[route_label]]&lt;&gt;A10507,0,SQRT((E10507-route_map__2[[#This Row],[stop_lat]])^2 + ((F10507-route_map__2[[#This Row],[stop_lon]])*COS(RADIANS(route_map__2[[#This Row],[stop_lat]])))^2)*111.32)</f>
        <v>0.21520276007300479</v>
      </c>
    </row>
    <row r="10507" spans="1:7" hidden="1" x14ac:dyDescent="0.2">
      <c r="A10507" t="s">
        <v>367</v>
      </c>
      <c r="B10507">
        <v>1</v>
      </c>
      <c r="C10507">
        <v>13</v>
      </c>
      <c r="D10507" t="s">
        <v>8006</v>
      </c>
      <c r="E10507">
        <v>49.093083999999998</v>
      </c>
      <c r="F10507">
        <v>-122.609848</v>
      </c>
      <c r="G10507">
        <f>IF(route_map__2[[#This Row],[route_label]]&lt;&gt;A10508,0,SQRT((E10508-route_map__2[[#This Row],[stop_lat]])^2 + ((F10508-route_map__2[[#This Row],[stop_lon]])*COS(RADIANS(route_map__2[[#This Row],[stop_lat]])))^2)*111.32)</f>
        <v>0.30080870466366344</v>
      </c>
    </row>
    <row r="10508" spans="1:7" hidden="1" x14ac:dyDescent="0.2">
      <c r="A10508" t="s">
        <v>367</v>
      </c>
      <c r="B10508">
        <v>1</v>
      </c>
      <c r="C10508">
        <v>14</v>
      </c>
      <c r="D10508" t="s">
        <v>8007</v>
      </c>
      <c r="E10508">
        <v>49.095779</v>
      </c>
      <c r="F10508">
        <v>-122.61014900000001</v>
      </c>
      <c r="G10508">
        <f>IF(route_map__2[[#This Row],[route_label]]&lt;&gt;A10509,0,SQRT((E10509-route_map__2[[#This Row],[stop_lat]])^2 + ((F10509-route_map__2[[#This Row],[stop_lon]])*COS(RADIANS(route_map__2[[#This Row],[stop_lat]])))^2)*111.32)</f>
        <v>0.4852629315450237</v>
      </c>
    </row>
    <row r="10509" spans="1:7" hidden="1" x14ac:dyDescent="0.2">
      <c r="A10509" t="s">
        <v>367</v>
      </c>
      <c r="B10509">
        <v>1</v>
      </c>
      <c r="C10509">
        <v>15</v>
      </c>
      <c r="D10509" t="s">
        <v>8008</v>
      </c>
      <c r="E10509">
        <v>49.096834999999999</v>
      </c>
      <c r="F10509">
        <v>-122.616608</v>
      </c>
      <c r="G10509">
        <f>IF(route_map__2[[#This Row],[route_label]]&lt;&gt;A10510,0,SQRT((E10510-route_map__2[[#This Row],[stop_lat]])^2 + ((F10510-route_map__2[[#This Row],[stop_lon]])*COS(RADIANS(route_map__2[[#This Row],[stop_lat]])))^2)*111.32)</f>
        <v>0.21215322724877991</v>
      </c>
    </row>
    <row r="10510" spans="1:7" hidden="1" x14ac:dyDescent="0.2">
      <c r="A10510" t="s">
        <v>367</v>
      </c>
      <c r="B10510">
        <v>1</v>
      </c>
      <c r="C10510">
        <v>16</v>
      </c>
      <c r="D10510" t="s">
        <v>8009</v>
      </c>
      <c r="E10510">
        <v>49.096797000000002</v>
      </c>
      <c r="F10510">
        <v>-122.619518</v>
      </c>
      <c r="G10510">
        <f>IF(route_map__2[[#This Row],[route_label]]&lt;&gt;A10511,0,SQRT((E10511-route_map__2[[#This Row],[stop_lat]])^2 + ((F10511-route_map__2[[#This Row],[stop_lon]])*COS(RADIANS(route_map__2[[#This Row],[stop_lat]])))^2)*111.32)</f>
        <v>0.31959150873389824</v>
      </c>
    </row>
    <row r="10511" spans="1:7" hidden="1" x14ac:dyDescent="0.2">
      <c r="A10511" t="s">
        <v>367</v>
      </c>
      <c r="B10511">
        <v>1</v>
      </c>
      <c r="C10511">
        <v>17</v>
      </c>
      <c r="D10511" t="s">
        <v>8010</v>
      </c>
      <c r="E10511">
        <v>49.097631999999997</v>
      </c>
      <c r="F10511">
        <v>-122.623713</v>
      </c>
      <c r="G10511">
        <f>IF(route_map__2[[#This Row],[route_label]]&lt;&gt;A10512,0,SQRT((E10512-route_map__2[[#This Row],[stop_lat]])^2 + ((F10512-route_map__2[[#This Row],[stop_lon]])*COS(RADIANS(route_map__2[[#This Row],[stop_lat]])))^2)*111.32)</f>
        <v>7.7673000345755389E-2</v>
      </c>
    </row>
    <row r="10512" spans="1:7" hidden="1" x14ac:dyDescent="0.2">
      <c r="A10512" t="s">
        <v>367</v>
      </c>
      <c r="B10512">
        <v>1</v>
      </c>
      <c r="C10512">
        <v>18</v>
      </c>
      <c r="D10512" t="s">
        <v>7804</v>
      </c>
      <c r="E10512">
        <v>49.0974</v>
      </c>
      <c r="F10512">
        <v>-122.624718</v>
      </c>
      <c r="G10512">
        <f>IF(route_map__2[[#This Row],[route_label]]&lt;&gt;A10513,0,SQRT((E10513-route_map__2[[#This Row],[stop_lat]])^2 + ((F10513-route_map__2[[#This Row],[stop_lon]])*COS(RADIANS(route_map__2[[#This Row],[stop_lat]])))^2)*111.32)</f>
        <v>0.12986229404661173</v>
      </c>
    </row>
    <row r="10513" spans="1:7" hidden="1" x14ac:dyDescent="0.2">
      <c r="A10513" t="s">
        <v>367</v>
      </c>
      <c r="B10513">
        <v>1</v>
      </c>
      <c r="C10513">
        <v>19</v>
      </c>
      <c r="D10513" t="s">
        <v>8011</v>
      </c>
      <c r="E10513">
        <v>49.096449999999997</v>
      </c>
      <c r="F10513">
        <v>-122.62575200000001</v>
      </c>
      <c r="G10513">
        <f>IF(route_map__2[[#This Row],[route_label]]&lt;&gt;A10514,0,SQRT((E10514-route_map__2[[#This Row],[stop_lat]])^2 + ((F10514-route_map__2[[#This Row],[stop_lon]])*COS(RADIANS(route_map__2[[#This Row],[stop_lat]])))^2)*111.32)</f>
        <v>1.4131583020817049</v>
      </c>
    </row>
    <row r="10514" spans="1:7" hidden="1" x14ac:dyDescent="0.2">
      <c r="A10514" t="s">
        <v>367</v>
      </c>
      <c r="B10514">
        <v>1</v>
      </c>
      <c r="C10514">
        <v>20</v>
      </c>
      <c r="D10514" t="s">
        <v>8012</v>
      </c>
      <c r="E10514">
        <v>49.100754000000002</v>
      </c>
      <c r="F10514">
        <v>-122.643991</v>
      </c>
      <c r="G10514">
        <f>IF(route_map__2[[#This Row],[route_label]]&lt;&gt;A10515,0,SQRT((E10515-route_map__2[[#This Row],[stop_lat]])^2 + ((F10515-route_map__2[[#This Row],[stop_lon]])*COS(RADIANS(route_map__2[[#This Row],[stop_lat]])))^2)*111.32)</f>
        <v>0.35235718066587057</v>
      </c>
    </row>
    <row r="10515" spans="1:7" hidden="1" x14ac:dyDescent="0.2">
      <c r="A10515" t="s">
        <v>367</v>
      </c>
      <c r="B10515">
        <v>1</v>
      </c>
      <c r="C10515">
        <v>21</v>
      </c>
      <c r="D10515" t="s">
        <v>8013</v>
      </c>
      <c r="E10515">
        <v>49.098117000000002</v>
      </c>
      <c r="F10515">
        <v>-122.646665</v>
      </c>
      <c r="G10515">
        <f>IF(route_map__2[[#This Row],[route_label]]&lt;&gt;A10516,0,SQRT((E10516-route_map__2[[#This Row],[stop_lat]])^2 + ((F10516-route_map__2[[#This Row],[stop_lon]])*COS(RADIANS(route_map__2[[#This Row],[stop_lat]])))^2)*111.32)</f>
        <v>0.28887640811783893</v>
      </c>
    </row>
    <row r="10516" spans="1:7" hidden="1" x14ac:dyDescent="0.2">
      <c r="A10516" t="s">
        <v>367</v>
      </c>
      <c r="B10516">
        <v>1</v>
      </c>
      <c r="C10516">
        <v>22</v>
      </c>
      <c r="D10516" t="s">
        <v>8014</v>
      </c>
      <c r="E10516">
        <v>49.096646</v>
      </c>
      <c r="F10516">
        <v>-122.64993</v>
      </c>
      <c r="G10516">
        <f>IF(route_map__2[[#This Row],[route_label]]&lt;&gt;A10517,0,SQRT((E10517-route_map__2[[#This Row],[stop_lat]])^2 + ((F10517-route_map__2[[#This Row],[stop_lon]])*COS(RADIANS(route_map__2[[#This Row],[stop_lat]])))^2)*111.32)</f>
        <v>0.14401099370943288</v>
      </c>
    </row>
    <row r="10517" spans="1:7" hidden="1" x14ac:dyDescent="0.2">
      <c r="A10517" t="s">
        <v>367</v>
      </c>
      <c r="B10517">
        <v>1</v>
      </c>
      <c r="C10517">
        <v>23</v>
      </c>
      <c r="D10517" t="s">
        <v>8015</v>
      </c>
      <c r="E10517">
        <v>49.097285999999997</v>
      </c>
      <c r="F10517">
        <v>-122.651647</v>
      </c>
      <c r="G10517">
        <f>IF(route_map__2[[#This Row],[route_label]]&lt;&gt;A10518,0,SQRT((E10518-route_map__2[[#This Row],[stop_lat]])^2 + ((F10518-route_map__2[[#This Row],[stop_lon]])*COS(RADIANS(route_map__2[[#This Row],[stop_lat]])))^2)*111.32)</f>
        <v>0.2700902187427574</v>
      </c>
    </row>
    <row r="10518" spans="1:7" hidden="1" x14ac:dyDescent="0.2">
      <c r="A10518" t="s">
        <v>367</v>
      </c>
      <c r="B10518">
        <v>1</v>
      </c>
      <c r="C10518">
        <v>24</v>
      </c>
      <c r="D10518" t="s">
        <v>8016</v>
      </c>
      <c r="E10518">
        <v>49.098568999999998</v>
      </c>
      <c r="F10518">
        <v>-122.654792</v>
      </c>
      <c r="G10518">
        <f>IF(route_map__2[[#This Row],[route_label]]&lt;&gt;A10519,0,SQRT((E10519-route_map__2[[#This Row],[stop_lat]])^2 + ((F10519-route_map__2[[#This Row],[stop_lon]])*COS(RADIANS(route_map__2[[#This Row],[stop_lat]])))^2)*111.32)</f>
        <v>0.14161764382170378</v>
      </c>
    </row>
    <row r="10519" spans="1:7" hidden="1" x14ac:dyDescent="0.2">
      <c r="A10519" t="s">
        <v>367</v>
      </c>
      <c r="B10519">
        <v>1</v>
      </c>
      <c r="C10519">
        <v>25</v>
      </c>
      <c r="D10519" t="s">
        <v>8017</v>
      </c>
      <c r="E10519">
        <v>49.098880000000001</v>
      </c>
      <c r="F10519">
        <v>-122.656676</v>
      </c>
      <c r="G10519">
        <f>IF(route_map__2[[#This Row],[route_label]]&lt;&gt;A10520,0,SQRT((E10520-route_map__2[[#This Row],[stop_lat]])^2 + ((F10520-route_map__2[[#This Row],[stop_lon]])*COS(RADIANS(route_map__2[[#This Row],[stop_lat]])))^2)*111.32)</f>
        <v>0.22534045533667912</v>
      </c>
    </row>
    <row r="10520" spans="1:7" hidden="1" x14ac:dyDescent="0.2">
      <c r="A10520" t="s">
        <v>367</v>
      </c>
      <c r="B10520">
        <v>1</v>
      </c>
      <c r="C10520">
        <v>26</v>
      </c>
      <c r="D10520" t="s">
        <v>8018</v>
      </c>
      <c r="E10520">
        <v>49.100903000000002</v>
      </c>
      <c r="F10520">
        <v>-122.656567</v>
      </c>
      <c r="G10520">
        <f>IF(route_map__2[[#This Row],[route_label]]&lt;&gt;A10521,0,SQRT((E10521-route_map__2[[#This Row],[stop_lat]])^2 + ((F10521-route_map__2[[#This Row],[stop_lon]])*COS(RADIANS(route_map__2[[#This Row],[stop_lat]])))^2)*111.32)</f>
        <v>0.2057126501636454</v>
      </c>
    </row>
    <row r="10521" spans="1:7" hidden="1" x14ac:dyDescent="0.2">
      <c r="A10521" t="s">
        <v>367</v>
      </c>
      <c r="B10521">
        <v>1</v>
      </c>
      <c r="C10521">
        <v>27</v>
      </c>
      <c r="D10521" t="s">
        <v>8019</v>
      </c>
      <c r="E10521">
        <v>49.10275</v>
      </c>
      <c r="F10521">
        <v>-122.656477</v>
      </c>
      <c r="G10521">
        <f>IF(route_map__2[[#This Row],[route_label]]&lt;&gt;A10522,0,SQRT((E10522-route_map__2[[#This Row],[stop_lat]])^2 + ((F10522-route_map__2[[#This Row],[stop_lon]])*COS(RADIANS(route_map__2[[#This Row],[stop_lat]])))^2)*111.32)</f>
        <v>0.29642516928181406</v>
      </c>
    </row>
    <row r="10522" spans="1:7" hidden="1" x14ac:dyDescent="0.2">
      <c r="A10522" t="s">
        <v>367</v>
      </c>
      <c r="B10522">
        <v>1</v>
      </c>
      <c r="C10522">
        <v>28</v>
      </c>
      <c r="D10522" t="s">
        <v>6823</v>
      </c>
      <c r="E10522">
        <v>49.105178000000002</v>
      </c>
      <c r="F10522">
        <v>-122.658147</v>
      </c>
      <c r="G10522">
        <f>IF(route_map__2[[#This Row],[route_label]]&lt;&gt;A10523,0,SQRT((E10523-route_map__2[[#This Row],[stop_lat]])^2 + ((F10523-route_map__2[[#This Row],[stop_lon]])*COS(RADIANS(route_map__2[[#This Row],[stop_lat]])))^2)*111.32)</f>
        <v>0.15969041290099362</v>
      </c>
    </row>
    <row r="10523" spans="1:7" hidden="1" x14ac:dyDescent="0.2">
      <c r="A10523" t="s">
        <v>367</v>
      </c>
      <c r="B10523">
        <v>1</v>
      </c>
      <c r="C10523">
        <v>29</v>
      </c>
      <c r="D10523" t="s">
        <v>5768</v>
      </c>
      <c r="E10523">
        <v>49.105966000000002</v>
      </c>
      <c r="F10523">
        <v>-122.659978</v>
      </c>
      <c r="G10523">
        <f>IF(route_map__2[[#This Row],[route_label]]&lt;&gt;A10524,0,SQRT((E10524-route_map__2[[#This Row],[stop_lat]])^2 + ((F10524-route_map__2[[#This Row],[stop_lon]])*COS(RADIANS(route_map__2[[#This Row],[stop_lat]])))^2)*111.32)</f>
        <v>0.2570852656170004</v>
      </c>
    </row>
    <row r="10524" spans="1:7" hidden="1" x14ac:dyDescent="0.2">
      <c r="A10524" t="s">
        <v>367</v>
      </c>
      <c r="B10524">
        <v>1</v>
      </c>
      <c r="C10524">
        <v>30</v>
      </c>
      <c r="D10524" t="s">
        <v>5769</v>
      </c>
      <c r="E10524">
        <v>49.107720999999998</v>
      </c>
      <c r="F10524">
        <v>-122.657685</v>
      </c>
      <c r="G10524">
        <f>IF(route_map__2[[#This Row],[route_label]]&lt;&gt;A10525,0,SQRT((E10525-route_map__2[[#This Row],[stop_lat]])^2 + ((F10525-route_map__2[[#This Row],[stop_lon]])*COS(RADIANS(route_map__2[[#This Row],[stop_lat]])))^2)*111.32)</f>
        <v>0.23858463719396691</v>
      </c>
    </row>
    <row r="10525" spans="1:7" hidden="1" x14ac:dyDescent="0.2">
      <c r="A10525" t="s">
        <v>367</v>
      </c>
      <c r="B10525">
        <v>1</v>
      </c>
      <c r="C10525">
        <v>31</v>
      </c>
      <c r="D10525" t="s">
        <v>6950</v>
      </c>
      <c r="E10525">
        <v>49.106538</v>
      </c>
      <c r="F10525">
        <v>-122.654955</v>
      </c>
      <c r="G10525">
        <f>IF(route_map__2[[#This Row],[route_label]]&lt;&gt;A10526,0,SQRT((E10526-route_map__2[[#This Row],[stop_lat]])^2 + ((F10526-route_map__2[[#This Row],[stop_lon]])*COS(RADIANS(route_map__2[[#This Row],[stop_lat]])))^2)*111.32)</f>
        <v>0</v>
      </c>
    </row>
    <row r="10526" spans="1:7" hidden="1" x14ac:dyDescent="0.2">
      <c r="A10526" t="s">
        <v>369</v>
      </c>
      <c r="B10526">
        <v>0</v>
      </c>
      <c r="C10526">
        <v>1</v>
      </c>
      <c r="D10526" t="s">
        <v>6950</v>
      </c>
      <c r="E10526">
        <v>49.106538</v>
      </c>
      <c r="F10526">
        <v>-122.654955</v>
      </c>
      <c r="G10526">
        <f>IF(route_map__2[[#This Row],[route_label]]&lt;&gt;A10527,0,SQRT((E10527-route_map__2[[#This Row],[stop_lat]])^2 + ((F10527-route_map__2[[#This Row],[stop_lon]])*COS(RADIANS(route_map__2[[#This Row],[stop_lat]])))^2)*111.32)</f>
        <v>0.38446615035736392</v>
      </c>
    </row>
    <row r="10527" spans="1:7" hidden="1" x14ac:dyDescent="0.2">
      <c r="A10527" t="s">
        <v>369</v>
      </c>
      <c r="B10527">
        <v>0</v>
      </c>
      <c r="C10527">
        <v>2</v>
      </c>
      <c r="D10527" t="s">
        <v>5771</v>
      </c>
      <c r="E10527">
        <v>49.103634999999997</v>
      </c>
      <c r="F10527">
        <v>-122.657813</v>
      </c>
      <c r="G10527">
        <f>IF(route_map__2[[#This Row],[route_label]]&lt;&gt;A10528,0,SQRT((E10528-route_map__2[[#This Row],[stop_lat]])^2 + ((F10528-route_map__2[[#This Row],[stop_lon]])*COS(RADIANS(route_map__2[[#This Row],[stop_lat]])))^2)*111.32)</f>
        <v>0.19579785438285005</v>
      </c>
    </row>
    <row r="10528" spans="1:7" hidden="1" x14ac:dyDescent="0.2">
      <c r="A10528" t="s">
        <v>369</v>
      </c>
      <c r="B10528">
        <v>0</v>
      </c>
      <c r="C10528">
        <v>3</v>
      </c>
      <c r="D10528" t="s">
        <v>8020</v>
      </c>
      <c r="E10528">
        <v>49.103695000000002</v>
      </c>
      <c r="F10528">
        <v>-122.660498</v>
      </c>
      <c r="G10528">
        <f>IF(route_map__2[[#This Row],[route_label]]&lt;&gt;A10529,0,SQRT((E10529-route_map__2[[#This Row],[stop_lat]])^2 + ((F10529-route_map__2[[#This Row],[stop_lon]])*COS(RADIANS(route_map__2[[#This Row],[stop_lat]])))^2)*111.32)</f>
        <v>0.29937697041877115</v>
      </c>
    </row>
    <row r="10529" spans="1:7" hidden="1" x14ac:dyDescent="0.2">
      <c r="A10529" t="s">
        <v>369</v>
      </c>
      <c r="B10529">
        <v>0</v>
      </c>
      <c r="C10529">
        <v>4</v>
      </c>
      <c r="D10529" t="s">
        <v>8021</v>
      </c>
      <c r="E10529">
        <v>49.102161000000002</v>
      </c>
      <c r="F10529">
        <v>-122.663872</v>
      </c>
      <c r="G10529">
        <f>IF(route_map__2[[#This Row],[route_label]]&lt;&gt;A10530,0,SQRT((E10530-route_map__2[[#This Row],[stop_lat]])^2 + ((F10530-route_map__2[[#This Row],[stop_lon]])*COS(RADIANS(route_map__2[[#This Row],[stop_lat]])))^2)*111.32)</f>
        <v>0.33182724526935459</v>
      </c>
    </row>
    <row r="10530" spans="1:7" hidden="1" x14ac:dyDescent="0.2">
      <c r="A10530" t="s">
        <v>369</v>
      </c>
      <c r="B10530">
        <v>0</v>
      </c>
      <c r="C10530">
        <v>5</v>
      </c>
      <c r="D10530" t="s">
        <v>8022</v>
      </c>
      <c r="E10530">
        <v>49.100890999999997</v>
      </c>
      <c r="F10530">
        <v>-122.667991</v>
      </c>
      <c r="G10530">
        <f>IF(route_map__2[[#This Row],[route_label]]&lt;&gt;A10531,0,SQRT((E10531-route_map__2[[#This Row],[stop_lat]])^2 + ((F10531-route_map__2[[#This Row],[stop_lon]])*COS(RADIANS(route_map__2[[#This Row],[stop_lat]])))^2)*111.32)</f>
        <v>0.27991770558945667</v>
      </c>
    </row>
    <row r="10531" spans="1:7" hidden="1" x14ac:dyDescent="0.2">
      <c r="A10531" t="s">
        <v>369</v>
      </c>
      <c r="B10531">
        <v>0</v>
      </c>
      <c r="C10531">
        <v>6</v>
      </c>
      <c r="D10531" t="s">
        <v>8023</v>
      </c>
      <c r="E10531">
        <v>49.098376999999999</v>
      </c>
      <c r="F10531">
        <v>-122.66807</v>
      </c>
      <c r="G10531">
        <f>IF(route_map__2[[#This Row],[route_label]]&lt;&gt;A10532,0,SQRT((E10532-route_map__2[[#This Row],[stop_lat]])^2 + ((F10532-route_map__2[[#This Row],[stop_lon]])*COS(RADIANS(route_map__2[[#This Row],[stop_lat]])))^2)*111.32)</f>
        <v>0.30081098427528197</v>
      </c>
    </row>
    <row r="10532" spans="1:7" hidden="1" x14ac:dyDescent="0.2">
      <c r="A10532" t="s">
        <v>369</v>
      </c>
      <c r="B10532">
        <v>0</v>
      </c>
      <c r="C10532">
        <v>7</v>
      </c>
      <c r="D10532" t="s">
        <v>8024</v>
      </c>
      <c r="E10532">
        <v>49.098385999999998</v>
      </c>
      <c r="F10532">
        <v>-122.663943</v>
      </c>
      <c r="G10532">
        <f>IF(route_map__2[[#This Row],[route_label]]&lt;&gt;A10533,0,SQRT((E10533-route_map__2[[#This Row],[stop_lat]])^2 + ((F10533-route_map__2[[#This Row],[stop_lon]])*COS(RADIANS(route_map__2[[#This Row],[stop_lat]])))^2)*111.32)</f>
        <v>0.29525811522365397</v>
      </c>
    </row>
    <row r="10533" spans="1:7" hidden="1" x14ac:dyDescent="0.2">
      <c r="A10533" t="s">
        <v>369</v>
      </c>
      <c r="B10533">
        <v>0</v>
      </c>
      <c r="C10533">
        <v>8</v>
      </c>
      <c r="D10533" t="s">
        <v>8025</v>
      </c>
      <c r="E10533">
        <v>49.097861999999999</v>
      </c>
      <c r="F10533">
        <v>-122.659972</v>
      </c>
      <c r="G10533">
        <f>IF(route_map__2[[#This Row],[route_label]]&lt;&gt;A10534,0,SQRT((E10534-route_map__2[[#This Row],[stop_lat]])^2 + ((F10534-route_map__2[[#This Row],[stop_lon]])*COS(RADIANS(route_map__2[[#This Row],[stop_lat]])))^2)*111.32)</f>
        <v>0.51207835469893304</v>
      </c>
    </row>
    <row r="10534" spans="1:7" hidden="1" x14ac:dyDescent="0.2">
      <c r="A10534" t="s">
        <v>369</v>
      </c>
      <c r="B10534">
        <v>0</v>
      </c>
      <c r="C10534">
        <v>9</v>
      </c>
      <c r="D10534" t="s">
        <v>8026</v>
      </c>
      <c r="E10534">
        <v>49.093262000000003</v>
      </c>
      <c r="F10534">
        <v>-122.66000699999999</v>
      </c>
      <c r="G10534">
        <f>IF(route_map__2[[#This Row],[route_label]]&lt;&gt;A10535,0,SQRT((E10535-route_map__2[[#This Row],[stop_lat]])^2 + ((F10535-route_map__2[[#This Row],[stop_lon]])*COS(RADIANS(route_map__2[[#This Row],[stop_lat]])))^2)*111.32)</f>
        <v>0.35381180138438861</v>
      </c>
    </row>
    <row r="10535" spans="1:7" hidden="1" x14ac:dyDescent="0.2">
      <c r="A10535" t="s">
        <v>369</v>
      </c>
      <c r="B10535">
        <v>0</v>
      </c>
      <c r="C10535">
        <v>10</v>
      </c>
      <c r="D10535" t="s">
        <v>8027</v>
      </c>
      <c r="E10535">
        <v>49.090088999999999</v>
      </c>
      <c r="F10535">
        <v>-122.66028799999999</v>
      </c>
      <c r="G10535">
        <f>IF(route_map__2[[#This Row],[route_label]]&lt;&gt;A10536,0,SQRT((E10536-route_map__2[[#This Row],[stop_lat]])^2 + ((F10536-route_map__2[[#This Row],[stop_lon]])*COS(RADIANS(route_map__2[[#This Row],[stop_lat]])))^2)*111.32)</f>
        <v>0.55504337560546091</v>
      </c>
    </row>
    <row r="10536" spans="1:7" hidden="1" x14ac:dyDescent="0.2">
      <c r="A10536" t="s">
        <v>369</v>
      </c>
      <c r="B10536">
        <v>0</v>
      </c>
      <c r="C10536">
        <v>11</v>
      </c>
      <c r="D10536" t="s">
        <v>8028</v>
      </c>
      <c r="E10536">
        <v>49.09207</v>
      </c>
      <c r="F10536">
        <v>-122.667275</v>
      </c>
      <c r="G10536">
        <f>IF(route_map__2[[#This Row],[route_label]]&lt;&gt;A10537,0,SQRT((E10537-route_map__2[[#This Row],[stop_lat]])^2 + ((F10537-route_map__2[[#This Row],[stop_lon]])*COS(RADIANS(route_map__2[[#This Row],[stop_lat]])))^2)*111.32)</f>
        <v>0.34020874352510577</v>
      </c>
    </row>
    <row r="10537" spans="1:7" hidden="1" x14ac:dyDescent="0.2">
      <c r="A10537" t="s">
        <v>369</v>
      </c>
      <c r="B10537">
        <v>0</v>
      </c>
      <c r="C10537">
        <v>12</v>
      </c>
      <c r="D10537" t="s">
        <v>7935</v>
      </c>
      <c r="E10537">
        <v>49.089154000000001</v>
      </c>
      <c r="F10537">
        <v>-122.668672</v>
      </c>
      <c r="G10537">
        <f>IF(route_map__2[[#This Row],[route_label]]&lt;&gt;A10538,0,SQRT((E10538-route_map__2[[#This Row],[stop_lat]])^2 + ((F10538-route_map__2[[#This Row],[stop_lon]])*COS(RADIANS(route_map__2[[#This Row],[stop_lat]])))^2)*111.32)</f>
        <v>0.53579011793556297</v>
      </c>
    </row>
    <row r="10538" spans="1:7" hidden="1" x14ac:dyDescent="0.2">
      <c r="A10538" t="s">
        <v>369</v>
      </c>
      <c r="B10538">
        <v>0</v>
      </c>
      <c r="C10538">
        <v>13</v>
      </c>
      <c r="D10538" t="s">
        <v>7936</v>
      </c>
      <c r="E10538">
        <v>49.084345999999996</v>
      </c>
      <c r="F10538">
        <v>-122.669009</v>
      </c>
      <c r="G10538">
        <f>IF(route_map__2[[#This Row],[route_label]]&lt;&gt;A10539,0,SQRT((E10539-route_map__2[[#This Row],[stop_lat]])^2 + ((F10539-route_map__2[[#This Row],[stop_lon]])*COS(RADIANS(route_map__2[[#This Row],[stop_lat]])))^2)*111.32)</f>
        <v>0.27657738182258046</v>
      </c>
    </row>
    <row r="10539" spans="1:7" hidden="1" x14ac:dyDescent="0.2">
      <c r="A10539" t="s">
        <v>369</v>
      </c>
      <c r="B10539">
        <v>0</v>
      </c>
      <c r="C10539">
        <v>14</v>
      </c>
      <c r="D10539" t="s">
        <v>7937</v>
      </c>
      <c r="E10539">
        <v>49.081864000000003</v>
      </c>
      <c r="F10539">
        <v>-122.66918</v>
      </c>
      <c r="G10539">
        <f>IF(route_map__2[[#This Row],[route_label]]&lt;&gt;A10540,0,SQRT((E10540-route_map__2[[#This Row],[stop_lat]])^2 + ((F10540-route_map__2[[#This Row],[stop_lon]])*COS(RADIANS(route_map__2[[#This Row],[stop_lat]])))^2)*111.32)</f>
        <v>0.42860650033751563</v>
      </c>
    </row>
    <row r="10540" spans="1:7" hidden="1" x14ac:dyDescent="0.2">
      <c r="A10540" t="s">
        <v>369</v>
      </c>
      <c r="B10540">
        <v>0</v>
      </c>
      <c r="C10540">
        <v>15</v>
      </c>
      <c r="D10540" t="s">
        <v>7938</v>
      </c>
      <c r="E10540">
        <v>49.078018999999998</v>
      </c>
      <c r="F10540">
        <v>-122.66948600000001</v>
      </c>
      <c r="G10540">
        <f>IF(route_map__2[[#This Row],[route_label]]&lt;&gt;A10541,0,SQRT((E10541-route_map__2[[#This Row],[stop_lat]])^2 + ((F10541-route_map__2[[#This Row],[stop_lon]])*COS(RADIANS(route_map__2[[#This Row],[stop_lat]])))^2)*111.32)</f>
        <v>0.18475239267223748</v>
      </c>
    </row>
    <row r="10541" spans="1:7" hidden="1" x14ac:dyDescent="0.2">
      <c r="A10541" t="s">
        <v>369</v>
      </c>
      <c r="B10541">
        <v>0</v>
      </c>
      <c r="C10541">
        <v>16</v>
      </c>
      <c r="D10541" t="s">
        <v>7939</v>
      </c>
      <c r="E10541">
        <v>49.076360999999999</v>
      </c>
      <c r="F10541">
        <v>-122.66959900000001</v>
      </c>
      <c r="G10541">
        <f>IF(route_map__2[[#This Row],[route_label]]&lt;&gt;A10542,0,SQRT((E10542-route_map__2[[#This Row],[stop_lat]])^2 + ((F10542-route_map__2[[#This Row],[stop_lon]])*COS(RADIANS(route_map__2[[#This Row],[stop_lat]])))^2)*111.32)</f>
        <v>0.46778200876830073</v>
      </c>
    </row>
    <row r="10542" spans="1:7" hidden="1" x14ac:dyDescent="0.2">
      <c r="A10542" t="s">
        <v>369</v>
      </c>
      <c r="B10542">
        <v>0</v>
      </c>
      <c r="C10542">
        <v>17</v>
      </c>
      <c r="D10542" t="s">
        <v>7940</v>
      </c>
      <c r="E10542">
        <v>49.072158999999999</v>
      </c>
      <c r="F10542">
        <v>-122.669651</v>
      </c>
      <c r="G10542">
        <f>IF(route_map__2[[#This Row],[route_label]]&lt;&gt;A10543,0,SQRT((E10543-route_map__2[[#This Row],[stop_lat]])^2 + ((F10543-route_map__2[[#This Row],[stop_lon]])*COS(RADIANS(route_map__2[[#This Row],[stop_lat]])))^2)*111.32)</f>
        <v>0.26527781541103468</v>
      </c>
    </row>
    <row r="10543" spans="1:7" hidden="1" x14ac:dyDescent="0.2">
      <c r="A10543" t="s">
        <v>369</v>
      </c>
      <c r="B10543">
        <v>0</v>
      </c>
      <c r="C10543">
        <v>18</v>
      </c>
      <c r="D10543" t="s">
        <v>7941</v>
      </c>
      <c r="E10543">
        <v>49.069775999999997</v>
      </c>
      <c r="F10543">
        <v>-122.669636</v>
      </c>
      <c r="G10543">
        <f>IF(route_map__2[[#This Row],[route_label]]&lt;&gt;A10544,0,SQRT((E10544-route_map__2[[#This Row],[stop_lat]])^2 + ((F10544-route_map__2[[#This Row],[stop_lon]])*COS(RADIANS(route_map__2[[#This Row],[stop_lat]])))^2)*111.32)</f>
        <v>0.27612592024731492</v>
      </c>
    </row>
    <row r="10544" spans="1:7" hidden="1" x14ac:dyDescent="0.2">
      <c r="A10544" t="s">
        <v>369</v>
      </c>
      <c r="B10544">
        <v>0</v>
      </c>
      <c r="C10544">
        <v>19</v>
      </c>
      <c r="D10544" t="s">
        <v>8029</v>
      </c>
      <c r="E10544">
        <v>49.067331000000003</v>
      </c>
      <c r="F10544">
        <v>-122.668998</v>
      </c>
      <c r="G10544">
        <f>IF(route_map__2[[#This Row],[route_label]]&lt;&gt;A10545,0,SQRT((E10545-route_map__2[[#This Row],[stop_lat]])^2 + ((F10545-route_map__2[[#This Row],[stop_lon]])*COS(RADIANS(route_map__2[[#This Row],[stop_lat]])))^2)*111.32)</f>
        <v>0.53511691097106828</v>
      </c>
    </row>
    <row r="10545" spans="1:7" hidden="1" x14ac:dyDescent="0.2">
      <c r="A10545" t="s">
        <v>369</v>
      </c>
      <c r="B10545">
        <v>0</v>
      </c>
      <c r="C10545">
        <v>20</v>
      </c>
      <c r="D10545" t="s">
        <v>8030</v>
      </c>
      <c r="E10545">
        <v>49.067345000000003</v>
      </c>
      <c r="F10545">
        <v>-122.661661</v>
      </c>
      <c r="G10545">
        <f>IF(route_map__2[[#This Row],[route_label]]&lt;&gt;A10546,0,SQRT((E10546-route_map__2[[#This Row],[stop_lat]])^2 + ((F10546-route_map__2[[#This Row],[stop_lon]])*COS(RADIANS(route_map__2[[#This Row],[stop_lat]])))^2)*111.32)</f>
        <v>0.24398458779017787</v>
      </c>
    </row>
    <row r="10546" spans="1:7" hidden="1" x14ac:dyDescent="0.2">
      <c r="A10546" t="s">
        <v>369</v>
      </c>
      <c r="B10546">
        <v>0</v>
      </c>
      <c r="C10546">
        <v>21</v>
      </c>
      <c r="D10546" t="s">
        <v>8031</v>
      </c>
      <c r="E10546">
        <v>49.067858999999999</v>
      </c>
      <c r="F10546">
        <v>-122.65840900000001</v>
      </c>
      <c r="G10546">
        <f>IF(route_map__2[[#This Row],[route_label]]&lt;&gt;A10547,0,SQRT((E10547-route_map__2[[#This Row],[stop_lat]])^2 + ((F10547-route_map__2[[#This Row],[stop_lon]])*COS(RADIANS(route_map__2[[#This Row],[stop_lat]])))^2)*111.32)</f>
        <v>0.39129113221467909</v>
      </c>
    </row>
    <row r="10547" spans="1:7" hidden="1" x14ac:dyDescent="0.2">
      <c r="A10547" t="s">
        <v>369</v>
      </c>
      <c r="B10547">
        <v>0</v>
      </c>
      <c r="C10547">
        <v>22</v>
      </c>
      <c r="D10547" t="s">
        <v>8032</v>
      </c>
      <c r="E10547">
        <v>49.071373999999999</v>
      </c>
      <c r="F10547">
        <v>-122.658423</v>
      </c>
      <c r="G10547">
        <f>IF(route_map__2[[#This Row],[route_label]]&lt;&gt;A10548,0,SQRT((E10548-route_map__2[[#This Row],[stop_lat]])^2 + ((F10548-route_map__2[[#This Row],[stop_lon]])*COS(RADIANS(route_map__2[[#This Row],[stop_lat]])))^2)*111.32)</f>
        <v>0.41166146335601811</v>
      </c>
    </row>
    <row r="10548" spans="1:7" hidden="1" x14ac:dyDescent="0.2">
      <c r="A10548" t="s">
        <v>369</v>
      </c>
      <c r="B10548">
        <v>0</v>
      </c>
      <c r="C10548">
        <v>23</v>
      </c>
      <c r="D10548" t="s">
        <v>8033</v>
      </c>
      <c r="E10548">
        <v>49.075071999999999</v>
      </c>
      <c r="F10548">
        <v>-122.65841899999999</v>
      </c>
      <c r="G10548">
        <f>IF(route_map__2[[#This Row],[route_label]]&lt;&gt;A10549,0,SQRT((E10549-route_map__2[[#This Row],[stop_lat]])^2 + ((F10549-route_map__2[[#This Row],[stop_lon]])*COS(RADIANS(route_map__2[[#This Row],[stop_lat]])))^2)*111.32)</f>
        <v>0.35455712529547401</v>
      </c>
    </row>
    <row r="10549" spans="1:7" hidden="1" x14ac:dyDescent="0.2">
      <c r="A10549" t="s">
        <v>369</v>
      </c>
      <c r="B10549">
        <v>0</v>
      </c>
      <c r="C10549">
        <v>24</v>
      </c>
      <c r="D10549" t="s">
        <v>8034</v>
      </c>
      <c r="E10549">
        <v>49.078226000000001</v>
      </c>
      <c r="F10549">
        <v>-122.657742</v>
      </c>
      <c r="G10549">
        <f>IF(route_map__2[[#This Row],[route_label]]&lt;&gt;A10550,0,SQRT((E10550-route_map__2[[#This Row],[stop_lat]])^2 + ((F10550-route_map__2[[#This Row],[stop_lon]])*COS(RADIANS(route_map__2[[#This Row],[stop_lat]])))^2)*111.32)</f>
        <v>0.24201966740021094</v>
      </c>
    </row>
    <row r="10550" spans="1:7" hidden="1" x14ac:dyDescent="0.2">
      <c r="A10550" t="s">
        <v>369</v>
      </c>
      <c r="B10550">
        <v>0</v>
      </c>
      <c r="C10550">
        <v>25</v>
      </c>
      <c r="D10550" t="s">
        <v>8035</v>
      </c>
      <c r="E10550">
        <v>49.078240999999998</v>
      </c>
      <c r="F10550">
        <v>-122.65442299999999</v>
      </c>
      <c r="G10550">
        <f>IF(route_map__2[[#This Row],[route_label]]&lt;&gt;A10551,0,SQRT((E10551-route_map__2[[#This Row],[stop_lat]])^2 + ((F10551-route_map__2[[#This Row],[stop_lon]])*COS(RADIANS(route_map__2[[#This Row],[stop_lat]])))^2)*111.32)</f>
        <v>0.31099469181047995</v>
      </c>
    </row>
    <row r="10551" spans="1:7" hidden="1" x14ac:dyDescent="0.2">
      <c r="A10551" t="s">
        <v>369</v>
      </c>
      <c r="B10551">
        <v>0</v>
      </c>
      <c r="C10551">
        <v>26</v>
      </c>
      <c r="D10551" t="s">
        <v>8036</v>
      </c>
      <c r="E10551">
        <v>49.078234999999999</v>
      </c>
      <c r="F10551">
        <v>-122.650158</v>
      </c>
      <c r="G10551">
        <f>IF(route_map__2[[#This Row],[route_label]]&lt;&gt;A10552,0,SQRT((E10552-route_map__2[[#This Row],[stop_lat]])^2 + ((F10552-route_map__2[[#This Row],[stop_lon]])*COS(RADIANS(route_map__2[[#This Row],[stop_lat]])))^2)*111.32)</f>
        <v>0.22483949974192402</v>
      </c>
    </row>
    <row r="10552" spans="1:7" hidden="1" x14ac:dyDescent="0.2">
      <c r="A10552" t="s">
        <v>369</v>
      </c>
      <c r="B10552">
        <v>0</v>
      </c>
      <c r="C10552">
        <v>27</v>
      </c>
      <c r="D10552" t="s">
        <v>8037</v>
      </c>
      <c r="E10552">
        <v>49.078766000000002</v>
      </c>
      <c r="F10552">
        <v>-122.647183</v>
      </c>
      <c r="G10552">
        <f>IF(route_map__2[[#This Row],[route_label]]&lt;&gt;A10553,0,SQRT((E10553-route_map__2[[#This Row],[stop_lat]])^2 + ((F10553-route_map__2[[#This Row],[stop_lon]])*COS(RADIANS(route_map__2[[#This Row],[stop_lat]])))^2)*111.32)</f>
        <v>0.39817822320231333</v>
      </c>
    </row>
    <row r="10553" spans="1:7" hidden="1" x14ac:dyDescent="0.2">
      <c r="A10553" t="s">
        <v>369</v>
      </c>
      <c r="B10553">
        <v>0</v>
      </c>
      <c r="C10553">
        <v>28</v>
      </c>
      <c r="D10553" t="s">
        <v>8038</v>
      </c>
      <c r="E10553">
        <v>49.082341</v>
      </c>
      <c r="F10553">
        <v>-122.647006</v>
      </c>
      <c r="G10553">
        <f>IF(route_map__2[[#This Row],[route_label]]&lt;&gt;A10554,0,SQRT((E10554-route_map__2[[#This Row],[stop_lat]])^2 + ((F10554-route_map__2[[#This Row],[stop_lon]])*COS(RADIANS(route_map__2[[#This Row],[stop_lat]])))^2)*111.32)</f>
        <v>0.27288623823175917</v>
      </c>
    </row>
    <row r="10554" spans="1:7" hidden="1" x14ac:dyDescent="0.2">
      <c r="A10554" t="s">
        <v>369</v>
      </c>
      <c r="B10554">
        <v>0</v>
      </c>
      <c r="C10554">
        <v>29</v>
      </c>
      <c r="D10554" t="s">
        <v>8039</v>
      </c>
      <c r="E10554">
        <v>49.084791000000003</v>
      </c>
      <c r="F10554">
        <v>-122.64688099999999</v>
      </c>
      <c r="G10554">
        <f>IF(route_map__2[[#This Row],[route_label]]&lt;&gt;A10555,0,SQRT((E10555-route_map__2[[#This Row],[stop_lat]])^2 + ((F10555-route_map__2[[#This Row],[stop_lon]])*COS(RADIANS(route_map__2[[#This Row],[stop_lat]])))^2)*111.32)</f>
        <v>0.35010682452833591</v>
      </c>
    </row>
    <row r="10555" spans="1:7" hidden="1" x14ac:dyDescent="0.2">
      <c r="A10555" t="s">
        <v>369</v>
      </c>
      <c r="B10555">
        <v>0</v>
      </c>
      <c r="C10555">
        <v>30</v>
      </c>
      <c r="D10555" t="s">
        <v>8040</v>
      </c>
      <c r="E10555">
        <v>49.087935000000002</v>
      </c>
      <c r="F10555">
        <v>-122.64675699999999</v>
      </c>
      <c r="G10555">
        <f>IF(route_map__2[[#This Row],[route_label]]&lt;&gt;A10556,0,SQRT((E10556-route_map__2[[#This Row],[stop_lat]])^2 + ((F10556-route_map__2[[#This Row],[stop_lon]])*COS(RADIANS(route_map__2[[#This Row],[stop_lat]])))^2)*111.32)</f>
        <v>0.19903872944805176</v>
      </c>
    </row>
    <row r="10556" spans="1:7" hidden="1" x14ac:dyDescent="0.2">
      <c r="A10556" t="s">
        <v>369</v>
      </c>
      <c r="B10556">
        <v>0</v>
      </c>
      <c r="C10556">
        <v>31</v>
      </c>
      <c r="D10556" t="s">
        <v>7994</v>
      </c>
      <c r="E10556">
        <v>49.089503000000001</v>
      </c>
      <c r="F10556">
        <v>-122.645445</v>
      </c>
      <c r="G10556">
        <f>IF(route_map__2[[#This Row],[route_label]]&lt;&gt;A10557,0,SQRT((E10557-route_map__2[[#This Row],[stop_lat]])^2 + ((F10557-route_map__2[[#This Row],[stop_lon]])*COS(RADIANS(route_map__2[[#This Row],[stop_lat]])))^2)*111.32)</f>
        <v>0.20703159949618977</v>
      </c>
    </row>
    <row r="10557" spans="1:7" hidden="1" x14ac:dyDescent="0.2">
      <c r="A10557" t="s">
        <v>369</v>
      </c>
      <c r="B10557">
        <v>1</v>
      </c>
      <c r="C10557">
        <v>1</v>
      </c>
      <c r="D10557" t="s">
        <v>7993</v>
      </c>
      <c r="E10557">
        <v>49.087955000000001</v>
      </c>
      <c r="F10557">
        <v>-122.647019</v>
      </c>
      <c r="G10557">
        <f>IF(route_map__2[[#This Row],[route_label]]&lt;&gt;A10558,0,SQRT((E10558-route_map__2[[#This Row],[stop_lat]])^2 + ((F10558-route_map__2[[#This Row],[stop_lon]])*COS(RADIANS(route_map__2[[#This Row],[stop_lat]])))^2)*111.32)</f>
        <v>0.19841575982665716</v>
      </c>
    </row>
    <row r="10558" spans="1:7" hidden="1" x14ac:dyDescent="0.2">
      <c r="A10558" t="s">
        <v>369</v>
      </c>
      <c r="B10558">
        <v>1</v>
      </c>
      <c r="C10558">
        <v>2</v>
      </c>
      <c r="D10558" t="s">
        <v>8041</v>
      </c>
      <c r="E10558">
        <v>49.086173000000002</v>
      </c>
      <c r="F10558">
        <v>-122.647076</v>
      </c>
      <c r="G10558">
        <f>IF(route_map__2[[#This Row],[route_label]]&lt;&gt;A10559,0,SQRT((E10559-route_map__2[[#This Row],[stop_lat]])^2 + ((F10559-route_map__2[[#This Row],[stop_lon]])*COS(RADIANS(route_map__2[[#This Row],[stop_lat]])))^2)*111.32)</f>
        <v>0.24229239235533928</v>
      </c>
    </row>
    <row r="10559" spans="1:7" hidden="1" x14ac:dyDescent="0.2">
      <c r="A10559" t="s">
        <v>369</v>
      </c>
      <c r="B10559">
        <v>1</v>
      </c>
      <c r="C10559">
        <v>3</v>
      </c>
      <c r="D10559" t="s">
        <v>8042</v>
      </c>
      <c r="E10559">
        <v>49.083996999999997</v>
      </c>
      <c r="F10559">
        <v>-122.64715</v>
      </c>
      <c r="G10559">
        <f>IF(route_map__2[[#This Row],[route_label]]&lt;&gt;A10560,0,SQRT((E10560-route_map__2[[#This Row],[stop_lat]])^2 + ((F10560-route_map__2[[#This Row],[stop_lon]])*COS(RADIANS(route_map__2[[#This Row],[stop_lat]])))^2)*111.32)</f>
        <v>0.16803694880076817</v>
      </c>
    </row>
    <row r="10560" spans="1:7" hidden="1" x14ac:dyDescent="0.2">
      <c r="A10560" t="s">
        <v>369</v>
      </c>
      <c r="B10560">
        <v>1</v>
      </c>
      <c r="C10560">
        <v>4</v>
      </c>
      <c r="D10560" t="s">
        <v>8043</v>
      </c>
      <c r="E10560">
        <v>49.082487999999998</v>
      </c>
      <c r="F10560">
        <v>-122.647209</v>
      </c>
      <c r="G10560">
        <f>IF(route_map__2[[#This Row],[route_label]]&lt;&gt;A10561,0,SQRT((E10561-route_map__2[[#This Row],[stop_lat]])^2 + ((F10561-route_map__2[[#This Row],[stop_lon]])*COS(RADIANS(route_map__2[[#This Row],[stop_lat]])))^2)*111.32)</f>
        <v>0.44180358530049996</v>
      </c>
    </row>
    <row r="10561" spans="1:7" hidden="1" x14ac:dyDescent="0.2">
      <c r="A10561" t="s">
        <v>369</v>
      </c>
      <c r="B10561">
        <v>1</v>
      </c>
      <c r="C10561">
        <v>5</v>
      </c>
      <c r="D10561" t="s">
        <v>8044</v>
      </c>
      <c r="E10561">
        <v>49.078521000000002</v>
      </c>
      <c r="F10561">
        <v>-122.64739</v>
      </c>
      <c r="G10561">
        <f>IF(route_map__2[[#This Row],[route_label]]&lt;&gt;A10562,0,SQRT((E10562-route_map__2[[#This Row],[stop_lat]])^2 + ((F10562-route_map__2[[#This Row],[stop_lon]])*COS(RADIANS(route_map__2[[#This Row],[stop_lat]])))^2)*111.32)</f>
        <v>0.28005915643250967</v>
      </c>
    </row>
    <row r="10562" spans="1:7" hidden="1" x14ac:dyDescent="0.2">
      <c r="A10562" t="s">
        <v>369</v>
      </c>
      <c r="B10562">
        <v>1</v>
      </c>
      <c r="C10562">
        <v>6</v>
      </c>
      <c r="D10562" t="s">
        <v>8045</v>
      </c>
      <c r="E10562">
        <v>49.078350999999998</v>
      </c>
      <c r="F10562">
        <v>-122.651222</v>
      </c>
      <c r="G10562">
        <f>IF(route_map__2[[#This Row],[route_label]]&lt;&gt;A10563,0,SQRT((E10563-route_map__2[[#This Row],[stop_lat]])^2 + ((F10563-route_map__2[[#This Row],[stop_lon]])*COS(RADIANS(route_map__2[[#This Row],[stop_lat]])))^2)*111.32)</f>
        <v>0.29269106927291388</v>
      </c>
    </row>
    <row r="10563" spans="1:7" hidden="1" x14ac:dyDescent="0.2">
      <c r="A10563" t="s">
        <v>369</v>
      </c>
      <c r="B10563">
        <v>1</v>
      </c>
      <c r="C10563">
        <v>7</v>
      </c>
      <c r="D10563" t="s">
        <v>8046</v>
      </c>
      <c r="E10563">
        <v>49.078349000000003</v>
      </c>
      <c r="F10563">
        <v>-122.655236</v>
      </c>
      <c r="G10563">
        <f>IF(route_map__2[[#This Row],[route_label]]&lt;&gt;A10564,0,SQRT((E10564-route_map__2[[#This Row],[stop_lat]])^2 + ((F10564-route_map__2[[#This Row],[stop_lon]])*COS(RADIANS(route_map__2[[#This Row],[stop_lat]])))^2)*111.32)</f>
        <v>0.24120950431757299</v>
      </c>
    </row>
    <row r="10564" spans="1:7" hidden="1" x14ac:dyDescent="0.2">
      <c r="A10564" t="s">
        <v>369</v>
      </c>
      <c r="B10564">
        <v>1</v>
      </c>
      <c r="C10564">
        <v>8</v>
      </c>
      <c r="D10564" t="s">
        <v>8047</v>
      </c>
      <c r="E10564">
        <v>49.07779</v>
      </c>
      <c r="F10564">
        <v>-122.658432</v>
      </c>
      <c r="G10564">
        <f>IF(route_map__2[[#This Row],[route_label]]&lt;&gt;A10565,0,SQRT((E10565-route_map__2[[#This Row],[stop_lat]])^2 + ((F10565-route_map__2[[#This Row],[stop_lon]])*COS(RADIANS(route_map__2[[#This Row],[stop_lat]])))^2)*111.32)</f>
        <v>0.30744043137936267</v>
      </c>
    </row>
    <row r="10565" spans="1:7" hidden="1" x14ac:dyDescent="0.2">
      <c r="A10565" t="s">
        <v>369</v>
      </c>
      <c r="B10565">
        <v>1</v>
      </c>
      <c r="C10565">
        <v>9</v>
      </c>
      <c r="D10565" t="s">
        <v>8048</v>
      </c>
      <c r="E10565">
        <v>49.075029999999998</v>
      </c>
      <c r="F10565">
        <v>-122.65858299999999</v>
      </c>
      <c r="G10565">
        <f>IF(route_map__2[[#This Row],[route_label]]&lt;&gt;A10566,0,SQRT((E10566-route_map__2[[#This Row],[stop_lat]])^2 + ((F10566-route_map__2[[#This Row],[stop_lon]])*COS(RADIANS(route_map__2[[#This Row],[stop_lat]])))^2)*111.32)</f>
        <v>0.40320104000000156</v>
      </c>
    </row>
    <row r="10566" spans="1:7" hidden="1" x14ac:dyDescent="0.2">
      <c r="A10566" t="s">
        <v>369</v>
      </c>
      <c r="B10566">
        <v>1</v>
      </c>
      <c r="C10566">
        <v>10</v>
      </c>
      <c r="D10566" t="s">
        <v>8049</v>
      </c>
      <c r="E10566">
        <v>49.071407999999998</v>
      </c>
      <c r="F10566">
        <v>-122.65858299999999</v>
      </c>
      <c r="G10566">
        <f>IF(route_map__2[[#This Row],[route_label]]&lt;&gt;A10567,0,SQRT((E10567-route_map__2[[#This Row],[stop_lat]])^2 + ((F10567-route_map__2[[#This Row],[stop_lon]])*COS(RADIANS(route_map__2[[#This Row],[stop_lat]])))^2)*111.32)</f>
        <v>0.40220011208615775</v>
      </c>
    </row>
    <row r="10567" spans="1:7" hidden="1" x14ac:dyDescent="0.2">
      <c r="A10567" t="s">
        <v>369</v>
      </c>
      <c r="B10567">
        <v>1</v>
      </c>
      <c r="C10567">
        <v>11</v>
      </c>
      <c r="D10567" t="s">
        <v>8050</v>
      </c>
      <c r="E10567">
        <v>49.067794999999997</v>
      </c>
      <c r="F10567">
        <v>-122.65857099999999</v>
      </c>
      <c r="G10567">
        <f>IF(route_map__2[[#This Row],[route_label]]&lt;&gt;A10568,0,SQRT((E10568-route_map__2[[#This Row],[stop_lat]])^2 + ((F10568-route_map__2[[#This Row],[stop_lon]])*COS(RADIANS(route_map__2[[#This Row],[stop_lat]])))^2)*111.32)</f>
        <v>0.3371957867486719</v>
      </c>
    </row>
    <row r="10568" spans="1:7" hidden="1" x14ac:dyDescent="0.2">
      <c r="A10568" t="s">
        <v>369</v>
      </c>
      <c r="B10568">
        <v>1</v>
      </c>
      <c r="C10568">
        <v>12</v>
      </c>
      <c r="D10568" t="s">
        <v>8051</v>
      </c>
      <c r="E10568">
        <v>49.067459999999997</v>
      </c>
      <c r="F10568">
        <v>-122.663166</v>
      </c>
      <c r="G10568">
        <f>IF(route_map__2[[#This Row],[route_label]]&lt;&gt;A10569,0,SQRT((E10569-route_map__2[[#This Row],[stop_lat]])^2 + ((F10569-route_map__2[[#This Row],[stop_lon]])*COS(RADIANS(route_map__2[[#This Row],[stop_lat]])))^2)*111.32)</f>
        <v>0.45479269020083657</v>
      </c>
    </row>
    <row r="10569" spans="1:7" hidden="1" x14ac:dyDescent="0.2">
      <c r="A10569" t="s">
        <v>369</v>
      </c>
      <c r="B10569">
        <v>1</v>
      </c>
      <c r="C10569">
        <v>13</v>
      </c>
      <c r="D10569" t="s">
        <v>7917</v>
      </c>
      <c r="E10569">
        <v>49.067864999999998</v>
      </c>
      <c r="F10569">
        <v>-122.669371</v>
      </c>
      <c r="G10569">
        <f>IF(route_map__2[[#This Row],[route_label]]&lt;&gt;A10570,0,SQRT((E10570-route_map__2[[#This Row],[stop_lat]])^2 + ((F10570-route_map__2[[#This Row],[stop_lon]])*COS(RADIANS(route_map__2[[#This Row],[stop_lat]])))^2)*111.32)</f>
        <v>0.18459520189680445</v>
      </c>
    </row>
    <row r="10570" spans="1:7" hidden="1" x14ac:dyDescent="0.2">
      <c r="A10570" t="s">
        <v>369</v>
      </c>
      <c r="B10570">
        <v>1</v>
      </c>
      <c r="C10570">
        <v>14</v>
      </c>
      <c r="D10570" t="s">
        <v>7918</v>
      </c>
      <c r="E10570">
        <v>49.069522999999997</v>
      </c>
      <c r="F10570">
        <v>-122.669414</v>
      </c>
      <c r="G10570">
        <f>IF(route_map__2[[#This Row],[route_label]]&lt;&gt;A10571,0,SQRT((E10571-route_map__2[[#This Row],[stop_lat]])^2 + ((F10571-route_map__2[[#This Row],[stop_lon]])*COS(RADIANS(route_map__2[[#This Row],[stop_lat]])))^2)*111.32)</f>
        <v>0.29323443867328092</v>
      </c>
    </row>
    <row r="10571" spans="1:7" hidden="1" x14ac:dyDescent="0.2">
      <c r="A10571" t="s">
        <v>369</v>
      </c>
      <c r="B10571">
        <v>1</v>
      </c>
      <c r="C10571">
        <v>15</v>
      </c>
      <c r="D10571" t="s">
        <v>7919</v>
      </c>
      <c r="E10571">
        <v>49.072156999999997</v>
      </c>
      <c r="F10571">
        <v>-122.66945800000001</v>
      </c>
      <c r="G10571">
        <f>IF(route_map__2[[#This Row],[route_label]]&lt;&gt;A10572,0,SQRT((E10572-route_map__2[[#This Row],[stop_lat]])^2 + ((F10572-route_map__2[[#This Row],[stop_lon]])*COS(RADIANS(route_map__2[[#This Row],[stop_lat]])))^2)*111.32)</f>
        <v>0.35078903736230771</v>
      </c>
    </row>
    <row r="10572" spans="1:7" hidden="1" x14ac:dyDescent="0.2">
      <c r="A10572" t="s">
        <v>369</v>
      </c>
      <c r="B10572">
        <v>1</v>
      </c>
      <c r="C10572">
        <v>16</v>
      </c>
      <c r="D10572" t="s">
        <v>7920</v>
      </c>
      <c r="E10572">
        <v>49.075308</v>
      </c>
      <c r="F10572">
        <v>-122.66940700000001</v>
      </c>
      <c r="G10572">
        <f>IF(route_map__2[[#This Row],[route_label]]&lt;&gt;A10573,0,SQRT((E10573-route_map__2[[#This Row],[stop_lat]])^2 + ((F10573-route_map__2[[#This Row],[stop_lon]])*COS(RADIANS(route_map__2[[#This Row],[stop_lat]])))^2)*111.32)</f>
        <v>0.23095505356514204</v>
      </c>
    </row>
    <row r="10573" spans="1:7" hidden="1" x14ac:dyDescent="0.2">
      <c r="A10573" t="s">
        <v>369</v>
      </c>
      <c r="B10573">
        <v>1</v>
      </c>
      <c r="C10573">
        <v>17</v>
      </c>
      <c r="D10573" t="s">
        <v>7921</v>
      </c>
      <c r="E10573">
        <v>49.077381000000003</v>
      </c>
      <c r="F10573">
        <v>-122.669279</v>
      </c>
      <c r="G10573">
        <f>IF(route_map__2[[#This Row],[route_label]]&lt;&gt;A10574,0,SQRT((E10574-route_map__2[[#This Row],[stop_lat]])^2 + ((F10574-route_map__2[[#This Row],[stop_lon]])*COS(RADIANS(route_map__2[[#This Row],[stop_lat]])))^2)*111.32)</f>
        <v>0.14741608601016665</v>
      </c>
    </row>
    <row r="10574" spans="1:7" hidden="1" x14ac:dyDescent="0.2">
      <c r="A10574" t="s">
        <v>369</v>
      </c>
      <c r="B10574">
        <v>1</v>
      </c>
      <c r="C10574">
        <v>18</v>
      </c>
      <c r="D10574" t="s">
        <v>7922</v>
      </c>
      <c r="E10574">
        <v>49.078704000000002</v>
      </c>
      <c r="F10574">
        <v>-122.669191</v>
      </c>
      <c r="G10574">
        <f>IF(route_map__2[[#This Row],[route_label]]&lt;&gt;A10575,0,SQRT((E10575-route_map__2[[#This Row],[stop_lat]])^2 + ((F10575-route_map__2[[#This Row],[stop_lon]])*COS(RADIANS(route_map__2[[#This Row],[stop_lat]])))^2)*111.32)</f>
        <v>0.42029261095169101</v>
      </c>
    </row>
    <row r="10575" spans="1:7" hidden="1" x14ac:dyDescent="0.2">
      <c r="A10575" t="s">
        <v>369</v>
      </c>
      <c r="B10575">
        <v>1</v>
      </c>
      <c r="C10575">
        <v>19</v>
      </c>
      <c r="D10575" t="s">
        <v>7923</v>
      </c>
      <c r="E10575">
        <v>49.082473</v>
      </c>
      <c r="F10575">
        <v>-122.668852</v>
      </c>
      <c r="G10575">
        <f>IF(route_map__2[[#This Row],[route_label]]&lt;&gt;A10576,0,SQRT((E10576-route_map__2[[#This Row],[stop_lat]])^2 + ((F10576-route_map__2[[#This Row],[stop_lon]])*COS(RADIANS(route_map__2[[#This Row],[stop_lat]])))^2)*111.32)</f>
        <v>0.27561153864065502</v>
      </c>
    </row>
    <row r="10576" spans="1:7" hidden="1" x14ac:dyDescent="0.2">
      <c r="A10576" t="s">
        <v>369</v>
      </c>
      <c r="B10576">
        <v>1</v>
      </c>
      <c r="C10576">
        <v>20</v>
      </c>
      <c r="D10576" t="s">
        <v>7924</v>
      </c>
      <c r="E10576">
        <v>49.084947999999997</v>
      </c>
      <c r="F10576">
        <v>-122.668753</v>
      </c>
      <c r="G10576">
        <f>IF(route_map__2[[#This Row],[route_label]]&lt;&gt;A10577,0,SQRT((E10577-route_map__2[[#This Row],[stop_lat]])^2 + ((F10577-route_map__2[[#This Row],[stop_lon]])*COS(RADIANS(route_map__2[[#This Row],[stop_lat]])))^2)*111.32)</f>
        <v>0.54626971756555498</v>
      </c>
    </row>
    <row r="10577" spans="1:7" hidden="1" x14ac:dyDescent="0.2">
      <c r="A10577" t="s">
        <v>369</v>
      </c>
      <c r="B10577">
        <v>1</v>
      </c>
      <c r="C10577">
        <v>21</v>
      </c>
      <c r="D10577" t="s">
        <v>7925</v>
      </c>
      <c r="E10577">
        <v>49.089851000000003</v>
      </c>
      <c r="F10577">
        <v>-122.668443</v>
      </c>
      <c r="G10577">
        <f>IF(route_map__2[[#This Row],[route_label]]&lt;&gt;A10578,0,SQRT((E10578-route_map__2[[#This Row],[stop_lat]])^2 + ((F10578-route_map__2[[#This Row],[stop_lon]])*COS(RADIANS(route_map__2[[#This Row],[stop_lat]])))^2)*111.32)</f>
        <v>0.22575813703765057</v>
      </c>
    </row>
    <row r="10578" spans="1:7" hidden="1" x14ac:dyDescent="0.2">
      <c r="A10578" t="s">
        <v>369</v>
      </c>
      <c r="B10578">
        <v>1</v>
      </c>
      <c r="C10578">
        <v>22</v>
      </c>
      <c r="D10578" t="s">
        <v>7926</v>
      </c>
      <c r="E10578">
        <v>49.091878999999999</v>
      </c>
      <c r="F10578">
        <v>-122.668453</v>
      </c>
      <c r="G10578">
        <f>IF(route_map__2[[#This Row],[route_label]]&lt;&gt;A10579,0,SQRT((E10579-route_map__2[[#This Row],[stop_lat]])^2 + ((F10579-route_map__2[[#This Row],[stop_lon]])*COS(RADIANS(route_map__2[[#This Row],[stop_lat]])))^2)*111.32)</f>
        <v>0.66549830815096511</v>
      </c>
    </row>
    <row r="10579" spans="1:7" hidden="1" x14ac:dyDescent="0.2">
      <c r="A10579" t="s">
        <v>369</v>
      </c>
      <c r="B10579">
        <v>1</v>
      </c>
      <c r="C10579">
        <v>23</v>
      </c>
      <c r="D10579" t="s">
        <v>8052</v>
      </c>
      <c r="E10579">
        <v>49.090214000000003</v>
      </c>
      <c r="F10579">
        <v>-122.659685</v>
      </c>
      <c r="G10579">
        <f>IF(route_map__2[[#This Row],[route_label]]&lt;&gt;A10580,0,SQRT((E10580-route_map__2[[#This Row],[stop_lat]])^2 + ((F10580-route_map__2[[#This Row],[stop_lon]])*COS(RADIANS(route_map__2[[#This Row],[stop_lat]])))^2)*111.32)</f>
        <v>0.45629238332316152</v>
      </c>
    </row>
    <row r="10580" spans="1:7" hidden="1" x14ac:dyDescent="0.2">
      <c r="A10580" t="s">
        <v>369</v>
      </c>
      <c r="B10580">
        <v>1</v>
      </c>
      <c r="C10580">
        <v>24</v>
      </c>
      <c r="D10580" t="s">
        <v>8053</v>
      </c>
      <c r="E10580">
        <v>49.094312000000002</v>
      </c>
      <c r="F10580">
        <v>-122.659818</v>
      </c>
      <c r="G10580">
        <f>IF(route_map__2[[#This Row],[route_label]]&lt;&gt;A10581,0,SQRT((E10581-route_map__2[[#This Row],[stop_lat]])^2 + ((F10581-route_map__2[[#This Row],[stop_lon]])*COS(RADIANS(route_map__2[[#This Row],[stop_lat]])))^2)*111.32)</f>
        <v>0.47471422759626897</v>
      </c>
    </row>
    <row r="10581" spans="1:7" hidden="1" x14ac:dyDescent="0.2">
      <c r="A10581" t="s">
        <v>369</v>
      </c>
      <c r="B10581">
        <v>1</v>
      </c>
      <c r="C10581">
        <v>25</v>
      </c>
      <c r="D10581" t="s">
        <v>8054</v>
      </c>
      <c r="E10581">
        <v>49.098522000000003</v>
      </c>
      <c r="F10581">
        <v>-122.660855</v>
      </c>
      <c r="G10581">
        <f>IF(route_map__2[[#This Row],[route_label]]&lt;&gt;A10582,0,SQRT((E10582-route_map__2[[#This Row],[stop_lat]])^2 + ((F10582-route_map__2[[#This Row],[stop_lon]])*COS(RADIANS(route_map__2[[#This Row],[stop_lat]])))^2)*111.32)</f>
        <v>0.21684227002571577</v>
      </c>
    </row>
    <row r="10582" spans="1:7" hidden="1" x14ac:dyDescent="0.2">
      <c r="A10582" t="s">
        <v>369</v>
      </c>
      <c r="B10582">
        <v>1</v>
      </c>
      <c r="C10582">
        <v>26</v>
      </c>
      <c r="D10582" t="s">
        <v>8055</v>
      </c>
      <c r="E10582">
        <v>49.098526999999997</v>
      </c>
      <c r="F10582">
        <v>-122.66383</v>
      </c>
      <c r="G10582">
        <f>IF(route_map__2[[#This Row],[route_label]]&lt;&gt;A10583,0,SQRT((E10583-route_map__2[[#This Row],[stop_lat]])^2 + ((F10583-route_map__2[[#This Row],[stop_lon]])*COS(RADIANS(route_map__2[[#This Row],[stop_lat]])))^2)*111.32)</f>
        <v>0.3494916984953908</v>
      </c>
    </row>
    <row r="10583" spans="1:7" hidden="1" x14ac:dyDescent="0.2">
      <c r="A10583" t="s">
        <v>369</v>
      </c>
      <c r="B10583">
        <v>1</v>
      </c>
      <c r="C10583">
        <v>27</v>
      </c>
      <c r="D10583" t="s">
        <v>7928</v>
      </c>
      <c r="E10583">
        <v>49.098852999999998</v>
      </c>
      <c r="F10583">
        <v>-122.668599</v>
      </c>
      <c r="G10583">
        <f>IF(route_map__2[[#This Row],[route_label]]&lt;&gt;A10584,0,SQRT((E10584-route_map__2[[#This Row],[stop_lat]])^2 + ((F10584-route_map__2[[#This Row],[stop_lon]])*COS(RADIANS(route_map__2[[#This Row],[stop_lat]])))^2)*111.32)</f>
        <v>0.20324750767664487</v>
      </c>
    </row>
    <row r="10584" spans="1:7" hidden="1" x14ac:dyDescent="0.2">
      <c r="A10584" t="s">
        <v>369</v>
      </c>
      <c r="B10584">
        <v>1</v>
      </c>
      <c r="C10584">
        <v>28</v>
      </c>
      <c r="D10584" t="s">
        <v>8056</v>
      </c>
      <c r="E10584">
        <v>49.100662999999997</v>
      </c>
      <c r="F10584">
        <v>-122.668233</v>
      </c>
      <c r="G10584">
        <f>IF(route_map__2[[#This Row],[route_label]]&lt;&gt;A10585,0,SQRT((E10585-route_map__2[[#This Row],[stop_lat]])^2 + ((F10585-route_map__2[[#This Row],[stop_lon]])*COS(RADIANS(route_map__2[[#This Row],[stop_lat]])))^2)*111.32)</f>
        <v>0.35831135496933952</v>
      </c>
    </row>
    <row r="10585" spans="1:7" hidden="1" x14ac:dyDescent="0.2">
      <c r="A10585" t="s">
        <v>369</v>
      </c>
      <c r="B10585">
        <v>1</v>
      </c>
      <c r="C10585">
        <v>29</v>
      </c>
      <c r="D10585" t="s">
        <v>8057</v>
      </c>
      <c r="E10585">
        <v>49.102443000000001</v>
      </c>
      <c r="F10585">
        <v>-122.664137</v>
      </c>
      <c r="G10585">
        <f>IF(route_map__2[[#This Row],[route_label]]&lt;&gt;A10586,0,SQRT((E10586-route_map__2[[#This Row],[stop_lat]])^2 + ((F10586-route_map__2[[#This Row],[stop_lon]])*COS(RADIANS(route_map__2[[#This Row],[stop_lat]])))^2)*111.32)</f>
        <v>0.20119382898199734</v>
      </c>
    </row>
    <row r="10586" spans="1:7" hidden="1" x14ac:dyDescent="0.2">
      <c r="A10586" t="s">
        <v>369</v>
      </c>
      <c r="B10586">
        <v>1</v>
      </c>
      <c r="C10586">
        <v>30</v>
      </c>
      <c r="D10586" t="s">
        <v>5766</v>
      </c>
      <c r="E10586">
        <v>49.104222</v>
      </c>
      <c r="F10586">
        <v>-122.66365</v>
      </c>
      <c r="G10586">
        <f>IF(route_map__2[[#This Row],[route_label]]&lt;&gt;A10587,0,SQRT((E10587-route_map__2[[#This Row],[stop_lat]])^2 + ((F10587-route_map__2[[#This Row],[stop_lon]])*COS(RADIANS(route_map__2[[#This Row],[stop_lat]])))^2)*111.32)</f>
        <v>0.26178418636292705</v>
      </c>
    </row>
    <row r="10587" spans="1:7" hidden="1" x14ac:dyDescent="0.2">
      <c r="A10587" t="s">
        <v>369</v>
      </c>
      <c r="B10587">
        <v>1</v>
      </c>
      <c r="C10587">
        <v>31</v>
      </c>
      <c r="D10587" t="s">
        <v>5767</v>
      </c>
      <c r="E10587">
        <v>49.104588999999997</v>
      </c>
      <c r="F10587">
        <v>-122.66010199999999</v>
      </c>
      <c r="G10587">
        <f>IF(route_map__2[[#This Row],[route_label]]&lt;&gt;A10588,0,SQRT((E10588-route_map__2[[#This Row],[stop_lat]])^2 + ((F10588-route_map__2[[#This Row],[stop_lon]])*COS(RADIANS(route_map__2[[#This Row],[stop_lat]])))^2)*111.32)</f>
        <v>0.15355379478064066</v>
      </c>
    </row>
    <row r="10588" spans="1:7" hidden="1" x14ac:dyDescent="0.2">
      <c r="A10588" t="s">
        <v>369</v>
      </c>
      <c r="B10588">
        <v>1</v>
      </c>
      <c r="C10588">
        <v>32</v>
      </c>
      <c r="D10588" t="s">
        <v>5768</v>
      </c>
      <c r="E10588">
        <v>49.105966000000002</v>
      </c>
      <c r="F10588">
        <v>-122.659978</v>
      </c>
      <c r="G10588">
        <f>IF(route_map__2[[#This Row],[route_label]]&lt;&gt;A10589,0,SQRT((E10589-route_map__2[[#This Row],[stop_lat]])^2 + ((F10589-route_map__2[[#This Row],[stop_lon]])*COS(RADIANS(route_map__2[[#This Row],[stop_lat]])))^2)*111.32)</f>
        <v>0.2570852656170004</v>
      </c>
    </row>
    <row r="10589" spans="1:7" hidden="1" x14ac:dyDescent="0.2">
      <c r="A10589" t="s">
        <v>369</v>
      </c>
      <c r="B10589">
        <v>1</v>
      </c>
      <c r="C10589">
        <v>33</v>
      </c>
      <c r="D10589" t="s">
        <v>5769</v>
      </c>
      <c r="E10589">
        <v>49.107720999999998</v>
      </c>
      <c r="F10589">
        <v>-122.657685</v>
      </c>
      <c r="G10589">
        <f>IF(route_map__2[[#This Row],[route_label]]&lt;&gt;A10590,0,SQRT((E10590-route_map__2[[#This Row],[stop_lat]])^2 + ((F10590-route_map__2[[#This Row],[stop_lon]])*COS(RADIANS(route_map__2[[#This Row],[stop_lat]])))^2)*111.32)</f>
        <v>0.23858463719396691</v>
      </c>
    </row>
    <row r="10590" spans="1:7" hidden="1" x14ac:dyDescent="0.2">
      <c r="A10590" t="s">
        <v>369</v>
      </c>
      <c r="B10590">
        <v>1</v>
      </c>
      <c r="C10590">
        <v>34</v>
      </c>
      <c r="D10590" t="s">
        <v>6950</v>
      </c>
      <c r="E10590">
        <v>49.106538</v>
      </c>
      <c r="F10590">
        <v>-122.654955</v>
      </c>
      <c r="G10590">
        <f>IF(route_map__2[[#This Row],[route_label]]&lt;&gt;A10591,0,SQRT((E10591-route_map__2[[#This Row],[stop_lat]])^2 + ((F10591-route_map__2[[#This Row],[stop_lon]])*COS(RADIANS(route_map__2[[#This Row],[stop_lat]])))^2)*111.32)</f>
        <v>0</v>
      </c>
    </row>
    <row r="10591" spans="1:7" hidden="1" x14ac:dyDescent="0.2">
      <c r="A10591" t="s">
        <v>246</v>
      </c>
      <c r="B10591">
        <v>0</v>
      </c>
      <c r="C10591">
        <v>1</v>
      </c>
      <c r="D10591" t="s">
        <v>6950</v>
      </c>
      <c r="E10591">
        <v>49.106538</v>
      </c>
      <c r="F10591">
        <v>-122.654955</v>
      </c>
      <c r="G10591">
        <f>IF(route_map__2[[#This Row],[route_label]]&lt;&gt;A10592,0,SQRT((E10592-route_map__2[[#This Row],[stop_lat]])^2 + ((F10592-route_map__2[[#This Row],[stop_lon]])*COS(RADIANS(route_map__2[[#This Row],[stop_lat]])))^2)*111.32)</f>
        <v>0.2910502286470959</v>
      </c>
    </row>
    <row r="10592" spans="1:7" hidden="1" x14ac:dyDescent="0.2">
      <c r="A10592" t="s">
        <v>246</v>
      </c>
      <c r="B10592">
        <v>0</v>
      </c>
      <c r="C10592">
        <v>2</v>
      </c>
      <c r="D10592" t="s">
        <v>6951</v>
      </c>
      <c r="E10592">
        <v>49.107607999999999</v>
      </c>
      <c r="F10592">
        <v>-122.65131100000001</v>
      </c>
      <c r="G10592">
        <f>IF(route_map__2[[#This Row],[route_label]]&lt;&gt;A10593,0,SQRT((E10593-route_map__2[[#This Row],[stop_lat]])^2 + ((F10593-route_map__2[[#This Row],[stop_lon]])*COS(RADIANS(route_map__2[[#This Row],[stop_lat]])))^2)*111.32)</f>
        <v>0.45765678183868519</v>
      </c>
    </row>
    <row r="10593" spans="1:7" hidden="1" x14ac:dyDescent="0.2">
      <c r="A10593" t="s">
        <v>246</v>
      </c>
      <c r="B10593">
        <v>0</v>
      </c>
      <c r="C10593">
        <v>3</v>
      </c>
      <c r="D10593" t="s">
        <v>6952</v>
      </c>
      <c r="E10593">
        <v>49.110689000000001</v>
      </c>
      <c r="F10593">
        <v>-122.647153</v>
      </c>
      <c r="G10593">
        <f>IF(route_map__2[[#This Row],[route_label]]&lt;&gt;A10594,0,SQRT((E10594-route_map__2[[#This Row],[stop_lat]])^2 + ((F10594-route_map__2[[#This Row],[stop_lon]])*COS(RADIANS(route_map__2[[#This Row],[stop_lat]])))^2)*111.32)</f>
        <v>2.0116692069928885</v>
      </c>
    </row>
    <row r="10594" spans="1:7" hidden="1" x14ac:dyDescent="0.2">
      <c r="A10594" t="s">
        <v>246</v>
      </c>
      <c r="B10594">
        <v>0</v>
      </c>
      <c r="C10594">
        <v>4</v>
      </c>
      <c r="D10594" t="s">
        <v>8058</v>
      </c>
      <c r="E10594">
        <v>49.123919000000001</v>
      </c>
      <c r="F10594">
        <v>-122.628348</v>
      </c>
      <c r="G10594">
        <f>IF(route_map__2[[#This Row],[route_label]]&lt;&gt;A10595,0,SQRT((E10595-route_map__2[[#This Row],[stop_lat]])^2 + ((F10595-route_map__2[[#This Row],[stop_lon]])*COS(RADIANS(route_map__2[[#This Row],[stop_lat]])))^2)*111.32)</f>
        <v>0.44033166013845354</v>
      </c>
    </row>
    <row r="10595" spans="1:7" hidden="1" x14ac:dyDescent="0.2">
      <c r="A10595" t="s">
        <v>246</v>
      </c>
      <c r="B10595">
        <v>0</v>
      </c>
      <c r="C10595">
        <v>5</v>
      </c>
      <c r="D10595" t="s">
        <v>8059</v>
      </c>
      <c r="E10595">
        <v>49.126767999999998</v>
      </c>
      <c r="F10595">
        <v>-122.624155</v>
      </c>
      <c r="G10595">
        <f>IF(route_map__2[[#This Row],[route_label]]&lt;&gt;A10596,0,SQRT((E10596-route_map__2[[#This Row],[stop_lat]])^2 + ((F10596-route_map__2[[#This Row],[stop_lon]])*COS(RADIANS(route_map__2[[#This Row],[stop_lat]])))^2)*111.32)</f>
        <v>0.33079882710559017</v>
      </c>
    </row>
    <row r="10596" spans="1:7" hidden="1" x14ac:dyDescent="0.2">
      <c r="A10596" t="s">
        <v>246</v>
      </c>
      <c r="B10596">
        <v>0</v>
      </c>
      <c r="C10596">
        <v>6</v>
      </c>
      <c r="D10596" t="s">
        <v>8060</v>
      </c>
      <c r="E10596">
        <v>49.128951000000001</v>
      </c>
      <c r="F10596">
        <v>-122.62107399999999</v>
      </c>
      <c r="G10596">
        <f>IF(route_map__2[[#This Row],[route_label]]&lt;&gt;A10597,0,SQRT((E10597-route_map__2[[#This Row],[stop_lat]])^2 + ((F10597-route_map__2[[#This Row],[stop_lon]])*COS(RADIANS(route_map__2[[#This Row],[stop_lat]])))^2)*111.32)</f>
        <v>1.0536418752360672</v>
      </c>
    </row>
    <row r="10597" spans="1:7" hidden="1" x14ac:dyDescent="0.2">
      <c r="A10597" t="s">
        <v>246</v>
      </c>
      <c r="B10597">
        <v>0</v>
      </c>
      <c r="C10597">
        <v>7</v>
      </c>
      <c r="D10597" t="s">
        <v>8061</v>
      </c>
      <c r="E10597">
        <v>49.135762</v>
      </c>
      <c r="F10597">
        <v>-122.61103</v>
      </c>
      <c r="G10597">
        <f>IF(route_map__2[[#This Row],[route_label]]&lt;&gt;A10598,0,SQRT((E10598-route_map__2[[#This Row],[stop_lat]])^2 + ((F10598-route_map__2[[#This Row],[stop_lon]])*COS(RADIANS(route_map__2[[#This Row],[stop_lat]])))^2)*111.32)</f>
        <v>1.086406706168437</v>
      </c>
    </row>
    <row r="10598" spans="1:7" hidden="1" x14ac:dyDescent="0.2">
      <c r="A10598" t="s">
        <v>246</v>
      </c>
      <c r="B10598">
        <v>0</v>
      </c>
      <c r="C10598">
        <v>8</v>
      </c>
      <c r="D10598" t="s">
        <v>8062</v>
      </c>
      <c r="E10598">
        <v>49.141736999999999</v>
      </c>
      <c r="F10598">
        <v>-122.599236</v>
      </c>
      <c r="G10598">
        <f>IF(route_map__2[[#This Row],[route_label]]&lt;&gt;A10599,0,SQRT((E10599-route_map__2[[#This Row],[stop_lat]])^2 + ((F10599-route_map__2[[#This Row],[stop_lon]])*COS(RADIANS(route_map__2[[#This Row],[stop_lat]])))^2)*111.32)</f>
        <v>0.25623745892930305</v>
      </c>
    </row>
    <row r="10599" spans="1:7" hidden="1" x14ac:dyDescent="0.2">
      <c r="A10599" t="s">
        <v>246</v>
      </c>
      <c r="B10599">
        <v>0</v>
      </c>
      <c r="C10599">
        <v>9</v>
      </c>
      <c r="D10599" t="s">
        <v>8063</v>
      </c>
      <c r="E10599">
        <v>49.143103000000004</v>
      </c>
      <c r="F10599">
        <v>-122.602068</v>
      </c>
      <c r="G10599">
        <f>IF(route_map__2[[#This Row],[route_label]]&lt;&gt;A10600,0,SQRT((E10600-route_map__2[[#This Row],[stop_lat]])^2 + ((F10600-route_map__2[[#This Row],[stop_lon]])*COS(RADIANS(route_map__2[[#This Row],[stop_lat]])))^2)*111.32)</f>
        <v>0.40119587358630449</v>
      </c>
    </row>
    <row r="10600" spans="1:7" hidden="1" x14ac:dyDescent="0.2">
      <c r="A10600" t="s">
        <v>246</v>
      </c>
      <c r="B10600">
        <v>0</v>
      </c>
      <c r="C10600">
        <v>10</v>
      </c>
      <c r="D10600" t="s">
        <v>8064</v>
      </c>
      <c r="E10600">
        <v>49.146071999999997</v>
      </c>
      <c r="F10600">
        <v>-122.598945</v>
      </c>
      <c r="G10600">
        <f>IF(route_map__2[[#This Row],[route_label]]&lt;&gt;A10601,0,SQRT((E10601-route_map__2[[#This Row],[stop_lat]])^2 + ((F10601-route_map__2[[#This Row],[stop_lon]])*COS(RADIANS(route_map__2[[#This Row],[stop_lat]])))^2)*111.32)</f>
        <v>0.5161670914953399</v>
      </c>
    </row>
    <row r="10601" spans="1:7" hidden="1" x14ac:dyDescent="0.2">
      <c r="A10601" t="s">
        <v>246</v>
      </c>
      <c r="B10601">
        <v>0</v>
      </c>
      <c r="C10601">
        <v>11</v>
      </c>
      <c r="D10601" t="s">
        <v>8065</v>
      </c>
      <c r="E10601">
        <v>49.149732</v>
      </c>
      <c r="F10601">
        <v>-122.594593</v>
      </c>
      <c r="G10601">
        <f>IF(route_map__2[[#This Row],[route_label]]&lt;&gt;A10602,0,SQRT((E10602-route_map__2[[#This Row],[stop_lat]])^2 + ((F10602-route_map__2[[#This Row],[stop_lon]])*COS(RADIANS(route_map__2[[#This Row],[stop_lat]])))^2)*111.32)</f>
        <v>0.59388077462008515</v>
      </c>
    </row>
    <row r="10602" spans="1:7" hidden="1" x14ac:dyDescent="0.2">
      <c r="A10602" t="s">
        <v>246</v>
      </c>
      <c r="B10602">
        <v>0</v>
      </c>
      <c r="C10602">
        <v>12</v>
      </c>
      <c r="D10602" t="s">
        <v>8066</v>
      </c>
      <c r="E10602">
        <v>49.154474999999998</v>
      </c>
      <c r="F10602">
        <v>-122.59085899999999</v>
      </c>
      <c r="G10602">
        <f>IF(route_map__2[[#This Row],[route_label]]&lt;&gt;A10603,0,SQRT((E10603-route_map__2[[#This Row],[stop_lat]])^2 + ((F10603-route_map__2[[#This Row],[stop_lon]])*COS(RADIANS(route_map__2[[#This Row],[stop_lat]])))^2)*111.32)</f>
        <v>1.0276180537471717</v>
      </c>
    </row>
    <row r="10603" spans="1:7" hidden="1" x14ac:dyDescent="0.2">
      <c r="A10603" t="s">
        <v>246</v>
      </c>
      <c r="B10603">
        <v>0</v>
      </c>
      <c r="C10603">
        <v>13</v>
      </c>
      <c r="D10603" t="s">
        <v>8067</v>
      </c>
      <c r="E10603">
        <v>49.163012000000002</v>
      </c>
      <c r="F10603">
        <v>-122.585489</v>
      </c>
      <c r="G10603">
        <f>IF(route_map__2[[#This Row],[route_label]]&lt;&gt;A10604,0,SQRT((E10604-route_map__2[[#This Row],[stop_lat]])^2 + ((F10604-route_map__2[[#This Row],[stop_lon]])*COS(RADIANS(route_map__2[[#This Row],[stop_lat]])))^2)*111.32)</f>
        <v>0.50119895744946374</v>
      </c>
    </row>
    <row r="10604" spans="1:7" hidden="1" x14ac:dyDescent="0.2">
      <c r="A10604" t="s">
        <v>246</v>
      </c>
      <c r="B10604">
        <v>0</v>
      </c>
      <c r="C10604">
        <v>14</v>
      </c>
      <c r="D10604" t="s">
        <v>8068</v>
      </c>
      <c r="E10604">
        <v>49.166746000000003</v>
      </c>
      <c r="F10604">
        <v>-122.581642</v>
      </c>
      <c r="G10604">
        <f>IF(route_map__2[[#This Row],[route_label]]&lt;&gt;A10605,0,SQRT((E10605-route_map__2[[#This Row],[stop_lat]])^2 + ((F10605-route_map__2[[#This Row],[stop_lon]])*COS(RADIANS(route_map__2[[#This Row],[stop_lat]])))^2)*111.32)</f>
        <v>0.22818085584936842</v>
      </c>
    </row>
    <row r="10605" spans="1:7" hidden="1" x14ac:dyDescent="0.2">
      <c r="A10605" t="s">
        <v>246</v>
      </c>
      <c r="B10605">
        <v>0</v>
      </c>
      <c r="C10605">
        <v>15</v>
      </c>
      <c r="D10605" t="s">
        <v>8069</v>
      </c>
      <c r="E10605">
        <v>49.168618000000002</v>
      </c>
      <c r="F10605">
        <v>-122.580365</v>
      </c>
      <c r="G10605">
        <f>IF(route_map__2[[#This Row],[route_label]]&lt;&gt;A10606,0,SQRT((E10606-route_map__2[[#This Row],[stop_lat]])^2 + ((F10606-route_map__2[[#This Row],[stop_lon]])*COS(RADIANS(route_map__2[[#This Row],[stop_lat]])))^2)*111.32)</f>
        <v>0.54106883640187375</v>
      </c>
    </row>
    <row r="10606" spans="1:7" hidden="1" x14ac:dyDescent="0.2">
      <c r="A10606" t="s">
        <v>246</v>
      </c>
      <c r="B10606">
        <v>0</v>
      </c>
      <c r="C10606">
        <v>16</v>
      </c>
      <c r="D10606" t="s">
        <v>8070</v>
      </c>
      <c r="E10606">
        <v>49.17071</v>
      </c>
      <c r="F10606">
        <v>-122.587075</v>
      </c>
      <c r="G10606">
        <f>IF(route_map__2[[#This Row],[route_label]]&lt;&gt;A10607,0,SQRT((E10607-route_map__2[[#This Row],[stop_lat]])^2 + ((F10607-route_map__2[[#This Row],[stop_lon]])*COS(RADIANS(route_map__2[[#This Row],[stop_lat]])))^2)*111.32)</f>
        <v>0.31784337764267634</v>
      </c>
    </row>
    <row r="10607" spans="1:7" hidden="1" x14ac:dyDescent="0.2">
      <c r="A10607" t="s">
        <v>246</v>
      </c>
      <c r="B10607">
        <v>0</v>
      </c>
      <c r="C10607">
        <v>17</v>
      </c>
      <c r="D10607" t="s">
        <v>8071</v>
      </c>
      <c r="E10607">
        <v>49.168084999999998</v>
      </c>
      <c r="F10607">
        <v>-122.588793</v>
      </c>
      <c r="G10607">
        <f>IF(route_map__2[[#This Row],[route_label]]&lt;&gt;A10608,0,SQRT((E10608-route_map__2[[#This Row],[stop_lat]])^2 + ((F10608-route_map__2[[#This Row],[stop_lon]])*COS(RADIANS(route_map__2[[#This Row],[stop_lat]])))^2)*111.32)</f>
        <v>0.34547440597949419</v>
      </c>
    </row>
    <row r="10608" spans="1:7" hidden="1" x14ac:dyDescent="0.2">
      <c r="A10608" t="s">
        <v>246</v>
      </c>
      <c r="B10608">
        <v>0</v>
      </c>
      <c r="C10608">
        <v>18</v>
      </c>
      <c r="D10608" t="s">
        <v>8072</v>
      </c>
      <c r="E10608">
        <v>49.165035000000003</v>
      </c>
      <c r="F10608">
        <v>-122.58967</v>
      </c>
      <c r="G10608">
        <f>IF(route_map__2[[#This Row],[route_label]]&lt;&gt;A10609,0,SQRT((E10609-route_map__2[[#This Row],[stop_lat]])^2 + ((F10609-route_map__2[[#This Row],[stop_lon]])*COS(RADIANS(route_map__2[[#This Row],[stop_lat]])))^2)*111.32)</f>
        <v>0.26012449754252476</v>
      </c>
    </row>
    <row r="10609" spans="1:7" hidden="1" x14ac:dyDescent="0.2">
      <c r="A10609" t="s">
        <v>246</v>
      </c>
      <c r="B10609">
        <v>0</v>
      </c>
      <c r="C10609">
        <v>19</v>
      </c>
      <c r="D10609" t="s">
        <v>8073</v>
      </c>
      <c r="E10609">
        <v>49.162815999999999</v>
      </c>
      <c r="F10609">
        <v>-122.59079</v>
      </c>
      <c r="G10609">
        <f>IF(route_map__2[[#This Row],[route_label]]&lt;&gt;A10610,0,SQRT((E10610-route_map__2[[#This Row],[stop_lat]])^2 + ((F10610-route_map__2[[#This Row],[stop_lon]])*COS(RADIANS(route_map__2[[#This Row],[stop_lat]])))^2)*111.32)</f>
        <v>0.20234963767295522</v>
      </c>
    </row>
    <row r="10610" spans="1:7" hidden="1" x14ac:dyDescent="0.2">
      <c r="A10610" t="s">
        <v>246</v>
      </c>
      <c r="B10610">
        <v>0</v>
      </c>
      <c r="C10610">
        <v>20</v>
      </c>
      <c r="D10610" t="s">
        <v>8074</v>
      </c>
      <c r="E10610">
        <v>49.162858999999997</v>
      </c>
      <c r="F10610">
        <v>-122.593569</v>
      </c>
      <c r="G10610">
        <f>IF(route_map__2[[#This Row],[route_label]]&lt;&gt;A10611,0,SQRT((E10611-route_map__2[[#This Row],[stop_lat]])^2 + ((F10611-route_map__2[[#This Row],[stop_lon]])*COS(RADIANS(route_map__2[[#This Row],[stop_lat]])))^2)*111.32)</f>
        <v>1.0211515351053437</v>
      </c>
    </row>
    <row r="10611" spans="1:7" hidden="1" x14ac:dyDescent="0.2">
      <c r="A10611" t="s">
        <v>246</v>
      </c>
      <c r="B10611">
        <v>0</v>
      </c>
      <c r="C10611">
        <v>21</v>
      </c>
      <c r="D10611" t="s">
        <v>8075</v>
      </c>
      <c r="E10611">
        <v>49.162827999999998</v>
      </c>
      <c r="F10611">
        <v>-122.607597</v>
      </c>
      <c r="G10611">
        <f>IF(route_map__2[[#This Row],[route_label]]&lt;&gt;A10612,0,SQRT((E10612-route_map__2[[#This Row],[stop_lat]])^2 + ((F10612-route_map__2[[#This Row],[stop_lon]])*COS(RADIANS(route_map__2[[#This Row],[stop_lat]])))^2)*111.32)</f>
        <v>0.5617040334399569</v>
      </c>
    </row>
    <row r="10612" spans="1:7" hidden="1" x14ac:dyDescent="0.2">
      <c r="A10612" t="s">
        <v>246</v>
      </c>
      <c r="B10612">
        <v>0</v>
      </c>
      <c r="C10612">
        <v>22</v>
      </c>
      <c r="D10612" t="s">
        <v>8076</v>
      </c>
      <c r="E10612">
        <v>49.162678</v>
      </c>
      <c r="F10612">
        <v>-122.61530999999999</v>
      </c>
      <c r="G10612">
        <f>IF(route_map__2[[#This Row],[route_label]]&lt;&gt;A10613,0,SQRT((E10613-route_map__2[[#This Row],[stop_lat]])^2 + ((F10613-route_map__2[[#This Row],[stop_lon]])*COS(RADIANS(route_map__2[[#This Row],[stop_lat]])))^2)*111.32)</f>
        <v>0.7279296376794312</v>
      </c>
    </row>
    <row r="10613" spans="1:7" hidden="1" x14ac:dyDescent="0.2">
      <c r="A10613" t="s">
        <v>246</v>
      </c>
      <c r="B10613">
        <v>0</v>
      </c>
      <c r="C10613">
        <v>23</v>
      </c>
      <c r="D10613" t="s">
        <v>8077</v>
      </c>
      <c r="E10613">
        <v>49.162058999999999</v>
      </c>
      <c r="F10613">
        <v>-122.625265</v>
      </c>
      <c r="G10613">
        <f>IF(route_map__2[[#This Row],[route_label]]&lt;&gt;A10614,0,SQRT((E10614-route_map__2[[#This Row],[stop_lat]])^2 + ((F10614-route_map__2[[#This Row],[stop_lon]])*COS(RADIANS(route_map__2[[#This Row],[stop_lat]])))^2)*111.32)</f>
        <v>0.2312294274288679</v>
      </c>
    </row>
    <row r="10614" spans="1:7" hidden="1" x14ac:dyDescent="0.2">
      <c r="A10614" t="s">
        <v>246</v>
      </c>
      <c r="B10614">
        <v>0</v>
      </c>
      <c r="C10614">
        <v>24</v>
      </c>
      <c r="D10614" t="s">
        <v>8078</v>
      </c>
      <c r="E10614">
        <v>49.162156000000003</v>
      </c>
      <c r="F10614">
        <v>-122.628438</v>
      </c>
      <c r="G10614">
        <f>IF(route_map__2[[#This Row],[route_label]]&lt;&gt;A10615,0,SQRT((E10615-route_map__2[[#This Row],[stop_lat]])^2 + ((F10615-route_map__2[[#This Row],[stop_lon]])*COS(RADIANS(route_map__2[[#This Row],[stop_lat]])))^2)*111.32)</f>
        <v>0.36694418631278258</v>
      </c>
    </row>
    <row r="10615" spans="1:7" hidden="1" x14ac:dyDescent="0.2">
      <c r="A10615" t="s">
        <v>246</v>
      </c>
      <c r="B10615">
        <v>0</v>
      </c>
      <c r="C10615">
        <v>25</v>
      </c>
      <c r="D10615" t="s">
        <v>7876</v>
      </c>
      <c r="E10615">
        <v>49.162351000000001</v>
      </c>
      <c r="F10615">
        <v>-122.63347</v>
      </c>
      <c r="G10615">
        <f>IF(route_map__2[[#This Row],[route_label]]&lt;&gt;A10616,0,SQRT((E10616-route_map__2[[#This Row],[stop_lat]])^2 + ((F10616-route_map__2[[#This Row],[stop_lon]])*COS(RADIANS(route_map__2[[#This Row],[stop_lat]])))^2)*111.32)</f>
        <v>0.33966664225450527</v>
      </c>
    </row>
    <row r="10616" spans="1:7" hidden="1" x14ac:dyDescent="0.2">
      <c r="A10616" t="s">
        <v>246</v>
      </c>
      <c r="B10616">
        <v>0</v>
      </c>
      <c r="C10616">
        <v>26</v>
      </c>
      <c r="D10616" t="s">
        <v>7878</v>
      </c>
      <c r="E10616">
        <v>49.162531000000001</v>
      </c>
      <c r="F10616">
        <v>-122.63812799999999</v>
      </c>
      <c r="G10616">
        <f>IF(route_map__2[[#This Row],[route_label]]&lt;&gt;A10617,0,SQRT((E10617-route_map__2[[#This Row],[stop_lat]])^2 + ((F10617-route_map__2[[#This Row],[stop_lon]])*COS(RADIANS(route_map__2[[#This Row],[stop_lat]])))^2)*111.32)</f>
        <v>0.17135681017364185</v>
      </c>
    </row>
    <row r="10617" spans="1:7" hidden="1" x14ac:dyDescent="0.2">
      <c r="A10617" t="s">
        <v>246</v>
      </c>
      <c r="B10617">
        <v>0</v>
      </c>
      <c r="C10617">
        <v>27</v>
      </c>
      <c r="D10617" t="s">
        <v>7879</v>
      </c>
      <c r="E10617">
        <v>49.163252999999997</v>
      </c>
      <c r="F10617">
        <v>-122.640207</v>
      </c>
      <c r="G10617">
        <f>IF(route_map__2[[#This Row],[route_label]]&lt;&gt;A10618,0,SQRT((E10618-route_map__2[[#This Row],[stop_lat]])^2 + ((F10618-route_map__2[[#This Row],[stop_lon]])*COS(RADIANS(route_map__2[[#This Row],[stop_lat]])))^2)*111.32)</f>
        <v>0.42581685263852698</v>
      </c>
    </row>
    <row r="10618" spans="1:7" hidden="1" x14ac:dyDescent="0.2">
      <c r="A10618" t="s">
        <v>246</v>
      </c>
      <c r="B10618">
        <v>0</v>
      </c>
      <c r="C10618">
        <v>28</v>
      </c>
      <c r="D10618" t="s">
        <v>7880</v>
      </c>
      <c r="E10618">
        <v>49.166015000000002</v>
      </c>
      <c r="F10618">
        <v>-122.63616</v>
      </c>
      <c r="G10618">
        <f>IF(route_map__2[[#This Row],[route_label]]&lt;&gt;A10619,0,SQRT((E10619-route_map__2[[#This Row],[stop_lat]])^2 + ((F10619-route_map__2[[#This Row],[stop_lon]])*COS(RADIANS(route_map__2[[#This Row],[stop_lat]])))^2)*111.32)</f>
        <v>0.1740370478125845</v>
      </c>
    </row>
    <row r="10619" spans="1:7" hidden="1" x14ac:dyDescent="0.2">
      <c r="A10619" t="s">
        <v>246</v>
      </c>
      <c r="B10619">
        <v>0</v>
      </c>
      <c r="C10619">
        <v>29</v>
      </c>
      <c r="D10619" t="s">
        <v>7881</v>
      </c>
      <c r="E10619">
        <v>49.167321999999999</v>
      </c>
      <c r="F10619">
        <v>-122.63484800000001</v>
      </c>
      <c r="G10619">
        <f>IF(route_map__2[[#This Row],[route_label]]&lt;&gt;A10620,0,SQRT((E10620-route_map__2[[#This Row],[stop_lat]])^2 + ((F10620-route_map__2[[#This Row],[stop_lon]])*COS(RADIANS(route_map__2[[#This Row],[stop_lat]])))^2)*111.32)</f>
        <v>0.27268178929448494</v>
      </c>
    </row>
    <row r="10620" spans="1:7" hidden="1" x14ac:dyDescent="0.2">
      <c r="A10620" t="s">
        <v>246</v>
      </c>
      <c r="B10620">
        <v>0</v>
      </c>
      <c r="C10620">
        <v>30</v>
      </c>
      <c r="D10620" t="s">
        <v>8079</v>
      </c>
      <c r="E10620">
        <v>49.169770999999997</v>
      </c>
      <c r="F10620">
        <v>-122.63492599999999</v>
      </c>
      <c r="G10620">
        <f>IF(route_map__2[[#This Row],[route_label]]&lt;&gt;A10621,0,SQRT((E10621-route_map__2[[#This Row],[stop_lat]])^2 + ((F10621-route_map__2[[#This Row],[stop_lon]])*COS(RADIANS(route_map__2[[#This Row],[stop_lat]])))^2)*111.32)</f>
        <v>0.1453428143570977</v>
      </c>
    </row>
    <row r="10621" spans="1:7" hidden="1" x14ac:dyDescent="0.2">
      <c r="A10621" t="s">
        <v>246</v>
      </c>
      <c r="B10621">
        <v>0</v>
      </c>
      <c r="C10621">
        <v>31</v>
      </c>
      <c r="D10621" t="s">
        <v>8080</v>
      </c>
      <c r="E10621">
        <v>49.17107</v>
      </c>
      <c r="F10621">
        <v>-122.635127</v>
      </c>
      <c r="G10621">
        <f>IF(route_map__2[[#This Row],[route_label]]&lt;&gt;A10622,0,SQRT((E10622-route_map__2[[#This Row],[stop_lat]])^2 + ((F10622-route_map__2[[#This Row],[stop_lon]])*COS(RADIANS(route_map__2[[#This Row],[stop_lat]])))^2)*111.32)</f>
        <v>0.35703880401646648</v>
      </c>
    </row>
    <row r="10622" spans="1:7" hidden="1" x14ac:dyDescent="0.2">
      <c r="A10622" t="s">
        <v>246</v>
      </c>
      <c r="B10622">
        <v>0</v>
      </c>
      <c r="C10622">
        <v>32</v>
      </c>
      <c r="D10622" t="s">
        <v>8081</v>
      </c>
      <c r="E10622">
        <v>49.173209999999997</v>
      </c>
      <c r="F10622">
        <v>-122.63878099999999</v>
      </c>
      <c r="G10622">
        <f>IF(route_map__2[[#This Row],[route_label]]&lt;&gt;A10623,0,SQRT((E10623-route_map__2[[#This Row],[stop_lat]])^2 + ((F10623-route_map__2[[#This Row],[stop_lon]])*COS(RADIANS(route_map__2[[#This Row],[stop_lat]])))^2)*111.32)</f>
        <v>0.34461417131107436</v>
      </c>
    </row>
    <row r="10623" spans="1:7" hidden="1" x14ac:dyDescent="0.2">
      <c r="A10623" t="s">
        <v>246</v>
      </c>
      <c r="B10623">
        <v>0</v>
      </c>
      <c r="C10623">
        <v>33</v>
      </c>
      <c r="D10623" t="s">
        <v>8082</v>
      </c>
      <c r="E10623">
        <v>49.176302999999997</v>
      </c>
      <c r="F10623">
        <v>-122.63897900000001</v>
      </c>
      <c r="G10623">
        <f>IF(route_map__2[[#This Row],[route_label]]&lt;&gt;A10624,0,SQRT((E10624-route_map__2[[#This Row],[stop_lat]])^2 + ((F10624-route_map__2[[#This Row],[stop_lon]])*COS(RADIANS(route_map__2[[#This Row],[stop_lat]])))^2)*111.32)</f>
        <v>0.61497801523500395</v>
      </c>
    </row>
    <row r="10624" spans="1:7" hidden="1" x14ac:dyDescent="0.2">
      <c r="A10624" t="s">
        <v>246</v>
      </c>
      <c r="B10624">
        <v>0</v>
      </c>
      <c r="C10624">
        <v>34</v>
      </c>
      <c r="D10624" t="s">
        <v>7887</v>
      </c>
      <c r="E10624">
        <v>49.177064000000001</v>
      </c>
      <c r="F10624">
        <v>-122.64734900000001</v>
      </c>
      <c r="G10624">
        <f>IF(route_map__2[[#This Row],[route_label]]&lt;&gt;A10625,0,SQRT((E10625-route_map__2[[#This Row],[stop_lat]])^2 + ((F10625-route_map__2[[#This Row],[stop_lon]])*COS(RADIANS(route_map__2[[#This Row],[stop_lat]])))^2)*111.32)</f>
        <v>0.31081146695247092</v>
      </c>
    </row>
    <row r="10625" spans="1:7" hidden="1" x14ac:dyDescent="0.2">
      <c r="A10625" t="s">
        <v>246</v>
      </c>
      <c r="B10625">
        <v>0</v>
      </c>
      <c r="C10625">
        <v>35</v>
      </c>
      <c r="D10625" t="s">
        <v>7888</v>
      </c>
      <c r="E10625">
        <v>49.177066000000003</v>
      </c>
      <c r="F10625">
        <v>-122.65161999999999</v>
      </c>
      <c r="G10625">
        <f>IF(route_map__2[[#This Row],[route_label]]&lt;&gt;A10626,0,SQRT((E10626-route_map__2[[#This Row],[stop_lat]])^2 + ((F10626-route_map__2[[#This Row],[stop_lon]])*COS(RADIANS(route_map__2[[#This Row],[stop_lat]])))^2)*111.32)</f>
        <v>0.27719190731260457</v>
      </c>
    </row>
    <row r="10626" spans="1:7" hidden="1" x14ac:dyDescent="0.2">
      <c r="A10626" t="s">
        <v>246</v>
      </c>
      <c r="B10626">
        <v>0</v>
      </c>
      <c r="C10626">
        <v>36</v>
      </c>
      <c r="D10626" t="s">
        <v>7889</v>
      </c>
      <c r="E10626">
        <v>49.177073999999998</v>
      </c>
      <c r="F10626">
        <v>-122.655429</v>
      </c>
      <c r="G10626">
        <f>IF(route_map__2[[#This Row],[route_label]]&lt;&gt;A10627,0,SQRT((E10627-route_map__2[[#This Row],[stop_lat]])^2 + ((F10627-route_map__2[[#This Row],[stop_lon]])*COS(RADIANS(route_map__2[[#This Row],[stop_lat]])))^2)*111.32)</f>
        <v>0.15579320360805288</v>
      </c>
    </row>
    <row r="10627" spans="1:7" hidden="1" x14ac:dyDescent="0.2">
      <c r="A10627" t="s">
        <v>246</v>
      </c>
      <c r="B10627">
        <v>0</v>
      </c>
      <c r="C10627">
        <v>37</v>
      </c>
      <c r="D10627" t="s">
        <v>7890</v>
      </c>
      <c r="E10627">
        <v>49.176558</v>
      </c>
      <c r="F10627">
        <v>-122.657419</v>
      </c>
      <c r="G10627">
        <f>IF(route_map__2[[#This Row],[route_label]]&lt;&gt;A10628,0,SQRT((E10628-route_map__2[[#This Row],[stop_lat]])^2 + ((F10628-route_map__2[[#This Row],[stop_lon]])*COS(RADIANS(route_map__2[[#This Row],[stop_lat]])))^2)*111.32)</f>
        <v>0.45328398141710941</v>
      </c>
    </row>
    <row r="10628" spans="1:7" hidden="1" x14ac:dyDescent="0.2">
      <c r="A10628" t="s">
        <v>246</v>
      </c>
      <c r="B10628">
        <v>0</v>
      </c>
      <c r="C10628">
        <v>38</v>
      </c>
      <c r="D10628" t="s">
        <v>7891</v>
      </c>
      <c r="E10628">
        <v>49.172486999999997</v>
      </c>
      <c r="F10628">
        <v>-122.65728799999999</v>
      </c>
      <c r="G10628">
        <f>IF(route_map__2[[#This Row],[route_label]]&lt;&gt;A10629,0,SQRT((E10629-route_map__2[[#This Row],[stop_lat]])^2 + ((F10629-route_map__2[[#This Row],[stop_lon]])*COS(RADIANS(route_map__2[[#This Row],[stop_lat]])))^2)*111.32)</f>
        <v>0.35218340646300061</v>
      </c>
    </row>
    <row r="10629" spans="1:7" hidden="1" x14ac:dyDescent="0.2">
      <c r="A10629" t="s">
        <v>246</v>
      </c>
      <c r="B10629">
        <v>0</v>
      </c>
      <c r="C10629">
        <v>39</v>
      </c>
      <c r="D10629" t="s">
        <v>7892</v>
      </c>
      <c r="E10629">
        <v>49.169324000000003</v>
      </c>
      <c r="F10629">
        <v>-122.657186</v>
      </c>
      <c r="G10629">
        <f>IF(route_map__2[[#This Row],[route_label]]&lt;&gt;A10630,0,SQRT((E10630-route_map__2[[#This Row],[stop_lat]])^2 + ((F10630-route_map__2[[#This Row],[stop_lon]])*COS(RADIANS(route_map__2[[#This Row],[stop_lat]])))^2)*111.32)</f>
        <v>0.29203068368282026</v>
      </c>
    </row>
    <row r="10630" spans="1:7" hidden="1" x14ac:dyDescent="0.2">
      <c r="A10630" t="s">
        <v>246</v>
      </c>
      <c r="B10630">
        <v>0</v>
      </c>
      <c r="C10630">
        <v>40</v>
      </c>
      <c r="D10630" t="s">
        <v>7893</v>
      </c>
      <c r="E10630">
        <v>49.166701000000003</v>
      </c>
      <c r="F10630">
        <v>-122.657121</v>
      </c>
      <c r="G10630">
        <f>IF(route_map__2[[#This Row],[route_label]]&lt;&gt;A10631,0,SQRT((E10631-route_map__2[[#This Row],[stop_lat]])^2 + ((F10631-route_map__2[[#This Row],[stop_lon]])*COS(RADIANS(route_map__2[[#This Row],[stop_lat]])))^2)*111.32)</f>
        <v>0.38417055074271628</v>
      </c>
    </row>
    <row r="10631" spans="1:7" hidden="1" x14ac:dyDescent="0.2">
      <c r="A10631" t="s">
        <v>246</v>
      </c>
      <c r="B10631">
        <v>0</v>
      </c>
      <c r="C10631">
        <v>41</v>
      </c>
      <c r="D10631" t="s">
        <v>7894</v>
      </c>
      <c r="E10631">
        <v>49.163251000000002</v>
      </c>
      <c r="F10631">
        <v>-122.656991</v>
      </c>
      <c r="G10631">
        <f>IF(route_map__2[[#This Row],[route_label]]&lt;&gt;A10632,0,SQRT((E10632-route_map__2[[#This Row],[stop_lat]])^2 + ((F10632-route_map__2[[#This Row],[stop_lon]])*COS(RADIANS(route_map__2[[#This Row],[stop_lat]])))^2)*111.32)</f>
        <v>0.3901348381334428</v>
      </c>
    </row>
    <row r="10632" spans="1:7" hidden="1" x14ac:dyDescent="0.2">
      <c r="A10632" t="s">
        <v>246</v>
      </c>
      <c r="B10632">
        <v>0</v>
      </c>
      <c r="C10632">
        <v>42</v>
      </c>
      <c r="D10632" t="s">
        <v>8083</v>
      </c>
      <c r="E10632">
        <v>49.160527999999999</v>
      </c>
      <c r="F10632">
        <v>-122.660365</v>
      </c>
      <c r="G10632">
        <f>IF(route_map__2[[#This Row],[route_label]]&lt;&gt;A10633,0,SQRT((E10633-route_map__2[[#This Row],[stop_lat]])^2 + ((F10633-route_map__2[[#This Row],[stop_lon]])*COS(RADIANS(route_map__2[[#This Row],[stop_lat]])))^2)*111.32)</f>
        <v>0</v>
      </c>
    </row>
    <row r="10633" spans="1:7" hidden="1" x14ac:dyDescent="0.2">
      <c r="A10633" t="s">
        <v>246</v>
      </c>
      <c r="B10633">
        <v>1</v>
      </c>
      <c r="C10633">
        <v>1</v>
      </c>
      <c r="D10633" t="s">
        <v>8083</v>
      </c>
      <c r="E10633">
        <v>49.160527999999999</v>
      </c>
      <c r="F10633">
        <v>-122.660365</v>
      </c>
      <c r="G10633">
        <f>IF(route_map__2[[#This Row],[route_label]]&lt;&gt;A10634,0,SQRT((E10634-route_map__2[[#This Row],[stop_lat]])^2 + ((F10634-route_map__2[[#This Row],[stop_lon]])*COS(RADIANS(route_map__2[[#This Row],[stop_lat]])))^2)*111.32)</f>
        <v>0.26394159005309514</v>
      </c>
    </row>
    <row r="10634" spans="1:7" hidden="1" x14ac:dyDescent="0.2">
      <c r="A10634" t="s">
        <v>246</v>
      </c>
      <c r="B10634">
        <v>1</v>
      </c>
      <c r="C10634">
        <v>2</v>
      </c>
      <c r="D10634" t="s">
        <v>7851</v>
      </c>
      <c r="E10634">
        <v>49.162711000000002</v>
      </c>
      <c r="F10634">
        <v>-122.65895</v>
      </c>
      <c r="G10634">
        <f>IF(route_map__2[[#This Row],[route_label]]&lt;&gt;A10635,0,SQRT((E10635-route_map__2[[#This Row],[stop_lat]])^2 + ((F10635-route_map__2[[#This Row],[stop_lon]])*COS(RADIANS(route_map__2[[#This Row],[stop_lat]])))^2)*111.32)</f>
        <v>0.17315380627129795</v>
      </c>
    </row>
    <row r="10635" spans="1:7" hidden="1" x14ac:dyDescent="0.2">
      <c r="A10635" t="s">
        <v>246</v>
      </c>
      <c r="B10635">
        <v>1</v>
      </c>
      <c r="C10635">
        <v>3</v>
      </c>
      <c r="D10635" t="s">
        <v>7852</v>
      </c>
      <c r="E10635">
        <v>49.163418999999998</v>
      </c>
      <c r="F10635">
        <v>-122.65683199999999</v>
      </c>
      <c r="G10635">
        <f>IF(route_map__2[[#This Row],[route_label]]&lt;&gt;A10636,0,SQRT((E10636-route_map__2[[#This Row],[stop_lat]])^2 + ((F10636-route_map__2[[#This Row],[stop_lon]])*COS(RADIANS(route_map__2[[#This Row],[stop_lat]])))^2)*111.32)</f>
        <v>0.29751138655893322</v>
      </c>
    </row>
    <row r="10636" spans="1:7" hidden="1" x14ac:dyDescent="0.2">
      <c r="A10636" t="s">
        <v>246</v>
      </c>
      <c r="B10636">
        <v>1</v>
      </c>
      <c r="C10636">
        <v>4</v>
      </c>
      <c r="D10636" t="s">
        <v>7853</v>
      </c>
      <c r="E10636">
        <v>49.166091000000002</v>
      </c>
      <c r="F10636">
        <v>-122.65691700000001</v>
      </c>
      <c r="G10636">
        <f>IF(route_map__2[[#This Row],[route_label]]&lt;&gt;A10637,0,SQRT((E10637-route_map__2[[#This Row],[stop_lat]])^2 + ((F10637-route_map__2[[#This Row],[stop_lon]])*COS(RADIANS(route_map__2[[#This Row],[stop_lat]])))^2)*111.32)</f>
        <v>0.3432721786259102</v>
      </c>
    </row>
    <row r="10637" spans="1:7" hidden="1" x14ac:dyDescent="0.2">
      <c r="A10637" t="s">
        <v>246</v>
      </c>
      <c r="B10637">
        <v>1</v>
      </c>
      <c r="C10637">
        <v>5</v>
      </c>
      <c r="D10637" t="s">
        <v>7854</v>
      </c>
      <c r="E10637">
        <v>49.169173999999998</v>
      </c>
      <c r="F10637">
        <v>-122.657014</v>
      </c>
      <c r="G10637">
        <f>IF(route_map__2[[#This Row],[route_label]]&lt;&gt;A10638,0,SQRT((E10638-route_map__2[[#This Row],[stop_lat]])^2 + ((F10638-route_map__2[[#This Row],[stop_lon]])*COS(RADIANS(route_map__2[[#This Row],[stop_lat]])))^2)*111.32)</f>
        <v>0.4021826891575786</v>
      </c>
    </row>
    <row r="10638" spans="1:7" hidden="1" x14ac:dyDescent="0.2">
      <c r="A10638" t="s">
        <v>246</v>
      </c>
      <c r="B10638">
        <v>1</v>
      </c>
      <c r="C10638">
        <v>6</v>
      </c>
      <c r="D10638" t="s">
        <v>7855</v>
      </c>
      <c r="E10638">
        <v>49.172786000000002</v>
      </c>
      <c r="F10638">
        <v>-122.657134</v>
      </c>
      <c r="G10638">
        <f>IF(route_map__2[[#This Row],[route_label]]&lt;&gt;A10639,0,SQRT((E10639-route_map__2[[#This Row],[stop_lat]])^2 + ((F10639-route_map__2[[#This Row],[stop_lon]])*COS(RADIANS(route_map__2[[#This Row],[stop_lat]])))^2)*111.32)</f>
        <v>0.42266707499428308</v>
      </c>
    </row>
    <row r="10639" spans="1:7" hidden="1" x14ac:dyDescent="0.2">
      <c r="A10639" t="s">
        <v>246</v>
      </c>
      <c r="B10639">
        <v>1</v>
      </c>
      <c r="C10639">
        <v>7</v>
      </c>
      <c r="D10639" t="s">
        <v>7856</v>
      </c>
      <c r="E10639">
        <v>49.176582000000003</v>
      </c>
      <c r="F10639">
        <v>-122.657258</v>
      </c>
      <c r="G10639">
        <f>IF(route_map__2[[#This Row],[route_label]]&lt;&gt;A10640,0,SQRT((E10640-route_map__2[[#This Row],[stop_lat]])^2 + ((F10640-route_map__2[[#This Row],[stop_lon]])*COS(RADIANS(route_map__2[[#This Row],[stop_lat]])))^2)*111.32)</f>
        <v>0.23878210844664272</v>
      </c>
    </row>
    <row r="10640" spans="1:7" hidden="1" x14ac:dyDescent="0.2">
      <c r="A10640" t="s">
        <v>246</v>
      </c>
      <c r="B10640">
        <v>1</v>
      </c>
      <c r="C10640">
        <v>8</v>
      </c>
      <c r="D10640" t="s">
        <v>7857</v>
      </c>
      <c r="E10640">
        <v>49.176904</v>
      </c>
      <c r="F10640">
        <v>-122.654014</v>
      </c>
      <c r="G10640">
        <f>IF(route_map__2[[#This Row],[route_label]]&lt;&gt;A10641,0,SQRT((E10641-route_map__2[[#This Row],[stop_lat]])^2 + ((F10641-route_map__2[[#This Row],[stop_lon]])*COS(RADIANS(route_map__2[[#This Row],[stop_lat]])))^2)*111.32)</f>
        <v>0.25645124839927075</v>
      </c>
    </row>
    <row r="10641" spans="1:7" hidden="1" x14ac:dyDescent="0.2">
      <c r="A10641" t="s">
        <v>246</v>
      </c>
      <c r="B10641">
        <v>1</v>
      </c>
      <c r="C10641">
        <v>9</v>
      </c>
      <c r="D10641" t="s">
        <v>7858</v>
      </c>
      <c r="E10641">
        <v>49.176906000000002</v>
      </c>
      <c r="F10641">
        <v>-122.65049</v>
      </c>
      <c r="G10641">
        <f>IF(route_map__2[[#This Row],[route_label]]&lt;&gt;A10642,0,SQRT((E10642-route_map__2[[#This Row],[stop_lat]])^2 + ((F10642-route_map__2[[#This Row],[stop_lon]])*COS(RADIANS(route_map__2[[#This Row],[stop_lat]])))^2)*111.32)</f>
        <v>0.35433819039520525</v>
      </c>
    </row>
    <row r="10642" spans="1:7" hidden="1" x14ac:dyDescent="0.2">
      <c r="A10642" t="s">
        <v>246</v>
      </c>
      <c r="B10642">
        <v>1</v>
      </c>
      <c r="C10642">
        <v>10</v>
      </c>
      <c r="D10642" t="s">
        <v>7859</v>
      </c>
      <c r="E10642">
        <v>49.176884999999999</v>
      </c>
      <c r="F10642">
        <v>-122.64562100000001</v>
      </c>
      <c r="G10642">
        <f>IF(route_map__2[[#This Row],[route_label]]&lt;&gt;A10643,0,SQRT((E10643-route_map__2[[#This Row],[stop_lat]])^2 + ((F10643-route_map__2[[#This Row],[stop_lon]])*COS(RADIANS(route_map__2[[#This Row],[stop_lat]])))^2)*111.32)</f>
        <v>0.49234502119125395</v>
      </c>
    </row>
    <row r="10643" spans="1:7" hidden="1" x14ac:dyDescent="0.2">
      <c r="A10643" t="s">
        <v>246</v>
      </c>
      <c r="B10643">
        <v>1</v>
      </c>
      <c r="C10643">
        <v>11</v>
      </c>
      <c r="D10643" t="s">
        <v>8084</v>
      </c>
      <c r="E10643">
        <v>49.175680999999997</v>
      </c>
      <c r="F10643">
        <v>-122.639111</v>
      </c>
      <c r="G10643">
        <f>IF(route_map__2[[#This Row],[route_label]]&lt;&gt;A10644,0,SQRT((E10644-route_map__2[[#This Row],[stop_lat]])^2 + ((F10644-route_map__2[[#This Row],[stop_lon]])*COS(RADIANS(route_map__2[[#This Row],[stop_lat]])))^2)*111.32)</f>
        <v>0.38962720613552221</v>
      </c>
    </row>
    <row r="10644" spans="1:7" hidden="1" x14ac:dyDescent="0.2">
      <c r="A10644" t="s">
        <v>246</v>
      </c>
      <c r="B10644">
        <v>1</v>
      </c>
      <c r="C10644">
        <v>12</v>
      </c>
      <c r="D10644" t="s">
        <v>8085</v>
      </c>
      <c r="E10644">
        <v>49.172184000000001</v>
      </c>
      <c r="F10644">
        <v>-122.638887</v>
      </c>
      <c r="G10644">
        <f>IF(route_map__2[[#This Row],[route_label]]&lt;&gt;A10645,0,SQRT((E10645-route_map__2[[#This Row],[stop_lat]])^2 + ((F10645-route_map__2[[#This Row],[stop_lon]])*COS(RADIANS(route_map__2[[#This Row],[stop_lat]])))^2)*111.32)</f>
        <v>0.34051457947278874</v>
      </c>
    </row>
    <row r="10645" spans="1:7" hidden="1" x14ac:dyDescent="0.2">
      <c r="A10645" t="s">
        <v>246</v>
      </c>
      <c r="B10645">
        <v>1</v>
      </c>
      <c r="C10645">
        <v>13</v>
      </c>
      <c r="D10645" t="s">
        <v>8086</v>
      </c>
      <c r="E10645">
        <v>49.170385000000003</v>
      </c>
      <c r="F10645">
        <v>-122.635103</v>
      </c>
      <c r="G10645">
        <f>IF(route_map__2[[#This Row],[route_label]]&lt;&gt;A10646,0,SQRT((E10646-route_map__2[[#This Row],[stop_lat]])^2 + ((F10646-route_map__2[[#This Row],[stop_lon]])*COS(RADIANS(route_map__2[[#This Row],[stop_lat]])))^2)*111.32)</f>
        <v>0.18692895209501523</v>
      </c>
    </row>
    <row r="10646" spans="1:7" hidden="1" x14ac:dyDescent="0.2">
      <c r="A10646" t="s">
        <v>246</v>
      </c>
      <c r="B10646">
        <v>1</v>
      </c>
      <c r="C10646">
        <v>14</v>
      </c>
      <c r="D10646" t="s">
        <v>7865</v>
      </c>
      <c r="E10646">
        <v>49.168706</v>
      </c>
      <c r="F10646">
        <v>-122.635063</v>
      </c>
      <c r="G10646">
        <f>IF(route_map__2[[#This Row],[route_label]]&lt;&gt;A10647,0,SQRT((E10647-route_map__2[[#This Row],[stop_lat]])^2 + ((F10647-route_map__2[[#This Row],[stop_lon]])*COS(RADIANS(route_map__2[[#This Row],[stop_lat]])))^2)*111.32)</f>
        <v>0.27732950346099933</v>
      </c>
    </row>
    <row r="10647" spans="1:7" hidden="1" x14ac:dyDescent="0.2">
      <c r="A10647" t="s">
        <v>246</v>
      </c>
      <c r="B10647">
        <v>1</v>
      </c>
      <c r="C10647">
        <v>15</v>
      </c>
      <c r="D10647" t="s">
        <v>7866</v>
      </c>
      <c r="E10647">
        <v>49.166240999999999</v>
      </c>
      <c r="F10647">
        <v>-122.635615</v>
      </c>
      <c r="G10647">
        <f>IF(route_map__2[[#This Row],[route_label]]&lt;&gt;A10648,0,SQRT((E10648-route_map__2[[#This Row],[stop_lat]])^2 + ((F10648-route_map__2[[#This Row],[stop_lon]])*COS(RADIANS(route_map__2[[#This Row],[stop_lat]])))^2)*111.32)</f>
        <v>0.32831935008565272</v>
      </c>
    </row>
    <row r="10648" spans="1:7" hidden="1" x14ac:dyDescent="0.2">
      <c r="A10648" t="s">
        <v>246</v>
      </c>
      <c r="B10648">
        <v>1</v>
      </c>
      <c r="C10648">
        <v>16</v>
      </c>
      <c r="D10648" t="s">
        <v>7867</v>
      </c>
      <c r="E10648">
        <v>49.165588999999997</v>
      </c>
      <c r="F10648">
        <v>-122.64001399999999</v>
      </c>
      <c r="G10648">
        <f>IF(route_map__2[[#This Row],[route_label]]&lt;&gt;A10649,0,SQRT((E10649-route_map__2[[#This Row],[stop_lat]])^2 + ((F10649-route_map__2[[#This Row],[stop_lon]])*COS(RADIANS(route_map__2[[#This Row],[stop_lat]])))^2)*111.32)</f>
        <v>0.21478325831568007</v>
      </c>
    </row>
    <row r="10649" spans="1:7" hidden="1" x14ac:dyDescent="0.2">
      <c r="A10649" t="s">
        <v>246</v>
      </c>
      <c r="B10649">
        <v>1</v>
      </c>
      <c r="C10649">
        <v>17</v>
      </c>
      <c r="D10649" t="s">
        <v>7868</v>
      </c>
      <c r="E10649">
        <v>49.163684000000003</v>
      </c>
      <c r="F10649">
        <v>-122.64048200000001</v>
      </c>
      <c r="G10649">
        <f>IF(route_map__2[[#This Row],[route_label]]&lt;&gt;A10650,0,SQRT((E10650-route_map__2[[#This Row],[stop_lat]])^2 + ((F10650-route_map__2[[#This Row],[stop_lon]])*COS(RADIANS(route_map__2[[#This Row],[stop_lat]])))^2)*111.32)</f>
        <v>0.16783650645494924</v>
      </c>
    </row>
    <row r="10650" spans="1:7" hidden="1" x14ac:dyDescent="0.2">
      <c r="A10650" t="s">
        <v>246</v>
      </c>
      <c r="B10650">
        <v>1</v>
      </c>
      <c r="C10650">
        <v>18</v>
      </c>
      <c r="D10650" t="s">
        <v>7869</v>
      </c>
      <c r="E10650">
        <v>49.162371999999998</v>
      </c>
      <c r="F10650">
        <v>-122.639346</v>
      </c>
      <c r="G10650">
        <f>IF(route_map__2[[#This Row],[route_label]]&lt;&gt;A10651,0,SQRT((E10651-route_map__2[[#This Row],[stop_lat]])^2 + ((F10651-route_map__2[[#This Row],[stop_lon]])*COS(RADIANS(route_map__2[[#This Row],[stop_lat]])))^2)*111.32)</f>
        <v>0.50461838470583797</v>
      </c>
    </row>
    <row r="10651" spans="1:7" hidden="1" x14ac:dyDescent="0.2">
      <c r="A10651" t="s">
        <v>246</v>
      </c>
      <c r="B10651">
        <v>1</v>
      </c>
      <c r="C10651">
        <v>19</v>
      </c>
      <c r="D10651" t="s">
        <v>7870</v>
      </c>
      <c r="E10651">
        <v>49.162126999999998</v>
      </c>
      <c r="F10651">
        <v>-122.632424</v>
      </c>
      <c r="G10651">
        <f>IF(route_map__2[[#This Row],[route_label]]&lt;&gt;A10652,0,SQRT((E10652-route_map__2[[#This Row],[stop_lat]])^2 + ((F10652-route_map__2[[#This Row],[stop_lon]])*COS(RADIANS(route_map__2[[#This Row],[stop_lat]])))^2)*111.32)</f>
        <v>0.4094541343587062</v>
      </c>
    </row>
    <row r="10652" spans="1:7" hidden="1" x14ac:dyDescent="0.2">
      <c r="A10652" t="s">
        <v>246</v>
      </c>
      <c r="B10652">
        <v>1</v>
      </c>
      <c r="C10652">
        <v>20</v>
      </c>
      <c r="D10652" t="s">
        <v>7871</v>
      </c>
      <c r="E10652">
        <v>49.161909999999999</v>
      </c>
      <c r="F10652">
        <v>-122.62680899999999</v>
      </c>
      <c r="G10652">
        <f>IF(route_map__2[[#This Row],[route_label]]&lt;&gt;A10653,0,SQRT((E10653-route_map__2[[#This Row],[stop_lat]])^2 + ((F10653-route_map__2[[#This Row],[stop_lon]])*COS(RADIANS(route_map__2[[#This Row],[stop_lat]])))^2)*111.32)</f>
        <v>0.24715880727723744</v>
      </c>
    </row>
    <row r="10653" spans="1:7" hidden="1" x14ac:dyDescent="0.2">
      <c r="A10653" t="s">
        <v>246</v>
      </c>
      <c r="B10653">
        <v>1</v>
      </c>
      <c r="C10653">
        <v>21</v>
      </c>
      <c r="D10653" t="s">
        <v>8087</v>
      </c>
      <c r="E10653">
        <v>49.161848999999997</v>
      </c>
      <c r="F10653">
        <v>-122.62341499999999</v>
      </c>
      <c r="G10653">
        <f>IF(route_map__2[[#This Row],[route_label]]&lt;&gt;A10654,0,SQRT((E10654-route_map__2[[#This Row],[stop_lat]])^2 + ((F10654-route_map__2[[#This Row],[stop_lon]])*COS(RADIANS(route_map__2[[#This Row],[stop_lat]])))^2)*111.32)</f>
        <v>0.55788179748524125</v>
      </c>
    </row>
    <row r="10654" spans="1:7" hidden="1" x14ac:dyDescent="0.2">
      <c r="A10654" t="s">
        <v>246</v>
      </c>
      <c r="B10654">
        <v>1</v>
      </c>
      <c r="C10654">
        <v>22</v>
      </c>
      <c r="D10654" t="s">
        <v>8088</v>
      </c>
      <c r="E10654">
        <v>49.162509</v>
      </c>
      <c r="F10654">
        <v>-122.615818</v>
      </c>
      <c r="G10654">
        <f>IF(route_map__2[[#This Row],[route_label]]&lt;&gt;A10655,0,SQRT((E10655-route_map__2[[#This Row],[stop_lat]])^2 + ((F10655-route_map__2[[#This Row],[stop_lon]])*COS(RADIANS(route_map__2[[#This Row],[stop_lat]])))^2)*111.32)</f>
        <v>0.59768842001972577</v>
      </c>
    </row>
    <row r="10655" spans="1:7" hidden="1" x14ac:dyDescent="0.2">
      <c r="A10655" t="s">
        <v>246</v>
      </c>
      <c r="B10655">
        <v>1</v>
      </c>
      <c r="C10655">
        <v>23</v>
      </c>
      <c r="D10655" t="s">
        <v>8089</v>
      </c>
      <c r="E10655">
        <v>49.162756000000002</v>
      </c>
      <c r="F10655">
        <v>-122.60761599999999</v>
      </c>
      <c r="G10655">
        <f>IF(route_map__2[[#This Row],[route_label]]&lt;&gt;A10656,0,SQRT((E10656-route_map__2[[#This Row],[stop_lat]])^2 + ((F10656-route_map__2[[#This Row],[stop_lon]])*COS(RADIANS(route_map__2[[#This Row],[stop_lat]])))^2)*111.32)</f>
        <v>1.0862318498265195</v>
      </c>
    </row>
    <row r="10656" spans="1:7" hidden="1" x14ac:dyDescent="0.2">
      <c r="A10656" t="s">
        <v>246</v>
      </c>
      <c r="B10656">
        <v>1</v>
      </c>
      <c r="C10656">
        <v>24</v>
      </c>
      <c r="D10656" t="s">
        <v>8090</v>
      </c>
      <c r="E10656">
        <v>49.162722000000002</v>
      </c>
      <c r="F10656">
        <v>-122.59269399999999</v>
      </c>
      <c r="G10656">
        <f>IF(route_map__2[[#This Row],[route_label]]&lt;&gt;A10657,0,SQRT((E10657-route_map__2[[#This Row],[stop_lat]])^2 + ((F10657-route_map__2[[#This Row],[stop_lon]])*COS(RADIANS(route_map__2[[#This Row],[stop_lat]])))^2)*111.32)</f>
        <v>0.19881576038163021</v>
      </c>
    </row>
    <row r="10657" spans="1:7" hidden="1" x14ac:dyDescent="0.2">
      <c r="A10657" t="s">
        <v>246</v>
      </c>
      <c r="B10657">
        <v>1</v>
      </c>
      <c r="C10657">
        <v>25</v>
      </c>
      <c r="D10657" t="s">
        <v>8091</v>
      </c>
      <c r="E10657">
        <v>49.163141000000003</v>
      </c>
      <c r="F10657">
        <v>-122.590039</v>
      </c>
      <c r="G10657">
        <f>IF(route_map__2[[#This Row],[route_label]]&lt;&gt;A10658,0,SQRT((E10658-route_map__2[[#This Row],[stop_lat]])^2 + ((F10658-route_map__2[[#This Row],[stop_lon]])*COS(RADIANS(route_map__2[[#This Row],[stop_lat]])))^2)*111.32)</f>
        <v>0.27214372374022244</v>
      </c>
    </row>
    <row r="10658" spans="1:7" hidden="1" x14ac:dyDescent="0.2">
      <c r="A10658" t="s">
        <v>246</v>
      </c>
      <c r="B10658">
        <v>1</v>
      </c>
      <c r="C10658">
        <v>26</v>
      </c>
      <c r="D10658" t="s">
        <v>8092</v>
      </c>
      <c r="E10658">
        <v>49.165545999999999</v>
      </c>
      <c r="F10658">
        <v>-122.58936799999999</v>
      </c>
      <c r="G10658">
        <f>IF(route_map__2[[#This Row],[route_label]]&lt;&gt;A10659,0,SQRT((E10659-route_map__2[[#This Row],[stop_lat]])^2 + ((F10659-route_map__2[[#This Row],[stop_lon]])*COS(RADIANS(route_map__2[[#This Row],[stop_lat]])))^2)*111.32)</f>
        <v>0.26873118447762939</v>
      </c>
    </row>
    <row r="10659" spans="1:7" hidden="1" x14ac:dyDescent="0.2">
      <c r="A10659" t="s">
        <v>246</v>
      </c>
      <c r="B10659">
        <v>1</v>
      </c>
      <c r="C10659">
        <v>27</v>
      </c>
      <c r="D10659" t="s">
        <v>8093</v>
      </c>
      <c r="E10659">
        <v>49.167915999999998</v>
      </c>
      <c r="F10659">
        <v>-122.588666</v>
      </c>
      <c r="G10659">
        <f>IF(route_map__2[[#This Row],[route_label]]&lt;&gt;A10660,0,SQRT((E10660-route_map__2[[#This Row],[stop_lat]])^2 + ((F10660-route_map__2[[#This Row],[stop_lon]])*COS(RADIANS(route_map__2[[#This Row],[stop_lat]])))^2)*111.32)</f>
        <v>0.35816707175955242</v>
      </c>
    </row>
    <row r="10660" spans="1:7" hidden="1" x14ac:dyDescent="0.2">
      <c r="A10660" t="s">
        <v>246</v>
      </c>
      <c r="B10660">
        <v>1</v>
      </c>
      <c r="C10660">
        <v>28</v>
      </c>
      <c r="D10660" t="s">
        <v>8094</v>
      </c>
      <c r="E10660">
        <v>49.170740000000002</v>
      </c>
      <c r="F10660">
        <v>-122.586308</v>
      </c>
      <c r="G10660">
        <f>IF(route_map__2[[#This Row],[route_label]]&lt;&gt;A10661,0,SQRT((E10661-route_map__2[[#This Row],[stop_lat]])^2 + ((F10661-route_map__2[[#This Row],[stop_lon]])*COS(RADIANS(route_map__2[[#This Row],[stop_lat]])))^2)*111.32)</f>
        <v>0.45807684090524431</v>
      </c>
    </row>
    <row r="10661" spans="1:7" hidden="1" x14ac:dyDescent="0.2">
      <c r="A10661" t="s">
        <v>246</v>
      </c>
      <c r="B10661">
        <v>1</v>
      </c>
      <c r="C10661">
        <v>29</v>
      </c>
      <c r="D10661" t="s">
        <v>8095</v>
      </c>
      <c r="E10661">
        <v>49.168655999999999</v>
      </c>
      <c r="F10661">
        <v>-122.58088100000001</v>
      </c>
      <c r="G10661">
        <f>IF(route_map__2[[#This Row],[route_label]]&lt;&gt;A10662,0,SQRT((E10662-route_map__2[[#This Row],[stop_lat]])^2 + ((F10662-route_map__2[[#This Row],[stop_lon]])*COS(RADIANS(route_map__2[[#This Row],[stop_lat]])))^2)*111.32)</f>
        <v>0.31388836939217324</v>
      </c>
    </row>
    <row r="10662" spans="1:7" hidden="1" x14ac:dyDescent="0.2">
      <c r="A10662" t="s">
        <v>246</v>
      </c>
      <c r="B10662">
        <v>1</v>
      </c>
      <c r="C10662">
        <v>30</v>
      </c>
      <c r="D10662" t="s">
        <v>8096</v>
      </c>
      <c r="E10662">
        <v>49.166060999999999</v>
      </c>
      <c r="F10662">
        <v>-122.58256799999999</v>
      </c>
      <c r="G10662">
        <f>IF(route_map__2[[#This Row],[route_label]]&lt;&gt;A10663,0,SQRT((E10663-route_map__2[[#This Row],[stop_lat]])^2 + ((F10663-route_map__2[[#This Row],[stop_lon]])*COS(RADIANS(route_map__2[[#This Row],[stop_lat]])))^2)*111.32)</f>
        <v>0.53773506381203839</v>
      </c>
    </row>
    <row r="10663" spans="1:7" hidden="1" x14ac:dyDescent="0.2">
      <c r="A10663" t="s">
        <v>246</v>
      </c>
      <c r="B10663">
        <v>1</v>
      </c>
      <c r="C10663">
        <v>31</v>
      </c>
      <c r="D10663" t="s">
        <v>8097</v>
      </c>
      <c r="E10663">
        <v>49.162066000000003</v>
      </c>
      <c r="F10663">
        <v>-122.586721</v>
      </c>
      <c r="G10663">
        <f>IF(route_map__2[[#This Row],[route_label]]&lt;&gt;A10664,0,SQRT((E10664-route_map__2[[#This Row],[stop_lat]])^2 + ((F10664-route_map__2[[#This Row],[stop_lon]])*COS(RADIANS(route_map__2[[#This Row],[stop_lat]])))^2)*111.32)</f>
        <v>0.89942938687161156</v>
      </c>
    </row>
    <row r="10664" spans="1:7" hidden="1" x14ac:dyDescent="0.2">
      <c r="A10664" t="s">
        <v>246</v>
      </c>
      <c r="B10664">
        <v>1</v>
      </c>
      <c r="C10664">
        <v>32</v>
      </c>
      <c r="D10664" t="s">
        <v>8098</v>
      </c>
      <c r="E10664">
        <v>49.154496999999999</v>
      </c>
      <c r="F10664">
        <v>-122.591044</v>
      </c>
      <c r="G10664">
        <f>IF(route_map__2[[#This Row],[route_label]]&lt;&gt;A10665,0,SQRT((E10665-route_map__2[[#This Row],[stop_lat]])^2 + ((F10665-route_map__2[[#This Row],[stop_lon]])*COS(RADIANS(route_map__2[[#This Row],[stop_lat]])))^2)*111.32)</f>
        <v>0.59106747971480633</v>
      </c>
    </row>
    <row r="10665" spans="1:7" hidden="1" x14ac:dyDescent="0.2">
      <c r="A10665" t="s">
        <v>246</v>
      </c>
      <c r="B10665">
        <v>1</v>
      </c>
      <c r="C10665">
        <v>33</v>
      </c>
      <c r="D10665" t="s">
        <v>8099</v>
      </c>
      <c r="E10665">
        <v>49.149782999999999</v>
      </c>
      <c r="F10665">
        <v>-122.59478</v>
      </c>
      <c r="G10665">
        <f>IF(route_map__2[[#This Row],[route_label]]&lt;&gt;A10666,0,SQRT((E10666-route_map__2[[#This Row],[stop_lat]])^2 + ((F10666-route_map__2[[#This Row],[stop_lon]])*COS(RADIANS(route_map__2[[#This Row],[stop_lat]])))^2)*111.32)</f>
        <v>0.50156025620736455</v>
      </c>
    </row>
    <row r="10666" spans="1:7" hidden="1" x14ac:dyDescent="0.2">
      <c r="A10666" t="s">
        <v>246</v>
      </c>
      <c r="B10666">
        <v>1</v>
      </c>
      <c r="C10666">
        <v>34</v>
      </c>
      <c r="D10666" t="s">
        <v>8100</v>
      </c>
      <c r="E10666">
        <v>49.146227000000003</v>
      </c>
      <c r="F10666">
        <v>-122.59901000000001</v>
      </c>
      <c r="G10666">
        <f>IF(route_map__2[[#This Row],[route_label]]&lt;&gt;A10667,0,SQRT((E10667-route_map__2[[#This Row],[stop_lat]])^2 + ((F10667-route_map__2[[#This Row],[stop_lon]])*COS(RADIANS(route_map__2[[#This Row],[stop_lat]])))^2)*111.32)</f>
        <v>0.45720593286111255</v>
      </c>
    </row>
    <row r="10667" spans="1:7" hidden="1" x14ac:dyDescent="0.2">
      <c r="A10667" t="s">
        <v>246</v>
      </c>
      <c r="B10667">
        <v>1</v>
      </c>
      <c r="C10667">
        <v>35</v>
      </c>
      <c r="D10667" t="s">
        <v>8101</v>
      </c>
      <c r="E10667">
        <v>49.142895000000003</v>
      </c>
      <c r="F10667">
        <v>-122.602681</v>
      </c>
      <c r="G10667">
        <f>IF(route_map__2[[#This Row],[route_label]]&lt;&gt;A10668,0,SQRT((E10668-route_map__2[[#This Row],[stop_lat]])^2 + ((F10668-route_map__2[[#This Row],[stop_lon]])*COS(RADIANS(route_map__2[[#This Row],[stop_lat]])))^2)*111.32)</f>
        <v>0.2820555616976872</v>
      </c>
    </row>
    <row r="10668" spans="1:7" hidden="1" x14ac:dyDescent="0.2">
      <c r="A10668" t="s">
        <v>246</v>
      </c>
      <c r="B10668">
        <v>1</v>
      </c>
      <c r="C10668">
        <v>36</v>
      </c>
      <c r="D10668" t="s">
        <v>8062</v>
      </c>
      <c r="E10668">
        <v>49.141736999999999</v>
      </c>
      <c r="F10668">
        <v>-122.599236</v>
      </c>
      <c r="G10668">
        <f>IF(route_map__2[[#This Row],[route_label]]&lt;&gt;A10669,0,SQRT((E10669-route_map__2[[#This Row],[stop_lat]])^2 + ((F10669-route_map__2[[#This Row],[stop_lon]])*COS(RADIANS(route_map__2[[#This Row],[stop_lat]])))^2)*111.32)</f>
        <v>1.089968570143496</v>
      </c>
    </row>
    <row r="10669" spans="1:7" hidden="1" x14ac:dyDescent="0.2">
      <c r="A10669" t="s">
        <v>246</v>
      </c>
      <c r="B10669">
        <v>1</v>
      </c>
      <c r="C10669">
        <v>37</v>
      </c>
      <c r="D10669" t="s">
        <v>8102</v>
      </c>
      <c r="E10669">
        <v>49.13588</v>
      </c>
      <c r="F10669">
        <v>-122.61123000000001</v>
      </c>
      <c r="G10669">
        <f>IF(route_map__2[[#This Row],[route_label]]&lt;&gt;A10670,0,SQRT((E10670-route_map__2[[#This Row],[stop_lat]])^2 + ((F10670-route_map__2[[#This Row],[stop_lon]])*COS(RADIANS(route_map__2[[#This Row],[stop_lat]])))^2)*111.32)</f>
        <v>1.4850929896869736</v>
      </c>
    </row>
    <row r="10670" spans="1:7" hidden="1" x14ac:dyDescent="0.2">
      <c r="A10670" t="s">
        <v>246</v>
      </c>
      <c r="B10670">
        <v>1</v>
      </c>
      <c r="C10670">
        <v>38</v>
      </c>
      <c r="D10670" t="s">
        <v>8103</v>
      </c>
      <c r="E10670">
        <v>49.126247999999997</v>
      </c>
      <c r="F10670">
        <v>-122.625338</v>
      </c>
      <c r="G10670">
        <f>IF(route_map__2[[#This Row],[route_label]]&lt;&gt;A10671,0,SQRT((E10671-route_map__2[[#This Row],[stop_lat]])^2 + ((F10671-route_map__2[[#This Row],[stop_lon]])*COS(RADIANS(route_map__2[[#This Row],[stop_lat]])))^2)*111.32)</f>
        <v>2.4629763732450551</v>
      </c>
    </row>
    <row r="10671" spans="1:7" hidden="1" x14ac:dyDescent="0.2">
      <c r="A10671" t="s">
        <v>246</v>
      </c>
      <c r="B10671">
        <v>1</v>
      </c>
      <c r="C10671">
        <v>39</v>
      </c>
      <c r="D10671" t="s">
        <v>6947</v>
      </c>
      <c r="E10671">
        <v>49.110100000000003</v>
      </c>
      <c r="F10671">
        <v>-122.64845099999999</v>
      </c>
      <c r="G10671">
        <f>IF(route_map__2[[#This Row],[route_label]]&lt;&gt;A10672,0,SQRT((E10672-route_map__2[[#This Row],[stop_lat]])^2 + ((F10672-route_map__2[[#This Row],[stop_lon]])*COS(RADIANS(route_map__2[[#This Row],[stop_lat]])))^2)*111.32)</f>
        <v>0.33414094171711262</v>
      </c>
    </row>
    <row r="10672" spans="1:7" hidden="1" x14ac:dyDescent="0.2">
      <c r="A10672" t="s">
        <v>246</v>
      </c>
      <c r="B10672">
        <v>1</v>
      </c>
      <c r="C10672">
        <v>40</v>
      </c>
      <c r="D10672" t="s">
        <v>6948</v>
      </c>
      <c r="E10672">
        <v>49.107807000000001</v>
      </c>
      <c r="F10672">
        <v>-122.65141</v>
      </c>
      <c r="G10672">
        <f>IF(route_map__2[[#This Row],[route_label]]&lt;&gt;A10673,0,SQRT((E10673-route_map__2[[#This Row],[stop_lat]])^2 + ((F10673-route_map__2[[#This Row],[stop_lon]])*COS(RADIANS(route_map__2[[#This Row],[stop_lat]])))^2)*111.32)</f>
        <v>0.31551831748527154</v>
      </c>
    </row>
    <row r="10673" spans="1:7" hidden="1" x14ac:dyDescent="0.2">
      <c r="A10673" t="s">
        <v>246</v>
      </c>
      <c r="B10673">
        <v>1</v>
      </c>
      <c r="C10673">
        <v>41</v>
      </c>
      <c r="D10673" t="s">
        <v>6949</v>
      </c>
      <c r="E10673">
        <v>49.105657999999998</v>
      </c>
      <c r="F10673">
        <v>-122.654233</v>
      </c>
      <c r="G10673">
        <f>IF(route_map__2[[#This Row],[route_label]]&lt;&gt;A10674,0,SQRT((E10674-route_map__2[[#This Row],[stop_lat]])^2 + ((F10674-route_map__2[[#This Row],[stop_lon]])*COS(RADIANS(route_map__2[[#This Row],[stop_lat]])))^2)*111.32)</f>
        <v>0.34063104074654871</v>
      </c>
    </row>
    <row r="10674" spans="1:7" hidden="1" x14ac:dyDescent="0.2">
      <c r="A10674" t="s">
        <v>246</v>
      </c>
      <c r="B10674">
        <v>1</v>
      </c>
      <c r="C10674">
        <v>42</v>
      </c>
      <c r="D10674" t="s">
        <v>5769</v>
      </c>
      <c r="E10674">
        <v>49.107720999999998</v>
      </c>
      <c r="F10674">
        <v>-122.657685</v>
      </c>
      <c r="G10674">
        <f>IF(route_map__2[[#This Row],[route_label]]&lt;&gt;A10675,0,SQRT((E10675-route_map__2[[#This Row],[stop_lat]])^2 + ((F10675-route_map__2[[#This Row],[stop_lon]])*COS(RADIANS(route_map__2[[#This Row],[stop_lat]])))^2)*111.32)</f>
        <v>0.23858463719396691</v>
      </c>
    </row>
    <row r="10675" spans="1:7" hidden="1" x14ac:dyDescent="0.2">
      <c r="A10675" t="s">
        <v>246</v>
      </c>
      <c r="B10675">
        <v>1</v>
      </c>
      <c r="C10675">
        <v>43</v>
      </c>
      <c r="D10675" t="s">
        <v>6950</v>
      </c>
      <c r="E10675">
        <v>49.106538</v>
      </c>
      <c r="F10675">
        <v>-122.654955</v>
      </c>
      <c r="G10675">
        <f>IF(route_map__2[[#This Row],[route_label]]&lt;&gt;A10676,0,SQRT((E10676-route_map__2[[#This Row],[stop_lat]])^2 + ((F10676-route_map__2[[#This Row],[stop_lon]])*COS(RADIANS(route_map__2[[#This Row],[stop_lat]])))^2)*111.32)</f>
        <v>0</v>
      </c>
    </row>
    <row r="10676" spans="1:7" hidden="1" x14ac:dyDescent="0.2">
      <c r="A10676" t="s">
        <v>365</v>
      </c>
      <c r="B10676">
        <v>0</v>
      </c>
      <c r="C10676">
        <v>1</v>
      </c>
      <c r="D10676" t="s">
        <v>8104</v>
      </c>
      <c r="E10676">
        <v>49.044614000000003</v>
      </c>
      <c r="F10676">
        <v>-122.674967</v>
      </c>
      <c r="G10676">
        <f>IF(route_map__2[[#This Row],[route_label]]&lt;&gt;A10677,0,SQRT((E10677-route_map__2[[#This Row],[stop_lat]])^2 + ((F10677-route_map__2[[#This Row],[stop_lon]])*COS(RADIANS(route_map__2[[#This Row],[stop_lat]])))^2)*111.32)</f>
        <v>0.69660194911547502</v>
      </c>
    </row>
    <row r="10677" spans="1:7" hidden="1" x14ac:dyDescent="0.2">
      <c r="A10677" t="s">
        <v>365</v>
      </c>
      <c r="B10677">
        <v>0</v>
      </c>
      <c r="C10677">
        <v>2</v>
      </c>
      <c r="D10677" t="s">
        <v>8105</v>
      </c>
      <c r="E10677">
        <v>49.038376999999997</v>
      </c>
      <c r="F10677">
        <v>-122.67419200000001</v>
      </c>
      <c r="G10677">
        <f>IF(route_map__2[[#This Row],[route_label]]&lt;&gt;A10678,0,SQRT((E10678-route_map__2[[#This Row],[stop_lat]])^2 + ((F10678-route_map__2[[#This Row],[stop_lon]])*COS(RADIANS(route_map__2[[#This Row],[stop_lat]])))^2)*111.32)</f>
        <v>0.36333834384858799</v>
      </c>
    </row>
    <row r="10678" spans="1:7" hidden="1" x14ac:dyDescent="0.2">
      <c r="A10678" t="s">
        <v>365</v>
      </c>
      <c r="B10678">
        <v>0</v>
      </c>
      <c r="C10678">
        <v>3</v>
      </c>
      <c r="D10678" t="s">
        <v>8106</v>
      </c>
      <c r="E10678">
        <v>49.038784</v>
      </c>
      <c r="F10678">
        <v>-122.669252</v>
      </c>
      <c r="G10678">
        <f>IF(route_map__2[[#This Row],[route_label]]&lt;&gt;A10679,0,SQRT((E10679-route_map__2[[#This Row],[stop_lat]])^2 + ((F10679-route_map__2[[#This Row],[stop_lon]])*COS(RADIANS(route_map__2[[#This Row],[stop_lat]])))^2)*111.32)</f>
        <v>0.39663340167888356</v>
      </c>
    </row>
    <row r="10679" spans="1:7" hidden="1" x14ac:dyDescent="0.2">
      <c r="A10679" t="s">
        <v>365</v>
      </c>
      <c r="B10679">
        <v>0</v>
      </c>
      <c r="C10679">
        <v>4</v>
      </c>
      <c r="D10679" t="s">
        <v>8107</v>
      </c>
      <c r="E10679">
        <v>49.042346999999999</v>
      </c>
      <c r="F10679">
        <v>-122.669246</v>
      </c>
      <c r="G10679">
        <f>IF(route_map__2[[#This Row],[route_label]]&lt;&gt;A10680,0,SQRT((E10680-route_map__2[[#This Row],[stop_lat]])^2 + ((F10680-route_map__2[[#This Row],[stop_lon]])*COS(RADIANS(route_map__2[[#This Row],[stop_lat]])))^2)*111.32)</f>
        <v>0.48580881548248989</v>
      </c>
    </row>
    <row r="10680" spans="1:7" hidden="1" x14ac:dyDescent="0.2">
      <c r="A10680" t="s">
        <v>365</v>
      </c>
      <c r="B10680">
        <v>0</v>
      </c>
      <c r="C10680">
        <v>5</v>
      </c>
      <c r="D10680" t="s">
        <v>8108</v>
      </c>
      <c r="E10680">
        <v>49.046711000000002</v>
      </c>
      <c r="F10680">
        <v>-122.669285</v>
      </c>
      <c r="G10680">
        <f>IF(route_map__2[[#This Row],[route_label]]&lt;&gt;A10681,0,SQRT((E10681-route_map__2[[#This Row],[stop_lat]])^2 + ((F10681-route_map__2[[#This Row],[stop_lon]])*COS(RADIANS(route_map__2[[#This Row],[stop_lat]])))^2)*111.32)</f>
        <v>0.71292025690128258</v>
      </c>
    </row>
    <row r="10681" spans="1:7" hidden="1" x14ac:dyDescent="0.2">
      <c r="A10681" t="s">
        <v>365</v>
      </c>
      <c r="B10681">
        <v>0</v>
      </c>
      <c r="C10681">
        <v>6</v>
      </c>
      <c r="D10681" t="s">
        <v>8109</v>
      </c>
      <c r="E10681">
        <v>49.053114999999998</v>
      </c>
      <c r="F10681">
        <v>-122.66937</v>
      </c>
      <c r="G10681">
        <f>IF(route_map__2[[#This Row],[route_label]]&lt;&gt;A10682,0,SQRT((E10682-route_map__2[[#This Row],[stop_lat]])^2 + ((F10682-route_map__2[[#This Row],[stop_lon]])*COS(RADIANS(route_map__2[[#This Row],[stop_lat]])))^2)*111.32)</f>
        <v>0.51308533739927087</v>
      </c>
    </row>
    <row r="10682" spans="1:7" hidden="1" x14ac:dyDescent="0.2">
      <c r="A10682" t="s">
        <v>365</v>
      </c>
      <c r="B10682">
        <v>0</v>
      </c>
      <c r="C10682">
        <v>7</v>
      </c>
      <c r="D10682" t="s">
        <v>8110</v>
      </c>
      <c r="E10682">
        <v>49.057724</v>
      </c>
      <c r="F10682">
        <v>-122.669417</v>
      </c>
      <c r="G10682">
        <f>IF(route_map__2[[#This Row],[route_label]]&lt;&gt;A10683,0,SQRT((E10683-route_map__2[[#This Row],[stop_lat]])^2 + ((F10683-route_map__2[[#This Row],[stop_lon]])*COS(RADIANS(route_map__2[[#This Row],[stop_lat]])))^2)*111.32)</f>
        <v>0.33585251129981158</v>
      </c>
    </row>
    <row r="10683" spans="1:7" hidden="1" x14ac:dyDescent="0.2">
      <c r="A10683" t="s">
        <v>365</v>
      </c>
      <c r="B10683">
        <v>0</v>
      </c>
      <c r="C10683">
        <v>8</v>
      </c>
      <c r="D10683" t="s">
        <v>8111</v>
      </c>
      <c r="E10683">
        <v>49.060741</v>
      </c>
      <c r="F10683">
        <v>-122.66942</v>
      </c>
      <c r="G10683">
        <f>IF(route_map__2[[#This Row],[route_label]]&lt;&gt;A10684,0,SQRT((E10684-route_map__2[[#This Row],[stop_lat]])^2 + ((F10684-route_map__2[[#This Row],[stop_lon]])*COS(RADIANS(route_map__2[[#This Row],[stop_lat]])))^2)*111.32)</f>
        <v>0.26127033105835862</v>
      </c>
    </row>
    <row r="10684" spans="1:7" hidden="1" x14ac:dyDescent="0.2">
      <c r="A10684" t="s">
        <v>365</v>
      </c>
      <c r="B10684">
        <v>0</v>
      </c>
      <c r="C10684">
        <v>9</v>
      </c>
      <c r="D10684" t="s">
        <v>8112</v>
      </c>
      <c r="E10684">
        <v>49.063088</v>
      </c>
      <c r="F10684">
        <v>-122.66943499999999</v>
      </c>
      <c r="G10684">
        <f>IF(route_map__2[[#This Row],[route_label]]&lt;&gt;A10685,0,SQRT((E10685-route_map__2[[#This Row],[stop_lat]])^2 + ((F10685-route_map__2[[#This Row],[stop_lon]])*COS(RADIANS(route_map__2[[#This Row],[stop_lat]])))^2)*111.32)</f>
        <v>0.53179612914968144</v>
      </c>
    </row>
    <row r="10685" spans="1:7" hidden="1" x14ac:dyDescent="0.2">
      <c r="A10685" t="s">
        <v>365</v>
      </c>
      <c r="B10685">
        <v>0</v>
      </c>
      <c r="C10685">
        <v>10</v>
      </c>
      <c r="D10685" t="s">
        <v>7917</v>
      </c>
      <c r="E10685">
        <v>49.067864999999998</v>
      </c>
      <c r="F10685">
        <v>-122.669371</v>
      </c>
      <c r="G10685">
        <f>IF(route_map__2[[#This Row],[route_label]]&lt;&gt;A10686,0,SQRT((E10686-route_map__2[[#This Row],[stop_lat]])^2 + ((F10686-route_map__2[[#This Row],[stop_lon]])*COS(RADIANS(route_map__2[[#This Row],[stop_lat]])))^2)*111.32)</f>
        <v>0.18459520189680445</v>
      </c>
    </row>
    <row r="10686" spans="1:7" hidden="1" x14ac:dyDescent="0.2">
      <c r="A10686" t="s">
        <v>365</v>
      </c>
      <c r="B10686">
        <v>0</v>
      </c>
      <c r="C10686">
        <v>11</v>
      </c>
      <c r="D10686" t="s">
        <v>7918</v>
      </c>
      <c r="E10686">
        <v>49.069522999999997</v>
      </c>
      <c r="F10686">
        <v>-122.669414</v>
      </c>
      <c r="G10686">
        <f>IF(route_map__2[[#This Row],[route_label]]&lt;&gt;A10687,0,SQRT((E10687-route_map__2[[#This Row],[stop_lat]])^2 + ((F10687-route_map__2[[#This Row],[stop_lon]])*COS(RADIANS(route_map__2[[#This Row],[stop_lat]])))^2)*111.32)</f>
        <v>0.29323443867328092</v>
      </c>
    </row>
    <row r="10687" spans="1:7" hidden="1" x14ac:dyDescent="0.2">
      <c r="A10687" t="s">
        <v>365</v>
      </c>
      <c r="B10687">
        <v>0</v>
      </c>
      <c r="C10687">
        <v>12</v>
      </c>
      <c r="D10687" t="s">
        <v>7919</v>
      </c>
      <c r="E10687">
        <v>49.072156999999997</v>
      </c>
      <c r="F10687">
        <v>-122.66945800000001</v>
      </c>
      <c r="G10687">
        <f>IF(route_map__2[[#This Row],[route_label]]&lt;&gt;A10688,0,SQRT((E10688-route_map__2[[#This Row],[stop_lat]])^2 + ((F10688-route_map__2[[#This Row],[stop_lon]])*COS(RADIANS(route_map__2[[#This Row],[stop_lat]])))^2)*111.32)</f>
        <v>0.30213678831502749</v>
      </c>
    </row>
    <row r="10688" spans="1:7" hidden="1" x14ac:dyDescent="0.2">
      <c r="A10688" t="s">
        <v>365</v>
      </c>
      <c r="B10688">
        <v>0</v>
      </c>
      <c r="C10688">
        <v>13</v>
      </c>
      <c r="D10688" t="s">
        <v>8113</v>
      </c>
      <c r="E10688">
        <v>49.074632999999999</v>
      </c>
      <c r="F10688">
        <v>-122.667761</v>
      </c>
      <c r="G10688">
        <f>IF(route_map__2[[#This Row],[route_label]]&lt;&gt;A10689,0,SQRT((E10689-route_map__2[[#This Row],[stop_lat]])^2 + ((F10689-route_map__2[[#This Row],[stop_lon]])*COS(RADIANS(route_map__2[[#This Row],[stop_lat]])))^2)*111.32)</f>
        <v>0.30474591927070205</v>
      </c>
    </row>
    <row r="10689" spans="1:7" hidden="1" x14ac:dyDescent="0.2">
      <c r="A10689" t="s">
        <v>365</v>
      </c>
      <c r="B10689">
        <v>0</v>
      </c>
      <c r="C10689">
        <v>14</v>
      </c>
      <c r="D10689" t="s">
        <v>8114</v>
      </c>
      <c r="E10689">
        <v>49.074627</v>
      </c>
      <c r="F10689">
        <v>-122.66358200000001</v>
      </c>
      <c r="G10689">
        <f>IF(route_map__2[[#This Row],[route_label]]&lt;&gt;A10690,0,SQRT((E10690-route_map__2[[#This Row],[stop_lat]])^2 + ((F10690-route_map__2[[#This Row],[stop_lon]])*COS(RADIANS(route_map__2[[#This Row],[stop_lat]])))^2)*111.32)</f>
        <v>0.39786889399117931</v>
      </c>
    </row>
    <row r="10690" spans="1:7" hidden="1" x14ac:dyDescent="0.2">
      <c r="A10690" t="s">
        <v>365</v>
      </c>
      <c r="B10690">
        <v>0</v>
      </c>
      <c r="C10690">
        <v>15</v>
      </c>
      <c r="D10690" t="s">
        <v>8115</v>
      </c>
      <c r="E10690">
        <v>49.074618999999998</v>
      </c>
      <c r="F10690">
        <v>-122.658126</v>
      </c>
      <c r="G10690">
        <f>IF(route_map__2[[#This Row],[route_label]]&lt;&gt;A10691,0,SQRT((E10691-route_map__2[[#This Row],[stop_lat]])^2 + ((F10691-route_map__2[[#This Row],[stop_lon]])*COS(RADIANS(route_map__2[[#This Row],[stop_lat]])))^2)*111.32)</f>
        <v>0.39364263884009987</v>
      </c>
    </row>
    <row r="10691" spans="1:7" hidden="1" x14ac:dyDescent="0.2">
      <c r="A10691" t="s">
        <v>365</v>
      </c>
      <c r="B10691">
        <v>0</v>
      </c>
      <c r="C10691">
        <v>16</v>
      </c>
      <c r="D10691" t="s">
        <v>8116</v>
      </c>
      <c r="E10691">
        <v>49.074548999999998</v>
      </c>
      <c r="F10691">
        <v>-122.65272899999999</v>
      </c>
      <c r="G10691">
        <f>IF(route_map__2[[#This Row],[route_label]]&lt;&gt;A10692,0,SQRT((E10692-route_map__2[[#This Row],[stop_lat]])^2 + ((F10692-route_map__2[[#This Row],[stop_lon]])*COS(RADIANS(route_map__2[[#This Row],[stop_lat]])))^2)*111.32)</f>
        <v>0.39439604862061545</v>
      </c>
    </row>
    <row r="10692" spans="1:7" hidden="1" x14ac:dyDescent="0.2">
      <c r="A10692" t="s">
        <v>365</v>
      </c>
      <c r="B10692">
        <v>0</v>
      </c>
      <c r="C10692">
        <v>17</v>
      </c>
      <c r="D10692" t="s">
        <v>8117</v>
      </c>
      <c r="E10692">
        <v>49.075012000000001</v>
      </c>
      <c r="F10692">
        <v>-122.647367</v>
      </c>
      <c r="G10692">
        <f>IF(route_map__2[[#This Row],[route_label]]&lt;&gt;A10693,0,SQRT((E10693-route_map__2[[#This Row],[stop_lat]])^2 + ((F10693-route_map__2[[#This Row],[stop_lon]])*COS(RADIANS(route_map__2[[#This Row],[stop_lat]])))^2)*111.32)</f>
        <v>0.41811063186633218</v>
      </c>
    </row>
    <row r="10693" spans="1:7" hidden="1" x14ac:dyDescent="0.2">
      <c r="A10693" t="s">
        <v>365</v>
      </c>
      <c r="B10693">
        <v>0</v>
      </c>
      <c r="C10693">
        <v>18</v>
      </c>
      <c r="D10693" t="s">
        <v>8037</v>
      </c>
      <c r="E10693">
        <v>49.078766000000002</v>
      </c>
      <c r="F10693">
        <v>-122.647183</v>
      </c>
      <c r="G10693">
        <f>IF(route_map__2[[#This Row],[route_label]]&lt;&gt;A10694,0,SQRT((E10694-route_map__2[[#This Row],[stop_lat]])^2 + ((F10694-route_map__2[[#This Row],[stop_lon]])*COS(RADIANS(route_map__2[[#This Row],[stop_lat]])))^2)*111.32)</f>
        <v>0.39817822320231333</v>
      </c>
    </row>
    <row r="10694" spans="1:7" hidden="1" x14ac:dyDescent="0.2">
      <c r="A10694" t="s">
        <v>365</v>
      </c>
      <c r="B10694">
        <v>0</v>
      </c>
      <c r="C10694">
        <v>19</v>
      </c>
      <c r="D10694" t="s">
        <v>8038</v>
      </c>
      <c r="E10694">
        <v>49.082341</v>
      </c>
      <c r="F10694">
        <v>-122.647006</v>
      </c>
      <c r="G10694">
        <f>IF(route_map__2[[#This Row],[route_label]]&lt;&gt;A10695,0,SQRT((E10695-route_map__2[[#This Row],[stop_lat]])^2 + ((F10695-route_map__2[[#This Row],[stop_lon]])*COS(RADIANS(route_map__2[[#This Row],[stop_lat]])))^2)*111.32)</f>
        <v>0.27288623823175917</v>
      </c>
    </row>
    <row r="10695" spans="1:7" hidden="1" x14ac:dyDescent="0.2">
      <c r="A10695" t="s">
        <v>365</v>
      </c>
      <c r="B10695">
        <v>0</v>
      </c>
      <c r="C10695">
        <v>20</v>
      </c>
      <c r="D10695" t="s">
        <v>8039</v>
      </c>
      <c r="E10695">
        <v>49.084791000000003</v>
      </c>
      <c r="F10695">
        <v>-122.64688099999999</v>
      </c>
      <c r="G10695">
        <f>IF(route_map__2[[#This Row],[route_label]]&lt;&gt;A10696,0,SQRT((E10696-route_map__2[[#This Row],[stop_lat]])^2 + ((F10696-route_map__2[[#This Row],[stop_lon]])*COS(RADIANS(route_map__2[[#This Row],[stop_lat]])))^2)*111.32)</f>
        <v>0.36180115219893183</v>
      </c>
    </row>
    <row r="10696" spans="1:7" hidden="1" x14ac:dyDescent="0.2">
      <c r="A10696" t="s">
        <v>365</v>
      </c>
      <c r="B10696">
        <v>0</v>
      </c>
      <c r="C10696">
        <v>21</v>
      </c>
      <c r="D10696" t="s">
        <v>8118</v>
      </c>
      <c r="E10696">
        <v>49.087851999999998</v>
      </c>
      <c r="F10696">
        <v>-122.648549</v>
      </c>
      <c r="G10696">
        <f>IF(route_map__2[[#This Row],[route_label]]&lt;&gt;A10697,0,SQRT((E10697-route_map__2[[#This Row],[stop_lat]])^2 + ((F10697-route_map__2[[#This Row],[stop_lon]])*COS(RADIANS(route_map__2[[#This Row],[stop_lat]])))^2)*111.32)</f>
        <v>0.61524804197693983</v>
      </c>
    </row>
    <row r="10697" spans="1:7" hidden="1" x14ac:dyDescent="0.2">
      <c r="A10697" t="s">
        <v>365</v>
      </c>
      <c r="B10697">
        <v>0</v>
      </c>
      <c r="C10697">
        <v>22</v>
      </c>
      <c r="D10697" t="s">
        <v>8119</v>
      </c>
      <c r="E10697">
        <v>49.089095</v>
      </c>
      <c r="F10697">
        <v>-122.656772</v>
      </c>
      <c r="G10697">
        <f>IF(route_map__2[[#This Row],[route_label]]&lt;&gt;A10698,0,SQRT((E10698-route_map__2[[#This Row],[stop_lat]])^2 + ((F10698-route_map__2[[#This Row],[stop_lon]])*COS(RADIANS(route_map__2[[#This Row],[stop_lat]])))^2)*111.32)</f>
        <v>0.27918659182360994</v>
      </c>
    </row>
    <row r="10698" spans="1:7" hidden="1" x14ac:dyDescent="0.2">
      <c r="A10698" t="s">
        <v>365</v>
      </c>
      <c r="B10698">
        <v>0</v>
      </c>
      <c r="C10698">
        <v>23</v>
      </c>
      <c r="D10698" t="s">
        <v>8027</v>
      </c>
      <c r="E10698">
        <v>49.090088999999999</v>
      </c>
      <c r="F10698">
        <v>-122.66028799999999</v>
      </c>
      <c r="G10698">
        <f>IF(route_map__2[[#This Row],[route_label]]&lt;&gt;A10699,0,SQRT((E10699-route_map__2[[#This Row],[stop_lat]])^2 + ((F10699-route_map__2[[#This Row],[stop_lon]])*COS(RADIANS(route_map__2[[#This Row],[stop_lat]])))^2)*111.32)</f>
        <v>0.55504337560546091</v>
      </c>
    </row>
    <row r="10699" spans="1:7" hidden="1" x14ac:dyDescent="0.2">
      <c r="A10699" t="s">
        <v>365</v>
      </c>
      <c r="B10699">
        <v>0</v>
      </c>
      <c r="C10699">
        <v>24</v>
      </c>
      <c r="D10699" t="s">
        <v>8028</v>
      </c>
      <c r="E10699">
        <v>49.09207</v>
      </c>
      <c r="F10699">
        <v>-122.667275</v>
      </c>
      <c r="G10699">
        <f>IF(route_map__2[[#This Row],[route_label]]&lt;&gt;A10700,0,SQRT((E10700-route_map__2[[#This Row],[stop_lat]])^2 + ((F10700-route_map__2[[#This Row],[stop_lon]])*COS(RADIANS(route_map__2[[#This Row],[stop_lat]])))^2)*111.32)</f>
        <v>0.22449639855599346</v>
      </c>
    </row>
    <row r="10700" spans="1:7" hidden="1" x14ac:dyDescent="0.2">
      <c r="A10700" t="s">
        <v>365</v>
      </c>
      <c r="B10700">
        <v>0</v>
      </c>
      <c r="C10700">
        <v>25</v>
      </c>
      <c r="D10700" t="s">
        <v>7927</v>
      </c>
      <c r="E10700">
        <v>49.093927000000001</v>
      </c>
      <c r="F10700">
        <v>-122.668476</v>
      </c>
      <c r="G10700">
        <f>IF(route_map__2[[#This Row],[route_label]]&lt;&gt;A10701,0,SQRT((E10701-route_map__2[[#This Row],[stop_lat]])^2 + ((F10701-route_map__2[[#This Row],[stop_lon]])*COS(RADIANS(route_map__2[[#This Row],[stop_lat]])))^2)*111.32)</f>
        <v>0.49625726973209527</v>
      </c>
    </row>
    <row r="10701" spans="1:7" hidden="1" x14ac:dyDescent="0.2">
      <c r="A10701" t="s">
        <v>365</v>
      </c>
      <c r="B10701">
        <v>0</v>
      </c>
      <c r="C10701">
        <v>26</v>
      </c>
      <c r="D10701" t="s">
        <v>8023</v>
      </c>
      <c r="E10701">
        <v>49.098376999999999</v>
      </c>
      <c r="F10701">
        <v>-122.66807</v>
      </c>
      <c r="G10701">
        <f>IF(route_map__2[[#This Row],[route_label]]&lt;&gt;A10702,0,SQRT((E10702-route_map__2[[#This Row],[stop_lat]])^2 + ((F10702-route_map__2[[#This Row],[stop_lon]])*COS(RADIANS(route_map__2[[#This Row],[stop_lat]])))^2)*111.32)</f>
        <v>0.30081098427528197</v>
      </c>
    </row>
    <row r="10702" spans="1:7" hidden="1" x14ac:dyDescent="0.2">
      <c r="A10702" t="s">
        <v>365</v>
      </c>
      <c r="B10702">
        <v>0</v>
      </c>
      <c r="C10702">
        <v>27</v>
      </c>
      <c r="D10702" t="s">
        <v>8024</v>
      </c>
      <c r="E10702">
        <v>49.098385999999998</v>
      </c>
      <c r="F10702">
        <v>-122.663943</v>
      </c>
      <c r="G10702">
        <f>IF(route_map__2[[#This Row],[route_label]]&lt;&gt;A10703,0,SQRT((E10703-route_map__2[[#This Row],[stop_lat]])^2 + ((F10703-route_map__2[[#This Row],[stop_lon]])*COS(RADIANS(route_map__2[[#This Row],[stop_lat]])))^2)*111.32)</f>
        <v>0.32495804136476197</v>
      </c>
    </row>
    <row r="10703" spans="1:7" hidden="1" x14ac:dyDescent="0.2">
      <c r="A10703" t="s">
        <v>365</v>
      </c>
      <c r="B10703">
        <v>0</v>
      </c>
      <c r="C10703">
        <v>28</v>
      </c>
      <c r="D10703" t="s">
        <v>8120</v>
      </c>
      <c r="E10703">
        <v>49.099271999999999</v>
      </c>
      <c r="F10703">
        <v>-122.659695</v>
      </c>
      <c r="G10703">
        <f>IF(route_map__2[[#This Row],[route_label]]&lt;&gt;A10704,0,SQRT((E10704-route_map__2[[#This Row],[stop_lat]])^2 + ((F10704-route_map__2[[#This Row],[stop_lon]])*COS(RADIANS(route_map__2[[#This Row],[stop_lat]])))^2)*111.32)</f>
        <v>0.17571558919693034</v>
      </c>
    </row>
    <row r="10704" spans="1:7" hidden="1" x14ac:dyDescent="0.2">
      <c r="A10704" t="s">
        <v>365</v>
      </c>
      <c r="B10704">
        <v>0</v>
      </c>
      <c r="C10704">
        <v>29</v>
      </c>
      <c r="D10704" t="s">
        <v>8121</v>
      </c>
      <c r="E10704">
        <v>49.100850000000001</v>
      </c>
      <c r="F10704">
        <v>-122.65963600000001</v>
      </c>
      <c r="G10704">
        <f>IF(route_map__2[[#This Row],[route_label]]&lt;&gt;A10705,0,SQRT((E10705-route_map__2[[#This Row],[stop_lat]])^2 + ((F10705-route_map__2[[#This Row],[stop_lon]])*COS(RADIANS(route_map__2[[#This Row],[stop_lat]])))^2)*111.32)</f>
        <v>0.25093671481409502</v>
      </c>
    </row>
    <row r="10705" spans="1:7" hidden="1" x14ac:dyDescent="0.2">
      <c r="A10705" t="s">
        <v>365</v>
      </c>
      <c r="B10705">
        <v>0</v>
      </c>
      <c r="C10705">
        <v>30</v>
      </c>
      <c r="D10705" t="s">
        <v>8122</v>
      </c>
      <c r="E10705">
        <v>49.103104000000002</v>
      </c>
      <c r="F10705">
        <v>-122.65959100000001</v>
      </c>
      <c r="G10705">
        <f>IF(route_map__2[[#This Row],[route_label]]&lt;&gt;A10706,0,SQRT((E10706-route_map__2[[#This Row],[stop_lat]])^2 + ((F10706-route_map__2[[#This Row],[stop_lon]])*COS(RADIANS(route_map__2[[#This Row],[stop_lat]])))^2)*111.32)</f>
        <v>0.16945338652332032</v>
      </c>
    </row>
    <row r="10706" spans="1:7" hidden="1" x14ac:dyDescent="0.2">
      <c r="A10706" t="s">
        <v>365</v>
      </c>
      <c r="B10706">
        <v>0</v>
      </c>
      <c r="C10706">
        <v>31</v>
      </c>
      <c r="D10706" t="s">
        <v>5767</v>
      </c>
      <c r="E10706">
        <v>49.104588999999997</v>
      </c>
      <c r="F10706">
        <v>-122.66010199999999</v>
      </c>
      <c r="G10706">
        <f>IF(route_map__2[[#This Row],[route_label]]&lt;&gt;A10707,0,SQRT((E10707-route_map__2[[#This Row],[stop_lat]])^2 + ((F10707-route_map__2[[#This Row],[stop_lon]])*COS(RADIANS(route_map__2[[#This Row],[stop_lat]])))^2)*111.32)</f>
        <v>0.15355379478064066</v>
      </c>
    </row>
    <row r="10707" spans="1:7" hidden="1" x14ac:dyDescent="0.2">
      <c r="A10707" t="s">
        <v>365</v>
      </c>
      <c r="B10707">
        <v>0</v>
      </c>
      <c r="C10707">
        <v>32</v>
      </c>
      <c r="D10707" t="s">
        <v>5768</v>
      </c>
      <c r="E10707">
        <v>49.105966000000002</v>
      </c>
      <c r="F10707">
        <v>-122.659978</v>
      </c>
      <c r="G10707">
        <f>IF(route_map__2[[#This Row],[route_label]]&lt;&gt;A10708,0,SQRT((E10708-route_map__2[[#This Row],[stop_lat]])^2 + ((F10708-route_map__2[[#This Row],[stop_lon]])*COS(RADIANS(route_map__2[[#This Row],[stop_lat]])))^2)*111.32)</f>
        <v>0.2570852656170004</v>
      </c>
    </row>
    <row r="10708" spans="1:7" hidden="1" x14ac:dyDescent="0.2">
      <c r="A10708" t="s">
        <v>365</v>
      </c>
      <c r="B10708">
        <v>0</v>
      </c>
      <c r="C10708">
        <v>33</v>
      </c>
      <c r="D10708" t="s">
        <v>5769</v>
      </c>
      <c r="E10708">
        <v>49.107720999999998</v>
      </c>
      <c r="F10708">
        <v>-122.657685</v>
      </c>
      <c r="G10708">
        <f>IF(route_map__2[[#This Row],[route_label]]&lt;&gt;A10709,0,SQRT((E10709-route_map__2[[#This Row],[stop_lat]])^2 + ((F10709-route_map__2[[#This Row],[stop_lon]])*COS(RADIANS(route_map__2[[#This Row],[stop_lat]])))^2)*111.32)</f>
        <v>0.23858463719396691</v>
      </c>
    </row>
    <row r="10709" spans="1:7" hidden="1" x14ac:dyDescent="0.2">
      <c r="A10709" t="s">
        <v>365</v>
      </c>
      <c r="B10709">
        <v>0</v>
      </c>
      <c r="C10709">
        <v>34</v>
      </c>
      <c r="D10709" t="s">
        <v>6950</v>
      </c>
      <c r="E10709">
        <v>49.106538</v>
      </c>
      <c r="F10709">
        <v>-122.654955</v>
      </c>
      <c r="G10709">
        <f>IF(route_map__2[[#This Row],[route_label]]&lt;&gt;A10710,0,SQRT((E10710-route_map__2[[#This Row],[stop_lat]])^2 + ((F10710-route_map__2[[#This Row],[stop_lon]])*COS(RADIANS(route_map__2[[#This Row],[stop_lat]])))^2)*111.32)</f>
        <v>0</v>
      </c>
    </row>
    <row r="10710" spans="1:7" hidden="1" x14ac:dyDescent="0.2">
      <c r="A10710" t="s">
        <v>365</v>
      </c>
      <c r="B10710">
        <v>1</v>
      </c>
      <c r="C10710">
        <v>1</v>
      </c>
      <c r="D10710" t="s">
        <v>6950</v>
      </c>
      <c r="E10710">
        <v>49.106538</v>
      </c>
      <c r="F10710">
        <v>-122.654955</v>
      </c>
      <c r="G10710">
        <f>IF(route_map__2[[#This Row],[route_label]]&lt;&gt;A10711,0,SQRT((E10711-route_map__2[[#This Row],[stop_lat]])^2 + ((F10711-route_map__2[[#This Row],[stop_lon]])*COS(RADIANS(route_map__2[[#This Row],[stop_lat]])))^2)*111.32)</f>
        <v>0.38446615035736392</v>
      </c>
    </row>
    <row r="10711" spans="1:7" hidden="1" x14ac:dyDescent="0.2">
      <c r="A10711" t="s">
        <v>365</v>
      </c>
      <c r="B10711">
        <v>1</v>
      </c>
      <c r="C10711">
        <v>2</v>
      </c>
      <c r="D10711" t="s">
        <v>5771</v>
      </c>
      <c r="E10711">
        <v>49.103634999999997</v>
      </c>
      <c r="F10711">
        <v>-122.657813</v>
      </c>
      <c r="G10711">
        <f>IF(route_map__2[[#This Row],[route_label]]&lt;&gt;A10712,0,SQRT((E10712-route_map__2[[#This Row],[stop_lat]])^2 + ((F10712-route_map__2[[#This Row],[stop_lon]])*COS(RADIANS(route_map__2[[#This Row],[stop_lat]])))^2)*111.32)</f>
        <v>0.19579785438285005</v>
      </c>
    </row>
    <row r="10712" spans="1:7" hidden="1" x14ac:dyDescent="0.2">
      <c r="A10712" t="s">
        <v>365</v>
      </c>
      <c r="B10712">
        <v>1</v>
      </c>
      <c r="C10712">
        <v>3</v>
      </c>
      <c r="D10712" t="s">
        <v>8020</v>
      </c>
      <c r="E10712">
        <v>49.103695000000002</v>
      </c>
      <c r="F10712">
        <v>-122.660498</v>
      </c>
      <c r="G10712">
        <f>IF(route_map__2[[#This Row],[route_label]]&lt;&gt;A10713,0,SQRT((E10713-route_map__2[[#This Row],[stop_lat]])^2 + ((F10713-route_map__2[[#This Row],[stop_lon]])*COS(RADIANS(route_map__2[[#This Row],[stop_lat]])))^2)*111.32)</f>
        <v>0.15519316165040414</v>
      </c>
    </row>
    <row r="10713" spans="1:7" hidden="1" x14ac:dyDescent="0.2">
      <c r="A10713" t="s">
        <v>365</v>
      </c>
      <c r="B10713">
        <v>1</v>
      </c>
      <c r="C10713">
        <v>4</v>
      </c>
      <c r="D10713" t="s">
        <v>8123</v>
      </c>
      <c r="E10713">
        <v>49.102376999999997</v>
      </c>
      <c r="F10713">
        <v>-122.65980399999999</v>
      </c>
      <c r="G10713">
        <f>IF(route_map__2[[#This Row],[route_label]]&lt;&gt;A10714,0,SQRT((E10714-route_map__2[[#This Row],[stop_lat]])^2 + ((F10714-route_map__2[[#This Row],[stop_lon]])*COS(RADIANS(route_map__2[[#This Row],[stop_lat]])))^2)*111.32)</f>
        <v>0.25700659912388091</v>
      </c>
    </row>
    <row r="10714" spans="1:7" hidden="1" x14ac:dyDescent="0.2">
      <c r="A10714" t="s">
        <v>365</v>
      </c>
      <c r="B10714">
        <v>1</v>
      </c>
      <c r="C10714">
        <v>5</v>
      </c>
      <c r="D10714" t="s">
        <v>8124</v>
      </c>
      <c r="E10714">
        <v>49.100068999999998</v>
      </c>
      <c r="F10714">
        <v>-122.659892</v>
      </c>
      <c r="G10714">
        <f>IF(route_map__2[[#This Row],[route_label]]&lt;&gt;A10715,0,SQRT((E10715-route_map__2[[#This Row],[stop_lat]])^2 + ((F10715-route_map__2[[#This Row],[stop_lon]])*COS(RADIANS(route_map__2[[#This Row],[stop_lat]])))^2)*111.32)</f>
        <v>0.18596630123821348</v>
      </c>
    </row>
    <row r="10715" spans="1:7" hidden="1" x14ac:dyDescent="0.2">
      <c r="A10715" t="s">
        <v>365</v>
      </c>
      <c r="B10715">
        <v>1</v>
      </c>
      <c r="C10715">
        <v>6</v>
      </c>
      <c r="D10715" t="s">
        <v>8054</v>
      </c>
      <c r="E10715">
        <v>49.098522000000003</v>
      </c>
      <c r="F10715">
        <v>-122.660855</v>
      </c>
      <c r="G10715">
        <f>IF(route_map__2[[#This Row],[route_label]]&lt;&gt;A10716,0,SQRT((E10716-route_map__2[[#This Row],[stop_lat]])^2 + ((F10716-route_map__2[[#This Row],[stop_lon]])*COS(RADIANS(route_map__2[[#This Row],[stop_lat]])))^2)*111.32)</f>
        <v>0.21684227002571577</v>
      </c>
    </row>
    <row r="10716" spans="1:7" hidden="1" x14ac:dyDescent="0.2">
      <c r="A10716" t="s">
        <v>365</v>
      </c>
      <c r="B10716">
        <v>1</v>
      </c>
      <c r="C10716">
        <v>7</v>
      </c>
      <c r="D10716" t="s">
        <v>8055</v>
      </c>
      <c r="E10716">
        <v>49.098526999999997</v>
      </c>
      <c r="F10716">
        <v>-122.66383</v>
      </c>
      <c r="G10716">
        <f>IF(route_map__2[[#This Row],[route_label]]&lt;&gt;A10717,0,SQRT((E10717-route_map__2[[#This Row],[stop_lat]])^2 + ((F10717-route_map__2[[#This Row],[stop_lon]])*COS(RADIANS(route_map__2[[#This Row],[stop_lat]])))^2)*111.32)</f>
        <v>0.37108210680557463</v>
      </c>
    </row>
    <row r="10717" spans="1:7" hidden="1" x14ac:dyDescent="0.2">
      <c r="A10717" t="s">
        <v>365</v>
      </c>
      <c r="B10717">
        <v>1</v>
      </c>
      <c r="C10717">
        <v>8</v>
      </c>
      <c r="D10717" t="s">
        <v>7933</v>
      </c>
      <c r="E10717">
        <v>49.098028999999997</v>
      </c>
      <c r="F10717">
        <v>-122.668864</v>
      </c>
      <c r="G10717">
        <f>IF(route_map__2[[#This Row],[route_label]]&lt;&gt;A10718,0,SQRT((E10718-route_map__2[[#This Row],[stop_lat]])^2 + ((F10718-route_map__2[[#This Row],[stop_lon]])*COS(RADIANS(route_map__2[[#This Row],[stop_lat]])))^2)*111.32)</f>
        <v>0.54988863278054023</v>
      </c>
    </row>
    <row r="10718" spans="1:7" hidden="1" x14ac:dyDescent="0.2">
      <c r="A10718" t="s">
        <v>365</v>
      </c>
      <c r="B10718">
        <v>1</v>
      </c>
      <c r="C10718">
        <v>9</v>
      </c>
      <c r="D10718" t="s">
        <v>7934</v>
      </c>
      <c r="E10718">
        <v>49.093089999999997</v>
      </c>
      <c r="F10718">
        <v>-122.668736</v>
      </c>
      <c r="G10718">
        <f>IF(route_map__2[[#This Row],[route_label]]&lt;&gt;A10719,0,SQRT((E10719-route_map__2[[#This Row],[stop_lat]])^2 + ((F10719-route_map__2[[#This Row],[stop_lon]])*COS(RADIANS(route_map__2[[#This Row],[stop_lat]])))^2)*111.32)</f>
        <v>0.82476988163892706</v>
      </c>
    </row>
    <row r="10719" spans="1:7" hidden="1" x14ac:dyDescent="0.2">
      <c r="A10719" t="s">
        <v>365</v>
      </c>
      <c r="B10719">
        <v>1</v>
      </c>
      <c r="C10719">
        <v>10</v>
      </c>
      <c r="D10719" t="s">
        <v>8125</v>
      </c>
      <c r="E10719">
        <v>49.08954</v>
      </c>
      <c r="F10719">
        <v>-122.658805</v>
      </c>
      <c r="G10719">
        <f>IF(route_map__2[[#This Row],[route_label]]&lt;&gt;A10720,0,SQRT((E10720-route_map__2[[#This Row],[stop_lat]])^2 + ((F10720-route_map__2[[#This Row],[stop_lon]])*COS(RADIANS(route_map__2[[#This Row],[stop_lat]])))^2)*111.32)</f>
        <v>0.5042122115346388</v>
      </c>
    </row>
    <row r="10720" spans="1:7" hidden="1" x14ac:dyDescent="0.2">
      <c r="A10720" t="s">
        <v>365</v>
      </c>
      <c r="B10720">
        <v>1</v>
      </c>
      <c r="C10720">
        <v>11</v>
      </c>
      <c r="D10720" t="s">
        <v>8126</v>
      </c>
      <c r="E10720">
        <v>49.088070000000002</v>
      </c>
      <c r="F10720">
        <v>-122.652263</v>
      </c>
      <c r="G10720">
        <f>IF(route_map__2[[#This Row],[route_label]]&lt;&gt;A10721,0,SQRT((E10721-route_map__2[[#This Row],[stop_lat]])^2 + ((F10721-route_map__2[[#This Row],[stop_lon]])*COS(RADIANS(route_map__2[[#This Row],[stop_lat]])))^2)*111.32)</f>
        <v>0.2977102367064961</v>
      </c>
    </row>
    <row r="10721" spans="1:7" hidden="1" x14ac:dyDescent="0.2">
      <c r="A10721" t="s">
        <v>365</v>
      </c>
      <c r="B10721">
        <v>1</v>
      </c>
      <c r="C10721">
        <v>12</v>
      </c>
      <c r="D10721" t="s">
        <v>8127</v>
      </c>
      <c r="E10721">
        <v>49.087702999999998</v>
      </c>
      <c r="F10721">
        <v>-122.648218</v>
      </c>
      <c r="G10721">
        <f>IF(route_map__2[[#This Row],[route_label]]&lt;&gt;A10722,0,SQRT((E10722-route_map__2[[#This Row],[stop_lat]])^2 + ((F10722-route_map__2[[#This Row],[stop_lon]])*COS(RADIANS(route_map__2[[#This Row],[stop_lat]])))^2)*111.32)</f>
        <v>0.18957940755639263</v>
      </c>
    </row>
    <row r="10722" spans="1:7" hidden="1" x14ac:dyDescent="0.2">
      <c r="A10722" t="s">
        <v>365</v>
      </c>
      <c r="B10722">
        <v>1</v>
      </c>
      <c r="C10722">
        <v>13</v>
      </c>
      <c r="D10722" t="s">
        <v>8041</v>
      </c>
      <c r="E10722">
        <v>49.086173000000002</v>
      </c>
      <c r="F10722">
        <v>-122.647076</v>
      </c>
      <c r="G10722">
        <f>IF(route_map__2[[#This Row],[route_label]]&lt;&gt;A10723,0,SQRT((E10723-route_map__2[[#This Row],[stop_lat]])^2 + ((F10723-route_map__2[[#This Row],[stop_lon]])*COS(RADIANS(route_map__2[[#This Row],[stop_lat]])))^2)*111.32)</f>
        <v>0.24229239235533928</v>
      </c>
    </row>
    <row r="10723" spans="1:7" hidden="1" x14ac:dyDescent="0.2">
      <c r="A10723" t="s">
        <v>365</v>
      </c>
      <c r="B10723">
        <v>1</v>
      </c>
      <c r="C10723">
        <v>14</v>
      </c>
      <c r="D10723" t="s">
        <v>8042</v>
      </c>
      <c r="E10723">
        <v>49.083996999999997</v>
      </c>
      <c r="F10723">
        <v>-122.64715</v>
      </c>
      <c r="G10723">
        <f>IF(route_map__2[[#This Row],[route_label]]&lt;&gt;A10724,0,SQRT((E10724-route_map__2[[#This Row],[stop_lat]])^2 + ((F10724-route_map__2[[#This Row],[stop_lon]])*COS(RADIANS(route_map__2[[#This Row],[stop_lat]])))^2)*111.32)</f>
        <v>0.16803694880076817</v>
      </c>
    </row>
    <row r="10724" spans="1:7" hidden="1" x14ac:dyDescent="0.2">
      <c r="A10724" t="s">
        <v>365</v>
      </c>
      <c r="B10724">
        <v>1</v>
      </c>
      <c r="C10724">
        <v>15</v>
      </c>
      <c r="D10724" t="s">
        <v>8043</v>
      </c>
      <c r="E10724">
        <v>49.082487999999998</v>
      </c>
      <c r="F10724">
        <v>-122.647209</v>
      </c>
      <c r="G10724">
        <f>IF(route_map__2[[#This Row],[route_label]]&lt;&gt;A10725,0,SQRT((E10725-route_map__2[[#This Row],[stop_lat]])^2 + ((F10725-route_map__2[[#This Row],[stop_lon]])*COS(RADIANS(route_map__2[[#This Row],[stop_lat]])))^2)*111.32)</f>
        <v>0.44180358530049996</v>
      </c>
    </row>
    <row r="10725" spans="1:7" hidden="1" x14ac:dyDescent="0.2">
      <c r="A10725" t="s">
        <v>365</v>
      </c>
      <c r="B10725">
        <v>1</v>
      </c>
      <c r="C10725">
        <v>16</v>
      </c>
      <c r="D10725" t="s">
        <v>8044</v>
      </c>
      <c r="E10725">
        <v>49.078521000000002</v>
      </c>
      <c r="F10725">
        <v>-122.64739</v>
      </c>
      <c r="G10725">
        <f>IF(route_map__2[[#This Row],[route_label]]&lt;&gt;A10726,0,SQRT((E10726-route_map__2[[#This Row],[stop_lat]])^2 + ((F10726-route_map__2[[#This Row],[stop_lon]])*COS(RADIANS(route_map__2[[#This Row],[stop_lat]])))^2)*111.32)</f>
        <v>8.6500834101458854E-2</v>
      </c>
    </row>
    <row r="10726" spans="1:7" hidden="1" x14ac:dyDescent="0.2">
      <c r="A10726" t="s">
        <v>365</v>
      </c>
      <c r="B10726">
        <v>1</v>
      </c>
      <c r="C10726">
        <v>17</v>
      </c>
      <c r="D10726" t="s">
        <v>8044</v>
      </c>
      <c r="E10726">
        <v>49.077744000000003</v>
      </c>
      <c r="F10726">
        <v>-122.647403</v>
      </c>
      <c r="G10726">
        <f>IF(route_map__2[[#This Row],[route_label]]&lt;&gt;A10727,0,SQRT((E10727-route_map__2[[#This Row],[stop_lat]])^2 + ((F10727-route_map__2[[#This Row],[stop_lon]])*COS(RADIANS(route_map__2[[#This Row],[stop_lat]])))^2)*111.32)</f>
        <v>0.26473459079309769</v>
      </c>
    </row>
    <row r="10727" spans="1:7" hidden="1" x14ac:dyDescent="0.2">
      <c r="A10727" t="s">
        <v>365</v>
      </c>
      <c r="B10727">
        <v>1</v>
      </c>
      <c r="C10727">
        <v>18</v>
      </c>
      <c r="D10727" t="s">
        <v>8128</v>
      </c>
      <c r="E10727">
        <v>49.075367999999997</v>
      </c>
      <c r="F10727">
        <v>-122.64755700000001</v>
      </c>
      <c r="G10727">
        <f>IF(route_map__2[[#This Row],[route_label]]&lt;&gt;A10728,0,SQRT((E10728-route_map__2[[#This Row],[stop_lat]])^2 + ((F10728-route_map__2[[#This Row],[stop_lon]])*COS(RADIANS(route_map__2[[#This Row],[stop_lat]])))^2)*111.32)</f>
        <v>9.6064503463950221E-2</v>
      </c>
    </row>
    <row r="10728" spans="1:7" hidden="1" x14ac:dyDescent="0.2">
      <c r="A10728" t="s">
        <v>365</v>
      </c>
      <c r="B10728">
        <v>1</v>
      </c>
      <c r="C10728">
        <v>19</v>
      </c>
      <c r="D10728" t="s">
        <v>8129</v>
      </c>
      <c r="E10728">
        <v>49.074727000000003</v>
      </c>
      <c r="F10728">
        <v>-122.648439</v>
      </c>
      <c r="G10728">
        <f>IF(route_map__2[[#This Row],[route_label]]&lt;&gt;A10729,0,SQRT((E10729-route_map__2[[#This Row],[stop_lat]])^2 + ((F10729-route_map__2[[#This Row],[stop_lon]])*COS(RADIANS(route_map__2[[#This Row],[stop_lat]])))^2)*111.32)</f>
        <v>0.3145904565967671</v>
      </c>
    </row>
    <row r="10729" spans="1:7" hidden="1" x14ac:dyDescent="0.2">
      <c r="A10729" t="s">
        <v>365</v>
      </c>
      <c r="B10729">
        <v>1</v>
      </c>
      <c r="C10729">
        <v>20</v>
      </c>
      <c r="D10729" t="s">
        <v>8130</v>
      </c>
      <c r="E10729">
        <v>49.074734999999997</v>
      </c>
      <c r="F10729">
        <v>-122.652753</v>
      </c>
      <c r="G10729">
        <f>IF(route_map__2[[#This Row],[route_label]]&lt;&gt;A10730,0,SQRT((E10730-route_map__2[[#This Row],[stop_lat]])^2 + ((F10730-route_map__2[[#This Row],[stop_lon]])*COS(RADIANS(route_map__2[[#This Row],[stop_lat]])))^2)*111.32)</f>
        <v>0.4552592697114301</v>
      </c>
    </row>
    <row r="10730" spans="1:7" hidden="1" x14ac:dyDescent="0.2">
      <c r="A10730" t="s">
        <v>365</v>
      </c>
      <c r="B10730">
        <v>1</v>
      </c>
      <c r="C10730">
        <v>21</v>
      </c>
      <c r="D10730" t="s">
        <v>8131</v>
      </c>
      <c r="E10730">
        <v>49.074747000000002</v>
      </c>
      <c r="F10730">
        <v>-122.658996</v>
      </c>
      <c r="G10730">
        <f>IF(route_map__2[[#This Row],[route_label]]&lt;&gt;A10731,0,SQRT((E10731-route_map__2[[#This Row],[stop_lat]])^2 + ((F10731-route_map__2[[#This Row],[stop_lon]])*COS(RADIANS(route_map__2[[#This Row],[stop_lat]])))^2)*111.32)</f>
        <v>0.40975373478842469</v>
      </c>
    </row>
    <row r="10731" spans="1:7" hidden="1" x14ac:dyDescent="0.2">
      <c r="A10731" t="s">
        <v>365</v>
      </c>
      <c r="B10731">
        <v>1</v>
      </c>
      <c r="C10731">
        <v>22</v>
      </c>
      <c r="D10731" t="s">
        <v>8132</v>
      </c>
      <c r="E10731">
        <v>49.074751999999997</v>
      </c>
      <c r="F10731">
        <v>-122.664615</v>
      </c>
      <c r="G10731">
        <f>IF(route_map__2[[#This Row],[route_label]]&lt;&gt;A10732,0,SQRT((E10732-route_map__2[[#This Row],[stop_lat]])^2 + ((F10732-route_map__2[[#This Row],[stop_lon]])*COS(RADIANS(route_map__2[[#This Row],[stop_lat]])))^2)*111.32)</f>
        <v>0.27003769312162945</v>
      </c>
    </row>
    <row r="10732" spans="1:7" hidden="1" x14ac:dyDescent="0.2">
      <c r="A10732" t="s">
        <v>365</v>
      </c>
      <c r="B10732">
        <v>1</v>
      </c>
      <c r="C10732">
        <v>23</v>
      </c>
      <c r="D10732" t="s">
        <v>8133</v>
      </c>
      <c r="E10732">
        <v>49.074765999999997</v>
      </c>
      <c r="F10732">
        <v>-122.668318</v>
      </c>
      <c r="G10732">
        <f>IF(route_map__2[[#This Row],[route_label]]&lt;&gt;A10733,0,SQRT((E10733-route_map__2[[#This Row],[stop_lat]])^2 + ((F10733-route_map__2[[#This Row],[stop_lon]])*COS(RADIANS(route_map__2[[#This Row],[stop_lat]])))^2)*111.32)</f>
        <v>0.30605814417266353</v>
      </c>
    </row>
    <row r="10733" spans="1:7" hidden="1" x14ac:dyDescent="0.2">
      <c r="A10733" t="s">
        <v>365</v>
      </c>
      <c r="B10733">
        <v>1</v>
      </c>
      <c r="C10733">
        <v>24</v>
      </c>
      <c r="D10733" t="s">
        <v>7940</v>
      </c>
      <c r="E10733">
        <v>49.072158999999999</v>
      </c>
      <c r="F10733">
        <v>-122.669651</v>
      </c>
      <c r="G10733">
        <f>IF(route_map__2[[#This Row],[route_label]]&lt;&gt;A10734,0,SQRT((E10734-route_map__2[[#This Row],[stop_lat]])^2 + ((F10734-route_map__2[[#This Row],[stop_lon]])*COS(RADIANS(route_map__2[[#This Row],[stop_lat]])))^2)*111.32)</f>
        <v>0.26527781541103468</v>
      </c>
    </row>
    <row r="10734" spans="1:7" hidden="1" x14ac:dyDescent="0.2">
      <c r="A10734" t="s">
        <v>365</v>
      </c>
      <c r="B10734">
        <v>1</v>
      </c>
      <c r="C10734">
        <v>25</v>
      </c>
      <c r="D10734" t="s">
        <v>7941</v>
      </c>
      <c r="E10734">
        <v>49.069775999999997</v>
      </c>
      <c r="F10734">
        <v>-122.669636</v>
      </c>
      <c r="G10734">
        <f>IF(route_map__2[[#This Row],[route_label]]&lt;&gt;A10735,0,SQRT((E10735-route_map__2[[#This Row],[stop_lat]])^2 + ((F10735-route_map__2[[#This Row],[stop_lon]])*COS(RADIANS(route_map__2[[#This Row],[stop_lat]])))^2)*111.32)</f>
        <v>0.29789231999932153</v>
      </c>
    </row>
    <row r="10735" spans="1:7" hidden="1" x14ac:dyDescent="0.2">
      <c r="A10735" t="s">
        <v>365</v>
      </c>
      <c r="B10735">
        <v>1</v>
      </c>
      <c r="C10735">
        <v>26</v>
      </c>
      <c r="D10735" t="s">
        <v>7942</v>
      </c>
      <c r="E10735">
        <v>49.067100000000003</v>
      </c>
      <c r="F10735">
        <v>-122.669636</v>
      </c>
      <c r="G10735">
        <f>IF(route_map__2[[#This Row],[route_label]]&lt;&gt;A10736,0,SQRT((E10736-route_map__2[[#This Row],[stop_lat]])^2 + ((F10736-route_map__2[[#This Row],[stop_lon]])*COS(RADIANS(route_map__2[[#This Row],[stop_lat]])))^2)*111.32)</f>
        <v>0.52911240994555997</v>
      </c>
    </row>
    <row r="10736" spans="1:7" hidden="1" x14ac:dyDescent="0.2">
      <c r="A10736" t="s">
        <v>365</v>
      </c>
      <c r="B10736">
        <v>1</v>
      </c>
      <c r="C10736">
        <v>27</v>
      </c>
      <c r="D10736" t="s">
        <v>8134</v>
      </c>
      <c r="E10736">
        <v>49.062347000000003</v>
      </c>
      <c r="F10736">
        <v>-122.669595</v>
      </c>
      <c r="G10736">
        <f>IF(route_map__2[[#This Row],[route_label]]&lt;&gt;A10737,0,SQRT((E10737-route_map__2[[#This Row],[stop_lat]])^2 + ((F10737-route_map__2[[#This Row],[stop_lon]])*COS(RADIANS(route_map__2[[#This Row],[stop_lat]])))^2)*111.32)</f>
        <v>0.28321972159809528</v>
      </c>
    </row>
    <row r="10737" spans="1:7" hidden="1" x14ac:dyDescent="0.2">
      <c r="A10737" t="s">
        <v>365</v>
      </c>
      <c r="B10737">
        <v>1</v>
      </c>
      <c r="C10737">
        <v>28</v>
      </c>
      <c r="D10737" t="s">
        <v>8135</v>
      </c>
      <c r="E10737">
        <v>49.059803000000002</v>
      </c>
      <c r="F10737">
        <v>-122.66964299999999</v>
      </c>
      <c r="G10737">
        <f>IF(route_map__2[[#This Row],[route_label]]&lt;&gt;A10738,0,SQRT((E10738-route_map__2[[#This Row],[stop_lat]])^2 + ((F10738-route_map__2[[#This Row],[stop_lon]])*COS(RADIANS(route_map__2[[#This Row],[stop_lat]])))^2)*111.32)</f>
        <v>0.30528093408888407</v>
      </c>
    </row>
    <row r="10738" spans="1:7" hidden="1" x14ac:dyDescent="0.2">
      <c r="A10738" t="s">
        <v>365</v>
      </c>
      <c r="B10738">
        <v>1</v>
      </c>
      <c r="C10738">
        <v>29</v>
      </c>
      <c r="D10738" t="s">
        <v>8136</v>
      </c>
      <c r="E10738">
        <v>49.057060999999997</v>
      </c>
      <c r="F10738">
        <v>-122.669574</v>
      </c>
      <c r="G10738">
        <f>IF(route_map__2[[#This Row],[route_label]]&lt;&gt;A10739,0,SQRT((E10739-route_map__2[[#This Row],[stop_lat]])^2 + ((F10739-route_map__2[[#This Row],[stop_lon]])*COS(RADIANS(route_map__2[[#This Row],[stop_lat]])))^2)*111.32)</f>
        <v>0.46145144275242289</v>
      </c>
    </row>
    <row r="10739" spans="1:7" hidden="1" x14ac:dyDescent="0.2">
      <c r="A10739" t="s">
        <v>365</v>
      </c>
      <c r="B10739">
        <v>1</v>
      </c>
      <c r="C10739">
        <v>30</v>
      </c>
      <c r="D10739" t="s">
        <v>8137</v>
      </c>
      <c r="E10739">
        <v>49.052925999999999</v>
      </c>
      <c r="F10739">
        <v>-122.670019</v>
      </c>
      <c r="G10739">
        <f>IF(route_map__2[[#This Row],[route_label]]&lt;&gt;A10740,0,SQRT((E10740-route_map__2[[#This Row],[stop_lat]])^2 + ((F10740-route_map__2[[#This Row],[stop_lon]])*COS(RADIANS(route_map__2[[#This Row],[stop_lat]])))^2)*111.32)</f>
        <v>0.55007987479393128</v>
      </c>
    </row>
    <row r="10740" spans="1:7" hidden="1" x14ac:dyDescent="0.2">
      <c r="A10740" t="s">
        <v>365</v>
      </c>
      <c r="B10740">
        <v>1</v>
      </c>
      <c r="C10740">
        <v>31</v>
      </c>
      <c r="D10740" t="s">
        <v>8138</v>
      </c>
      <c r="E10740">
        <v>49.052920999999998</v>
      </c>
      <c r="F10740">
        <v>-122.677559</v>
      </c>
      <c r="G10740">
        <f>IF(route_map__2[[#This Row],[route_label]]&lt;&gt;A10741,0,SQRT((E10741-route_map__2[[#This Row],[stop_lat]])^2 + ((F10741-route_map__2[[#This Row],[stop_lon]])*COS(RADIANS(route_map__2[[#This Row],[stop_lat]])))^2)*111.32)</f>
        <v>0.83171508512673475</v>
      </c>
    </row>
    <row r="10741" spans="1:7" hidden="1" x14ac:dyDescent="0.2">
      <c r="A10741" t="s">
        <v>365</v>
      </c>
      <c r="B10741">
        <v>1</v>
      </c>
      <c r="C10741">
        <v>32</v>
      </c>
      <c r="D10741" t="s">
        <v>8139</v>
      </c>
      <c r="E10741">
        <v>49.045605000000002</v>
      </c>
      <c r="F10741">
        <v>-122.679872</v>
      </c>
      <c r="G10741">
        <f>IF(route_map__2[[#This Row],[route_label]]&lt;&gt;A10742,0,SQRT((E10742-route_map__2[[#This Row],[stop_lat]])^2 + ((F10742-route_map__2[[#This Row],[stop_lon]])*COS(RADIANS(route_map__2[[#This Row],[stop_lat]])))^2)*111.32)</f>
        <v>0.37451276734311173</v>
      </c>
    </row>
    <row r="10742" spans="1:7" hidden="1" x14ac:dyDescent="0.2">
      <c r="A10742" t="s">
        <v>365</v>
      </c>
      <c r="B10742">
        <v>1</v>
      </c>
      <c r="C10742">
        <v>33</v>
      </c>
      <c r="D10742" t="s">
        <v>8104</v>
      </c>
      <c r="E10742">
        <v>49.044614000000003</v>
      </c>
      <c r="F10742">
        <v>-122.674967</v>
      </c>
      <c r="G10742">
        <f>IF(route_map__2[[#This Row],[route_label]]&lt;&gt;A10743,0,SQRT((E10743-route_map__2[[#This Row],[stop_lat]])^2 + ((F10743-route_map__2[[#This Row],[stop_lon]])*COS(RADIANS(route_map__2[[#This Row],[stop_lat]])))^2)*111.32)</f>
        <v>0</v>
      </c>
    </row>
    <row r="10743" spans="1:7" hidden="1" x14ac:dyDescent="0.2">
      <c r="A10743" t="s">
        <v>375</v>
      </c>
      <c r="B10743">
        <v>0</v>
      </c>
      <c r="C10743">
        <v>1</v>
      </c>
      <c r="D10743" t="s">
        <v>6950</v>
      </c>
      <c r="E10743">
        <v>49.106538</v>
      </c>
      <c r="F10743">
        <v>-122.654955</v>
      </c>
      <c r="G10743">
        <f>IF(route_map__2[[#This Row],[route_label]]&lt;&gt;A10744,0,SQRT((E10744-route_map__2[[#This Row],[stop_lat]])^2 + ((F10744-route_map__2[[#This Row],[stop_lon]])*COS(RADIANS(route_map__2[[#This Row],[stop_lat]])))^2)*111.32)</f>
        <v>0.38446615035736392</v>
      </c>
    </row>
    <row r="10744" spans="1:7" hidden="1" x14ac:dyDescent="0.2">
      <c r="A10744" t="s">
        <v>375</v>
      </c>
      <c r="B10744">
        <v>0</v>
      </c>
      <c r="C10744">
        <v>2</v>
      </c>
      <c r="D10744" t="s">
        <v>5771</v>
      </c>
      <c r="E10744">
        <v>49.103634999999997</v>
      </c>
      <c r="F10744">
        <v>-122.657813</v>
      </c>
      <c r="G10744">
        <f>IF(route_map__2[[#This Row],[route_label]]&lt;&gt;A10745,0,SQRT((E10745-route_map__2[[#This Row],[stop_lat]])^2 + ((F10745-route_map__2[[#This Row],[stop_lon]])*COS(RADIANS(route_map__2[[#This Row],[stop_lat]])))^2)*111.32)</f>
        <v>0.19579785438285005</v>
      </c>
    </row>
    <row r="10745" spans="1:7" hidden="1" x14ac:dyDescent="0.2">
      <c r="A10745" t="s">
        <v>375</v>
      </c>
      <c r="B10745">
        <v>0</v>
      </c>
      <c r="C10745">
        <v>3</v>
      </c>
      <c r="D10745" t="s">
        <v>8020</v>
      </c>
      <c r="E10745">
        <v>49.103695000000002</v>
      </c>
      <c r="F10745">
        <v>-122.660498</v>
      </c>
      <c r="G10745">
        <f>IF(route_map__2[[#This Row],[route_label]]&lt;&gt;A10746,0,SQRT((E10746-route_map__2[[#This Row],[stop_lat]])^2 + ((F10746-route_map__2[[#This Row],[stop_lon]])*COS(RADIANS(route_map__2[[#This Row],[stop_lat]])))^2)*111.32)</f>
        <v>0.15519316165040414</v>
      </c>
    </row>
    <row r="10746" spans="1:7" hidden="1" x14ac:dyDescent="0.2">
      <c r="A10746" t="s">
        <v>375</v>
      </c>
      <c r="B10746">
        <v>0</v>
      </c>
      <c r="C10746">
        <v>4</v>
      </c>
      <c r="D10746" t="s">
        <v>8123</v>
      </c>
      <c r="E10746">
        <v>49.102376999999997</v>
      </c>
      <c r="F10746">
        <v>-122.65980399999999</v>
      </c>
      <c r="G10746">
        <f>IF(route_map__2[[#This Row],[route_label]]&lt;&gt;A10747,0,SQRT((E10747-route_map__2[[#This Row],[stop_lat]])^2 + ((F10747-route_map__2[[#This Row],[stop_lon]])*COS(RADIANS(route_map__2[[#This Row],[stop_lat]])))^2)*111.32)</f>
        <v>0.25700659912388091</v>
      </c>
    </row>
    <row r="10747" spans="1:7" hidden="1" x14ac:dyDescent="0.2">
      <c r="A10747" t="s">
        <v>375</v>
      </c>
      <c r="B10747">
        <v>0</v>
      </c>
      <c r="C10747">
        <v>5</v>
      </c>
      <c r="D10747" t="s">
        <v>8124</v>
      </c>
      <c r="E10747">
        <v>49.100068999999998</v>
      </c>
      <c r="F10747">
        <v>-122.659892</v>
      </c>
      <c r="G10747">
        <f>IF(route_map__2[[#This Row],[route_label]]&lt;&gt;A10748,0,SQRT((E10748-route_map__2[[#This Row],[stop_lat]])^2 + ((F10748-route_map__2[[#This Row],[stop_lon]])*COS(RADIANS(route_map__2[[#This Row],[stop_lat]])))^2)*111.32)</f>
        <v>0.19707424327477827</v>
      </c>
    </row>
    <row r="10748" spans="1:7" hidden="1" x14ac:dyDescent="0.2">
      <c r="A10748" t="s">
        <v>375</v>
      </c>
      <c r="B10748">
        <v>0</v>
      </c>
      <c r="C10748">
        <v>6</v>
      </c>
      <c r="D10748" t="s">
        <v>8140</v>
      </c>
      <c r="E10748">
        <v>49.098401000000003</v>
      </c>
      <c r="F10748">
        <v>-122.658986</v>
      </c>
      <c r="G10748">
        <f>IF(route_map__2[[#This Row],[route_label]]&lt;&gt;A10749,0,SQRT((E10749-route_map__2[[#This Row],[stop_lat]])^2 + ((F10749-route_map__2[[#This Row],[stop_lon]])*COS(RADIANS(route_map__2[[#This Row],[stop_lat]])))^2)*111.32)</f>
        <v>0.21633748129378488</v>
      </c>
    </row>
    <row r="10749" spans="1:7" hidden="1" x14ac:dyDescent="0.2">
      <c r="A10749" t="s">
        <v>375</v>
      </c>
      <c r="B10749">
        <v>0</v>
      </c>
      <c r="C10749">
        <v>7</v>
      </c>
      <c r="D10749" t="s">
        <v>7970</v>
      </c>
      <c r="E10749">
        <v>49.098415000000003</v>
      </c>
      <c r="F10749">
        <v>-122.656018</v>
      </c>
      <c r="G10749">
        <f>IF(route_map__2[[#This Row],[route_label]]&lt;&gt;A10750,0,SQRT((E10750-route_map__2[[#This Row],[stop_lat]])^2 + ((F10750-route_map__2[[#This Row],[stop_lon]])*COS(RADIANS(route_map__2[[#This Row],[stop_lat]])))^2)*111.32)</f>
        <v>0.21316843850174053</v>
      </c>
    </row>
    <row r="10750" spans="1:7" hidden="1" x14ac:dyDescent="0.2">
      <c r="A10750" t="s">
        <v>375</v>
      </c>
      <c r="B10750">
        <v>0</v>
      </c>
      <c r="C10750">
        <v>8</v>
      </c>
      <c r="D10750" t="s">
        <v>8141</v>
      </c>
      <c r="E10750">
        <v>49.098717000000001</v>
      </c>
      <c r="F10750">
        <v>-122.65313</v>
      </c>
      <c r="G10750">
        <f>IF(route_map__2[[#This Row],[route_label]]&lt;&gt;A10751,0,SQRT((E10751-route_map__2[[#This Row],[stop_lat]])^2 + ((F10751-route_map__2[[#This Row],[stop_lon]])*COS(RADIANS(route_map__2[[#This Row],[stop_lat]])))^2)*111.32)</f>
        <v>0.33404671990375667</v>
      </c>
    </row>
    <row r="10751" spans="1:7" hidden="1" x14ac:dyDescent="0.2">
      <c r="A10751" t="s">
        <v>375</v>
      </c>
      <c r="B10751">
        <v>0</v>
      </c>
      <c r="C10751">
        <v>9</v>
      </c>
      <c r="D10751" t="s">
        <v>8142</v>
      </c>
      <c r="E10751">
        <v>49.101560999999997</v>
      </c>
      <c r="F10751">
        <v>-122.651668</v>
      </c>
      <c r="G10751">
        <f>IF(route_map__2[[#This Row],[route_label]]&lt;&gt;A10752,0,SQRT((E10752-route_map__2[[#This Row],[stop_lat]])^2 + ((F10752-route_map__2[[#This Row],[stop_lon]])*COS(RADIANS(route_map__2[[#This Row],[stop_lat]])))^2)*111.32)</f>
        <v>0.10511950875830144</v>
      </c>
    </row>
    <row r="10752" spans="1:7" hidden="1" x14ac:dyDescent="0.2">
      <c r="A10752" t="s">
        <v>375</v>
      </c>
      <c r="B10752">
        <v>0</v>
      </c>
      <c r="C10752">
        <v>10</v>
      </c>
      <c r="D10752" t="s">
        <v>8143</v>
      </c>
      <c r="E10752">
        <v>49.102473000000003</v>
      </c>
      <c r="F10752">
        <v>-122.65129399999999</v>
      </c>
      <c r="G10752">
        <f>IF(route_map__2[[#This Row],[route_label]]&lt;&gt;A10753,0,SQRT((E10753-route_map__2[[#This Row],[stop_lat]])^2 + ((F10753-route_map__2[[#This Row],[stop_lon]])*COS(RADIANS(route_map__2[[#This Row],[stop_lat]])))^2)*111.32)</f>
        <v>0.31889949281282609</v>
      </c>
    </row>
    <row r="10753" spans="1:7" hidden="1" x14ac:dyDescent="0.2">
      <c r="A10753" t="s">
        <v>375</v>
      </c>
      <c r="B10753">
        <v>0</v>
      </c>
      <c r="C10753">
        <v>11</v>
      </c>
      <c r="D10753" t="s">
        <v>8144</v>
      </c>
      <c r="E10753">
        <v>49.101492</v>
      </c>
      <c r="F10753">
        <v>-122.647183</v>
      </c>
      <c r="G10753">
        <f>IF(route_map__2[[#This Row],[route_label]]&lt;&gt;A10754,0,SQRT((E10754-route_map__2[[#This Row],[stop_lat]])^2 + ((F10754-route_map__2[[#This Row],[stop_lon]])*COS(RADIANS(route_map__2[[#This Row],[stop_lat]])))^2)*111.32)</f>
        <v>0.2056423190938915</v>
      </c>
    </row>
    <row r="10754" spans="1:7" hidden="1" x14ac:dyDescent="0.2">
      <c r="A10754" t="s">
        <v>375</v>
      </c>
      <c r="B10754">
        <v>0</v>
      </c>
      <c r="C10754">
        <v>12</v>
      </c>
      <c r="D10754" t="s">
        <v>8145</v>
      </c>
      <c r="E10754">
        <v>49.103309000000003</v>
      </c>
      <c r="F10754">
        <v>-122.646674</v>
      </c>
      <c r="G10754">
        <f>IF(route_map__2[[#This Row],[route_label]]&lt;&gt;A10755,0,SQRT((E10755-route_map__2[[#This Row],[stop_lat]])^2 + ((F10755-route_map__2[[#This Row],[stop_lon]])*COS(RADIANS(route_map__2[[#This Row],[stop_lat]])))^2)*111.32)</f>
        <v>0.14867491204970568</v>
      </c>
    </row>
    <row r="10755" spans="1:7" hidden="1" x14ac:dyDescent="0.2">
      <c r="A10755" t="s">
        <v>375</v>
      </c>
      <c r="B10755">
        <v>0</v>
      </c>
      <c r="C10755">
        <v>13</v>
      </c>
      <c r="D10755" t="s">
        <v>7800</v>
      </c>
      <c r="E10755">
        <v>49.104593999999999</v>
      </c>
      <c r="F10755">
        <v>-122.646118</v>
      </c>
      <c r="G10755">
        <f>IF(route_map__2[[#This Row],[route_label]]&lt;&gt;A10756,0,SQRT((E10756-route_map__2[[#This Row],[stop_lat]])^2 + ((F10756-route_map__2[[#This Row],[stop_lon]])*COS(RADIANS(route_map__2[[#This Row],[stop_lat]])))^2)*111.32)</f>
        <v>0.14682709833865346</v>
      </c>
    </row>
    <row r="10756" spans="1:7" hidden="1" x14ac:dyDescent="0.2">
      <c r="A10756" t="s">
        <v>375</v>
      </c>
      <c r="B10756">
        <v>0</v>
      </c>
      <c r="C10756">
        <v>14</v>
      </c>
      <c r="D10756" t="s">
        <v>7801</v>
      </c>
      <c r="E10756">
        <v>49.104559999999999</v>
      </c>
      <c r="F10756">
        <v>-122.644104</v>
      </c>
      <c r="G10756">
        <f>IF(route_map__2[[#This Row],[route_label]]&lt;&gt;A10757,0,SQRT((E10757-route_map__2[[#This Row],[stop_lat]])^2 + ((F10757-route_map__2[[#This Row],[stop_lon]])*COS(RADIANS(route_map__2[[#This Row],[stop_lat]])))^2)*111.32)</f>
        <v>1.2716533604451052</v>
      </c>
    </row>
    <row r="10757" spans="1:7" hidden="1" x14ac:dyDescent="0.2">
      <c r="A10757" t="s">
        <v>375</v>
      </c>
      <c r="B10757">
        <v>0</v>
      </c>
      <c r="C10757">
        <v>15</v>
      </c>
      <c r="D10757" t="s">
        <v>6953</v>
      </c>
      <c r="E10757">
        <v>49.115698000000002</v>
      </c>
      <c r="F10757">
        <v>-122.64798</v>
      </c>
      <c r="G10757">
        <f>IF(route_map__2[[#This Row],[route_label]]&lt;&gt;A10758,0,SQRT((E10758-route_map__2[[#This Row],[stop_lat]])^2 + ((F10758-route_map__2[[#This Row],[stop_lon]])*COS(RADIANS(route_map__2[[#This Row],[stop_lat]])))^2)*111.32)</f>
        <v>0.60885295250768745</v>
      </c>
    </row>
    <row r="10758" spans="1:7" hidden="1" x14ac:dyDescent="0.2">
      <c r="A10758" t="s">
        <v>375</v>
      </c>
      <c r="B10758">
        <v>0</v>
      </c>
      <c r="C10758">
        <v>16</v>
      </c>
      <c r="D10758" t="s">
        <v>6824</v>
      </c>
      <c r="E10758">
        <v>49.118955</v>
      </c>
      <c r="F10758">
        <v>-122.65469299999999</v>
      </c>
      <c r="G10758">
        <f>IF(route_map__2[[#This Row],[route_label]]&lt;&gt;A10759,0,SQRT((E10759-route_map__2[[#This Row],[stop_lat]])^2 + ((F10759-route_map__2[[#This Row],[stop_lon]])*COS(RADIANS(route_map__2[[#This Row],[stop_lat]])))^2)*111.32)</f>
        <v>0.20873062927245065</v>
      </c>
    </row>
    <row r="10759" spans="1:7" hidden="1" x14ac:dyDescent="0.2">
      <c r="A10759" t="s">
        <v>375</v>
      </c>
      <c r="B10759">
        <v>0</v>
      </c>
      <c r="C10759">
        <v>17</v>
      </c>
      <c r="D10759" t="s">
        <v>6825</v>
      </c>
      <c r="E10759">
        <v>49.119002000000002</v>
      </c>
      <c r="F10759">
        <v>-122.657557</v>
      </c>
      <c r="G10759">
        <f>IF(route_map__2[[#This Row],[route_label]]&lt;&gt;A10760,0,SQRT((E10760-route_map__2[[#This Row],[stop_lat]])^2 + ((F10760-route_map__2[[#This Row],[stop_lon]])*COS(RADIANS(route_map__2[[#This Row],[stop_lat]])))^2)*111.32)</f>
        <v>0.22435088106306988</v>
      </c>
    </row>
    <row r="10760" spans="1:7" hidden="1" x14ac:dyDescent="0.2">
      <c r="A10760" t="s">
        <v>375</v>
      </c>
      <c r="B10760">
        <v>0</v>
      </c>
      <c r="C10760">
        <v>18</v>
      </c>
      <c r="D10760" t="s">
        <v>6954</v>
      </c>
      <c r="E10760">
        <v>49.120275999999997</v>
      </c>
      <c r="F10760">
        <v>-122.659943</v>
      </c>
      <c r="G10760">
        <f>IF(route_map__2[[#This Row],[route_label]]&lt;&gt;A10761,0,SQRT((E10761-route_map__2[[#This Row],[stop_lat]])^2 + ((F10761-route_map__2[[#This Row],[stop_lon]])*COS(RADIANS(route_map__2[[#This Row],[stop_lat]])))^2)*111.32)</f>
        <v>0.30748741884317998</v>
      </c>
    </row>
    <row r="10761" spans="1:7" hidden="1" x14ac:dyDescent="0.2">
      <c r="A10761" t="s">
        <v>375</v>
      </c>
      <c r="B10761">
        <v>0</v>
      </c>
      <c r="C10761">
        <v>19</v>
      </c>
      <c r="D10761" t="s">
        <v>6955</v>
      </c>
      <c r="E10761">
        <v>49.123038000000001</v>
      </c>
      <c r="F10761">
        <v>-122.659893</v>
      </c>
      <c r="G10761">
        <f>IF(route_map__2[[#This Row],[route_label]]&lt;&gt;A10762,0,SQRT((E10762-route_map__2[[#This Row],[stop_lat]])^2 + ((F10762-route_map__2[[#This Row],[stop_lon]])*COS(RADIANS(route_map__2[[#This Row],[stop_lat]])))^2)*111.32)</f>
        <v>0.34709219297722171</v>
      </c>
    </row>
    <row r="10762" spans="1:7" hidden="1" x14ac:dyDescent="0.2">
      <c r="A10762" t="s">
        <v>375</v>
      </c>
      <c r="B10762">
        <v>0</v>
      </c>
      <c r="C10762">
        <v>20</v>
      </c>
      <c r="D10762" t="s">
        <v>8146</v>
      </c>
      <c r="E10762">
        <v>49.126123</v>
      </c>
      <c r="F10762">
        <v>-122.65920199999999</v>
      </c>
      <c r="G10762">
        <f>IF(route_map__2[[#This Row],[route_label]]&lt;&gt;A10763,0,SQRT((E10763-route_map__2[[#This Row],[stop_lat]])^2 + ((F10763-route_map__2[[#This Row],[stop_lon]])*COS(RADIANS(route_map__2[[#This Row],[stop_lat]])))^2)*111.32)</f>
        <v>0.29125819417075849</v>
      </c>
    </row>
    <row r="10763" spans="1:7" hidden="1" x14ac:dyDescent="0.2">
      <c r="A10763" t="s">
        <v>375</v>
      </c>
      <c r="B10763">
        <v>0</v>
      </c>
      <c r="C10763">
        <v>21</v>
      </c>
      <c r="D10763" t="s">
        <v>8147</v>
      </c>
      <c r="E10763">
        <v>49.126097000000001</v>
      </c>
      <c r="F10763">
        <v>-122.655204</v>
      </c>
      <c r="G10763">
        <f>IF(route_map__2[[#This Row],[route_label]]&lt;&gt;A10764,0,SQRT((E10764-route_map__2[[#This Row],[stop_lat]])^2 + ((F10764-route_map__2[[#This Row],[stop_lon]])*COS(RADIANS(route_map__2[[#This Row],[stop_lat]])))^2)*111.32)</f>
        <v>0.26101613216869884</v>
      </c>
    </row>
    <row r="10764" spans="1:7" hidden="1" x14ac:dyDescent="0.2">
      <c r="A10764" t="s">
        <v>375</v>
      </c>
      <c r="B10764">
        <v>0</v>
      </c>
      <c r="C10764">
        <v>22</v>
      </c>
      <c r="D10764" t="s">
        <v>8148</v>
      </c>
      <c r="E10764">
        <v>49.125666000000002</v>
      </c>
      <c r="F10764">
        <v>-122.65168199999999</v>
      </c>
      <c r="G10764">
        <f>IF(route_map__2[[#This Row],[route_label]]&lt;&gt;A10765,0,SQRT((E10765-route_map__2[[#This Row],[stop_lat]])^2 + ((F10765-route_map__2[[#This Row],[stop_lon]])*COS(RADIANS(route_map__2[[#This Row],[stop_lat]])))^2)*111.32)</f>
        <v>0.3088925746754837</v>
      </c>
    </row>
    <row r="10765" spans="1:7" hidden="1" x14ac:dyDescent="0.2">
      <c r="A10765" t="s">
        <v>375</v>
      </c>
      <c r="B10765">
        <v>0</v>
      </c>
      <c r="C10765">
        <v>23</v>
      </c>
      <c r="D10765" t="s">
        <v>8149</v>
      </c>
      <c r="E10765">
        <v>49.122894000000002</v>
      </c>
      <c r="F10765">
        <v>-122.65149099999999</v>
      </c>
      <c r="G10765">
        <f>IF(route_map__2[[#This Row],[route_label]]&lt;&gt;A10766,0,SQRT((E10766-route_map__2[[#This Row],[stop_lat]])^2 + ((F10766-route_map__2[[#This Row],[stop_lon]])*COS(RADIANS(route_map__2[[#This Row],[stop_lat]])))^2)*111.32)</f>
        <v>0.29143263877459585</v>
      </c>
    </row>
    <row r="10766" spans="1:7" hidden="1" x14ac:dyDescent="0.2">
      <c r="A10766" t="s">
        <v>375</v>
      </c>
      <c r="B10766">
        <v>0</v>
      </c>
      <c r="C10766">
        <v>24</v>
      </c>
      <c r="D10766" t="s">
        <v>8150</v>
      </c>
      <c r="E10766">
        <v>49.122624000000002</v>
      </c>
      <c r="F10766">
        <v>-122.65546999999999</v>
      </c>
      <c r="G10766">
        <f>IF(route_map__2[[#This Row],[route_label]]&lt;&gt;A10767,0,SQRT((E10767-route_map__2[[#This Row],[stop_lat]])^2 + ((F10767-route_map__2[[#This Row],[stop_lon]])*COS(RADIANS(route_map__2[[#This Row],[stop_lat]])))^2)*111.32)</f>
        <v>0.37803251523814407</v>
      </c>
    </row>
    <row r="10767" spans="1:7" hidden="1" x14ac:dyDescent="0.2">
      <c r="A10767" t="s">
        <v>375</v>
      </c>
      <c r="B10767">
        <v>0</v>
      </c>
      <c r="C10767">
        <v>25</v>
      </c>
      <c r="D10767" t="s">
        <v>8151</v>
      </c>
      <c r="E10767">
        <v>49.122630999999998</v>
      </c>
      <c r="F10767">
        <v>-122.660659</v>
      </c>
      <c r="G10767">
        <f>IF(route_map__2[[#This Row],[route_label]]&lt;&gt;A10768,0,SQRT((E10768-route_map__2[[#This Row],[stop_lat]])^2 + ((F10768-route_map__2[[#This Row],[stop_lon]])*COS(RADIANS(route_map__2[[#This Row],[stop_lat]])))^2)*111.32)</f>
        <v>0.27311785838984987</v>
      </c>
    </row>
    <row r="10768" spans="1:7" hidden="1" x14ac:dyDescent="0.2">
      <c r="A10768" t="s">
        <v>375</v>
      </c>
      <c r="B10768">
        <v>0</v>
      </c>
      <c r="C10768">
        <v>26</v>
      </c>
      <c r="D10768" t="s">
        <v>8152</v>
      </c>
      <c r="E10768">
        <v>49.121260999999997</v>
      </c>
      <c r="F10768">
        <v>-122.663769</v>
      </c>
      <c r="G10768">
        <f>IF(route_map__2[[#This Row],[route_label]]&lt;&gt;A10769,0,SQRT((E10769-route_map__2[[#This Row],[stop_lat]])^2 + ((F10769-route_map__2[[#This Row],[stop_lon]])*COS(RADIANS(route_map__2[[#This Row],[stop_lat]])))^2)*111.32)</f>
        <v>0.24579473275452973</v>
      </c>
    </row>
    <row r="10769" spans="1:7" hidden="1" x14ac:dyDescent="0.2">
      <c r="A10769" t="s">
        <v>375</v>
      </c>
      <c r="B10769">
        <v>0</v>
      </c>
      <c r="C10769">
        <v>27</v>
      </c>
      <c r="D10769" t="s">
        <v>6827</v>
      </c>
      <c r="E10769">
        <v>49.119053000000001</v>
      </c>
      <c r="F10769">
        <v>-122.66377300000001</v>
      </c>
      <c r="G10769">
        <f>IF(route_map__2[[#This Row],[route_label]]&lt;&gt;A10770,0,SQRT((E10770-route_map__2[[#This Row],[stop_lat]])^2 + ((F10770-route_map__2[[#This Row],[stop_lon]])*COS(RADIANS(route_map__2[[#This Row],[stop_lat]])))^2)*111.32)</f>
        <v>0.17888108440786163</v>
      </c>
    </row>
    <row r="10770" spans="1:7" hidden="1" x14ac:dyDescent="0.2">
      <c r="A10770" t="s">
        <v>375</v>
      </c>
      <c r="B10770">
        <v>0</v>
      </c>
      <c r="C10770">
        <v>28</v>
      </c>
      <c r="D10770" t="s">
        <v>6828</v>
      </c>
      <c r="E10770">
        <v>49.119073999999998</v>
      </c>
      <c r="F10770">
        <v>-122.666228</v>
      </c>
      <c r="G10770">
        <f>IF(route_map__2[[#This Row],[route_label]]&lt;&gt;A10771,0,SQRT((E10771-route_map__2[[#This Row],[stop_lat]])^2 + ((F10771-route_map__2[[#This Row],[stop_lon]])*COS(RADIANS(route_map__2[[#This Row],[stop_lat]])))^2)*111.32)</f>
        <v>0.25063774350315327</v>
      </c>
    </row>
    <row r="10771" spans="1:7" hidden="1" x14ac:dyDescent="0.2">
      <c r="A10771" t="s">
        <v>375</v>
      </c>
      <c r="B10771">
        <v>0</v>
      </c>
      <c r="C10771">
        <v>29</v>
      </c>
      <c r="D10771" t="s">
        <v>6829</v>
      </c>
      <c r="E10771">
        <v>49.119090999999997</v>
      </c>
      <c r="F10771">
        <v>-122.669668</v>
      </c>
      <c r="G10771">
        <f>IF(route_map__2[[#This Row],[route_label]]&lt;&gt;A10772,0,SQRT((E10772-route_map__2[[#This Row],[stop_lat]])^2 + ((F10772-route_map__2[[#This Row],[stop_lon]])*COS(RADIANS(route_map__2[[#This Row],[stop_lat]])))^2)*111.32)</f>
        <v>0.32297915642042718</v>
      </c>
    </row>
    <row r="10772" spans="1:7" hidden="1" x14ac:dyDescent="0.2">
      <c r="A10772" t="s">
        <v>375</v>
      </c>
      <c r="B10772">
        <v>0</v>
      </c>
      <c r="C10772">
        <v>30</v>
      </c>
      <c r="D10772" t="s">
        <v>6830</v>
      </c>
      <c r="E10772">
        <v>49.119098000000001</v>
      </c>
      <c r="F10772">
        <v>-122.67410099999999</v>
      </c>
      <c r="G10772">
        <f>IF(route_map__2[[#This Row],[route_label]]&lt;&gt;A10773,0,SQRT((E10773-route_map__2[[#This Row],[stop_lat]])^2 + ((F10773-route_map__2[[#This Row],[stop_lon]])*COS(RADIANS(route_map__2[[#This Row],[stop_lat]])))^2)*111.32)</f>
        <v>0.22558124925403775</v>
      </c>
    </row>
    <row r="10773" spans="1:7" hidden="1" x14ac:dyDescent="0.2">
      <c r="A10773" t="s">
        <v>375</v>
      </c>
      <c r="B10773">
        <v>0</v>
      </c>
      <c r="C10773">
        <v>31</v>
      </c>
      <c r="D10773" t="s">
        <v>6882</v>
      </c>
      <c r="E10773">
        <v>49.118659999999998</v>
      </c>
      <c r="F10773">
        <v>-122.67712400000001</v>
      </c>
      <c r="G10773">
        <f>IF(route_map__2[[#This Row],[route_label]]&lt;&gt;A10774,0,SQRT((E10774-route_map__2[[#This Row],[stop_lat]])^2 + ((F10774-route_map__2[[#This Row],[stop_lon]])*COS(RADIANS(route_map__2[[#This Row],[stop_lat]])))^2)*111.32)</f>
        <v>0.19978511221097081</v>
      </c>
    </row>
    <row r="10774" spans="1:7" hidden="1" x14ac:dyDescent="0.2">
      <c r="A10774" t="s">
        <v>375</v>
      </c>
      <c r="B10774">
        <v>0</v>
      </c>
      <c r="C10774">
        <v>32</v>
      </c>
      <c r="D10774" t="s">
        <v>6883</v>
      </c>
      <c r="E10774">
        <v>49.116897999999999</v>
      </c>
      <c r="F10774">
        <v>-122.677645</v>
      </c>
      <c r="G10774">
        <f>IF(route_map__2[[#This Row],[route_label]]&lt;&gt;A10775,0,SQRT((E10775-route_map__2[[#This Row],[stop_lat]])^2 + ((F10775-route_map__2[[#This Row],[stop_lon]])*COS(RADIANS(route_map__2[[#This Row],[stop_lat]])))^2)*111.32)</f>
        <v>0.17411450479692603</v>
      </c>
    </row>
    <row r="10775" spans="1:7" hidden="1" x14ac:dyDescent="0.2">
      <c r="A10775" t="s">
        <v>375</v>
      </c>
      <c r="B10775">
        <v>0</v>
      </c>
      <c r="C10775">
        <v>33</v>
      </c>
      <c r="D10775" t="s">
        <v>6884</v>
      </c>
      <c r="E10775">
        <v>49.115383000000001</v>
      </c>
      <c r="F10775">
        <v>-122.67705100000001</v>
      </c>
      <c r="G10775">
        <f>IF(route_map__2[[#This Row],[route_label]]&lt;&gt;A10776,0,SQRT((E10776-route_map__2[[#This Row],[stop_lat]])^2 + ((F10776-route_map__2[[#This Row],[stop_lon]])*COS(RADIANS(route_map__2[[#This Row],[stop_lat]])))^2)*111.32)</f>
        <v>0</v>
      </c>
    </row>
    <row r="10776" spans="1:7" hidden="1" x14ac:dyDescent="0.2">
      <c r="A10776" t="s">
        <v>375</v>
      </c>
      <c r="B10776">
        <v>1</v>
      </c>
      <c r="C10776">
        <v>1</v>
      </c>
      <c r="D10776" t="s">
        <v>6884</v>
      </c>
      <c r="E10776">
        <v>49.115383000000001</v>
      </c>
      <c r="F10776">
        <v>-122.67705100000001</v>
      </c>
      <c r="G10776">
        <f>IF(route_map__2[[#This Row],[route_label]]&lt;&gt;A10777,0,SQRT((E10777-route_map__2[[#This Row],[stop_lat]])^2 + ((F10777-route_map__2[[#This Row],[stop_lon]])*COS(RADIANS(route_map__2[[#This Row],[stop_lat]])))^2)*111.32)</f>
        <v>0.20874344299232789</v>
      </c>
    </row>
    <row r="10777" spans="1:7" hidden="1" x14ac:dyDescent="0.2">
      <c r="A10777" t="s">
        <v>375</v>
      </c>
      <c r="B10777">
        <v>1</v>
      </c>
      <c r="C10777">
        <v>2</v>
      </c>
      <c r="D10777" t="s">
        <v>8153</v>
      </c>
      <c r="E10777">
        <v>49.117257000000002</v>
      </c>
      <c r="F10777">
        <v>-122.67695000000001</v>
      </c>
      <c r="G10777">
        <f>IF(route_map__2[[#This Row],[route_label]]&lt;&gt;A10778,0,SQRT((E10778-route_map__2[[#This Row],[stop_lat]])^2 + ((F10778-route_map__2[[#This Row],[stop_lon]])*COS(RADIANS(route_map__2[[#This Row],[stop_lat]])))^2)*111.32)</f>
        <v>0.19581865227827716</v>
      </c>
    </row>
    <row r="10778" spans="1:7" hidden="1" x14ac:dyDescent="0.2">
      <c r="A10778" t="s">
        <v>375</v>
      </c>
      <c r="B10778">
        <v>1</v>
      </c>
      <c r="C10778">
        <v>3</v>
      </c>
      <c r="D10778" t="s">
        <v>6814</v>
      </c>
      <c r="E10778">
        <v>49.118969999999997</v>
      </c>
      <c r="F10778">
        <v>-122.676339</v>
      </c>
      <c r="G10778">
        <f>IF(route_map__2[[#This Row],[route_label]]&lt;&gt;A10779,0,SQRT((E10779-route_map__2[[#This Row],[stop_lat]])^2 + ((F10779-route_map__2[[#This Row],[stop_lon]])*COS(RADIANS(route_map__2[[#This Row],[stop_lat]])))^2)*111.32)</f>
        <v>0.1741373193432843</v>
      </c>
    </row>
    <row r="10779" spans="1:7" hidden="1" x14ac:dyDescent="0.2">
      <c r="A10779" t="s">
        <v>375</v>
      </c>
      <c r="B10779">
        <v>1</v>
      </c>
      <c r="C10779">
        <v>4</v>
      </c>
      <c r="D10779" t="s">
        <v>6815</v>
      </c>
      <c r="E10779">
        <v>49.118955999999997</v>
      </c>
      <c r="F10779">
        <v>-122.67394899999999</v>
      </c>
      <c r="G10779">
        <f>IF(route_map__2[[#This Row],[route_label]]&lt;&gt;A10780,0,SQRT((E10780-route_map__2[[#This Row],[stop_lat]])^2 + ((F10780-route_map__2[[#This Row],[stop_lon]])*COS(RADIANS(route_map__2[[#This Row],[stop_lat]])))^2)*111.32)</f>
        <v>0.17181196066703874</v>
      </c>
    </row>
    <row r="10780" spans="1:7" hidden="1" x14ac:dyDescent="0.2">
      <c r="A10780" t="s">
        <v>375</v>
      </c>
      <c r="B10780">
        <v>1</v>
      </c>
      <c r="C10780">
        <v>5</v>
      </c>
      <c r="D10780" t="s">
        <v>6816</v>
      </c>
      <c r="E10780">
        <v>49.118937000000003</v>
      </c>
      <c r="F10780">
        <v>-122.67159100000001</v>
      </c>
      <c r="G10780">
        <f>IF(route_map__2[[#This Row],[route_label]]&lt;&gt;A10781,0,SQRT((E10781-route_map__2[[#This Row],[stop_lat]])^2 + ((F10781-route_map__2[[#This Row],[stop_lon]])*COS(RADIANS(route_map__2[[#This Row],[stop_lat]])))^2)*111.32)</f>
        <v>0.30684936658516182</v>
      </c>
    </row>
    <row r="10781" spans="1:7" hidden="1" x14ac:dyDescent="0.2">
      <c r="A10781" t="s">
        <v>375</v>
      </c>
      <c r="B10781">
        <v>1</v>
      </c>
      <c r="C10781">
        <v>6</v>
      </c>
      <c r="D10781" t="s">
        <v>6817</v>
      </c>
      <c r="E10781">
        <v>49.11889</v>
      </c>
      <c r="F10781">
        <v>-122.66737999999999</v>
      </c>
      <c r="G10781">
        <f>IF(route_map__2[[#This Row],[route_label]]&lt;&gt;A10782,0,SQRT((E10782-route_map__2[[#This Row],[stop_lat]])^2 + ((F10782-route_map__2[[#This Row],[stop_lon]])*COS(RADIANS(route_map__2[[#This Row],[stop_lat]])))^2)*111.32)</f>
        <v>0.33158649275056024</v>
      </c>
    </row>
    <row r="10782" spans="1:7" hidden="1" x14ac:dyDescent="0.2">
      <c r="A10782" t="s">
        <v>375</v>
      </c>
      <c r="B10782">
        <v>1</v>
      </c>
      <c r="C10782">
        <v>7</v>
      </c>
      <c r="D10782" t="s">
        <v>8154</v>
      </c>
      <c r="E10782">
        <v>49.120449000000001</v>
      </c>
      <c r="F10782">
        <v>-122.66350199999999</v>
      </c>
      <c r="G10782">
        <f>IF(route_map__2[[#This Row],[route_label]]&lt;&gt;A10783,0,SQRT((E10783-route_map__2[[#This Row],[stop_lat]])^2 + ((F10783-route_map__2[[#This Row],[stop_lon]])*COS(RADIANS(route_map__2[[#This Row],[stop_lat]])))^2)*111.32)</f>
        <v>0.23584072208182247</v>
      </c>
    </row>
    <row r="10783" spans="1:7" hidden="1" x14ac:dyDescent="0.2">
      <c r="A10783" t="s">
        <v>375</v>
      </c>
      <c r="B10783">
        <v>1</v>
      </c>
      <c r="C10783">
        <v>8</v>
      </c>
      <c r="D10783" t="s">
        <v>8155</v>
      </c>
      <c r="E10783">
        <v>49.122560999999997</v>
      </c>
      <c r="F10783">
        <v>-122.663247</v>
      </c>
      <c r="G10783">
        <f>IF(route_map__2[[#This Row],[route_label]]&lt;&gt;A10784,0,SQRT((E10784-route_map__2[[#This Row],[stop_lat]])^2 + ((F10784-route_map__2[[#This Row],[stop_lon]])*COS(RADIANS(route_map__2[[#This Row],[stop_lat]])))^2)*111.32)</f>
        <v>0.56923794449933041</v>
      </c>
    </row>
    <row r="10784" spans="1:7" hidden="1" x14ac:dyDescent="0.2">
      <c r="A10784" t="s">
        <v>375</v>
      </c>
      <c r="B10784">
        <v>1</v>
      </c>
      <c r="C10784">
        <v>9</v>
      </c>
      <c r="D10784" t="s">
        <v>8156</v>
      </c>
      <c r="E10784">
        <v>49.122500000000002</v>
      </c>
      <c r="F10784">
        <v>-122.655434</v>
      </c>
      <c r="G10784">
        <f>IF(route_map__2[[#This Row],[route_label]]&lt;&gt;A10785,0,SQRT((E10785-route_map__2[[#This Row],[stop_lat]])^2 + ((F10785-route_map__2[[#This Row],[stop_lon]])*COS(RADIANS(route_map__2[[#This Row],[stop_lat]])))^2)*111.32)</f>
        <v>0.30288794178326656</v>
      </c>
    </row>
    <row r="10785" spans="1:7" hidden="1" x14ac:dyDescent="0.2">
      <c r="A10785" t="s">
        <v>375</v>
      </c>
      <c r="B10785">
        <v>1</v>
      </c>
      <c r="C10785">
        <v>10</v>
      </c>
      <c r="D10785" t="s">
        <v>8157</v>
      </c>
      <c r="E10785">
        <v>49.122855000000001</v>
      </c>
      <c r="F10785">
        <v>-122.651312</v>
      </c>
      <c r="G10785">
        <f>IF(route_map__2[[#This Row],[route_label]]&lt;&gt;A10786,0,SQRT((E10786-route_map__2[[#This Row],[stop_lat]])^2 + ((F10786-route_map__2[[#This Row],[stop_lon]])*COS(RADIANS(route_map__2[[#This Row],[stop_lat]])))^2)*111.32)</f>
        <v>0.37609237226244557</v>
      </c>
    </row>
    <row r="10786" spans="1:7" hidden="1" x14ac:dyDescent="0.2">
      <c r="A10786" t="s">
        <v>375</v>
      </c>
      <c r="B10786">
        <v>1</v>
      </c>
      <c r="C10786">
        <v>11</v>
      </c>
      <c r="D10786" t="s">
        <v>8158</v>
      </c>
      <c r="E10786">
        <v>49.126159000000001</v>
      </c>
      <c r="F10786">
        <v>-122.65239</v>
      </c>
      <c r="G10786">
        <f>IF(route_map__2[[#This Row],[route_label]]&lt;&gt;A10787,0,SQRT((E10787-route_map__2[[#This Row],[stop_lat]])^2 + ((F10787-route_map__2[[#This Row],[stop_lon]])*COS(RADIANS(route_map__2[[#This Row],[stop_lat]])))^2)*111.32)</f>
        <v>0.27191443454331737</v>
      </c>
    </row>
    <row r="10787" spans="1:7" hidden="1" x14ac:dyDescent="0.2">
      <c r="A10787" t="s">
        <v>375</v>
      </c>
      <c r="B10787">
        <v>1</v>
      </c>
      <c r="C10787">
        <v>12</v>
      </c>
      <c r="D10787" t="s">
        <v>8159</v>
      </c>
      <c r="E10787">
        <v>49.126204999999999</v>
      </c>
      <c r="F10787">
        <v>-122.656122</v>
      </c>
      <c r="G10787">
        <f>IF(route_map__2[[#This Row],[route_label]]&lt;&gt;A10788,0,SQRT((E10788-route_map__2[[#This Row],[stop_lat]])^2 + ((F10788-route_map__2[[#This Row],[stop_lon]])*COS(RADIANS(route_map__2[[#This Row],[stop_lat]])))^2)*111.32)</f>
        <v>0.31837946330286943</v>
      </c>
    </row>
    <row r="10788" spans="1:7" hidden="1" x14ac:dyDescent="0.2">
      <c r="A10788" t="s">
        <v>375</v>
      </c>
      <c r="B10788">
        <v>1</v>
      </c>
      <c r="C10788">
        <v>13</v>
      </c>
      <c r="D10788" t="s">
        <v>6943</v>
      </c>
      <c r="E10788">
        <v>49.125762999999999</v>
      </c>
      <c r="F10788">
        <v>-122.66043999999999</v>
      </c>
      <c r="G10788">
        <f>IF(route_map__2[[#This Row],[route_label]]&lt;&gt;A10789,0,SQRT((E10789-route_map__2[[#This Row],[stop_lat]])^2 + ((F10789-route_map__2[[#This Row],[stop_lon]])*COS(RADIANS(route_map__2[[#This Row],[stop_lat]])))^2)*111.32)</f>
        <v>0.39109853965570945</v>
      </c>
    </row>
    <row r="10789" spans="1:7" hidden="1" x14ac:dyDescent="0.2">
      <c r="A10789" t="s">
        <v>375</v>
      </c>
      <c r="B10789">
        <v>1</v>
      </c>
      <c r="C10789">
        <v>14</v>
      </c>
      <c r="D10789" t="s">
        <v>6944</v>
      </c>
      <c r="E10789">
        <v>49.122253000000001</v>
      </c>
      <c r="F10789">
        <v>-122.660208</v>
      </c>
      <c r="G10789">
        <f>IF(route_map__2[[#This Row],[route_label]]&lt;&gt;A10790,0,SQRT((E10790-route_map__2[[#This Row],[stop_lat]])^2 + ((F10790-route_map__2[[#This Row],[stop_lon]])*COS(RADIANS(route_map__2[[#This Row],[stop_lat]])))^2)*111.32)</f>
        <v>0.22454042960877563</v>
      </c>
    </row>
    <row r="10790" spans="1:7" hidden="1" x14ac:dyDescent="0.2">
      <c r="A10790" t="s">
        <v>375</v>
      </c>
      <c r="B10790">
        <v>1</v>
      </c>
      <c r="C10790">
        <v>15</v>
      </c>
      <c r="D10790" t="s">
        <v>6945</v>
      </c>
      <c r="E10790">
        <v>49.120235999999998</v>
      </c>
      <c r="F10790">
        <v>-122.660234</v>
      </c>
      <c r="G10790">
        <f>IF(route_map__2[[#This Row],[route_label]]&lt;&gt;A10791,0,SQRT((E10791-route_map__2[[#This Row],[stop_lat]])^2 + ((F10791-route_map__2[[#This Row],[stop_lon]])*COS(RADIANS(route_map__2[[#This Row],[stop_lat]])))^2)*111.32)</f>
        <v>0.1713452237529236</v>
      </c>
    </row>
    <row r="10791" spans="1:7" hidden="1" x14ac:dyDescent="0.2">
      <c r="A10791" t="s">
        <v>375</v>
      </c>
      <c r="B10791">
        <v>1</v>
      </c>
      <c r="C10791">
        <v>16</v>
      </c>
      <c r="D10791" t="s">
        <v>6819</v>
      </c>
      <c r="E10791">
        <v>49.118819999999999</v>
      </c>
      <c r="F10791">
        <v>-122.659312</v>
      </c>
      <c r="G10791">
        <f>IF(route_map__2[[#This Row],[route_label]]&lt;&gt;A10792,0,SQRT((E10792-route_map__2[[#This Row],[stop_lat]])^2 + ((F10792-route_map__2[[#This Row],[stop_lon]])*COS(RADIANS(route_map__2[[#This Row],[stop_lat]])))^2)*111.32)</f>
        <v>0.19548213202166756</v>
      </c>
    </row>
    <row r="10792" spans="1:7" hidden="1" x14ac:dyDescent="0.2">
      <c r="A10792" t="s">
        <v>375</v>
      </c>
      <c r="B10792">
        <v>1</v>
      </c>
      <c r="C10792">
        <v>17</v>
      </c>
      <c r="D10792" t="s">
        <v>6820</v>
      </c>
      <c r="E10792">
        <v>49.118808999999999</v>
      </c>
      <c r="F10792">
        <v>-122.656629</v>
      </c>
      <c r="G10792">
        <f>IF(route_map__2[[#This Row],[route_label]]&lt;&gt;A10793,0,SQRT((E10793-route_map__2[[#This Row],[stop_lat]])^2 + ((F10793-route_map__2[[#This Row],[stop_lon]])*COS(RADIANS(route_map__2[[#This Row],[stop_lat]])))^2)*111.32)</f>
        <v>0.91711691084270541</v>
      </c>
    </row>
    <row r="10793" spans="1:7" hidden="1" x14ac:dyDescent="0.2">
      <c r="A10793" t="s">
        <v>375</v>
      </c>
      <c r="B10793">
        <v>1</v>
      </c>
      <c r="C10793">
        <v>18</v>
      </c>
      <c r="D10793" t="s">
        <v>6946</v>
      </c>
      <c r="E10793">
        <v>49.114477999999998</v>
      </c>
      <c r="F10793">
        <v>-122.645921</v>
      </c>
      <c r="G10793">
        <f>IF(route_map__2[[#This Row],[route_label]]&lt;&gt;A10794,0,SQRT((E10794-route_map__2[[#This Row],[stop_lat]])^2 + ((F10794-route_map__2[[#This Row],[stop_lon]])*COS(RADIANS(route_map__2[[#This Row],[stop_lat]])))^2)*111.32)</f>
        <v>1.0931163757029034</v>
      </c>
    </row>
    <row r="10794" spans="1:7" hidden="1" x14ac:dyDescent="0.2">
      <c r="A10794" t="s">
        <v>375</v>
      </c>
      <c r="B10794">
        <v>1</v>
      </c>
      <c r="C10794">
        <v>19</v>
      </c>
      <c r="D10794" t="s">
        <v>7846</v>
      </c>
      <c r="E10794">
        <v>49.104714000000001</v>
      </c>
      <c r="F10794">
        <v>-122.644327</v>
      </c>
      <c r="G10794">
        <f>IF(route_map__2[[#This Row],[route_label]]&lt;&gt;A10795,0,SQRT((E10795-route_map__2[[#This Row],[stop_lat]])^2 + ((F10795-route_map__2[[#This Row],[stop_lon]])*COS(RADIANS(route_map__2[[#This Row],[stop_lat]])))^2)*111.32)</f>
        <v>0.18871301918252367</v>
      </c>
    </row>
    <row r="10795" spans="1:7" hidden="1" x14ac:dyDescent="0.2">
      <c r="A10795" t="s">
        <v>375</v>
      </c>
      <c r="B10795">
        <v>1</v>
      </c>
      <c r="C10795">
        <v>20</v>
      </c>
      <c r="D10795" t="s">
        <v>8160</v>
      </c>
      <c r="E10795">
        <v>49.104346999999997</v>
      </c>
      <c r="F10795">
        <v>-122.646855</v>
      </c>
      <c r="G10795">
        <f>IF(route_map__2[[#This Row],[route_label]]&lt;&gt;A10796,0,SQRT((E10796-route_map__2[[#This Row],[stop_lat]])^2 + ((F10796-route_map__2[[#This Row],[stop_lon]])*COS(RADIANS(route_map__2[[#This Row],[stop_lat]])))^2)*111.32)</f>
        <v>0.2656817494501858</v>
      </c>
    </row>
    <row r="10796" spans="1:7" hidden="1" x14ac:dyDescent="0.2">
      <c r="A10796" t="s">
        <v>375</v>
      </c>
      <c r="B10796">
        <v>1</v>
      </c>
      <c r="C10796">
        <v>21</v>
      </c>
      <c r="D10796" t="s">
        <v>8161</v>
      </c>
      <c r="E10796">
        <v>49.101961000000003</v>
      </c>
      <c r="F10796">
        <v>-122.64694</v>
      </c>
      <c r="G10796">
        <f>IF(route_map__2[[#This Row],[route_label]]&lt;&gt;A10797,0,SQRT((E10797-route_map__2[[#This Row],[stop_lat]])^2 + ((F10797-route_map__2[[#This Row],[stop_lon]])*COS(RADIANS(route_map__2[[#This Row],[stop_lat]])))^2)*111.32)</f>
        <v>0.18442273575739881</v>
      </c>
    </row>
    <row r="10797" spans="1:7" hidden="1" x14ac:dyDescent="0.2">
      <c r="A10797" t="s">
        <v>375</v>
      </c>
      <c r="B10797">
        <v>1</v>
      </c>
      <c r="C10797">
        <v>22</v>
      </c>
      <c r="D10797" t="s">
        <v>8162</v>
      </c>
      <c r="E10797">
        <v>49.102176</v>
      </c>
      <c r="F10797">
        <v>-122.649449</v>
      </c>
      <c r="G10797">
        <f>IF(route_map__2[[#This Row],[route_label]]&lt;&gt;A10798,0,SQRT((E10798-route_map__2[[#This Row],[stop_lat]])^2 + ((F10798-route_map__2[[#This Row],[stop_lon]])*COS(RADIANS(route_map__2[[#This Row],[stop_lat]])))^2)*111.32)</f>
        <v>0.17827793286804069</v>
      </c>
    </row>
    <row r="10798" spans="1:7" hidden="1" x14ac:dyDescent="0.2">
      <c r="A10798" t="s">
        <v>375</v>
      </c>
      <c r="B10798">
        <v>1</v>
      </c>
      <c r="C10798">
        <v>23</v>
      </c>
      <c r="D10798" t="s">
        <v>8163</v>
      </c>
      <c r="E10798">
        <v>49.102224</v>
      </c>
      <c r="F10798">
        <v>-122.651894</v>
      </c>
      <c r="G10798">
        <f>IF(route_map__2[[#This Row],[route_label]]&lt;&gt;A10799,0,SQRT((E10799-route_map__2[[#This Row],[stop_lat]])^2 + ((F10799-route_map__2[[#This Row],[stop_lon]])*COS(RADIANS(route_map__2[[#This Row],[stop_lat]])))^2)*111.32)</f>
        <v>0.33325211145645373</v>
      </c>
    </row>
    <row r="10799" spans="1:7" hidden="1" x14ac:dyDescent="0.2">
      <c r="A10799" t="s">
        <v>375</v>
      </c>
      <c r="B10799">
        <v>1</v>
      </c>
      <c r="C10799">
        <v>24</v>
      </c>
      <c r="D10799" t="s">
        <v>8164</v>
      </c>
      <c r="E10799">
        <v>49.099272999999997</v>
      </c>
      <c r="F10799">
        <v>-122.652663</v>
      </c>
      <c r="G10799">
        <f>IF(route_map__2[[#This Row],[route_label]]&lt;&gt;A10800,0,SQRT((E10800-route_map__2[[#This Row],[stop_lat]])^2 + ((F10800-route_map__2[[#This Row],[stop_lon]])*COS(RADIANS(route_map__2[[#This Row],[stop_lat]])))^2)*111.32)</f>
        <v>0.17384287179347352</v>
      </c>
    </row>
    <row r="10800" spans="1:7" hidden="1" x14ac:dyDescent="0.2">
      <c r="A10800" t="s">
        <v>375</v>
      </c>
      <c r="B10800">
        <v>1</v>
      </c>
      <c r="C10800">
        <v>25</v>
      </c>
      <c r="D10800" t="s">
        <v>8016</v>
      </c>
      <c r="E10800">
        <v>49.098568999999998</v>
      </c>
      <c r="F10800">
        <v>-122.654792</v>
      </c>
      <c r="G10800">
        <f>IF(route_map__2[[#This Row],[route_label]]&lt;&gt;A10801,0,SQRT((E10801-route_map__2[[#This Row],[stop_lat]])^2 + ((F10801-route_map__2[[#This Row],[stop_lon]])*COS(RADIANS(route_map__2[[#This Row],[stop_lat]])))^2)*111.32)</f>
        <v>0.2471823486134698</v>
      </c>
    </row>
    <row r="10801" spans="1:7" hidden="1" x14ac:dyDescent="0.2">
      <c r="A10801" t="s">
        <v>375</v>
      </c>
      <c r="B10801">
        <v>1</v>
      </c>
      <c r="C10801">
        <v>26</v>
      </c>
      <c r="D10801" t="s">
        <v>8165</v>
      </c>
      <c r="E10801">
        <v>49.098540999999997</v>
      </c>
      <c r="F10801">
        <v>-122.65818299999999</v>
      </c>
      <c r="G10801">
        <f>IF(route_map__2[[#This Row],[route_label]]&lt;&gt;A10802,0,SQRT((E10802-route_map__2[[#This Row],[stop_lat]])^2 + ((F10802-route_map__2[[#This Row],[stop_lon]])*COS(RADIANS(route_map__2[[#This Row],[stop_lat]])))^2)*111.32)</f>
        <v>0.13699397053545181</v>
      </c>
    </row>
    <row r="10802" spans="1:7" hidden="1" x14ac:dyDescent="0.2">
      <c r="A10802" t="s">
        <v>375</v>
      </c>
      <c r="B10802">
        <v>1</v>
      </c>
      <c r="C10802">
        <v>27</v>
      </c>
      <c r="D10802" t="s">
        <v>8120</v>
      </c>
      <c r="E10802">
        <v>49.099271999999999</v>
      </c>
      <c r="F10802">
        <v>-122.659695</v>
      </c>
      <c r="G10802">
        <f>IF(route_map__2[[#This Row],[route_label]]&lt;&gt;A10803,0,SQRT((E10803-route_map__2[[#This Row],[stop_lat]])^2 + ((F10803-route_map__2[[#This Row],[stop_lon]])*COS(RADIANS(route_map__2[[#This Row],[stop_lat]])))^2)*111.32)</f>
        <v>0.17571558919693034</v>
      </c>
    </row>
    <row r="10803" spans="1:7" hidden="1" x14ac:dyDescent="0.2">
      <c r="A10803" t="s">
        <v>375</v>
      </c>
      <c r="B10803">
        <v>1</v>
      </c>
      <c r="C10803">
        <v>28</v>
      </c>
      <c r="D10803" t="s">
        <v>8121</v>
      </c>
      <c r="E10803">
        <v>49.100850000000001</v>
      </c>
      <c r="F10803">
        <v>-122.65963600000001</v>
      </c>
      <c r="G10803">
        <f>IF(route_map__2[[#This Row],[route_label]]&lt;&gt;A10804,0,SQRT((E10804-route_map__2[[#This Row],[stop_lat]])^2 + ((F10804-route_map__2[[#This Row],[stop_lon]])*COS(RADIANS(route_map__2[[#This Row],[stop_lat]])))^2)*111.32)</f>
        <v>0.25093671481409502</v>
      </c>
    </row>
    <row r="10804" spans="1:7" hidden="1" x14ac:dyDescent="0.2">
      <c r="A10804" t="s">
        <v>375</v>
      </c>
      <c r="B10804">
        <v>1</v>
      </c>
      <c r="C10804">
        <v>29</v>
      </c>
      <c r="D10804" t="s">
        <v>8122</v>
      </c>
      <c r="E10804">
        <v>49.103104000000002</v>
      </c>
      <c r="F10804">
        <v>-122.65959100000001</v>
      </c>
      <c r="G10804">
        <f>IF(route_map__2[[#This Row],[route_label]]&lt;&gt;A10805,0,SQRT((E10805-route_map__2[[#This Row],[stop_lat]])^2 + ((F10805-route_map__2[[#This Row],[stop_lon]])*COS(RADIANS(route_map__2[[#This Row],[stop_lat]])))^2)*111.32)</f>
        <v>0.16945338652332032</v>
      </c>
    </row>
    <row r="10805" spans="1:7" hidden="1" x14ac:dyDescent="0.2">
      <c r="A10805" t="s">
        <v>375</v>
      </c>
      <c r="B10805">
        <v>1</v>
      </c>
      <c r="C10805">
        <v>30</v>
      </c>
      <c r="D10805" t="s">
        <v>5767</v>
      </c>
      <c r="E10805">
        <v>49.104588999999997</v>
      </c>
      <c r="F10805">
        <v>-122.66010199999999</v>
      </c>
      <c r="G10805">
        <f>IF(route_map__2[[#This Row],[route_label]]&lt;&gt;A10806,0,SQRT((E10806-route_map__2[[#This Row],[stop_lat]])^2 + ((F10806-route_map__2[[#This Row],[stop_lon]])*COS(RADIANS(route_map__2[[#This Row],[stop_lat]])))^2)*111.32)</f>
        <v>0.15355379478064066</v>
      </c>
    </row>
    <row r="10806" spans="1:7" hidden="1" x14ac:dyDescent="0.2">
      <c r="A10806" t="s">
        <v>375</v>
      </c>
      <c r="B10806">
        <v>1</v>
      </c>
      <c r="C10806">
        <v>31</v>
      </c>
      <c r="D10806" t="s">
        <v>5768</v>
      </c>
      <c r="E10806">
        <v>49.105966000000002</v>
      </c>
      <c r="F10806">
        <v>-122.659978</v>
      </c>
      <c r="G10806">
        <f>IF(route_map__2[[#This Row],[route_label]]&lt;&gt;A10807,0,SQRT((E10807-route_map__2[[#This Row],[stop_lat]])^2 + ((F10807-route_map__2[[#This Row],[stop_lon]])*COS(RADIANS(route_map__2[[#This Row],[stop_lat]])))^2)*111.32)</f>
        <v>0.2570852656170004</v>
      </c>
    </row>
    <row r="10807" spans="1:7" hidden="1" x14ac:dyDescent="0.2">
      <c r="A10807" t="s">
        <v>375</v>
      </c>
      <c r="B10807">
        <v>1</v>
      </c>
      <c r="C10807">
        <v>32</v>
      </c>
      <c r="D10807" t="s">
        <v>5769</v>
      </c>
      <c r="E10807">
        <v>49.107720999999998</v>
      </c>
      <c r="F10807">
        <v>-122.657685</v>
      </c>
      <c r="G10807">
        <f>IF(route_map__2[[#This Row],[route_label]]&lt;&gt;A10808,0,SQRT((E10808-route_map__2[[#This Row],[stop_lat]])^2 + ((F10808-route_map__2[[#This Row],[stop_lon]])*COS(RADIANS(route_map__2[[#This Row],[stop_lat]])))^2)*111.32)</f>
        <v>0.23858463719396691</v>
      </c>
    </row>
    <row r="10808" spans="1:7" hidden="1" x14ac:dyDescent="0.2">
      <c r="A10808" t="s">
        <v>375</v>
      </c>
      <c r="B10808">
        <v>1</v>
      </c>
      <c r="C10808">
        <v>33</v>
      </c>
      <c r="D10808" t="s">
        <v>6950</v>
      </c>
      <c r="E10808">
        <v>49.106538</v>
      </c>
      <c r="F10808">
        <v>-122.654955</v>
      </c>
      <c r="G10808">
        <f>IF(route_map__2[[#This Row],[route_label]]&lt;&gt;A10809,0,SQRT((E10809-route_map__2[[#This Row],[stop_lat]])^2 + ((F10809-route_map__2[[#This Row],[stop_lon]])*COS(RADIANS(route_map__2[[#This Row],[stop_lat]])))^2)*111.32)</f>
        <v>0</v>
      </c>
    </row>
    <row r="10809" spans="1:7" hidden="1" x14ac:dyDescent="0.2">
      <c r="A10809" t="s">
        <v>271</v>
      </c>
      <c r="B10809">
        <v>0</v>
      </c>
      <c r="C10809">
        <v>1</v>
      </c>
      <c r="D10809" t="s">
        <v>6822</v>
      </c>
      <c r="E10809">
        <v>49.106346000000002</v>
      </c>
      <c r="F10809">
        <v>-122.654492</v>
      </c>
      <c r="G10809">
        <f>IF(route_map__2[[#This Row],[route_label]]&lt;&gt;A10810,0,SQRT((E10810-route_map__2[[#This Row],[stop_lat]])^2 + ((F10810-route_map__2[[#This Row],[stop_lon]])*COS(RADIANS(route_map__2[[#This Row],[stop_lat]])))^2)*111.32)</f>
        <v>0.29640359033857949</v>
      </c>
    </row>
    <row r="10810" spans="1:7" hidden="1" x14ac:dyDescent="0.2">
      <c r="A10810" t="s">
        <v>271</v>
      </c>
      <c r="B10810">
        <v>0</v>
      </c>
      <c r="C10810">
        <v>2</v>
      </c>
      <c r="D10810" t="s">
        <v>6823</v>
      </c>
      <c r="E10810">
        <v>49.105178000000002</v>
      </c>
      <c r="F10810">
        <v>-122.658147</v>
      </c>
      <c r="G10810">
        <f>IF(route_map__2[[#This Row],[route_label]]&lt;&gt;A10811,0,SQRT((E10811-route_map__2[[#This Row],[stop_lat]])^2 + ((F10811-route_map__2[[#This Row],[stop_lon]])*COS(RADIANS(route_map__2[[#This Row],[stop_lat]])))^2)*111.32)</f>
        <v>0.15969041290099362</v>
      </c>
    </row>
    <row r="10811" spans="1:7" hidden="1" x14ac:dyDescent="0.2">
      <c r="A10811" t="s">
        <v>271</v>
      </c>
      <c r="B10811">
        <v>0</v>
      </c>
      <c r="C10811">
        <v>3</v>
      </c>
      <c r="D10811" t="s">
        <v>5768</v>
      </c>
      <c r="E10811">
        <v>49.105966000000002</v>
      </c>
      <c r="F10811">
        <v>-122.659978</v>
      </c>
      <c r="G10811">
        <f>IF(route_map__2[[#This Row],[route_label]]&lt;&gt;A10812,0,SQRT((E10812-route_map__2[[#This Row],[stop_lat]])^2 + ((F10812-route_map__2[[#This Row],[stop_lon]])*COS(RADIANS(route_map__2[[#This Row],[stop_lat]])))^2)*111.32)</f>
        <v>1.5343026762054464</v>
      </c>
    </row>
    <row r="10812" spans="1:7" hidden="1" x14ac:dyDescent="0.2">
      <c r="A10812" t="s">
        <v>271</v>
      </c>
      <c r="B10812">
        <v>0</v>
      </c>
      <c r="C10812">
        <v>4</v>
      </c>
      <c r="D10812" t="s">
        <v>8166</v>
      </c>
      <c r="E10812">
        <v>49.119084999999998</v>
      </c>
      <c r="F10812">
        <v>-122.65352300000001</v>
      </c>
      <c r="G10812">
        <f>IF(route_map__2[[#This Row],[route_label]]&lt;&gt;A10813,0,SQRT((E10813-route_map__2[[#This Row],[stop_lat]])^2 + ((F10813-route_map__2[[#This Row],[stop_lon]])*COS(RADIANS(route_map__2[[#This Row],[stop_lat]])))^2)*111.32)</f>
        <v>0.60251387461437211</v>
      </c>
    </row>
    <row r="10813" spans="1:7" hidden="1" x14ac:dyDescent="0.2">
      <c r="A10813" t="s">
        <v>271</v>
      </c>
      <c r="B10813">
        <v>0</v>
      </c>
      <c r="C10813">
        <v>5</v>
      </c>
      <c r="D10813" t="s">
        <v>8167</v>
      </c>
      <c r="E10813">
        <v>49.123215000000002</v>
      </c>
      <c r="F10813">
        <v>-122.648178</v>
      </c>
      <c r="G10813">
        <f>IF(route_map__2[[#This Row],[route_label]]&lt;&gt;A10814,0,SQRT((E10814-route_map__2[[#This Row],[stop_lat]])^2 + ((F10814-route_map__2[[#This Row],[stop_lon]])*COS(RADIANS(route_map__2[[#This Row],[stop_lat]])))^2)*111.32)</f>
        <v>0.42754091466660321</v>
      </c>
    </row>
    <row r="10814" spans="1:7" hidden="1" x14ac:dyDescent="0.2">
      <c r="A10814" t="s">
        <v>271</v>
      </c>
      <c r="B10814">
        <v>0</v>
      </c>
      <c r="C10814">
        <v>6</v>
      </c>
      <c r="D10814" t="s">
        <v>8168</v>
      </c>
      <c r="E10814">
        <v>49.126733999999999</v>
      </c>
      <c r="F10814">
        <v>-122.645827</v>
      </c>
      <c r="G10814">
        <f>IF(route_map__2[[#This Row],[route_label]]&lt;&gt;A10815,0,SQRT((E10815-route_map__2[[#This Row],[stop_lat]])^2 + ((F10815-route_map__2[[#This Row],[stop_lon]])*COS(RADIANS(route_map__2[[#This Row],[stop_lat]])))^2)*111.32)</f>
        <v>0.39106912079638617</v>
      </c>
    </row>
    <row r="10815" spans="1:7" hidden="1" x14ac:dyDescent="0.2">
      <c r="A10815" t="s">
        <v>271</v>
      </c>
      <c r="B10815">
        <v>0</v>
      </c>
      <c r="C10815">
        <v>7</v>
      </c>
      <c r="D10815" t="s">
        <v>8169</v>
      </c>
      <c r="E10815">
        <v>49.130246999999997</v>
      </c>
      <c r="F10815">
        <v>-122.645844</v>
      </c>
      <c r="G10815">
        <f>IF(route_map__2[[#This Row],[route_label]]&lt;&gt;A10816,0,SQRT((E10816-route_map__2[[#This Row],[stop_lat]])^2 + ((F10816-route_map__2[[#This Row],[stop_lon]])*COS(RADIANS(route_map__2[[#This Row],[stop_lat]])))^2)*111.32)</f>
        <v>0.40198370702081682</v>
      </c>
    </row>
    <row r="10816" spans="1:7" hidden="1" x14ac:dyDescent="0.2">
      <c r="A10816" t="s">
        <v>271</v>
      </c>
      <c r="B10816">
        <v>0</v>
      </c>
      <c r="C10816">
        <v>8</v>
      </c>
      <c r="D10816" t="s">
        <v>8170</v>
      </c>
      <c r="E10816">
        <v>49.133857999999996</v>
      </c>
      <c r="F10816">
        <v>-122.64581099999999</v>
      </c>
      <c r="G10816">
        <f>IF(route_map__2[[#This Row],[route_label]]&lt;&gt;A10817,0,SQRT((E10817-route_map__2[[#This Row],[stop_lat]])^2 + ((F10817-route_map__2[[#This Row],[stop_lon]])*COS(RADIANS(route_map__2[[#This Row],[stop_lat]])))^2)*111.32)</f>
        <v>0.79004577561211065</v>
      </c>
    </row>
    <row r="10817" spans="1:7" hidden="1" x14ac:dyDescent="0.2">
      <c r="A10817" t="s">
        <v>271</v>
      </c>
      <c r="B10817">
        <v>0</v>
      </c>
      <c r="C10817">
        <v>9</v>
      </c>
      <c r="D10817" t="s">
        <v>8171</v>
      </c>
      <c r="E10817">
        <v>49.140954999999998</v>
      </c>
      <c r="F10817">
        <v>-122.645763</v>
      </c>
      <c r="G10817">
        <f>IF(route_map__2[[#This Row],[route_label]]&lt;&gt;A10818,0,SQRT((E10818-route_map__2[[#This Row],[stop_lat]])^2 + ((F10818-route_map__2[[#This Row],[stop_lon]])*COS(RADIANS(route_map__2[[#This Row],[stop_lat]])))^2)*111.32)</f>
        <v>0.54070666444282434</v>
      </c>
    </row>
    <row r="10818" spans="1:7" hidden="1" x14ac:dyDescent="0.2">
      <c r="A10818" t="s">
        <v>271</v>
      </c>
      <c r="B10818">
        <v>0</v>
      </c>
      <c r="C10818">
        <v>10</v>
      </c>
      <c r="D10818" t="s">
        <v>8172</v>
      </c>
      <c r="E10818">
        <v>49.145811999999999</v>
      </c>
      <c r="F10818">
        <v>-122.645691</v>
      </c>
      <c r="G10818">
        <f>IF(route_map__2[[#This Row],[route_label]]&lt;&gt;A10819,0,SQRT((E10819-route_map__2[[#This Row],[stop_lat]])^2 + ((F10819-route_map__2[[#This Row],[stop_lon]])*COS(RADIANS(route_map__2[[#This Row],[stop_lat]])))^2)*111.32)</f>
        <v>0.32037710146054682</v>
      </c>
    </row>
    <row r="10819" spans="1:7" hidden="1" x14ac:dyDescent="0.2">
      <c r="A10819" t="s">
        <v>271</v>
      </c>
      <c r="B10819">
        <v>0</v>
      </c>
      <c r="C10819">
        <v>11</v>
      </c>
      <c r="D10819" t="s">
        <v>8173</v>
      </c>
      <c r="E10819">
        <v>49.148688999999997</v>
      </c>
      <c r="F10819">
        <v>-122.64557600000001</v>
      </c>
      <c r="G10819">
        <f>IF(route_map__2[[#This Row],[route_label]]&lt;&gt;A10820,0,SQRT((E10820-route_map__2[[#This Row],[stop_lat]])^2 + ((F10820-route_map__2[[#This Row],[stop_lon]])*COS(RADIANS(route_map__2[[#This Row],[stop_lat]])))^2)*111.32)</f>
        <v>0.5110744823057437</v>
      </c>
    </row>
    <row r="10820" spans="1:7" hidden="1" x14ac:dyDescent="0.2">
      <c r="A10820" t="s">
        <v>271</v>
      </c>
      <c r="B10820">
        <v>0</v>
      </c>
      <c r="C10820">
        <v>12</v>
      </c>
      <c r="D10820" t="s">
        <v>8174</v>
      </c>
      <c r="E10820">
        <v>49.153280000000002</v>
      </c>
      <c r="F10820">
        <v>-122.645605</v>
      </c>
      <c r="G10820">
        <f>IF(route_map__2[[#This Row],[route_label]]&lt;&gt;A10821,0,SQRT((E10821-route_map__2[[#This Row],[stop_lat]])^2 + ((F10821-route_map__2[[#This Row],[stop_lon]])*COS(RADIANS(route_map__2[[#This Row],[stop_lat]])))^2)*111.32)</f>
        <v>0.2846452772454004</v>
      </c>
    </row>
    <row r="10821" spans="1:7" hidden="1" x14ac:dyDescent="0.2">
      <c r="A10821" t="s">
        <v>271</v>
      </c>
      <c r="B10821">
        <v>0</v>
      </c>
      <c r="C10821">
        <v>13</v>
      </c>
      <c r="D10821" t="s">
        <v>8175</v>
      </c>
      <c r="E10821">
        <v>49.155836999999998</v>
      </c>
      <c r="F10821">
        <v>-122.645607</v>
      </c>
      <c r="G10821">
        <f>IF(route_map__2[[#This Row],[route_label]]&lt;&gt;A10822,0,SQRT((E10822-route_map__2[[#This Row],[stop_lat]])^2 + ((F10822-route_map__2[[#This Row],[stop_lon]])*COS(RADIANS(route_map__2[[#This Row],[stop_lat]])))^2)*111.32)</f>
        <v>0.78570485489059927</v>
      </c>
    </row>
    <row r="10822" spans="1:7" hidden="1" x14ac:dyDescent="0.2">
      <c r="A10822" t="s">
        <v>271</v>
      </c>
      <c r="B10822">
        <v>0</v>
      </c>
      <c r="C10822">
        <v>14</v>
      </c>
      <c r="D10822" t="s">
        <v>8176</v>
      </c>
      <c r="E10822">
        <v>49.162841999999998</v>
      </c>
      <c r="F10822">
        <v>-122.646928</v>
      </c>
      <c r="G10822">
        <f>IF(route_map__2[[#This Row],[route_label]]&lt;&gt;A10823,0,SQRT((E10823-route_map__2[[#This Row],[stop_lat]])^2 + ((F10823-route_map__2[[#This Row],[stop_lon]])*COS(RADIANS(route_map__2[[#This Row],[stop_lat]])))^2)*111.32)</f>
        <v>0.66813136806437301</v>
      </c>
    </row>
    <row r="10823" spans="1:7" hidden="1" x14ac:dyDescent="0.2">
      <c r="A10823" t="s">
        <v>271</v>
      </c>
      <c r="B10823">
        <v>0</v>
      </c>
      <c r="C10823">
        <v>15</v>
      </c>
      <c r="D10823" t="s">
        <v>8177</v>
      </c>
      <c r="E10823">
        <v>49.162902000000003</v>
      </c>
      <c r="F10823">
        <v>-122.65610599999999</v>
      </c>
      <c r="G10823">
        <f>IF(route_map__2[[#This Row],[route_label]]&lt;&gt;A10824,0,SQRT((E10824-route_map__2[[#This Row],[stop_lat]])^2 + ((F10824-route_map__2[[#This Row],[stop_lon]])*COS(RADIANS(route_map__2[[#This Row],[stop_lat]])))^2)*111.32)</f>
        <v>0.48328396435315474</v>
      </c>
    </row>
    <row r="10824" spans="1:7" hidden="1" x14ac:dyDescent="0.2">
      <c r="A10824" t="s">
        <v>271</v>
      </c>
      <c r="B10824">
        <v>0</v>
      </c>
      <c r="C10824">
        <v>16</v>
      </c>
      <c r="D10824" t="s">
        <v>8178</v>
      </c>
      <c r="E10824">
        <v>49.159697999999999</v>
      </c>
      <c r="F10824">
        <v>-122.660586</v>
      </c>
      <c r="G10824">
        <f>IF(route_map__2[[#This Row],[route_label]]&lt;&gt;A10825,0,SQRT((E10825-route_map__2[[#This Row],[stop_lat]])^2 + ((F10825-route_map__2[[#This Row],[stop_lon]])*COS(RADIANS(route_map__2[[#This Row],[stop_lat]])))^2)*111.32)</f>
        <v>0.42598094795494296</v>
      </c>
    </row>
    <row r="10825" spans="1:7" hidden="1" x14ac:dyDescent="0.2">
      <c r="A10825" t="s">
        <v>271</v>
      </c>
      <c r="B10825">
        <v>0</v>
      </c>
      <c r="C10825">
        <v>17</v>
      </c>
      <c r="D10825" t="s">
        <v>7079</v>
      </c>
      <c r="E10825">
        <v>49.163479000000002</v>
      </c>
      <c r="F10825">
        <v>-122.659685</v>
      </c>
      <c r="G10825">
        <f>IF(route_map__2[[#This Row],[route_label]]&lt;&gt;A10826,0,SQRT((E10826-route_map__2[[#This Row],[stop_lat]])^2 + ((F10826-route_map__2[[#This Row],[stop_lon]])*COS(RADIANS(route_map__2[[#This Row],[stop_lat]])))^2)*111.32)</f>
        <v>0.74232659505337084</v>
      </c>
    </row>
    <row r="10826" spans="1:7" hidden="1" x14ac:dyDescent="0.2">
      <c r="A10826" t="s">
        <v>271</v>
      </c>
      <c r="B10826">
        <v>0</v>
      </c>
      <c r="C10826">
        <v>18</v>
      </c>
      <c r="D10826" t="s">
        <v>7080</v>
      </c>
      <c r="E10826">
        <v>49.169128000000001</v>
      </c>
      <c r="F10826">
        <v>-122.665104</v>
      </c>
      <c r="G10826">
        <f>IF(route_map__2[[#This Row],[route_label]]&lt;&gt;A10827,0,SQRT((E10827-route_map__2[[#This Row],[stop_lat]])^2 + ((F10827-route_map__2[[#This Row],[stop_lon]])*COS(RADIANS(route_map__2[[#This Row],[stop_lat]])))^2)*111.32)</f>
        <v>0.35400738605297122</v>
      </c>
    </row>
    <row r="10827" spans="1:7" hidden="1" x14ac:dyDescent="0.2">
      <c r="A10827" t="s">
        <v>271</v>
      </c>
      <c r="B10827">
        <v>0</v>
      </c>
      <c r="C10827">
        <v>19</v>
      </c>
      <c r="D10827" t="s">
        <v>7081</v>
      </c>
      <c r="E10827">
        <v>49.171762999999999</v>
      </c>
      <c r="F10827">
        <v>-122.667827</v>
      </c>
      <c r="G10827">
        <f>IF(route_map__2[[#This Row],[route_label]]&lt;&gt;A10828,0,SQRT((E10828-route_map__2[[#This Row],[stop_lat]])^2 + ((F10828-route_map__2[[#This Row],[stop_lon]])*COS(RADIANS(route_map__2[[#This Row],[stop_lat]])))^2)*111.32)</f>
        <v>0.68678738719257848</v>
      </c>
    </row>
    <row r="10828" spans="1:7" hidden="1" x14ac:dyDescent="0.2">
      <c r="A10828" t="s">
        <v>271</v>
      </c>
      <c r="B10828">
        <v>0</v>
      </c>
      <c r="C10828">
        <v>20</v>
      </c>
      <c r="D10828" t="s">
        <v>8179</v>
      </c>
      <c r="E10828">
        <v>49.177478999999998</v>
      </c>
      <c r="F10828">
        <v>-122.664276</v>
      </c>
      <c r="G10828">
        <f>IF(route_map__2[[#This Row],[route_label]]&lt;&gt;A10829,0,SQRT((E10829-route_map__2[[#This Row],[stop_lat]])^2 + ((F10829-route_map__2[[#This Row],[stop_lon]])*COS(RADIANS(route_map__2[[#This Row],[stop_lat]])))^2)*111.32)</f>
        <v>4.7127578713991296</v>
      </c>
    </row>
    <row r="10829" spans="1:7" hidden="1" x14ac:dyDescent="0.2">
      <c r="A10829" t="s">
        <v>271</v>
      </c>
      <c r="B10829">
        <v>0</v>
      </c>
      <c r="C10829">
        <v>21</v>
      </c>
      <c r="D10829" t="s">
        <v>8180</v>
      </c>
      <c r="E10829">
        <v>49.219799999999999</v>
      </c>
      <c r="F10829">
        <v>-122.665955</v>
      </c>
      <c r="G10829">
        <f>IF(route_map__2[[#This Row],[route_label]]&lt;&gt;A10830,0,SQRT((E10830-route_map__2[[#This Row],[stop_lat]])^2 + ((F10830-route_map__2[[#This Row],[stop_lon]])*COS(RADIANS(route_map__2[[#This Row],[stop_lat]])))^2)*111.32)</f>
        <v>0.3398173841938224</v>
      </c>
    </row>
    <row r="10830" spans="1:7" hidden="1" x14ac:dyDescent="0.2">
      <c r="A10830" t="s">
        <v>271</v>
      </c>
      <c r="B10830">
        <v>0</v>
      </c>
      <c r="C10830">
        <v>22</v>
      </c>
      <c r="D10830" t="s">
        <v>8181</v>
      </c>
      <c r="E10830">
        <v>49.216766999999997</v>
      </c>
      <c r="F10830">
        <v>-122.666484</v>
      </c>
      <c r="G10830">
        <f>IF(route_map__2[[#This Row],[route_label]]&lt;&gt;A10831,0,SQRT((E10831-route_map__2[[#This Row],[stop_lat]])^2 + ((F10831-route_map__2[[#This Row],[stop_lon]])*COS(RADIANS(route_map__2[[#This Row],[stop_lat]])))^2)*111.32)</f>
        <v>0</v>
      </c>
    </row>
    <row r="10831" spans="1:7" hidden="1" x14ac:dyDescent="0.2">
      <c r="A10831" t="s">
        <v>271</v>
      </c>
      <c r="B10831">
        <v>1</v>
      </c>
      <c r="C10831">
        <v>1</v>
      </c>
      <c r="D10831" t="s">
        <v>8181</v>
      </c>
      <c r="E10831">
        <v>49.216766999999997</v>
      </c>
      <c r="F10831">
        <v>-122.666484</v>
      </c>
      <c r="G10831">
        <f>IF(route_map__2[[#This Row],[route_label]]&lt;&gt;A10832,0,SQRT((E10832-route_map__2[[#This Row],[stop_lat]])^2 + ((F10832-route_map__2[[#This Row],[stop_lon]])*COS(RADIANS(route_map__2[[#This Row],[stop_lat]])))^2)*111.32)</f>
        <v>4.4914987578402181</v>
      </c>
    </row>
    <row r="10832" spans="1:7" hidden="1" x14ac:dyDescent="0.2">
      <c r="A10832" t="s">
        <v>271</v>
      </c>
      <c r="B10832">
        <v>1</v>
      </c>
      <c r="C10832">
        <v>2</v>
      </c>
      <c r="D10832" t="s">
        <v>7073</v>
      </c>
      <c r="E10832">
        <v>49.176465999999998</v>
      </c>
      <c r="F10832">
        <v>-122.669453</v>
      </c>
      <c r="G10832">
        <f>IF(route_map__2[[#This Row],[route_label]]&lt;&gt;A10833,0,SQRT((E10833-route_map__2[[#This Row],[stop_lat]])^2 + ((F10833-route_map__2[[#This Row],[stop_lon]])*COS(RADIANS(route_map__2[[#This Row],[stop_lat]])))^2)*111.32)</f>
        <v>0.46188280285893379</v>
      </c>
    </row>
    <row r="10833" spans="1:7" hidden="1" x14ac:dyDescent="0.2">
      <c r="A10833" t="s">
        <v>271</v>
      </c>
      <c r="B10833">
        <v>1</v>
      </c>
      <c r="C10833">
        <v>3</v>
      </c>
      <c r="D10833" t="s">
        <v>7074</v>
      </c>
      <c r="E10833">
        <v>49.172395000000002</v>
      </c>
      <c r="F10833">
        <v>-122.668227</v>
      </c>
      <c r="G10833">
        <f>IF(route_map__2[[#This Row],[route_label]]&lt;&gt;A10834,0,SQRT((E10834-route_map__2[[#This Row],[stop_lat]])^2 + ((F10834-route_map__2[[#This Row],[stop_lon]])*COS(RADIANS(route_map__2[[#This Row],[stop_lat]])))^2)*111.32)</f>
        <v>0.45222849222631895</v>
      </c>
    </row>
    <row r="10834" spans="1:7" hidden="1" x14ac:dyDescent="0.2">
      <c r="A10834" t="s">
        <v>271</v>
      </c>
      <c r="B10834">
        <v>1</v>
      </c>
      <c r="C10834">
        <v>4</v>
      </c>
      <c r="D10834" t="s">
        <v>7075</v>
      </c>
      <c r="E10834">
        <v>49.168979</v>
      </c>
      <c r="F10834">
        <v>-122.66486399999999</v>
      </c>
      <c r="G10834">
        <f>IF(route_map__2[[#This Row],[route_label]]&lt;&gt;A10835,0,SQRT((E10835-route_map__2[[#This Row],[stop_lat]])^2 + ((F10835-route_map__2[[#This Row],[stop_lon]])*COS(RADIANS(route_map__2[[#This Row],[stop_lat]])))^2)*111.32)</f>
        <v>0.61481645868062829</v>
      </c>
    </row>
    <row r="10835" spans="1:7" hidden="1" x14ac:dyDescent="0.2">
      <c r="A10835" t="s">
        <v>271</v>
      </c>
      <c r="B10835">
        <v>1</v>
      </c>
      <c r="C10835">
        <v>5</v>
      </c>
      <c r="D10835" t="s">
        <v>7076</v>
      </c>
      <c r="E10835">
        <v>49.164206</v>
      </c>
      <c r="F10835">
        <v>-122.660614</v>
      </c>
      <c r="G10835">
        <f>IF(route_map__2[[#This Row],[route_label]]&lt;&gt;A10836,0,SQRT((E10836-route_map__2[[#This Row],[stop_lat]])^2 + ((F10836-route_map__2[[#This Row],[stop_lon]])*COS(RADIANS(route_map__2[[#This Row],[stop_lat]])))^2)*111.32)</f>
        <v>0.39218280648507026</v>
      </c>
    </row>
    <row r="10836" spans="1:7" hidden="1" x14ac:dyDescent="0.2">
      <c r="A10836" t="s">
        <v>271</v>
      </c>
      <c r="B10836">
        <v>1</v>
      </c>
      <c r="C10836">
        <v>6</v>
      </c>
      <c r="D10836" t="s">
        <v>8182</v>
      </c>
      <c r="E10836">
        <v>49.160690000000002</v>
      </c>
      <c r="F10836">
        <v>-122.660274</v>
      </c>
      <c r="G10836">
        <f>IF(route_map__2[[#This Row],[route_label]]&lt;&gt;A10837,0,SQRT((E10837-route_map__2[[#This Row],[stop_lat]])^2 + ((F10837-route_map__2[[#This Row],[stop_lon]])*COS(RADIANS(route_map__2[[#This Row],[stop_lat]])))^2)*111.32)</f>
        <v>0.24475415017151925</v>
      </c>
    </row>
    <row r="10837" spans="1:7" hidden="1" x14ac:dyDescent="0.2">
      <c r="A10837" t="s">
        <v>271</v>
      </c>
      <c r="B10837">
        <v>1</v>
      </c>
      <c r="C10837">
        <v>7</v>
      </c>
      <c r="D10837" t="s">
        <v>7851</v>
      </c>
      <c r="E10837">
        <v>49.162711000000002</v>
      </c>
      <c r="F10837">
        <v>-122.65895</v>
      </c>
      <c r="G10837">
        <f>IF(route_map__2[[#This Row],[route_label]]&lt;&gt;A10838,0,SQRT((E10838-route_map__2[[#This Row],[stop_lat]])^2 + ((F10838-route_map__2[[#This Row],[stop_lon]])*COS(RADIANS(route_map__2[[#This Row],[stop_lat]])))^2)*111.32)</f>
        <v>0.19028249555869653</v>
      </c>
    </row>
    <row r="10838" spans="1:7" hidden="1" x14ac:dyDescent="0.2">
      <c r="A10838" t="s">
        <v>271</v>
      </c>
      <c r="B10838">
        <v>1</v>
      </c>
      <c r="C10838">
        <v>8</v>
      </c>
      <c r="D10838" t="s">
        <v>8183</v>
      </c>
      <c r="E10838">
        <v>49.162711000000002</v>
      </c>
      <c r="F10838">
        <v>-122.656336</v>
      </c>
      <c r="G10838">
        <f>IF(route_map__2[[#This Row],[route_label]]&lt;&gt;A10839,0,SQRT((E10839-route_map__2[[#This Row],[stop_lat]])^2 + ((F10839-route_map__2[[#This Row],[stop_lon]])*COS(RADIANS(route_map__2[[#This Row],[stop_lat]])))^2)*111.32)</f>
        <v>0.75968390261512531</v>
      </c>
    </row>
    <row r="10839" spans="1:7" hidden="1" x14ac:dyDescent="0.2">
      <c r="A10839" t="s">
        <v>271</v>
      </c>
      <c r="B10839">
        <v>1</v>
      </c>
      <c r="C10839">
        <v>9</v>
      </c>
      <c r="D10839" t="s">
        <v>8184</v>
      </c>
      <c r="E10839">
        <v>49.162076999999996</v>
      </c>
      <c r="F10839">
        <v>-122.645945</v>
      </c>
      <c r="G10839">
        <f>IF(route_map__2[[#This Row],[route_label]]&lt;&gt;A10840,0,SQRT((E10840-route_map__2[[#This Row],[stop_lat]])^2 + ((F10840-route_map__2[[#This Row],[stop_lon]])*COS(RADIANS(route_map__2[[#This Row],[stop_lat]])))^2)*111.32)</f>
        <v>0.79017028699506353</v>
      </c>
    </row>
    <row r="10840" spans="1:7" hidden="1" x14ac:dyDescent="0.2">
      <c r="A10840" t="s">
        <v>271</v>
      </c>
      <c r="B10840">
        <v>1</v>
      </c>
      <c r="C10840">
        <v>10</v>
      </c>
      <c r="D10840" t="s">
        <v>8185</v>
      </c>
      <c r="E10840">
        <v>49.154978999999997</v>
      </c>
      <c r="F10840">
        <v>-122.645866</v>
      </c>
      <c r="G10840">
        <f>IF(route_map__2[[#This Row],[route_label]]&lt;&gt;A10841,0,SQRT((E10841-route_map__2[[#This Row],[stop_lat]])^2 + ((F10841-route_map__2[[#This Row],[stop_lon]])*COS(RADIANS(route_map__2[[#This Row],[stop_lat]])))^2)*111.32)</f>
        <v>0.41489245706326405</v>
      </c>
    </row>
    <row r="10841" spans="1:7" hidden="1" x14ac:dyDescent="0.2">
      <c r="A10841" t="s">
        <v>271</v>
      </c>
      <c r="B10841">
        <v>1</v>
      </c>
      <c r="C10841">
        <v>11</v>
      </c>
      <c r="D10841" t="s">
        <v>8186</v>
      </c>
      <c r="E10841">
        <v>49.151251999999999</v>
      </c>
      <c r="F10841">
        <v>-122.64584499999999</v>
      </c>
      <c r="G10841">
        <f>IF(route_map__2[[#This Row],[route_label]]&lt;&gt;A10842,0,SQRT((E10842-route_map__2[[#This Row],[stop_lat]])^2 + ((F10842-route_map__2[[#This Row],[stop_lon]])*COS(RADIANS(route_map__2[[#This Row],[stop_lat]])))^2)*111.32)</f>
        <v>0.4236841452253588</v>
      </c>
    </row>
    <row r="10842" spans="1:7" hidden="1" x14ac:dyDescent="0.2">
      <c r="A10842" t="s">
        <v>271</v>
      </c>
      <c r="B10842">
        <v>1</v>
      </c>
      <c r="C10842">
        <v>12</v>
      </c>
      <c r="D10842" t="s">
        <v>8187</v>
      </c>
      <c r="E10842">
        <v>49.147446000000002</v>
      </c>
      <c r="F10842">
        <v>-122.645839</v>
      </c>
      <c r="G10842">
        <f>IF(route_map__2[[#This Row],[route_label]]&lt;&gt;A10843,0,SQRT((E10843-route_map__2[[#This Row],[stop_lat]])^2 + ((F10843-route_map__2[[#This Row],[stop_lon]])*COS(RADIANS(route_map__2[[#This Row],[stop_lat]])))^2)*111.32)</f>
        <v>0.24582838190755854</v>
      </c>
    </row>
    <row r="10843" spans="1:7" hidden="1" x14ac:dyDescent="0.2">
      <c r="A10843" t="s">
        <v>271</v>
      </c>
      <c r="B10843">
        <v>1</v>
      </c>
      <c r="C10843">
        <v>13</v>
      </c>
      <c r="D10843" t="s">
        <v>8188</v>
      </c>
      <c r="E10843">
        <v>49.145237999999999</v>
      </c>
      <c r="F10843">
        <v>-122.645895</v>
      </c>
      <c r="G10843">
        <f>IF(route_map__2[[#This Row],[route_label]]&lt;&gt;A10844,0,SQRT((E10844-route_map__2[[#This Row],[stop_lat]])^2 + ((F10844-route_map__2[[#This Row],[stop_lon]])*COS(RADIANS(route_map__2[[#This Row],[stop_lat]])))^2)*111.32)</f>
        <v>0.4353518540835023</v>
      </c>
    </row>
    <row r="10844" spans="1:7" hidden="1" x14ac:dyDescent="0.2">
      <c r="A10844" t="s">
        <v>271</v>
      </c>
      <c r="B10844">
        <v>1</v>
      </c>
      <c r="C10844">
        <v>14</v>
      </c>
      <c r="D10844" t="s">
        <v>8189</v>
      </c>
      <c r="E10844">
        <v>49.141328000000001</v>
      </c>
      <c r="F10844">
        <v>-122.646017</v>
      </c>
      <c r="G10844">
        <f>IF(route_map__2[[#This Row],[route_label]]&lt;&gt;A10845,0,SQRT((E10845-route_map__2[[#This Row],[stop_lat]])^2 + ((F10845-route_map__2[[#This Row],[stop_lon]])*COS(RADIANS(route_map__2[[#This Row],[stop_lat]])))^2)*111.32)</f>
        <v>0.93187065859974261</v>
      </c>
    </row>
    <row r="10845" spans="1:7" hidden="1" x14ac:dyDescent="0.2">
      <c r="A10845" t="s">
        <v>271</v>
      </c>
      <c r="B10845">
        <v>1</v>
      </c>
      <c r="C10845">
        <v>15</v>
      </c>
      <c r="D10845" t="s">
        <v>8190</v>
      </c>
      <c r="E10845">
        <v>49.132956999999998</v>
      </c>
      <c r="F10845">
        <v>-122.646079</v>
      </c>
      <c r="G10845">
        <f>IF(route_map__2[[#This Row],[route_label]]&lt;&gt;A10846,0,SQRT((E10846-route_map__2[[#This Row],[stop_lat]])^2 + ((F10846-route_map__2[[#This Row],[stop_lon]])*COS(RADIANS(route_map__2[[#This Row],[stop_lat]])))^2)*111.32)</f>
        <v>0.39843369422887531</v>
      </c>
    </row>
    <row r="10846" spans="1:7" hidden="1" x14ac:dyDescent="0.2">
      <c r="A10846" t="s">
        <v>271</v>
      </c>
      <c r="B10846">
        <v>1</v>
      </c>
      <c r="C10846">
        <v>16</v>
      </c>
      <c r="D10846" t="s">
        <v>8191</v>
      </c>
      <c r="E10846">
        <v>49.129378000000003</v>
      </c>
      <c r="F10846">
        <v>-122.64602499999999</v>
      </c>
      <c r="G10846">
        <f>IF(route_map__2[[#This Row],[route_label]]&lt;&gt;A10847,0,SQRT((E10847-route_map__2[[#This Row],[stop_lat]])^2 + ((F10847-route_map__2[[#This Row],[stop_lon]])*COS(RADIANS(route_map__2[[#This Row],[stop_lat]])))^2)*111.32)</f>
        <v>0.40483596520493131</v>
      </c>
    </row>
    <row r="10847" spans="1:7" hidden="1" x14ac:dyDescent="0.2">
      <c r="A10847" t="s">
        <v>271</v>
      </c>
      <c r="B10847">
        <v>1</v>
      </c>
      <c r="C10847">
        <v>17</v>
      </c>
      <c r="D10847" t="s">
        <v>8192</v>
      </c>
      <c r="E10847">
        <v>49.125742000000002</v>
      </c>
      <c r="F10847">
        <v>-122.64613300000001</v>
      </c>
      <c r="G10847">
        <f>IF(route_map__2[[#This Row],[route_label]]&lt;&gt;A10848,0,SQRT((E10848-route_map__2[[#This Row],[stop_lat]])^2 + ((F10848-route_map__2[[#This Row],[stop_lon]])*COS(RADIANS(route_map__2[[#This Row],[stop_lat]])))^2)*111.32)</f>
        <v>0.40446719771147471</v>
      </c>
    </row>
    <row r="10848" spans="1:7" hidden="1" x14ac:dyDescent="0.2">
      <c r="A10848" t="s">
        <v>271</v>
      </c>
      <c r="B10848">
        <v>1</v>
      </c>
      <c r="C10848">
        <v>18</v>
      </c>
      <c r="D10848" t="s">
        <v>8193</v>
      </c>
      <c r="E10848">
        <v>49.122691000000003</v>
      </c>
      <c r="F10848">
        <v>-122.649148</v>
      </c>
      <c r="G10848">
        <f>IF(route_map__2[[#This Row],[route_label]]&lt;&gt;A10849,0,SQRT((E10849-route_map__2[[#This Row],[stop_lat]])^2 + ((F10849-route_map__2[[#This Row],[stop_lon]])*COS(RADIANS(route_map__2[[#This Row],[stop_lat]])))^2)*111.32)</f>
        <v>0.63010620526747707</v>
      </c>
    </row>
    <row r="10849" spans="1:7" hidden="1" x14ac:dyDescent="0.2">
      <c r="A10849" t="s">
        <v>271</v>
      </c>
      <c r="B10849">
        <v>1</v>
      </c>
      <c r="C10849">
        <v>19</v>
      </c>
      <c r="D10849" t="s">
        <v>6821</v>
      </c>
      <c r="E10849">
        <v>49.118383999999999</v>
      </c>
      <c r="F10849">
        <v>-122.65476</v>
      </c>
      <c r="G10849">
        <f>IF(route_map__2[[#This Row],[route_label]]&lt;&gt;A10850,0,SQRT((E10850-route_map__2[[#This Row],[stop_lat]])^2 + ((F10850-route_map__2[[#This Row],[stop_lon]])*COS(RADIANS(route_map__2[[#This Row],[stop_lat]])))^2)*111.32)</f>
        <v>1.2059842049676321</v>
      </c>
    </row>
    <row r="10850" spans="1:7" hidden="1" x14ac:dyDescent="0.2">
      <c r="A10850" t="s">
        <v>271</v>
      </c>
      <c r="B10850">
        <v>1</v>
      </c>
      <c r="C10850">
        <v>20</v>
      </c>
      <c r="D10850" t="s">
        <v>5769</v>
      </c>
      <c r="E10850">
        <v>49.107720999999998</v>
      </c>
      <c r="F10850">
        <v>-122.657685</v>
      </c>
      <c r="G10850">
        <f>IF(route_map__2[[#This Row],[route_label]]&lt;&gt;A10851,0,SQRT((E10851-route_map__2[[#This Row],[stop_lat]])^2 + ((F10851-route_map__2[[#This Row],[stop_lon]])*COS(RADIANS(route_map__2[[#This Row],[stop_lat]])))^2)*111.32)</f>
        <v>0.27851856771166605</v>
      </c>
    </row>
    <row r="10851" spans="1:7" hidden="1" x14ac:dyDescent="0.2">
      <c r="A10851" t="s">
        <v>271</v>
      </c>
      <c r="B10851">
        <v>1</v>
      </c>
      <c r="C10851">
        <v>21</v>
      </c>
      <c r="D10851" t="s">
        <v>6822</v>
      </c>
      <c r="E10851">
        <v>49.106346000000002</v>
      </c>
      <c r="F10851">
        <v>-122.654492</v>
      </c>
      <c r="G10851">
        <f>IF(route_map__2[[#This Row],[route_label]]&lt;&gt;A10852,0,SQRT((E10852-route_map__2[[#This Row],[stop_lat]])^2 + ((F10852-route_map__2[[#This Row],[stop_lon]])*COS(RADIANS(route_map__2[[#This Row],[stop_lat]])))^2)*111.32)</f>
        <v>0</v>
      </c>
    </row>
    <row r="10852" spans="1:7" hidden="1" x14ac:dyDescent="0.2">
      <c r="A10852" t="s">
        <v>132</v>
      </c>
      <c r="B10852">
        <v>0</v>
      </c>
      <c r="C10852">
        <v>1</v>
      </c>
      <c r="D10852" t="s">
        <v>8194</v>
      </c>
      <c r="E10852">
        <v>49.006407000000003</v>
      </c>
      <c r="F10852">
        <v>-123.078064</v>
      </c>
      <c r="G10852">
        <f>IF(route_map__2[[#This Row],[route_label]]&lt;&gt;A10853,0,SQRT((E10853-route_map__2[[#This Row],[stop_lat]])^2 + ((F10853-route_map__2[[#This Row],[stop_lon]])*COS(RADIANS(route_map__2[[#This Row],[stop_lat]])))^2)*111.32)</f>
        <v>0.19869697983352086</v>
      </c>
    </row>
    <row r="10853" spans="1:7" hidden="1" x14ac:dyDescent="0.2">
      <c r="A10853" t="s">
        <v>132</v>
      </c>
      <c r="B10853">
        <v>0</v>
      </c>
      <c r="C10853">
        <v>2</v>
      </c>
      <c r="D10853" t="s">
        <v>8195</v>
      </c>
      <c r="E10853">
        <v>49.008184</v>
      </c>
      <c r="F10853">
        <v>-123.07832000000001</v>
      </c>
      <c r="G10853">
        <f>IF(route_map__2[[#This Row],[route_label]]&lt;&gt;A10854,0,SQRT((E10854-route_map__2[[#This Row],[stop_lat]])^2 + ((F10854-route_map__2[[#This Row],[stop_lon]])*COS(RADIANS(route_map__2[[#This Row],[stop_lat]])))^2)*111.32)</f>
        <v>0.25560243289492579</v>
      </c>
    </row>
    <row r="10854" spans="1:7" hidden="1" x14ac:dyDescent="0.2">
      <c r="A10854" t="s">
        <v>132</v>
      </c>
      <c r="B10854">
        <v>0</v>
      </c>
      <c r="C10854">
        <v>3</v>
      </c>
      <c r="D10854" t="s">
        <v>8196</v>
      </c>
      <c r="E10854">
        <v>49.010125000000002</v>
      </c>
      <c r="F10854">
        <v>-123.08019</v>
      </c>
      <c r="G10854">
        <f>IF(route_map__2[[#This Row],[route_label]]&lt;&gt;A10855,0,SQRT((E10855-route_map__2[[#This Row],[stop_lat]])^2 + ((F10855-route_map__2[[#This Row],[stop_lon]])*COS(RADIANS(route_map__2[[#This Row],[stop_lat]])))^2)*111.32)</f>
        <v>0.20908352812367992</v>
      </c>
    </row>
    <row r="10855" spans="1:7" hidden="1" x14ac:dyDescent="0.2">
      <c r="A10855" t="s">
        <v>132</v>
      </c>
      <c r="B10855">
        <v>0</v>
      </c>
      <c r="C10855">
        <v>4</v>
      </c>
      <c r="D10855" t="s">
        <v>8197</v>
      </c>
      <c r="E10855">
        <v>49.010370000000002</v>
      </c>
      <c r="F10855">
        <v>-123.083029</v>
      </c>
      <c r="G10855">
        <f>IF(route_map__2[[#This Row],[route_label]]&lt;&gt;A10856,0,SQRT((E10856-route_map__2[[#This Row],[stop_lat]])^2 + ((F10856-route_map__2[[#This Row],[stop_lon]])*COS(RADIANS(route_map__2[[#This Row],[stop_lat]])))^2)*111.32)</f>
        <v>0.27404982451481141</v>
      </c>
    </row>
    <row r="10856" spans="1:7" hidden="1" x14ac:dyDescent="0.2">
      <c r="A10856" t="s">
        <v>132</v>
      </c>
      <c r="B10856">
        <v>0</v>
      </c>
      <c r="C10856">
        <v>5</v>
      </c>
      <c r="D10856" t="s">
        <v>8198</v>
      </c>
      <c r="E10856">
        <v>49.012323000000002</v>
      </c>
      <c r="F10856">
        <v>-123.085314</v>
      </c>
      <c r="G10856">
        <f>IF(route_map__2[[#This Row],[route_label]]&lt;&gt;A10857,0,SQRT((E10857-route_map__2[[#This Row],[stop_lat]])^2 + ((F10857-route_map__2[[#This Row],[stop_lon]])*COS(RADIANS(route_map__2[[#This Row],[stop_lat]])))^2)*111.32)</f>
        <v>0.13808621406538418</v>
      </c>
    </row>
    <row r="10857" spans="1:7" hidden="1" x14ac:dyDescent="0.2">
      <c r="A10857" t="s">
        <v>132</v>
      </c>
      <c r="B10857">
        <v>0</v>
      </c>
      <c r="C10857">
        <v>6</v>
      </c>
      <c r="D10857" t="s">
        <v>8199</v>
      </c>
      <c r="E10857">
        <v>49.013506999999997</v>
      </c>
      <c r="F10857">
        <v>-123.08475</v>
      </c>
      <c r="G10857">
        <f>IF(route_map__2[[#This Row],[route_label]]&lt;&gt;A10858,0,SQRT((E10858-route_map__2[[#This Row],[stop_lat]])^2 + ((F10858-route_map__2[[#This Row],[stop_lon]])*COS(RADIANS(route_map__2[[#This Row],[stop_lat]])))^2)*111.32)</f>
        <v>0.37833904203480123</v>
      </c>
    </row>
    <row r="10858" spans="1:7" hidden="1" x14ac:dyDescent="0.2">
      <c r="A10858" t="s">
        <v>132</v>
      </c>
      <c r="B10858">
        <v>0</v>
      </c>
      <c r="C10858">
        <v>7</v>
      </c>
      <c r="D10858" t="s">
        <v>8200</v>
      </c>
      <c r="E10858">
        <v>49.013958000000002</v>
      </c>
      <c r="F10858">
        <v>-123.07961400000001</v>
      </c>
      <c r="G10858">
        <f>IF(route_map__2[[#This Row],[route_label]]&lt;&gt;A10859,0,SQRT((E10859-route_map__2[[#This Row],[stop_lat]])^2 + ((F10859-route_map__2[[#This Row],[stop_lon]])*COS(RADIANS(route_map__2[[#This Row],[stop_lat]])))^2)*111.32)</f>
        <v>0.28033574608106865</v>
      </c>
    </row>
    <row r="10859" spans="1:7" hidden="1" x14ac:dyDescent="0.2">
      <c r="A10859" t="s">
        <v>132</v>
      </c>
      <c r="B10859">
        <v>0</v>
      </c>
      <c r="C10859">
        <v>8</v>
      </c>
      <c r="D10859" t="s">
        <v>8201</v>
      </c>
      <c r="E10859">
        <v>49.016475999999997</v>
      </c>
      <c r="F10859">
        <v>-123.079556</v>
      </c>
      <c r="G10859">
        <f>IF(route_map__2[[#This Row],[route_label]]&lt;&gt;A10860,0,SQRT((E10860-route_map__2[[#This Row],[stop_lat]])^2 + ((F10860-route_map__2[[#This Row],[stop_lon]])*COS(RADIANS(route_map__2[[#This Row],[stop_lat]])))^2)*111.32)</f>
        <v>0.19356833701406684</v>
      </c>
    </row>
    <row r="10860" spans="1:7" hidden="1" x14ac:dyDescent="0.2">
      <c r="A10860" t="s">
        <v>132</v>
      </c>
      <c r="B10860">
        <v>0</v>
      </c>
      <c r="C10860">
        <v>9</v>
      </c>
      <c r="D10860" t="s">
        <v>8202</v>
      </c>
      <c r="E10860">
        <v>49.018006999999997</v>
      </c>
      <c r="F10860">
        <v>-123.078299</v>
      </c>
      <c r="G10860">
        <f>IF(route_map__2[[#This Row],[route_label]]&lt;&gt;A10861,0,SQRT((E10861-route_map__2[[#This Row],[stop_lat]])^2 + ((F10861-route_map__2[[#This Row],[stop_lon]])*COS(RADIANS(route_map__2[[#This Row],[stop_lat]])))^2)*111.32)</f>
        <v>0.3358254827182981</v>
      </c>
    </row>
    <row r="10861" spans="1:7" hidden="1" x14ac:dyDescent="0.2">
      <c r="A10861" t="s">
        <v>132</v>
      </c>
      <c r="B10861">
        <v>0</v>
      </c>
      <c r="C10861">
        <v>10</v>
      </c>
      <c r="D10861" t="s">
        <v>8203</v>
      </c>
      <c r="E10861">
        <v>49.020252999999997</v>
      </c>
      <c r="F10861">
        <v>-123.075228</v>
      </c>
      <c r="G10861">
        <f>IF(route_map__2[[#This Row],[route_label]]&lt;&gt;A10862,0,SQRT((E10862-route_map__2[[#This Row],[stop_lat]])^2 + ((F10862-route_map__2[[#This Row],[stop_lon]])*COS(RADIANS(route_map__2[[#This Row],[stop_lat]])))^2)*111.32)</f>
        <v>0.30414642659559354</v>
      </c>
    </row>
    <row r="10862" spans="1:7" hidden="1" x14ac:dyDescent="0.2">
      <c r="A10862" t="s">
        <v>132</v>
      </c>
      <c r="B10862">
        <v>0</v>
      </c>
      <c r="C10862">
        <v>11</v>
      </c>
      <c r="D10862" t="s">
        <v>8204</v>
      </c>
      <c r="E10862">
        <v>49.022984999999998</v>
      </c>
      <c r="F10862">
        <v>-123.075276</v>
      </c>
      <c r="G10862">
        <f>IF(route_map__2[[#This Row],[route_label]]&lt;&gt;A10863,0,SQRT((E10863-route_map__2[[#This Row],[stop_lat]])^2 + ((F10863-route_map__2[[#This Row],[stop_lon]])*COS(RADIANS(route_map__2[[#This Row],[stop_lat]])))^2)*111.32)</f>
        <v>0.18879145447800386</v>
      </c>
    </row>
    <row r="10863" spans="1:7" hidden="1" x14ac:dyDescent="0.2">
      <c r="A10863" t="s">
        <v>132</v>
      </c>
      <c r="B10863">
        <v>0</v>
      </c>
      <c r="C10863">
        <v>12</v>
      </c>
      <c r="D10863" t="s">
        <v>8205</v>
      </c>
      <c r="E10863">
        <v>49.024617999999997</v>
      </c>
      <c r="F10863">
        <v>-123.074578</v>
      </c>
      <c r="G10863">
        <f>IF(route_map__2[[#This Row],[route_label]]&lt;&gt;A10864,0,SQRT((E10864-route_map__2[[#This Row],[stop_lat]])^2 + ((F10864-route_map__2[[#This Row],[stop_lon]])*COS(RADIANS(route_map__2[[#This Row],[stop_lat]])))^2)*111.32)</f>
        <v>0.31644796980654977</v>
      </c>
    </row>
    <row r="10864" spans="1:7" hidden="1" x14ac:dyDescent="0.2">
      <c r="A10864" t="s">
        <v>132</v>
      </c>
      <c r="B10864">
        <v>0</v>
      </c>
      <c r="C10864">
        <v>13</v>
      </c>
      <c r="D10864" t="s">
        <v>8206</v>
      </c>
      <c r="E10864">
        <v>49.024597</v>
      </c>
      <c r="F10864">
        <v>-123.070243</v>
      </c>
      <c r="G10864">
        <f>IF(route_map__2[[#This Row],[route_label]]&lt;&gt;A10865,0,SQRT((E10865-route_map__2[[#This Row],[stop_lat]])^2 + ((F10865-route_map__2[[#This Row],[stop_lon]])*COS(RADIANS(route_map__2[[#This Row],[stop_lat]])))^2)*111.32)</f>
        <v>0.15510846479810347</v>
      </c>
    </row>
    <row r="10865" spans="1:7" hidden="1" x14ac:dyDescent="0.2">
      <c r="A10865" t="s">
        <v>132</v>
      </c>
      <c r="B10865">
        <v>0</v>
      </c>
      <c r="C10865">
        <v>14</v>
      </c>
      <c r="D10865" t="s">
        <v>8207</v>
      </c>
      <c r="E10865">
        <v>49.025424999999998</v>
      </c>
      <c r="F10865">
        <v>-123.068534</v>
      </c>
      <c r="G10865">
        <f>IF(route_map__2[[#This Row],[route_label]]&lt;&gt;A10866,0,SQRT((E10866-route_map__2[[#This Row],[stop_lat]])^2 + ((F10866-route_map__2[[#This Row],[stop_lon]])*COS(RADIANS(route_map__2[[#This Row],[stop_lat]])))^2)*111.32)</f>
        <v>0.26817003895292718</v>
      </c>
    </row>
    <row r="10866" spans="1:7" hidden="1" x14ac:dyDescent="0.2">
      <c r="A10866" t="s">
        <v>132</v>
      </c>
      <c r="B10866">
        <v>0</v>
      </c>
      <c r="C10866">
        <v>15</v>
      </c>
      <c r="D10866" t="s">
        <v>8208</v>
      </c>
      <c r="E10866">
        <v>49.027833999999999</v>
      </c>
      <c r="F10866">
        <v>-123.06853</v>
      </c>
      <c r="G10866">
        <f>IF(route_map__2[[#This Row],[route_label]]&lt;&gt;A10867,0,SQRT((E10867-route_map__2[[#This Row],[stop_lat]])^2 + ((F10867-route_map__2[[#This Row],[stop_lon]])*COS(RADIANS(route_map__2[[#This Row],[stop_lat]])))^2)*111.32)</f>
        <v>0.24123292464738536</v>
      </c>
    </row>
    <row r="10867" spans="1:7" hidden="1" x14ac:dyDescent="0.2">
      <c r="A10867" t="s">
        <v>132</v>
      </c>
      <c r="B10867">
        <v>0</v>
      </c>
      <c r="C10867">
        <v>16</v>
      </c>
      <c r="D10867" t="s">
        <v>8209</v>
      </c>
      <c r="E10867">
        <v>49.030000999999999</v>
      </c>
      <c r="F10867">
        <v>-123.068545</v>
      </c>
      <c r="G10867">
        <f>IF(route_map__2[[#This Row],[route_label]]&lt;&gt;A10868,0,SQRT((E10868-route_map__2[[#This Row],[stop_lat]])^2 + ((F10868-route_map__2[[#This Row],[stop_lon]])*COS(RADIANS(route_map__2[[#This Row],[stop_lat]])))^2)*111.32)</f>
        <v>0.20294109828351453</v>
      </c>
    </row>
    <row r="10868" spans="1:7" hidden="1" x14ac:dyDescent="0.2">
      <c r="A10868" t="s">
        <v>132</v>
      </c>
      <c r="B10868">
        <v>0</v>
      </c>
      <c r="C10868">
        <v>17</v>
      </c>
      <c r="D10868" t="s">
        <v>8210</v>
      </c>
      <c r="E10868">
        <v>49.031824</v>
      </c>
      <c r="F10868">
        <v>-123.06852600000001</v>
      </c>
      <c r="G10868">
        <f>IF(route_map__2[[#This Row],[route_label]]&lt;&gt;A10869,0,SQRT((E10869-route_map__2[[#This Row],[stop_lat]])^2 + ((F10869-route_map__2[[#This Row],[stop_lon]])*COS(RADIANS(route_map__2[[#This Row],[stop_lat]])))^2)*111.32)</f>
        <v>0.43384078347383859</v>
      </c>
    </row>
    <row r="10869" spans="1:7" hidden="1" x14ac:dyDescent="0.2">
      <c r="A10869" t="s">
        <v>132</v>
      </c>
      <c r="B10869">
        <v>0</v>
      </c>
      <c r="C10869">
        <v>18</v>
      </c>
      <c r="D10869" t="s">
        <v>8211</v>
      </c>
      <c r="E10869">
        <v>49.035721000000002</v>
      </c>
      <c r="F10869">
        <v>-123.06846</v>
      </c>
      <c r="G10869">
        <f>IF(route_map__2[[#This Row],[route_label]]&lt;&gt;A10870,0,SQRT((E10870-route_map__2[[#This Row],[stop_lat]])^2 + ((F10870-route_map__2[[#This Row],[stop_lon]])*COS(RADIANS(route_map__2[[#This Row],[stop_lat]])))^2)*111.32)</f>
        <v>0.7497810881519833</v>
      </c>
    </row>
    <row r="10870" spans="1:7" hidden="1" x14ac:dyDescent="0.2">
      <c r="A10870" t="s">
        <v>132</v>
      </c>
      <c r="B10870">
        <v>0</v>
      </c>
      <c r="C10870">
        <v>19</v>
      </c>
      <c r="D10870" t="s">
        <v>8212</v>
      </c>
      <c r="E10870">
        <v>49.042355999999998</v>
      </c>
      <c r="F10870">
        <v>-123.070227</v>
      </c>
      <c r="G10870">
        <f>IF(route_map__2[[#This Row],[route_label]]&lt;&gt;A10871,0,SQRT((E10871-route_map__2[[#This Row],[stop_lat]])^2 + ((F10871-route_map__2[[#This Row],[stop_lon]])*COS(RADIANS(route_map__2[[#This Row],[stop_lat]])))^2)*111.32)</f>
        <v>0.8131675223447824</v>
      </c>
    </row>
    <row r="10871" spans="1:7" hidden="1" x14ac:dyDescent="0.2">
      <c r="A10871" t="s">
        <v>132</v>
      </c>
      <c r="B10871">
        <v>0</v>
      </c>
      <c r="C10871">
        <v>20</v>
      </c>
      <c r="D10871" t="s">
        <v>8213</v>
      </c>
      <c r="E10871">
        <v>49.038407999999997</v>
      </c>
      <c r="F10871">
        <v>-123.07960300000001</v>
      </c>
      <c r="G10871">
        <f>IF(route_map__2[[#This Row],[route_label]]&lt;&gt;A10872,0,SQRT((E10872-route_map__2[[#This Row],[stop_lat]])^2 + ((F10872-route_map__2[[#This Row],[stop_lon]])*COS(RADIANS(route_map__2[[#This Row],[stop_lat]])))^2)*111.32)</f>
        <v>0.38118158728696916</v>
      </c>
    </row>
    <row r="10872" spans="1:7" hidden="1" x14ac:dyDescent="0.2">
      <c r="A10872" t="s">
        <v>132</v>
      </c>
      <c r="B10872">
        <v>0</v>
      </c>
      <c r="C10872">
        <v>21</v>
      </c>
      <c r="D10872" t="s">
        <v>8214</v>
      </c>
      <c r="E10872">
        <v>49.041831999999999</v>
      </c>
      <c r="F10872">
        <v>-123.07965900000001</v>
      </c>
      <c r="G10872">
        <f>IF(route_map__2[[#This Row],[route_label]]&lt;&gt;A10873,0,SQRT((E10873-route_map__2[[#This Row],[stop_lat]])^2 + ((F10873-route_map__2[[#This Row],[stop_lon]])*COS(RADIANS(route_map__2[[#This Row],[stop_lat]])))^2)*111.32)</f>
        <v>1.4475767724688953</v>
      </c>
    </row>
    <row r="10873" spans="1:7" hidden="1" x14ac:dyDescent="0.2">
      <c r="A10873" t="s">
        <v>132</v>
      </c>
      <c r="B10873">
        <v>0</v>
      </c>
      <c r="C10873">
        <v>22</v>
      </c>
      <c r="D10873" t="s">
        <v>8215</v>
      </c>
      <c r="E10873">
        <v>49.054704999999998</v>
      </c>
      <c r="F10873">
        <v>-123.076853</v>
      </c>
      <c r="G10873">
        <f>IF(route_map__2[[#This Row],[route_label]]&lt;&gt;A10874,0,SQRT((E10874-route_map__2[[#This Row],[stop_lat]])^2 + ((F10874-route_map__2[[#This Row],[stop_lon]])*COS(RADIANS(route_map__2[[#This Row],[stop_lat]])))^2)*111.32)</f>
        <v>0.29667942447586754</v>
      </c>
    </row>
    <row r="10874" spans="1:7" hidden="1" x14ac:dyDescent="0.2">
      <c r="A10874" t="s">
        <v>132</v>
      </c>
      <c r="B10874">
        <v>0</v>
      </c>
      <c r="C10874">
        <v>23</v>
      </c>
      <c r="D10874" t="s">
        <v>8216</v>
      </c>
      <c r="E10874">
        <v>49.057369999999999</v>
      </c>
      <c r="F10874">
        <v>-123.07688899999999</v>
      </c>
      <c r="G10874">
        <f>IF(route_map__2[[#This Row],[route_label]]&lt;&gt;A10875,0,SQRT((E10875-route_map__2[[#This Row],[stop_lat]])^2 + ((F10875-route_map__2[[#This Row],[stop_lon]])*COS(RADIANS(route_map__2[[#This Row],[stop_lat]])))^2)*111.32)</f>
        <v>0.92233875241717933</v>
      </c>
    </row>
    <row r="10875" spans="1:7" hidden="1" x14ac:dyDescent="0.2">
      <c r="A10875" t="s">
        <v>132</v>
      </c>
      <c r="B10875">
        <v>0</v>
      </c>
      <c r="C10875">
        <v>24</v>
      </c>
      <c r="D10875" t="s">
        <v>8217</v>
      </c>
      <c r="E10875">
        <v>49.065652</v>
      </c>
      <c r="F10875">
        <v>-123.07725499999999</v>
      </c>
      <c r="G10875">
        <f>IF(route_map__2[[#This Row],[route_label]]&lt;&gt;A10876,0,SQRT((E10876-route_map__2[[#This Row],[stop_lat]])^2 + ((F10876-route_map__2[[#This Row],[stop_lon]])*COS(RADIANS(route_map__2[[#This Row],[stop_lat]])))^2)*111.32)</f>
        <v>0.35637074481055331</v>
      </c>
    </row>
    <row r="10876" spans="1:7" hidden="1" x14ac:dyDescent="0.2">
      <c r="A10876" t="s">
        <v>132</v>
      </c>
      <c r="B10876">
        <v>0</v>
      </c>
      <c r="C10876">
        <v>25</v>
      </c>
      <c r="D10876" t="s">
        <v>8218</v>
      </c>
      <c r="E10876">
        <v>49.068845000000003</v>
      </c>
      <c r="F10876">
        <v>-123.077607</v>
      </c>
      <c r="G10876">
        <f>IF(route_map__2[[#This Row],[route_label]]&lt;&gt;A10877,0,SQRT((E10877-route_map__2[[#This Row],[stop_lat]])^2 + ((F10877-route_map__2[[#This Row],[stop_lon]])*COS(RADIANS(route_map__2[[#This Row],[stop_lat]])))^2)*111.32)</f>
        <v>0.1972428816968298</v>
      </c>
    </row>
    <row r="10877" spans="1:7" hidden="1" x14ac:dyDescent="0.2">
      <c r="A10877" t="s">
        <v>132</v>
      </c>
      <c r="B10877">
        <v>0</v>
      </c>
      <c r="C10877">
        <v>26</v>
      </c>
      <c r="D10877" t="s">
        <v>8219</v>
      </c>
      <c r="E10877">
        <v>49.070616000000001</v>
      </c>
      <c r="F10877">
        <v>-123.077691</v>
      </c>
      <c r="G10877">
        <f>IF(route_map__2[[#This Row],[route_label]]&lt;&gt;A10878,0,SQRT((E10878-route_map__2[[#This Row],[stop_lat]])^2 + ((F10878-route_map__2[[#This Row],[stop_lon]])*COS(RADIANS(route_map__2[[#This Row],[stop_lat]])))^2)*111.32)</f>
        <v>0.26743940043022407</v>
      </c>
    </row>
    <row r="10878" spans="1:7" hidden="1" x14ac:dyDescent="0.2">
      <c r="A10878" t="s">
        <v>132</v>
      </c>
      <c r="B10878">
        <v>0</v>
      </c>
      <c r="C10878">
        <v>27</v>
      </c>
      <c r="D10878" t="s">
        <v>8220</v>
      </c>
      <c r="E10878">
        <v>49.072966000000001</v>
      </c>
      <c r="F10878">
        <v>-123.078453</v>
      </c>
      <c r="G10878">
        <f>IF(route_map__2[[#This Row],[route_label]]&lt;&gt;A10879,0,SQRT((E10879-route_map__2[[#This Row],[stop_lat]])^2 + ((F10879-route_map__2[[#This Row],[stop_lon]])*COS(RADIANS(route_map__2[[#This Row],[stop_lat]])))^2)*111.32)</f>
        <v>0.23854114180158537</v>
      </c>
    </row>
    <row r="10879" spans="1:7" hidden="1" x14ac:dyDescent="0.2">
      <c r="A10879" t="s">
        <v>132</v>
      </c>
      <c r="B10879">
        <v>0</v>
      </c>
      <c r="C10879">
        <v>28</v>
      </c>
      <c r="D10879" t="s">
        <v>8221</v>
      </c>
      <c r="E10879">
        <v>49.075079000000002</v>
      </c>
      <c r="F10879">
        <v>-123.078997</v>
      </c>
      <c r="G10879">
        <f>IF(route_map__2[[#This Row],[route_label]]&lt;&gt;A10880,0,SQRT((E10880-route_map__2[[#This Row],[stop_lat]])^2 + ((F10880-route_map__2[[#This Row],[stop_lon]])*COS(RADIANS(route_map__2[[#This Row],[stop_lat]])))^2)*111.32)</f>
        <v>0.57108164831597419</v>
      </c>
    </row>
    <row r="10880" spans="1:7" hidden="1" x14ac:dyDescent="0.2">
      <c r="A10880" t="s">
        <v>132</v>
      </c>
      <c r="B10880">
        <v>0</v>
      </c>
      <c r="C10880">
        <v>29</v>
      </c>
      <c r="D10880" t="s">
        <v>8222</v>
      </c>
      <c r="E10880">
        <v>49.080199999999998</v>
      </c>
      <c r="F10880">
        <v>-123.078531</v>
      </c>
      <c r="G10880">
        <f>IF(route_map__2[[#This Row],[route_label]]&lt;&gt;A10881,0,SQRT((E10881-route_map__2[[#This Row],[stop_lat]])^2 + ((F10881-route_map__2[[#This Row],[stop_lon]])*COS(RADIANS(route_map__2[[#This Row],[stop_lat]])))^2)*111.32)</f>
        <v>0.39832362473987509</v>
      </c>
    </row>
    <row r="10881" spans="1:7" hidden="1" x14ac:dyDescent="0.2">
      <c r="A10881" t="s">
        <v>132</v>
      </c>
      <c r="B10881">
        <v>0</v>
      </c>
      <c r="C10881">
        <v>30</v>
      </c>
      <c r="D10881" t="s">
        <v>8223</v>
      </c>
      <c r="E10881">
        <v>49.083773000000001</v>
      </c>
      <c r="F10881">
        <v>-123.078237</v>
      </c>
      <c r="G10881">
        <f>IF(route_map__2[[#This Row],[route_label]]&lt;&gt;A10882,0,SQRT((E10882-route_map__2[[#This Row],[stop_lat]])^2 + ((F10882-route_map__2[[#This Row],[stop_lon]])*COS(RADIANS(route_map__2[[#This Row],[stop_lat]])))^2)*111.32)</f>
        <v>0.2054445184328669</v>
      </c>
    </row>
    <row r="10882" spans="1:7" hidden="1" x14ac:dyDescent="0.2">
      <c r="A10882" t="s">
        <v>132</v>
      </c>
      <c r="B10882">
        <v>0</v>
      </c>
      <c r="C10882">
        <v>31</v>
      </c>
      <c r="D10882" t="s">
        <v>8224</v>
      </c>
      <c r="E10882">
        <v>49.085529000000001</v>
      </c>
      <c r="F10882">
        <v>-123.079104</v>
      </c>
      <c r="G10882">
        <f>IF(route_map__2[[#This Row],[route_label]]&lt;&gt;A10883,0,SQRT((E10883-route_map__2[[#This Row],[stop_lat]])^2 + ((F10883-route_map__2[[#This Row],[stop_lon]])*COS(RADIANS(route_map__2[[#This Row],[stop_lat]])))^2)*111.32)</f>
        <v>0.3890252874825138</v>
      </c>
    </row>
    <row r="10883" spans="1:7" hidden="1" x14ac:dyDescent="0.2">
      <c r="A10883" t="s">
        <v>132</v>
      </c>
      <c r="B10883">
        <v>0</v>
      </c>
      <c r="C10883">
        <v>32</v>
      </c>
      <c r="D10883" t="s">
        <v>8225</v>
      </c>
      <c r="E10883">
        <v>49.088898</v>
      </c>
      <c r="F10883">
        <v>-123.080522</v>
      </c>
      <c r="G10883">
        <f>IF(route_map__2[[#This Row],[route_label]]&lt;&gt;A10884,0,SQRT((E10884-route_map__2[[#This Row],[stop_lat]])^2 + ((F10884-route_map__2[[#This Row],[stop_lon]])*COS(RADIANS(route_map__2[[#This Row],[stop_lat]])))^2)*111.32)</f>
        <v>0.12592563197740206</v>
      </c>
    </row>
    <row r="10884" spans="1:7" hidden="1" x14ac:dyDescent="0.2">
      <c r="A10884" t="s">
        <v>132</v>
      </c>
      <c r="B10884">
        <v>0</v>
      </c>
      <c r="C10884">
        <v>33</v>
      </c>
      <c r="D10884" t="s">
        <v>8226</v>
      </c>
      <c r="E10884">
        <v>49.089767999999999</v>
      </c>
      <c r="F10884">
        <v>-123.081626</v>
      </c>
      <c r="G10884">
        <f>IF(route_map__2[[#This Row],[route_label]]&lt;&gt;A10885,0,SQRT((E10885-route_map__2[[#This Row],[stop_lat]])^2 + ((F10885-route_map__2[[#This Row],[stop_lon]])*COS(RADIANS(route_map__2[[#This Row],[stop_lat]])))^2)*111.32)</f>
        <v>0.14124895656497516</v>
      </c>
    </row>
    <row r="10885" spans="1:7" hidden="1" x14ac:dyDescent="0.2">
      <c r="A10885" t="s">
        <v>132</v>
      </c>
      <c r="B10885">
        <v>0</v>
      </c>
      <c r="C10885">
        <v>34</v>
      </c>
      <c r="D10885" t="s">
        <v>5452</v>
      </c>
      <c r="E10885">
        <v>49.090142999999998</v>
      </c>
      <c r="F10885">
        <v>-123.079775</v>
      </c>
      <c r="G10885">
        <f>IF(route_map__2[[#This Row],[route_label]]&lt;&gt;A10886,0,SQRT((E10886-route_map__2[[#This Row],[stop_lat]])^2 + ((F10886-route_map__2[[#This Row],[stop_lon]])*COS(RADIANS(route_map__2[[#This Row],[stop_lat]])))^2)*111.32)</f>
        <v>0.31230653409551767</v>
      </c>
    </row>
    <row r="10886" spans="1:7" hidden="1" x14ac:dyDescent="0.2">
      <c r="A10886" t="s">
        <v>132</v>
      </c>
      <c r="B10886">
        <v>0</v>
      </c>
      <c r="C10886">
        <v>35</v>
      </c>
      <c r="D10886" t="s">
        <v>5453</v>
      </c>
      <c r="E10886">
        <v>49.090133000000002</v>
      </c>
      <c r="F10886">
        <v>-123.075491</v>
      </c>
      <c r="G10886">
        <f>IF(route_map__2[[#This Row],[route_label]]&lt;&gt;A10887,0,SQRT((E10887-route_map__2[[#This Row],[stop_lat]])^2 + ((F10887-route_map__2[[#This Row],[stop_lon]])*COS(RADIANS(route_map__2[[#This Row],[stop_lat]])))^2)*111.32)</f>
        <v>0.31332523610766072</v>
      </c>
    </row>
    <row r="10887" spans="1:7" hidden="1" x14ac:dyDescent="0.2">
      <c r="A10887" t="s">
        <v>132</v>
      </c>
      <c r="B10887">
        <v>0</v>
      </c>
      <c r="C10887">
        <v>36</v>
      </c>
      <c r="D10887" t="s">
        <v>5454</v>
      </c>
      <c r="E10887">
        <v>49.090131999999997</v>
      </c>
      <c r="F10887">
        <v>-123.07119299999999</v>
      </c>
      <c r="G10887">
        <f>IF(route_map__2[[#This Row],[route_label]]&lt;&gt;A10888,0,SQRT((E10888-route_map__2[[#This Row],[stop_lat]])^2 + ((F10888-route_map__2[[#This Row],[stop_lon]])*COS(RADIANS(route_map__2[[#This Row],[stop_lat]])))^2)*111.32)</f>
        <v>0.22096199520935994</v>
      </c>
    </row>
    <row r="10888" spans="1:7" hidden="1" x14ac:dyDescent="0.2">
      <c r="A10888" t="s">
        <v>132</v>
      </c>
      <c r="B10888">
        <v>0</v>
      </c>
      <c r="C10888">
        <v>37</v>
      </c>
      <c r="D10888" t="s">
        <v>5455</v>
      </c>
      <c r="E10888">
        <v>49.090125</v>
      </c>
      <c r="F10888">
        <v>-123.068162</v>
      </c>
      <c r="G10888">
        <f>IF(route_map__2[[#This Row],[route_label]]&lt;&gt;A10889,0,SQRT((E10889-route_map__2[[#This Row],[stop_lat]])^2 + ((F10889-route_map__2[[#This Row],[stop_lon]])*COS(RADIANS(route_map__2[[#This Row],[stop_lat]])))^2)*111.32)</f>
        <v>0.37802828032731228</v>
      </c>
    </row>
    <row r="10889" spans="1:7" hidden="1" x14ac:dyDescent="0.2">
      <c r="A10889" t="s">
        <v>132</v>
      </c>
      <c r="B10889">
        <v>0</v>
      </c>
      <c r="C10889">
        <v>38</v>
      </c>
      <c r="D10889" t="s">
        <v>5456</v>
      </c>
      <c r="E10889">
        <v>49.089309999999998</v>
      </c>
      <c r="F10889">
        <v>-123.06312800000001</v>
      </c>
      <c r="G10889">
        <f>IF(route_map__2[[#This Row],[route_label]]&lt;&gt;A10890,0,SQRT((E10890-route_map__2[[#This Row],[stop_lat]])^2 + ((F10890-route_map__2[[#This Row],[stop_lon]])*COS(RADIANS(route_map__2[[#This Row],[stop_lat]])))^2)*111.32)</f>
        <v>0.2007366177281478</v>
      </c>
    </row>
    <row r="10890" spans="1:7" hidden="1" x14ac:dyDescent="0.2">
      <c r="A10890" t="s">
        <v>132</v>
      </c>
      <c r="B10890">
        <v>0</v>
      </c>
      <c r="C10890">
        <v>39</v>
      </c>
      <c r="D10890" t="s">
        <v>8227</v>
      </c>
      <c r="E10890">
        <v>49.087603999999999</v>
      </c>
      <c r="F10890">
        <v>-123.062236</v>
      </c>
      <c r="G10890">
        <f>IF(route_map__2[[#This Row],[route_label]]&lt;&gt;A10891,0,SQRT((E10891-route_map__2[[#This Row],[stop_lat]])^2 + ((F10891-route_map__2[[#This Row],[stop_lon]])*COS(RADIANS(route_map__2[[#This Row],[stop_lat]])))^2)*111.32)</f>
        <v>0.23892352772771311</v>
      </c>
    </row>
    <row r="10891" spans="1:7" hidden="1" x14ac:dyDescent="0.2">
      <c r="A10891" t="s">
        <v>132</v>
      </c>
      <c r="B10891">
        <v>0</v>
      </c>
      <c r="C10891">
        <v>40</v>
      </c>
      <c r="D10891" t="s">
        <v>5458</v>
      </c>
      <c r="E10891">
        <v>49.089714000000001</v>
      </c>
      <c r="F10891">
        <v>-123.062836</v>
      </c>
      <c r="G10891">
        <f>IF(route_map__2[[#This Row],[route_label]]&lt;&gt;A10892,0,SQRT((E10892-route_map__2[[#This Row],[stop_lat]])^2 + ((F10892-route_map__2[[#This Row],[stop_lon]])*COS(RADIANS(route_map__2[[#This Row],[stop_lat]])))^2)*111.32)</f>
        <v>0.47337472621353743</v>
      </c>
    </row>
    <row r="10892" spans="1:7" hidden="1" x14ac:dyDescent="0.2">
      <c r="A10892" t="s">
        <v>132</v>
      </c>
      <c r="B10892">
        <v>0</v>
      </c>
      <c r="C10892">
        <v>41</v>
      </c>
      <c r="D10892" t="s">
        <v>8228</v>
      </c>
      <c r="E10892">
        <v>49.091250000000002</v>
      </c>
      <c r="F10892">
        <v>-123.056781</v>
      </c>
      <c r="G10892">
        <f>IF(route_map__2[[#This Row],[route_label]]&lt;&gt;A10893,0,SQRT((E10893-route_map__2[[#This Row],[stop_lat]])^2 + ((F10893-route_map__2[[#This Row],[stop_lon]])*COS(RADIANS(route_map__2[[#This Row],[stop_lat]])))^2)*111.32)</f>
        <v>5.0688482490430333</v>
      </c>
    </row>
    <row r="10893" spans="1:7" hidden="1" x14ac:dyDescent="0.2">
      <c r="A10893" t="s">
        <v>132</v>
      </c>
      <c r="B10893">
        <v>0</v>
      </c>
      <c r="C10893">
        <v>42</v>
      </c>
      <c r="D10893" t="s">
        <v>5522</v>
      </c>
      <c r="E10893">
        <v>49.133056000000003</v>
      </c>
      <c r="F10893">
        <v>-123.08433599999999</v>
      </c>
      <c r="G10893">
        <f>IF(route_map__2[[#This Row],[route_label]]&lt;&gt;A10894,0,SQRT((E10894-route_map__2[[#This Row],[stop_lat]])^2 + ((F10894-route_map__2[[#This Row],[stop_lon]])*COS(RADIANS(route_map__2[[#This Row],[stop_lat]])))^2)*111.32)</f>
        <v>7.5837556803471102</v>
      </c>
    </row>
    <row r="10894" spans="1:7" hidden="1" x14ac:dyDescent="0.2">
      <c r="A10894" t="s">
        <v>132</v>
      </c>
      <c r="B10894">
        <v>0</v>
      </c>
      <c r="C10894">
        <v>43</v>
      </c>
      <c r="D10894" t="s">
        <v>5523</v>
      </c>
      <c r="E10894">
        <v>49.195515</v>
      </c>
      <c r="F10894">
        <v>-123.125911</v>
      </c>
      <c r="G10894">
        <f>IF(route_map__2[[#This Row],[route_label]]&lt;&gt;A10895,0,SQRT((E10895-route_map__2[[#This Row],[stop_lat]])^2 + ((F10895-route_map__2[[#This Row],[stop_lon]])*COS(RADIANS(route_map__2[[#This Row],[stop_lat]])))^2)*111.32)</f>
        <v>7.5270662349306301</v>
      </c>
    </row>
    <row r="10895" spans="1:7" hidden="1" x14ac:dyDescent="0.2">
      <c r="A10895" t="s">
        <v>132</v>
      </c>
      <c r="B10895">
        <v>1</v>
      </c>
      <c r="C10895">
        <v>1</v>
      </c>
      <c r="D10895" t="s">
        <v>5525</v>
      </c>
      <c r="E10895">
        <v>49.132829999999998</v>
      </c>
      <c r="F10895">
        <v>-123.08712</v>
      </c>
      <c r="G10895">
        <f>IF(route_map__2[[#This Row],[route_label]]&lt;&gt;A10896,0,SQRT((E10896-route_map__2[[#This Row],[stop_lat]])^2 + ((F10896-route_map__2[[#This Row],[stop_lon]])*COS(RADIANS(route_map__2[[#This Row],[stop_lat]])))^2)*111.32)</f>
        <v>5.3427343084163548</v>
      </c>
    </row>
    <row r="10896" spans="1:7" hidden="1" x14ac:dyDescent="0.2">
      <c r="A10896" t="s">
        <v>132</v>
      </c>
      <c r="B10896">
        <v>1</v>
      </c>
      <c r="C10896">
        <v>2</v>
      </c>
      <c r="D10896" t="s">
        <v>8229</v>
      </c>
      <c r="E10896">
        <v>49.089004000000003</v>
      </c>
      <c r="F10896">
        <v>-123.05722</v>
      </c>
      <c r="G10896">
        <f>IF(route_map__2[[#This Row],[route_label]]&lt;&gt;A10897,0,SQRT((E10897-route_map__2[[#This Row],[stop_lat]])^2 + ((F10897-route_map__2[[#This Row],[stop_lon]])*COS(RADIANS(route_map__2[[#This Row],[stop_lat]])))^2)*111.32)</f>
        <v>5.337506095884013</v>
      </c>
    </row>
    <row r="10897" spans="1:7" hidden="1" x14ac:dyDescent="0.2">
      <c r="A10897" t="s">
        <v>132</v>
      </c>
      <c r="B10897">
        <v>1</v>
      </c>
      <c r="C10897">
        <v>3</v>
      </c>
      <c r="D10897" t="s">
        <v>8230</v>
      </c>
      <c r="E10897">
        <v>49.041665999999999</v>
      </c>
      <c r="F10897">
        <v>-123.068856</v>
      </c>
      <c r="G10897">
        <f>IF(route_map__2[[#This Row],[route_label]]&lt;&gt;A10898,0,SQRT((E10898-route_map__2[[#This Row],[stop_lat]])^2 + ((F10898-route_map__2[[#This Row],[stop_lon]])*COS(RADIANS(route_map__2[[#This Row],[stop_lat]])))^2)*111.32)</f>
        <v>0.64309565656018164</v>
      </c>
    </row>
    <row r="10898" spans="1:7" hidden="1" x14ac:dyDescent="0.2">
      <c r="A10898" t="s">
        <v>132</v>
      </c>
      <c r="B10898">
        <v>1</v>
      </c>
      <c r="C10898">
        <v>4</v>
      </c>
      <c r="D10898" t="s">
        <v>8231</v>
      </c>
      <c r="E10898">
        <v>49.035888999999997</v>
      </c>
      <c r="F10898">
        <v>-123.068854</v>
      </c>
      <c r="G10898">
        <f>IF(route_map__2[[#This Row],[route_label]]&lt;&gt;A10899,0,SQRT((E10899-route_map__2[[#This Row],[stop_lat]])^2 + ((F10899-route_map__2[[#This Row],[stop_lon]])*COS(RADIANS(route_map__2[[#This Row],[stop_lat]])))^2)*111.32)</f>
        <v>0.4725628730191142</v>
      </c>
    </row>
    <row r="10899" spans="1:7" hidden="1" x14ac:dyDescent="0.2">
      <c r="A10899" t="s">
        <v>132</v>
      </c>
      <c r="B10899">
        <v>1</v>
      </c>
      <c r="C10899">
        <v>5</v>
      </c>
      <c r="D10899" t="s">
        <v>8232</v>
      </c>
      <c r="E10899">
        <v>49.031644</v>
      </c>
      <c r="F10899">
        <v>-123.06881300000001</v>
      </c>
      <c r="G10899">
        <f>IF(route_map__2[[#This Row],[route_label]]&lt;&gt;A10900,0,SQRT((E10900-route_map__2[[#This Row],[stop_lat]])^2 + ((F10900-route_map__2[[#This Row],[stop_lon]])*COS(RADIANS(route_map__2[[#This Row],[stop_lat]])))^2)*111.32)</f>
        <v>0.28909818740943988</v>
      </c>
    </row>
    <row r="10900" spans="1:7" hidden="1" x14ac:dyDescent="0.2">
      <c r="A10900" t="s">
        <v>132</v>
      </c>
      <c r="B10900">
        <v>1</v>
      </c>
      <c r="C10900">
        <v>6</v>
      </c>
      <c r="D10900" t="s">
        <v>8233</v>
      </c>
      <c r="E10900">
        <v>49.029046999999998</v>
      </c>
      <c r="F10900">
        <v>-123.068817</v>
      </c>
      <c r="G10900">
        <f>IF(route_map__2[[#This Row],[route_label]]&lt;&gt;A10901,0,SQRT((E10901-route_map__2[[#This Row],[stop_lat]])^2 + ((F10901-route_map__2[[#This Row],[stop_lon]])*COS(RADIANS(route_map__2[[#This Row],[stop_lat]])))^2)*111.32)</f>
        <v>0.21974587395193573</v>
      </c>
    </row>
    <row r="10901" spans="1:7" hidden="1" x14ac:dyDescent="0.2">
      <c r="A10901" t="s">
        <v>132</v>
      </c>
      <c r="B10901">
        <v>1</v>
      </c>
      <c r="C10901">
        <v>7</v>
      </c>
      <c r="D10901" t="s">
        <v>8234</v>
      </c>
      <c r="E10901">
        <v>49.027073000000001</v>
      </c>
      <c r="F10901">
        <v>-123.06881300000001</v>
      </c>
      <c r="G10901">
        <f>IF(route_map__2[[#This Row],[route_label]]&lt;&gt;A10902,0,SQRT((E10902-route_map__2[[#This Row],[stop_lat]])^2 + ((F10902-route_map__2[[#This Row],[stop_lon]])*COS(RADIANS(route_map__2[[#This Row],[stop_lat]])))^2)*111.32)</f>
        <v>0.25719417732348443</v>
      </c>
    </row>
    <row r="10902" spans="1:7" hidden="1" x14ac:dyDescent="0.2">
      <c r="A10902" t="s">
        <v>132</v>
      </c>
      <c r="B10902">
        <v>1</v>
      </c>
      <c r="C10902">
        <v>8</v>
      </c>
      <c r="D10902" t="s">
        <v>8235</v>
      </c>
      <c r="E10902">
        <v>49.024776000000003</v>
      </c>
      <c r="F10902">
        <v>-123.069192</v>
      </c>
      <c r="G10902">
        <f>IF(route_map__2[[#This Row],[route_label]]&lt;&gt;A10903,0,SQRT((E10903-route_map__2[[#This Row],[stop_lat]])^2 + ((F10903-route_map__2[[#This Row],[stop_lon]])*COS(RADIANS(route_map__2[[#This Row],[stop_lat]])))^2)*111.32)</f>
        <v>0.24702804208760493</v>
      </c>
    </row>
    <row r="10903" spans="1:7" hidden="1" x14ac:dyDescent="0.2">
      <c r="A10903" t="s">
        <v>132</v>
      </c>
      <c r="B10903">
        <v>1</v>
      </c>
      <c r="C10903">
        <v>9</v>
      </c>
      <c r="D10903" t="s">
        <v>8236</v>
      </c>
      <c r="E10903">
        <v>49.024757000000001</v>
      </c>
      <c r="F10903">
        <v>-123.072576</v>
      </c>
      <c r="G10903">
        <f>IF(route_map__2[[#This Row],[route_label]]&lt;&gt;A10904,0,SQRT((E10904-route_map__2[[#This Row],[stop_lat]])^2 + ((F10904-route_map__2[[#This Row],[stop_lon]])*COS(RADIANS(route_map__2[[#This Row],[stop_lat]])))^2)*111.32)</f>
        <v>0.22602226828651442</v>
      </c>
    </row>
    <row r="10904" spans="1:7" hidden="1" x14ac:dyDescent="0.2">
      <c r="A10904" t="s">
        <v>132</v>
      </c>
      <c r="B10904">
        <v>1</v>
      </c>
      <c r="C10904">
        <v>10</v>
      </c>
      <c r="D10904" t="s">
        <v>8237</v>
      </c>
      <c r="E10904">
        <v>49.024200999999998</v>
      </c>
      <c r="F10904">
        <v>-123.075554</v>
      </c>
      <c r="G10904">
        <f>IF(route_map__2[[#This Row],[route_label]]&lt;&gt;A10905,0,SQRT((E10905-route_map__2[[#This Row],[stop_lat]])^2 + ((F10905-route_map__2[[#This Row],[stop_lon]])*COS(RADIANS(route_map__2[[#This Row],[stop_lat]])))^2)*111.32)</f>
        <v>0.28491463836769809</v>
      </c>
    </row>
    <row r="10905" spans="1:7" hidden="1" x14ac:dyDescent="0.2">
      <c r="A10905" t="s">
        <v>132</v>
      </c>
      <c r="B10905">
        <v>1</v>
      </c>
      <c r="C10905">
        <v>11</v>
      </c>
      <c r="D10905" t="s">
        <v>8238</v>
      </c>
      <c r="E10905">
        <v>49.021642999999997</v>
      </c>
      <c r="F10905">
        <v>-123.075424</v>
      </c>
      <c r="G10905">
        <f>IF(route_map__2[[#This Row],[route_label]]&lt;&gt;A10906,0,SQRT((E10906-route_map__2[[#This Row],[stop_lat]])^2 + ((F10906-route_map__2[[#This Row],[stop_lon]])*COS(RADIANS(route_map__2[[#This Row],[stop_lat]])))^2)*111.32)</f>
        <v>0.24892983750407413</v>
      </c>
    </row>
    <row r="10906" spans="1:7" hidden="1" x14ac:dyDescent="0.2">
      <c r="A10906" t="s">
        <v>132</v>
      </c>
      <c r="B10906">
        <v>1</v>
      </c>
      <c r="C10906">
        <v>12</v>
      </c>
      <c r="D10906" t="s">
        <v>8239</v>
      </c>
      <c r="E10906">
        <v>49.019409000000003</v>
      </c>
      <c r="F10906">
        <v>-123.075574</v>
      </c>
      <c r="G10906">
        <f>IF(route_map__2[[#This Row],[route_label]]&lt;&gt;A10907,0,SQRT((E10907-route_map__2[[#This Row],[stop_lat]])^2 + ((F10907-route_map__2[[#This Row],[stop_lon]])*COS(RADIANS(route_map__2[[#This Row],[stop_lat]])))^2)*111.32)</f>
        <v>0.18750206986422077</v>
      </c>
    </row>
    <row r="10907" spans="1:7" hidden="1" x14ac:dyDescent="0.2">
      <c r="A10907" t="s">
        <v>132</v>
      </c>
      <c r="B10907">
        <v>1</v>
      </c>
      <c r="C10907">
        <v>13</v>
      </c>
      <c r="D10907" t="s">
        <v>8240</v>
      </c>
      <c r="E10907">
        <v>49.018130999999997</v>
      </c>
      <c r="F10907">
        <v>-123.077247</v>
      </c>
      <c r="G10907">
        <f>IF(route_map__2[[#This Row],[route_label]]&lt;&gt;A10908,0,SQRT((E10908-route_map__2[[#This Row],[stop_lat]])^2 + ((F10908-route_map__2[[#This Row],[stop_lon]])*COS(RADIANS(route_map__2[[#This Row],[stop_lat]])))^2)*111.32)</f>
        <v>0.18532652691457144</v>
      </c>
    </row>
    <row r="10908" spans="1:7" hidden="1" x14ac:dyDescent="0.2">
      <c r="A10908" t="s">
        <v>132</v>
      </c>
      <c r="B10908">
        <v>1</v>
      </c>
      <c r="C10908">
        <v>14</v>
      </c>
      <c r="D10908" t="s">
        <v>8241</v>
      </c>
      <c r="E10908">
        <v>49.017704999999999</v>
      </c>
      <c r="F10908">
        <v>-123.079701</v>
      </c>
      <c r="G10908">
        <f>IF(route_map__2[[#This Row],[route_label]]&lt;&gt;A10909,0,SQRT((E10909-route_map__2[[#This Row],[stop_lat]])^2 + ((F10909-route_map__2[[#This Row],[stop_lon]])*COS(RADIANS(route_map__2[[#This Row],[stop_lat]])))^2)*111.32)</f>
        <v>0.24091888101809605</v>
      </c>
    </row>
    <row r="10909" spans="1:7" hidden="1" x14ac:dyDescent="0.2">
      <c r="A10909" t="s">
        <v>132</v>
      </c>
      <c r="B10909">
        <v>1</v>
      </c>
      <c r="C10909">
        <v>15</v>
      </c>
      <c r="D10909" t="s">
        <v>8242</v>
      </c>
      <c r="E10909">
        <v>49.015540999999999</v>
      </c>
      <c r="F10909">
        <v>-123.079746</v>
      </c>
      <c r="G10909">
        <f>IF(route_map__2[[#This Row],[route_label]]&lt;&gt;A10910,0,SQRT((E10910-route_map__2[[#This Row],[stop_lat]])^2 + ((F10910-route_map__2[[#This Row],[stop_lon]])*COS(RADIANS(route_map__2[[#This Row],[stop_lat]])))^2)*111.32)</f>
        <v>0.19752552356131461</v>
      </c>
    </row>
    <row r="10910" spans="1:7" hidden="1" x14ac:dyDescent="0.2">
      <c r="A10910" t="s">
        <v>132</v>
      </c>
      <c r="B10910">
        <v>1</v>
      </c>
      <c r="C10910">
        <v>16</v>
      </c>
      <c r="D10910" t="s">
        <v>8243</v>
      </c>
      <c r="E10910">
        <v>49.013767000000001</v>
      </c>
      <c r="F10910">
        <v>-123.079803</v>
      </c>
      <c r="G10910">
        <f>IF(route_map__2[[#This Row],[route_label]]&lt;&gt;A10911,0,SQRT((E10911-route_map__2[[#This Row],[stop_lat]])^2 + ((F10911-route_map__2[[#This Row],[stop_lon]])*COS(RADIANS(route_map__2[[#This Row],[stop_lat]])))^2)*111.32)</f>
        <v>0.42225511367469959</v>
      </c>
    </row>
    <row r="10911" spans="1:7" hidden="1" x14ac:dyDescent="0.2">
      <c r="A10911" t="s">
        <v>132</v>
      </c>
      <c r="B10911">
        <v>1</v>
      </c>
      <c r="C10911">
        <v>17</v>
      </c>
      <c r="D10911" t="s">
        <v>8244</v>
      </c>
      <c r="E10911">
        <v>49.013216</v>
      </c>
      <c r="F10911">
        <v>-123.085525</v>
      </c>
      <c r="G10911">
        <f>IF(route_map__2[[#This Row],[route_label]]&lt;&gt;A10912,0,SQRT((E10912-route_map__2[[#This Row],[stop_lat]])^2 + ((F10912-route_map__2[[#This Row],[stop_lon]])*COS(RADIANS(route_map__2[[#This Row],[stop_lat]])))^2)*111.32)</f>
        <v>0.23491518639775696</v>
      </c>
    </row>
    <row r="10912" spans="1:7" hidden="1" x14ac:dyDescent="0.2">
      <c r="A10912" t="s">
        <v>132</v>
      </c>
      <c r="B10912">
        <v>1</v>
      </c>
      <c r="C10912">
        <v>18</v>
      </c>
      <c r="D10912" t="s">
        <v>8245</v>
      </c>
      <c r="E10912">
        <v>49.01117</v>
      </c>
      <c r="F10912">
        <v>-123.084737</v>
      </c>
      <c r="G10912">
        <f>IF(route_map__2[[#This Row],[route_label]]&lt;&gt;A10913,0,SQRT((E10913-route_map__2[[#This Row],[stop_lat]])^2 + ((F10913-route_map__2[[#This Row],[stop_lon]])*COS(RADIANS(route_map__2[[#This Row],[stop_lat]])))^2)*111.32)</f>
        <v>0.23178448582338029</v>
      </c>
    </row>
    <row r="10913" spans="1:7" hidden="1" x14ac:dyDescent="0.2">
      <c r="A10913" t="s">
        <v>132</v>
      </c>
      <c r="B10913">
        <v>1</v>
      </c>
      <c r="C10913">
        <v>19</v>
      </c>
      <c r="D10913" t="s">
        <v>8246</v>
      </c>
      <c r="E10913">
        <v>49.010075000000001</v>
      </c>
      <c r="F10913">
        <v>-123.082037</v>
      </c>
      <c r="G10913">
        <f>IF(route_map__2[[#This Row],[route_label]]&lt;&gt;A10914,0,SQRT((E10914-route_map__2[[#This Row],[stop_lat]])^2 + ((F10914-route_map__2[[#This Row],[stop_lon]])*COS(RADIANS(route_map__2[[#This Row],[stop_lat]])))^2)*111.32)</f>
        <v>0.29870986237446756</v>
      </c>
    </row>
    <row r="10914" spans="1:7" hidden="1" x14ac:dyDescent="0.2">
      <c r="A10914" t="s">
        <v>132</v>
      </c>
      <c r="B10914">
        <v>1</v>
      </c>
      <c r="C10914">
        <v>20</v>
      </c>
      <c r="D10914" t="s">
        <v>8247</v>
      </c>
      <c r="E10914">
        <v>49.010018000000002</v>
      </c>
      <c r="F10914">
        <v>-123.07794699999999</v>
      </c>
      <c r="G10914">
        <f>IF(route_map__2[[#This Row],[route_label]]&lt;&gt;A10915,0,SQRT((E10915-route_map__2[[#This Row],[stop_lat]])^2 + ((F10915-route_map__2[[#This Row],[stop_lon]])*COS(RADIANS(route_map__2[[#This Row],[stop_lat]])))^2)*111.32)</f>
        <v>0.28229564360096848</v>
      </c>
    </row>
    <row r="10915" spans="1:7" hidden="1" x14ac:dyDescent="0.2">
      <c r="A10915" t="s">
        <v>132</v>
      </c>
      <c r="B10915">
        <v>1</v>
      </c>
      <c r="C10915">
        <v>21</v>
      </c>
      <c r="D10915" t="s">
        <v>8248</v>
      </c>
      <c r="E10915">
        <v>49.009439</v>
      </c>
      <c r="F10915">
        <v>-123.074183</v>
      </c>
      <c r="G10915">
        <f>IF(route_map__2[[#This Row],[route_label]]&lt;&gt;A10916,0,SQRT((E10916-route_map__2[[#This Row],[stop_lat]])^2 + ((F10916-route_map__2[[#This Row],[stop_lon]])*COS(RADIANS(route_map__2[[#This Row],[stop_lat]])))^2)*111.32)</f>
        <v>0.31781890196818818</v>
      </c>
    </row>
    <row r="10916" spans="1:7" hidden="1" x14ac:dyDescent="0.2">
      <c r="A10916" t="s">
        <v>132</v>
      </c>
      <c r="B10916">
        <v>1</v>
      </c>
      <c r="C10916">
        <v>22</v>
      </c>
      <c r="D10916" t="s">
        <v>8249</v>
      </c>
      <c r="E10916">
        <v>49.006583999999997</v>
      </c>
      <c r="F10916">
        <v>-123.07417700000001</v>
      </c>
      <c r="G10916">
        <f>IF(route_map__2[[#This Row],[route_label]]&lt;&gt;A10917,0,SQRT((E10917-route_map__2[[#This Row],[stop_lat]])^2 + ((F10917-route_map__2[[#This Row],[stop_lon]])*COS(RADIANS(route_map__2[[#This Row],[stop_lat]])))^2)*111.32)</f>
        <v>0.28452283833552622</v>
      </c>
    </row>
    <row r="10917" spans="1:7" hidden="1" x14ac:dyDescent="0.2">
      <c r="A10917" t="s">
        <v>132</v>
      </c>
      <c r="B10917">
        <v>1</v>
      </c>
      <c r="C10917">
        <v>23</v>
      </c>
      <c r="D10917" t="s">
        <v>8194</v>
      </c>
      <c r="E10917">
        <v>49.006407000000003</v>
      </c>
      <c r="F10917">
        <v>-123.078064</v>
      </c>
      <c r="G10917">
        <f>IF(route_map__2[[#This Row],[route_label]]&lt;&gt;A10918,0,SQRT((E10918-route_map__2[[#This Row],[stop_lat]])^2 + ((F10918-route_map__2[[#This Row],[stop_lon]])*COS(RADIANS(route_map__2[[#This Row],[stop_lat]])))^2)*111.32)</f>
        <v>0</v>
      </c>
    </row>
    <row r="10918" spans="1:7" hidden="1" x14ac:dyDescent="0.2">
      <c r="A10918" t="s">
        <v>401</v>
      </c>
      <c r="B10918">
        <v>0</v>
      </c>
      <c r="C10918">
        <v>1</v>
      </c>
      <c r="D10918" t="s">
        <v>8194</v>
      </c>
      <c r="E10918">
        <v>49.006407000000003</v>
      </c>
      <c r="F10918">
        <v>-123.078064</v>
      </c>
      <c r="G10918">
        <f>IF(route_map__2[[#This Row],[route_label]]&lt;&gt;A10919,0,SQRT((E10919-route_map__2[[#This Row],[stop_lat]])^2 + ((F10919-route_map__2[[#This Row],[stop_lon]])*COS(RADIANS(route_map__2[[#This Row],[stop_lat]])))^2)*111.32)</f>
        <v>0.19869697983352086</v>
      </c>
    </row>
    <row r="10919" spans="1:7" hidden="1" x14ac:dyDescent="0.2">
      <c r="A10919" t="s">
        <v>401</v>
      </c>
      <c r="B10919">
        <v>0</v>
      </c>
      <c r="C10919">
        <v>2</v>
      </c>
      <c r="D10919" t="s">
        <v>8195</v>
      </c>
      <c r="E10919">
        <v>49.008184</v>
      </c>
      <c r="F10919">
        <v>-123.07832000000001</v>
      </c>
      <c r="G10919">
        <f>IF(route_map__2[[#This Row],[route_label]]&lt;&gt;A10920,0,SQRT((E10920-route_map__2[[#This Row],[stop_lat]])^2 + ((F10920-route_map__2[[#This Row],[stop_lon]])*COS(RADIANS(route_map__2[[#This Row],[stop_lat]])))^2)*111.32)</f>
        <v>0.25560243289492579</v>
      </c>
    </row>
    <row r="10920" spans="1:7" hidden="1" x14ac:dyDescent="0.2">
      <c r="A10920" t="s">
        <v>401</v>
      </c>
      <c r="B10920">
        <v>0</v>
      </c>
      <c r="C10920">
        <v>3</v>
      </c>
      <c r="D10920" t="s">
        <v>8196</v>
      </c>
      <c r="E10920">
        <v>49.010125000000002</v>
      </c>
      <c r="F10920">
        <v>-123.08019</v>
      </c>
      <c r="G10920">
        <f>IF(route_map__2[[#This Row],[route_label]]&lt;&gt;A10921,0,SQRT((E10921-route_map__2[[#This Row],[stop_lat]])^2 + ((F10921-route_map__2[[#This Row],[stop_lon]])*COS(RADIANS(route_map__2[[#This Row],[stop_lat]])))^2)*111.32)</f>
        <v>0.20908352812367992</v>
      </c>
    </row>
    <row r="10921" spans="1:7" hidden="1" x14ac:dyDescent="0.2">
      <c r="A10921" t="s">
        <v>401</v>
      </c>
      <c r="B10921">
        <v>0</v>
      </c>
      <c r="C10921">
        <v>4</v>
      </c>
      <c r="D10921" t="s">
        <v>8197</v>
      </c>
      <c r="E10921">
        <v>49.010370000000002</v>
      </c>
      <c r="F10921">
        <v>-123.083029</v>
      </c>
      <c r="G10921">
        <f>IF(route_map__2[[#This Row],[route_label]]&lt;&gt;A10922,0,SQRT((E10922-route_map__2[[#This Row],[stop_lat]])^2 + ((F10922-route_map__2[[#This Row],[stop_lon]])*COS(RADIANS(route_map__2[[#This Row],[stop_lat]])))^2)*111.32)</f>
        <v>0.27404982451481141</v>
      </c>
    </row>
    <row r="10922" spans="1:7" hidden="1" x14ac:dyDescent="0.2">
      <c r="A10922" t="s">
        <v>401</v>
      </c>
      <c r="B10922">
        <v>0</v>
      </c>
      <c r="C10922">
        <v>5</v>
      </c>
      <c r="D10922" t="s">
        <v>8198</v>
      </c>
      <c r="E10922">
        <v>49.012323000000002</v>
      </c>
      <c r="F10922">
        <v>-123.085314</v>
      </c>
      <c r="G10922">
        <f>IF(route_map__2[[#This Row],[route_label]]&lt;&gt;A10923,0,SQRT((E10923-route_map__2[[#This Row],[stop_lat]])^2 + ((F10923-route_map__2[[#This Row],[stop_lon]])*COS(RADIANS(route_map__2[[#This Row],[stop_lat]])))^2)*111.32)</f>
        <v>0.13808621406538418</v>
      </c>
    </row>
    <row r="10923" spans="1:7" hidden="1" x14ac:dyDescent="0.2">
      <c r="A10923" t="s">
        <v>401</v>
      </c>
      <c r="B10923">
        <v>0</v>
      </c>
      <c r="C10923">
        <v>6</v>
      </c>
      <c r="D10923" t="s">
        <v>8199</v>
      </c>
      <c r="E10923">
        <v>49.013506999999997</v>
      </c>
      <c r="F10923">
        <v>-123.08475</v>
      </c>
      <c r="G10923">
        <f>IF(route_map__2[[#This Row],[route_label]]&lt;&gt;A10924,0,SQRT((E10924-route_map__2[[#This Row],[stop_lat]])^2 + ((F10924-route_map__2[[#This Row],[stop_lon]])*COS(RADIANS(route_map__2[[#This Row],[stop_lat]])))^2)*111.32)</f>
        <v>0.37833904203480123</v>
      </c>
    </row>
    <row r="10924" spans="1:7" hidden="1" x14ac:dyDescent="0.2">
      <c r="A10924" t="s">
        <v>401</v>
      </c>
      <c r="B10924">
        <v>0</v>
      </c>
      <c r="C10924">
        <v>7</v>
      </c>
      <c r="D10924" t="s">
        <v>8200</v>
      </c>
      <c r="E10924">
        <v>49.013958000000002</v>
      </c>
      <c r="F10924">
        <v>-123.07961400000001</v>
      </c>
      <c r="G10924">
        <f>IF(route_map__2[[#This Row],[route_label]]&lt;&gt;A10925,0,SQRT((E10925-route_map__2[[#This Row],[stop_lat]])^2 + ((F10925-route_map__2[[#This Row],[stop_lon]])*COS(RADIANS(route_map__2[[#This Row],[stop_lat]])))^2)*111.32)</f>
        <v>0.28033574608106865</v>
      </c>
    </row>
    <row r="10925" spans="1:7" hidden="1" x14ac:dyDescent="0.2">
      <c r="A10925" t="s">
        <v>401</v>
      </c>
      <c r="B10925">
        <v>0</v>
      </c>
      <c r="C10925">
        <v>8</v>
      </c>
      <c r="D10925" t="s">
        <v>8201</v>
      </c>
      <c r="E10925">
        <v>49.016475999999997</v>
      </c>
      <c r="F10925">
        <v>-123.079556</v>
      </c>
      <c r="G10925">
        <f>IF(route_map__2[[#This Row],[route_label]]&lt;&gt;A10926,0,SQRT((E10926-route_map__2[[#This Row],[stop_lat]])^2 + ((F10926-route_map__2[[#This Row],[stop_lon]])*COS(RADIANS(route_map__2[[#This Row],[stop_lat]])))^2)*111.32)</f>
        <v>0.19356833701406684</v>
      </c>
    </row>
    <row r="10926" spans="1:7" hidden="1" x14ac:dyDescent="0.2">
      <c r="A10926" t="s">
        <v>401</v>
      </c>
      <c r="B10926">
        <v>0</v>
      </c>
      <c r="C10926">
        <v>9</v>
      </c>
      <c r="D10926" t="s">
        <v>8202</v>
      </c>
      <c r="E10926">
        <v>49.018006999999997</v>
      </c>
      <c r="F10926">
        <v>-123.078299</v>
      </c>
      <c r="G10926">
        <f>IF(route_map__2[[#This Row],[route_label]]&lt;&gt;A10927,0,SQRT((E10927-route_map__2[[#This Row],[stop_lat]])^2 + ((F10927-route_map__2[[#This Row],[stop_lon]])*COS(RADIANS(route_map__2[[#This Row],[stop_lat]])))^2)*111.32)</f>
        <v>0.3358254827182981</v>
      </c>
    </row>
    <row r="10927" spans="1:7" hidden="1" x14ac:dyDescent="0.2">
      <c r="A10927" t="s">
        <v>401</v>
      </c>
      <c r="B10927">
        <v>0</v>
      </c>
      <c r="C10927">
        <v>10</v>
      </c>
      <c r="D10927" t="s">
        <v>8203</v>
      </c>
      <c r="E10927">
        <v>49.020252999999997</v>
      </c>
      <c r="F10927">
        <v>-123.075228</v>
      </c>
      <c r="G10927">
        <f>IF(route_map__2[[#This Row],[route_label]]&lt;&gt;A10928,0,SQRT((E10928-route_map__2[[#This Row],[stop_lat]])^2 + ((F10928-route_map__2[[#This Row],[stop_lon]])*COS(RADIANS(route_map__2[[#This Row],[stop_lat]])))^2)*111.32)</f>
        <v>0.30414642659559354</v>
      </c>
    </row>
    <row r="10928" spans="1:7" hidden="1" x14ac:dyDescent="0.2">
      <c r="A10928" t="s">
        <v>401</v>
      </c>
      <c r="B10928">
        <v>0</v>
      </c>
      <c r="C10928">
        <v>11</v>
      </c>
      <c r="D10928" t="s">
        <v>8204</v>
      </c>
      <c r="E10928">
        <v>49.022984999999998</v>
      </c>
      <c r="F10928">
        <v>-123.075276</v>
      </c>
      <c r="G10928">
        <f>IF(route_map__2[[#This Row],[route_label]]&lt;&gt;A10929,0,SQRT((E10929-route_map__2[[#This Row],[stop_lat]])^2 + ((F10929-route_map__2[[#This Row],[stop_lon]])*COS(RADIANS(route_map__2[[#This Row],[stop_lat]])))^2)*111.32)</f>
        <v>0.18879145447800386</v>
      </c>
    </row>
    <row r="10929" spans="1:7" hidden="1" x14ac:dyDescent="0.2">
      <c r="A10929" t="s">
        <v>401</v>
      </c>
      <c r="B10929">
        <v>0</v>
      </c>
      <c r="C10929">
        <v>12</v>
      </c>
      <c r="D10929" t="s">
        <v>8205</v>
      </c>
      <c r="E10929">
        <v>49.024617999999997</v>
      </c>
      <c r="F10929">
        <v>-123.074578</v>
      </c>
      <c r="G10929">
        <f>IF(route_map__2[[#This Row],[route_label]]&lt;&gt;A10930,0,SQRT((E10930-route_map__2[[#This Row],[stop_lat]])^2 + ((F10930-route_map__2[[#This Row],[stop_lon]])*COS(RADIANS(route_map__2[[#This Row],[stop_lat]])))^2)*111.32)</f>
        <v>0.31644796980654977</v>
      </c>
    </row>
    <row r="10930" spans="1:7" hidden="1" x14ac:dyDescent="0.2">
      <c r="A10930" t="s">
        <v>401</v>
      </c>
      <c r="B10930">
        <v>0</v>
      </c>
      <c r="C10930">
        <v>13</v>
      </c>
      <c r="D10930" t="s">
        <v>8206</v>
      </c>
      <c r="E10930">
        <v>49.024597</v>
      </c>
      <c r="F10930">
        <v>-123.070243</v>
      </c>
      <c r="G10930">
        <f>IF(route_map__2[[#This Row],[route_label]]&lt;&gt;A10931,0,SQRT((E10931-route_map__2[[#This Row],[stop_lat]])^2 + ((F10931-route_map__2[[#This Row],[stop_lon]])*COS(RADIANS(route_map__2[[#This Row],[stop_lat]])))^2)*111.32)</f>
        <v>0.15510846479810347</v>
      </c>
    </row>
    <row r="10931" spans="1:7" hidden="1" x14ac:dyDescent="0.2">
      <c r="A10931" t="s">
        <v>401</v>
      </c>
      <c r="B10931">
        <v>0</v>
      </c>
      <c r="C10931">
        <v>14</v>
      </c>
      <c r="D10931" t="s">
        <v>8207</v>
      </c>
      <c r="E10931">
        <v>49.025424999999998</v>
      </c>
      <c r="F10931">
        <v>-123.068534</v>
      </c>
      <c r="G10931">
        <f>IF(route_map__2[[#This Row],[route_label]]&lt;&gt;A10932,0,SQRT((E10932-route_map__2[[#This Row],[stop_lat]])^2 + ((F10932-route_map__2[[#This Row],[stop_lon]])*COS(RADIANS(route_map__2[[#This Row],[stop_lat]])))^2)*111.32)</f>
        <v>0.26817003895292718</v>
      </c>
    </row>
    <row r="10932" spans="1:7" hidden="1" x14ac:dyDescent="0.2">
      <c r="A10932" t="s">
        <v>401</v>
      </c>
      <c r="B10932">
        <v>0</v>
      </c>
      <c r="C10932">
        <v>15</v>
      </c>
      <c r="D10932" t="s">
        <v>8208</v>
      </c>
      <c r="E10932">
        <v>49.027833999999999</v>
      </c>
      <c r="F10932">
        <v>-123.06853</v>
      </c>
      <c r="G10932">
        <f>IF(route_map__2[[#This Row],[route_label]]&lt;&gt;A10933,0,SQRT((E10933-route_map__2[[#This Row],[stop_lat]])^2 + ((F10933-route_map__2[[#This Row],[stop_lon]])*COS(RADIANS(route_map__2[[#This Row],[stop_lat]])))^2)*111.32)</f>
        <v>0.24123292464738536</v>
      </c>
    </row>
    <row r="10933" spans="1:7" hidden="1" x14ac:dyDescent="0.2">
      <c r="A10933" t="s">
        <v>401</v>
      </c>
      <c r="B10933">
        <v>0</v>
      </c>
      <c r="C10933">
        <v>16</v>
      </c>
      <c r="D10933" t="s">
        <v>8209</v>
      </c>
      <c r="E10933">
        <v>49.030000999999999</v>
      </c>
      <c r="F10933">
        <v>-123.068545</v>
      </c>
      <c r="G10933">
        <f>IF(route_map__2[[#This Row],[route_label]]&lt;&gt;A10934,0,SQRT((E10934-route_map__2[[#This Row],[stop_lat]])^2 + ((F10934-route_map__2[[#This Row],[stop_lon]])*COS(RADIANS(route_map__2[[#This Row],[stop_lat]])))^2)*111.32)</f>
        <v>0.20294109828351453</v>
      </c>
    </row>
    <row r="10934" spans="1:7" hidden="1" x14ac:dyDescent="0.2">
      <c r="A10934" t="s">
        <v>401</v>
      </c>
      <c r="B10934">
        <v>0</v>
      </c>
      <c r="C10934">
        <v>17</v>
      </c>
      <c r="D10934" t="s">
        <v>8210</v>
      </c>
      <c r="E10934">
        <v>49.031824</v>
      </c>
      <c r="F10934">
        <v>-123.06852600000001</v>
      </c>
      <c r="G10934">
        <f>IF(route_map__2[[#This Row],[route_label]]&lt;&gt;A10935,0,SQRT((E10935-route_map__2[[#This Row],[stop_lat]])^2 + ((F10935-route_map__2[[#This Row],[stop_lon]])*COS(RADIANS(route_map__2[[#This Row],[stop_lat]])))^2)*111.32)</f>
        <v>0.43384078347383859</v>
      </c>
    </row>
    <row r="10935" spans="1:7" hidden="1" x14ac:dyDescent="0.2">
      <c r="A10935" t="s">
        <v>401</v>
      </c>
      <c r="B10935">
        <v>0</v>
      </c>
      <c r="C10935">
        <v>18</v>
      </c>
      <c r="D10935" t="s">
        <v>8211</v>
      </c>
      <c r="E10935">
        <v>49.035721000000002</v>
      </c>
      <c r="F10935">
        <v>-123.06846</v>
      </c>
      <c r="G10935">
        <f>IF(route_map__2[[#This Row],[route_label]]&lt;&gt;A10936,0,SQRT((E10936-route_map__2[[#This Row],[stop_lat]])^2 + ((F10936-route_map__2[[#This Row],[stop_lon]])*COS(RADIANS(route_map__2[[#This Row],[stop_lat]])))^2)*111.32)</f>
        <v>0.88390685215676157</v>
      </c>
    </row>
    <row r="10936" spans="1:7" hidden="1" x14ac:dyDescent="0.2">
      <c r="A10936" t="s">
        <v>401</v>
      </c>
      <c r="B10936">
        <v>0</v>
      </c>
      <c r="C10936">
        <v>19</v>
      </c>
      <c r="D10936" t="s">
        <v>8250</v>
      </c>
      <c r="E10936">
        <v>49.043582999999998</v>
      </c>
      <c r="F10936">
        <v>-123.06676400000001</v>
      </c>
      <c r="G10936">
        <f>IF(route_map__2[[#This Row],[route_label]]&lt;&gt;A10937,0,SQRT((E10937-route_map__2[[#This Row],[stop_lat]])^2 + ((F10937-route_map__2[[#This Row],[stop_lon]])*COS(RADIANS(route_map__2[[#This Row],[stop_lat]])))^2)*111.32)</f>
        <v>5.3560573739349442</v>
      </c>
    </row>
    <row r="10937" spans="1:7" hidden="1" x14ac:dyDescent="0.2">
      <c r="A10937" t="s">
        <v>401</v>
      </c>
      <c r="B10937">
        <v>0</v>
      </c>
      <c r="C10937">
        <v>20</v>
      </c>
      <c r="D10937" t="s">
        <v>8228</v>
      </c>
      <c r="E10937">
        <v>49.091250000000002</v>
      </c>
      <c r="F10937">
        <v>-123.056781</v>
      </c>
      <c r="G10937">
        <f>IF(route_map__2[[#This Row],[route_label]]&lt;&gt;A10938,0,SQRT((E10938-route_map__2[[#This Row],[stop_lat]])^2 + ((F10938-route_map__2[[#This Row],[stop_lon]])*COS(RADIANS(route_map__2[[#This Row],[stop_lat]])))^2)*111.32)</f>
        <v>5.0688482490430333</v>
      </c>
    </row>
    <row r="10938" spans="1:7" hidden="1" x14ac:dyDescent="0.2">
      <c r="A10938" t="s">
        <v>401</v>
      </c>
      <c r="B10938">
        <v>0</v>
      </c>
      <c r="C10938">
        <v>21</v>
      </c>
      <c r="D10938" t="s">
        <v>5522</v>
      </c>
      <c r="E10938">
        <v>49.133056000000003</v>
      </c>
      <c r="F10938">
        <v>-123.08433599999999</v>
      </c>
      <c r="G10938">
        <f>IF(route_map__2[[#This Row],[route_label]]&lt;&gt;A10939,0,SQRT((E10939-route_map__2[[#This Row],[stop_lat]])^2 + ((F10939-route_map__2[[#This Row],[stop_lon]])*COS(RADIANS(route_map__2[[#This Row],[stop_lat]])))^2)*111.32)</f>
        <v>7.5837556803471102</v>
      </c>
    </row>
    <row r="10939" spans="1:7" hidden="1" x14ac:dyDescent="0.2">
      <c r="A10939" t="s">
        <v>401</v>
      </c>
      <c r="B10939">
        <v>0</v>
      </c>
      <c r="C10939">
        <v>22</v>
      </c>
      <c r="D10939" t="s">
        <v>5523</v>
      </c>
      <c r="E10939">
        <v>49.195515</v>
      </c>
      <c r="F10939">
        <v>-123.125911</v>
      </c>
      <c r="G10939">
        <f>IF(route_map__2[[#This Row],[route_label]]&lt;&gt;A10940,0,SQRT((E10940-route_map__2[[#This Row],[stop_lat]])^2 + ((F10940-route_map__2[[#This Row],[stop_lon]])*COS(RADIANS(route_map__2[[#This Row],[stop_lat]])))^2)*111.32)</f>
        <v>9.3949103477199966E-2</v>
      </c>
    </row>
    <row r="10940" spans="1:7" hidden="1" x14ac:dyDescent="0.2">
      <c r="A10940" t="s">
        <v>401</v>
      </c>
      <c r="B10940">
        <v>1</v>
      </c>
      <c r="C10940">
        <v>1</v>
      </c>
      <c r="D10940" t="s">
        <v>8251</v>
      </c>
      <c r="E10940">
        <v>49.195143999999999</v>
      </c>
      <c r="F10940">
        <v>-123.127071</v>
      </c>
      <c r="G10940">
        <f>IF(route_map__2[[#This Row],[route_label]]&lt;&gt;A10941,0,SQRT((E10941-route_map__2[[#This Row],[stop_lat]])^2 + ((F10941-route_map__2[[#This Row],[stop_lon]])*COS(RADIANS(route_map__2[[#This Row],[stop_lat]])))^2)*111.32)</f>
        <v>7.5210063715868207</v>
      </c>
    </row>
    <row r="10941" spans="1:7" hidden="1" x14ac:dyDescent="0.2">
      <c r="A10941" t="s">
        <v>401</v>
      </c>
      <c r="B10941">
        <v>1</v>
      </c>
      <c r="C10941">
        <v>2</v>
      </c>
      <c r="D10941" t="s">
        <v>5525</v>
      </c>
      <c r="E10941">
        <v>49.132829999999998</v>
      </c>
      <c r="F10941">
        <v>-123.08712</v>
      </c>
      <c r="G10941">
        <f>IF(route_map__2[[#This Row],[route_label]]&lt;&gt;A10942,0,SQRT((E10942-route_map__2[[#This Row],[stop_lat]])^2 + ((F10942-route_map__2[[#This Row],[stop_lon]])*COS(RADIANS(route_map__2[[#This Row],[stop_lat]])))^2)*111.32)</f>
        <v>5.3427343084163548</v>
      </c>
    </row>
    <row r="10942" spans="1:7" hidden="1" x14ac:dyDescent="0.2">
      <c r="A10942" t="s">
        <v>401</v>
      </c>
      <c r="B10942">
        <v>1</v>
      </c>
      <c r="C10942">
        <v>3</v>
      </c>
      <c r="D10942" t="s">
        <v>8229</v>
      </c>
      <c r="E10942">
        <v>49.089004000000003</v>
      </c>
      <c r="F10942">
        <v>-123.05722</v>
      </c>
      <c r="G10942">
        <f>IF(route_map__2[[#This Row],[route_label]]&lt;&gt;A10943,0,SQRT((E10943-route_map__2[[#This Row],[stop_lat]])^2 + ((F10943-route_map__2[[#This Row],[stop_lon]])*COS(RADIANS(route_map__2[[#This Row],[stop_lat]])))^2)*111.32)</f>
        <v>5.337506095884013</v>
      </c>
    </row>
    <row r="10943" spans="1:7" hidden="1" x14ac:dyDescent="0.2">
      <c r="A10943" t="s">
        <v>401</v>
      </c>
      <c r="B10943">
        <v>1</v>
      </c>
      <c r="C10943">
        <v>4</v>
      </c>
      <c r="D10943" t="s">
        <v>8230</v>
      </c>
      <c r="E10943">
        <v>49.041665999999999</v>
      </c>
      <c r="F10943">
        <v>-123.068856</v>
      </c>
      <c r="G10943">
        <f>IF(route_map__2[[#This Row],[route_label]]&lt;&gt;A10944,0,SQRT((E10944-route_map__2[[#This Row],[stop_lat]])^2 + ((F10944-route_map__2[[#This Row],[stop_lon]])*COS(RADIANS(route_map__2[[#This Row],[stop_lat]])))^2)*111.32)</f>
        <v>0.64309565656018164</v>
      </c>
    </row>
    <row r="10944" spans="1:7" hidden="1" x14ac:dyDescent="0.2">
      <c r="A10944" t="s">
        <v>401</v>
      </c>
      <c r="B10944">
        <v>1</v>
      </c>
      <c r="C10944">
        <v>5</v>
      </c>
      <c r="D10944" t="s">
        <v>8231</v>
      </c>
      <c r="E10944">
        <v>49.035888999999997</v>
      </c>
      <c r="F10944">
        <v>-123.068854</v>
      </c>
      <c r="G10944">
        <f>IF(route_map__2[[#This Row],[route_label]]&lt;&gt;A10945,0,SQRT((E10945-route_map__2[[#This Row],[stop_lat]])^2 + ((F10945-route_map__2[[#This Row],[stop_lon]])*COS(RADIANS(route_map__2[[#This Row],[stop_lat]])))^2)*111.32)</f>
        <v>0.4725628730191142</v>
      </c>
    </row>
    <row r="10945" spans="1:7" hidden="1" x14ac:dyDescent="0.2">
      <c r="A10945" t="s">
        <v>401</v>
      </c>
      <c r="B10945">
        <v>1</v>
      </c>
      <c r="C10945">
        <v>6</v>
      </c>
      <c r="D10945" t="s">
        <v>8232</v>
      </c>
      <c r="E10945">
        <v>49.031644</v>
      </c>
      <c r="F10945">
        <v>-123.06881300000001</v>
      </c>
      <c r="G10945">
        <f>IF(route_map__2[[#This Row],[route_label]]&lt;&gt;A10946,0,SQRT((E10946-route_map__2[[#This Row],[stop_lat]])^2 + ((F10946-route_map__2[[#This Row],[stop_lon]])*COS(RADIANS(route_map__2[[#This Row],[stop_lat]])))^2)*111.32)</f>
        <v>0.28909818740943988</v>
      </c>
    </row>
    <row r="10946" spans="1:7" hidden="1" x14ac:dyDescent="0.2">
      <c r="A10946" t="s">
        <v>401</v>
      </c>
      <c r="B10946">
        <v>1</v>
      </c>
      <c r="C10946">
        <v>7</v>
      </c>
      <c r="D10946" t="s">
        <v>8233</v>
      </c>
      <c r="E10946">
        <v>49.029046999999998</v>
      </c>
      <c r="F10946">
        <v>-123.068817</v>
      </c>
      <c r="G10946">
        <f>IF(route_map__2[[#This Row],[route_label]]&lt;&gt;A10947,0,SQRT((E10947-route_map__2[[#This Row],[stop_lat]])^2 + ((F10947-route_map__2[[#This Row],[stop_lon]])*COS(RADIANS(route_map__2[[#This Row],[stop_lat]])))^2)*111.32)</f>
        <v>0.21974587395193573</v>
      </c>
    </row>
    <row r="10947" spans="1:7" hidden="1" x14ac:dyDescent="0.2">
      <c r="A10947" t="s">
        <v>401</v>
      </c>
      <c r="B10947">
        <v>1</v>
      </c>
      <c r="C10947">
        <v>8</v>
      </c>
      <c r="D10947" t="s">
        <v>8234</v>
      </c>
      <c r="E10947">
        <v>49.027073000000001</v>
      </c>
      <c r="F10947">
        <v>-123.06881300000001</v>
      </c>
      <c r="G10947">
        <f>IF(route_map__2[[#This Row],[route_label]]&lt;&gt;A10948,0,SQRT((E10948-route_map__2[[#This Row],[stop_lat]])^2 + ((F10948-route_map__2[[#This Row],[stop_lon]])*COS(RADIANS(route_map__2[[#This Row],[stop_lat]])))^2)*111.32)</f>
        <v>0.25719417732348443</v>
      </c>
    </row>
    <row r="10948" spans="1:7" hidden="1" x14ac:dyDescent="0.2">
      <c r="A10948" t="s">
        <v>401</v>
      </c>
      <c r="B10948">
        <v>1</v>
      </c>
      <c r="C10948">
        <v>9</v>
      </c>
      <c r="D10948" t="s">
        <v>8235</v>
      </c>
      <c r="E10948">
        <v>49.024776000000003</v>
      </c>
      <c r="F10948">
        <v>-123.069192</v>
      </c>
      <c r="G10948">
        <f>IF(route_map__2[[#This Row],[route_label]]&lt;&gt;A10949,0,SQRT((E10949-route_map__2[[#This Row],[stop_lat]])^2 + ((F10949-route_map__2[[#This Row],[stop_lon]])*COS(RADIANS(route_map__2[[#This Row],[stop_lat]])))^2)*111.32)</f>
        <v>0.24702804208760493</v>
      </c>
    </row>
    <row r="10949" spans="1:7" hidden="1" x14ac:dyDescent="0.2">
      <c r="A10949" t="s">
        <v>401</v>
      </c>
      <c r="B10949">
        <v>1</v>
      </c>
      <c r="C10949">
        <v>10</v>
      </c>
      <c r="D10949" t="s">
        <v>8236</v>
      </c>
      <c r="E10949">
        <v>49.024757000000001</v>
      </c>
      <c r="F10949">
        <v>-123.072576</v>
      </c>
      <c r="G10949">
        <f>IF(route_map__2[[#This Row],[route_label]]&lt;&gt;A10950,0,SQRT((E10950-route_map__2[[#This Row],[stop_lat]])^2 + ((F10950-route_map__2[[#This Row],[stop_lon]])*COS(RADIANS(route_map__2[[#This Row],[stop_lat]])))^2)*111.32)</f>
        <v>0.22602226828651442</v>
      </c>
    </row>
    <row r="10950" spans="1:7" hidden="1" x14ac:dyDescent="0.2">
      <c r="A10950" t="s">
        <v>401</v>
      </c>
      <c r="B10950">
        <v>1</v>
      </c>
      <c r="C10950">
        <v>11</v>
      </c>
      <c r="D10950" t="s">
        <v>8237</v>
      </c>
      <c r="E10950">
        <v>49.024200999999998</v>
      </c>
      <c r="F10950">
        <v>-123.075554</v>
      </c>
      <c r="G10950">
        <f>IF(route_map__2[[#This Row],[route_label]]&lt;&gt;A10951,0,SQRT((E10951-route_map__2[[#This Row],[stop_lat]])^2 + ((F10951-route_map__2[[#This Row],[stop_lon]])*COS(RADIANS(route_map__2[[#This Row],[stop_lat]])))^2)*111.32)</f>
        <v>0.28491463836769809</v>
      </c>
    </row>
    <row r="10951" spans="1:7" hidden="1" x14ac:dyDescent="0.2">
      <c r="A10951" t="s">
        <v>401</v>
      </c>
      <c r="B10951">
        <v>1</v>
      </c>
      <c r="C10951">
        <v>12</v>
      </c>
      <c r="D10951" t="s">
        <v>8238</v>
      </c>
      <c r="E10951">
        <v>49.021642999999997</v>
      </c>
      <c r="F10951">
        <v>-123.075424</v>
      </c>
      <c r="G10951">
        <f>IF(route_map__2[[#This Row],[route_label]]&lt;&gt;A10952,0,SQRT((E10952-route_map__2[[#This Row],[stop_lat]])^2 + ((F10952-route_map__2[[#This Row],[stop_lon]])*COS(RADIANS(route_map__2[[#This Row],[stop_lat]])))^2)*111.32)</f>
        <v>0.24892983750407413</v>
      </c>
    </row>
    <row r="10952" spans="1:7" hidden="1" x14ac:dyDescent="0.2">
      <c r="A10952" t="s">
        <v>401</v>
      </c>
      <c r="B10952">
        <v>1</v>
      </c>
      <c r="C10952">
        <v>13</v>
      </c>
      <c r="D10952" t="s">
        <v>8239</v>
      </c>
      <c r="E10952">
        <v>49.019409000000003</v>
      </c>
      <c r="F10952">
        <v>-123.075574</v>
      </c>
      <c r="G10952">
        <f>IF(route_map__2[[#This Row],[route_label]]&lt;&gt;A10953,0,SQRT((E10953-route_map__2[[#This Row],[stop_lat]])^2 + ((F10953-route_map__2[[#This Row],[stop_lon]])*COS(RADIANS(route_map__2[[#This Row],[stop_lat]])))^2)*111.32)</f>
        <v>0.18750206986422077</v>
      </c>
    </row>
    <row r="10953" spans="1:7" hidden="1" x14ac:dyDescent="0.2">
      <c r="A10953" t="s">
        <v>401</v>
      </c>
      <c r="B10953">
        <v>1</v>
      </c>
      <c r="C10953">
        <v>14</v>
      </c>
      <c r="D10953" t="s">
        <v>8240</v>
      </c>
      <c r="E10953">
        <v>49.018130999999997</v>
      </c>
      <c r="F10953">
        <v>-123.077247</v>
      </c>
      <c r="G10953">
        <f>IF(route_map__2[[#This Row],[route_label]]&lt;&gt;A10954,0,SQRT((E10954-route_map__2[[#This Row],[stop_lat]])^2 + ((F10954-route_map__2[[#This Row],[stop_lon]])*COS(RADIANS(route_map__2[[#This Row],[stop_lat]])))^2)*111.32)</f>
        <v>0.18532652691457144</v>
      </c>
    </row>
    <row r="10954" spans="1:7" hidden="1" x14ac:dyDescent="0.2">
      <c r="A10954" t="s">
        <v>401</v>
      </c>
      <c r="B10954">
        <v>1</v>
      </c>
      <c r="C10954">
        <v>15</v>
      </c>
      <c r="D10954" t="s">
        <v>8241</v>
      </c>
      <c r="E10954">
        <v>49.017704999999999</v>
      </c>
      <c r="F10954">
        <v>-123.079701</v>
      </c>
      <c r="G10954">
        <f>IF(route_map__2[[#This Row],[route_label]]&lt;&gt;A10955,0,SQRT((E10955-route_map__2[[#This Row],[stop_lat]])^2 + ((F10955-route_map__2[[#This Row],[stop_lon]])*COS(RADIANS(route_map__2[[#This Row],[stop_lat]])))^2)*111.32)</f>
        <v>0.24091888101809605</v>
      </c>
    </row>
    <row r="10955" spans="1:7" hidden="1" x14ac:dyDescent="0.2">
      <c r="A10955" t="s">
        <v>401</v>
      </c>
      <c r="B10955">
        <v>1</v>
      </c>
      <c r="C10955">
        <v>16</v>
      </c>
      <c r="D10955" t="s">
        <v>8242</v>
      </c>
      <c r="E10955">
        <v>49.015540999999999</v>
      </c>
      <c r="F10955">
        <v>-123.079746</v>
      </c>
      <c r="G10955">
        <f>IF(route_map__2[[#This Row],[route_label]]&lt;&gt;A10956,0,SQRT((E10956-route_map__2[[#This Row],[stop_lat]])^2 + ((F10956-route_map__2[[#This Row],[stop_lon]])*COS(RADIANS(route_map__2[[#This Row],[stop_lat]])))^2)*111.32)</f>
        <v>0.19752552356131461</v>
      </c>
    </row>
    <row r="10956" spans="1:7" hidden="1" x14ac:dyDescent="0.2">
      <c r="A10956" t="s">
        <v>401</v>
      </c>
      <c r="B10956">
        <v>1</v>
      </c>
      <c r="C10956">
        <v>17</v>
      </c>
      <c r="D10956" t="s">
        <v>8243</v>
      </c>
      <c r="E10956">
        <v>49.013767000000001</v>
      </c>
      <c r="F10956">
        <v>-123.079803</v>
      </c>
      <c r="G10956">
        <f>IF(route_map__2[[#This Row],[route_label]]&lt;&gt;A10957,0,SQRT((E10957-route_map__2[[#This Row],[stop_lat]])^2 + ((F10957-route_map__2[[#This Row],[stop_lon]])*COS(RADIANS(route_map__2[[#This Row],[stop_lat]])))^2)*111.32)</f>
        <v>0.42225511367469959</v>
      </c>
    </row>
    <row r="10957" spans="1:7" hidden="1" x14ac:dyDescent="0.2">
      <c r="A10957" t="s">
        <v>401</v>
      </c>
      <c r="B10957">
        <v>1</v>
      </c>
      <c r="C10957">
        <v>18</v>
      </c>
      <c r="D10957" t="s">
        <v>8244</v>
      </c>
      <c r="E10957">
        <v>49.013216</v>
      </c>
      <c r="F10957">
        <v>-123.085525</v>
      </c>
      <c r="G10957">
        <f>IF(route_map__2[[#This Row],[route_label]]&lt;&gt;A10958,0,SQRT((E10958-route_map__2[[#This Row],[stop_lat]])^2 + ((F10958-route_map__2[[#This Row],[stop_lon]])*COS(RADIANS(route_map__2[[#This Row],[stop_lat]])))^2)*111.32)</f>
        <v>0.23491518639775696</v>
      </c>
    </row>
    <row r="10958" spans="1:7" hidden="1" x14ac:dyDescent="0.2">
      <c r="A10958" t="s">
        <v>401</v>
      </c>
      <c r="B10958">
        <v>1</v>
      </c>
      <c r="C10958">
        <v>19</v>
      </c>
      <c r="D10958" t="s">
        <v>8245</v>
      </c>
      <c r="E10958">
        <v>49.01117</v>
      </c>
      <c r="F10958">
        <v>-123.084737</v>
      </c>
      <c r="G10958">
        <f>IF(route_map__2[[#This Row],[route_label]]&lt;&gt;A10959,0,SQRT((E10959-route_map__2[[#This Row],[stop_lat]])^2 + ((F10959-route_map__2[[#This Row],[stop_lon]])*COS(RADIANS(route_map__2[[#This Row],[stop_lat]])))^2)*111.32)</f>
        <v>0.23178448582338029</v>
      </c>
    </row>
    <row r="10959" spans="1:7" hidden="1" x14ac:dyDescent="0.2">
      <c r="A10959" t="s">
        <v>401</v>
      </c>
      <c r="B10959">
        <v>1</v>
      </c>
      <c r="C10959">
        <v>20</v>
      </c>
      <c r="D10959" t="s">
        <v>8246</v>
      </c>
      <c r="E10959">
        <v>49.010075000000001</v>
      </c>
      <c r="F10959">
        <v>-123.082037</v>
      </c>
      <c r="G10959">
        <f>IF(route_map__2[[#This Row],[route_label]]&lt;&gt;A10960,0,SQRT((E10960-route_map__2[[#This Row],[stop_lat]])^2 + ((F10960-route_map__2[[#This Row],[stop_lon]])*COS(RADIANS(route_map__2[[#This Row],[stop_lat]])))^2)*111.32)</f>
        <v>0.29870986237446756</v>
      </c>
    </row>
    <row r="10960" spans="1:7" hidden="1" x14ac:dyDescent="0.2">
      <c r="A10960" t="s">
        <v>401</v>
      </c>
      <c r="B10960">
        <v>1</v>
      </c>
      <c r="C10960">
        <v>21</v>
      </c>
      <c r="D10960" t="s">
        <v>8247</v>
      </c>
      <c r="E10960">
        <v>49.010018000000002</v>
      </c>
      <c r="F10960">
        <v>-123.07794699999999</v>
      </c>
      <c r="G10960">
        <f>IF(route_map__2[[#This Row],[route_label]]&lt;&gt;A10961,0,SQRT((E10961-route_map__2[[#This Row],[stop_lat]])^2 + ((F10961-route_map__2[[#This Row],[stop_lon]])*COS(RADIANS(route_map__2[[#This Row],[stop_lat]])))^2)*111.32)</f>
        <v>0.28229564360096848</v>
      </c>
    </row>
    <row r="10961" spans="1:7" hidden="1" x14ac:dyDescent="0.2">
      <c r="A10961" t="s">
        <v>401</v>
      </c>
      <c r="B10961">
        <v>1</v>
      </c>
      <c r="C10961">
        <v>22</v>
      </c>
      <c r="D10961" t="s">
        <v>8248</v>
      </c>
      <c r="E10961">
        <v>49.009439</v>
      </c>
      <c r="F10961">
        <v>-123.074183</v>
      </c>
      <c r="G10961">
        <f>IF(route_map__2[[#This Row],[route_label]]&lt;&gt;A10962,0,SQRT((E10962-route_map__2[[#This Row],[stop_lat]])^2 + ((F10962-route_map__2[[#This Row],[stop_lon]])*COS(RADIANS(route_map__2[[#This Row],[stop_lat]])))^2)*111.32)</f>
        <v>0.31781890196818818</v>
      </c>
    </row>
    <row r="10962" spans="1:7" hidden="1" x14ac:dyDescent="0.2">
      <c r="A10962" t="s">
        <v>401</v>
      </c>
      <c r="B10962">
        <v>1</v>
      </c>
      <c r="C10962">
        <v>23</v>
      </c>
      <c r="D10962" t="s">
        <v>8249</v>
      </c>
      <c r="E10962">
        <v>49.006583999999997</v>
      </c>
      <c r="F10962">
        <v>-123.07417700000001</v>
      </c>
      <c r="G10962">
        <f>IF(route_map__2[[#This Row],[route_label]]&lt;&gt;A10963,0,SQRT((E10963-route_map__2[[#This Row],[stop_lat]])^2 + ((F10963-route_map__2[[#This Row],[stop_lon]])*COS(RADIANS(route_map__2[[#This Row],[stop_lat]])))^2)*111.32)</f>
        <v>0.28452283833552622</v>
      </c>
    </row>
    <row r="10963" spans="1:7" hidden="1" x14ac:dyDescent="0.2">
      <c r="A10963" t="s">
        <v>401</v>
      </c>
      <c r="B10963">
        <v>1</v>
      </c>
      <c r="C10963">
        <v>24</v>
      </c>
      <c r="D10963" t="s">
        <v>8194</v>
      </c>
      <c r="E10963">
        <v>49.006407000000003</v>
      </c>
      <c r="F10963">
        <v>-123.078064</v>
      </c>
      <c r="G10963">
        <f>IF(route_map__2[[#This Row],[route_label]]&lt;&gt;A10964,0,SQRT((E10964-route_map__2[[#This Row],[stop_lat]])^2 + ((F10964-route_map__2[[#This Row],[stop_lon]])*COS(RADIANS(route_map__2[[#This Row],[stop_lat]])))^2)*111.32)</f>
        <v>0</v>
      </c>
    </row>
    <row r="10964" spans="1:7" hidden="1" x14ac:dyDescent="0.2">
      <c r="A10964" t="s">
        <v>383</v>
      </c>
      <c r="B10964">
        <v>0</v>
      </c>
      <c r="C10964">
        <v>1</v>
      </c>
      <c r="D10964" t="s">
        <v>8252</v>
      </c>
      <c r="E10964">
        <v>49.004520999999997</v>
      </c>
      <c r="F10964">
        <v>-123.08826500000001</v>
      </c>
      <c r="G10964">
        <f>IF(route_map__2[[#This Row],[route_label]]&lt;&gt;A10965,0,SQRT((E10965-route_map__2[[#This Row],[stop_lat]])^2 + ((F10965-route_map__2[[#This Row],[stop_lon]])*COS(RADIANS(route_map__2[[#This Row],[stop_lat]])))^2)*111.32)</f>
        <v>0.26709106302823132</v>
      </c>
    </row>
    <row r="10965" spans="1:7" hidden="1" x14ac:dyDescent="0.2">
      <c r="A10965" t="s">
        <v>383</v>
      </c>
      <c r="B10965">
        <v>0</v>
      </c>
      <c r="C10965">
        <v>2</v>
      </c>
      <c r="D10965" t="s">
        <v>8253</v>
      </c>
      <c r="E10965">
        <v>49.006801000000003</v>
      </c>
      <c r="F10965">
        <v>-123.089404</v>
      </c>
      <c r="G10965">
        <f>IF(route_map__2[[#This Row],[route_label]]&lt;&gt;A10966,0,SQRT((E10966-route_map__2[[#This Row],[stop_lat]])^2 + ((F10966-route_map__2[[#This Row],[stop_lon]])*COS(RADIANS(route_map__2[[#This Row],[stop_lat]])))^2)*111.32)</f>
        <v>0.34775131425780653</v>
      </c>
    </row>
    <row r="10966" spans="1:7" hidden="1" x14ac:dyDescent="0.2">
      <c r="A10966" t="s">
        <v>383</v>
      </c>
      <c r="B10966">
        <v>0</v>
      </c>
      <c r="C10966">
        <v>3</v>
      </c>
      <c r="D10966" t="s">
        <v>8254</v>
      </c>
      <c r="E10966">
        <v>49.009915999999997</v>
      </c>
      <c r="F10966">
        <v>-123.089763</v>
      </c>
      <c r="G10966">
        <f>IF(route_map__2[[#This Row],[route_label]]&lt;&gt;A10967,0,SQRT((E10967-route_map__2[[#This Row],[stop_lat]])^2 + ((F10967-route_map__2[[#This Row],[stop_lon]])*COS(RADIANS(route_map__2[[#This Row],[stop_lat]])))^2)*111.32)</f>
        <v>0.26777573150311634</v>
      </c>
    </row>
    <row r="10967" spans="1:7" hidden="1" x14ac:dyDescent="0.2">
      <c r="A10967" t="s">
        <v>383</v>
      </c>
      <c r="B10967">
        <v>0</v>
      </c>
      <c r="C10967">
        <v>4</v>
      </c>
      <c r="D10967" t="s">
        <v>8255</v>
      </c>
      <c r="E10967">
        <v>49.012208000000001</v>
      </c>
      <c r="F10967">
        <v>-123.09087599999999</v>
      </c>
      <c r="G10967">
        <f>IF(route_map__2[[#This Row],[route_label]]&lt;&gt;A10968,0,SQRT((E10968-route_map__2[[#This Row],[stop_lat]])^2 + ((F10968-route_map__2[[#This Row],[stop_lon]])*COS(RADIANS(route_map__2[[#This Row],[stop_lat]])))^2)*111.32)</f>
        <v>0.48783933237063914</v>
      </c>
    </row>
    <row r="10968" spans="1:7" hidden="1" x14ac:dyDescent="0.2">
      <c r="A10968" t="s">
        <v>383</v>
      </c>
      <c r="B10968">
        <v>0</v>
      </c>
      <c r="C10968">
        <v>5</v>
      </c>
      <c r="D10968" t="s">
        <v>8256</v>
      </c>
      <c r="E10968">
        <v>49.016573999999999</v>
      </c>
      <c r="F10968">
        <v>-123.091452</v>
      </c>
      <c r="G10968">
        <f>IF(route_map__2[[#This Row],[route_label]]&lt;&gt;A10969,0,SQRT((E10969-route_map__2[[#This Row],[stop_lat]])^2 + ((F10969-route_map__2[[#This Row],[stop_lon]])*COS(RADIANS(route_map__2[[#This Row],[stop_lat]])))^2)*111.32)</f>
        <v>0.31232913635804466</v>
      </c>
    </row>
    <row r="10969" spans="1:7" hidden="1" x14ac:dyDescent="0.2">
      <c r="A10969" t="s">
        <v>383</v>
      </c>
      <c r="B10969">
        <v>0</v>
      </c>
      <c r="C10969">
        <v>6</v>
      </c>
      <c r="D10969" t="s">
        <v>8257</v>
      </c>
      <c r="E10969">
        <v>49.019336000000003</v>
      </c>
      <c r="F10969">
        <v>-123.0907</v>
      </c>
      <c r="G10969">
        <f>IF(route_map__2[[#This Row],[route_label]]&lt;&gt;A10970,0,SQRT((E10970-route_map__2[[#This Row],[stop_lat]])^2 + ((F10970-route_map__2[[#This Row],[stop_lon]])*COS(RADIANS(route_map__2[[#This Row],[stop_lat]])))^2)*111.32)</f>
        <v>0.28389979311175334</v>
      </c>
    </row>
    <row r="10970" spans="1:7" hidden="1" x14ac:dyDescent="0.2">
      <c r="A10970" t="s">
        <v>383</v>
      </c>
      <c r="B10970">
        <v>0</v>
      </c>
      <c r="C10970">
        <v>7</v>
      </c>
      <c r="D10970" t="s">
        <v>8258</v>
      </c>
      <c r="E10970">
        <v>49.021886000000002</v>
      </c>
      <c r="F10970">
        <v>-123.09076</v>
      </c>
      <c r="G10970">
        <f>IF(route_map__2[[#This Row],[route_label]]&lt;&gt;A10971,0,SQRT((E10971-route_map__2[[#This Row],[stop_lat]])^2 + ((F10971-route_map__2[[#This Row],[stop_lon]])*COS(RADIANS(route_map__2[[#This Row],[stop_lat]])))^2)*111.32)</f>
        <v>0.31272038705401228</v>
      </c>
    </row>
    <row r="10971" spans="1:7" hidden="1" x14ac:dyDescent="0.2">
      <c r="A10971" t="s">
        <v>383</v>
      </c>
      <c r="B10971">
        <v>0</v>
      </c>
      <c r="C10971">
        <v>8</v>
      </c>
      <c r="D10971" t="s">
        <v>8259</v>
      </c>
      <c r="E10971">
        <v>49.024642999999998</v>
      </c>
      <c r="F10971">
        <v>-123.089938</v>
      </c>
      <c r="G10971">
        <f>IF(route_map__2[[#This Row],[route_label]]&lt;&gt;A10972,0,SQRT((E10972-route_map__2[[#This Row],[stop_lat]])^2 + ((F10972-route_map__2[[#This Row],[stop_lon]])*COS(RADIANS(route_map__2[[#This Row],[stop_lat]])))^2)*111.32)</f>
        <v>0.35593131520918686</v>
      </c>
    </row>
    <row r="10972" spans="1:7" hidden="1" x14ac:dyDescent="0.2">
      <c r="A10972" t="s">
        <v>383</v>
      </c>
      <c r="B10972">
        <v>0</v>
      </c>
      <c r="C10972">
        <v>9</v>
      </c>
      <c r="D10972" t="s">
        <v>8260</v>
      </c>
      <c r="E10972">
        <v>49.024635000000004</v>
      </c>
      <c r="F10972">
        <v>-123.08506199999999</v>
      </c>
      <c r="G10972">
        <f>IF(route_map__2[[#This Row],[route_label]]&lt;&gt;A10973,0,SQRT((E10973-route_map__2[[#This Row],[stop_lat]])^2 + ((F10973-route_map__2[[#This Row],[stop_lon]])*COS(RADIANS(route_map__2[[#This Row],[stop_lat]])))^2)*111.32)</f>
        <v>0.43425678094413661</v>
      </c>
    </row>
    <row r="10973" spans="1:7" hidden="1" x14ac:dyDescent="0.2">
      <c r="A10973" t="s">
        <v>383</v>
      </c>
      <c r="B10973">
        <v>0</v>
      </c>
      <c r="C10973">
        <v>10</v>
      </c>
      <c r="D10973" t="s">
        <v>8261</v>
      </c>
      <c r="E10973">
        <v>49.024625</v>
      </c>
      <c r="F10973">
        <v>-123.07911300000001</v>
      </c>
      <c r="G10973">
        <f>IF(route_map__2[[#This Row],[route_label]]&lt;&gt;A10974,0,SQRT((E10974-route_map__2[[#This Row],[stop_lat]])^2 + ((F10974-route_map__2[[#This Row],[stop_lon]])*COS(RADIANS(route_map__2[[#This Row],[stop_lat]])))^2)*111.32)</f>
        <v>0.33103948272305755</v>
      </c>
    </row>
    <row r="10974" spans="1:7" hidden="1" x14ac:dyDescent="0.2">
      <c r="A10974" t="s">
        <v>383</v>
      </c>
      <c r="B10974">
        <v>0</v>
      </c>
      <c r="C10974">
        <v>11</v>
      </c>
      <c r="D10974" t="s">
        <v>8205</v>
      </c>
      <c r="E10974">
        <v>49.024617999999997</v>
      </c>
      <c r="F10974">
        <v>-123.074578</v>
      </c>
      <c r="G10974">
        <f>IF(route_map__2[[#This Row],[route_label]]&lt;&gt;A10975,0,SQRT((E10975-route_map__2[[#This Row],[stop_lat]])^2 + ((F10975-route_map__2[[#This Row],[stop_lon]])*COS(RADIANS(route_map__2[[#This Row],[stop_lat]])))^2)*111.32)</f>
        <v>0.31644796980654977</v>
      </c>
    </row>
    <row r="10975" spans="1:7" hidden="1" x14ac:dyDescent="0.2">
      <c r="A10975" t="s">
        <v>383</v>
      </c>
      <c r="B10975">
        <v>0</v>
      </c>
      <c r="C10975">
        <v>12</v>
      </c>
      <c r="D10975" t="s">
        <v>8206</v>
      </c>
      <c r="E10975">
        <v>49.024597</v>
      </c>
      <c r="F10975">
        <v>-123.070243</v>
      </c>
      <c r="G10975">
        <f>IF(route_map__2[[#This Row],[route_label]]&lt;&gt;A10976,0,SQRT((E10976-route_map__2[[#This Row],[stop_lat]])^2 + ((F10976-route_map__2[[#This Row],[stop_lon]])*COS(RADIANS(route_map__2[[#This Row],[stop_lat]])))^2)*111.32)</f>
        <v>0.19336866261895802</v>
      </c>
    </row>
    <row r="10976" spans="1:7" hidden="1" x14ac:dyDescent="0.2">
      <c r="A10976" t="s">
        <v>383</v>
      </c>
      <c r="B10976">
        <v>0</v>
      </c>
      <c r="C10976">
        <v>13</v>
      </c>
      <c r="D10976" t="s">
        <v>8262</v>
      </c>
      <c r="E10976">
        <v>49.024602999999999</v>
      </c>
      <c r="F10976">
        <v>-123.067594</v>
      </c>
      <c r="G10976">
        <f>IF(route_map__2[[#This Row],[route_label]]&lt;&gt;A10977,0,SQRT((E10977-route_map__2[[#This Row],[stop_lat]])^2 + ((F10977-route_map__2[[#This Row],[stop_lon]])*COS(RADIANS(route_map__2[[#This Row],[stop_lat]])))^2)*111.32)</f>
        <v>0.36609655341922043</v>
      </c>
    </row>
    <row r="10977" spans="1:7" hidden="1" x14ac:dyDescent="0.2">
      <c r="A10977" t="s">
        <v>383</v>
      </c>
      <c r="B10977">
        <v>0</v>
      </c>
      <c r="C10977">
        <v>14</v>
      </c>
      <c r="D10977" t="s">
        <v>8263</v>
      </c>
      <c r="E10977">
        <v>49.024569</v>
      </c>
      <c r="F10977">
        <v>-123.062579</v>
      </c>
      <c r="G10977">
        <f>IF(route_map__2[[#This Row],[route_label]]&lt;&gt;A10978,0,SQRT((E10978-route_map__2[[#This Row],[stop_lat]])^2 + ((F10978-route_map__2[[#This Row],[stop_lon]])*COS(RADIANS(route_map__2[[#This Row],[stop_lat]])))^2)*111.32)</f>
        <v>0.15638317868778787</v>
      </c>
    </row>
    <row r="10978" spans="1:7" hidden="1" x14ac:dyDescent="0.2">
      <c r="A10978" t="s">
        <v>383</v>
      </c>
      <c r="B10978">
        <v>0</v>
      </c>
      <c r="C10978">
        <v>15</v>
      </c>
      <c r="D10978" t="s">
        <v>8264</v>
      </c>
      <c r="E10978">
        <v>49.024543999999999</v>
      </c>
      <c r="F10978">
        <v>-123.06043699999999</v>
      </c>
      <c r="G10978">
        <f>IF(route_map__2[[#This Row],[route_label]]&lt;&gt;A10979,0,SQRT((E10979-route_map__2[[#This Row],[stop_lat]])^2 + ((F10979-route_map__2[[#This Row],[stop_lon]])*COS(RADIANS(route_map__2[[#This Row],[stop_lat]])))^2)*111.32)</f>
        <v>0.16704562052010688</v>
      </c>
    </row>
    <row r="10979" spans="1:7" hidden="1" x14ac:dyDescent="0.2">
      <c r="A10979" t="s">
        <v>383</v>
      </c>
      <c r="B10979">
        <v>0</v>
      </c>
      <c r="C10979">
        <v>16</v>
      </c>
      <c r="D10979" t="s">
        <v>8265</v>
      </c>
      <c r="E10979">
        <v>49.025109</v>
      </c>
      <c r="F10979">
        <v>-123.058317</v>
      </c>
      <c r="G10979">
        <f>IF(route_map__2[[#This Row],[route_label]]&lt;&gt;A10980,0,SQRT((E10980-route_map__2[[#This Row],[stop_lat]])^2 + ((F10980-route_map__2[[#This Row],[stop_lon]])*COS(RADIANS(route_map__2[[#This Row],[stop_lat]])))^2)*111.32)</f>
        <v>0.34347897873048533</v>
      </c>
    </row>
    <row r="10980" spans="1:7" hidden="1" x14ac:dyDescent="0.2">
      <c r="A10980" t="s">
        <v>383</v>
      </c>
      <c r="B10980">
        <v>0</v>
      </c>
      <c r="C10980">
        <v>17</v>
      </c>
      <c r="D10980" t="s">
        <v>8266</v>
      </c>
      <c r="E10980">
        <v>49.028120999999999</v>
      </c>
      <c r="F10980">
        <v>-123.05729599999999</v>
      </c>
      <c r="G10980">
        <f>IF(route_map__2[[#This Row],[route_label]]&lt;&gt;A10981,0,SQRT((E10981-route_map__2[[#This Row],[stop_lat]])^2 + ((F10981-route_map__2[[#This Row],[stop_lon]])*COS(RADIANS(route_map__2[[#This Row],[stop_lat]])))^2)*111.32)</f>
        <v>0.2604343931272905</v>
      </c>
    </row>
    <row r="10981" spans="1:7" hidden="1" x14ac:dyDescent="0.2">
      <c r="A10981" t="s">
        <v>383</v>
      </c>
      <c r="B10981">
        <v>0</v>
      </c>
      <c r="C10981">
        <v>18</v>
      </c>
      <c r="D10981" t="s">
        <v>8267</v>
      </c>
      <c r="E10981">
        <v>49.030301999999999</v>
      </c>
      <c r="F10981">
        <v>-123.056005</v>
      </c>
      <c r="G10981">
        <f>IF(route_map__2[[#This Row],[route_label]]&lt;&gt;A10982,0,SQRT((E10982-route_map__2[[#This Row],[stop_lat]])^2 + ((F10982-route_map__2[[#This Row],[stop_lon]])*COS(RADIANS(route_map__2[[#This Row],[stop_lat]])))^2)*111.32)</f>
        <v>0.18649122497570228</v>
      </c>
    </row>
    <row r="10982" spans="1:7" hidden="1" x14ac:dyDescent="0.2">
      <c r="A10982" t="s">
        <v>383</v>
      </c>
      <c r="B10982">
        <v>0</v>
      </c>
      <c r="C10982">
        <v>19</v>
      </c>
      <c r="D10982" t="s">
        <v>8268</v>
      </c>
      <c r="E10982">
        <v>49.031976999999998</v>
      </c>
      <c r="F10982">
        <v>-123.055959</v>
      </c>
      <c r="G10982">
        <f>IF(route_map__2[[#This Row],[route_label]]&lt;&gt;A10983,0,SQRT((E10983-route_map__2[[#This Row],[stop_lat]])^2 + ((F10983-route_map__2[[#This Row],[stop_lon]])*COS(RADIANS(route_map__2[[#This Row],[stop_lat]])))^2)*111.32)</f>
        <v>0.22189364970455969</v>
      </c>
    </row>
    <row r="10983" spans="1:7" hidden="1" x14ac:dyDescent="0.2">
      <c r="A10983" t="s">
        <v>383</v>
      </c>
      <c r="B10983">
        <v>0</v>
      </c>
      <c r="C10983">
        <v>20</v>
      </c>
      <c r="D10983" t="s">
        <v>8269</v>
      </c>
      <c r="E10983">
        <v>49.032001999999999</v>
      </c>
      <c r="F10983">
        <v>-123.058999</v>
      </c>
      <c r="G10983">
        <f>IF(route_map__2[[#This Row],[route_label]]&lt;&gt;A10984,0,SQRT((E10984-route_map__2[[#This Row],[stop_lat]])^2 + ((F10984-route_map__2[[#This Row],[stop_lon]])*COS(RADIANS(route_map__2[[#This Row],[stop_lat]])))^2)*111.32)</f>
        <v>0.2680296803365797</v>
      </c>
    </row>
    <row r="10984" spans="1:7" hidden="1" x14ac:dyDescent="0.2">
      <c r="A10984" t="s">
        <v>383</v>
      </c>
      <c r="B10984">
        <v>0</v>
      </c>
      <c r="C10984">
        <v>21</v>
      </c>
      <c r="D10984" t="s">
        <v>8270</v>
      </c>
      <c r="E10984">
        <v>49.032035999999998</v>
      </c>
      <c r="F10984">
        <v>-123.06267099999999</v>
      </c>
      <c r="G10984">
        <f>IF(route_map__2[[#This Row],[route_label]]&lt;&gt;A10985,0,SQRT((E10985-route_map__2[[#This Row],[stop_lat]])^2 + ((F10985-route_map__2[[#This Row],[stop_lon]])*COS(RADIANS(route_map__2[[#This Row],[stop_lat]])))^2)*111.32)</f>
        <v>0.26269077589810086</v>
      </c>
    </row>
    <row r="10985" spans="1:7" hidden="1" x14ac:dyDescent="0.2">
      <c r="A10985" t="s">
        <v>383</v>
      </c>
      <c r="B10985">
        <v>0</v>
      </c>
      <c r="C10985">
        <v>22</v>
      </c>
      <c r="D10985" t="s">
        <v>8271</v>
      </c>
      <c r="E10985">
        <v>49.032062000000003</v>
      </c>
      <c r="F10985">
        <v>-123.06627</v>
      </c>
      <c r="G10985">
        <f>IF(route_map__2[[#This Row],[route_label]]&lt;&gt;A10986,0,SQRT((E10986-route_map__2[[#This Row],[stop_lat]])^2 + ((F10986-route_map__2[[#This Row],[stop_lon]])*COS(RADIANS(route_map__2[[#This Row],[stop_lat]])))^2)*111.32)</f>
        <v>0.46589945529419458</v>
      </c>
    </row>
    <row r="10986" spans="1:7" hidden="1" x14ac:dyDescent="0.2">
      <c r="A10986" t="s">
        <v>383</v>
      </c>
      <c r="B10986">
        <v>0</v>
      </c>
      <c r="C10986">
        <v>23</v>
      </c>
      <c r="D10986" t="s">
        <v>8231</v>
      </c>
      <c r="E10986">
        <v>49.035888999999997</v>
      </c>
      <c r="F10986">
        <v>-123.068854</v>
      </c>
      <c r="G10986">
        <f>IF(route_map__2[[#This Row],[route_label]]&lt;&gt;A10987,0,SQRT((E10987-route_map__2[[#This Row],[stop_lat]])^2 + ((F10987-route_map__2[[#This Row],[stop_lon]])*COS(RADIANS(route_map__2[[#This Row],[stop_lat]])))^2)*111.32)</f>
        <v>0</v>
      </c>
    </row>
    <row r="10987" spans="1:7" hidden="1" x14ac:dyDescent="0.2">
      <c r="A10987" t="s">
        <v>383</v>
      </c>
      <c r="B10987">
        <v>1</v>
      </c>
      <c r="C10987">
        <v>1</v>
      </c>
      <c r="D10987" t="s">
        <v>8231</v>
      </c>
      <c r="E10987">
        <v>49.035888999999997</v>
      </c>
      <c r="F10987">
        <v>-123.068854</v>
      </c>
      <c r="G10987">
        <f>IF(route_map__2[[#This Row],[route_label]]&lt;&gt;A10988,0,SQRT((E10988-route_map__2[[#This Row],[stop_lat]])^2 + ((F10988-route_map__2[[#This Row],[stop_lon]])*COS(RADIANS(route_map__2[[#This Row],[stop_lat]])))^2)*111.32)</f>
        <v>0.4725628730191142</v>
      </c>
    </row>
    <row r="10988" spans="1:7" hidden="1" x14ac:dyDescent="0.2">
      <c r="A10988" t="s">
        <v>383</v>
      </c>
      <c r="B10988">
        <v>1</v>
      </c>
      <c r="C10988">
        <v>2</v>
      </c>
      <c r="D10988" t="s">
        <v>8232</v>
      </c>
      <c r="E10988">
        <v>49.031644</v>
      </c>
      <c r="F10988">
        <v>-123.06881300000001</v>
      </c>
      <c r="G10988">
        <f>IF(route_map__2[[#This Row],[route_label]]&lt;&gt;A10989,0,SQRT((E10989-route_map__2[[#This Row],[stop_lat]])^2 + ((F10989-route_map__2[[#This Row],[stop_lon]])*COS(RADIANS(route_map__2[[#This Row],[stop_lat]])))^2)*111.32)</f>
        <v>0.28909818740943988</v>
      </c>
    </row>
    <row r="10989" spans="1:7" hidden="1" x14ac:dyDescent="0.2">
      <c r="A10989" t="s">
        <v>383</v>
      </c>
      <c r="B10989">
        <v>1</v>
      </c>
      <c r="C10989">
        <v>3</v>
      </c>
      <c r="D10989" t="s">
        <v>8233</v>
      </c>
      <c r="E10989">
        <v>49.029046999999998</v>
      </c>
      <c r="F10989">
        <v>-123.068817</v>
      </c>
      <c r="G10989">
        <f>IF(route_map__2[[#This Row],[route_label]]&lt;&gt;A10990,0,SQRT((E10990-route_map__2[[#This Row],[stop_lat]])^2 + ((F10990-route_map__2[[#This Row],[stop_lon]])*COS(RADIANS(route_map__2[[#This Row],[stop_lat]])))^2)*111.32)</f>
        <v>0.21974587395193573</v>
      </c>
    </row>
    <row r="10990" spans="1:7" hidden="1" x14ac:dyDescent="0.2">
      <c r="A10990" t="s">
        <v>383</v>
      </c>
      <c r="B10990">
        <v>1</v>
      </c>
      <c r="C10990">
        <v>4</v>
      </c>
      <c r="D10990" t="s">
        <v>8234</v>
      </c>
      <c r="E10990">
        <v>49.027073000000001</v>
      </c>
      <c r="F10990">
        <v>-123.06881300000001</v>
      </c>
      <c r="G10990">
        <f>IF(route_map__2[[#This Row],[route_label]]&lt;&gt;A10991,0,SQRT((E10991-route_map__2[[#This Row],[stop_lat]])^2 + ((F10991-route_map__2[[#This Row],[stop_lon]])*COS(RADIANS(route_map__2[[#This Row],[stop_lat]])))^2)*111.32)</f>
        <v>0.34854292000037018</v>
      </c>
    </row>
    <row r="10991" spans="1:7" hidden="1" x14ac:dyDescent="0.2">
      <c r="A10991" t="s">
        <v>383</v>
      </c>
      <c r="B10991">
        <v>1</v>
      </c>
      <c r="C10991">
        <v>5</v>
      </c>
      <c r="D10991" t="s">
        <v>8272</v>
      </c>
      <c r="E10991">
        <v>49.023941999999998</v>
      </c>
      <c r="F10991">
        <v>-123.06881300000001</v>
      </c>
      <c r="G10991">
        <f>IF(route_map__2[[#This Row],[route_label]]&lt;&gt;A10992,0,SQRT((E10992-route_map__2[[#This Row],[stop_lat]])^2 + ((F10992-route_map__2[[#This Row],[stop_lon]])*COS(RADIANS(route_map__2[[#This Row],[stop_lat]])))^2)*111.32)</f>
        <v>0.34999069661394455</v>
      </c>
    </row>
    <row r="10992" spans="1:7" hidden="1" x14ac:dyDescent="0.2">
      <c r="A10992" t="s">
        <v>383</v>
      </c>
      <c r="B10992">
        <v>1</v>
      </c>
      <c r="C10992">
        <v>6</v>
      </c>
      <c r="D10992" t="s">
        <v>8273</v>
      </c>
      <c r="E10992">
        <v>49.020797999999999</v>
      </c>
      <c r="F10992">
        <v>-123.068822</v>
      </c>
      <c r="G10992">
        <f>IF(route_map__2[[#This Row],[route_label]]&lt;&gt;A10993,0,SQRT((E10993-route_map__2[[#This Row],[stop_lat]])^2 + ((F10993-route_map__2[[#This Row],[stop_lon]])*COS(RADIANS(route_map__2[[#This Row],[stop_lat]])))^2)*111.32)</f>
        <v>0.33845249025100488</v>
      </c>
    </row>
    <row r="10993" spans="1:7" hidden="1" x14ac:dyDescent="0.2">
      <c r="A10993" t="s">
        <v>383</v>
      </c>
      <c r="B10993">
        <v>1</v>
      </c>
      <c r="C10993">
        <v>7</v>
      </c>
      <c r="D10993" t="s">
        <v>8274</v>
      </c>
      <c r="E10993">
        <v>49.017758000000001</v>
      </c>
      <c r="F10993">
        <v>-123.06875100000001</v>
      </c>
      <c r="G10993">
        <f>IF(route_map__2[[#This Row],[route_label]]&lt;&gt;A10994,0,SQRT((E10994-route_map__2[[#This Row],[stop_lat]])^2 + ((F10994-route_map__2[[#This Row],[stop_lon]])*COS(RADIANS(route_map__2[[#This Row],[stop_lat]])))^2)*111.32)</f>
        <v>0.48635752383594455</v>
      </c>
    </row>
    <row r="10994" spans="1:7" hidden="1" x14ac:dyDescent="0.2">
      <c r="A10994" t="s">
        <v>383</v>
      </c>
      <c r="B10994">
        <v>1</v>
      </c>
      <c r="C10994">
        <v>8</v>
      </c>
      <c r="D10994" t="s">
        <v>8275</v>
      </c>
      <c r="E10994">
        <v>49.013388999999997</v>
      </c>
      <c r="F10994">
        <v>-123.068742</v>
      </c>
      <c r="G10994">
        <f>IF(route_map__2[[#This Row],[route_label]]&lt;&gt;A10995,0,SQRT((E10995-route_map__2[[#This Row],[stop_lat]])^2 + ((F10995-route_map__2[[#This Row],[stop_lon]])*COS(RADIANS(route_map__2[[#This Row],[stop_lat]])))^2)*111.32)</f>
        <v>0.44138389662046373</v>
      </c>
    </row>
    <row r="10995" spans="1:7" hidden="1" x14ac:dyDescent="0.2">
      <c r="A10995" t="s">
        <v>383</v>
      </c>
      <c r="B10995">
        <v>1</v>
      </c>
      <c r="C10995">
        <v>9</v>
      </c>
      <c r="D10995" t="s">
        <v>8276</v>
      </c>
      <c r="E10995">
        <v>49.009424000000003</v>
      </c>
      <c r="F10995">
        <v>-123.068746</v>
      </c>
      <c r="G10995">
        <f>IF(route_map__2[[#This Row],[route_label]]&lt;&gt;A10996,0,SQRT((E10996-route_map__2[[#This Row],[stop_lat]])^2 + ((F10996-route_map__2[[#This Row],[stop_lon]])*COS(RADIANS(route_map__2[[#This Row],[stop_lat]])))^2)*111.32)</f>
        <v>0.27632542537825239</v>
      </c>
    </row>
    <row r="10996" spans="1:7" hidden="1" x14ac:dyDescent="0.2">
      <c r="A10996" t="s">
        <v>383</v>
      </c>
      <c r="B10996">
        <v>1</v>
      </c>
      <c r="C10996">
        <v>10</v>
      </c>
      <c r="D10996" t="s">
        <v>8277</v>
      </c>
      <c r="E10996">
        <v>49.006942000000002</v>
      </c>
      <c r="F10996">
        <v>-123.06880099999999</v>
      </c>
      <c r="G10996">
        <f>IF(route_map__2[[#This Row],[route_label]]&lt;&gt;A10997,0,SQRT((E10997-route_map__2[[#This Row],[stop_lat]])^2 + ((F10997-route_map__2[[#This Row],[stop_lon]])*COS(RADIANS(route_map__2[[#This Row],[stop_lat]])))^2)*111.32)</f>
        <v>0.27211685215863429</v>
      </c>
    </row>
    <row r="10997" spans="1:7" hidden="1" x14ac:dyDescent="0.2">
      <c r="A10997" t="s">
        <v>383</v>
      </c>
      <c r="B10997">
        <v>1</v>
      </c>
      <c r="C10997">
        <v>11</v>
      </c>
      <c r="D10997" t="s">
        <v>8278</v>
      </c>
      <c r="E10997">
        <v>49.004520999999997</v>
      </c>
      <c r="F10997">
        <v>-123.069316</v>
      </c>
      <c r="G10997">
        <f>IF(route_map__2[[#This Row],[route_label]]&lt;&gt;A10998,0,SQRT((E10998-route_map__2[[#This Row],[stop_lat]])^2 + ((F10998-route_map__2[[#This Row],[stop_lon]])*COS(RADIANS(route_map__2[[#This Row],[stop_lat]])))^2)*111.32)</f>
        <v>0.33789112016064948</v>
      </c>
    </row>
    <row r="10998" spans="1:7" hidden="1" x14ac:dyDescent="0.2">
      <c r="A10998" t="s">
        <v>383</v>
      </c>
      <c r="B10998">
        <v>1</v>
      </c>
      <c r="C10998">
        <v>12</v>
      </c>
      <c r="D10998" t="s">
        <v>8279</v>
      </c>
      <c r="E10998">
        <v>49.004516000000002</v>
      </c>
      <c r="F10998">
        <v>-123.073943</v>
      </c>
      <c r="G10998">
        <f>IF(route_map__2[[#This Row],[route_label]]&lt;&gt;A10999,0,SQRT((E10999-route_map__2[[#This Row],[stop_lat]])^2 + ((F10999-route_map__2[[#This Row],[stop_lon]])*COS(RADIANS(route_map__2[[#This Row],[stop_lat]])))^2)*111.32)</f>
        <v>0.25004079831971721</v>
      </c>
    </row>
    <row r="10999" spans="1:7" hidden="1" x14ac:dyDescent="0.2">
      <c r="A10999" t="s">
        <v>383</v>
      </c>
      <c r="B10999">
        <v>1</v>
      </c>
      <c r="C10999">
        <v>13</v>
      </c>
      <c r="D10999" t="s">
        <v>8280</v>
      </c>
      <c r="E10999">
        <v>49.004513000000003</v>
      </c>
      <c r="F10999">
        <v>-123.077367</v>
      </c>
      <c r="G10999">
        <f>IF(route_map__2[[#This Row],[route_label]]&lt;&gt;A11000,0,SQRT((E11000-route_map__2[[#This Row],[stop_lat]])^2 + ((F11000-route_map__2[[#This Row],[stop_lon]])*COS(RADIANS(route_map__2[[#This Row],[stop_lat]])))^2)*111.32)</f>
        <v>0.25186623719498519</v>
      </c>
    </row>
    <row r="11000" spans="1:7" hidden="1" x14ac:dyDescent="0.2">
      <c r="A11000" t="s">
        <v>383</v>
      </c>
      <c r="B11000">
        <v>1</v>
      </c>
      <c r="C11000">
        <v>14</v>
      </c>
      <c r="D11000" t="s">
        <v>8281</v>
      </c>
      <c r="E11000">
        <v>49.004513000000003</v>
      </c>
      <c r="F11000">
        <v>-123.080816</v>
      </c>
      <c r="G11000">
        <f>IF(route_map__2[[#This Row],[route_label]]&lt;&gt;A11001,0,SQRT((E11001-route_map__2[[#This Row],[stop_lat]])^2 + ((F11001-route_map__2[[#This Row],[stop_lon]])*COS(RADIANS(route_map__2[[#This Row],[stop_lat]])))^2)*111.32)</f>
        <v>0.2845835920273766</v>
      </c>
    </row>
    <row r="11001" spans="1:7" hidden="1" x14ac:dyDescent="0.2">
      <c r="A11001" t="s">
        <v>383</v>
      </c>
      <c r="B11001">
        <v>1</v>
      </c>
      <c r="C11001">
        <v>15</v>
      </c>
      <c r="D11001" t="s">
        <v>8282</v>
      </c>
      <c r="E11001">
        <v>49.004522000000001</v>
      </c>
      <c r="F11001">
        <v>-123.08471299999999</v>
      </c>
      <c r="G11001">
        <f>IF(route_map__2[[#This Row],[route_label]]&lt;&gt;A11002,0,SQRT((E11002-route_map__2[[#This Row],[stop_lat]])^2 + ((F11002-route_map__2[[#This Row],[stop_lon]])*COS(RADIANS(route_map__2[[#This Row],[stop_lat]])))^2)*111.32)</f>
        <v>0.25938787915965028</v>
      </c>
    </row>
    <row r="11002" spans="1:7" hidden="1" x14ac:dyDescent="0.2">
      <c r="A11002" t="s">
        <v>383</v>
      </c>
      <c r="B11002">
        <v>1</v>
      </c>
      <c r="C11002">
        <v>16</v>
      </c>
      <c r="D11002" t="s">
        <v>8252</v>
      </c>
      <c r="E11002">
        <v>49.004520999999997</v>
      </c>
      <c r="F11002">
        <v>-123.08826500000001</v>
      </c>
      <c r="G11002">
        <f>IF(route_map__2[[#This Row],[route_label]]&lt;&gt;A11003,0,SQRT((E11003-route_map__2[[#This Row],[stop_lat]])^2 + ((F11003-route_map__2[[#This Row],[stop_lon]])*COS(RADIANS(route_map__2[[#This Row],[stop_lat]])))^2)*111.32)</f>
        <v>0</v>
      </c>
    </row>
    <row r="11003" spans="1:7" hidden="1" x14ac:dyDescent="0.2">
      <c r="A11003" t="s">
        <v>392</v>
      </c>
      <c r="B11003">
        <v>0</v>
      </c>
      <c r="C11003">
        <v>1</v>
      </c>
      <c r="D11003" t="s">
        <v>8283</v>
      </c>
      <c r="E11003">
        <v>49.004415000000002</v>
      </c>
      <c r="F11003">
        <v>-123.08867100000001</v>
      </c>
      <c r="G11003">
        <f>IF(route_map__2[[#This Row],[route_label]]&lt;&gt;A11004,0,SQRT((E11004-route_map__2[[#This Row],[stop_lat]])^2 + ((F11004-route_map__2[[#This Row],[stop_lon]])*COS(RADIANS(route_map__2[[#This Row],[stop_lat]])))^2)*111.32)</f>
        <v>0.31905628097557065</v>
      </c>
    </row>
    <row r="11004" spans="1:7" hidden="1" x14ac:dyDescent="0.2">
      <c r="A11004" t="s">
        <v>392</v>
      </c>
      <c r="B11004">
        <v>0</v>
      </c>
      <c r="C11004">
        <v>2</v>
      </c>
      <c r="D11004" t="s">
        <v>8284</v>
      </c>
      <c r="E11004">
        <v>49.004398000000002</v>
      </c>
      <c r="F11004">
        <v>-123.08430199999999</v>
      </c>
      <c r="G11004">
        <f>IF(route_map__2[[#This Row],[route_label]]&lt;&gt;A11005,0,SQRT((E11005-route_map__2[[#This Row],[stop_lat]])^2 + ((F11005-route_map__2[[#This Row],[stop_lon]])*COS(RADIANS(route_map__2[[#This Row],[stop_lat]])))^2)*111.32)</f>
        <v>0.31598438961543446</v>
      </c>
    </row>
    <row r="11005" spans="1:7" hidden="1" x14ac:dyDescent="0.2">
      <c r="A11005" t="s">
        <v>392</v>
      </c>
      <c r="B11005">
        <v>0</v>
      </c>
      <c r="C11005">
        <v>3</v>
      </c>
      <c r="D11005" t="s">
        <v>8285</v>
      </c>
      <c r="E11005">
        <v>49.004404000000001</v>
      </c>
      <c r="F11005">
        <v>-123.079975</v>
      </c>
      <c r="G11005">
        <f>IF(route_map__2[[#This Row],[route_label]]&lt;&gt;A11006,0,SQRT((E11006-route_map__2[[#This Row],[stop_lat]])^2 + ((F11006-route_map__2[[#This Row],[stop_lon]])*COS(RADIANS(route_map__2[[#This Row],[stop_lat]])))^2)*111.32)</f>
        <v>0.36732101443614279</v>
      </c>
    </row>
    <row r="11006" spans="1:7" hidden="1" x14ac:dyDescent="0.2">
      <c r="A11006" t="s">
        <v>392</v>
      </c>
      <c r="B11006">
        <v>0</v>
      </c>
      <c r="C11006">
        <v>4</v>
      </c>
      <c r="D11006" t="s">
        <v>8286</v>
      </c>
      <c r="E11006">
        <v>49.004406000000003</v>
      </c>
      <c r="F11006">
        <v>-123.074945</v>
      </c>
      <c r="G11006">
        <f>IF(route_map__2[[#This Row],[route_label]]&lt;&gt;A11007,0,SQRT((E11007-route_map__2[[#This Row],[stop_lat]])^2 + ((F11007-route_map__2[[#This Row],[stop_lon]])*COS(RADIANS(route_map__2[[#This Row],[stop_lat]])))^2)*111.32)</f>
        <v>0.17024293082873662</v>
      </c>
    </row>
    <row r="11007" spans="1:7" hidden="1" x14ac:dyDescent="0.2">
      <c r="A11007" t="s">
        <v>392</v>
      </c>
      <c r="B11007">
        <v>0</v>
      </c>
      <c r="C11007">
        <v>5</v>
      </c>
      <c r="D11007" t="s">
        <v>8287</v>
      </c>
      <c r="E11007">
        <v>49.004382999999997</v>
      </c>
      <c r="F11007">
        <v>-123.072614</v>
      </c>
      <c r="G11007">
        <f>IF(route_map__2[[#This Row],[route_label]]&lt;&gt;A11008,0,SQRT((E11008-route_map__2[[#This Row],[stop_lat]])^2 + ((F11008-route_map__2[[#This Row],[stop_lon]])*COS(RADIANS(route_map__2[[#This Row],[stop_lat]])))^2)*111.32)</f>
        <v>0.211191406392925</v>
      </c>
    </row>
    <row r="11008" spans="1:7" hidden="1" x14ac:dyDescent="0.2">
      <c r="A11008" t="s">
        <v>392</v>
      </c>
      <c r="B11008">
        <v>0</v>
      </c>
      <c r="C11008">
        <v>6</v>
      </c>
      <c r="D11008" t="s">
        <v>8288</v>
      </c>
      <c r="E11008">
        <v>49.004384000000002</v>
      </c>
      <c r="F11008">
        <v>-123.069722</v>
      </c>
      <c r="G11008">
        <f>IF(route_map__2[[#This Row],[route_label]]&lt;&gt;A11009,0,SQRT((E11009-route_map__2[[#This Row],[stop_lat]])^2 + ((F11009-route_map__2[[#This Row],[stop_lon]])*COS(RADIANS(route_map__2[[#This Row],[stop_lat]])))^2)*111.32)</f>
        <v>0.19360416957474688</v>
      </c>
    </row>
    <row r="11009" spans="1:7" hidden="1" x14ac:dyDescent="0.2">
      <c r="A11009" t="s">
        <v>392</v>
      </c>
      <c r="B11009">
        <v>0</v>
      </c>
      <c r="C11009">
        <v>7</v>
      </c>
      <c r="D11009" t="s">
        <v>8289</v>
      </c>
      <c r="E11009">
        <v>49.005944</v>
      </c>
      <c r="F11009">
        <v>-123.06855</v>
      </c>
      <c r="G11009">
        <f>IF(route_map__2[[#This Row],[route_label]]&lt;&gt;A11010,0,SQRT((E11010-route_map__2[[#This Row],[stop_lat]])^2 + ((F11010-route_map__2[[#This Row],[stop_lon]])*COS(RADIANS(route_map__2[[#This Row],[stop_lat]])))^2)*111.32)</f>
        <v>0.49670984536820983</v>
      </c>
    </row>
    <row r="11010" spans="1:7" hidden="1" x14ac:dyDescent="0.2">
      <c r="A11010" t="s">
        <v>392</v>
      </c>
      <c r="B11010">
        <v>0</v>
      </c>
      <c r="C11010">
        <v>8</v>
      </c>
      <c r="D11010" t="s">
        <v>8290</v>
      </c>
      <c r="E11010">
        <v>49.010406000000003</v>
      </c>
      <c r="F11010">
        <v>-123.068551</v>
      </c>
      <c r="G11010">
        <f>IF(route_map__2[[#This Row],[route_label]]&lt;&gt;A11011,0,SQRT((E11011-route_map__2[[#This Row],[stop_lat]])^2 + ((F11011-route_map__2[[#This Row],[stop_lon]])*COS(RADIANS(route_map__2[[#This Row],[stop_lat]])))^2)*111.32)</f>
        <v>0.41471906897172039</v>
      </c>
    </row>
    <row r="11011" spans="1:7" hidden="1" x14ac:dyDescent="0.2">
      <c r="A11011" t="s">
        <v>392</v>
      </c>
      <c r="B11011">
        <v>0</v>
      </c>
      <c r="C11011">
        <v>9</v>
      </c>
      <c r="D11011" t="s">
        <v>8291</v>
      </c>
      <c r="E11011">
        <v>49.014130999999999</v>
      </c>
      <c r="F11011">
        <v>-123.068461</v>
      </c>
      <c r="G11011">
        <f>IF(route_map__2[[#This Row],[route_label]]&lt;&gt;A11012,0,SQRT((E11012-route_map__2[[#This Row],[stop_lat]])^2 + ((F11012-route_map__2[[#This Row],[stop_lon]])*COS(RADIANS(route_map__2[[#This Row],[stop_lat]])))^2)*111.32)</f>
        <v>0.45588487347144124</v>
      </c>
    </row>
    <row r="11012" spans="1:7" hidden="1" x14ac:dyDescent="0.2">
      <c r="A11012" t="s">
        <v>392</v>
      </c>
      <c r="B11012">
        <v>0</v>
      </c>
      <c r="C11012">
        <v>10</v>
      </c>
      <c r="D11012" t="s">
        <v>8292</v>
      </c>
      <c r="E11012">
        <v>49.018225999999999</v>
      </c>
      <c r="F11012">
        <v>-123.068532</v>
      </c>
      <c r="G11012">
        <f>IF(route_map__2[[#This Row],[route_label]]&lt;&gt;A11013,0,SQRT((E11013-route_map__2[[#This Row],[stop_lat]])^2 + ((F11013-route_map__2[[#This Row],[stop_lon]])*COS(RADIANS(route_map__2[[#This Row],[stop_lat]])))^2)*111.32)</f>
        <v>0.34409024391785109</v>
      </c>
    </row>
    <row r="11013" spans="1:7" hidden="1" x14ac:dyDescent="0.2">
      <c r="A11013" t="s">
        <v>392</v>
      </c>
      <c r="B11013">
        <v>0</v>
      </c>
      <c r="C11013">
        <v>11</v>
      </c>
      <c r="D11013" t="s">
        <v>8293</v>
      </c>
      <c r="E11013">
        <v>49.021317000000003</v>
      </c>
      <c r="F11013">
        <v>-123.068528</v>
      </c>
      <c r="G11013">
        <f>IF(route_map__2[[#This Row],[route_label]]&lt;&gt;A11014,0,SQRT((E11014-route_map__2[[#This Row],[stop_lat]])^2 + ((F11014-route_map__2[[#This Row],[stop_lon]])*COS(RADIANS(route_map__2[[#This Row],[stop_lat]])))^2)*111.32)</f>
        <v>0.45730276976256407</v>
      </c>
    </row>
    <row r="11014" spans="1:7" hidden="1" x14ac:dyDescent="0.2">
      <c r="A11014" t="s">
        <v>392</v>
      </c>
      <c r="B11014">
        <v>0</v>
      </c>
      <c r="C11014">
        <v>12</v>
      </c>
      <c r="D11014" t="s">
        <v>8207</v>
      </c>
      <c r="E11014">
        <v>49.025424999999998</v>
      </c>
      <c r="F11014">
        <v>-123.068534</v>
      </c>
      <c r="G11014">
        <f>IF(route_map__2[[#This Row],[route_label]]&lt;&gt;A11015,0,SQRT((E11015-route_map__2[[#This Row],[stop_lat]])^2 + ((F11015-route_map__2[[#This Row],[stop_lon]])*COS(RADIANS(route_map__2[[#This Row],[stop_lat]])))^2)*111.32)</f>
        <v>0.26817003895292718</v>
      </c>
    </row>
    <row r="11015" spans="1:7" hidden="1" x14ac:dyDescent="0.2">
      <c r="A11015" t="s">
        <v>392</v>
      </c>
      <c r="B11015">
        <v>0</v>
      </c>
      <c r="C11015">
        <v>13</v>
      </c>
      <c r="D11015" t="s">
        <v>8208</v>
      </c>
      <c r="E11015">
        <v>49.027833999999999</v>
      </c>
      <c r="F11015">
        <v>-123.06853</v>
      </c>
      <c r="G11015">
        <f>IF(route_map__2[[#This Row],[route_label]]&lt;&gt;A11016,0,SQRT((E11016-route_map__2[[#This Row],[stop_lat]])^2 + ((F11016-route_map__2[[#This Row],[stop_lon]])*COS(RADIANS(route_map__2[[#This Row],[stop_lat]])))^2)*111.32)</f>
        <v>0.24123292464738536</v>
      </c>
    </row>
    <row r="11016" spans="1:7" hidden="1" x14ac:dyDescent="0.2">
      <c r="A11016" t="s">
        <v>392</v>
      </c>
      <c r="B11016">
        <v>0</v>
      </c>
      <c r="C11016">
        <v>14</v>
      </c>
      <c r="D11016" t="s">
        <v>8209</v>
      </c>
      <c r="E11016">
        <v>49.030000999999999</v>
      </c>
      <c r="F11016">
        <v>-123.068545</v>
      </c>
      <c r="G11016">
        <f>IF(route_map__2[[#This Row],[route_label]]&lt;&gt;A11017,0,SQRT((E11017-route_map__2[[#This Row],[stop_lat]])^2 + ((F11017-route_map__2[[#This Row],[stop_lon]])*COS(RADIANS(route_map__2[[#This Row],[stop_lat]])))^2)*111.32)</f>
        <v>0.20294109828351453</v>
      </c>
    </row>
    <row r="11017" spans="1:7" hidden="1" x14ac:dyDescent="0.2">
      <c r="A11017" t="s">
        <v>392</v>
      </c>
      <c r="B11017">
        <v>0</v>
      </c>
      <c r="C11017">
        <v>15</v>
      </c>
      <c r="D11017" t="s">
        <v>8210</v>
      </c>
      <c r="E11017">
        <v>49.031824</v>
      </c>
      <c r="F11017">
        <v>-123.06852600000001</v>
      </c>
      <c r="G11017">
        <f>IF(route_map__2[[#This Row],[route_label]]&lt;&gt;A11018,0,SQRT((E11018-route_map__2[[#This Row],[stop_lat]])^2 + ((F11018-route_map__2[[#This Row],[stop_lon]])*COS(RADIANS(route_map__2[[#This Row],[stop_lat]])))^2)*111.32)</f>
        <v>0.43384078347383859</v>
      </c>
    </row>
    <row r="11018" spans="1:7" hidden="1" x14ac:dyDescent="0.2">
      <c r="A11018" t="s">
        <v>392</v>
      </c>
      <c r="B11018">
        <v>0</v>
      </c>
      <c r="C11018">
        <v>16</v>
      </c>
      <c r="D11018" t="s">
        <v>8211</v>
      </c>
      <c r="E11018">
        <v>49.035721000000002</v>
      </c>
      <c r="F11018">
        <v>-123.06846</v>
      </c>
      <c r="G11018">
        <f>IF(route_map__2[[#This Row],[route_label]]&lt;&gt;A11019,0,SQRT((E11019-route_map__2[[#This Row],[stop_lat]])^2 + ((F11019-route_map__2[[#This Row],[stop_lon]])*COS(RADIANS(route_map__2[[#This Row],[stop_lat]])))^2)*111.32)</f>
        <v>3.4300983533081676E-2</v>
      </c>
    </row>
    <row r="11019" spans="1:7" hidden="1" x14ac:dyDescent="0.2">
      <c r="A11019" t="s">
        <v>392</v>
      </c>
      <c r="B11019">
        <v>1</v>
      </c>
      <c r="C11019">
        <v>1</v>
      </c>
      <c r="D11019" t="s">
        <v>8231</v>
      </c>
      <c r="E11019">
        <v>49.035888999999997</v>
      </c>
      <c r="F11019">
        <v>-123.068854</v>
      </c>
      <c r="G11019">
        <f>IF(route_map__2[[#This Row],[route_label]]&lt;&gt;A11020,0,SQRT((E11020-route_map__2[[#This Row],[stop_lat]])^2 + ((F11020-route_map__2[[#This Row],[stop_lon]])*COS(RADIANS(route_map__2[[#This Row],[stop_lat]])))^2)*111.32)</f>
        <v>0.44322704631681392</v>
      </c>
    </row>
    <row r="11020" spans="1:7" hidden="1" x14ac:dyDescent="0.2">
      <c r="A11020" t="s">
        <v>392</v>
      </c>
      <c r="B11020">
        <v>1</v>
      </c>
      <c r="C11020">
        <v>2</v>
      </c>
      <c r="D11020" t="s">
        <v>8294</v>
      </c>
      <c r="E11020">
        <v>49.031937999999997</v>
      </c>
      <c r="F11020">
        <v>-123.06810299999999</v>
      </c>
      <c r="G11020">
        <f>IF(route_map__2[[#This Row],[route_label]]&lt;&gt;A11021,0,SQRT((E11021-route_map__2[[#This Row],[stop_lat]])^2 + ((F11021-route_map__2[[#This Row],[stop_lon]])*COS(RADIANS(route_map__2[[#This Row],[stop_lat]])))^2)*111.32)</f>
        <v>0.35960862838855817</v>
      </c>
    </row>
    <row r="11021" spans="1:7" hidden="1" x14ac:dyDescent="0.2">
      <c r="A11021" t="s">
        <v>392</v>
      </c>
      <c r="B11021">
        <v>1</v>
      </c>
      <c r="C11021">
        <v>3</v>
      </c>
      <c r="D11021" t="s">
        <v>8295</v>
      </c>
      <c r="E11021">
        <v>49.031916000000002</v>
      </c>
      <c r="F11021">
        <v>-123.063176</v>
      </c>
      <c r="G11021">
        <f>IF(route_map__2[[#This Row],[route_label]]&lt;&gt;A11022,0,SQRT((E11022-route_map__2[[#This Row],[stop_lat]])^2 + ((F11022-route_map__2[[#This Row],[stop_lon]])*COS(RADIANS(route_map__2[[#This Row],[stop_lat]])))^2)*111.32)</f>
        <v>0.24552385453887085</v>
      </c>
    </row>
    <row r="11022" spans="1:7" hidden="1" x14ac:dyDescent="0.2">
      <c r="A11022" t="s">
        <v>392</v>
      </c>
      <c r="B11022">
        <v>1</v>
      </c>
      <c r="C11022">
        <v>4</v>
      </c>
      <c r="D11022" t="s">
        <v>8296</v>
      </c>
      <c r="E11022">
        <v>49.031914999999998</v>
      </c>
      <c r="F11022">
        <v>-123.05981199999999</v>
      </c>
      <c r="G11022">
        <f>IF(route_map__2[[#This Row],[route_label]]&lt;&gt;A11023,0,SQRT((E11023-route_map__2[[#This Row],[stop_lat]])^2 + ((F11023-route_map__2[[#This Row],[stop_lon]])*COS(RADIANS(route_map__2[[#This Row],[stop_lat]])))^2)*111.32)</f>
        <v>0.1829368052613039</v>
      </c>
    </row>
    <row r="11023" spans="1:7" hidden="1" x14ac:dyDescent="0.2">
      <c r="A11023" t="s">
        <v>392</v>
      </c>
      <c r="B11023">
        <v>1</v>
      </c>
      <c r="C11023">
        <v>5</v>
      </c>
      <c r="D11023" t="s">
        <v>8297</v>
      </c>
      <c r="E11023">
        <v>49.031883000000001</v>
      </c>
      <c r="F11023">
        <v>-123.057306</v>
      </c>
      <c r="G11023">
        <f>IF(route_map__2[[#This Row],[route_label]]&lt;&gt;A11024,0,SQRT((E11024-route_map__2[[#This Row],[stop_lat]])^2 + ((F11024-route_map__2[[#This Row],[stop_lon]])*COS(RADIANS(route_map__2[[#This Row],[stop_lat]])))^2)*111.32)</f>
        <v>0.129970564421688</v>
      </c>
    </row>
    <row r="11024" spans="1:7" hidden="1" x14ac:dyDescent="0.2">
      <c r="A11024" t="s">
        <v>392</v>
      </c>
      <c r="B11024">
        <v>1</v>
      </c>
      <c r="C11024">
        <v>6</v>
      </c>
      <c r="D11024" t="s">
        <v>8298</v>
      </c>
      <c r="E11024">
        <v>49.031404000000002</v>
      </c>
      <c r="F11024">
        <v>-123.055682</v>
      </c>
      <c r="G11024">
        <f>IF(route_map__2[[#This Row],[route_label]]&lt;&gt;A11025,0,SQRT((E11025-route_map__2[[#This Row],[stop_lat]])^2 + ((F11025-route_map__2[[#This Row],[stop_lon]])*COS(RADIANS(route_map__2[[#This Row],[stop_lat]])))^2)*111.32)</f>
        <v>0.27911707748442488</v>
      </c>
    </row>
    <row r="11025" spans="1:7" hidden="1" x14ac:dyDescent="0.2">
      <c r="A11025" t="s">
        <v>392</v>
      </c>
      <c r="B11025">
        <v>1</v>
      </c>
      <c r="C11025">
        <v>7</v>
      </c>
      <c r="D11025" t="s">
        <v>8299</v>
      </c>
      <c r="E11025">
        <v>49.029029000000001</v>
      </c>
      <c r="F11025">
        <v>-123.05690800000001</v>
      </c>
      <c r="G11025">
        <f>IF(route_map__2[[#This Row],[route_label]]&lt;&gt;A11026,0,SQRT((E11026-route_map__2[[#This Row],[stop_lat]])^2 + ((F11026-route_map__2[[#This Row],[stop_lon]])*COS(RADIANS(route_map__2[[#This Row],[stop_lat]])))^2)*111.32)</f>
        <v>0.32643582306140018</v>
      </c>
    </row>
    <row r="11026" spans="1:7" hidden="1" x14ac:dyDescent="0.2">
      <c r="A11026" t="s">
        <v>392</v>
      </c>
      <c r="B11026">
        <v>1</v>
      </c>
      <c r="C11026">
        <v>8</v>
      </c>
      <c r="D11026" t="s">
        <v>8300</v>
      </c>
      <c r="E11026">
        <v>49.026234000000002</v>
      </c>
      <c r="F11026">
        <v>-123.058261</v>
      </c>
      <c r="G11026">
        <f>IF(route_map__2[[#This Row],[route_label]]&lt;&gt;A11027,0,SQRT((E11027-route_map__2[[#This Row],[stop_lat]])^2 + ((F11027-route_map__2[[#This Row],[stop_lon]])*COS(RADIANS(route_map__2[[#This Row],[stop_lat]])))^2)*111.32)</f>
        <v>0.23607412985402046</v>
      </c>
    </row>
    <row r="11027" spans="1:7" hidden="1" x14ac:dyDescent="0.2">
      <c r="A11027" t="s">
        <v>392</v>
      </c>
      <c r="B11027">
        <v>1</v>
      </c>
      <c r="C11027">
        <v>9</v>
      </c>
      <c r="D11027" t="s">
        <v>8301</v>
      </c>
      <c r="E11027">
        <v>49.024681999999999</v>
      </c>
      <c r="F11027">
        <v>-123.06046499999999</v>
      </c>
      <c r="G11027">
        <f>IF(route_map__2[[#This Row],[route_label]]&lt;&gt;A11028,0,SQRT((E11028-route_map__2[[#This Row],[stop_lat]])^2 + ((F11028-route_map__2[[#This Row],[stop_lon]])*COS(RADIANS(route_map__2[[#This Row],[stop_lat]])))^2)*111.32)</f>
        <v>0.21480125040506012</v>
      </c>
    </row>
    <row r="11028" spans="1:7" hidden="1" x14ac:dyDescent="0.2">
      <c r="A11028" t="s">
        <v>392</v>
      </c>
      <c r="B11028">
        <v>1</v>
      </c>
      <c r="C11028">
        <v>10</v>
      </c>
      <c r="D11028" t="s">
        <v>8302</v>
      </c>
      <c r="E11028">
        <v>49.024721999999997</v>
      </c>
      <c r="F11028">
        <v>-123.063407</v>
      </c>
      <c r="G11028">
        <f>IF(route_map__2[[#This Row],[route_label]]&lt;&gt;A11029,0,SQRT((E11029-route_map__2[[#This Row],[stop_lat]])^2 + ((F11029-route_map__2[[#This Row],[stop_lon]])*COS(RADIANS(route_map__2[[#This Row],[stop_lat]])))^2)*111.32)</f>
        <v>0.26061024959049378</v>
      </c>
    </row>
    <row r="11029" spans="1:7" hidden="1" x14ac:dyDescent="0.2">
      <c r="A11029" t="s">
        <v>392</v>
      </c>
      <c r="B11029">
        <v>1</v>
      </c>
      <c r="C11029">
        <v>11</v>
      </c>
      <c r="D11029" t="s">
        <v>8303</v>
      </c>
      <c r="E11029">
        <v>49.024746</v>
      </c>
      <c r="F11029">
        <v>-123.06697699999999</v>
      </c>
      <c r="G11029">
        <f>IF(route_map__2[[#This Row],[route_label]]&lt;&gt;A11030,0,SQRT((E11030-route_map__2[[#This Row],[stop_lat]])^2 + ((F11030-route_map__2[[#This Row],[stop_lon]])*COS(RADIANS(route_map__2[[#This Row],[stop_lat]])))^2)*111.32)</f>
        <v>0.16172106557134397</v>
      </c>
    </row>
    <row r="11030" spans="1:7" hidden="1" x14ac:dyDescent="0.2">
      <c r="A11030" t="s">
        <v>392</v>
      </c>
      <c r="B11030">
        <v>1</v>
      </c>
      <c r="C11030">
        <v>12</v>
      </c>
      <c r="D11030" t="s">
        <v>8235</v>
      </c>
      <c r="E11030">
        <v>49.024776000000003</v>
      </c>
      <c r="F11030">
        <v>-123.069192</v>
      </c>
      <c r="G11030">
        <f>IF(route_map__2[[#This Row],[route_label]]&lt;&gt;A11031,0,SQRT((E11031-route_map__2[[#This Row],[stop_lat]])^2 + ((F11031-route_map__2[[#This Row],[stop_lon]])*COS(RADIANS(route_map__2[[#This Row],[stop_lat]])))^2)*111.32)</f>
        <v>0.24702804208760493</v>
      </c>
    </row>
    <row r="11031" spans="1:7" hidden="1" x14ac:dyDescent="0.2">
      <c r="A11031" t="s">
        <v>392</v>
      </c>
      <c r="B11031">
        <v>1</v>
      </c>
      <c r="C11031">
        <v>13</v>
      </c>
      <c r="D11031" t="s">
        <v>8236</v>
      </c>
      <c r="E11031">
        <v>49.024757000000001</v>
      </c>
      <c r="F11031">
        <v>-123.072576</v>
      </c>
      <c r="G11031">
        <f>IF(route_map__2[[#This Row],[route_label]]&lt;&gt;A11032,0,SQRT((E11032-route_map__2[[#This Row],[stop_lat]])^2 + ((F11032-route_map__2[[#This Row],[stop_lon]])*COS(RADIANS(route_map__2[[#This Row],[stop_lat]])))^2)*111.32)</f>
        <v>0.24453723660167845</v>
      </c>
    </row>
    <row r="11032" spans="1:7" hidden="1" x14ac:dyDescent="0.2">
      <c r="A11032" t="s">
        <v>392</v>
      </c>
      <c r="B11032">
        <v>1</v>
      </c>
      <c r="C11032">
        <v>14</v>
      </c>
      <c r="D11032" t="s">
        <v>8304</v>
      </c>
      <c r="E11032">
        <v>49.024757999999999</v>
      </c>
      <c r="F11032">
        <v>-123.075926</v>
      </c>
      <c r="G11032">
        <f>IF(route_map__2[[#This Row],[route_label]]&lt;&gt;A11033,0,SQRT((E11033-route_map__2[[#This Row],[stop_lat]])^2 + ((F11033-route_map__2[[#This Row],[stop_lon]])*COS(RADIANS(route_map__2[[#This Row],[stop_lat]])))^2)*111.32)</f>
        <v>0.34790008360485708</v>
      </c>
    </row>
    <row r="11033" spans="1:7" hidden="1" x14ac:dyDescent="0.2">
      <c r="A11033" t="s">
        <v>392</v>
      </c>
      <c r="B11033">
        <v>1</v>
      </c>
      <c r="C11033">
        <v>15</v>
      </c>
      <c r="D11033" t="s">
        <v>8305</v>
      </c>
      <c r="E11033">
        <v>49.024754000000001</v>
      </c>
      <c r="F11033">
        <v>-123.080692</v>
      </c>
      <c r="G11033">
        <f>IF(route_map__2[[#This Row],[route_label]]&lt;&gt;A11034,0,SQRT((E11034-route_map__2[[#This Row],[stop_lat]])^2 + ((F11034-route_map__2[[#This Row],[stop_lon]])*COS(RADIANS(route_map__2[[#This Row],[stop_lat]])))^2)*111.32)</f>
        <v>0.40009433028676644</v>
      </c>
    </row>
    <row r="11034" spans="1:7" hidden="1" x14ac:dyDescent="0.2">
      <c r="A11034" t="s">
        <v>392</v>
      </c>
      <c r="B11034">
        <v>1</v>
      </c>
      <c r="C11034">
        <v>16</v>
      </c>
      <c r="D11034" t="s">
        <v>8306</v>
      </c>
      <c r="E11034">
        <v>49.024766</v>
      </c>
      <c r="F11034">
        <v>-123.086173</v>
      </c>
      <c r="G11034">
        <f>IF(route_map__2[[#This Row],[route_label]]&lt;&gt;A11035,0,SQRT((E11035-route_map__2[[#This Row],[stop_lat]])^2 + ((F11035-route_map__2[[#This Row],[stop_lon]])*COS(RADIANS(route_map__2[[#This Row],[stop_lat]])))^2)*111.32)</f>
        <v>0.26461120724845544</v>
      </c>
    </row>
    <row r="11035" spans="1:7" hidden="1" x14ac:dyDescent="0.2">
      <c r="A11035" t="s">
        <v>392</v>
      </c>
      <c r="B11035">
        <v>1</v>
      </c>
      <c r="C11035">
        <v>17</v>
      </c>
      <c r="D11035" t="s">
        <v>8307</v>
      </c>
      <c r="E11035">
        <v>49.024768000000002</v>
      </c>
      <c r="F11035">
        <v>-123.089798</v>
      </c>
      <c r="G11035">
        <f>IF(route_map__2[[#This Row],[route_label]]&lt;&gt;A11036,0,SQRT((E11036-route_map__2[[#This Row],[stop_lat]])^2 + ((F11036-route_map__2[[#This Row],[stop_lon]])*COS(RADIANS(route_map__2[[#This Row],[stop_lat]])))^2)*111.32)</f>
        <v>0.31324185516171815</v>
      </c>
    </row>
    <row r="11036" spans="1:7" hidden="1" x14ac:dyDescent="0.2">
      <c r="A11036" t="s">
        <v>392</v>
      </c>
      <c r="B11036">
        <v>1</v>
      </c>
      <c r="C11036">
        <v>18</v>
      </c>
      <c r="D11036" t="s">
        <v>8308</v>
      </c>
      <c r="E11036">
        <v>49.022052000000002</v>
      </c>
      <c r="F11036">
        <v>-123.09092</v>
      </c>
      <c r="G11036">
        <f>IF(route_map__2[[#This Row],[route_label]]&lt;&gt;A11037,0,SQRT((E11037-route_map__2[[#This Row],[stop_lat]])^2 + ((F11037-route_map__2[[#This Row],[stop_lon]])*COS(RADIANS(route_map__2[[#This Row],[stop_lat]])))^2)*111.32)</f>
        <v>0.3377455190183225</v>
      </c>
    </row>
    <row r="11037" spans="1:7" hidden="1" x14ac:dyDescent="0.2">
      <c r="A11037" t="s">
        <v>392</v>
      </c>
      <c r="B11037">
        <v>1</v>
      </c>
      <c r="C11037">
        <v>19</v>
      </c>
      <c r="D11037" t="s">
        <v>8309</v>
      </c>
      <c r="E11037">
        <v>49.019018000000003</v>
      </c>
      <c r="F11037">
        <v>-123.09091100000001</v>
      </c>
      <c r="G11037">
        <f>IF(route_map__2[[#This Row],[route_label]]&lt;&gt;A11038,0,SQRT((E11038-route_map__2[[#This Row],[stop_lat]])^2 + ((F11038-route_map__2[[#This Row],[stop_lon]])*COS(RADIANS(route_map__2[[#This Row],[stop_lat]])))^2)*111.32)</f>
        <v>0.3305508665144597</v>
      </c>
    </row>
    <row r="11038" spans="1:7" hidden="1" x14ac:dyDescent="0.2">
      <c r="A11038" t="s">
        <v>392</v>
      </c>
      <c r="B11038">
        <v>1</v>
      </c>
      <c r="C11038">
        <v>20</v>
      </c>
      <c r="D11038" t="s">
        <v>8310</v>
      </c>
      <c r="E11038">
        <v>49.016150000000003</v>
      </c>
      <c r="F11038">
        <v>-123.092084</v>
      </c>
      <c r="G11038">
        <f>IF(route_map__2[[#This Row],[route_label]]&lt;&gt;A11039,0,SQRT((E11039-route_map__2[[#This Row],[stop_lat]])^2 + ((F11039-route_map__2[[#This Row],[stop_lon]])*COS(RADIANS(route_map__2[[#This Row],[stop_lat]])))^2)*111.32)</f>
        <v>0.3598375643759531</v>
      </c>
    </row>
    <row r="11039" spans="1:7" hidden="1" x14ac:dyDescent="0.2">
      <c r="A11039" t="s">
        <v>392</v>
      </c>
      <c r="B11039">
        <v>1</v>
      </c>
      <c r="C11039">
        <v>21</v>
      </c>
      <c r="D11039" t="s">
        <v>8311</v>
      </c>
      <c r="E11039">
        <v>49.012939000000003</v>
      </c>
      <c r="F11039">
        <v>-123.091517</v>
      </c>
      <c r="G11039">
        <f>IF(route_map__2[[#This Row],[route_label]]&lt;&gt;A11040,0,SQRT((E11040-route_map__2[[#This Row],[stop_lat]])^2 + ((F11040-route_map__2[[#This Row],[stop_lon]])*COS(RADIANS(route_map__2[[#This Row],[stop_lat]])))^2)*111.32)</f>
        <v>0.42289969982345249</v>
      </c>
    </row>
    <row r="11040" spans="1:7" hidden="1" x14ac:dyDescent="0.2">
      <c r="A11040" t="s">
        <v>392</v>
      </c>
      <c r="B11040">
        <v>1</v>
      </c>
      <c r="C11040">
        <v>22</v>
      </c>
      <c r="D11040" t="s">
        <v>8312</v>
      </c>
      <c r="E11040">
        <v>49.009289000000003</v>
      </c>
      <c r="F11040">
        <v>-123.089911</v>
      </c>
      <c r="G11040">
        <f>IF(route_map__2[[#This Row],[route_label]]&lt;&gt;A11041,0,SQRT((E11041-route_map__2[[#This Row],[stop_lat]])^2 + ((F11041-route_map__2[[#This Row],[stop_lon]])*COS(RADIANS(route_map__2[[#This Row],[stop_lat]])))^2)*111.32)</f>
        <v>0.28750156925302378</v>
      </c>
    </row>
    <row r="11041" spans="1:7" hidden="1" x14ac:dyDescent="0.2">
      <c r="A11041" t="s">
        <v>392</v>
      </c>
      <c r="B11041">
        <v>1</v>
      </c>
      <c r="C11041">
        <v>23</v>
      </c>
      <c r="D11041" t="s">
        <v>8313</v>
      </c>
      <c r="E11041">
        <v>49.006714000000002</v>
      </c>
      <c r="F11041">
        <v>-123.089608</v>
      </c>
      <c r="G11041">
        <f>IF(route_map__2[[#This Row],[route_label]]&lt;&gt;A11042,0,SQRT((E11042-route_map__2[[#This Row],[stop_lat]])^2 + ((F11042-route_map__2[[#This Row],[stop_lon]])*COS(RADIANS(route_map__2[[#This Row],[stop_lat]])))^2)*111.32)</f>
        <v>0.26491327238974222</v>
      </c>
    </row>
    <row r="11042" spans="1:7" hidden="1" x14ac:dyDescent="0.2">
      <c r="A11042" t="s">
        <v>392</v>
      </c>
      <c r="B11042">
        <v>1</v>
      </c>
      <c r="C11042">
        <v>24</v>
      </c>
      <c r="D11042" t="s">
        <v>8283</v>
      </c>
      <c r="E11042">
        <v>49.004415000000002</v>
      </c>
      <c r="F11042">
        <v>-123.08867100000001</v>
      </c>
      <c r="G11042">
        <f>IF(route_map__2[[#This Row],[route_label]]&lt;&gt;A11043,0,SQRT((E11043-route_map__2[[#This Row],[stop_lat]])^2 + ((F11043-route_map__2[[#This Row],[stop_lon]])*COS(RADIANS(route_map__2[[#This Row],[stop_lat]])))^2)*111.32)</f>
        <v>0</v>
      </c>
    </row>
    <row r="11043" spans="1:7" hidden="1" x14ac:dyDescent="0.2">
      <c r="A11043" t="s">
        <v>429</v>
      </c>
      <c r="B11043">
        <v>0</v>
      </c>
      <c r="C11043">
        <v>1</v>
      </c>
      <c r="D11043" t="s">
        <v>8314</v>
      </c>
      <c r="E11043">
        <v>49.088518000000001</v>
      </c>
      <c r="F11043">
        <v>-123.09487900000001</v>
      </c>
      <c r="G11043">
        <f>IF(route_map__2[[#This Row],[route_label]]&lt;&gt;A11044,0,SQRT((E11044-route_map__2[[#This Row],[stop_lat]])^2 + ((F11044-route_map__2[[#This Row],[stop_lon]])*COS(RADIANS(route_map__2[[#This Row],[stop_lat]])))^2)*111.32)</f>
        <v>0.29591764506506602</v>
      </c>
    </row>
    <row r="11044" spans="1:7" hidden="1" x14ac:dyDescent="0.2">
      <c r="A11044" t="s">
        <v>429</v>
      </c>
      <c r="B11044">
        <v>0</v>
      </c>
      <c r="C11044">
        <v>2</v>
      </c>
      <c r="D11044" t="s">
        <v>8315</v>
      </c>
      <c r="E11044">
        <v>49.089202999999998</v>
      </c>
      <c r="F11044">
        <v>-123.090957</v>
      </c>
      <c r="G11044">
        <f>IF(route_map__2[[#This Row],[route_label]]&lt;&gt;A11045,0,SQRT((E11045-route_map__2[[#This Row],[stop_lat]])^2 + ((F11045-route_map__2[[#This Row],[stop_lon]])*COS(RADIANS(route_map__2[[#This Row],[stop_lat]])))^2)*111.32)</f>
        <v>0.19326676355854211</v>
      </c>
    </row>
    <row r="11045" spans="1:7" hidden="1" x14ac:dyDescent="0.2">
      <c r="A11045" t="s">
        <v>429</v>
      </c>
      <c r="B11045">
        <v>0</v>
      </c>
      <c r="C11045">
        <v>3</v>
      </c>
      <c r="D11045" t="s">
        <v>8316</v>
      </c>
      <c r="E11045">
        <v>49.089191</v>
      </c>
      <c r="F11045">
        <v>-123.088306</v>
      </c>
      <c r="G11045">
        <f>IF(route_map__2[[#This Row],[route_label]]&lt;&gt;A11046,0,SQRT((E11046-route_map__2[[#This Row],[stop_lat]])^2 + ((F11046-route_map__2[[#This Row],[stop_lon]])*COS(RADIANS(route_map__2[[#This Row],[stop_lat]])))^2)*111.32)</f>
        <v>0.56164783195530821</v>
      </c>
    </row>
    <row r="11046" spans="1:7" hidden="1" x14ac:dyDescent="0.2">
      <c r="A11046" t="s">
        <v>429</v>
      </c>
      <c r="B11046">
        <v>0</v>
      </c>
      <c r="C11046">
        <v>4</v>
      </c>
      <c r="D11046" t="s">
        <v>8317</v>
      </c>
      <c r="E11046">
        <v>49.090564999999998</v>
      </c>
      <c r="F11046">
        <v>-123.080893</v>
      </c>
      <c r="G11046">
        <f>IF(route_map__2[[#This Row],[route_label]]&lt;&gt;A11047,0,SQRT((E11047-route_map__2[[#This Row],[stop_lat]])^2 + ((F11047-route_map__2[[#This Row],[stop_lon]])*COS(RADIANS(route_map__2[[#This Row],[stop_lat]])))^2)*111.32)</f>
        <v>0.19025989603670751</v>
      </c>
    </row>
    <row r="11047" spans="1:7" hidden="1" x14ac:dyDescent="0.2">
      <c r="A11047" t="s">
        <v>429</v>
      </c>
      <c r="B11047">
        <v>0</v>
      </c>
      <c r="C11047">
        <v>5</v>
      </c>
      <c r="D11047" t="s">
        <v>8318</v>
      </c>
      <c r="E11047">
        <v>49.092078999999998</v>
      </c>
      <c r="F11047">
        <v>-123.07968200000001</v>
      </c>
      <c r="G11047">
        <f>IF(route_map__2[[#This Row],[route_label]]&lt;&gt;A11048,0,SQRT((E11048-route_map__2[[#This Row],[stop_lat]])^2 + ((F11048-route_map__2[[#This Row],[stop_lon]])*COS(RADIANS(route_map__2[[#This Row],[stop_lat]])))^2)*111.32)</f>
        <v>0.39729570990610141</v>
      </c>
    </row>
    <row r="11048" spans="1:7" hidden="1" x14ac:dyDescent="0.2">
      <c r="A11048" t="s">
        <v>429</v>
      </c>
      <c r="B11048">
        <v>0</v>
      </c>
      <c r="C11048">
        <v>6</v>
      </c>
      <c r="D11048" t="s">
        <v>8319</v>
      </c>
      <c r="E11048">
        <v>49.095376999999999</v>
      </c>
      <c r="F11048">
        <v>-123.07759900000001</v>
      </c>
      <c r="G11048">
        <f>IF(route_map__2[[#This Row],[route_label]]&lt;&gt;A11049,0,SQRT((E11049-route_map__2[[#This Row],[stop_lat]])^2 + ((F11049-route_map__2[[#This Row],[stop_lon]])*COS(RADIANS(route_map__2[[#This Row],[stop_lat]])))^2)*111.32)</f>
        <v>0.23583381200676282</v>
      </c>
    </row>
    <row r="11049" spans="1:7" hidden="1" x14ac:dyDescent="0.2">
      <c r="A11049" t="s">
        <v>429</v>
      </c>
      <c r="B11049">
        <v>0</v>
      </c>
      <c r="C11049">
        <v>7</v>
      </c>
      <c r="D11049" t="s">
        <v>8320</v>
      </c>
      <c r="E11049">
        <v>49.097391999999999</v>
      </c>
      <c r="F11049">
        <v>-123.078598</v>
      </c>
      <c r="G11049">
        <f>IF(route_map__2[[#This Row],[route_label]]&lt;&gt;A11050,0,SQRT((E11050-route_map__2[[#This Row],[stop_lat]])^2 + ((F11050-route_map__2[[#This Row],[stop_lon]])*COS(RADIANS(route_map__2[[#This Row],[stop_lat]])))^2)*111.32)</f>
        <v>0.46629697413047871</v>
      </c>
    </row>
    <row r="11050" spans="1:7" hidden="1" x14ac:dyDescent="0.2">
      <c r="A11050" t="s">
        <v>429</v>
      </c>
      <c r="B11050">
        <v>0</v>
      </c>
      <c r="C11050">
        <v>8</v>
      </c>
      <c r="D11050" t="s">
        <v>8321</v>
      </c>
      <c r="E11050">
        <v>49.101526999999997</v>
      </c>
      <c r="F11050">
        <v>-123.07962000000001</v>
      </c>
      <c r="G11050">
        <f>IF(route_map__2[[#This Row],[route_label]]&lt;&gt;A11051,0,SQRT((E11051-route_map__2[[#This Row],[stop_lat]])^2 + ((F11051-route_map__2[[#This Row],[stop_lon]])*COS(RADIANS(route_map__2[[#This Row],[stop_lat]])))^2)*111.32)</f>
        <v>0.21954096886990748</v>
      </c>
    </row>
    <row r="11051" spans="1:7" hidden="1" x14ac:dyDescent="0.2">
      <c r="A11051" t="s">
        <v>429</v>
      </c>
      <c r="B11051">
        <v>0</v>
      </c>
      <c r="C11051">
        <v>9</v>
      </c>
      <c r="D11051" t="s">
        <v>8322</v>
      </c>
      <c r="E11051">
        <v>49.103490000000001</v>
      </c>
      <c r="F11051">
        <v>-123.07933</v>
      </c>
      <c r="G11051">
        <f>IF(route_map__2[[#This Row],[route_label]]&lt;&gt;A11052,0,SQRT((E11052-route_map__2[[#This Row],[stop_lat]])^2 + ((F11052-route_map__2[[#This Row],[stop_lon]])*COS(RADIANS(route_map__2[[#This Row],[stop_lat]])))^2)*111.32)</f>
        <v>0.24777303988154134</v>
      </c>
    </row>
    <row r="11052" spans="1:7" hidden="1" x14ac:dyDescent="0.2">
      <c r="A11052" t="s">
        <v>429</v>
      </c>
      <c r="B11052">
        <v>0</v>
      </c>
      <c r="C11052">
        <v>10</v>
      </c>
      <c r="D11052" t="s">
        <v>8323</v>
      </c>
      <c r="E11052">
        <v>49.105663999999997</v>
      </c>
      <c r="F11052">
        <v>-123.07860100000001</v>
      </c>
      <c r="G11052">
        <f>IF(route_map__2[[#This Row],[route_label]]&lt;&gt;A11053,0,SQRT((E11053-route_map__2[[#This Row],[stop_lat]])^2 + ((F11053-route_map__2[[#This Row],[stop_lon]])*COS(RADIANS(route_map__2[[#This Row],[stop_lat]])))^2)*111.32)</f>
        <v>0.31292252850964969</v>
      </c>
    </row>
    <row r="11053" spans="1:7" hidden="1" x14ac:dyDescent="0.2">
      <c r="A11053" t="s">
        <v>429</v>
      </c>
      <c r="B11053">
        <v>0</v>
      </c>
      <c r="C11053">
        <v>11</v>
      </c>
      <c r="D11053" t="s">
        <v>8324</v>
      </c>
      <c r="E11053">
        <v>49.105854000000001</v>
      </c>
      <c r="F11053">
        <v>-123.07431699999999</v>
      </c>
      <c r="G11053">
        <f>IF(route_map__2[[#This Row],[route_label]]&lt;&gt;A11054,0,SQRT((E11054-route_map__2[[#This Row],[stop_lat]])^2 + ((F11054-route_map__2[[#This Row],[stop_lon]])*COS(RADIANS(route_map__2[[#This Row],[stop_lat]])))^2)*111.32)</f>
        <v>0.17174581774677031</v>
      </c>
    </row>
    <row r="11054" spans="1:7" hidden="1" x14ac:dyDescent="0.2">
      <c r="A11054" t="s">
        <v>429</v>
      </c>
      <c r="B11054">
        <v>0</v>
      </c>
      <c r="C11054">
        <v>12</v>
      </c>
      <c r="D11054" t="s">
        <v>8325</v>
      </c>
      <c r="E11054">
        <v>49.104536000000003</v>
      </c>
      <c r="F11054">
        <v>-123.073092</v>
      </c>
      <c r="G11054">
        <f>IF(route_map__2[[#This Row],[route_label]]&lt;&gt;A11055,0,SQRT((E11055-route_map__2[[#This Row],[stop_lat]])^2 + ((F11055-route_map__2[[#This Row],[stop_lon]])*COS(RADIANS(route_map__2[[#This Row],[stop_lat]])))^2)*111.32)</f>
        <v>0.25349033775464797</v>
      </c>
    </row>
    <row r="11055" spans="1:7" hidden="1" x14ac:dyDescent="0.2">
      <c r="A11055" t="s">
        <v>429</v>
      </c>
      <c r="B11055">
        <v>0</v>
      </c>
      <c r="C11055">
        <v>13</v>
      </c>
      <c r="D11055" t="s">
        <v>8326</v>
      </c>
      <c r="E11055">
        <v>49.102311</v>
      </c>
      <c r="F11055">
        <v>-123.072352</v>
      </c>
      <c r="G11055">
        <f>IF(route_map__2[[#This Row],[route_label]]&lt;&gt;A11056,0,SQRT((E11056-route_map__2[[#This Row],[stop_lat]])^2 + ((F11056-route_map__2[[#This Row],[stop_lon]])*COS(RADIANS(route_map__2[[#This Row],[stop_lat]])))^2)*111.32)</f>
        <v>0.23180880018899006</v>
      </c>
    </row>
    <row r="11056" spans="1:7" hidden="1" x14ac:dyDescent="0.2">
      <c r="A11056" t="s">
        <v>429</v>
      </c>
      <c r="B11056">
        <v>0</v>
      </c>
      <c r="C11056">
        <v>14</v>
      </c>
      <c r="D11056" t="s">
        <v>8327</v>
      </c>
      <c r="E11056">
        <v>49.100684999999999</v>
      </c>
      <c r="F11056">
        <v>-123.070365</v>
      </c>
      <c r="G11056">
        <f>IF(route_map__2[[#This Row],[route_label]]&lt;&gt;A11057,0,SQRT((E11057-route_map__2[[#This Row],[stop_lat]])^2 + ((F11057-route_map__2[[#This Row],[stop_lon]])*COS(RADIANS(route_map__2[[#This Row],[stop_lat]])))^2)*111.32)</f>
        <v>0.21317774370123752</v>
      </c>
    </row>
    <row r="11057" spans="1:7" hidden="1" x14ac:dyDescent="0.2">
      <c r="A11057" t="s">
        <v>429</v>
      </c>
      <c r="B11057">
        <v>0</v>
      </c>
      <c r="C11057">
        <v>15</v>
      </c>
      <c r="D11057" t="s">
        <v>8328</v>
      </c>
      <c r="E11057">
        <v>49.099283999999997</v>
      </c>
      <c r="F11057">
        <v>-123.068371</v>
      </c>
      <c r="G11057">
        <f>IF(route_map__2[[#This Row],[route_label]]&lt;&gt;A11058,0,SQRT((E11058-route_map__2[[#This Row],[stop_lat]])^2 + ((F11058-route_map__2[[#This Row],[stop_lon]])*COS(RADIANS(route_map__2[[#This Row],[stop_lat]])))^2)*111.32)</f>
        <v>0.31247620993717073</v>
      </c>
    </row>
    <row r="11058" spans="1:7" hidden="1" x14ac:dyDescent="0.2">
      <c r="A11058" t="s">
        <v>429</v>
      </c>
      <c r="B11058">
        <v>0</v>
      </c>
      <c r="C11058">
        <v>16</v>
      </c>
      <c r="D11058" t="s">
        <v>8329</v>
      </c>
      <c r="E11058">
        <v>49.097343000000002</v>
      </c>
      <c r="F11058">
        <v>-123.065274</v>
      </c>
      <c r="G11058">
        <f>IF(route_map__2[[#This Row],[route_label]]&lt;&gt;A11059,0,SQRT((E11059-route_map__2[[#This Row],[stop_lat]])^2 + ((F11059-route_map__2[[#This Row],[stop_lon]])*COS(RADIANS(route_map__2[[#This Row],[stop_lat]])))^2)*111.32)</f>
        <v>0.28999387641997781</v>
      </c>
    </row>
    <row r="11059" spans="1:7" hidden="1" x14ac:dyDescent="0.2">
      <c r="A11059" t="s">
        <v>429</v>
      </c>
      <c r="B11059">
        <v>0</v>
      </c>
      <c r="C11059">
        <v>17</v>
      </c>
      <c r="D11059" t="s">
        <v>8330</v>
      </c>
      <c r="E11059">
        <v>49.094738</v>
      </c>
      <c r="F11059">
        <v>-123.065298</v>
      </c>
      <c r="G11059">
        <f>IF(route_map__2[[#This Row],[route_label]]&lt;&gt;A11060,0,SQRT((E11060-route_map__2[[#This Row],[stop_lat]])^2 + ((F11060-route_map__2[[#This Row],[stop_lon]])*COS(RADIANS(route_map__2[[#This Row],[stop_lat]])))^2)*111.32)</f>
        <v>0.23046478358933625</v>
      </c>
    </row>
    <row r="11060" spans="1:7" hidden="1" x14ac:dyDescent="0.2">
      <c r="A11060" t="s">
        <v>429</v>
      </c>
      <c r="B11060">
        <v>0</v>
      </c>
      <c r="C11060">
        <v>18</v>
      </c>
      <c r="D11060" t="s">
        <v>8331</v>
      </c>
      <c r="E11060">
        <v>49.092668000000003</v>
      </c>
      <c r="F11060">
        <v>-123.06535100000001</v>
      </c>
      <c r="G11060">
        <f>IF(route_map__2[[#This Row],[route_label]]&lt;&gt;A11061,0,SQRT((E11061-route_map__2[[#This Row],[stop_lat]])^2 + ((F11061-route_map__2[[#This Row],[stop_lon]])*COS(RADIANS(route_map__2[[#This Row],[stop_lat]])))^2)*111.32)</f>
        <v>0.40742568959536823</v>
      </c>
    </row>
    <row r="11061" spans="1:7" hidden="1" x14ac:dyDescent="0.2">
      <c r="A11061" t="s">
        <v>429</v>
      </c>
      <c r="B11061">
        <v>0</v>
      </c>
      <c r="C11061">
        <v>19</v>
      </c>
      <c r="D11061" t="s">
        <v>5456</v>
      </c>
      <c r="E11061">
        <v>49.089309999999998</v>
      </c>
      <c r="F11061">
        <v>-123.06312800000001</v>
      </c>
      <c r="G11061">
        <f>IF(route_map__2[[#This Row],[route_label]]&lt;&gt;A11062,0,SQRT((E11062-route_map__2[[#This Row],[stop_lat]])^2 + ((F11062-route_map__2[[#This Row],[stop_lon]])*COS(RADIANS(route_map__2[[#This Row],[stop_lat]])))^2)*111.32)</f>
        <v>0.22998539540098292</v>
      </c>
    </row>
    <row r="11062" spans="1:7" hidden="1" x14ac:dyDescent="0.2">
      <c r="A11062" t="s">
        <v>429</v>
      </c>
      <c r="B11062">
        <v>0</v>
      </c>
      <c r="C11062">
        <v>20</v>
      </c>
      <c r="D11062" t="s">
        <v>8332</v>
      </c>
      <c r="E11062">
        <v>49.087927999999998</v>
      </c>
      <c r="F11062">
        <v>-123.060783</v>
      </c>
      <c r="G11062">
        <f>IF(route_map__2[[#This Row],[route_label]]&lt;&gt;A11063,0,SQRT((E11063-route_map__2[[#This Row],[stop_lat]])^2 + ((F11063-route_map__2[[#This Row],[stop_lon]])*COS(RADIANS(route_map__2[[#This Row],[stop_lat]])))^2)*111.32)</f>
        <v>0.25018791004302893</v>
      </c>
    </row>
    <row r="11063" spans="1:7" hidden="1" x14ac:dyDescent="0.2">
      <c r="A11063" t="s">
        <v>429</v>
      </c>
      <c r="B11063">
        <v>0</v>
      </c>
      <c r="C11063">
        <v>21</v>
      </c>
      <c r="D11063" t="s">
        <v>8333</v>
      </c>
      <c r="E11063">
        <v>49.085793000000002</v>
      </c>
      <c r="F11063">
        <v>-123.05971099999999</v>
      </c>
      <c r="G11063">
        <f>IF(route_map__2[[#This Row],[route_label]]&lt;&gt;A11064,0,SQRT((E11064-route_map__2[[#This Row],[stop_lat]])^2 + ((F11064-route_map__2[[#This Row],[stop_lon]])*COS(RADIANS(route_map__2[[#This Row],[stop_lat]])))^2)*111.32)</f>
        <v>0.11741210814260204</v>
      </c>
    </row>
    <row r="11064" spans="1:7" hidden="1" x14ac:dyDescent="0.2">
      <c r="A11064" t="s">
        <v>429</v>
      </c>
      <c r="B11064">
        <v>0</v>
      </c>
      <c r="C11064">
        <v>22</v>
      </c>
      <c r="D11064" t="s">
        <v>8334</v>
      </c>
      <c r="E11064">
        <v>49.084783000000002</v>
      </c>
      <c r="F11064">
        <v>-123.060175</v>
      </c>
      <c r="G11064">
        <f>IF(route_map__2[[#This Row],[route_label]]&lt;&gt;A11065,0,SQRT((E11065-route_map__2[[#This Row],[stop_lat]])^2 + ((F11065-route_map__2[[#This Row],[stop_lon]])*COS(RADIANS(route_map__2[[#This Row],[stop_lat]])))^2)*111.32)</f>
        <v>0.29890003526109121</v>
      </c>
    </row>
    <row r="11065" spans="1:7" hidden="1" x14ac:dyDescent="0.2">
      <c r="A11065" t="s">
        <v>429</v>
      </c>
      <c r="B11065">
        <v>0</v>
      </c>
      <c r="C11065">
        <v>23</v>
      </c>
      <c r="D11065" t="s">
        <v>8335</v>
      </c>
      <c r="E11065">
        <v>49.085873999999997</v>
      </c>
      <c r="F11065">
        <v>-123.06392099999999</v>
      </c>
      <c r="G11065">
        <f>IF(route_map__2[[#This Row],[route_label]]&lt;&gt;A11066,0,SQRT((E11066-route_map__2[[#This Row],[stop_lat]])^2 + ((F11066-route_map__2[[#This Row],[stop_lon]])*COS(RADIANS(route_map__2[[#This Row],[stop_lat]])))^2)*111.32)</f>
        <v>0.20932420893041928</v>
      </c>
    </row>
    <row r="11066" spans="1:7" hidden="1" x14ac:dyDescent="0.2">
      <c r="A11066" t="s">
        <v>429</v>
      </c>
      <c r="B11066">
        <v>0</v>
      </c>
      <c r="C11066">
        <v>24</v>
      </c>
      <c r="D11066" t="s">
        <v>8336</v>
      </c>
      <c r="E11066">
        <v>49.087589999999999</v>
      </c>
      <c r="F11066">
        <v>-123.062747</v>
      </c>
      <c r="G11066">
        <f>IF(route_map__2[[#This Row],[route_label]]&lt;&gt;A11067,0,SQRT((E11067-route_map__2[[#This Row],[stop_lat]])^2 + ((F11067-route_map__2[[#This Row],[stop_lon]])*COS(RADIANS(route_map__2[[#This Row],[stop_lat]])))^2)*111.32)</f>
        <v>0</v>
      </c>
    </row>
    <row r="11067" spans="1:7" hidden="1" x14ac:dyDescent="0.2">
      <c r="A11067" t="s">
        <v>429</v>
      </c>
      <c r="B11067">
        <v>1</v>
      </c>
      <c r="C11067">
        <v>1</v>
      </c>
      <c r="D11067" t="s">
        <v>8336</v>
      </c>
      <c r="E11067">
        <v>49.087589999999999</v>
      </c>
      <c r="F11067">
        <v>-123.062747</v>
      </c>
      <c r="G11067">
        <f>IF(route_map__2[[#This Row],[route_label]]&lt;&gt;A11068,0,SQRT((E11068-route_map__2[[#This Row],[stop_lat]])^2 + ((F11068-route_map__2[[#This Row],[stop_lon]])*COS(RADIANS(route_map__2[[#This Row],[stop_lat]])))^2)*111.32)</f>
        <v>0.21913879428614322</v>
      </c>
    </row>
    <row r="11068" spans="1:7" hidden="1" x14ac:dyDescent="0.2">
      <c r="A11068" t="s">
        <v>429</v>
      </c>
      <c r="B11068">
        <v>1</v>
      </c>
      <c r="C11068">
        <v>2</v>
      </c>
      <c r="D11068" t="s">
        <v>8337</v>
      </c>
      <c r="E11068">
        <v>49.085866000000003</v>
      </c>
      <c r="F11068">
        <v>-123.064198</v>
      </c>
      <c r="G11068">
        <f>IF(route_map__2[[#This Row],[route_label]]&lt;&gt;A11069,0,SQRT((E11069-route_map__2[[#This Row],[stop_lat]])^2 + ((F11069-route_map__2[[#This Row],[stop_lon]])*COS(RADIANS(route_map__2[[#This Row],[stop_lat]])))^2)*111.32)</f>
        <v>0.18280086948706334</v>
      </c>
    </row>
    <row r="11069" spans="1:7" hidden="1" x14ac:dyDescent="0.2">
      <c r="A11069" t="s">
        <v>429</v>
      </c>
      <c r="B11069">
        <v>1</v>
      </c>
      <c r="C11069">
        <v>3</v>
      </c>
      <c r="D11069" t="s">
        <v>8338</v>
      </c>
      <c r="E11069">
        <v>49.084363000000003</v>
      </c>
      <c r="F11069">
        <v>-123.065208</v>
      </c>
      <c r="G11069">
        <f>IF(route_map__2[[#This Row],[route_label]]&lt;&gt;A11070,0,SQRT((E11070-route_map__2[[#This Row],[stop_lat]])^2 + ((F11070-route_map__2[[#This Row],[stop_lon]])*COS(RADIANS(route_map__2[[#This Row],[stop_lat]])))^2)*111.32)</f>
        <v>0.37488403300633089</v>
      </c>
    </row>
    <row r="11070" spans="1:7" hidden="1" x14ac:dyDescent="0.2">
      <c r="A11070" t="s">
        <v>429</v>
      </c>
      <c r="B11070">
        <v>1</v>
      </c>
      <c r="C11070">
        <v>4</v>
      </c>
      <c r="D11070" t="s">
        <v>8339</v>
      </c>
      <c r="E11070">
        <v>49.083359000000002</v>
      </c>
      <c r="F11070">
        <v>-123.070116</v>
      </c>
      <c r="G11070">
        <f>IF(route_map__2[[#This Row],[route_label]]&lt;&gt;A11071,0,SQRT((E11071-route_map__2[[#This Row],[stop_lat]])^2 + ((F11071-route_map__2[[#This Row],[stop_lon]])*COS(RADIANS(route_map__2[[#This Row],[stop_lat]])))^2)*111.32)</f>
        <v>0.15414000457837754</v>
      </c>
    </row>
    <row r="11071" spans="1:7" hidden="1" x14ac:dyDescent="0.2">
      <c r="A11071" t="s">
        <v>429</v>
      </c>
      <c r="B11071">
        <v>1</v>
      </c>
      <c r="C11071">
        <v>5</v>
      </c>
      <c r="D11071" t="s">
        <v>8340</v>
      </c>
      <c r="E11071">
        <v>49.083373000000002</v>
      </c>
      <c r="F11071">
        <v>-123.07223</v>
      </c>
      <c r="G11071">
        <f>IF(route_map__2[[#This Row],[route_label]]&lt;&gt;A11072,0,SQRT((E11072-route_map__2[[#This Row],[stop_lat]])^2 + ((F11072-route_map__2[[#This Row],[stop_lon]])*COS(RADIANS(route_map__2[[#This Row],[stop_lat]])))^2)*111.32)</f>
        <v>0.2532342286807735</v>
      </c>
    </row>
    <row r="11072" spans="1:7" hidden="1" x14ac:dyDescent="0.2">
      <c r="A11072" t="s">
        <v>429</v>
      </c>
      <c r="B11072">
        <v>1</v>
      </c>
      <c r="C11072">
        <v>6</v>
      </c>
      <c r="D11072" t="s">
        <v>8341</v>
      </c>
      <c r="E11072">
        <v>49.083115999999997</v>
      </c>
      <c r="F11072">
        <v>-123.075681</v>
      </c>
      <c r="G11072">
        <f>IF(route_map__2[[#This Row],[route_label]]&lt;&gt;A11073,0,SQRT((E11073-route_map__2[[#This Row],[stop_lat]])^2 + ((F11073-route_map__2[[#This Row],[stop_lon]])*COS(RADIANS(route_map__2[[#This Row],[stop_lat]])))^2)*111.32)</f>
        <v>0.20019704990917087</v>
      </c>
    </row>
    <row r="11073" spans="1:7" hidden="1" x14ac:dyDescent="0.2">
      <c r="A11073" t="s">
        <v>429</v>
      </c>
      <c r="B11073">
        <v>1</v>
      </c>
      <c r="C11073">
        <v>7</v>
      </c>
      <c r="D11073" t="s">
        <v>8223</v>
      </c>
      <c r="E11073">
        <v>49.083773000000001</v>
      </c>
      <c r="F11073">
        <v>-123.078237</v>
      </c>
      <c r="G11073">
        <f>IF(route_map__2[[#This Row],[route_label]]&lt;&gt;A11074,0,SQRT((E11074-route_map__2[[#This Row],[stop_lat]])^2 + ((F11074-route_map__2[[#This Row],[stop_lon]])*COS(RADIANS(route_map__2[[#This Row],[stop_lat]])))^2)*111.32)</f>
        <v>0.19727340525774983</v>
      </c>
    </row>
    <row r="11074" spans="1:7" hidden="1" x14ac:dyDescent="0.2">
      <c r="A11074" t="s">
        <v>429</v>
      </c>
      <c r="B11074">
        <v>1</v>
      </c>
      <c r="C11074">
        <v>8</v>
      </c>
      <c r="D11074" t="s">
        <v>5521</v>
      </c>
      <c r="E11074">
        <v>49.085180000000001</v>
      </c>
      <c r="F11074">
        <v>-123.079882</v>
      </c>
      <c r="G11074">
        <f>IF(route_map__2[[#This Row],[route_label]]&lt;&gt;A11075,0,SQRT((E11075-route_map__2[[#This Row],[stop_lat]])^2 + ((F11075-route_map__2[[#This Row],[stop_lon]])*COS(RADIANS(route_map__2[[#This Row],[stop_lat]])))^2)*111.32)</f>
        <v>0.2277021505671947</v>
      </c>
    </row>
    <row r="11075" spans="1:7" hidden="1" x14ac:dyDescent="0.2">
      <c r="A11075" t="s">
        <v>429</v>
      </c>
      <c r="B11075">
        <v>1</v>
      </c>
      <c r="C11075">
        <v>9</v>
      </c>
      <c r="D11075" t="s">
        <v>8342</v>
      </c>
      <c r="E11075">
        <v>49.085200999999998</v>
      </c>
      <c r="F11075">
        <v>-123.083005</v>
      </c>
      <c r="G11075">
        <f>IF(route_map__2[[#This Row],[route_label]]&lt;&gt;A11076,0,SQRT((E11076-route_map__2[[#This Row],[stop_lat]])^2 + ((F11076-route_map__2[[#This Row],[stop_lon]])*COS(RADIANS(route_map__2[[#This Row],[stop_lat]])))^2)*111.32)</f>
        <v>0.27924542607356406</v>
      </c>
    </row>
    <row r="11076" spans="1:7" hidden="1" x14ac:dyDescent="0.2">
      <c r="A11076" t="s">
        <v>429</v>
      </c>
      <c r="B11076">
        <v>1</v>
      </c>
      <c r="C11076">
        <v>10</v>
      </c>
      <c r="D11076" t="s">
        <v>8343</v>
      </c>
      <c r="E11076">
        <v>49.085222000000002</v>
      </c>
      <c r="F11076">
        <v>-123.08683499999999</v>
      </c>
      <c r="G11076">
        <f>IF(route_map__2[[#This Row],[route_label]]&lt;&gt;A11077,0,SQRT((E11077-route_map__2[[#This Row],[stop_lat]])^2 + ((F11077-route_map__2[[#This Row],[stop_lon]])*COS(RADIANS(route_map__2[[#This Row],[stop_lat]])))^2)*111.32)</f>
        <v>0.27748583321763221</v>
      </c>
    </row>
    <row r="11077" spans="1:7" hidden="1" x14ac:dyDescent="0.2">
      <c r="A11077" t="s">
        <v>429</v>
      </c>
      <c r="B11077">
        <v>1</v>
      </c>
      <c r="C11077">
        <v>11</v>
      </c>
      <c r="D11077" t="s">
        <v>8344</v>
      </c>
      <c r="E11077">
        <v>49.08522</v>
      </c>
      <c r="F11077">
        <v>-123.09064100000001</v>
      </c>
      <c r="G11077">
        <f>IF(route_map__2[[#This Row],[route_label]]&lt;&gt;A11078,0,SQRT((E11078-route_map__2[[#This Row],[stop_lat]])^2 + ((F11078-route_map__2[[#This Row],[stop_lon]])*COS(RADIANS(route_map__2[[#This Row],[stop_lat]])))^2)*111.32)</f>
        <v>0.27670132950513326</v>
      </c>
    </row>
    <row r="11078" spans="1:7" hidden="1" x14ac:dyDescent="0.2">
      <c r="A11078" t="s">
        <v>429</v>
      </c>
      <c r="B11078">
        <v>1</v>
      </c>
      <c r="C11078">
        <v>12</v>
      </c>
      <c r="D11078" t="s">
        <v>8345</v>
      </c>
      <c r="E11078">
        <v>49.085248</v>
      </c>
      <c r="F11078">
        <v>-123.094436</v>
      </c>
      <c r="G11078">
        <f>IF(route_map__2[[#This Row],[route_label]]&lt;&gt;A11079,0,SQRT((E11079-route_map__2[[#This Row],[stop_lat]])^2 + ((F11079-route_map__2[[#This Row],[stop_lon]])*COS(RADIANS(route_map__2[[#This Row],[stop_lat]])))^2)*111.32)</f>
        <v>0.36544643810283245</v>
      </c>
    </row>
    <row r="11079" spans="1:7" hidden="1" x14ac:dyDescent="0.2">
      <c r="A11079" t="s">
        <v>429</v>
      </c>
      <c r="B11079">
        <v>1</v>
      </c>
      <c r="C11079">
        <v>13</v>
      </c>
      <c r="D11079" t="s">
        <v>8314</v>
      </c>
      <c r="E11079">
        <v>49.088518000000001</v>
      </c>
      <c r="F11079">
        <v>-123.09487900000001</v>
      </c>
      <c r="G11079">
        <f>IF(route_map__2[[#This Row],[route_label]]&lt;&gt;A11080,0,SQRT((E11080-route_map__2[[#This Row],[stop_lat]])^2 + ((F11080-route_map__2[[#This Row],[stop_lon]])*COS(RADIANS(route_map__2[[#This Row],[stop_lat]])))^2)*111.32)</f>
        <v>0</v>
      </c>
    </row>
    <row r="11080" spans="1:7" hidden="1" x14ac:dyDescent="0.2">
      <c r="A11080" t="s">
        <v>420</v>
      </c>
      <c r="B11080">
        <v>0</v>
      </c>
      <c r="C11080">
        <v>1</v>
      </c>
      <c r="D11080" t="s">
        <v>8346</v>
      </c>
      <c r="E11080">
        <v>49.088565000000003</v>
      </c>
      <c r="F11080">
        <v>-123.095068</v>
      </c>
      <c r="G11080">
        <f>IF(route_map__2[[#This Row],[route_label]]&lt;&gt;A11081,0,SQRT((E11081-route_map__2[[#This Row],[stop_lat]])^2 + ((F11081-route_map__2[[#This Row],[stop_lon]])*COS(RADIANS(route_map__2[[#This Row],[stop_lat]])))^2)*111.32)</f>
        <v>0.38224772764232345</v>
      </c>
    </row>
    <row r="11081" spans="1:7" hidden="1" x14ac:dyDescent="0.2">
      <c r="A11081" t="s">
        <v>420</v>
      </c>
      <c r="B11081">
        <v>0</v>
      </c>
      <c r="C11081">
        <v>2</v>
      </c>
      <c r="D11081" t="s">
        <v>8347</v>
      </c>
      <c r="E11081">
        <v>49.085146999999999</v>
      </c>
      <c r="F11081">
        <v>-123.094566</v>
      </c>
      <c r="G11081">
        <f>IF(route_map__2[[#This Row],[route_label]]&lt;&gt;A11082,0,SQRT((E11082-route_map__2[[#This Row],[stop_lat]])^2 + ((F11082-route_map__2[[#This Row],[stop_lon]])*COS(RADIANS(route_map__2[[#This Row],[stop_lat]])))^2)*111.32)</f>
        <v>0.2751720586859645</v>
      </c>
    </row>
    <row r="11082" spans="1:7" hidden="1" x14ac:dyDescent="0.2">
      <c r="A11082" t="s">
        <v>420</v>
      </c>
      <c r="B11082">
        <v>0</v>
      </c>
      <c r="C11082">
        <v>3</v>
      </c>
      <c r="D11082" t="s">
        <v>8348</v>
      </c>
      <c r="E11082">
        <v>49.085118000000001</v>
      </c>
      <c r="F11082">
        <v>-123.09079199999999</v>
      </c>
      <c r="G11082">
        <f>IF(route_map__2[[#This Row],[route_label]]&lt;&gt;A11083,0,SQRT((E11083-route_map__2[[#This Row],[stop_lat]])^2 + ((F11083-route_map__2[[#This Row],[stop_lon]])*COS(RADIANS(route_map__2[[#This Row],[stop_lat]])))^2)*111.32)</f>
        <v>0.18249047264271051</v>
      </c>
    </row>
    <row r="11083" spans="1:7" hidden="1" x14ac:dyDescent="0.2">
      <c r="A11083" t="s">
        <v>420</v>
      </c>
      <c r="B11083">
        <v>0</v>
      </c>
      <c r="C11083">
        <v>4</v>
      </c>
      <c r="D11083" t="s">
        <v>8349</v>
      </c>
      <c r="E11083">
        <v>49.085109000000003</v>
      </c>
      <c r="F11083">
        <v>-123.088289</v>
      </c>
      <c r="G11083">
        <f>IF(route_map__2[[#This Row],[route_label]]&lt;&gt;A11084,0,SQRT((E11084-route_map__2[[#This Row],[stop_lat]])^2 + ((F11084-route_map__2[[#This Row],[stop_lon]])*COS(RADIANS(route_map__2[[#This Row],[stop_lat]])))^2)*111.32)</f>
        <v>0.36389170465952031</v>
      </c>
    </row>
    <row r="11084" spans="1:7" hidden="1" x14ac:dyDescent="0.2">
      <c r="A11084" t="s">
        <v>420</v>
      </c>
      <c r="B11084">
        <v>0</v>
      </c>
      <c r="C11084">
        <v>5</v>
      </c>
      <c r="D11084" t="s">
        <v>8350</v>
      </c>
      <c r="E11084">
        <v>49.085084999999999</v>
      </c>
      <c r="F11084">
        <v>-123.083298</v>
      </c>
      <c r="G11084">
        <f>IF(route_map__2[[#This Row],[route_label]]&lt;&gt;A11085,0,SQRT((E11085-route_map__2[[#This Row],[stop_lat]])^2 + ((F11085-route_map__2[[#This Row],[stop_lon]])*COS(RADIANS(route_map__2[[#This Row],[stop_lat]])))^2)*111.32)</f>
        <v>0.32025723147325524</v>
      </c>
    </row>
    <row r="11085" spans="1:7" hidden="1" x14ac:dyDescent="0.2">
      <c r="A11085" t="s">
        <v>420</v>
      </c>
      <c r="B11085">
        <v>0</v>
      </c>
      <c r="C11085">
        <v>6</v>
      </c>
      <c r="D11085" t="s">
        <v>8351</v>
      </c>
      <c r="E11085">
        <v>49.084757000000003</v>
      </c>
      <c r="F11085">
        <v>-123.078934</v>
      </c>
      <c r="G11085">
        <f>IF(route_map__2[[#This Row],[route_label]]&lt;&gt;A11086,0,SQRT((E11086-route_map__2[[#This Row],[stop_lat]])^2 + ((F11086-route_map__2[[#This Row],[stop_lon]])*COS(RADIANS(route_map__2[[#This Row],[stop_lat]])))^2)*111.32)</f>
        <v>0.25077224800672149</v>
      </c>
    </row>
    <row r="11086" spans="1:7" hidden="1" x14ac:dyDescent="0.2">
      <c r="A11086" t="s">
        <v>420</v>
      </c>
      <c r="B11086">
        <v>0</v>
      </c>
      <c r="C11086">
        <v>7</v>
      </c>
      <c r="D11086" t="s">
        <v>8352</v>
      </c>
      <c r="E11086">
        <v>49.082996000000001</v>
      </c>
      <c r="F11086">
        <v>-123.07678900000001</v>
      </c>
      <c r="G11086">
        <f>IF(route_map__2[[#This Row],[route_label]]&lt;&gt;A11087,0,SQRT((E11087-route_map__2[[#This Row],[stop_lat]])^2 + ((F11087-route_map__2[[#This Row],[stop_lon]])*COS(RADIANS(route_map__2[[#This Row],[stop_lat]])))^2)*111.32)</f>
        <v>0.34704347668943764</v>
      </c>
    </row>
    <row r="11087" spans="1:7" hidden="1" x14ac:dyDescent="0.2">
      <c r="A11087" t="s">
        <v>420</v>
      </c>
      <c r="B11087">
        <v>0</v>
      </c>
      <c r="C11087">
        <v>8</v>
      </c>
      <c r="D11087" t="s">
        <v>8353</v>
      </c>
      <c r="E11087">
        <v>49.083241999999998</v>
      </c>
      <c r="F11087">
        <v>-123.07204400000001</v>
      </c>
      <c r="G11087">
        <f>IF(route_map__2[[#This Row],[route_label]]&lt;&gt;A11088,0,SQRT((E11088-route_map__2[[#This Row],[stop_lat]])^2 + ((F11088-route_map__2[[#This Row],[stop_lon]])*COS(RADIANS(route_map__2[[#This Row],[stop_lat]])))^2)*111.32)</f>
        <v>0.21851871146104754</v>
      </c>
    </row>
    <row r="11088" spans="1:7" hidden="1" x14ac:dyDescent="0.2">
      <c r="A11088" t="s">
        <v>420</v>
      </c>
      <c r="B11088">
        <v>0</v>
      </c>
      <c r="C11088">
        <v>9</v>
      </c>
      <c r="D11088" t="s">
        <v>8354</v>
      </c>
      <c r="E11088">
        <v>49.083227000000001</v>
      </c>
      <c r="F11088">
        <v>-123.069047</v>
      </c>
      <c r="G11088">
        <f>IF(route_map__2[[#This Row],[route_label]]&lt;&gt;A11089,0,SQRT((E11089-route_map__2[[#This Row],[stop_lat]])^2 + ((F11089-route_map__2[[#This Row],[stop_lon]])*COS(RADIANS(route_map__2[[#This Row],[stop_lat]])))^2)*111.32)</f>
        <v>0.30794505722595739</v>
      </c>
    </row>
    <row r="11089" spans="1:7" hidden="1" x14ac:dyDescent="0.2">
      <c r="A11089" t="s">
        <v>420</v>
      </c>
      <c r="B11089">
        <v>0</v>
      </c>
      <c r="C11089">
        <v>10</v>
      </c>
      <c r="D11089" t="s">
        <v>8355</v>
      </c>
      <c r="E11089">
        <v>49.084203000000002</v>
      </c>
      <c r="F11089">
        <v>-123.065095</v>
      </c>
      <c r="G11089">
        <f>IF(route_map__2[[#This Row],[route_label]]&lt;&gt;A11090,0,SQRT((E11090-route_map__2[[#This Row],[stop_lat]])^2 + ((F11090-route_map__2[[#This Row],[stop_lon]])*COS(RADIANS(route_map__2[[#This Row],[stop_lat]])))^2)*111.32)</f>
        <v>0.20476417930745763</v>
      </c>
    </row>
    <row r="11090" spans="1:7" hidden="1" x14ac:dyDescent="0.2">
      <c r="A11090" t="s">
        <v>420</v>
      </c>
      <c r="B11090">
        <v>0</v>
      </c>
      <c r="C11090">
        <v>11</v>
      </c>
      <c r="D11090" t="s">
        <v>8335</v>
      </c>
      <c r="E11090">
        <v>49.085873999999997</v>
      </c>
      <c r="F11090">
        <v>-123.06392099999999</v>
      </c>
      <c r="G11090">
        <f>IF(route_map__2[[#This Row],[route_label]]&lt;&gt;A11091,0,SQRT((E11091-route_map__2[[#This Row],[stop_lat]])^2 + ((F11091-route_map__2[[#This Row],[stop_lon]])*COS(RADIANS(route_map__2[[#This Row],[stop_lat]])))^2)*111.32)</f>
        <v>0.20932420893041928</v>
      </c>
    </row>
    <row r="11091" spans="1:7" hidden="1" x14ac:dyDescent="0.2">
      <c r="A11091" t="s">
        <v>420</v>
      </c>
      <c r="B11091">
        <v>0</v>
      </c>
      <c r="C11091">
        <v>12</v>
      </c>
      <c r="D11091" t="s">
        <v>8336</v>
      </c>
      <c r="E11091">
        <v>49.087589999999999</v>
      </c>
      <c r="F11091">
        <v>-123.062747</v>
      </c>
      <c r="G11091">
        <f>IF(route_map__2[[#This Row],[route_label]]&lt;&gt;A11092,0,SQRT((E11092-route_map__2[[#This Row],[stop_lat]])^2 + ((F11092-route_map__2[[#This Row],[stop_lon]])*COS(RADIANS(route_map__2[[#This Row],[stop_lat]])))^2)*111.32)</f>
        <v>0</v>
      </c>
    </row>
    <row r="11092" spans="1:7" hidden="1" x14ac:dyDescent="0.2">
      <c r="A11092" t="s">
        <v>420</v>
      </c>
      <c r="B11092">
        <v>1</v>
      </c>
      <c r="C11092">
        <v>1</v>
      </c>
      <c r="D11092" t="s">
        <v>8336</v>
      </c>
      <c r="E11092">
        <v>49.087589999999999</v>
      </c>
      <c r="F11092">
        <v>-123.062747</v>
      </c>
      <c r="G11092">
        <f>IF(route_map__2[[#This Row],[route_label]]&lt;&gt;A11093,0,SQRT((E11093-route_map__2[[#This Row],[stop_lat]])^2 + ((F11093-route_map__2[[#This Row],[stop_lon]])*COS(RADIANS(route_map__2[[#This Row],[stop_lat]])))^2)*111.32)</f>
        <v>0.30836772194225442</v>
      </c>
    </row>
    <row r="11093" spans="1:7" hidden="1" x14ac:dyDescent="0.2">
      <c r="A11093" t="s">
        <v>420</v>
      </c>
      <c r="B11093">
        <v>1</v>
      </c>
      <c r="C11093">
        <v>2</v>
      </c>
      <c r="D11093" t="s">
        <v>5513</v>
      </c>
      <c r="E11093">
        <v>49.090282999999999</v>
      </c>
      <c r="F11093">
        <v>-123.063738</v>
      </c>
      <c r="G11093">
        <f>IF(route_map__2[[#This Row],[route_label]]&lt;&gt;A11094,0,SQRT((E11094-route_map__2[[#This Row],[stop_lat]])^2 + ((F11094-route_map__2[[#This Row],[stop_lon]])*COS(RADIANS(route_map__2[[#This Row],[stop_lat]])))^2)*111.32)</f>
        <v>0.14687015454832025</v>
      </c>
    </row>
    <row r="11094" spans="1:7" hidden="1" x14ac:dyDescent="0.2">
      <c r="A11094" t="s">
        <v>420</v>
      </c>
      <c r="B11094">
        <v>1</v>
      </c>
      <c r="C11094">
        <v>3</v>
      </c>
      <c r="D11094" t="s">
        <v>8356</v>
      </c>
      <c r="E11094">
        <v>49.091214999999998</v>
      </c>
      <c r="F11094">
        <v>-123.065164</v>
      </c>
      <c r="G11094">
        <f>IF(route_map__2[[#This Row],[route_label]]&lt;&gt;A11095,0,SQRT((E11095-route_map__2[[#This Row],[stop_lat]])^2 + ((F11095-route_map__2[[#This Row],[stop_lon]])*COS(RADIANS(route_map__2[[#This Row],[stop_lat]])))^2)*111.32)</f>
        <v>0.25002986359646462</v>
      </c>
    </row>
    <row r="11095" spans="1:7" hidden="1" x14ac:dyDescent="0.2">
      <c r="A11095" t="s">
        <v>420</v>
      </c>
      <c r="B11095">
        <v>1</v>
      </c>
      <c r="C11095">
        <v>4</v>
      </c>
      <c r="D11095" t="s">
        <v>8357</v>
      </c>
      <c r="E11095">
        <v>49.093460999999998</v>
      </c>
      <c r="F11095">
        <v>-123.06514199999999</v>
      </c>
      <c r="G11095">
        <f>IF(route_map__2[[#This Row],[route_label]]&lt;&gt;A11096,0,SQRT((E11096-route_map__2[[#This Row],[stop_lat]])^2 + ((F11096-route_map__2[[#This Row],[stop_lon]])*COS(RADIANS(route_map__2[[#This Row],[stop_lat]])))^2)*111.32)</f>
        <v>0.22290002281648677</v>
      </c>
    </row>
    <row r="11096" spans="1:7" hidden="1" x14ac:dyDescent="0.2">
      <c r="A11096" t="s">
        <v>420</v>
      </c>
      <c r="B11096">
        <v>1</v>
      </c>
      <c r="C11096">
        <v>5</v>
      </c>
      <c r="D11096" t="s">
        <v>8358</v>
      </c>
      <c r="E11096">
        <v>49.095463000000002</v>
      </c>
      <c r="F11096">
        <v>-123.06508599999999</v>
      </c>
      <c r="G11096">
        <f>IF(route_map__2[[#This Row],[route_label]]&lt;&gt;A11097,0,SQRT((E11097-route_map__2[[#This Row],[stop_lat]])^2 + ((F11097-route_map__2[[#This Row],[stop_lon]])*COS(RADIANS(route_map__2[[#This Row],[stop_lat]])))^2)*111.32)</f>
        <v>0.25960893207296698</v>
      </c>
    </row>
    <row r="11097" spans="1:7" hidden="1" x14ac:dyDescent="0.2">
      <c r="A11097" t="s">
        <v>420</v>
      </c>
      <c r="B11097">
        <v>1</v>
      </c>
      <c r="C11097">
        <v>6</v>
      </c>
      <c r="D11097" t="s">
        <v>8359</v>
      </c>
      <c r="E11097">
        <v>49.097771999999999</v>
      </c>
      <c r="F11097">
        <v>-123.065586</v>
      </c>
      <c r="G11097">
        <f>IF(route_map__2[[#This Row],[route_label]]&lt;&gt;A11098,0,SQRT((E11098-route_map__2[[#This Row],[stop_lat]])^2 + ((F11098-route_map__2[[#This Row],[stop_lon]])*COS(RADIANS(route_map__2[[#This Row],[stop_lat]])))^2)*111.32)</f>
        <v>0.32347345021026663</v>
      </c>
    </row>
    <row r="11098" spans="1:7" hidden="1" x14ac:dyDescent="0.2">
      <c r="A11098" t="s">
        <v>420</v>
      </c>
      <c r="B11098">
        <v>1</v>
      </c>
      <c r="C11098">
        <v>7</v>
      </c>
      <c r="D11098" t="s">
        <v>8360</v>
      </c>
      <c r="E11098">
        <v>49.099772999999999</v>
      </c>
      <c r="F11098">
        <v>-123.068804</v>
      </c>
      <c r="G11098">
        <f>IF(route_map__2[[#This Row],[route_label]]&lt;&gt;A11099,0,SQRT((E11099-route_map__2[[#This Row],[stop_lat]])^2 + ((F11099-route_map__2[[#This Row],[stop_lon]])*COS(RADIANS(route_map__2[[#This Row],[stop_lat]])))^2)*111.32)</f>
        <v>0.24619226346002776</v>
      </c>
    </row>
    <row r="11099" spans="1:7" hidden="1" x14ac:dyDescent="0.2">
      <c r="A11099" t="s">
        <v>420</v>
      </c>
      <c r="B11099">
        <v>1</v>
      </c>
      <c r="C11099">
        <v>8</v>
      </c>
      <c r="D11099" t="s">
        <v>8361</v>
      </c>
      <c r="E11099">
        <v>49.101381000000003</v>
      </c>
      <c r="F11099">
        <v>-123.071123</v>
      </c>
      <c r="G11099">
        <f>IF(route_map__2[[#This Row],[route_label]]&lt;&gt;A11100,0,SQRT((E11100-route_map__2[[#This Row],[stop_lat]])^2 + ((F11100-route_map__2[[#This Row],[stop_lon]])*COS(RADIANS(route_map__2[[#This Row],[stop_lat]])))^2)*111.32)</f>
        <v>0.14555382345174572</v>
      </c>
    </row>
    <row r="11100" spans="1:7" hidden="1" x14ac:dyDescent="0.2">
      <c r="A11100" t="s">
        <v>420</v>
      </c>
      <c r="B11100">
        <v>1</v>
      </c>
      <c r="C11100">
        <v>9</v>
      </c>
      <c r="D11100" t="s">
        <v>8362</v>
      </c>
      <c r="E11100">
        <v>49.102491999999998</v>
      </c>
      <c r="F11100">
        <v>-123.072176</v>
      </c>
      <c r="G11100">
        <f>IF(route_map__2[[#This Row],[route_label]]&lt;&gt;A11101,0,SQRT((E11101-route_map__2[[#This Row],[stop_lat]])^2 + ((F11101-route_map__2[[#This Row],[stop_lon]])*COS(RADIANS(route_map__2[[#This Row],[stop_lat]])))^2)*111.32)</f>
        <v>0.27816031882028269</v>
      </c>
    </row>
    <row r="11101" spans="1:7" hidden="1" x14ac:dyDescent="0.2">
      <c r="A11101" t="s">
        <v>420</v>
      </c>
      <c r="B11101">
        <v>1</v>
      </c>
      <c r="C11101">
        <v>10</v>
      </c>
      <c r="D11101" t="s">
        <v>8363</v>
      </c>
      <c r="E11101">
        <v>49.104895999999997</v>
      </c>
      <c r="F11101">
        <v>-123.073217</v>
      </c>
      <c r="G11101">
        <f>IF(route_map__2[[#This Row],[route_label]]&lt;&gt;A11102,0,SQRT((E11102-route_map__2[[#This Row],[stop_lat]])^2 + ((F11102-route_map__2[[#This Row],[stop_lon]])*COS(RADIANS(route_map__2[[#This Row],[stop_lat]])))^2)*111.32)</f>
        <v>0.18996083014625181</v>
      </c>
    </row>
    <row r="11102" spans="1:7" hidden="1" x14ac:dyDescent="0.2">
      <c r="A11102" t="s">
        <v>420</v>
      </c>
      <c r="B11102">
        <v>1</v>
      </c>
      <c r="C11102">
        <v>11</v>
      </c>
      <c r="D11102" t="s">
        <v>8364</v>
      </c>
      <c r="E11102">
        <v>49.106265999999998</v>
      </c>
      <c r="F11102">
        <v>-123.074771</v>
      </c>
      <c r="G11102">
        <f>IF(route_map__2[[#This Row],[route_label]]&lt;&gt;A11103,0,SQRT((E11103-route_map__2[[#This Row],[stop_lat]])^2 + ((F11103-route_map__2[[#This Row],[stop_lon]])*COS(RADIANS(route_map__2[[#This Row],[stop_lat]])))^2)*111.32)</f>
        <v>0.20707602668417524</v>
      </c>
    </row>
    <row r="11103" spans="1:7" hidden="1" x14ac:dyDescent="0.2">
      <c r="A11103" t="s">
        <v>420</v>
      </c>
      <c r="B11103">
        <v>1</v>
      </c>
      <c r="C11103">
        <v>12</v>
      </c>
      <c r="D11103" t="s">
        <v>8365</v>
      </c>
      <c r="E11103">
        <v>49.105713000000002</v>
      </c>
      <c r="F11103">
        <v>-123.077484</v>
      </c>
      <c r="G11103">
        <f>IF(route_map__2[[#This Row],[route_label]]&lt;&gt;A11104,0,SQRT((E11104-route_map__2[[#This Row],[stop_lat]])^2 + ((F11104-route_map__2[[#This Row],[stop_lon]])*COS(RADIANS(route_map__2[[#This Row],[stop_lat]])))^2)*111.32)</f>
        <v>0.13267761097338351</v>
      </c>
    </row>
    <row r="11104" spans="1:7" hidden="1" x14ac:dyDescent="0.2">
      <c r="A11104" t="s">
        <v>420</v>
      </c>
      <c r="B11104">
        <v>1</v>
      </c>
      <c r="C11104">
        <v>13</v>
      </c>
      <c r="D11104" t="s">
        <v>8366</v>
      </c>
      <c r="E11104">
        <v>49.105389000000002</v>
      </c>
      <c r="F11104">
        <v>-123.07923599999999</v>
      </c>
      <c r="G11104">
        <f>IF(route_map__2[[#This Row],[route_label]]&lt;&gt;A11105,0,SQRT((E11105-route_map__2[[#This Row],[stop_lat]])^2 + ((F11105-route_map__2[[#This Row],[stop_lon]])*COS(RADIANS(route_map__2[[#This Row],[stop_lat]])))^2)*111.32)</f>
        <v>0.22038754844537681</v>
      </c>
    </row>
    <row r="11105" spans="1:7" hidden="1" x14ac:dyDescent="0.2">
      <c r="A11105" t="s">
        <v>420</v>
      </c>
      <c r="B11105">
        <v>1</v>
      </c>
      <c r="C11105">
        <v>14</v>
      </c>
      <c r="D11105" t="s">
        <v>8367</v>
      </c>
      <c r="E11105">
        <v>49.103419000000002</v>
      </c>
      <c r="F11105">
        <v>-123.079536</v>
      </c>
      <c r="G11105">
        <f>IF(route_map__2[[#This Row],[route_label]]&lt;&gt;A11106,0,SQRT((E11106-route_map__2[[#This Row],[stop_lat]])^2 + ((F11106-route_map__2[[#This Row],[stop_lon]])*COS(RADIANS(route_map__2[[#This Row],[stop_lat]])))^2)*111.32)</f>
        <v>0.29085786516872919</v>
      </c>
    </row>
    <row r="11106" spans="1:7" hidden="1" x14ac:dyDescent="0.2">
      <c r="A11106" t="s">
        <v>420</v>
      </c>
      <c r="B11106">
        <v>1</v>
      </c>
      <c r="C11106">
        <v>15</v>
      </c>
      <c r="D11106" t="s">
        <v>8368</v>
      </c>
      <c r="E11106">
        <v>49.100817999999997</v>
      </c>
      <c r="F11106">
        <v>-123.079915</v>
      </c>
      <c r="G11106">
        <f>IF(route_map__2[[#This Row],[route_label]]&lt;&gt;A11107,0,SQRT((E11107-route_map__2[[#This Row],[stop_lat]])^2 + ((F11107-route_map__2[[#This Row],[stop_lon]])*COS(RADIANS(route_map__2[[#This Row],[stop_lat]])))^2)*111.32)</f>
        <v>0.36263521206646859</v>
      </c>
    </row>
    <row r="11107" spans="1:7" hidden="1" x14ac:dyDescent="0.2">
      <c r="A11107" t="s">
        <v>420</v>
      </c>
      <c r="B11107">
        <v>1</v>
      </c>
      <c r="C11107">
        <v>16</v>
      </c>
      <c r="D11107" t="s">
        <v>8369</v>
      </c>
      <c r="E11107">
        <v>49.097611999999998</v>
      </c>
      <c r="F11107">
        <v>-123.079033</v>
      </c>
      <c r="G11107">
        <f>IF(route_map__2[[#This Row],[route_label]]&lt;&gt;A11108,0,SQRT((E11108-route_map__2[[#This Row],[stop_lat]])^2 + ((F11108-route_map__2[[#This Row],[stop_lon]])*COS(RADIANS(route_map__2[[#This Row],[stop_lat]])))^2)*111.32)</f>
        <v>0.21627228319902672</v>
      </c>
    </row>
    <row r="11108" spans="1:7" hidden="1" x14ac:dyDescent="0.2">
      <c r="A11108" t="s">
        <v>420</v>
      </c>
      <c r="B11108">
        <v>1</v>
      </c>
      <c r="C11108">
        <v>17</v>
      </c>
      <c r="D11108" t="s">
        <v>8370</v>
      </c>
      <c r="E11108">
        <v>49.095675999999997</v>
      </c>
      <c r="F11108">
        <v>-123.07928099999999</v>
      </c>
      <c r="G11108">
        <f>IF(route_map__2[[#This Row],[route_label]]&lt;&gt;A11109,0,SQRT((E11109-route_map__2[[#This Row],[stop_lat]])^2 + ((F11109-route_map__2[[#This Row],[stop_lon]])*COS(RADIANS(route_map__2[[#This Row],[stop_lat]])))^2)*111.32)</f>
        <v>0.23319254803659722</v>
      </c>
    </row>
    <row r="11109" spans="1:7" hidden="1" x14ac:dyDescent="0.2">
      <c r="A11109" t="s">
        <v>420</v>
      </c>
      <c r="B11109">
        <v>1</v>
      </c>
      <c r="C11109">
        <v>18</v>
      </c>
      <c r="D11109" t="s">
        <v>8371</v>
      </c>
      <c r="E11109">
        <v>49.094951999999999</v>
      </c>
      <c r="F11109">
        <v>-123.076279</v>
      </c>
      <c r="G11109">
        <f>IF(route_map__2[[#This Row],[route_label]]&lt;&gt;A11110,0,SQRT((E11110-route_map__2[[#This Row],[stop_lat]])^2 + ((F11110-route_map__2[[#This Row],[stop_lon]])*COS(RADIANS(route_map__2[[#This Row],[stop_lat]])))^2)*111.32)</f>
        <v>0.3310057633229983</v>
      </c>
    </row>
    <row r="11110" spans="1:7" hidden="1" x14ac:dyDescent="0.2">
      <c r="A11110" t="s">
        <v>420</v>
      </c>
      <c r="B11110">
        <v>1</v>
      </c>
      <c r="C11110">
        <v>19</v>
      </c>
      <c r="D11110" t="s">
        <v>8372</v>
      </c>
      <c r="E11110">
        <v>49.092652000000001</v>
      </c>
      <c r="F11110">
        <v>-123.079157</v>
      </c>
      <c r="G11110">
        <f>IF(route_map__2[[#This Row],[route_label]]&lt;&gt;A11111,0,SQRT((E11111-route_map__2[[#This Row],[stop_lat]])^2 + ((F11111-route_map__2[[#This Row],[stop_lon]])*COS(RADIANS(route_map__2[[#This Row],[stop_lat]])))^2)*111.32)</f>
        <v>0.27714741569978435</v>
      </c>
    </row>
    <row r="11111" spans="1:7" hidden="1" x14ac:dyDescent="0.2">
      <c r="A11111" t="s">
        <v>420</v>
      </c>
      <c r="B11111">
        <v>1</v>
      </c>
      <c r="C11111">
        <v>20</v>
      </c>
      <c r="D11111" t="s">
        <v>8373</v>
      </c>
      <c r="E11111">
        <v>49.090502000000001</v>
      </c>
      <c r="F11111">
        <v>-123.081074</v>
      </c>
      <c r="G11111">
        <f>IF(route_map__2[[#This Row],[route_label]]&lt;&gt;A11112,0,SQRT((E11112-route_map__2[[#This Row],[stop_lat]])^2 + ((F11112-route_map__2[[#This Row],[stop_lon]])*COS(RADIANS(route_map__2[[#This Row],[stop_lat]])))^2)*111.32)</f>
        <v>0.5999704471215902</v>
      </c>
    </row>
    <row r="11112" spans="1:7" hidden="1" x14ac:dyDescent="0.2">
      <c r="A11112" t="s">
        <v>420</v>
      </c>
      <c r="B11112">
        <v>1</v>
      </c>
      <c r="C11112">
        <v>21</v>
      </c>
      <c r="D11112" t="s">
        <v>8374</v>
      </c>
      <c r="E11112">
        <v>49.089314999999999</v>
      </c>
      <c r="F11112">
        <v>-123.089102</v>
      </c>
      <c r="G11112">
        <f>IF(route_map__2[[#This Row],[route_label]]&lt;&gt;A11113,0,SQRT((E11113-route_map__2[[#This Row],[stop_lat]])^2 + ((F11113-route_map__2[[#This Row],[stop_lon]])*COS(RADIANS(route_map__2[[#This Row],[stop_lat]])))^2)*111.32)</f>
        <v>0.33696017183212035</v>
      </c>
    </row>
    <row r="11113" spans="1:7" hidden="1" x14ac:dyDescent="0.2">
      <c r="A11113" t="s">
        <v>420</v>
      </c>
      <c r="B11113">
        <v>1</v>
      </c>
      <c r="C11113">
        <v>22</v>
      </c>
      <c r="D11113" t="s">
        <v>8375</v>
      </c>
      <c r="E11113">
        <v>49.089337999999998</v>
      </c>
      <c r="F11113">
        <v>-123.09372399999999</v>
      </c>
      <c r="G11113">
        <f>IF(route_map__2[[#This Row],[route_label]]&lt;&gt;A11114,0,SQRT((E11114-route_map__2[[#This Row],[stop_lat]])^2 + ((F11114-route_map__2[[#This Row],[stop_lon]])*COS(RADIANS(route_map__2[[#This Row],[stop_lat]])))^2)*111.32)</f>
        <v>0.13040185683661637</v>
      </c>
    </row>
    <row r="11114" spans="1:7" hidden="1" x14ac:dyDescent="0.2">
      <c r="A11114" t="s">
        <v>420</v>
      </c>
      <c r="B11114">
        <v>1</v>
      </c>
      <c r="C11114">
        <v>23</v>
      </c>
      <c r="D11114" t="s">
        <v>8346</v>
      </c>
      <c r="E11114">
        <v>49.088565000000003</v>
      </c>
      <c r="F11114">
        <v>-123.095068</v>
      </c>
      <c r="G11114">
        <f>IF(route_map__2[[#This Row],[route_label]]&lt;&gt;A11115,0,SQRT((E11115-route_map__2[[#This Row],[stop_lat]])^2 + ((F11115-route_map__2[[#This Row],[stop_lon]])*COS(RADIANS(route_map__2[[#This Row],[stop_lat]])))^2)*111.32)</f>
        <v>0</v>
      </c>
    </row>
    <row r="11115" spans="1:7" hidden="1" x14ac:dyDescent="0.2">
      <c r="A11115" t="s">
        <v>257</v>
      </c>
      <c r="B11115">
        <v>0</v>
      </c>
      <c r="C11115">
        <v>1</v>
      </c>
      <c r="D11115" t="s">
        <v>8376</v>
      </c>
      <c r="E11115">
        <v>49.036110000000001</v>
      </c>
      <c r="F11115">
        <v>-123.06698400000001</v>
      </c>
      <c r="G11115">
        <f>IF(route_map__2[[#This Row],[route_label]]&lt;&gt;A11116,0,SQRT((E11116-route_map__2[[#This Row],[stop_lat]])^2 + ((F11116-route_map__2[[#This Row],[stop_lon]])*COS(RADIANS(route_map__2[[#This Row],[stop_lat]])))^2)*111.32)</f>
        <v>0.13867146085492255</v>
      </c>
    </row>
    <row r="11116" spans="1:7" hidden="1" x14ac:dyDescent="0.2">
      <c r="A11116" t="s">
        <v>257</v>
      </c>
      <c r="B11116">
        <v>0</v>
      </c>
      <c r="C11116">
        <v>2</v>
      </c>
      <c r="D11116" t="s">
        <v>8231</v>
      </c>
      <c r="E11116">
        <v>49.035888999999997</v>
      </c>
      <c r="F11116">
        <v>-123.068854</v>
      </c>
      <c r="G11116">
        <f>IF(route_map__2[[#This Row],[route_label]]&lt;&gt;A11117,0,SQRT((E11117-route_map__2[[#This Row],[stop_lat]])^2 + ((F11117-route_map__2[[#This Row],[stop_lon]])*COS(RADIANS(route_map__2[[#This Row],[stop_lat]])))^2)*111.32)</f>
        <v>0.4725628730191142</v>
      </c>
    </row>
    <row r="11117" spans="1:7" hidden="1" x14ac:dyDescent="0.2">
      <c r="A11117" t="s">
        <v>257</v>
      </c>
      <c r="B11117">
        <v>0</v>
      </c>
      <c r="C11117">
        <v>3</v>
      </c>
      <c r="D11117" t="s">
        <v>8232</v>
      </c>
      <c r="E11117">
        <v>49.031644</v>
      </c>
      <c r="F11117">
        <v>-123.06881300000001</v>
      </c>
      <c r="G11117">
        <f>IF(route_map__2[[#This Row],[route_label]]&lt;&gt;A11118,0,SQRT((E11118-route_map__2[[#This Row],[stop_lat]])^2 + ((F11118-route_map__2[[#This Row],[stop_lon]])*COS(RADIANS(route_map__2[[#This Row],[stop_lat]])))^2)*111.32)</f>
        <v>0.28909818740943988</v>
      </c>
    </row>
    <row r="11118" spans="1:7" hidden="1" x14ac:dyDescent="0.2">
      <c r="A11118" t="s">
        <v>257</v>
      </c>
      <c r="B11118">
        <v>0</v>
      </c>
      <c r="C11118">
        <v>4</v>
      </c>
      <c r="D11118" t="s">
        <v>8233</v>
      </c>
      <c r="E11118">
        <v>49.029046999999998</v>
      </c>
      <c r="F11118">
        <v>-123.068817</v>
      </c>
      <c r="G11118">
        <f>IF(route_map__2[[#This Row],[route_label]]&lt;&gt;A11119,0,SQRT((E11119-route_map__2[[#This Row],[stop_lat]])^2 + ((F11119-route_map__2[[#This Row],[stop_lon]])*COS(RADIANS(route_map__2[[#This Row],[stop_lat]])))^2)*111.32)</f>
        <v>0.21974587395193573</v>
      </c>
    </row>
    <row r="11119" spans="1:7" hidden="1" x14ac:dyDescent="0.2">
      <c r="A11119" t="s">
        <v>257</v>
      </c>
      <c r="B11119">
        <v>0</v>
      </c>
      <c r="C11119">
        <v>5</v>
      </c>
      <c r="D11119" t="s">
        <v>8234</v>
      </c>
      <c r="E11119">
        <v>49.027073000000001</v>
      </c>
      <c r="F11119">
        <v>-123.06881300000001</v>
      </c>
      <c r="G11119">
        <f>IF(route_map__2[[#This Row],[route_label]]&lt;&gt;A11120,0,SQRT((E11120-route_map__2[[#This Row],[stop_lat]])^2 + ((F11120-route_map__2[[#This Row],[stop_lon]])*COS(RADIANS(route_map__2[[#This Row],[stop_lat]])))^2)*111.32)</f>
        <v>0.25719417732348443</v>
      </c>
    </row>
    <row r="11120" spans="1:7" hidden="1" x14ac:dyDescent="0.2">
      <c r="A11120" t="s">
        <v>257</v>
      </c>
      <c r="B11120">
        <v>0</v>
      </c>
      <c r="C11120">
        <v>6</v>
      </c>
      <c r="D11120" t="s">
        <v>8235</v>
      </c>
      <c r="E11120">
        <v>49.024776000000003</v>
      </c>
      <c r="F11120">
        <v>-123.069192</v>
      </c>
      <c r="G11120">
        <f>IF(route_map__2[[#This Row],[route_label]]&lt;&gt;A11121,0,SQRT((E11121-route_map__2[[#This Row],[stop_lat]])^2 + ((F11121-route_map__2[[#This Row],[stop_lon]])*COS(RADIANS(route_map__2[[#This Row],[stop_lat]])))^2)*111.32)</f>
        <v>0.24702804208760493</v>
      </c>
    </row>
    <row r="11121" spans="1:7" hidden="1" x14ac:dyDescent="0.2">
      <c r="A11121" t="s">
        <v>257</v>
      </c>
      <c r="B11121">
        <v>0</v>
      </c>
      <c r="C11121">
        <v>7</v>
      </c>
      <c r="D11121" t="s">
        <v>8236</v>
      </c>
      <c r="E11121">
        <v>49.024757000000001</v>
      </c>
      <c r="F11121">
        <v>-123.072576</v>
      </c>
      <c r="G11121">
        <f>IF(route_map__2[[#This Row],[route_label]]&lt;&gt;A11122,0,SQRT((E11122-route_map__2[[#This Row],[stop_lat]])^2 + ((F11122-route_map__2[[#This Row],[stop_lon]])*COS(RADIANS(route_map__2[[#This Row],[stop_lat]])))^2)*111.32)</f>
        <v>0.24453723660167845</v>
      </c>
    </row>
    <row r="11122" spans="1:7" hidden="1" x14ac:dyDescent="0.2">
      <c r="A11122" t="s">
        <v>257</v>
      </c>
      <c r="B11122">
        <v>0</v>
      </c>
      <c r="C11122">
        <v>8</v>
      </c>
      <c r="D11122" t="s">
        <v>8304</v>
      </c>
      <c r="E11122">
        <v>49.024757999999999</v>
      </c>
      <c r="F11122">
        <v>-123.075926</v>
      </c>
      <c r="G11122">
        <f>IF(route_map__2[[#This Row],[route_label]]&lt;&gt;A11123,0,SQRT((E11123-route_map__2[[#This Row],[stop_lat]])^2 + ((F11123-route_map__2[[#This Row],[stop_lon]])*COS(RADIANS(route_map__2[[#This Row],[stop_lat]])))^2)*111.32)</f>
        <v>0.28936466359903246</v>
      </c>
    </row>
    <row r="11123" spans="1:7" hidden="1" x14ac:dyDescent="0.2">
      <c r="A11123" t="s">
        <v>257</v>
      </c>
      <c r="B11123">
        <v>0</v>
      </c>
      <c r="C11123">
        <v>9</v>
      </c>
      <c r="D11123" t="s">
        <v>8377</v>
      </c>
      <c r="E11123">
        <v>49.025613999999997</v>
      </c>
      <c r="F11123">
        <v>-123.079669</v>
      </c>
      <c r="G11123">
        <f>IF(route_map__2[[#This Row],[route_label]]&lt;&gt;A11124,0,SQRT((E11124-route_map__2[[#This Row],[stop_lat]])^2 + ((F11124-route_map__2[[#This Row],[stop_lon]])*COS(RADIANS(route_map__2[[#This Row],[stop_lat]])))^2)*111.32)</f>
        <v>0.29779074269598027</v>
      </c>
    </row>
    <row r="11124" spans="1:7" hidden="1" x14ac:dyDescent="0.2">
      <c r="A11124" t="s">
        <v>257</v>
      </c>
      <c r="B11124">
        <v>0</v>
      </c>
      <c r="C11124">
        <v>10</v>
      </c>
      <c r="D11124" t="s">
        <v>8378</v>
      </c>
      <c r="E11124">
        <v>49.028289000000001</v>
      </c>
      <c r="F11124">
        <v>-123.079702</v>
      </c>
      <c r="G11124">
        <f>IF(route_map__2[[#This Row],[route_label]]&lt;&gt;A11125,0,SQRT((E11125-route_map__2[[#This Row],[stop_lat]])^2 + ((F11125-route_map__2[[#This Row],[stop_lon]])*COS(RADIANS(route_map__2[[#This Row],[stop_lat]])))^2)*111.32)</f>
        <v>0.47136152350146737</v>
      </c>
    </row>
    <row r="11125" spans="1:7" hidden="1" x14ac:dyDescent="0.2">
      <c r="A11125" t="s">
        <v>257</v>
      </c>
      <c r="B11125">
        <v>0</v>
      </c>
      <c r="C11125">
        <v>11</v>
      </c>
      <c r="D11125" t="s">
        <v>8379</v>
      </c>
      <c r="E11125">
        <v>49.032522999999998</v>
      </c>
      <c r="F11125">
        <v>-123.079626</v>
      </c>
      <c r="G11125">
        <f>IF(route_map__2[[#This Row],[route_label]]&lt;&gt;A11126,0,SQRT((E11126-route_map__2[[#This Row],[stop_lat]])^2 + ((F11126-route_map__2[[#This Row],[stop_lon]])*COS(RADIANS(route_map__2[[#This Row],[stop_lat]])))^2)*111.32)</f>
        <v>0.65512035065133378</v>
      </c>
    </row>
    <row r="11126" spans="1:7" hidden="1" x14ac:dyDescent="0.2">
      <c r="A11126" t="s">
        <v>257</v>
      </c>
      <c r="B11126">
        <v>0</v>
      </c>
      <c r="C11126">
        <v>12</v>
      </c>
      <c r="D11126" t="s">
        <v>8213</v>
      </c>
      <c r="E11126">
        <v>49.038407999999997</v>
      </c>
      <c r="F11126">
        <v>-123.07960300000001</v>
      </c>
      <c r="G11126">
        <f>IF(route_map__2[[#This Row],[route_label]]&lt;&gt;A11127,0,SQRT((E11127-route_map__2[[#This Row],[stop_lat]])^2 + ((F11127-route_map__2[[#This Row],[stop_lon]])*COS(RADIANS(route_map__2[[#This Row],[stop_lat]])))^2)*111.32)</f>
        <v>0.3887976235551841</v>
      </c>
    </row>
    <row r="11127" spans="1:7" hidden="1" x14ac:dyDescent="0.2">
      <c r="A11127" t="s">
        <v>257</v>
      </c>
      <c r="B11127">
        <v>0</v>
      </c>
      <c r="C11127">
        <v>13</v>
      </c>
      <c r="D11127" t="s">
        <v>8380</v>
      </c>
      <c r="E11127">
        <v>49.041494999999998</v>
      </c>
      <c r="F11127">
        <v>-123.082095</v>
      </c>
      <c r="G11127">
        <f>IF(route_map__2[[#This Row],[route_label]]&lt;&gt;A11128,0,SQRT((E11128-route_map__2[[#This Row],[stop_lat]])^2 + ((F11128-route_map__2[[#This Row],[stop_lon]])*COS(RADIANS(route_map__2[[#This Row],[stop_lat]])))^2)*111.32)</f>
        <v>0.42420090249989761</v>
      </c>
    </row>
    <row r="11128" spans="1:7" hidden="1" x14ac:dyDescent="0.2">
      <c r="A11128" t="s">
        <v>257</v>
      </c>
      <c r="B11128">
        <v>0</v>
      </c>
      <c r="C11128">
        <v>14</v>
      </c>
      <c r="D11128" t="s">
        <v>8381</v>
      </c>
      <c r="E11128">
        <v>49.040314000000002</v>
      </c>
      <c r="F11128">
        <v>-123.087622</v>
      </c>
      <c r="G11128">
        <f>IF(route_map__2[[#This Row],[route_label]]&lt;&gt;A11129,0,SQRT((E11129-route_map__2[[#This Row],[stop_lat]])^2 + ((F11129-route_map__2[[#This Row],[stop_lon]])*COS(RADIANS(route_map__2[[#This Row],[stop_lat]])))^2)*111.32)</f>
        <v>0.22346948318509122</v>
      </c>
    </row>
    <row r="11129" spans="1:7" hidden="1" x14ac:dyDescent="0.2">
      <c r="A11129" t="s">
        <v>257</v>
      </c>
      <c r="B11129">
        <v>0</v>
      </c>
      <c r="C11129">
        <v>15</v>
      </c>
      <c r="D11129" t="s">
        <v>8382</v>
      </c>
      <c r="E11129">
        <v>49.039507</v>
      </c>
      <c r="F11129">
        <v>-123.09042599999999</v>
      </c>
      <c r="G11129">
        <f>IF(route_map__2[[#This Row],[route_label]]&lt;&gt;A11130,0,SQRT((E11130-route_map__2[[#This Row],[stop_lat]])^2 + ((F11130-route_map__2[[#This Row],[stop_lon]])*COS(RADIANS(route_map__2[[#This Row],[stop_lat]])))^2)*111.32)</f>
        <v>0.20919941839359754</v>
      </c>
    </row>
    <row r="11130" spans="1:7" hidden="1" x14ac:dyDescent="0.2">
      <c r="A11130" t="s">
        <v>257</v>
      </c>
      <c r="B11130">
        <v>0</v>
      </c>
      <c r="C11130">
        <v>16</v>
      </c>
      <c r="D11130" t="s">
        <v>8383</v>
      </c>
      <c r="E11130">
        <v>49.037689</v>
      </c>
      <c r="F11130">
        <v>-123.09115199999999</v>
      </c>
      <c r="G11130">
        <f>IF(route_map__2[[#This Row],[route_label]]&lt;&gt;A11131,0,SQRT((E11131-route_map__2[[#This Row],[stop_lat]])^2 + ((F11131-route_map__2[[#This Row],[stop_lon]])*COS(RADIANS(route_map__2[[#This Row],[stop_lat]])))^2)*111.32)</f>
        <v>0.3057064797927786</v>
      </c>
    </row>
    <row r="11131" spans="1:7" hidden="1" x14ac:dyDescent="0.2">
      <c r="A11131" t="s">
        <v>257</v>
      </c>
      <c r="B11131">
        <v>0</v>
      </c>
      <c r="C11131">
        <v>17</v>
      </c>
      <c r="D11131" t="s">
        <v>8384</v>
      </c>
      <c r="E11131">
        <v>49.037751</v>
      </c>
      <c r="F11131">
        <v>-123.09533999999999</v>
      </c>
      <c r="G11131">
        <f>IF(route_map__2[[#This Row],[route_label]]&lt;&gt;A11132,0,SQRT((E11132-route_map__2[[#This Row],[stop_lat]])^2 + ((F11132-route_map__2[[#This Row],[stop_lon]])*COS(RADIANS(route_map__2[[#This Row],[stop_lat]])))^2)*111.32)</f>
        <v>0.27481784361995903</v>
      </c>
    </row>
    <row r="11132" spans="1:7" hidden="1" x14ac:dyDescent="0.2">
      <c r="A11132" t="s">
        <v>257</v>
      </c>
      <c r="B11132">
        <v>0</v>
      </c>
      <c r="C11132">
        <v>18</v>
      </c>
      <c r="D11132" t="s">
        <v>8385</v>
      </c>
      <c r="E11132">
        <v>49.039552999999998</v>
      </c>
      <c r="F11132">
        <v>-123.097914</v>
      </c>
      <c r="G11132">
        <f>IF(route_map__2[[#This Row],[route_label]]&lt;&gt;A11133,0,SQRT((E11133-route_map__2[[#This Row],[stop_lat]])^2 + ((F11133-route_map__2[[#This Row],[stop_lon]])*COS(RADIANS(route_map__2[[#This Row],[stop_lat]])))^2)*111.32)</f>
        <v>0.35699599755851497</v>
      </c>
    </row>
    <row r="11133" spans="1:7" hidden="1" x14ac:dyDescent="0.2">
      <c r="A11133" t="s">
        <v>257</v>
      </c>
      <c r="B11133">
        <v>0</v>
      </c>
      <c r="C11133">
        <v>19</v>
      </c>
      <c r="D11133" t="s">
        <v>8386</v>
      </c>
      <c r="E11133">
        <v>49.042228999999999</v>
      </c>
      <c r="F11133">
        <v>-123.10061</v>
      </c>
      <c r="G11133">
        <f>IF(route_map__2[[#This Row],[route_label]]&lt;&gt;A11134,0,SQRT((E11134-route_map__2[[#This Row],[stop_lat]])^2 + ((F11134-route_map__2[[#This Row],[stop_lon]])*COS(RADIANS(route_map__2[[#This Row],[stop_lat]])))^2)*111.32)</f>
        <v>0.36482296158173355</v>
      </c>
    </row>
    <row r="11134" spans="1:7" hidden="1" x14ac:dyDescent="0.2">
      <c r="A11134" t="s">
        <v>257</v>
      </c>
      <c r="B11134">
        <v>0</v>
      </c>
      <c r="C11134">
        <v>20</v>
      </c>
      <c r="D11134" t="s">
        <v>8387</v>
      </c>
      <c r="E11134">
        <v>49.044463</v>
      </c>
      <c r="F11134">
        <v>-123.104268</v>
      </c>
      <c r="G11134">
        <f>IF(route_map__2[[#This Row],[route_label]]&lt;&gt;A11135,0,SQRT((E11135-route_map__2[[#This Row],[stop_lat]])^2 + ((F11135-route_map__2[[#This Row],[stop_lon]])*COS(RADIANS(route_map__2[[#This Row],[stop_lat]])))^2)*111.32)</f>
        <v>0.32293945189419804</v>
      </c>
    </row>
    <row r="11135" spans="1:7" hidden="1" x14ac:dyDescent="0.2">
      <c r="A11135" t="s">
        <v>257</v>
      </c>
      <c r="B11135">
        <v>0</v>
      </c>
      <c r="C11135">
        <v>21</v>
      </c>
      <c r="D11135" t="s">
        <v>8388</v>
      </c>
      <c r="E11135">
        <v>49.047364000000002</v>
      </c>
      <c r="F11135">
        <v>-123.10427199999999</v>
      </c>
      <c r="G11135">
        <f>IF(route_map__2[[#This Row],[route_label]]&lt;&gt;A11136,0,SQRT((E11136-route_map__2[[#This Row],[stop_lat]])^2 + ((F11136-route_map__2[[#This Row],[stop_lon]])*COS(RADIANS(route_map__2[[#This Row],[stop_lat]])))^2)*111.32)</f>
        <v>0.40016134174242118</v>
      </c>
    </row>
    <row r="11136" spans="1:7" hidden="1" x14ac:dyDescent="0.2">
      <c r="A11136" t="s">
        <v>257</v>
      </c>
      <c r="B11136">
        <v>0</v>
      </c>
      <c r="C11136">
        <v>22</v>
      </c>
      <c r="D11136" t="s">
        <v>8389</v>
      </c>
      <c r="E11136">
        <v>49.046956000000002</v>
      </c>
      <c r="F11136">
        <v>-123.098823</v>
      </c>
      <c r="G11136">
        <f>IF(route_map__2[[#This Row],[route_label]]&lt;&gt;A11137,0,SQRT((E11137-route_map__2[[#This Row],[stop_lat]])^2 + ((F11137-route_map__2[[#This Row],[stop_lon]])*COS(RADIANS(route_map__2[[#This Row],[stop_lat]])))^2)*111.32)</f>
        <v>0.66275385237393925</v>
      </c>
    </row>
    <row r="11137" spans="1:7" hidden="1" x14ac:dyDescent="0.2">
      <c r="A11137" t="s">
        <v>257</v>
      </c>
      <c r="B11137">
        <v>0</v>
      </c>
      <c r="C11137">
        <v>23</v>
      </c>
      <c r="D11137" t="s">
        <v>8390</v>
      </c>
      <c r="E11137">
        <v>49.052906999999998</v>
      </c>
      <c r="F11137">
        <v>-123.099091</v>
      </c>
      <c r="G11137">
        <f>IF(route_map__2[[#This Row],[route_label]]&lt;&gt;A11138,0,SQRT((E11138-route_map__2[[#This Row],[stop_lat]])^2 + ((F11138-route_map__2[[#This Row],[stop_lon]])*COS(RADIANS(route_map__2[[#This Row],[stop_lat]])))^2)*111.32)</f>
        <v>0.83360724390658281</v>
      </c>
    </row>
    <row r="11138" spans="1:7" hidden="1" x14ac:dyDescent="0.2">
      <c r="A11138" t="s">
        <v>257</v>
      </c>
      <c r="B11138">
        <v>0</v>
      </c>
      <c r="C11138">
        <v>24</v>
      </c>
      <c r="D11138" t="s">
        <v>8391</v>
      </c>
      <c r="E11138">
        <v>49.055373000000003</v>
      </c>
      <c r="F11138">
        <v>-123.10988</v>
      </c>
      <c r="G11138">
        <f>IF(route_map__2[[#This Row],[route_label]]&lt;&gt;A11139,0,SQRT((E11139-route_map__2[[#This Row],[stop_lat]])^2 + ((F11139-route_map__2[[#This Row],[stop_lon]])*COS(RADIANS(route_map__2[[#This Row],[stop_lat]])))^2)*111.32)</f>
        <v>2.6408129941932126</v>
      </c>
    </row>
    <row r="11139" spans="1:7" hidden="1" x14ac:dyDescent="0.2">
      <c r="A11139" t="s">
        <v>257</v>
      </c>
      <c r="B11139">
        <v>0</v>
      </c>
      <c r="C11139">
        <v>25</v>
      </c>
      <c r="D11139" t="s">
        <v>8217</v>
      </c>
      <c r="E11139">
        <v>49.065652</v>
      </c>
      <c r="F11139">
        <v>-123.07725499999999</v>
      </c>
      <c r="G11139">
        <f>IF(route_map__2[[#This Row],[route_label]]&lt;&gt;A11140,0,SQRT((E11140-route_map__2[[#This Row],[stop_lat]])^2 + ((F11140-route_map__2[[#This Row],[stop_lon]])*COS(RADIANS(route_map__2[[#This Row],[stop_lat]])))^2)*111.32)</f>
        <v>0.35637074481055331</v>
      </c>
    </row>
    <row r="11140" spans="1:7" hidden="1" x14ac:dyDescent="0.2">
      <c r="A11140" t="s">
        <v>257</v>
      </c>
      <c r="B11140">
        <v>0</v>
      </c>
      <c r="C11140">
        <v>26</v>
      </c>
      <c r="D11140" t="s">
        <v>8218</v>
      </c>
      <c r="E11140">
        <v>49.068845000000003</v>
      </c>
      <c r="F11140">
        <v>-123.077607</v>
      </c>
      <c r="G11140">
        <f>IF(route_map__2[[#This Row],[route_label]]&lt;&gt;A11141,0,SQRT((E11141-route_map__2[[#This Row],[stop_lat]])^2 + ((F11141-route_map__2[[#This Row],[stop_lon]])*COS(RADIANS(route_map__2[[#This Row],[stop_lat]])))^2)*111.32)</f>
        <v>0.1972428816968298</v>
      </c>
    </row>
    <row r="11141" spans="1:7" hidden="1" x14ac:dyDescent="0.2">
      <c r="A11141" t="s">
        <v>257</v>
      </c>
      <c r="B11141">
        <v>0</v>
      </c>
      <c r="C11141">
        <v>27</v>
      </c>
      <c r="D11141" t="s">
        <v>8219</v>
      </c>
      <c r="E11141">
        <v>49.070616000000001</v>
      </c>
      <c r="F11141">
        <v>-123.077691</v>
      </c>
      <c r="G11141">
        <f>IF(route_map__2[[#This Row],[route_label]]&lt;&gt;A11142,0,SQRT((E11142-route_map__2[[#This Row],[stop_lat]])^2 + ((F11142-route_map__2[[#This Row],[stop_lon]])*COS(RADIANS(route_map__2[[#This Row],[stop_lat]])))^2)*111.32)</f>
        <v>0.26743940043022407</v>
      </c>
    </row>
    <row r="11142" spans="1:7" hidden="1" x14ac:dyDescent="0.2">
      <c r="A11142" t="s">
        <v>257</v>
      </c>
      <c r="B11142">
        <v>0</v>
      </c>
      <c r="C11142">
        <v>28</v>
      </c>
      <c r="D11142" t="s">
        <v>8220</v>
      </c>
      <c r="E11142">
        <v>49.072966000000001</v>
      </c>
      <c r="F11142">
        <v>-123.078453</v>
      </c>
      <c r="G11142">
        <f>IF(route_map__2[[#This Row],[route_label]]&lt;&gt;A11143,0,SQRT((E11143-route_map__2[[#This Row],[stop_lat]])^2 + ((F11143-route_map__2[[#This Row],[stop_lon]])*COS(RADIANS(route_map__2[[#This Row],[stop_lat]])))^2)*111.32)</f>
        <v>0.23854114180158537</v>
      </c>
    </row>
    <row r="11143" spans="1:7" hidden="1" x14ac:dyDescent="0.2">
      <c r="A11143" t="s">
        <v>257</v>
      </c>
      <c r="B11143">
        <v>0</v>
      </c>
      <c r="C11143">
        <v>29</v>
      </c>
      <c r="D11143" t="s">
        <v>8221</v>
      </c>
      <c r="E11143">
        <v>49.075079000000002</v>
      </c>
      <c r="F11143">
        <v>-123.078997</v>
      </c>
      <c r="G11143">
        <f>IF(route_map__2[[#This Row],[route_label]]&lt;&gt;A11144,0,SQRT((E11144-route_map__2[[#This Row],[stop_lat]])^2 + ((F11144-route_map__2[[#This Row],[stop_lon]])*COS(RADIANS(route_map__2[[#This Row],[stop_lat]])))^2)*111.32)</f>
        <v>0.57108164831597419</v>
      </c>
    </row>
    <row r="11144" spans="1:7" hidden="1" x14ac:dyDescent="0.2">
      <c r="A11144" t="s">
        <v>257</v>
      </c>
      <c r="B11144">
        <v>0</v>
      </c>
      <c r="C11144">
        <v>30</v>
      </c>
      <c r="D11144" t="s">
        <v>8222</v>
      </c>
      <c r="E11144">
        <v>49.080199999999998</v>
      </c>
      <c r="F11144">
        <v>-123.078531</v>
      </c>
      <c r="G11144">
        <f>IF(route_map__2[[#This Row],[route_label]]&lt;&gt;A11145,0,SQRT((E11145-route_map__2[[#This Row],[stop_lat]])^2 + ((F11145-route_map__2[[#This Row],[stop_lon]])*COS(RADIANS(route_map__2[[#This Row],[stop_lat]])))^2)*111.32)</f>
        <v>0.39832362473987509</v>
      </c>
    </row>
    <row r="11145" spans="1:7" hidden="1" x14ac:dyDescent="0.2">
      <c r="A11145" t="s">
        <v>257</v>
      </c>
      <c r="B11145">
        <v>0</v>
      </c>
      <c r="C11145">
        <v>31</v>
      </c>
      <c r="D11145" t="s">
        <v>8223</v>
      </c>
      <c r="E11145">
        <v>49.083773000000001</v>
      </c>
      <c r="F11145">
        <v>-123.078237</v>
      </c>
      <c r="G11145">
        <f>IF(route_map__2[[#This Row],[route_label]]&lt;&gt;A11146,0,SQRT((E11146-route_map__2[[#This Row],[stop_lat]])^2 + ((F11146-route_map__2[[#This Row],[stop_lon]])*COS(RADIANS(route_map__2[[#This Row],[stop_lat]])))^2)*111.32)</f>
        <v>0.2054445184328669</v>
      </c>
    </row>
    <row r="11146" spans="1:7" hidden="1" x14ac:dyDescent="0.2">
      <c r="A11146" t="s">
        <v>257</v>
      </c>
      <c r="B11146">
        <v>0</v>
      </c>
      <c r="C11146">
        <v>32</v>
      </c>
      <c r="D11146" t="s">
        <v>8224</v>
      </c>
      <c r="E11146">
        <v>49.085529000000001</v>
      </c>
      <c r="F11146">
        <v>-123.079104</v>
      </c>
      <c r="G11146">
        <f>IF(route_map__2[[#This Row],[route_label]]&lt;&gt;A11147,0,SQRT((E11147-route_map__2[[#This Row],[stop_lat]])^2 + ((F11147-route_map__2[[#This Row],[stop_lon]])*COS(RADIANS(route_map__2[[#This Row],[stop_lat]])))^2)*111.32)</f>
        <v>0.3890252874825138</v>
      </c>
    </row>
    <row r="11147" spans="1:7" hidden="1" x14ac:dyDescent="0.2">
      <c r="A11147" t="s">
        <v>257</v>
      </c>
      <c r="B11147">
        <v>0</v>
      </c>
      <c r="C11147">
        <v>33</v>
      </c>
      <c r="D11147" t="s">
        <v>8225</v>
      </c>
      <c r="E11147">
        <v>49.088898</v>
      </c>
      <c r="F11147">
        <v>-123.080522</v>
      </c>
      <c r="G11147">
        <f>IF(route_map__2[[#This Row],[route_label]]&lt;&gt;A11148,0,SQRT((E11148-route_map__2[[#This Row],[stop_lat]])^2 + ((F11148-route_map__2[[#This Row],[stop_lon]])*COS(RADIANS(route_map__2[[#This Row],[stop_lat]])))^2)*111.32)</f>
        <v>0.12592563197740206</v>
      </c>
    </row>
    <row r="11148" spans="1:7" hidden="1" x14ac:dyDescent="0.2">
      <c r="A11148" t="s">
        <v>257</v>
      </c>
      <c r="B11148">
        <v>0</v>
      </c>
      <c r="C11148">
        <v>34</v>
      </c>
      <c r="D11148" t="s">
        <v>8226</v>
      </c>
      <c r="E11148">
        <v>49.089767999999999</v>
      </c>
      <c r="F11148">
        <v>-123.081626</v>
      </c>
      <c r="G11148">
        <f>IF(route_map__2[[#This Row],[route_label]]&lt;&gt;A11149,0,SQRT((E11149-route_map__2[[#This Row],[stop_lat]])^2 + ((F11149-route_map__2[[#This Row],[stop_lon]])*COS(RADIANS(route_map__2[[#This Row],[stop_lat]])))^2)*111.32)</f>
        <v>0.14124895656497516</v>
      </c>
    </row>
    <row r="11149" spans="1:7" hidden="1" x14ac:dyDescent="0.2">
      <c r="A11149" t="s">
        <v>257</v>
      </c>
      <c r="B11149">
        <v>0</v>
      </c>
      <c r="C11149">
        <v>35</v>
      </c>
      <c r="D11149" t="s">
        <v>5452</v>
      </c>
      <c r="E11149">
        <v>49.090142999999998</v>
      </c>
      <c r="F11149">
        <v>-123.079775</v>
      </c>
      <c r="G11149">
        <f>IF(route_map__2[[#This Row],[route_label]]&lt;&gt;A11150,0,SQRT((E11150-route_map__2[[#This Row],[stop_lat]])^2 + ((F11150-route_map__2[[#This Row],[stop_lon]])*COS(RADIANS(route_map__2[[#This Row],[stop_lat]])))^2)*111.32)</f>
        <v>0.31230653409551767</v>
      </c>
    </row>
    <row r="11150" spans="1:7" hidden="1" x14ac:dyDescent="0.2">
      <c r="A11150" t="s">
        <v>257</v>
      </c>
      <c r="B11150">
        <v>0</v>
      </c>
      <c r="C11150">
        <v>36</v>
      </c>
      <c r="D11150" t="s">
        <v>5453</v>
      </c>
      <c r="E11150">
        <v>49.090133000000002</v>
      </c>
      <c r="F11150">
        <v>-123.075491</v>
      </c>
      <c r="G11150">
        <f>IF(route_map__2[[#This Row],[route_label]]&lt;&gt;A11151,0,SQRT((E11151-route_map__2[[#This Row],[stop_lat]])^2 + ((F11151-route_map__2[[#This Row],[stop_lon]])*COS(RADIANS(route_map__2[[#This Row],[stop_lat]])))^2)*111.32)</f>
        <v>0.31332523610766072</v>
      </c>
    </row>
    <row r="11151" spans="1:7" hidden="1" x14ac:dyDescent="0.2">
      <c r="A11151" t="s">
        <v>257</v>
      </c>
      <c r="B11151">
        <v>0</v>
      </c>
      <c r="C11151">
        <v>37</v>
      </c>
      <c r="D11151" t="s">
        <v>5454</v>
      </c>
      <c r="E11151">
        <v>49.090131999999997</v>
      </c>
      <c r="F11151">
        <v>-123.07119299999999</v>
      </c>
      <c r="G11151">
        <f>IF(route_map__2[[#This Row],[route_label]]&lt;&gt;A11152,0,SQRT((E11152-route_map__2[[#This Row],[stop_lat]])^2 + ((F11152-route_map__2[[#This Row],[stop_lon]])*COS(RADIANS(route_map__2[[#This Row],[stop_lat]])))^2)*111.32)</f>
        <v>0.22096199520935994</v>
      </c>
    </row>
    <row r="11152" spans="1:7" hidden="1" x14ac:dyDescent="0.2">
      <c r="A11152" t="s">
        <v>257</v>
      </c>
      <c r="B11152">
        <v>0</v>
      </c>
      <c r="C11152">
        <v>38</v>
      </c>
      <c r="D11152" t="s">
        <v>5455</v>
      </c>
      <c r="E11152">
        <v>49.090125</v>
      </c>
      <c r="F11152">
        <v>-123.068162</v>
      </c>
      <c r="G11152">
        <f>IF(route_map__2[[#This Row],[route_label]]&lt;&gt;A11153,0,SQRT((E11153-route_map__2[[#This Row],[stop_lat]])^2 + ((F11153-route_map__2[[#This Row],[stop_lon]])*COS(RADIANS(route_map__2[[#This Row],[stop_lat]])))^2)*111.32)</f>
        <v>0.37802828032731228</v>
      </c>
    </row>
    <row r="11153" spans="1:7" hidden="1" x14ac:dyDescent="0.2">
      <c r="A11153" t="s">
        <v>257</v>
      </c>
      <c r="B11153">
        <v>0</v>
      </c>
      <c r="C11153">
        <v>39</v>
      </c>
      <c r="D11153" t="s">
        <v>5456</v>
      </c>
      <c r="E11153">
        <v>49.089309999999998</v>
      </c>
      <c r="F11153">
        <v>-123.06312800000001</v>
      </c>
      <c r="G11153">
        <f>IF(route_map__2[[#This Row],[route_label]]&lt;&gt;A11154,0,SQRT((E11154-route_map__2[[#This Row],[stop_lat]])^2 + ((F11154-route_map__2[[#This Row],[stop_lon]])*COS(RADIANS(route_map__2[[#This Row],[stop_lat]])))^2)*111.32)</f>
        <v>0.19100905069710328</v>
      </c>
    </row>
    <row r="11154" spans="1:7" hidden="1" x14ac:dyDescent="0.2">
      <c r="A11154" t="s">
        <v>257</v>
      </c>
      <c r="B11154">
        <v>0</v>
      </c>
      <c r="C11154">
        <v>40</v>
      </c>
      <c r="D11154" t="s">
        <v>5457</v>
      </c>
      <c r="E11154">
        <v>49.087654000000001</v>
      </c>
      <c r="F11154">
        <v>-123.062442</v>
      </c>
      <c r="G11154">
        <f>IF(route_map__2[[#This Row],[route_label]]&lt;&gt;A11155,0,SQRT((E11155-route_map__2[[#This Row],[stop_lat]])^2 + ((F11155-route_map__2[[#This Row],[stop_lon]])*COS(RADIANS(route_map__2[[#This Row],[stop_lat]])))^2)*111.32)</f>
        <v>6.2701133046439688E-3</v>
      </c>
    </row>
    <row r="11155" spans="1:7" hidden="1" x14ac:dyDescent="0.2">
      <c r="A11155" t="s">
        <v>257</v>
      </c>
      <c r="B11155">
        <v>1</v>
      </c>
      <c r="C11155">
        <v>1</v>
      </c>
      <c r="D11155" t="s">
        <v>8392</v>
      </c>
      <c r="E11155">
        <v>49.087606000000001</v>
      </c>
      <c r="F11155">
        <v>-123.062487</v>
      </c>
      <c r="G11155">
        <f>IF(route_map__2[[#This Row],[route_label]]&lt;&gt;A11156,0,SQRT((E11156-route_map__2[[#This Row],[stop_lat]])^2 + ((F11156-route_map__2[[#This Row],[stop_lon]])*COS(RADIANS(route_map__2[[#This Row],[stop_lat]])))^2)*111.32)</f>
        <v>0.31164744026828201</v>
      </c>
    </row>
    <row r="11156" spans="1:7" hidden="1" x14ac:dyDescent="0.2">
      <c r="A11156" t="s">
        <v>257</v>
      </c>
      <c r="B11156">
        <v>1</v>
      </c>
      <c r="C11156">
        <v>2</v>
      </c>
      <c r="D11156" t="s">
        <v>5513</v>
      </c>
      <c r="E11156">
        <v>49.090282999999999</v>
      </c>
      <c r="F11156">
        <v>-123.063738</v>
      </c>
      <c r="G11156">
        <f>IF(route_map__2[[#This Row],[route_label]]&lt;&gt;A11157,0,SQRT((E11157-route_map__2[[#This Row],[stop_lat]])^2 + ((F11157-route_map__2[[#This Row],[stop_lon]])*COS(RADIANS(route_map__2[[#This Row],[stop_lat]])))^2)*111.32)</f>
        <v>0.15673566737881475</v>
      </c>
    </row>
    <row r="11157" spans="1:7" hidden="1" x14ac:dyDescent="0.2">
      <c r="A11157" t="s">
        <v>257</v>
      </c>
      <c r="B11157">
        <v>1</v>
      </c>
      <c r="C11157">
        <v>3</v>
      </c>
      <c r="D11157" t="s">
        <v>5514</v>
      </c>
      <c r="E11157">
        <v>49.090286999999996</v>
      </c>
      <c r="F11157">
        <v>-123.065888</v>
      </c>
      <c r="G11157">
        <f>IF(route_map__2[[#This Row],[route_label]]&lt;&gt;A11158,0,SQRT((E11158-route_map__2[[#This Row],[stop_lat]])^2 + ((F11158-route_map__2[[#This Row],[stop_lon]])*COS(RADIANS(route_map__2[[#This Row],[stop_lat]])))^2)*111.32)</f>
        <v>0.24720884768931284</v>
      </c>
    </row>
    <row r="11158" spans="1:7" hidden="1" x14ac:dyDescent="0.2">
      <c r="A11158" t="s">
        <v>257</v>
      </c>
      <c r="B11158">
        <v>1</v>
      </c>
      <c r="C11158">
        <v>4</v>
      </c>
      <c r="D11158" t="s">
        <v>5515</v>
      </c>
      <c r="E11158">
        <v>49.090273000000003</v>
      </c>
      <c r="F11158">
        <v>-123.06927899999999</v>
      </c>
      <c r="G11158">
        <f>IF(route_map__2[[#This Row],[route_label]]&lt;&gt;A11159,0,SQRT((E11159-route_map__2[[#This Row],[stop_lat]])^2 + ((F11159-route_map__2[[#This Row],[stop_lon]])*COS(RADIANS(route_map__2[[#This Row],[stop_lat]])))^2)*111.32)</f>
        <v>0.27447134787449129</v>
      </c>
    </row>
    <row r="11159" spans="1:7" hidden="1" x14ac:dyDescent="0.2">
      <c r="A11159" t="s">
        <v>257</v>
      </c>
      <c r="B11159">
        <v>1</v>
      </c>
      <c r="C11159">
        <v>5</v>
      </c>
      <c r="D11159" t="s">
        <v>5516</v>
      </c>
      <c r="E11159">
        <v>49.090283999999997</v>
      </c>
      <c r="F11159">
        <v>-123.073044</v>
      </c>
      <c r="G11159">
        <f>IF(route_map__2[[#This Row],[route_label]]&lt;&gt;A11160,0,SQRT((E11160-route_map__2[[#This Row],[stop_lat]])^2 + ((F11160-route_map__2[[#This Row],[stop_lon]])*COS(RADIANS(route_map__2[[#This Row],[stop_lat]])))^2)*111.32)</f>
        <v>0.23732529244923398</v>
      </c>
    </row>
    <row r="11160" spans="1:7" hidden="1" x14ac:dyDescent="0.2">
      <c r="A11160" t="s">
        <v>257</v>
      </c>
      <c r="B11160">
        <v>1</v>
      </c>
      <c r="C11160">
        <v>6</v>
      </c>
      <c r="D11160" t="s">
        <v>5517</v>
      </c>
      <c r="E11160">
        <v>49.090321000000003</v>
      </c>
      <c r="F11160">
        <v>-123.07629900000001</v>
      </c>
      <c r="G11160">
        <f>IF(route_map__2[[#This Row],[route_label]]&lt;&gt;A11161,0,SQRT((E11161-route_map__2[[#This Row],[stop_lat]])^2 + ((F11161-route_map__2[[#This Row],[stop_lon]])*COS(RADIANS(route_map__2[[#This Row],[stop_lat]])))^2)*111.32)</f>
        <v>0.21064611042559814</v>
      </c>
    </row>
    <row r="11161" spans="1:7" hidden="1" x14ac:dyDescent="0.2">
      <c r="A11161" t="s">
        <v>257</v>
      </c>
      <c r="B11161">
        <v>1</v>
      </c>
      <c r="C11161">
        <v>7</v>
      </c>
      <c r="D11161" t="s">
        <v>5518</v>
      </c>
      <c r="E11161">
        <v>49.090356999999997</v>
      </c>
      <c r="F11161">
        <v>-123.079188</v>
      </c>
      <c r="G11161">
        <f>IF(route_map__2[[#This Row],[route_label]]&lt;&gt;A11162,0,SQRT((E11162-route_map__2[[#This Row],[stop_lat]])^2 + ((F11162-route_map__2[[#This Row],[stop_lon]])*COS(RADIANS(route_map__2[[#This Row],[stop_lat]])))^2)*111.32)</f>
        <v>0.19133521721334426</v>
      </c>
    </row>
    <row r="11162" spans="1:7" hidden="1" x14ac:dyDescent="0.2">
      <c r="A11162" t="s">
        <v>257</v>
      </c>
      <c r="B11162">
        <v>1</v>
      </c>
      <c r="C11162">
        <v>8</v>
      </c>
      <c r="D11162" t="s">
        <v>5519</v>
      </c>
      <c r="E11162">
        <v>49.089160999999997</v>
      </c>
      <c r="F11162">
        <v>-123.081073</v>
      </c>
      <c r="G11162">
        <f>IF(route_map__2[[#This Row],[route_label]]&lt;&gt;A11163,0,SQRT((E11163-route_map__2[[#This Row],[stop_lat]])^2 + ((F11163-route_map__2[[#This Row],[stop_lon]])*COS(RADIANS(route_map__2[[#This Row],[stop_lat]])))^2)*111.32)</f>
        <v>0.15326654973631385</v>
      </c>
    </row>
    <row r="11163" spans="1:7" hidden="1" x14ac:dyDescent="0.2">
      <c r="A11163" t="s">
        <v>257</v>
      </c>
      <c r="B11163">
        <v>1</v>
      </c>
      <c r="C11163">
        <v>9</v>
      </c>
      <c r="D11163" t="s">
        <v>5520</v>
      </c>
      <c r="E11163">
        <v>49.088008000000002</v>
      </c>
      <c r="F11163">
        <v>-123.07992400000001</v>
      </c>
      <c r="G11163">
        <f>IF(route_map__2[[#This Row],[route_label]]&lt;&gt;A11164,0,SQRT((E11164-route_map__2[[#This Row],[stop_lat]])^2 + ((F11164-route_map__2[[#This Row],[stop_lon]])*COS(RADIANS(route_map__2[[#This Row],[stop_lat]])))^2)*111.32)</f>
        <v>0.36902804544541135</v>
      </c>
    </row>
    <row r="11164" spans="1:7" hidden="1" x14ac:dyDescent="0.2">
      <c r="A11164" t="s">
        <v>257</v>
      </c>
      <c r="B11164">
        <v>1</v>
      </c>
      <c r="C11164">
        <v>10</v>
      </c>
      <c r="D11164" t="s">
        <v>8351</v>
      </c>
      <c r="E11164">
        <v>49.084757000000003</v>
      </c>
      <c r="F11164">
        <v>-123.078934</v>
      </c>
      <c r="G11164">
        <f>IF(route_map__2[[#This Row],[route_label]]&lt;&gt;A11165,0,SQRT((E11165-route_map__2[[#This Row],[stop_lat]])^2 + ((F11165-route_map__2[[#This Row],[stop_lon]])*COS(RADIANS(route_map__2[[#This Row],[stop_lat]])))^2)*111.32)</f>
        <v>0.25106477087304618</v>
      </c>
    </row>
    <row r="11165" spans="1:7" hidden="1" x14ac:dyDescent="0.2">
      <c r="A11165" t="s">
        <v>257</v>
      </c>
      <c r="B11165">
        <v>1</v>
      </c>
      <c r="C11165">
        <v>11</v>
      </c>
      <c r="D11165" t="s">
        <v>8393</v>
      </c>
      <c r="E11165">
        <v>49.082583999999997</v>
      </c>
      <c r="F11165">
        <v>-123.078012</v>
      </c>
      <c r="G11165">
        <f>IF(route_map__2[[#This Row],[route_label]]&lt;&gt;A11166,0,SQRT((E11166-route_map__2[[#This Row],[stop_lat]])^2 + ((F11166-route_map__2[[#This Row],[stop_lon]])*COS(RADIANS(route_map__2[[#This Row],[stop_lat]])))^2)*111.32)</f>
        <v>0.36526245344350922</v>
      </c>
    </row>
    <row r="11166" spans="1:7" hidden="1" x14ac:dyDescent="0.2">
      <c r="A11166" t="s">
        <v>257</v>
      </c>
      <c r="B11166">
        <v>1</v>
      </c>
      <c r="C11166">
        <v>12</v>
      </c>
      <c r="D11166" t="s">
        <v>8394</v>
      </c>
      <c r="E11166">
        <v>49.079382000000003</v>
      </c>
      <c r="F11166">
        <v>-123.079106</v>
      </c>
      <c r="G11166">
        <f>IF(route_map__2[[#This Row],[route_label]]&lt;&gt;A11167,0,SQRT((E11167-route_map__2[[#This Row],[stop_lat]])^2 + ((F11167-route_map__2[[#This Row],[stop_lon]])*COS(RADIANS(route_map__2[[#This Row],[stop_lat]])))^2)*111.32)</f>
        <v>0.6281941054194734</v>
      </c>
    </row>
    <row r="11167" spans="1:7" hidden="1" x14ac:dyDescent="0.2">
      <c r="A11167" t="s">
        <v>257</v>
      </c>
      <c r="B11167">
        <v>1</v>
      </c>
      <c r="C11167">
        <v>13</v>
      </c>
      <c r="D11167" t="s">
        <v>8395</v>
      </c>
      <c r="E11167">
        <v>49.073740000000001</v>
      </c>
      <c r="F11167">
        <v>-123.07893300000001</v>
      </c>
      <c r="G11167">
        <f>IF(route_map__2[[#This Row],[route_label]]&lt;&gt;A11168,0,SQRT((E11168-route_map__2[[#This Row],[stop_lat]])^2 + ((F11168-route_map__2[[#This Row],[stop_lon]])*COS(RADIANS(route_map__2[[#This Row],[stop_lat]])))^2)*111.32)</f>
        <v>0.3688970171330147</v>
      </c>
    </row>
    <row r="11168" spans="1:7" hidden="1" x14ac:dyDescent="0.2">
      <c r="A11168" t="s">
        <v>257</v>
      </c>
      <c r="B11168">
        <v>1</v>
      </c>
      <c r="C11168">
        <v>14</v>
      </c>
      <c r="D11168" t="s">
        <v>8396</v>
      </c>
      <c r="E11168">
        <v>49.070504</v>
      </c>
      <c r="F11168">
        <v>-123.077843</v>
      </c>
      <c r="G11168">
        <f>IF(route_map__2[[#This Row],[route_label]]&lt;&gt;A11169,0,SQRT((E11169-route_map__2[[#This Row],[stop_lat]])^2 + ((F11169-route_map__2[[#This Row],[stop_lon]])*COS(RADIANS(route_map__2[[#This Row],[stop_lat]])))^2)*111.32)</f>
        <v>0.25449497981527147</v>
      </c>
    </row>
    <row r="11169" spans="1:7" hidden="1" x14ac:dyDescent="0.2">
      <c r="A11169" t="s">
        <v>257</v>
      </c>
      <c r="B11169">
        <v>1</v>
      </c>
      <c r="C11169">
        <v>15</v>
      </c>
      <c r="D11169" t="s">
        <v>8397</v>
      </c>
      <c r="E11169">
        <v>49.068218999999999</v>
      </c>
      <c r="F11169">
        <v>-123.077732</v>
      </c>
      <c r="G11169">
        <f>IF(route_map__2[[#This Row],[route_label]]&lt;&gt;A11170,0,SQRT((E11170-route_map__2[[#This Row],[stop_lat]])^2 + ((F11170-route_map__2[[#This Row],[stop_lon]])*COS(RADIANS(route_map__2[[#This Row],[stop_lat]])))^2)*111.32)</f>
        <v>0.30875114773860407</v>
      </c>
    </row>
    <row r="11170" spans="1:7" hidden="1" x14ac:dyDescent="0.2">
      <c r="A11170" t="s">
        <v>257</v>
      </c>
      <c r="B11170">
        <v>1</v>
      </c>
      <c r="C11170">
        <v>16</v>
      </c>
      <c r="D11170" t="s">
        <v>8398</v>
      </c>
      <c r="E11170">
        <v>49.065460000000002</v>
      </c>
      <c r="F11170">
        <v>-123.077299</v>
      </c>
      <c r="G11170">
        <f>IF(route_map__2[[#This Row],[route_label]]&lt;&gt;A11171,0,SQRT((E11171-route_map__2[[#This Row],[stop_lat]])^2 + ((F11171-route_map__2[[#This Row],[stop_lon]])*COS(RADIANS(route_map__2[[#This Row],[stop_lat]])))^2)*111.32)</f>
        <v>2.6497511454791307</v>
      </c>
    </row>
    <row r="11171" spans="1:7" hidden="1" x14ac:dyDescent="0.2">
      <c r="A11171" t="s">
        <v>257</v>
      </c>
      <c r="B11171">
        <v>1</v>
      </c>
      <c r="C11171">
        <v>17</v>
      </c>
      <c r="D11171" t="s">
        <v>8399</v>
      </c>
      <c r="E11171">
        <v>49.055259999999997</v>
      </c>
      <c r="F11171">
        <v>-123.110124</v>
      </c>
      <c r="G11171">
        <f>IF(route_map__2[[#This Row],[route_label]]&lt;&gt;A11172,0,SQRT((E11172-route_map__2[[#This Row],[stop_lat]])^2 + ((F11172-route_map__2[[#This Row],[stop_lon]])*COS(RADIANS(route_map__2[[#This Row],[stop_lat]])))^2)*111.32)</f>
        <v>0.8405001647154976</v>
      </c>
    </row>
    <row r="11172" spans="1:7" hidden="1" x14ac:dyDescent="0.2">
      <c r="A11172" t="s">
        <v>257</v>
      </c>
      <c r="B11172">
        <v>1</v>
      </c>
      <c r="C11172">
        <v>18</v>
      </c>
      <c r="D11172" t="s">
        <v>8400</v>
      </c>
      <c r="E11172">
        <v>49.052734999999998</v>
      </c>
      <c r="F11172">
        <v>-123.099266</v>
      </c>
      <c r="G11172">
        <f>IF(route_map__2[[#This Row],[route_label]]&lt;&gt;A11173,0,SQRT((E11173-route_map__2[[#This Row],[stop_lat]])^2 + ((F11173-route_map__2[[#This Row],[stop_lon]])*COS(RADIANS(route_map__2[[#This Row],[stop_lat]])))^2)*111.32)</f>
        <v>0.64812676891778032</v>
      </c>
    </row>
    <row r="11173" spans="1:7" hidden="1" x14ac:dyDescent="0.2">
      <c r="A11173" t="s">
        <v>257</v>
      </c>
      <c r="B11173">
        <v>1</v>
      </c>
      <c r="C11173">
        <v>19</v>
      </c>
      <c r="D11173" t="s">
        <v>8401</v>
      </c>
      <c r="E11173">
        <v>49.046914000000001</v>
      </c>
      <c r="F11173">
        <v>-123.099086</v>
      </c>
      <c r="G11173">
        <f>IF(route_map__2[[#This Row],[route_label]]&lt;&gt;A11174,0,SQRT((E11174-route_map__2[[#This Row],[stop_lat]])^2 + ((F11174-route_map__2[[#This Row],[stop_lon]])*COS(RADIANS(route_map__2[[#This Row],[stop_lat]])))^2)*111.32)</f>
        <v>0.4828869764306486</v>
      </c>
    </row>
    <row r="11174" spans="1:7" hidden="1" x14ac:dyDescent="0.2">
      <c r="A11174" t="s">
        <v>257</v>
      </c>
      <c r="B11174">
        <v>1</v>
      </c>
      <c r="C11174">
        <v>20</v>
      </c>
      <c r="D11174" t="s">
        <v>8402</v>
      </c>
      <c r="E11174">
        <v>49.047483</v>
      </c>
      <c r="F11174">
        <v>-123.105647</v>
      </c>
      <c r="G11174">
        <f>IF(route_map__2[[#This Row],[route_label]]&lt;&gt;A11175,0,SQRT((E11175-route_map__2[[#This Row],[stop_lat]])^2 + ((F11175-route_map__2[[#This Row],[stop_lon]])*COS(RADIANS(route_map__2[[#This Row],[stop_lat]])))^2)*111.32)</f>
        <v>0.39058537348419647</v>
      </c>
    </row>
    <row r="11175" spans="1:7" hidden="1" x14ac:dyDescent="0.2">
      <c r="A11175" t="s">
        <v>257</v>
      </c>
      <c r="B11175">
        <v>1</v>
      </c>
      <c r="C11175">
        <v>21</v>
      </c>
      <c r="D11175" t="s">
        <v>8403</v>
      </c>
      <c r="E11175">
        <v>49.044148999999997</v>
      </c>
      <c r="F11175">
        <v>-123.103979</v>
      </c>
      <c r="G11175">
        <f>IF(route_map__2[[#This Row],[route_label]]&lt;&gt;A11176,0,SQRT((E11176-route_map__2[[#This Row],[stop_lat]])^2 + ((F11176-route_map__2[[#This Row],[stop_lon]])*COS(RADIANS(route_map__2[[#This Row],[stop_lat]])))^2)*111.32)</f>
        <v>0.3160463834823975</v>
      </c>
    </row>
    <row r="11176" spans="1:7" hidden="1" x14ac:dyDescent="0.2">
      <c r="A11176" t="s">
        <v>257</v>
      </c>
      <c r="B11176">
        <v>1</v>
      </c>
      <c r="C11176">
        <v>22</v>
      </c>
      <c r="D11176" t="s">
        <v>8404</v>
      </c>
      <c r="E11176">
        <v>49.04222</v>
      </c>
      <c r="F11176">
        <v>-123.100801</v>
      </c>
      <c r="G11176">
        <f>IF(route_map__2[[#This Row],[route_label]]&lt;&gt;A11177,0,SQRT((E11177-route_map__2[[#This Row],[stop_lat]])^2 + ((F11177-route_map__2[[#This Row],[stop_lon]])*COS(RADIANS(route_map__2[[#This Row],[stop_lat]])))^2)*111.32)</f>
        <v>0.36295220857395594</v>
      </c>
    </row>
    <row r="11177" spans="1:7" hidden="1" x14ac:dyDescent="0.2">
      <c r="A11177" t="s">
        <v>257</v>
      </c>
      <c r="B11177">
        <v>1</v>
      </c>
      <c r="C11177">
        <v>23</v>
      </c>
      <c r="D11177" t="s">
        <v>8405</v>
      </c>
      <c r="E11177">
        <v>49.039498000000002</v>
      </c>
      <c r="F11177">
        <v>-123.098063</v>
      </c>
      <c r="G11177">
        <f>IF(route_map__2[[#This Row],[route_label]]&lt;&gt;A11178,0,SQRT((E11178-route_map__2[[#This Row],[stop_lat]])^2 + ((F11178-route_map__2[[#This Row],[stop_lon]])*COS(RADIANS(route_map__2[[#This Row],[stop_lat]])))^2)*111.32)</f>
        <v>0.28225913897152205</v>
      </c>
    </row>
    <row r="11178" spans="1:7" hidden="1" x14ac:dyDescent="0.2">
      <c r="A11178" t="s">
        <v>257</v>
      </c>
      <c r="B11178">
        <v>1</v>
      </c>
      <c r="C11178">
        <v>24</v>
      </c>
      <c r="D11178" t="s">
        <v>8406</v>
      </c>
      <c r="E11178">
        <v>49.037640000000003</v>
      </c>
      <c r="F11178">
        <v>-123.095431</v>
      </c>
      <c r="G11178">
        <f>IF(route_map__2[[#This Row],[route_label]]&lt;&gt;A11179,0,SQRT((E11179-route_map__2[[#This Row],[stop_lat]])^2 + ((F11179-route_map__2[[#This Row],[stop_lon]])*COS(RADIANS(route_map__2[[#This Row],[stop_lat]])))^2)*111.32)</f>
        <v>0.39508660969973514</v>
      </c>
    </row>
    <row r="11179" spans="1:7" hidden="1" x14ac:dyDescent="0.2">
      <c r="A11179" t="s">
        <v>257</v>
      </c>
      <c r="B11179">
        <v>1</v>
      </c>
      <c r="C11179">
        <v>25</v>
      </c>
      <c r="D11179" t="s">
        <v>8407</v>
      </c>
      <c r="E11179">
        <v>49.038251000000002</v>
      </c>
      <c r="F11179">
        <v>-123.090098</v>
      </c>
      <c r="G11179">
        <f>IF(route_map__2[[#This Row],[route_label]]&lt;&gt;A11180,0,SQRT((E11180-route_map__2[[#This Row],[stop_lat]])^2 + ((F11180-route_map__2[[#This Row],[stop_lon]])*COS(RADIANS(route_map__2[[#This Row],[stop_lat]])))^2)*111.32)</f>
        <v>0.21522050268404677</v>
      </c>
    </row>
    <row r="11180" spans="1:7" hidden="1" x14ac:dyDescent="0.2">
      <c r="A11180" t="s">
        <v>257</v>
      </c>
      <c r="B11180">
        <v>1</v>
      </c>
      <c r="C11180">
        <v>26</v>
      </c>
      <c r="D11180" t="s">
        <v>8408</v>
      </c>
      <c r="E11180">
        <v>49.040109999999999</v>
      </c>
      <c r="F11180">
        <v>-123.089288</v>
      </c>
      <c r="G11180">
        <f>IF(route_map__2[[#This Row],[route_label]]&lt;&gt;A11181,0,SQRT((E11181-route_map__2[[#This Row],[stop_lat]])^2 + ((F11181-route_map__2[[#This Row],[stop_lon]])*COS(RADIANS(route_map__2[[#This Row],[stop_lat]])))^2)*111.32)</f>
        <v>0.24396683481207215</v>
      </c>
    </row>
    <row r="11181" spans="1:7" hidden="1" x14ac:dyDescent="0.2">
      <c r="A11181" t="s">
        <v>257</v>
      </c>
      <c r="B11181">
        <v>1</v>
      </c>
      <c r="C11181">
        <v>27</v>
      </c>
      <c r="D11181" t="s">
        <v>8409</v>
      </c>
      <c r="E11181">
        <v>49.040632000000002</v>
      </c>
      <c r="F11181">
        <v>-123.08604099999999</v>
      </c>
      <c r="G11181">
        <f>IF(route_map__2[[#This Row],[route_label]]&lt;&gt;A11182,0,SQRT((E11182-route_map__2[[#This Row],[stop_lat]])^2 + ((F11182-route_map__2[[#This Row],[stop_lon]])*COS(RADIANS(route_map__2[[#This Row],[stop_lat]])))^2)*111.32)</f>
        <v>0.44244142840660999</v>
      </c>
    </row>
    <row r="11182" spans="1:7" hidden="1" x14ac:dyDescent="0.2">
      <c r="A11182" t="s">
        <v>257</v>
      </c>
      <c r="B11182">
        <v>1</v>
      </c>
      <c r="C11182">
        <v>28</v>
      </c>
      <c r="D11182" t="s">
        <v>8410</v>
      </c>
      <c r="E11182">
        <v>49.040610000000001</v>
      </c>
      <c r="F11182">
        <v>-123.079978</v>
      </c>
      <c r="G11182">
        <f>IF(route_map__2[[#This Row],[route_label]]&lt;&gt;A11183,0,SQRT((E11183-route_map__2[[#This Row],[stop_lat]])^2 + ((F11183-route_map__2[[#This Row],[stop_lon]])*COS(RADIANS(route_map__2[[#This Row],[stop_lat]])))^2)*111.32)</f>
        <v>0.42625437294507723</v>
      </c>
    </row>
    <row r="11183" spans="1:7" hidden="1" x14ac:dyDescent="0.2">
      <c r="A11183" t="s">
        <v>257</v>
      </c>
      <c r="B11183">
        <v>1</v>
      </c>
      <c r="C11183">
        <v>29</v>
      </c>
      <c r="D11183" t="s">
        <v>8411</v>
      </c>
      <c r="E11183">
        <v>49.036783</v>
      </c>
      <c r="F11183">
        <v>-123.079785</v>
      </c>
      <c r="G11183">
        <f>IF(route_map__2[[#This Row],[route_label]]&lt;&gt;A11184,0,SQRT((E11184-route_map__2[[#This Row],[stop_lat]])^2 + ((F11184-route_map__2[[#This Row],[stop_lon]])*COS(RADIANS(route_map__2[[#This Row],[stop_lat]])))^2)*111.32)</f>
        <v>0.56985784664503869</v>
      </c>
    </row>
    <row r="11184" spans="1:7" hidden="1" x14ac:dyDescent="0.2">
      <c r="A11184" t="s">
        <v>257</v>
      </c>
      <c r="B11184">
        <v>1</v>
      </c>
      <c r="C11184">
        <v>30</v>
      </c>
      <c r="D11184" t="s">
        <v>8412</v>
      </c>
      <c r="E11184">
        <v>49.031663999999999</v>
      </c>
      <c r="F11184">
        <v>-123.07983299999999</v>
      </c>
      <c r="G11184">
        <f>IF(route_map__2[[#This Row],[route_label]]&lt;&gt;A11185,0,SQRT((E11185-route_map__2[[#This Row],[stop_lat]])^2 + ((F11185-route_map__2[[#This Row],[stop_lon]])*COS(RADIANS(route_map__2[[#This Row],[stop_lat]])))^2)*111.32)</f>
        <v>0.53033091079970074</v>
      </c>
    </row>
    <row r="11185" spans="1:7" hidden="1" x14ac:dyDescent="0.2">
      <c r="A11185" t="s">
        <v>257</v>
      </c>
      <c r="B11185">
        <v>1</v>
      </c>
      <c r="C11185">
        <v>31</v>
      </c>
      <c r="D11185" t="s">
        <v>8413</v>
      </c>
      <c r="E11185">
        <v>49.026899999999998</v>
      </c>
      <c r="F11185">
        <v>-123.07985499999999</v>
      </c>
      <c r="G11185">
        <f>IF(route_map__2[[#This Row],[route_label]]&lt;&gt;A11186,0,SQRT((E11186-route_map__2[[#This Row],[stop_lat]])^2 + ((F11186-route_map__2[[#This Row],[stop_lon]])*COS(RADIANS(route_map__2[[#This Row],[stop_lat]])))^2)*111.32)</f>
        <v>0.25897968654297399</v>
      </c>
    </row>
    <row r="11186" spans="1:7" hidden="1" x14ac:dyDescent="0.2">
      <c r="A11186" t="s">
        <v>257</v>
      </c>
      <c r="B11186">
        <v>1</v>
      </c>
      <c r="C11186">
        <v>32</v>
      </c>
      <c r="D11186" t="s">
        <v>8261</v>
      </c>
      <c r="E11186">
        <v>49.024625</v>
      </c>
      <c r="F11186">
        <v>-123.07911300000001</v>
      </c>
      <c r="G11186">
        <f>IF(route_map__2[[#This Row],[route_label]]&lt;&gt;A11187,0,SQRT((E11187-route_map__2[[#This Row],[stop_lat]])^2 + ((F11187-route_map__2[[#This Row],[stop_lon]])*COS(RADIANS(route_map__2[[#This Row],[stop_lat]])))^2)*111.32)</f>
        <v>0.33103948272305755</v>
      </c>
    </row>
    <row r="11187" spans="1:7" hidden="1" x14ac:dyDescent="0.2">
      <c r="A11187" t="s">
        <v>257</v>
      </c>
      <c r="B11187">
        <v>1</v>
      </c>
      <c r="C11187">
        <v>33</v>
      </c>
      <c r="D11187" t="s">
        <v>8205</v>
      </c>
      <c r="E11187">
        <v>49.024617999999997</v>
      </c>
      <c r="F11187">
        <v>-123.074578</v>
      </c>
      <c r="G11187">
        <f>IF(route_map__2[[#This Row],[route_label]]&lt;&gt;A11188,0,SQRT((E11188-route_map__2[[#This Row],[stop_lat]])^2 + ((F11188-route_map__2[[#This Row],[stop_lon]])*COS(RADIANS(route_map__2[[#This Row],[stop_lat]])))^2)*111.32)</f>
        <v>0.31644796980654977</v>
      </c>
    </row>
    <row r="11188" spans="1:7" hidden="1" x14ac:dyDescent="0.2">
      <c r="A11188" t="s">
        <v>257</v>
      </c>
      <c r="B11188">
        <v>1</v>
      </c>
      <c r="C11188">
        <v>34</v>
      </c>
      <c r="D11188" t="s">
        <v>8206</v>
      </c>
      <c r="E11188">
        <v>49.024597</v>
      </c>
      <c r="F11188">
        <v>-123.070243</v>
      </c>
      <c r="G11188">
        <f>IF(route_map__2[[#This Row],[route_label]]&lt;&gt;A11189,0,SQRT((E11189-route_map__2[[#This Row],[stop_lat]])^2 + ((F11189-route_map__2[[#This Row],[stop_lon]])*COS(RADIANS(route_map__2[[#This Row],[stop_lat]])))^2)*111.32)</f>
        <v>0.15510846479810347</v>
      </c>
    </row>
    <row r="11189" spans="1:7" hidden="1" x14ac:dyDescent="0.2">
      <c r="A11189" t="s">
        <v>257</v>
      </c>
      <c r="B11189">
        <v>1</v>
      </c>
      <c r="C11189">
        <v>35</v>
      </c>
      <c r="D11189" t="s">
        <v>8207</v>
      </c>
      <c r="E11189">
        <v>49.025424999999998</v>
      </c>
      <c r="F11189">
        <v>-123.068534</v>
      </c>
      <c r="G11189">
        <f>IF(route_map__2[[#This Row],[route_label]]&lt;&gt;A11190,0,SQRT((E11190-route_map__2[[#This Row],[stop_lat]])^2 + ((F11190-route_map__2[[#This Row],[stop_lon]])*COS(RADIANS(route_map__2[[#This Row],[stop_lat]])))^2)*111.32)</f>
        <v>0.26817003895292718</v>
      </c>
    </row>
    <row r="11190" spans="1:7" hidden="1" x14ac:dyDescent="0.2">
      <c r="A11190" t="s">
        <v>257</v>
      </c>
      <c r="B11190">
        <v>1</v>
      </c>
      <c r="C11190">
        <v>36</v>
      </c>
      <c r="D11190" t="s">
        <v>8208</v>
      </c>
      <c r="E11190">
        <v>49.027833999999999</v>
      </c>
      <c r="F11190">
        <v>-123.06853</v>
      </c>
      <c r="G11190">
        <f>IF(route_map__2[[#This Row],[route_label]]&lt;&gt;A11191,0,SQRT((E11191-route_map__2[[#This Row],[stop_lat]])^2 + ((F11191-route_map__2[[#This Row],[stop_lon]])*COS(RADIANS(route_map__2[[#This Row],[stop_lat]])))^2)*111.32)</f>
        <v>0.24123292464738536</v>
      </c>
    </row>
    <row r="11191" spans="1:7" hidden="1" x14ac:dyDescent="0.2">
      <c r="A11191" t="s">
        <v>257</v>
      </c>
      <c r="B11191">
        <v>1</v>
      </c>
      <c r="C11191">
        <v>37</v>
      </c>
      <c r="D11191" t="s">
        <v>8209</v>
      </c>
      <c r="E11191">
        <v>49.030000999999999</v>
      </c>
      <c r="F11191">
        <v>-123.068545</v>
      </c>
      <c r="G11191">
        <f>IF(route_map__2[[#This Row],[route_label]]&lt;&gt;A11192,0,SQRT((E11192-route_map__2[[#This Row],[stop_lat]])^2 + ((F11192-route_map__2[[#This Row],[stop_lon]])*COS(RADIANS(route_map__2[[#This Row],[stop_lat]])))^2)*111.32)</f>
        <v>0.20294109828351453</v>
      </c>
    </row>
    <row r="11192" spans="1:7" hidden="1" x14ac:dyDescent="0.2">
      <c r="A11192" t="s">
        <v>257</v>
      </c>
      <c r="B11192">
        <v>1</v>
      </c>
      <c r="C11192">
        <v>38</v>
      </c>
      <c r="D11192" t="s">
        <v>8210</v>
      </c>
      <c r="E11192">
        <v>49.031824</v>
      </c>
      <c r="F11192">
        <v>-123.06852600000001</v>
      </c>
      <c r="G11192">
        <f>IF(route_map__2[[#This Row],[route_label]]&lt;&gt;A11193,0,SQRT((E11193-route_map__2[[#This Row],[stop_lat]])^2 + ((F11193-route_map__2[[#This Row],[stop_lon]])*COS(RADIANS(route_map__2[[#This Row],[stop_lat]])))^2)*111.32)</f>
        <v>0.43384078347383859</v>
      </c>
    </row>
    <row r="11193" spans="1:7" hidden="1" x14ac:dyDescent="0.2">
      <c r="A11193" t="s">
        <v>257</v>
      </c>
      <c r="B11193">
        <v>1</v>
      </c>
      <c r="C11193">
        <v>39</v>
      </c>
      <c r="D11193" t="s">
        <v>8211</v>
      </c>
      <c r="E11193">
        <v>49.035721000000002</v>
      </c>
      <c r="F11193">
        <v>-123.06846</v>
      </c>
      <c r="G11193">
        <f>IF(route_map__2[[#This Row],[route_label]]&lt;&gt;A11194,0,SQRT((E11194-route_map__2[[#This Row],[stop_lat]])^2 + ((F11194-route_map__2[[#This Row],[stop_lon]])*COS(RADIANS(route_map__2[[#This Row],[stop_lat]])))^2)*111.32)</f>
        <v>0.11609691456360466</v>
      </c>
    </row>
    <row r="11194" spans="1:7" hidden="1" x14ac:dyDescent="0.2">
      <c r="A11194" t="s">
        <v>257</v>
      </c>
      <c r="B11194">
        <v>1</v>
      </c>
      <c r="C11194">
        <v>40</v>
      </c>
      <c r="D11194" t="s">
        <v>8376</v>
      </c>
      <c r="E11194">
        <v>49.036110000000001</v>
      </c>
      <c r="F11194">
        <v>-123.06698400000001</v>
      </c>
      <c r="G11194">
        <f>IF(route_map__2[[#This Row],[route_label]]&lt;&gt;A11195,0,SQRT((E11195-route_map__2[[#This Row],[stop_lat]])^2 + ((F11195-route_map__2[[#This Row],[stop_lon]])*COS(RADIANS(route_map__2[[#This Row],[stop_lat]])))^2)*111.32)</f>
        <v>0</v>
      </c>
    </row>
    <row r="11195" spans="1:7" hidden="1" x14ac:dyDescent="0.2">
      <c r="A11195" t="s">
        <v>385</v>
      </c>
      <c r="B11195">
        <v>0</v>
      </c>
      <c r="C11195">
        <v>1</v>
      </c>
      <c r="D11195" t="s">
        <v>8252</v>
      </c>
      <c r="E11195">
        <v>49.004520999999997</v>
      </c>
      <c r="F11195">
        <v>-123.08826500000001</v>
      </c>
      <c r="G11195">
        <f>IF(route_map__2[[#This Row],[route_label]]&lt;&gt;A11196,0,SQRT((E11196-route_map__2[[#This Row],[stop_lat]])^2 + ((F11196-route_map__2[[#This Row],[stop_lon]])*COS(RADIANS(route_map__2[[#This Row],[stop_lat]])))^2)*111.32)</f>
        <v>0.26709106302823132</v>
      </c>
    </row>
    <row r="11196" spans="1:7" hidden="1" x14ac:dyDescent="0.2">
      <c r="A11196" t="s">
        <v>385</v>
      </c>
      <c r="B11196">
        <v>0</v>
      </c>
      <c r="C11196">
        <v>2</v>
      </c>
      <c r="D11196" t="s">
        <v>8253</v>
      </c>
      <c r="E11196">
        <v>49.006801000000003</v>
      </c>
      <c r="F11196">
        <v>-123.089404</v>
      </c>
      <c r="G11196">
        <f>IF(route_map__2[[#This Row],[route_label]]&lt;&gt;A11197,0,SQRT((E11197-route_map__2[[#This Row],[stop_lat]])^2 + ((F11197-route_map__2[[#This Row],[stop_lon]])*COS(RADIANS(route_map__2[[#This Row],[stop_lat]])))^2)*111.32)</f>
        <v>0.34775131425780653</v>
      </c>
    </row>
    <row r="11197" spans="1:7" hidden="1" x14ac:dyDescent="0.2">
      <c r="A11197" t="s">
        <v>385</v>
      </c>
      <c r="B11197">
        <v>0</v>
      </c>
      <c r="C11197">
        <v>3</v>
      </c>
      <c r="D11197" t="s">
        <v>8254</v>
      </c>
      <c r="E11197">
        <v>49.009915999999997</v>
      </c>
      <c r="F11197">
        <v>-123.089763</v>
      </c>
      <c r="G11197">
        <f>IF(route_map__2[[#This Row],[route_label]]&lt;&gt;A11198,0,SQRT((E11198-route_map__2[[#This Row],[stop_lat]])^2 + ((F11198-route_map__2[[#This Row],[stop_lon]])*COS(RADIANS(route_map__2[[#This Row],[stop_lat]])))^2)*111.32)</f>
        <v>0.26777573150311634</v>
      </c>
    </row>
    <row r="11198" spans="1:7" hidden="1" x14ac:dyDescent="0.2">
      <c r="A11198" t="s">
        <v>385</v>
      </c>
      <c r="B11198">
        <v>0</v>
      </c>
      <c r="C11198">
        <v>4</v>
      </c>
      <c r="D11198" t="s">
        <v>8255</v>
      </c>
      <c r="E11198">
        <v>49.012208000000001</v>
      </c>
      <c r="F11198">
        <v>-123.09087599999999</v>
      </c>
      <c r="G11198">
        <f>IF(route_map__2[[#This Row],[route_label]]&lt;&gt;A11199,0,SQRT((E11199-route_map__2[[#This Row],[stop_lat]])^2 + ((F11199-route_map__2[[#This Row],[stop_lon]])*COS(RADIANS(route_map__2[[#This Row],[stop_lat]])))^2)*111.32)</f>
        <v>0.48783933237063914</v>
      </c>
    </row>
    <row r="11199" spans="1:7" hidden="1" x14ac:dyDescent="0.2">
      <c r="A11199" t="s">
        <v>385</v>
      </c>
      <c r="B11199">
        <v>0</v>
      </c>
      <c r="C11199">
        <v>5</v>
      </c>
      <c r="D11199" t="s">
        <v>8256</v>
      </c>
      <c r="E11199">
        <v>49.016573999999999</v>
      </c>
      <c r="F11199">
        <v>-123.091452</v>
      </c>
      <c r="G11199">
        <f>IF(route_map__2[[#This Row],[route_label]]&lt;&gt;A11200,0,SQRT((E11200-route_map__2[[#This Row],[stop_lat]])^2 + ((F11200-route_map__2[[#This Row],[stop_lon]])*COS(RADIANS(route_map__2[[#This Row],[stop_lat]])))^2)*111.32)</f>
        <v>0.31232913635804466</v>
      </c>
    </row>
    <row r="11200" spans="1:7" hidden="1" x14ac:dyDescent="0.2">
      <c r="A11200" t="s">
        <v>385</v>
      </c>
      <c r="B11200">
        <v>0</v>
      </c>
      <c r="C11200">
        <v>6</v>
      </c>
      <c r="D11200" t="s">
        <v>8257</v>
      </c>
      <c r="E11200">
        <v>49.019336000000003</v>
      </c>
      <c r="F11200">
        <v>-123.0907</v>
      </c>
      <c r="G11200">
        <f>IF(route_map__2[[#This Row],[route_label]]&lt;&gt;A11201,0,SQRT((E11201-route_map__2[[#This Row],[stop_lat]])^2 + ((F11201-route_map__2[[#This Row],[stop_lon]])*COS(RADIANS(route_map__2[[#This Row],[stop_lat]])))^2)*111.32)</f>
        <v>0.28389979311175334</v>
      </c>
    </row>
    <row r="11201" spans="1:7" hidden="1" x14ac:dyDescent="0.2">
      <c r="A11201" t="s">
        <v>385</v>
      </c>
      <c r="B11201">
        <v>0</v>
      </c>
      <c r="C11201">
        <v>7</v>
      </c>
      <c r="D11201" t="s">
        <v>8258</v>
      </c>
      <c r="E11201">
        <v>49.021886000000002</v>
      </c>
      <c r="F11201">
        <v>-123.09076</v>
      </c>
      <c r="G11201">
        <f>IF(route_map__2[[#This Row],[route_label]]&lt;&gt;A11202,0,SQRT((E11202-route_map__2[[#This Row],[stop_lat]])^2 + ((F11202-route_map__2[[#This Row],[stop_lon]])*COS(RADIANS(route_map__2[[#This Row],[stop_lat]])))^2)*111.32)</f>
        <v>0.31272038705401228</v>
      </c>
    </row>
    <row r="11202" spans="1:7" hidden="1" x14ac:dyDescent="0.2">
      <c r="A11202" t="s">
        <v>385</v>
      </c>
      <c r="B11202">
        <v>0</v>
      </c>
      <c r="C11202">
        <v>8</v>
      </c>
      <c r="D11202" t="s">
        <v>8259</v>
      </c>
      <c r="E11202">
        <v>49.024642999999998</v>
      </c>
      <c r="F11202">
        <v>-123.089938</v>
      </c>
      <c r="G11202">
        <f>IF(route_map__2[[#This Row],[route_label]]&lt;&gt;A11203,0,SQRT((E11203-route_map__2[[#This Row],[stop_lat]])^2 + ((F11203-route_map__2[[#This Row],[stop_lon]])*COS(RADIANS(route_map__2[[#This Row],[stop_lat]])))^2)*111.32)</f>
        <v>0.35593131520918686</v>
      </c>
    </row>
    <row r="11203" spans="1:7" hidden="1" x14ac:dyDescent="0.2">
      <c r="A11203" t="s">
        <v>385</v>
      </c>
      <c r="B11203">
        <v>0</v>
      </c>
      <c r="C11203">
        <v>9</v>
      </c>
      <c r="D11203" t="s">
        <v>8260</v>
      </c>
      <c r="E11203">
        <v>49.024635000000004</v>
      </c>
      <c r="F11203">
        <v>-123.08506199999999</v>
      </c>
      <c r="G11203">
        <f>IF(route_map__2[[#This Row],[route_label]]&lt;&gt;A11204,0,SQRT((E11204-route_map__2[[#This Row],[stop_lat]])^2 + ((F11204-route_map__2[[#This Row],[stop_lon]])*COS(RADIANS(route_map__2[[#This Row],[stop_lat]])))^2)*111.32)</f>
        <v>0.43425678094413661</v>
      </c>
    </row>
    <row r="11204" spans="1:7" hidden="1" x14ac:dyDescent="0.2">
      <c r="A11204" t="s">
        <v>385</v>
      </c>
      <c r="B11204">
        <v>0</v>
      </c>
      <c r="C11204">
        <v>10</v>
      </c>
      <c r="D11204" t="s">
        <v>8261</v>
      </c>
      <c r="E11204">
        <v>49.024625</v>
      </c>
      <c r="F11204">
        <v>-123.07911300000001</v>
      </c>
      <c r="G11204">
        <f>IF(route_map__2[[#This Row],[route_label]]&lt;&gt;A11205,0,SQRT((E11205-route_map__2[[#This Row],[stop_lat]])^2 + ((F11205-route_map__2[[#This Row],[stop_lon]])*COS(RADIANS(route_map__2[[#This Row],[stop_lat]])))^2)*111.32)</f>
        <v>0.26404693805552493</v>
      </c>
    </row>
    <row r="11205" spans="1:7" hidden="1" x14ac:dyDescent="0.2">
      <c r="A11205" t="s">
        <v>385</v>
      </c>
      <c r="B11205">
        <v>0</v>
      </c>
      <c r="C11205">
        <v>11</v>
      </c>
      <c r="D11205" t="s">
        <v>8237</v>
      </c>
      <c r="E11205">
        <v>49.024200999999998</v>
      </c>
      <c r="F11205">
        <v>-123.075554</v>
      </c>
      <c r="G11205">
        <f>IF(route_map__2[[#This Row],[route_label]]&lt;&gt;A11206,0,SQRT((E11206-route_map__2[[#This Row],[stop_lat]])^2 + ((F11206-route_map__2[[#This Row],[stop_lon]])*COS(RADIANS(route_map__2[[#This Row],[stop_lat]])))^2)*111.32)</f>
        <v>0.32052115931413316</v>
      </c>
    </row>
    <row r="11206" spans="1:7" hidden="1" x14ac:dyDescent="0.2">
      <c r="A11206" t="s">
        <v>385</v>
      </c>
      <c r="B11206">
        <v>0</v>
      </c>
      <c r="C11206">
        <v>12</v>
      </c>
      <c r="D11206" t="s">
        <v>8414</v>
      </c>
      <c r="E11206">
        <v>49.021959000000003</v>
      </c>
      <c r="F11206">
        <v>-123.072799</v>
      </c>
      <c r="G11206">
        <f>IF(route_map__2[[#This Row],[route_label]]&lt;&gt;A11207,0,SQRT((E11207-route_map__2[[#This Row],[stop_lat]])^2 + ((F11207-route_map__2[[#This Row],[stop_lon]])*COS(RADIANS(route_map__2[[#This Row],[stop_lat]])))^2)*111.32)</f>
        <v>0.34792645692031993</v>
      </c>
    </row>
    <row r="11207" spans="1:7" hidden="1" x14ac:dyDescent="0.2">
      <c r="A11207" t="s">
        <v>385</v>
      </c>
      <c r="B11207">
        <v>0</v>
      </c>
      <c r="C11207">
        <v>13</v>
      </c>
      <c r="D11207" t="s">
        <v>8206</v>
      </c>
      <c r="E11207">
        <v>49.024597</v>
      </c>
      <c r="F11207">
        <v>-123.070243</v>
      </c>
      <c r="G11207">
        <f>IF(route_map__2[[#This Row],[route_label]]&lt;&gt;A11208,0,SQRT((E11208-route_map__2[[#This Row],[stop_lat]])^2 + ((F11208-route_map__2[[#This Row],[stop_lon]])*COS(RADIANS(route_map__2[[#This Row],[stop_lat]])))^2)*111.32)</f>
        <v>0.19336866261895802</v>
      </c>
    </row>
    <row r="11208" spans="1:7" hidden="1" x14ac:dyDescent="0.2">
      <c r="A11208" t="s">
        <v>385</v>
      </c>
      <c r="B11208">
        <v>0</v>
      </c>
      <c r="C11208">
        <v>14</v>
      </c>
      <c r="D11208" t="s">
        <v>8262</v>
      </c>
      <c r="E11208">
        <v>49.024602999999999</v>
      </c>
      <c r="F11208">
        <v>-123.067594</v>
      </c>
      <c r="G11208">
        <f>IF(route_map__2[[#This Row],[route_label]]&lt;&gt;A11209,0,SQRT((E11209-route_map__2[[#This Row],[stop_lat]])^2 + ((F11209-route_map__2[[#This Row],[stop_lon]])*COS(RADIANS(route_map__2[[#This Row],[stop_lat]])))^2)*111.32)</f>
        <v>0.36609655341922043</v>
      </c>
    </row>
    <row r="11209" spans="1:7" hidden="1" x14ac:dyDescent="0.2">
      <c r="A11209" t="s">
        <v>385</v>
      </c>
      <c r="B11209">
        <v>0</v>
      </c>
      <c r="C11209">
        <v>15</v>
      </c>
      <c r="D11209" t="s">
        <v>8263</v>
      </c>
      <c r="E11209">
        <v>49.024569</v>
      </c>
      <c r="F11209">
        <v>-123.062579</v>
      </c>
      <c r="G11209">
        <f>IF(route_map__2[[#This Row],[route_label]]&lt;&gt;A11210,0,SQRT((E11210-route_map__2[[#This Row],[stop_lat]])^2 + ((F11210-route_map__2[[#This Row],[stop_lon]])*COS(RADIANS(route_map__2[[#This Row],[stop_lat]])))^2)*111.32)</f>
        <v>0.15638317868778787</v>
      </c>
    </row>
    <row r="11210" spans="1:7" hidden="1" x14ac:dyDescent="0.2">
      <c r="A11210" t="s">
        <v>385</v>
      </c>
      <c r="B11210">
        <v>0</v>
      </c>
      <c r="C11210">
        <v>16</v>
      </c>
      <c r="D11210" t="s">
        <v>8264</v>
      </c>
      <c r="E11210">
        <v>49.024543999999999</v>
      </c>
      <c r="F11210">
        <v>-123.06043699999999</v>
      </c>
      <c r="G11210">
        <f>IF(route_map__2[[#This Row],[route_label]]&lt;&gt;A11211,0,SQRT((E11211-route_map__2[[#This Row],[stop_lat]])^2 + ((F11211-route_map__2[[#This Row],[stop_lon]])*COS(RADIANS(route_map__2[[#This Row],[stop_lat]])))^2)*111.32)</f>
        <v>0.16704562052010688</v>
      </c>
    </row>
    <row r="11211" spans="1:7" hidden="1" x14ac:dyDescent="0.2">
      <c r="A11211" t="s">
        <v>385</v>
      </c>
      <c r="B11211">
        <v>0</v>
      </c>
      <c r="C11211">
        <v>17</v>
      </c>
      <c r="D11211" t="s">
        <v>8265</v>
      </c>
      <c r="E11211">
        <v>49.025109</v>
      </c>
      <c r="F11211">
        <v>-123.058317</v>
      </c>
      <c r="G11211">
        <f>IF(route_map__2[[#This Row],[route_label]]&lt;&gt;A11212,0,SQRT((E11212-route_map__2[[#This Row],[stop_lat]])^2 + ((F11212-route_map__2[[#This Row],[stop_lon]])*COS(RADIANS(route_map__2[[#This Row],[stop_lat]])))^2)*111.32)</f>
        <v>0.34347897873048533</v>
      </c>
    </row>
    <row r="11212" spans="1:7" hidden="1" x14ac:dyDescent="0.2">
      <c r="A11212" t="s">
        <v>385</v>
      </c>
      <c r="B11212">
        <v>0</v>
      </c>
      <c r="C11212">
        <v>18</v>
      </c>
      <c r="D11212" t="s">
        <v>8266</v>
      </c>
      <c r="E11212">
        <v>49.028120999999999</v>
      </c>
      <c r="F11212">
        <v>-123.05729599999999</v>
      </c>
      <c r="G11212">
        <f>IF(route_map__2[[#This Row],[route_label]]&lt;&gt;A11213,0,SQRT((E11213-route_map__2[[#This Row],[stop_lat]])^2 + ((F11213-route_map__2[[#This Row],[stop_lon]])*COS(RADIANS(route_map__2[[#This Row],[stop_lat]])))^2)*111.32)</f>
        <v>0.2604343931272905</v>
      </c>
    </row>
    <row r="11213" spans="1:7" hidden="1" x14ac:dyDescent="0.2">
      <c r="A11213" t="s">
        <v>385</v>
      </c>
      <c r="B11213">
        <v>0</v>
      </c>
      <c r="C11213">
        <v>19</v>
      </c>
      <c r="D11213" t="s">
        <v>8267</v>
      </c>
      <c r="E11213">
        <v>49.030301999999999</v>
      </c>
      <c r="F11213">
        <v>-123.056005</v>
      </c>
      <c r="G11213">
        <f>IF(route_map__2[[#This Row],[route_label]]&lt;&gt;A11214,0,SQRT((E11214-route_map__2[[#This Row],[stop_lat]])^2 + ((F11214-route_map__2[[#This Row],[stop_lon]])*COS(RADIANS(route_map__2[[#This Row],[stop_lat]])))^2)*111.32)</f>
        <v>0.18649122497570228</v>
      </c>
    </row>
    <row r="11214" spans="1:7" hidden="1" x14ac:dyDescent="0.2">
      <c r="A11214" t="s">
        <v>385</v>
      </c>
      <c r="B11214">
        <v>0</v>
      </c>
      <c r="C11214">
        <v>20</v>
      </c>
      <c r="D11214" t="s">
        <v>8268</v>
      </c>
      <c r="E11214">
        <v>49.031976999999998</v>
      </c>
      <c r="F11214">
        <v>-123.055959</v>
      </c>
      <c r="G11214">
        <f>IF(route_map__2[[#This Row],[route_label]]&lt;&gt;A11215,0,SQRT((E11215-route_map__2[[#This Row],[stop_lat]])^2 + ((F11215-route_map__2[[#This Row],[stop_lon]])*COS(RADIANS(route_map__2[[#This Row],[stop_lat]])))^2)*111.32)</f>
        <v>0.22189364970455969</v>
      </c>
    </row>
    <row r="11215" spans="1:7" hidden="1" x14ac:dyDescent="0.2">
      <c r="A11215" t="s">
        <v>385</v>
      </c>
      <c r="B11215">
        <v>0</v>
      </c>
      <c r="C11215">
        <v>21</v>
      </c>
      <c r="D11215" t="s">
        <v>8269</v>
      </c>
      <c r="E11215">
        <v>49.032001999999999</v>
      </c>
      <c r="F11215">
        <v>-123.058999</v>
      </c>
      <c r="G11215">
        <f>IF(route_map__2[[#This Row],[route_label]]&lt;&gt;A11216,0,SQRT((E11216-route_map__2[[#This Row],[stop_lat]])^2 + ((F11216-route_map__2[[#This Row],[stop_lon]])*COS(RADIANS(route_map__2[[#This Row],[stop_lat]])))^2)*111.32)</f>
        <v>0.2680296803365797</v>
      </c>
    </row>
    <row r="11216" spans="1:7" hidden="1" x14ac:dyDescent="0.2">
      <c r="A11216" t="s">
        <v>385</v>
      </c>
      <c r="B11216">
        <v>0</v>
      </c>
      <c r="C11216">
        <v>22</v>
      </c>
      <c r="D11216" t="s">
        <v>8270</v>
      </c>
      <c r="E11216">
        <v>49.032035999999998</v>
      </c>
      <c r="F11216">
        <v>-123.06267099999999</v>
      </c>
      <c r="G11216">
        <f>IF(route_map__2[[#This Row],[route_label]]&lt;&gt;A11217,0,SQRT((E11217-route_map__2[[#This Row],[stop_lat]])^2 + ((F11217-route_map__2[[#This Row],[stop_lon]])*COS(RADIANS(route_map__2[[#This Row],[stop_lat]])))^2)*111.32)</f>
        <v>0.26269077589810086</v>
      </c>
    </row>
    <row r="11217" spans="1:7" hidden="1" x14ac:dyDescent="0.2">
      <c r="A11217" t="s">
        <v>385</v>
      </c>
      <c r="B11217">
        <v>0</v>
      </c>
      <c r="C11217">
        <v>23</v>
      </c>
      <c r="D11217" t="s">
        <v>8271</v>
      </c>
      <c r="E11217">
        <v>49.032062000000003</v>
      </c>
      <c r="F11217">
        <v>-123.06627</v>
      </c>
      <c r="G11217">
        <f>IF(route_map__2[[#This Row],[route_label]]&lt;&gt;A11218,0,SQRT((E11218-route_map__2[[#This Row],[stop_lat]])^2 + ((F11218-route_map__2[[#This Row],[stop_lon]])*COS(RADIANS(route_map__2[[#This Row],[stop_lat]])))^2)*111.32)</f>
        <v>0.43755882535311741</v>
      </c>
    </row>
    <row r="11218" spans="1:7" hidden="1" x14ac:dyDescent="0.2">
      <c r="A11218" t="s">
        <v>385</v>
      </c>
      <c r="B11218">
        <v>0</v>
      </c>
      <c r="C11218">
        <v>24</v>
      </c>
      <c r="D11218" t="s">
        <v>8211</v>
      </c>
      <c r="E11218">
        <v>49.035721000000002</v>
      </c>
      <c r="F11218">
        <v>-123.06846</v>
      </c>
      <c r="G11218">
        <f>IF(route_map__2[[#This Row],[route_label]]&lt;&gt;A11219,0,SQRT((E11219-route_map__2[[#This Row],[stop_lat]])^2 + ((F11219-route_map__2[[#This Row],[stop_lon]])*COS(RADIANS(route_map__2[[#This Row],[stop_lat]])))^2)*111.32)</f>
        <v>0.11609691456360466</v>
      </c>
    </row>
    <row r="11219" spans="1:7" hidden="1" x14ac:dyDescent="0.2">
      <c r="A11219" t="s">
        <v>385</v>
      </c>
      <c r="B11219">
        <v>0</v>
      </c>
      <c r="C11219">
        <v>25</v>
      </c>
      <c r="D11219" t="s">
        <v>8376</v>
      </c>
      <c r="E11219">
        <v>49.036110000000001</v>
      </c>
      <c r="F11219">
        <v>-123.06698400000001</v>
      </c>
      <c r="G11219">
        <f>IF(route_map__2[[#This Row],[route_label]]&lt;&gt;A11220,0,SQRT((E11220-route_map__2[[#This Row],[stop_lat]])^2 + ((F11220-route_map__2[[#This Row],[stop_lon]])*COS(RADIANS(route_map__2[[#This Row],[stop_lat]])))^2)*111.32)</f>
        <v>0</v>
      </c>
    </row>
    <row r="11220" spans="1:7" hidden="1" x14ac:dyDescent="0.2">
      <c r="A11220" t="s">
        <v>385</v>
      </c>
      <c r="B11220">
        <v>1</v>
      </c>
      <c r="C11220">
        <v>1</v>
      </c>
      <c r="D11220" t="s">
        <v>8376</v>
      </c>
      <c r="E11220">
        <v>49.036110000000001</v>
      </c>
      <c r="F11220">
        <v>-123.06698400000001</v>
      </c>
      <c r="G11220">
        <f>IF(route_map__2[[#This Row],[route_label]]&lt;&gt;A11221,0,SQRT((E11221-route_map__2[[#This Row],[stop_lat]])^2 + ((F11221-route_map__2[[#This Row],[stop_lon]])*COS(RADIANS(route_map__2[[#This Row],[stop_lat]])))^2)*111.32)</f>
        <v>0.13867146085492255</v>
      </c>
    </row>
    <row r="11221" spans="1:7" hidden="1" x14ac:dyDescent="0.2">
      <c r="A11221" t="s">
        <v>385</v>
      </c>
      <c r="B11221">
        <v>1</v>
      </c>
      <c r="C11221">
        <v>2</v>
      </c>
      <c r="D11221" t="s">
        <v>8231</v>
      </c>
      <c r="E11221">
        <v>49.035888999999997</v>
      </c>
      <c r="F11221">
        <v>-123.068854</v>
      </c>
      <c r="G11221">
        <f>IF(route_map__2[[#This Row],[route_label]]&lt;&gt;A11222,0,SQRT((E11222-route_map__2[[#This Row],[stop_lat]])^2 + ((F11222-route_map__2[[#This Row],[stop_lon]])*COS(RADIANS(route_map__2[[#This Row],[stop_lat]])))^2)*111.32)</f>
        <v>0.4725628730191142</v>
      </c>
    </row>
    <row r="11222" spans="1:7" hidden="1" x14ac:dyDescent="0.2">
      <c r="A11222" t="s">
        <v>385</v>
      </c>
      <c r="B11222">
        <v>1</v>
      </c>
      <c r="C11222">
        <v>3</v>
      </c>
      <c r="D11222" t="s">
        <v>8232</v>
      </c>
      <c r="E11222">
        <v>49.031644</v>
      </c>
      <c r="F11222">
        <v>-123.06881300000001</v>
      </c>
      <c r="G11222">
        <f>IF(route_map__2[[#This Row],[route_label]]&lt;&gt;A11223,0,SQRT((E11223-route_map__2[[#This Row],[stop_lat]])^2 + ((F11223-route_map__2[[#This Row],[stop_lon]])*COS(RADIANS(route_map__2[[#This Row],[stop_lat]])))^2)*111.32)</f>
        <v>0.28909818740943988</v>
      </c>
    </row>
    <row r="11223" spans="1:7" hidden="1" x14ac:dyDescent="0.2">
      <c r="A11223" t="s">
        <v>385</v>
      </c>
      <c r="B11223">
        <v>1</v>
      </c>
      <c r="C11223">
        <v>4</v>
      </c>
      <c r="D11223" t="s">
        <v>8233</v>
      </c>
      <c r="E11223">
        <v>49.029046999999998</v>
      </c>
      <c r="F11223">
        <v>-123.068817</v>
      </c>
      <c r="G11223">
        <f>IF(route_map__2[[#This Row],[route_label]]&lt;&gt;A11224,0,SQRT((E11224-route_map__2[[#This Row],[stop_lat]])^2 + ((F11224-route_map__2[[#This Row],[stop_lon]])*COS(RADIANS(route_map__2[[#This Row],[stop_lat]])))^2)*111.32)</f>
        <v>0.21974587395193573</v>
      </c>
    </row>
    <row r="11224" spans="1:7" hidden="1" x14ac:dyDescent="0.2">
      <c r="A11224" t="s">
        <v>385</v>
      </c>
      <c r="B11224">
        <v>1</v>
      </c>
      <c r="C11224">
        <v>5</v>
      </c>
      <c r="D11224" t="s">
        <v>8234</v>
      </c>
      <c r="E11224">
        <v>49.027073000000001</v>
      </c>
      <c r="F11224">
        <v>-123.06881300000001</v>
      </c>
      <c r="G11224">
        <f>IF(route_map__2[[#This Row],[route_label]]&lt;&gt;A11225,0,SQRT((E11225-route_map__2[[#This Row],[stop_lat]])^2 + ((F11225-route_map__2[[#This Row],[stop_lon]])*COS(RADIANS(route_map__2[[#This Row],[stop_lat]])))^2)*111.32)</f>
        <v>0.34854292000037018</v>
      </c>
    </row>
    <row r="11225" spans="1:7" hidden="1" x14ac:dyDescent="0.2">
      <c r="A11225" t="s">
        <v>385</v>
      </c>
      <c r="B11225">
        <v>1</v>
      </c>
      <c r="C11225">
        <v>6</v>
      </c>
      <c r="D11225" t="s">
        <v>8272</v>
      </c>
      <c r="E11225">
        <v>49.023941999999998</v>
      </c>
      <c r="F11225">
        <v>-123.06881300000001</v>
      </c>
      <c r="G11225">
        <f>IF(route_map__2[[#This Row],[route_label]]&lt;&gt;A11226,0,SQRT((E11226-route_map__2[[#This Row],[stop_lat]])^2 + ((F11226-route_map__2[[#This Row],[stop_lon]])*COS(RADIANS(route_map__2[[#This Row],[stop_lat]])))^2)*111.32)</f>
        <v>0.34999069661394455</v>
      </c>
    </row>
    <row r="11226" spans="1:7" hidden="1" x14ac:dyDescent="0.2">
      <c r="A11226" t="s">
        <v>385</v>
      </c>
      <c r="B11226">
        <v>1</v>
      </c>
      <c r="C11226">
        <v>7</v>
      </c>
      <c r="D11226" t="s">
        <v>8273</v>
      </c>
      <c r="E11226">
        <v>49.020797999999999</v>
      </c>
      <c r="F11226">
        <v>-123.068822</v>
      </c>
      <c r="G11226">
        <f>IF(route_map__2[[#This Row],[route_label]]&lt;&gt;A11227,0,SQRT((E11227-route_map__2[[#This Row],[stop_lat]])^2 + ((F11227-route_map__2[[#This Row],[stop_lon]])*COS(RADIANS(route_map__2[[#This Row],[stop_lat]])))^2)*111.32)</f>
        <v>0.33845249025100488</v>
      </c>
    </row>
    <row r="11227" spans="1:7" hidden="1" x14ac:dyDescent="0.2">
      <c r="A11227" t="s">
        <v>385</v>
      </c>
      <c r="B11227">
        <v>1</v>
      </c>
      <c r="C11227">
        <v>8</v>
      </c>
      <c r="D11227" t="s">
        <v>8274</v>
      </c>
      <c r="E11227">
        <v>49.017758000000001</v>
      </c>
      <c r="F11227">
        <v>-123.06875100000001</v>
      </c>
      <c r="G11227">
        <f>IF(route_map__2[[#This Row],[route_label]]&lt;&gt;A11228,0,SQRT((E11228-route_map__2[[#This Row],[stop_lat]])^2 + ((F11228-route_map__2[[#This Row],[stop_lon]])*COS(RADIANS(route_map__2[[#This Row],[stop_lat]])))^2)*111.32)</f>
        <v>0.48635752383594455</v>
      </c>
    </row>
    <row r="11228" spans="1:7" hidden="1" x14ac:dyDescent="0.2">
      <c r="A11228" t="s">
        <v>385</v>
      </c>
      <c r="B11228">
        <v>1</v>
      </c>
      <c r="C11228">
        <v>9</v>
      </c>
      <c r="D11228" t="s">
        <v>8275</v>
      </c>
      <c r="E11228">
        <v>49.013388999999997</v>
      </c>
      <c r="F11228">
        <v>-123.068742</v>
      </c>
      <c r="G11228">
        <f>IF(route_map__2[[#This Row],[route_label]]&lt;&gt;A11229,0,SQRT((E11229-route_map__2[[#This Row],[stop_lat]])^2 + ((F11229-route_map__2[[#This Row],[stop_lon]])*COS(RADIANS(route_map__2[[#This Row],[stop_lat]])))^2)*111.32)</f>
        <v>0.44138389662046373</v>
      </c>
    </row>
    <row r="11229" spans="1:7" hidden="1" x14ac:dyDescent="0.2">
      <c r="A11229" t="s">
        <v>385</v>
      </c>
      <c r="B11229">
        <v>1</v>
      </c>
      <c r="C11229">
        <v>10</v>
      </c>
      <c r="D11229" t="s">
        <v>8276</v>
      </c>
      <c r="E11229">
        <v>49.009424000000003</v>
      </c>
      <c r="F11229">
        <v>-123.068746</v>
      </c>
      <c r="G11229">
        <f>IF(route_map__2[[#This Row],[route_label]]&lt;&gt;A11230,0,SQRT((E11230-route_map__2[[#This Row],[stop_lat]])^2 + ((F11230-route_map__2[[#This Row],[stop_lon]])*COS(RADIANS(route_map__2[[#This Row],[stop_lat]])))^2)*111.32)</f>
        <v>0.27632542537825239</v>
      </c>
    </row>
    <row r="11230" spans="1:7" hidden="1" x14ac:dyDescent="0.2">
      <c r="A11230" t="s">
        <v>385</v>
      </c>
      <c r="B11230">
        <v>1</v>
      </c>
      <c r="C11230">
        <v>11</v>
      </c>
      <c r="D11230" t="s">
        <v>8277</v>
      </c>
      <c r="E11230">
        <v>49.006942000000002</v>
      </c>
      <c r="F11230">
        <v>-123.06880099999999</v>
      </c>
      <c r="G11230">
        <f>IF(route_map__2[[#This Row],[route_label]]&lt;&gt;A11231,0,SQRT((E11231-route_map__2[[#This Row],[stop_lat]])^2 + ((F11231-route_map__2[[#This Row],[stop_lon]])*COS(RADIANS(route_map__2[[#This Row],[stop_lat]])))^2)*111.32)</f>
        <v>0.27211685215863429</v>
      </c>
    </row>
    <row r="11231" spans="1:7" hidden="1" x14ac:dyDescent="0.2">
      <c r="A11231" t="s">
        <v>385</v>
      </c>
      <c r="B11231">
        <v>1</v>
      </c>
      <c r="C11231">
        <v>12</v>
      </c>
      <c r="D11231" t="s">
        <v>8278</v>
      </c>
      <c r="E11231">
        <v>49.004520999999997</v>
      </c>
      <c r="F11231">
        <v>-123.069316</v>
      </c>
      <c r="G11231">
        <f>IF(route_map__2[[#This Row],[route_label]]&lt;&gt;A11232,0,SQRT((E11232-route_map__2[[#This Row],[stop_lat]])^2 + ((F11232-route_map__2[[#This Row],[stop_lon]])*COS(RADIANS(route_map__2[[#This Row],[stop_lat]])))^2)*111.32)</f>
        <v>0.33789112016064948</v>
      </c>
    </row>
    <row r="11232" spans="1:7" hidden="1" x14ac:dyDescent="0.2">
      <c r="A11232" t="s">
        <v>385</v>
      </c>
      <c r="B11232">
        <v>1</v>
      </c>
      <c r="C11232">
        <v>13</v>
      </c>
      <c r="D11232" t="s">
        <v>8279</v>
      </c>
      <c r="E11232">
        <v>49.004516000000002</v>
      </c>
      <c r="F11232">
        <v>-123.073943</v>
      </c>
      <c r="G11232">
        <f>IF(route_map__2[[#This Row],[route_label]]&lt;&gt;A11233,0,SQRT((E11233-route_map__2[[#This Row],[stop_lat]])^2 + ((F11233-route_map__2[[#This Row],[stop_lon]])*COS(RADIANS(route_map__2[[#This Row],[stop_lat]])))^2)*111.32)</f>
        <v>0.25004079831971721</v>
      </c>
    </row>
    <row r="11233" spans="1:7" hidden="1" x14ac:dyDescent="0.2">
      <c r="A11233" t="s">
        <v>385</v>
      </c>
      <c r="B11233">
        <v>1</v>
      </c>
      <c r="C11233">
        <v>14</v>
      </c>
      <c r="D11233" t="s">
        <v>8280</v>
      </c>
      <c r="E11233">
        <v>49.004513000000003</v>
      </c>
      <c r="F11233">
        <v>-123.077367</v>
      </c>
      <c r="G11233">
        <f>IF(route_map__2[[#This Row],[route_label]]&lt;&gt;A11234,0,SQRT((E11234-route_map__2[[#This Row],[stop_lat]])^2 + ((F11234-route_map__2[[#This Row],[stop_lon]])*COS(RADIANS(route_map__2[[#This Row],[stop_lat]])))^2)*111.32)</f>
        <v>0.25186623719498519</v>
      </c>
    </row>
    <row r="11234" spans="1:7" hidden="1" x14ac:dyDescent="0.2">
      <c r="A11234" t="s">
        <v>385</v>
      </c>
      <c r="B11234">
        <v>1</v>
      </c>
      <c r="C11234">
        <v>15</v>
      </c>
      <c r="D11234" t="s">
        <v>8281</v>
      </c>
      <c r="E11234">
        <v>49.004513000000003</v>
      </c>
      <c r="F11234">
        <v>-123.080816</v>
      </c>
      <c r="G11234">
        <f>IF(route_map__2[[#This Row],[route_label]]&lt;&gt;A11235,0,SQRT((E11235-route_map__2[[#This Row],[stop_lat]])^2 + ((F11235-route_map__2[[#This Row],[stop_lon]])*COS(RADIANS(route_map__2[[#This Row],[stop_lat]])))^2)*111.32)</f>
        <v>0.2845835920273766</v>
      </c>
    </row>
    <row r="11235" spans="1:7" hidden="1" x14ac:dyDescent="0.2">
      <c r="A11235" t="s">
        <v>385</v>
      </c>
      <c r="B11235">
        <v>1</v>
      </c>
      <c r="C11235">
        <v>16</v>
      </c>
      <c r="D11235" t="s">
        <v>8282</v>
      </c>
      <c r="E11235">
        <v>49.004522000000001</v>
      </c>
      <c r="F11235">
        <v>-123.08471299999999</v>
      </c>
      <c r="G11235">
        <f>IF(route_map__2[[#This Row],[route_label]]&lt;&gt;A11236,0,SQRT((E11236-route_map__2[[#This Row],[stop_lat]])^2 + ((F11236-route_map__2[[#This Row],[stop_lon]])*COS(RADIANS(route_map__2[[#This Row],[stop_lat]])))^2)*111.32)</f>
        <v>0.25938787915965028</v>
      </c>
    </row>
    <row r="11236" spans="1:7" hidden="1" x14ac:dyDescent="0.2">
      <c r="A11236" t="s">
        <v>385</v>
      </c>
      <c r="B11236">
        <v>1</v>
      </c>
      <c r="C11236">
        <v>17</v>
      </c>
      <c r="D11236" t="s">
        <v>8252</v>
      </c>
      <c r="E11236">
        <v>49.004520999999997</v>
      </c>
      <c r="F11236">
        <v>-123.08826500000001</v>
      </c>
      <c r="G11236">
        <f>IF(route_map__2[[#This Row],[route_label]]&lt;&gt;A11237,0,SQRT((E11237-route_map__2[[#This Row],[stop_lat]])^2 + ((F11237-route_map__2[[#This Row],[stop_lon]])*COS(RADIANS(route_map__2[[#This Row],[stop_lat]])))^2)*111.32)</f>
        <v>0</v>
      </c>
    </row>
    <row r="11237" spans="1:7" hidden="1" x14ac:dyDescent="0.2">
      <c r="A11237" t="s">
        <v>351</v>
      </c>
      <c r="B11237">
        <v>0</v>
      </c>
      <c r="C11237">
        <v>1</v>
      </c>
      <c r="D11237" t="s">
        <v>8314</v>
      </c>
      <c r="E11237">
        <v>49.088518000000001</v>
      </c>
      <c r="F11237">
        <v>-123.09487900000001</v>
      </c>
      <c r="G11237">
        <f>IF(route_map__2[[#This Row],[route_label]]&lt;&gt;A11238,0,SQRT((E11238-route_map__2[[#This Row],[stop_lat]])^2 + ((F11238-route_map__2[[#This Row],[stop_lon]])*COS(RADIANS(route_map__2[[#This Row],[stop_lat]])))^2)*111.32)</f>
        <v>0.29591764506506602</v>
      </c>
    </row>
    <row r="11238" spans="1:7" hidden="1" x14ac:dyDescent="0.2">
      <c r="A11238" t="s">
        <v>351</v>
      </c>
      <c r="B11238">
        <v>0</v>
      </c>
      <c r="C11238">
        <v>2</v>
      </c>
      <c r="D11238" t="s">
        <v>8315</v>
      </c>
      <c r="E11238">
        <v>49.089202999999998</v>
      </c>
      <c r="F11238">
        <v>-123.090957</v>
      </c>
      <c r="G11238">
        <f>IF(route_map__2[[#This Row],[route_label]]&lt;&gt;A11239,0,SQRT((E11239-route_map__2[[#This Row],[stop_lat]])^2 + ((F11239-route_map__2[[#This Row],[stop_lon]])*COS(RADIANS(route_map__2[[#This Row],[stop_lat]])))^2)*111.32)</f>
        <v>0.19326676355854211</v>
      </c>
    </row>
    <row r="11239" spans="1:7" hidden="1" x14ac:dyDescent="0.2">
      <c r="A11239" t="s">
        <v>351</v>
      </c>
      <c r="B11239">
        <v>0</v>
      </c>
      <c r="C11239">
        <v>3</v>
      </c>
      <c r="D11239" t="s">
        <v>8316</v>
      </c>
      <c r="E11239">
        <v>49.089191</v>
      </c>
      <c r="F11239">
        <v>-123.088306</v>
      </c>
      <c r="G11239">
        <f>IF(route_map__2[[#This Row],[route_label]]&lt;&gt;A11240,0,SQRT((E11240-route_map__2[[#This Row],[stop_lat]])^2 + ((F11240-route_map__2[[#This Row],[stop_lon]])*COS(RADIANS(route_map__2[[#This Row],[stop_lat]])))^2)*111.32)</f>
        <v>0.22567397832120722</v>
      </c>
    </row>
    <row r="11240" spans="1:7" hidden="1" x14ac:dyDescent="0.2">
      <c r="A11240" t="s">
        <v>351</v>
      </c>
      <c r="B11240">
        <v>0</v>
      </c>
      <c r="C11240">
        <v>4</v>
      </c>
      <c r="D11240" t="s">
        <v>8415</v>
      </c>
      <c r="E11240">
        <v>49.090071999999999</v>
      </c>
      <c r="F11240">
        <v>-123.08551799999999</v>
      </c>
      <c r="G11240">
        <f>IF(route_map__2[[#This Row],[route_label]]&lt;&gt;A11241,0,SQRT((E11241-route_map__2[[#This Row],[stop_lat]])^2 + ((F11241-route_map__2[[#This Row],[stop_lon]])*COS(RADIANS(route_map__2[[#This Row],[stop_lat]])))^2)*111.32)</f>
        <v>0.41874117023200547</v>
      </c>
    </row>
    <row r="11241" spans="1:7" hidden="1" x14ac:dyDescent="0.2">
      <c r="A11241" t="s">
        <v>351</v>
      </c>
      <c r="B11241">
        <v>0</v>
      </c>
      <c r="C11241">
        <v>5</v>
      </c>
      <c r="D11241" t="s">
        <v>5452</v>
      </c>
      <c r="E11241">
        <v>49.090142999999998</v>
      </c>
      <c r="F11241">
        <v>-123.079775</v>
      </c>
      <c r="G11241">
        <f>IF(route_map__2[[#This Row],[route_label]]&lt;&gt;A11242,0,SQRT((E11242-route_map__2[[#This Row],[stop_lat]])^2 + ((F11242-route_map__2[[#This Row],[stop_lon]])*COS(RADIANS(route_map__2[[#This Row],[stop_lat]])))^2)*111.32)</f>
        <v>0.31230653409551767</v>
      </c>
    </row>
    <row r="11242" spans="1:7" hidden="1" x14ac:dyDescent="0.2">
      <c r="A11242" t="s">
        <v>351</v>
      </c>
      <c r="B11242">
        <v>0</v>
      </c>
      <c r="C11242">
        <v>6</v>
      </c>
      <c r="D11242" t="s">
        <v>5453</v>
      </c>
      <c r="E11242">
        <v>49.090133000000002</v>
      </c>
      <c r="F11242">
        <v>-123.075491</v>
      </c>
      <c r="G11242">
        <f>IF(route_map__2[[#This Row],[route_label]]&lt;&gt;A11243,0,SQRT((E11243-route_map__2[[#This Row],[stop_lat]])^2 + ((F11243-route_map__2[[#This Row],[stop_lon]])*COS(RADIANS(route_map__2[[#This Row],[stop_lat]])))^2)*111.32)</f>
        <v>0.31332523610766072</v>
      </c>
    </row>
    <row r="11243" spans="1:7" hidden="1" x14ac:dyDescent="0.2">
      <c r="A11243" t="s">
        <v>351</v>
      </c>
      <c r="B11243">
        <v>0</v>
      </c>
      <c r="C11243">
        <v>7</v>
      </c>
      <c r="D11243" t="s">
        <v>5454</v>
      </c>
      <c r="E11243">
        <v>49.090131999999997</v>
      </c>
      <c r="F11243">
        <v>-123.07119299999999</v>
      </c>
      <c r="G11243">
        <f>IF(route_map__2[[#This Row],[route_label]]&lt;&gt;A11244,0,SQRT((E11244-route_map__2[[#This Row],[stop_lat]])^2 + ((F11244-route_map__2[[#This Row],[stop_lon]])*COS(RADIANS(route_map__2[[#This Row],[stop_lat]])))^2)*111.32)</f>
        <v>0.22096199520935994</v>
      </c>
    </row>
    <row r="11244" spans="1:7" hidden="1" x14ac:dyDescent="0.2">
      <c r="A11244" t="s">
        <v>351</v>
      </c>
      <c r="B11244">
        <v>0</v>
      </c>
      <c r="C11244">
        <v>8</v>
      </c>
      <c r="D11244" t="s">
        <v>5455</v>
      </c>
      <c r="E11244">
        <v>49.090125</v>
      </c>
      <c r="F11244">
        <v>-123.068162</v>
      </c>
      <c r="G11244">
        <f>IF(route_map__2[[#This Row],[route_label]]&lt;&gt;A11245,0,SQRT((E11245-route_map__2[[#This Row],[stop_lat]])^2 + ((F11245-route_map__2[[#This Row],[stop_lon]])*COS(RADIANS(route_map__2[[#This Row],[stop_lat]])))^2)*111.32)</f>
        <v>0.37802828032731228</v>
      </c>
    </row>
    <row r="11245" spans="1:7" hidden="1" x14ac:dyDescent="0.2">
      <c r="A11245" t="s">
        <v>351</v>
      </c>
      <c r="B11245">
        <v>0</v>
      </c>
      <c r="C11245">
        <v>9</v>
      </c>
      <c r="D11245" t="s">
        <v>5456</v>
      </c>
      <c r="E11245">
        <v>49.089309999999998</v>
      </c>
      <c r="F11245">
        <v>-123.06312800000001</v>
      </c>
      <c r="G11245">
        <f>IF(route_map__2[[#This Row],[route_label]]&lt;&gt;A11246,0,SQRT((E11246-route_map__2[[#This Row],[stop_lat]])^2 + ((F11246-route_map__2[[#This Row],[stop_lon]])*COS(RADIANS(route_map__2[[#This Row],[stop_lat]])))^2)*111.32)</f>
        <v>0.22998539540098292</v>
      </c>
    </row>
    <row r="11246" spans="1:7" hidden="1" x14ac:dyDescent="0.2">
      <c r="A11246" t="s">
        <v>351</v>
      </c>
      <c r="B11246">
        <v>0</v>
      </c>
      <c r="C11246">
        <v>10</v>
      </c>
      <c r="D11246" t="s">
        <v>8332</v>
      </c>
      <c r="E11246">
        <v>49.087927999999998</v>
      </c>
      <c r="F11246">
        <v>-123.060783</v>
      </c>
      <c r="G11246">
        <f>IF(route_map__2[[#This Row],[route_label]]&lt;&gt;A11247,0,SQRT((E11247-route_map__2[[#This Row],[stop_lat]])^2 + ((F11247-route_map__2[[#This Row],[stop_lon]])*COS(RADIANS(route_map__2[[#This Row],[stop_lat]])))^2)*111.32)</f>
        <v>0.25018791004302893</v>
      </c>
    </row>
    <row r="11247" spans="1:7" hidden="1" x14ac:dyDescent="0.2">
      <c r="A11247" t="s">
        <v>351</v>
      </c>
      <c r="B11247">
        <v>0</v>
      </c>
      <c r="C11247">
        <v>11</v>
      </c>
      <c r="D11247" t="s">
        <v>8333</v>
      </c>
      <c r="E11247">
        <v>49.085793000000002</v>
      </c>
      <c r="F11247">
        <v>-123.05971099999999</v>
      </c>
      <c r="G11247">
        <f>IF(route_map__2[[#This Row],[route_label]]&lt;&gt;A11248,0,SQRT((E11248-route_map__2[[#This Row],[stop_lat]])^2 + ((F11248-route_map__2[[#This Row],[stop_lon]])*COS(RADIANS(route_map__2[[#This Row],[stop_lat]])))^2)*111.32)</f>
        <v>0.11741210814260204</v>
      </c>
    </row>
    <row r="11248" spans="1:7" hidden="1" x14ac:dyDescent="0.2">
      <c r="A11248" t="s">
        <v>351</v>
      </c>
      <c r="B11248">
        <v>0</v>
      </c>
      <c r="C11248">
        <v>12</v>
      </c>
      <c r="D11248" t="s">
        <v>8334</v>
      </c>
      <c r="E11248">
        <v>49.084783000000002</v>
      </c>
      <c r="F11248">
        <v>-123.060175</v>
      </c>
      <c r="G11248">
        <f>IF(route_map__2[[#This Row],[route_label]]&lt;&gt;A11249,0,SQRT((E11249-route_map__2[[#This Row],[stop_lat]])^2 + ((F11249-route_map__2[[#This Row],[stop_lon]])*COS(RADIANS(route_map__2[[#This Row],[stop_lat]])))^2)*111.32)</f>
        <v>0.29890003526109121</v>
      </c>
    </row>
    <row r="11249" spans="1:7" hidden="1" x14ac:dyDescent="0.2">
      <c r="A11249" t="s">
        <v>351</v>
      </c>
      <c r="B11249">
        <v>0</v>
      </c>
      <c r="C11249">
        <v>13</v>
      </c>
      <c r="D11249" t="s">
        <v>8335</v>
      </c>
      <c r="E11249">
        <v>49.085873999999997</v>
      </c>
      <c r="F11249">
        <v>-123.06392099999999</v>
      </c>
      <c r="G11249">
        <f>IF(route_map__2[[#This Row],[route_label]]&lt;&gt;A11250,0,SQRT((E11250-route_map__2[[#This Row],[stop_lat]])^2 + ((F11250-route_map__2[[#This Row],[stop_lon]])*COS(RADIANS(route_map__2[[#This Row],[stop_lat]])))^2)*111.32)</f>
        <v>0.2255887679091447</v>
      </c>
    </row>
    <row r="11250" spans="1:7" hidden="1" x14ac:dyDescent="0.2">
      <c r="A11250" t="s">
        <v>351</v>
      </c>
      <c r="B11250">
        <v>0</v>
      </c>
      <c r="C11250">
        <v>14</v>
      </c>
      <c r="D11250" t="s">
        <v>5457</v>
      </c>
      <c r="E11250">
        <v>49.087654000000001</v>
      </c>
      <c r="F11250">
        <v>-123.062442</v>
      </c>
      <c r="G11250">
        <f>IF(route_map__2[[#This Row],[route_label]]&lt;&gt;A11251,0,SQRT((E11251-route_map__2[[#This Row],[stop_lat]])^2 + ((F11251-route_map__2[[#This Row],[stop_lon]])*COS(RADIANS(route_map__2[[#This Row],[stop_lat]])))^2)*111.32)</f>
        <v>2.3349170916876674E-2</v>
      </c>
    </row>
    <row r="11251" spans="1:7" hidden="1" x14ac:dyDescent="0.2">
      <c r="A11251" t="s">
        <v>351</v>
      </c>
      <c r="B11251">
        <v>1</v>
      </c>
      <c r="C11251">
        <v>1</v>
      </c>
      <c r="D11251" t="s">
        <v>8336</v>
      </c>
      <c r="E11251">
        <v>49.087589999999999</v>
      </c>
      <c r="F11251">
        <v>-123.062747</v>
      </c>
      <c r="G11251">
        <f>IF(route_map__2[[#This Row],[route_label]]&lt;&gt;A11252,0,SQRT((E11252-route_map__2[[#This Row],[stop_lat]])^2 + ((F11252-route_map__2[[#This Row],[stop_lon]])*COS(RADIANS(route_map__2[[#This Row],[stop_lat]])))^2)*111.32)</f>
        <v>0.21913879428614322</v>
      </c>
    </row>
    <row r="11252" spans="1:7" hidden="1" x14ac:dyDescent="0.2">
      <c r="A11252" t="s">
        <v>351</v>
      </c>
      <c r="B11252">
        <v>1</v>
      </c>
      <c r="C11252">
        <v>2</v>
      </c>
      <c r="D11252" t="s">
        <v>8337</v>
      </c>
      <c r="E11252">
        <v>49.085866000000003</v>
      </c>
      <c r="F11252">
        <v>-123.064198</v>
      </c>
      <c r="G11252">
        <f>IF(route_map__2[[#This Row],[route_label]]&lt;&gt;A11253,0,SQRT((E11253-route_map__2[[#This Row],[stop_lat]])^2 + ((F11253-route_map__2[[#This Row],[stop_lon]])*COS(RADIANS(route_map__2[[#This Row],[stop_lat]])))^2)*111.32)</f>
        <v>0.18280086948706334</v>
      </c>
    </row>
    <row r="11253" spans="1:7" hidden="1" x14ac:dyDescent="0.2">
      <c r="A11253" t="s">
        <v>351</v>
      </c>
      <c r="B11253">
        <v>1</v>
      </c>
      <c r="C11253">
        <v>3</v>
      </c>
      <c r="D11253" t="s">
        <v>8338</v>
      </c>
      <c r="E11253">
        <v>49.084363000000003</v>
      </c>
      <c r="F11253">
        <v>-123.065208</v>
      </c>
      <c r="G11253">
        <f>IF(route_map__2[[#This Row],[route_label]]&lt;&gt;A11254,0,SQRT((E11254-route_map__2[[#This Row],[stop_lat]])^2 + ((F11254-route_map__2[[#This Row],[stop_lon]])*COS(RADIANS(route_map__2[[#This Row],[stop_lat]])))^2)*111.32)</f>
        <v>0.37488403300633089</v>
      </c>
    </row>
    <row r="11254" spans="1:7" hidden="1" x14ac:dyDescent="0.2">
      <c r="A11254" t="s">
        <v>351</v>
      </c>
      <c r="B11254">
        <v>1</v>
      </c>
      <c r="C11254">
        <v>4</v>
      </c>
      <c r="D11254" t="s">
        <v>8339</v>
      </c>
      <c r="E11254">
        <v>49.083359000000002</v>
      </c>
      <c r="F11254">
        <v>-123.070116</v>
      </c>
      <c r="G11254">
        <f>IF(route_map__2[[#This Row],[route_label]]&lt;&gt;A11255,0,SQRT((E11255-route_map__2[[#This Row],[stop_lat]])^2 + ((F11255-route_map__2[[#This Row],[stop_lon]])*COS(RADIANS(route_map__2[[#This Row],[stop_lat]])))^2)*111.32)</f>
        <v>0.15414000457837754</v>
      </c>
    </row>
    <row r="11255" spans="1:7" hidden="1" x14ac:dyDescent="0.2">
      <c r="A11255" t="s">
        <v>351</v>
      </c>
      <c r="B11255">
        <v>1</v>
      </c>
      <c r="C11255">
        <v>5</v>
      </c>
      <c r="D11255" t="s">
        <v>8340</v>
      </c>
      <c r="E11255">
        <v>49.083373000000002</v>
      </c>
      <c r="F11255">
        <v>-123.07223</v>
      </c>
      <c r="G11255">
        <f>IF(route_map__2[[#This Row],[route_label]]&lt;&gt;A11256,0,SQRT((E11256-route_map__2[[#This Row],[stop_lat]])^2 + ((F11256-route_map__2[[#This Row],[stop_lon]])*COS(RADIANS(route_map__2[[#This Row],[stop_lat]])))^2)*111.32)</f>
        <v>0.2532342286807735</v>
      </c>
    </row>
    <row r="11256" spans="1:7" hidden="1" x14ac:dyDescent="0.2">
      <c r="A11256" t="s">
        <v>351</v>
      </c>
      <c r="B11256">
        <v>1</v>
      </c>
      <c r="C11256">
        <v>6</v>
      </c>
      <c r="D11256" t="s">
        <v>8341</v>
      </c>
      <c r="E11256">
        <v>49.083115999999997</v>
      </c>
      <c r="F11256">
        <v>-123.075681</v>
      </c>
      <c r="G11256">
        <f>IF(route_map__2[[#This Row],[route_label]]&lt;&gt;A11257,0,SQRT((E11257-route_map__2[[#This Row],[stop_lat]])^2 + ((F11257-route_map__2[[#This Row],[stop_lon]])*COS(RADIANS(route_map__2[[#This Row],[stop_lat]])))^2)*111.32)</f>
        <v>0.20019704990917087</v>
      </c>
    </row>
    <row r="11257" spans="1:7" hidden="1" x14ac:dyDescent="0.2">
      <c r="A11257" t="s">
        <v>351</v>
      </c>
      <c r="B11257">
        <v>1</v>
      </c>
      <c r="C11257">
        <v>7</v>
      </c>
      <c r="D11257" t="s">
        <v>8223</v>
      </c>
      <c r="E11257">
        <v>49.083773000000001</v>
      </c>
      <c r="F11257">
        <v>-123.078237</v>
      </c>
      <c r="G11257">
        <f>IF(route_map__2[[#This Row],[route_label]]&lt;&gt;A11258,0,SQRT((E11258-route_map__2[[#This Row],[stop_lat]])^2 + ((F11258-route_map__2[[#This Row],[stop_lon]])*COS(RADIANS(route_map__2[[#This Row],[stop_lat]])))^2)*111.32)</f>
        <v>0.19727340525774983</v>
      </c>
    </row>
    <row r="11258" spans="1:7" hidden="1" x14ac:dyDescent="0.2">
      <c r="A11258" t="s">
        <v>351</v>
      </c>
      <c r="B11258">
        <v>1</v>
      </c>
      <c r="C11258">
        <v>8</v>
      </c>
      <c r="D11258" t="s">
        <v>5521</v>
      </c>
      <c r="E11258">
        <v>49.085180000000001</v>
      </c>
      <c r="F11258">
        <v>-123.079882</v>
      </c>
      <c r="G11258">
        <f>IF(route_map__2[[#This Row],[route_label]]&lt;&gt;A11259,0,SQRT((E11259-route_map__2[[#This Row],[stop_lat]])^2 + ((F11259-route_map__2[[#This Row],[stop_lon]])*COS(RADIANS(route_map__2[[#This Row],[stop_lat]])))^2)*111.32)</f>
        <v>0.2277021505671947</v>
      </c>
    </row>
    <row r="11259" spans="1:7" hidden="1" x14ac:dyDescent="0.2">
      <c r="A11259" t="s">
        <v>351</v>
      </c>
      <c r="B11259">
        <v>1</v>
      </c>
      <c r="C11259">
        <v>9</v>
      </c>
      <c r="D11259" t="s">
        <v>8342</v>
      </c>
      <c r="E11259">
        <v>49.085200999999998</v>
      </c>
      <c r="F11259">
        <v>-123.083005</v>
      </c>
      <c r="G11259">
        <f>IF(route_map__2[[#This Row],[route_label]]&lt;&gt;A11260,0,SQRT((E11260-route_map__2[[#This Row],[stop_lat]])^2 + ((F11260-route_map__2[[#This Row],[stop_lon]])*COS(RADIANS(route_map__2[[#This Row],[stop_lat]])))^2)*111.32)</f>
        <v>0.27924542607356406</v>
      </c>
    </row>
    <row r="11260" spans="1:7" hidden="1" x14ac:dyDescent="0.2">
      <c r="A11260" t="s">
        <v>351</v>
      </c>
      <c r="B11260">
        <v>1</v>
      </c>
      <c r="C11260">
        <v>10</v>
      </c>
      <c r="D11260" t="s">
        <v>8343</v>
      </c>
      <c r="E11260">
        <v>49.085222000000002</v>
      </c>
      <c r="F11260">
        <v>-123.08683499999999</v>
      </c>
      <c r="G11260">
        <f>IF(route_map__2[[#This Row],[route_label]]&lt;&gt;A11261,0,SQRT((E11261-route_map__2[[#This Row],[stop_lat]])^2 + ((F11261-route_map__2[[#This Row],[stop_lon]])*COS(RADIANS(route_map__2[[#This Row],[stop_lat]])))^2)*111.32)</f>
        <v>0.27748583321763221</v>
      </c>
    </row>
    <row r="11261" spans="1:7" hidden="1" x14ac:dyDescent="0.2">
      <c r="A11261" t="s">
        <v>351</v>
      </c>
      <c r="B11261">
        <v>1</v>
      </c>
      <c r="C11261">
        <v>11</v>
      </c>
      <c r="D11261" t="s">
        <v>8344</v>
      </c>
      <c r="E11261">
        <v>49.08522</v>
      </c>
      <c r="F11261">
        <v>-123.09064100000001</v>
      </c>
      <c r="G11261">
        <f>IF(route_map__2[[#This Row],[route_label]]&lt;&gt;A11262,0,SQRT((E11262-route_map__2[[#This Row],[stop_lat]])^2 + ((F11262-route_map__2[[#This Row],[stop_lon]])*COS(RADIANS(route_map__2[[#This Row],[stop_lat]])))^2)*111.32)</f>
        <v>0.27670132950513326</v>
      </c>
    </row>
    <row r="11262" spans="1:7" hidden="1" x14ac:dyDescent="0.2">
      <c r="A11262" t="s">
        <v>351</v>
      </c>
      <c r="B11262">
        <v>1</v>
      </c>
      <c r="C11262">
        <v>12</v>
      </c>
      <c r="D11262" t="s">
        <v>8345</v>
      </c>
      <c r="E11262">
        <v>49.085248</v>
      </c>
      <c r="F11262">
        <v>-123.094436</v>
      </c>
      <c r="G11262">
        <f>IF(route_map__2[[#This Row],[route_label]]&lt;&gt;A11263,0,SQRT((E11263-route_map__2[[#This Row],[stop_lat]])^2 + ((F11263-route_map__2[[#This Row],[stop_lon]])*COS(RADIANS(route_map__2[[#This Row],[stop_lat]])))^2)*111.32)</f>
        <v>0.36544643810283245</v>
      </c>
    </row>
    <row r="11263" spans="1:7" hidden="1" x14ac:dyDescent="0.2">
      <c r="A11263" t="s">
        <v>351</v>
      </c>
      <c r="B11263">
        <v>1</v>
      </c>
      <c r="C11263">
        <v>13</v>
      </c>
      <c r="D11263" t="s">
        <v>8314</v>
      </c>
      <c r="E11263">
        <v>49.088518000000001</v>
      </c>
      <c r="F11263">
        <v>-123.09487900000001</v>
      </c>
      <c r="G11263">
        <f>IF(route_map__2[[#This Row],[route_label]]&lt;&gt;A11264,0,SQRT((E11264-route_map__2[[#This Row],[stop_lat]])^2 + ((F11264-route_map__2[[#This Row],[stop_lon]])*COS(RADIANS(route_map__2[[#This Row],[stop_lat]])))^2)*111.32)</f>
        <v>0</v>
      </c>
    </row>
    <row r="11264" spans="1:7" hidden="1" x14ac:dyDescent="0.2">
      <c r="A11264" t="s">
        <v>353</v>
      </c>
      <c r="B11264">
        <v>0</v>
      </c>
      <c r="C11264">
        <v>1</v>
      </c>
      <c r="D11264" t="s">
        <v>8336</v>
      </c>
      <c r="E11264">
        <v>49.087589999999999</v>
      </c>
      <c r="F11264">
        <v>-123.062747</v>
      </c>
      <c r="G11264">
        <f>IF(route_map__2[[#This Row],[route_label]]&lt;&gt;A11265,0,SQRT((E11265-route_map__2[[#This Row],[stop_lat]])^2 + ((F11265-route_map__2[[#This Row],[stop_lon]])*COS(RADIANS(route_map__2[[#This Row],[stop_lat]])))^2)*111.32)</f>
        <v>0.30836772194225442</v>
      </c>
    </row>
    <row r="11265" spans="1:7" hidden="1" x14ac:dyDescent="0.2">
      <c r="A11265" t="s">
        <v>353</v>
      </c>
      <c r="B11265">
        <v>0</v>
      </c>
      <c r="C11265">
        <v>2</v>
      </c>
      <c r="D11265" t="s">
        <v>5513</v>
      </c>
      <c r="E11265">
        <v>49.090282999999999</v>
      </c>
      <c r="F11265">
        <v>-123.063738</v>
      </c>
      <c r="G11265">
        <f>IF(route_map__2[[#This Row],[route_label]]&lt;&gt;A11266,0,SQRT((E11266-route_map__2[[#This Row],[stop_lat]])^2 + ((F11266-route_map__2[[#This Row],[stop_lon]])*COS(RADIANS(route_map__2[[#This Row],[stop_lat]])))^2)*111.32)</f>
        <v>0.15673566737881475</v>
      </c>
    </row>
    <row r="11266" spans="1:7" hidden="1" x14ac:dyDescent="0.2">
      <c r="A11266" t="s">
        <v>353</v>
      </c>
      <c r="B11266">
        <v>0</v>
      </c>
      <c r="C11266">
        <v>3</v>
      </c>
      <c r="D11266" t="s">
        <v>5514</v>
      </c>
      <c r="E11266">
        <v>49.090286999999996</v>
      </c>
      <c r="F11266">
        <v>-123.065888</v>
      </c>
      <c r="G11266">
        <f>IF(route_map__2[[#This Row],[route_label]]&lt;&gt;A11267,0,SQRT((E11267-route_map__2[[#This Row],[stop_lat]])^2 + ((F11267-route_map__2[[#This Row],[stop_lon]])*COS(RADIANS(route_map__2[[#This Row],[stop_lat]])))^2)*111.32)</f>
        <v>0.24720884768931284</v>
      </c>
    </row>
    <row r="11267" spans="1:7" hidden="1" x14ac:dyDescent="0.2">
      <c r="A11267" t="s">
        <v>353</v>
      </c>
      <c r="B11267">
        <v>0</v>
      </c>
      <c r="C11267">
        <v>4</v>
      </c>
      <c r="D11267" t="s">
        <v>5515</v>
      </c>
      <c r="E11267">
        <v>49.090273000000003</v>
      </c>
      <c r="F11267">
        <v>-123.06927899999999</v>
      </c>
      <c r="G11267">
        <f>IF(route_map__2[[#This Row],[route_label]]&lt;&gt;A11268,0,SQRT((E11268-route_map__2[[#This Row],[stop_lat]])^2 + ((F11268-route_map__2[[#This Row],[stop_lon]])*COS(RADIANS(route_map__2[[#This Row],[stop_lat]])))^2)*111.32)</f>
        <v>0.27447134787449129</v>
      </c>
    </row>
    <row r="11268" spans="1:7" hidden="1" x14ac:dyDescent="0.2">
      <c r="A11268" t="s">
        <v>353</v>
      </c>
      <c r="B11268">
        <v>0</v>
      </c>
      <c r="C11268">
        <v>5</v>
      </c>
      <c r="D11268" t="s">
        <v>5516</v>
      </c>
      <c r="E11268">
        <v>49.090283999999997</v>
      </c>
      <c r="F11268">
        <v>-123.073044</v>
      </c>
      <c r="G11268">
        <f>IF(route_map__2[[#This Row],[route_label]]&lt;&gt;A11269,0,SQRT((E11269-route_map__2[[#This Row],[stop_lat]])^2 + ((F11269-route_map__2[[#This Row],[stop_lon]])*COS(RADIANS(route_map__2[[#This Row],[stop_lat]])))^2)*111.32)</f>
        <v>0.23732529244923398</v>
      </c>
    </row>
    <row r="11269" spans="1:7" hidden="1" x14ac:dyDescent="0.2">
      <c r="A11269" t="s">
        <v>353</v>
      </c>
      <c r="B11269">
        <v>0</v>
      </c>
      <c r="C11269">
        <v>6</v>
      </c>
      <c r="D11269" t="s">
        <v>5517</v>
      </c>
      <c r="E11269">
        <v>49.090321000000003</v>
      </c>
      <c r="F11269">
        <v>-123.07629900000001</v>
      </c>
      <c r="G11269">
        <f>IF(route_map__2[[#This Row],[route_label]]&lt;&gt;A11270,0,SQRT((E11270-route_map__2[[#This Row],[stop_lat]])^2 + ((F11270-route_map__2[[#This Row],[stop_lon]])*COS(RADIANS(route_map__2[[#This Row],[stop_lat]])))^2)*111.32)</f>
        <v>0.21064611042559814</v>
      </c>
    </row>
    <row r="11270" spans="1:7" hidden="1" x14ac:dyDescent="0.2">
      <c r="A11270" t="s">
        <v>353</v>
      </c>
      <c r="B11270">
        <v>0</v>
      </c>
      <c r="C11270">
        <v>7</v>
      </c>
      <c r="D11270" t="s">
        <v>5518</v>
      </c>
      <c r="E11270">
        <v>49.090356999999997</v>
      </c>
      <c r="F11270">
        <v>-123.079188</v>
      </c>
      <c r="G11270">
        <f>IF(route_map__2[[#This Row],[route_label]]&lt;&gt;A11271,0,SQRT((E11271-route_map__2[[#This Row],[stop_lat]])^2 + ((F11271-route_map__2[[#This Row],[stop_lon]])*COS(RADIANS(route_map__2[[#This Row],[stop_lat]])))^2)*111.32)</f>
        <v>0.12643265875136242</v>
      </c>
    </row>
    <row r="11271" spans="1:7" hidden="1" x14ac:dyDescent="0.2">
      <c r="A11271" t="s">
        <v>353</v>
      </c>
      <c r="B11271">
        <v>0</v>
      </c>
      <c r="C11271">
        <v>8</v>
      </c>
      <c r="D11271" t="s">
        <v>8317</v>
      </c>
      <c r="E11271">
        <v>49.090564999999998</v>
      </c>
      <c r="F11271">
        <v>-123.080893</v>
      </c>
      <c r="G11271">
        <f>IF(route_map__2[[#This Row],[route_label]]&lt;&gt;A11272,0,SQRT((E11272-route_map__2[[#This Row],[stop_lat]])^2 + ((F11272-route_map__2[[#This Row],[stop_lon]])*COS(RADIANS(route_map__2[[#This Row],[stop_lat]])))^2)*111.32)</f>
        <v>0.19025989603670751</v>
      </c>
    </row>
    <row r="11272" spans="1:7" hidden="1" x14ac:dyDescent="0.2">
      <c r="A11272" t="s">
        <v>353</v>
      </c>
      <c r="B11272">
        <v>0</v>
      </c>
      <c r="C11272">
        <v>9</v>
      </c>
      <c r="D11272" t="s">
        <v>8318</v>
      </c>
      <c r="E11272">
        <v>49.092078999999998</v>
      </c>
      <c r="F11272">
        <v>-123.07968200000001</v>
      </c>
      <c r="G11272">
        <f>IF(route_map__2[[#This Row],[route_label]]&lt;&gt;A11273,0,SQRT((E11273-route_map__2[[#This Row],[stop_lat]])^2 + ((F11273-route_map__2[[#This Row],[stop_lon]])*COS(RADIANS(route_map__2[[#This Row],[stop_lat]])))^2)*111.32)</f>
        <v>0.39729570990610141</v>
      </c>
    </row>
    <row r="11273" spans="1:7" hidden="1" x14ac:dyDescent="0.2">
      <c r="A11273" t="s">
        <v>353</v>
      </c>
      <c r="B11273">
        <v>0</v>
      </c>
      <c r="C11273">
        <v>10</v>
      </c>
      <c r="D11273" t="s">
        <v>8319</v>
      </c>
      <c r="E11273">
        <v>49.095376999999999</v>
      </c>
      <c r="F11273">
        <v>-123.07759900000001</v>
      </c>
      <c r="G11273">
        <f>IF(route_map__2[[#This Row],[route_label]]&lt;&gt;A11274,0,SQRT((E11274-route_map__2[[#This Row],[stop_lat]])^2 + ((F11274-route_map__2[[#This Row],[stop_lon]])*COS(RADIANS(route_map__2[[#This Row],[stop_lat]])))^2)*111.32)</f>
        <v>0.23583381200676282</v>
      </c>
    </row>
    <row r="11274" spans="1:7" hidden="1" x14ac:dyDescent="0.2">
      <c r="A11274" t="s">
        <v>353</v>
      </c>
      <c r="B11274">
        <v>0</v>
      </c>
      <c r="C11274">
        <v>11</v>
      </c>
      <c r="D11274" t="s">
        <v>8320</v>
      </c>
      <c r="E11274">
        <v>49.097391999999999</v>
      </c>
      <c r="F11274">
        <v>-123.078598</v>
      </c>
      <c r="G11274">
        <f>IF(route_map__2[[#This Row],[route_label]]&lt;&gt;A11275,0,SQRT((E11275-route_map__2[[#This Row],[stop_lat]])^2 + ((F11275-route_map__2[[#This Row],[stop_lon]])*COS(RADIANS(route_map__2[[#This Row],[stop_lat]])))^2)*111.32)</f>
        <v>0.46629697413047871</v>
      </c>
    </row>
    <row r="11275" spans="1:7" hidden="1" x14ac:dyDescent="0.2">
      <c r="A11275" t="s">
        <v>353</v>
      </c>
      <c r="B11275">
        <v>0</v>
      </c>
      <c r="C11275">
        <v>12</v>
      </c>
      <c r="D11275" t="s">
        <v>8321</v>
      </c>
      <c r="E11275">
        <v>49.101526999999997</v>
      </c>
      <c r="F11275">
        <v>-123.07962000000001</v>
      </c>
      <c r="G11275">
        <f>IF(route_map__2[[#This Row],[route_label]]&lt;&gt;A11276,0,SQRT((E11276-route_map__2[[#This Row],[stop_lat]])^2 + ((F11276-route_map__2[[#This Row],[stop_lon]])*COS(RADIANS(route_map__2[[#This Row],[stop_lat]])))^2)*111.32)</f>
        <v>0.21954096886990748</v>
      </c>
    </row>
    <row r="11276" spans="1:7" hidden="1" x14ac:dyDescent="0.2">
      <c r="A11276" t="s">
        <v>353</v>
      </c>
      <c r="B11276">
        <v>0</v>
      </c>
      <c r="C11276">
        <v>13</v>
      </c>
      <c r="D11276" t="s">
        <v>8322</v>
      </c>
      <c r="E11276">
        <v>49.103490000000001</v>
      </c>
      <c r="F11276">
        <v>-123.07933</v>
      </c>
      <c r="G11276">
        <f>IF(route_map__2[[#This Row],[route_label]]&lt;&gt;A11277,0,SQRT((E11277-route_map__2[[#This Row],[stop_lat]])^2 + ((F11277-route_map__2[[#This Row],[stop_lon]])*COS(RADIANS(route_map__2[[#This Row],[stop_lat]])))^2)*111.32)</f>
        <v>0.30250050788033228</v>
      </c>
    </row>
    <row r="11277" spans="1:7" hidden="1" x14ac:dyDescent="0.2">
      <c r="A11277" t="s">
        <v>353</v>
      </c>
      <c r="B11277">
        <v>0</v>
      </c>
      <c r="C11277">
        <v>14</v>
      </c>
      <c r="D11277" t="s">
        <v>8416</v>
      </c>
      <c r="E11277">
        <v>49.106195</v>
      </c>
      <c r="F11277">
        <v>-123.078934</v>
      </c>
      <c r="G11277">
        <f>IF(route_map__2[[#This Row],[route_label]]&lt;&gt;A11278,0,SQRT((E11278-route_map__2[[#This Row],[stop_lat]])^2 + ((F11278-route_map__2[[#This Row],[stop_lon]])*COS(RADIANS(route_map__2[[#This Row],[stop_lat]])))^2)*111.32)</f>
        <v>9.2383801678260047E-2</v>
      </c>
    </row>
    <row r="11278" spans="1:7" hidden="1" x14ac:dyDescent="0.2">
      <c r="A11278" t="s">
        <v>353</v>
      </c>
      <c r="B11278">
        <v>1</v>
      </c>
      <c r="C11278">
        <v>1</v>
      </c>
      <c r="D11278" t="s">
        <v>8366</v>
      </c>
      <c r="E11278">
        <v>49.105389000000002</v>
      </c>
      <c r="F11278">
        <v>-123.07923599999999</v>
      </c>
      <c r="G11278">
        <f>IF(route_map__2[[#This Row],[route_label]]&lt;&gt;A11279,0,SQRT((E11279-route_map__2[[#This Row],[stop_lat]])^2 + ((F11279-route_map__2[[#This Row],[stop_lon]])*COS(RADIANS(route_map__2[[#This Row],[stop_lat]])))^2)*111.32)</f>
        <v>0.22038754844537681</v>
      </c>
    </row>
    <row r="11279" spans="1:7" hidden="1" x14ac:dyDescent="0.2">
      <c r="A11279" t="s">
        <v>353</v>
      </c>
      <c r="B11279">
        <v>1</v>
      </c>
      <c r="C11279">
        <v>2</v>
      </c>
      <c r="D11279" t="s">
        <v>8367</v>
      </c>
      <c r="E11279">
        <v>49.103419000000002</v>
      </c>
      <c r="F11279">
        <v>-123.079536</v>
      </c>
      <c r="G11279">
        <f>IF(route_map__2[[#This Row],[route_label]]&lt;&gt;A11280,0,SQRT((E11280-route_map__2[[#This Row],[stop_lat]])^2 + ((F11280-route_map__2[[#This Row],[stop_lon]])*COS(RADIANS(route_map__2[[#This Row],[stop_lat]])))^2)*111.32)</f>
        <v>0.29085786516872919</v>
      </c>
    </row>
    <row r="11280" spans="1:7" hidden="1" x14ac:dyDescent="0.2">
      <c r="A11280" t="s">
        <v>353</v>
      </c>
      <c r="B11280">
        <v>1</v>
      </c>
      <c r="C11280">
        <v>3</v>
      </c>
      <c r="D11280" t="s">
        <v>8368</v>
      </c>
      <c r="E11280">
        <v>49.100817999999997</v>
      </c>
      <c r="F11280">
        <v>-123.079915</v>
      </c>
      <c r="G11280">
        <f>IF(route_map__2[[#This Row],[route_label]]&lt;&gt;A11281,0,SQRT((E11281-route_map__2[[#This Row],[stop_lat]])^2 + ((F11281-route_map__2[[#This Row],[stop_lon]])*COS(RADIANS(route_map__2[[#This Row],[stop_lat]])))^2)*111.32)</f>
        <v>0.36263521206646859</v>
      </c>
    </row>
    <row r="11281" spans="1:7" hidden="1" x14ac:dyDescent="0.2">
      <c r="A11281" t="s">
        <v>353</v>
      </c>
      <c r="B11281">
        <v>1</v>
      </c>
      <c r="C11281">
        <v>4</v>
      </c>
      <c r="D11281" t="s">
        <v>8369</v>
      </c>
      <c r="E11281">
        <v>49.097611999999998</v>
      </c>
      <c r="F11281">
        <v>-123.079033</v>
      </c>
      <c r="G11281">
        <f>IF(route_map__2[[#This Row],[route_label]]&lt;&gt;A11282,0,SQRT((E11282-route_map__2[[#This Row],[stop_lat]])^2 + ((F11282-route_map__2[[#This Row],[stop_lon]])*COS(RADIANS(route_map__2[[#This Row],[stop_lat]])))^2)*111.32)</f>
        <v>0.21627228319902672</v>
      </c>
    </row>
    <row r="11282" spans="1:7" hidden="1" x14ac:dyDescent="0.2">
      <c r="A11282" t="s">
        <v>353</v>
      </c>
      <c r="B11282">
        <v>1</v>
      </c>
      <c r="C11282">
        <v>5</v>
      </c>
      <c r="D11282" t="s">
        <v>8370</v>
      </c>
      <c r="E11282">
        <v>49.095675999999997</v>
      </c>
      <c r="F11282">
        <v>-123.07928099999999</v>
      </c>
      <c r="G11282">
        <f>IF(route_map__2[[#This Row],[route_label]]&lt;&gt;A11283,0,SQRT((E11283-route_map__2[[#This Row],[stop_lat]])^2 + ((F11283-route_map__2[[#This Row],[stop_lon]])*COS(RADIANS(route_map__2[[#This Row],[stop_lat]])))^2)*111.32)</f>
        <v>0.23319254803659722</v>
      </c>
    </row>
    <row r="11283" spans="1:7" hidden="1" x14ac:dyDescent="0.2">
      <c r="A11283" t="s">
        <v>353</v>
      </c>
      <c r="B11283">
        <v>1</v>
      </c>
      <c r="C11283">
        <v>6</v>
      </c>
      <c r="D11283" t="s">
        <v>8371</v>
      </c>
      <c r="E11283">
        <v>49.094951999999999</v>
      </c>
      <c r="F11283">
        <v>-123.076279</v>
      </c>
      <c r="G11283">
        <f>IF(route_map__2[[#This Row],[route_label]]&lt;&gt;A11284,0,SQRT((E11284-route_map__2[[#This Row],[stop_lat]])^2 + ((F11284-route_map__2[[#This Row],[stop_lon]])*COS(RADIANS(route_map__2[[#This Row],[stop_lat]])))^2)*111.32)</f>
        <v>0.3310057633229983</v>
      </c>
    </row>
    <row r="11284" spans="1:7" hidden="1" x14ac:dyDescent="0.2">
      <c r="A11284" t="s">
        <v>353</v>
      </c>
      <c r="B11284">
        <v>1</v>
      </c>
      <c r="C11284">
        <v>7</v>
      </c>
      <c r="D11284" t="s">
        <v>8372</v>
      </c>
      <c r="E11284">
        <v>49.092652000000001</v>
      </c>
      <c r="F11284">
        <v>-123.079157</v>
      </c>
      <c r="G11284">
        <f>IF(route_map__2[[#This Row],[route_label]]&lt;&gt;A11285,0,SQRT((E11285-route_map__2[[#This Row],[stop_lat]])^2 + ((F11285-route_map__2[[#This Row],[stop_lon]])*COS(RADIANS(route_map__2[[#This Row],[stop_lat]])))^2)*111.32)</f>
        <v>0.27714741569978435</v>
      </c>
    </row>
    <row r="11285" spans="1:7" hidden="1" x14ac:dyDescent="0.2">
      <c r="A11285" t="s">
        <v>353</v>
      </c>
      <c r="B11285">
        <v>1</v>
      </c>
      <c r="C11285">
        <v>8</v>
      </c>
      <c r="D11285" t="s">
        <v>8373</v>
      </c>
      <c r="E11285">
        <v>49.090502000000001</v>
      </c>
      <c r="F11285">
        <v>-123.081074</v>
      </c>
      <c r="G11285">
        <f>IF(route_map__2[[#This Row],[route_label]]&lt;&gt;A11286,0,SQRT((E11286-route_map__2[[#This Row],[stop_lat]])^2 + ((F11286-route_map__2[[#This Row],[stop_lon]])*COS(RADIANS(route_map__2[[#This Row],[stop_lat]])))^2)*111.32)</f>
        <v>0.10278412975981246</v>
      </c>
    </row>
    <row r="11286" spans="1:7" hidden="1" x14ac:dyDescent="0.2">
      <c r="A11286" t="s">
        <v>353</v>
      </c>
      <c r="B11286">
        <v>1</v>
      </c>
      <c r="C11286">
        <v>9</v>
      </c>
      <c r="D11286" t="s">
        <v>5452</v>
      </c>
      <c r="E11286">
        <v>49.090142999999998</v>
      </c>
      <c r="F11286">
        <v>-123.079775</v>
      </c>
      <c r="G11286">
        <f>IF(route_map__2[[#This Row],[route_label]]&lt;&gt;A11287,0,SQRT((E11287-route_map__2[[#This Row],[stop_lat]])^2 + ((F11287-route_map__2[[#This Row],[stop_lon]])*COS(RADIANS(route_map__2[[#This Row],[stop_lat]])))^2)*111.32)</f>
        <v>0.31230653409551767</v>
      </c>
    </row>
    <row r="11287" spans="1:7" hidden="1" x14ac:dyDescent="0.2">
      <c r="A11287" t="s">
        <v>353</v>
      </c>
      <c r="B11287">
        <v>1</v>
      </c>
      <c r="C11287">
        <v>10</v>
      </c>
      <c r="D11287" t="s">
        <v>5453</v>
      </c>
      <c r="E11287">
        <v>49.090133000000002</v>
      </c>
      <c r="F11287">
        <v>-123.075491</v>
      </c>
      <c r="G11287">
        <f>IF(route_map__2[[#This Row],[route_label]]&lt;&gt;A11288,0,SQRT((E11288-route_map__2[[#This Row],[stop_lat]])^2 + ((F11288-route_map__2[[#This Row],[stop_lon]])*COS(RADIANS(route_map__2[[#This Row],[stop_lat]])))^2)*111.32)</f>
        <v>0.31332523610766072</v>
      </c>
    </row>
    <row r="11288" spans="1:7" hidden="1" x14ac:dyDescent="0.2">
      <c r="A11288" t="s">
        <v>353</v>
      </c>
      <c r="B11288">
        <v>1</v>
      </c>
      <c r="C11288">
        <v>11</v>
      </c>
      <c r="D11288" t="s">
        <v>5454</v>
      </c>
      <c r="E11288">
        <v>49.090131999999997</v>
      </c>
      <c r="F11288">
        <v>-123.07119299999999</v>
      </c>
      <c r="G11288">
        <f>IF(route_map__2[[#This Row],[route_label]]&lt;&gt;A11289,0,SQRT((E11289-route_map__2[[#This Row],[stop_lat]])^2 + ((F11289-route_map__2[[#This Row],[stop_lon]])*COS(RADIANS(route_map__2[[#This Row],[stop_lat]])))^2)*111.32)</f>
        <v>0.22096199520935994</v>
      </c>
    </row>
    <row r="11289" spans="1:7" hidden="1" x14ac:dyDescent="0.2">
      <c r="A11289" t="s">
        <v>353</v>
      </c>
      <c r="B11289">
        <v>1</v>
      </c>
      <c r="C11289">
        <v>12</v>
      </c>
      <c r="D11289" t="s">
        <v>5455</v>
      </c>
      <c r="E11289">
        <v>49.090125</v>
      </c>
      <c r="F11289">
        <v>-123.068162</v>
      </c>
      <c r="G11289">
        <f>IF(route_map__2[[#This Row],[route_label]]&lt;&gt;A11290,0,SQRT((E11290-route_map__2[[#This Row],[stop_lat]])^2 + ((F11290-route_map__2[[#This Row],[stop_lon]])*COS(RADIANS(route_map__2[[#This Row],[stop_lat]])))^2)*111.32)</f>
        <v>0.37802828032731228</v>
      </c>
    </row>
    <row r="11290" spans="1:7" hidden="1" x14ac:dyDescent="0.2">
      <c r="A11290" t="s">
        <v>353</v>
      </c>
      <c r="B11290">
        <v>1</v>
      </c>
      <c r="C11290">
        <v>13</v>
      </c>
      <c r="D11290" t="s">
        <v>5456</v>
      </c>
      <c r="E11290">
        <v>49.089309999999998</v>
      </c>
      <c r="F11290">
        <v>-123.06312800000001</v>
      </c>
      <c r="G11290">
        <f>IF(route_map__2[[#This Row],[route_label]]&lt;&gt;A11291,0,SQRT((E11291-route_map__2[[#This Row],[stop_lat]])^2 + ((F11291-route_map__2[[#This Row],[stop_lon]])*COS(RADIANS(route_map__2[[#This Row],[stop_lat]])))^2)*111.32)</f>
        <v>0.19347451958036321</v>
      </c>
    </row>
    <row r="11291" spans="1:7" hidden="1" x14ac:dyDescent="0.2">
      <c r="A11291" t="s">
        <v>353</v>
      </c>
      <c r="B11291">
        <v>1</v>
      </c>
      <c r="C11291">
        <v>14</v>
      </c>
      <c r="D11291" t="s">
        <v>8336</v>
      </c>
      <c r="E11291">
        <v>49.087589999999999</v>
      </c>
      <c r="F11291">
        <v>-123.062747</v>
      </c>
      <c r="G11291">
        <f>IF(route_map__2[[#This Row],[route_label]]&lt;&gt;A11292,0,SQRT((E11292-route_map__2[[#This Row],[stop_lat]])^2 + ((F11292-route_map__2[[#This Row],[stop_lon]])*COS(RADIANS(route_map__2[[#This Row],[stop_lat]])))^2)*111.32)</f>
        <v>0</v>
      </c>
    </row>
    <row r="11292" spans="1:7" hidden="1" x14ac:dyDescent="0.2">
      <c r="A11292" t="s">
        <v>387</v>
      </c>
      <c r="B11292">
        <v>0</v>
      </c>
      <c r="C11292">
        <v>1</v>
      </c>
      <c r="D11292" t="s">
        <v>8417</v>
      </c>
      <c r="E11292">
        <v>49.004793999999997</v>
      </c>
      <c r="F11292">
        <v>-123.039191</v>
      </c>
      <c r="G11292">
        <f>IF(route_map__2[[#This Row],[route_label]]&lt;&gt;A11293,0,SQRT((E11293-route_map__2[[#This Row],[stop_lat]])^2 + ((F11293-route_map__2[[#This Row],[stop_lon]])*COS(RADIANS(route_map__2[[#This Row],[stop_lat]])))^2)*111.32)</f>
        <v>0.15627045688566771</v>
      </c>
    </row>
    <row r="11293" spans="1:7" hidden="1" x14ac:dyDescent="0.2">
      <c r="A11293" t="s">
        <v>387</v>
      </c>
      <c r="B11293">
        <v>0</v>
      </c>
      <c r="C11293">
        <v>2</v>
      </c>
      <c r="D11293" t="s">
        <v>8418</v>
      </c>
      <c r="E11293">
        <v>49.006092000000002</v>
      </c>
      <c r="F11293">
        <v>-123.04000600000001</v>
      </c>
      <c r="G11293">
        <f>IF(route_map__2[[#This Row],[route_label]]&lt;&gt;A11294,0,SQRT((E11294-route_map__2[[#This Row],[stop_lat]])^2 + ((F11294-route_map__2[[#This Row],[stop_lon]])*COS(RADIANS(route_map__2[[#This Row],[stop_lat]])))^2)*111.32)</f>
        <v>0.22821950560039039</v>
      </c>
    </row>
    <row r="11294" spans="1:7" hidden="1" x14ac:dyDescent="0.2">
      <c r="A11294" t="s">
        <v>387</v>
      </c>
      <c r="B11294">
        <v>0</v>
      </c>
      <c r="C11294">
        <v>3</v>
      </c>
      <c r="D11294" t="s">
        <v>8419</v>
      </c>
      <c r="E11294">
        <v>49.008141999999999</v>
      </c>
      <c r="F11294">
        <v>-123.03997200000001</v>
      </c>
      <c r="G11294">
        <f>IF(route_map__2[[#This Row],[route_label]]&lt;&gt;A11295,0,SQRT((E11295-route_map__2[[#This Row],[stop_lat]])^2 + ((F11295-route_map__2[[#This Row],[stop_lon]])*COS(RADIANS(route_map__2[[#This Row],[stop_lat]])))^2)*111.32)</f>
        <v>0.23388865227599143</v>
      </c>
    </row>
    <row r="11295" spans="1:7" hidden="1" x14ac:dyDescent="0.2">
      <c r="A11295" t="s">
        <v>387</v>
      </c>
      <c r="B11295">
        <v>0</v>
      </c>
      <c r="C11295">
        <v>4</v>
      </c>
      <c r="D11295" t="s">
        <v>8420</v>
      </c>
      <c r="E11295">
        <v>49.008496999999998</v>
      </c>
      <c r="F11295">
        <v>-123.04312899999999</v>
      </c>
      <c r="G11295">
        <f>IF(route_map__2[[#This Row],[route_label]]&lt;&gt;A11296,0,SQRT((E11296-route_map__2[[#This Row],[stop_lat]])^2 + ((F11296-route_map__2[[#This Row],[stop_lon]])*COS(RADIANS(route_map__2[[#This Row],[stop_lat]])))^2)*111.32)</f>
        <v>0.27184936957799755</v>
      </c>
    </row>
    <row r="11296" spans="1:7" hidden="1" x14ac:dyDescent="0.2">
      <c r="A11296" t="s">
        <v>387</v>
      </c>
      <c r="B11296">
        <v>0</v>
      </c>
      <c r="C11296">
        <v>5</v>
      </c>
      <c r="D11296" t="s">
        <v>8421</v>
      </c>
      <c r="E11296">
        <v>49.009635000000003</v>
      </c>
      <c r="F11296">
        <v>-123.046423</v>
      </c>
      <c r="G11296">
        <f>IF(route_map__2[[#This Row],[route_label]]&lt;&gt;A11297,0,SQRT((E11297-route_map__2[[#This Row],[stop_lat]])^2 + ((F11297-route_map__2[[#This Row],[stop_lon]])*COS(RADIANS(route_map__2[[#This Row],[stop_lat]])))^2)*111.32)</f>
        <v>0.46758482817157632</v>
      </c>
    </row>
    <row r="11297" spans="1:7" hidden="1" x14ac:dyDescent="0.2">
      <c r="A11297" t="s">
        <v>387</v>
      </c>
      <c r="B11297">
        <v>0</v>
      </c>
      <c r="C11297">
        <v>6</v>
      </c>
      <c r="D11297" t="s">
        <v>8422</v>
      </c>
      <c r="E11297">
        <v>49.013441</v>
      </c>
      <c r="F11297">
        <v>-123.049132</v>
      </c>
      <c r="G11297">
        <f>IF(route_map__2[[#This Row],[route_label]]&lt;&gt;A11298,0,SQRT((E11298-route_map__2[[#This Row],[stop_lat]])^2 + ((F11298-route_map__2[[#This Row],[stop_lon]])*COS(RADIANS(route_map__2[[#This Row],[stop_lat]])))^2)*111.32)</f>
        <v>0.7951644245909949</v>
      </c>
    </row>
    <row r="11298" spans="1:7" hidden="1" x14ac:dyDescent="0.2">
      <c r="A11298" t="s">
        <v>387</v>
      </c>
      <c r="B11298">
        <v>0</v>
      </c>
      <c r="C11298">
        <v>7</v>
      </c>
      <c r="D11298" t="s">
        <v>8423</v>
      </c>
      <c r="E11298">
        <v>49.018270000000001</v>
      </c>
      <c r="F11298">
        <v>-123.057157</v>
      </c>
      <c r="G11298">
        <f>IF(route_map__2[[#This Row],[route_label]]&lt;&gt;A11299,0,SQRT((E11299-route_map__2[[#This Row],[stop_lat]])^2 + ((F11299-route_map__2[[#This Row],[stop_lon]])*COS(RADIANS(route_map__2[[#This Row],[stop_lat]])))^2)*111.32)</f>
        <v>0.75353234549892845</v>
      </c>
    </row>
    <row r="11299" spans="1:7" hidden="1" x14ac:dyDescent="0.2">
      <c r="A11299" t="s">
        <v>387</v>
      </c>
      <c r="B11299">
        <v>0</v>
      </c>
      <c r="C11299">
        <v>8</v>
      </c>
      <c r="D11299" t="s">
        <v>8301</v>
      </c>
      <c r="E11299">
        <v>49.024681999999999</v>
      </c>
      <c r="F11299">
        <v>-123.06046499999999</v>
      </c>
      <c r="G11299">
        <f>IF(route_map__2[[#This Row],[route_label]]&lt;&gt;A11300,0,SQRT((E11300-route_map__2[[#This Row],[stop_lat]])^2 + ((F11300-route_map__2[[#This Row],[stop_lon]])*COS(RADIANS(route_map__2[[#This Row],[stop_lat]])))^2)*111.32)</f>
        <v>0.21480125040506012</v>
      </c>
    </row>
    <row r="11300" spans="1:7" hidden="1" x14ac:dyDescent="0.2">
      <c r="A11300" t="s">
        <v>387</v>
      </c>
      <c r="B11300">
        <v>0</v>
      </c>
      <c r="C11300">
        <v>9</v>
      </c>
      <c r="D11300" t="s">
        <v>8302</v>
      </c>
      <c r="E11300">
        <v>49.024721999999997</v>
      </c>
      <c r="F11300">
        <v>-123.063407</v>
      </c>
      <c r="G11300">
        <f>IF(route_map__2[[#This Row],[route_label]]&lt;&gt;A11301,0,SQRT((E11301-route_map__2[[#This Row],[stop_lat]])^2 + ((F11301-route_map__2[[#This Row],[stop_lon]])*COS(RADIANS(route_map__2[[#This Row],[stop_lat]])))^2)*111.32)</f>
        <v>0.26061024959049378</v>
      </c>
    </row>
    <row r="11301" spans="1:7" hidden="1" x14ac:dyDescent="0.2">
      <c r="A11301" t="s">
        <v>387</v>
      </c>
      <c r="B11301">
        <v>0</v>
      </c>
      <c r="C11301">
        <v>10</v>
      </c>
      <c r="D11301" t="s">
        <v>8303</v>
      </c>
      <c r="E11301">
        <v>49.024746</v>
      </c>
      <c r="F11301">
        <v>-123.06697699999999</v>
      </c>
      <c r="G11301">
        <f>IF(route_map__2[[#This Row],[route_label]]&lt;&gt;A11302,0,SQRT((E11302-route_map__2[[#This Row],[stop_lat]])^2 + ((F11302-route_map__2[[#This Row],[stop_lon]])*COS(RADIANS(route_map__2[[#This Row],[stop_lat]])))^2)*111.32)</f>
        <v>0.13649455378271438</v>
      </c>
    </row>
    <row r="11302" spans="1:7" hidden="1" x14ac:dyDescent="0.2">
      <c r="A11302" t="s">
        <v>387</v>
      </c>
      <c r="B11302">
        <v>0</v>
      </c>
      <c r="C11302">
        <v>11</v>
      </c>
      <c r="D11302" t="s">
        <v>8207</v>
      </c>
      <c r="E11302">
        <v>49.025424999999998</v>
      </c>
      <c r="F11302">
        <v>-123.068534</v>
      </c>
      <c r="G11302">
        <f>IF(route_map__2[[#This Row],[route_label]]&lt;&gt;A11303,0,SQRT((E11303-route_map__2[[#This Row],[stop_lat]])^2 + ((F11303-route_map__2[[#This Row],[stop_lon]])*COS(RADIANS(route_map__2[[#This Row],[stop_lat]])))^2)*111.32)</f>
        <v>0.26817003895292718</v>
      </c>
    </row>
    <row r="11303" spans="1:7" hidden="1" x14ac:dyDescent="0.2">
      <c r="A11303" t="s">
        <v>387</v>
      </c>
      <c r="B11303">
        <v>0</v>
      </c>
      <c r="C11303">
        <v>12</v>
      </c>
      <c r="D11303" t="s">
        <v>8208</v>
      </c>
      <c r="E11303">
        <v>49.027833999999999</v>
      </c>
      <c r="F11303">
        <v>-123.06853</v>
      </c>
      <c r="G11303">
        <f>IF(route_map__2[[#This Row],[route_label]]&lt;&gt;A11304,0,SQRT((E11304-route_map__2[[#This Row],[stop_lat]])^2 + ((F11304-route_map__2[[#This Row],[stop_lon]])*COS(RADIANS(route_map__2[[#This Row],[stop_lat]])))^2)*111.32)</f>
        <v>0.24123292464738536</v>
      </c>
    </row>
    <row r="11304" spans="1:7" hidden="1" x14ac:dyDescent="0.2">
      <c r="A11304" t="s">
        <v>387</v>
      </c>
      <c r="B11304">
        <v>0</v>
      </c>
      <c r="C11304">
        <v>13</v>
      </c>
      <c r="D11304" t="s">
        <v>8209</v>
      </c>
      <c r="E11304">
        <v>49.030000999999999</v>
      </c>
      <c r="F11304">
        <v>-123.068545</v>
      </c>
      <c r="G11304">
        <f>IF(route_map__2[[#This Row],[route_label]]&lt;&gt;A11305,0,SQRT((E11305-route_map__2[[#This Row],[stop_lat]])^2 + ((F11305-route_map__2[[#This Row],[stop_lon]])*COS(RADIANS(route_map__2[[#This Row],[stop_lat]])))^2)*111.32)</f>
        <v>0.20294109828351453</v>
      </c>
    </row>
    <row r="11305" spans="1:7" hidden="1" x14ac:dyDescent="0.2">
      <c r="A11305" t="s">
        <v>387</v>
      </c>
      <c r="B11305">
        <v>0</v>
      </c>
      <c r="C11305">
        <v>14</v>
      </c>
      <c r="D11305" t="s">
        <v>8210</v>
      </c>
      <c r="E11305">
        <v>49.031824</v>
      </c>
      <c r="F11305">
        <v>-123.06852600000001</v>
      </c>
      <c r="G11305">
        <f>IF(route_map__2[[#This Row],[route_label]]&lt;&gt;A11306,0,SQRT((E11306-route_map__2[[#This Row],[stop_lat]])^2 + ((F11306-route_map__2[[#This Row],[stop_lon]])*COS(RADIANS(route_map__2[[#This Row],[stop_lat]])))^2)*111.32)</f>
        <v>0.43384078347383859</v>
      </c>
    </row>
    <row r="11306" spans="1:7" hidden="1" x14ac:dyDescent="0.2">
      <c r="A11306" t="s">
        <v>387</v>
      </c>
      <c r="B11306">
        <v>0</v>
      </c>
      <c r="C11306">
        <v>15</v>
      </c>
      <c r="D11306" t="s">
        <v>8211</v>
      </c>
      <c r="E11306">
        <v>49.035721000000002</v>
      </c>
      <c r="F11306">
        <v>-123.06846</v>
      </c>
      <c r="G11306">
        <f>IF(route_map__2[[#This Row],[route_label]]&lt;&gt;A11307,0,SQRT((E11307-route_map__2[[#This Row],[stop_lat]])^2 + ((F11307-route_map__2[[#This Row],[stop_lon]])*COS(RADIANS(route_map__2[[#This Row],[stop_lat]])))^2)*111.32)</f>
        <v>0.11609691456360466</v>
      </c>
    </row>
    <row r="11307" spans="1:7" hidden="1" x14ac:dyDescent="0.2">
      <c r="A11307" t="s">
        <v>387</v>
      </c>
      <c r="B11307">
        <v>0</v>
      </c>
      <c r="C11307">
        <v>16</v>
      </c>
      <c r="D11307" t="s">
        <v>8376</v>
      </c>
      <c r="E11307">
        <v>49.036110000000001</v>
      </c>
      <c r="F11307">
        <v>-123.06698400000001</v>
      </c>
      <c r="G11307">
        <f>IF(route_map__2[[#This Row],[route_label]]&lt;&gt;A11308,0,SQRT((E11308-route_map__2[[#This Row],[stop_lat]])^2 + ((F11308-route_map__2[[#This Row],[stop_lon]])*COS(RADIANS(route_map__2[[#This Row],[stop_lat]])))^2)*111.32)</f>
        <v>0</v>
      </c>
    </row>
    <row r="11308" spans="1:7" hidden="1" x14ac:dyDescent="0.2">
      <c r="A11308" t="s">
        <v>387</v>
      </c>
      <c r="B11308">
        <v>1</v>
      </c>
      <c r="C11308">
        <v>1</v>
      </c>
      <c r="D11308" t="s">
        <v>8376</v>
      </c>
      <c r="E11308">
        <v>49.036110000000001</v>
      </c>
      <c r="F11308">
        <v>-123.06698400000001</v>
      </c>
      <c r="G11308">
        <f>IF(route_map__2[[#This Row],[route_label]]&lt;&gt;A11309,0,SQRT((E11309-route_map__2[[#This Row],[stop_lat]])^2 + ((F11309-route_map__2[[#This Row],[stop_lon]])*COS(RADIANS(route_map__2[[#This Row],[stop_lat]])))^2)*111.32)</f>
        <v>0.13867146085492255</v>
      </c>
    </row>
    <row r="11309" spans="1:7" hidden="1" x14ac:dyDescent="0.2">
      <c r="A11309" t="s">
        <v>387</v>
      </c>
      <c r="B11309">
        <v>1</v>
      </c>
      <c r="C11309">
        <v>2</v>
      </c>
      <c r="D11309" t="s">
        <v>8231</v>
      </c>
      <c r="E11309">
        <v>49.035888999999997</v>
      </c>
      <c r="F11309">
        <v>-123.068854</v>
      </c>
      <c r="G11309">
        <f>IF(route_map__2[[#This Row],[route_label]]&lt;&gt;A11310,0,SQRT((E11310-route_map__2[[#This Row],[stop_lat]])^2 + ((F11310-route_map__2[[#This Row],[stop_lon]])*COS(RADIANS(route_map__2[[#This Row],[stop_lat]])))^2)*111.32)</f>
        <v>0.4725628730191142</v>
      </c>
    </row>
    <row r="11310" spans="1:7" hidden="1" x14ac:dyDescent="0.2">
      <c r="A11310" t="s">
        <v>387</v>
      </c>
      <c r="B11310">
        <v>1</v>
      </c>
      <c r="C11310">
        <v>3</v>
      </c>
      <c r="D11310" t="s">
        <v>8232</v>
      </c>
      <c r="E11310">
        <v>49.031644</v>
      </c>
      <c r="F11310">
        <v>-123.06881300000001</v>
      </c>
      <c r="G11310">
        <f>IF(route_map__2[[#This Row],[route_label]]&lt;&gt;A11311,0,SQRT((E11311-route_map__2[[#This Row],[stop_lat]])^2 + ((F11311-route_map__2[[#This Row],[stop_lon]])*COS(RADIANS(route_map__2[[#This Row],[stop_lat]])))^2)*111.32)</f>
        <v>0.28909818740943988</v>
      </c>
    </row>
    <row r="11311" spans="1:7" hidden="1" x14ac:dyDescent="0.2">
      <c r="A11311" t="s">
        <v>387</v>
      </c>
      <c r="B11311">
        <v>1</v>
      </c>
      <c r="C11311">
        <v>4</v>
      </c>
      <c r="D11311" t="s">
        <v>8233</v>
      </c>
      <c r="E11311">
        <v>49.029046999999998</v>
      </c>
      <c r="F11311">
        <v>-123.068817</v>
      </c>
      <c r="G11311">
        <f>IF(route_map__2[[#This Row],[route_label]]&lt;&gt;A11312,0,SQRT((E11312-route_map__2[[#This Row],[stop_lat]])^2 + ((F11312-route_map__2[[#This Row],[stop_lon]])*COS(RADIANS(route_map__2[[#This Row],[stop_lat]])))^2)*111.32)</f>
        <v>0.21974587395193573</v>
      </c>
    </row>
    <row r="11312" spans="1:7" hidden="1" x14ac:dyDescent="0.2">
      <c r="A11312" t="s">
        <v>387</v>
      </c>
      <c r="B11312">
        <v>1</v>
      </c>
      <c r="C11312">
        <v>5</v>
      </c>
      <c r="D11312" t="s">
        <v>8234</v>
      </c>
      <c r="E11312">
        <v>49.027073000000001</v>
      </c>
      <c r="F11312">
        <v>-123.06881300000001</v>
      </c>
      <c r="G11312">
        <f>IF(route_map__2[[#This Row],[route_label]]&lt;&gt;A11313,0,SQRT((E11313-route_map__2[[#This Row],[stop_lat]])^2 + ((F11313-route_map__2[[#This Row],[stop_lon]])*COS(RADIANS(route_map__2[[#This Row],[stop_lat]])))^2)*111.32)</f>
        <v>0.28899886253183898</v>
      </c>
    </row>
    <row r="11313" spans="1:7" hidden="1" x14ac:dyDescent="0.2">
      <c r="A11313" t="s">
        <v>387</v>
      </c>
      <c r="B11313">
        <v>1</v>
      </c>
      <c r="C11313">
        <v>6</v>
      </c>
      <c r="D11313" t="s">
        <v>8262</v>
      </c>
      <c r="E11313">
        <v>49.024602999999999</v>
      </c>
      <c r="F11313">
        <v>-123.067594</v>
      </c>
      <c r="G11313">
        <f>IF(route_map__2[[#This Row],[route_label]]&lt;&gt;A11314,0,SQRT((E11314-route_map__2[[#This Row],[stop_lat]])^2 + ((F11314-route_map__2[[#This Row],[stop_lon]])*COS(RADIANS(route_map__2[[#This Row],[stop_lat]])))^2)*111.32)</f>
        <v>0.36609655341922043</v>
      </c>
    </row>
    <row r="11314" spans="1:7" hidden="1" x14ac:dyDescent="0.2">
      <c r="A11314" t="s">
        <v>387</v>
      </c>
      <c r="B11314">
        <v>1</v>
      </c>
      <c r="C11314">
        <v>7</v>
      </c>
      <c r="D11314" t="s">
        <v>8263</v>
      </c>
      <c r="E11314">
        <v>49.024569</v>
      </c>
      <c r="F11314">
        <v>-123.062579</v>
      </c>
      <c r="G11314">
        <f>IF(route_map__2[[#This Row],[route_label]]&lt;&gt;A11315,0,SQRT((E11315-route_map__2[[#This Row],[stop_lat]])^2 + ((F11315-route_map__2[[#This Row],[stop_lon]])*COS(RADIANS(route_map__2[[#This Row],[stop_lat]])))^2)*111.32)</f>
        <v>0.15638317868778787</v>
      </c>
    </row>
    <row r="11315" spans="1:7" hidden="1" x14ac:dyDescent="0.2">
      <c r="A11315" t="s">
        <v>387</v>
      </c>
      <c r="B11315">
        <v>1</v>
      </c>
      <c r="C11315">
        <v>8</v>
      </c>
      <c r="D11315" t="s">
        <v>8264</v>
      </c>
      <c r="E11315">
        <v>49.024543999999999</v>
      </c>
      <c r="F11315">
        <v>-123.06043699999999</v>
      </c>
      <c r="G11315">
        <f>IF(route_map__2[[#This Row],[route_label]]&lt;&gt;A11316,0,SQRT((E11316-route_map__2[[#This Row],[stop_lat]])^2 + ((F11316-route_map__2[[#This Row],[stop_lon]])*COS(RADIANS(route_map__2[[#This Row],[stop_lat]])))^2)*111.32)</f>
        <v>0.81254012331485681</v>
      </c>
    </row>
    <row r="11316" spans="1:7" hidden="1" x14ac:dyDescent="0.2">
      <c r="A11316" t="s">
        <v>387</v>
      </c>
      <c r="B11316">
        <v>1</v>
      </c>
      <c r="C11316">
        <v>9</v>
      </c>
      <c r="D11316" t="s">
        <v>8424</v>
      </c>
      <c r="E11316">
        <v>49.017631999999999</v>
      </c>
      <c r="F11316">
        <v>-123.05686</v>
      </c>
      <c r="G11316">
        <f>IF(route_map__2[[#This Row],[route_label]]&lt;&gt;A11317,0,SQRT((E11317-route_map__2[[#This Row],[stop_lat]])^2 + ((F11317-route_map__2[[#This Row],[stop_lon]])*COS(RADIANS(route_map__2[[#This Row],[stop_lat]])))^2)*111.32)</f>
        <v>0.80950069102077205</v>
      </c>
    </row>
    <row r="11317" spans="1:7" hidden="1" x14ac:dyDescent="0.2">
      <c r="A11317" t="s">
        <v>387</v>
      </c>
      <c r="B11317">
        <v>1</v>
      </c>
      <c r="C11317">
        <v>10</v>
      </c>
      <c r="D11317" t="s">
        <v>8425</v>
      </c>
      <c r="E11317">
        <v>49.01305</v>
      </c>
      <c r="F11317">
        <v>-123.04825</v>
      </c>
      <c r="G11317">
        <f>IF(route_map__2[[#This Row],[route_label]]&lt;&gt;A11318,0,SQRT((E11318-route_map__2[[#This Row],[stop_lat]])^2 + ((F11318-route_map__2[[#This Row],[stop_lon]])*COS(RADIANS(route_map__2[[#This Row],[stop_lat]])))^2)*111.32)</f>
        <v>0.54794021599255893</v>
      </c>
    </row>
    <row r="11318" spans="1:7" hidden="1" x14ac:dyDescent="0.2">
      <c r="A11318" t="s">
        <v>387</v>
      </c>
      <c r="B11318">
        <v>1</v>
      </c>
      <c r="C11318">
        <v>11</v>
      </c>
      <c r="D11318" t="s">
        <v>8426</v>
      </c>
      <c r="E11318">
        <v>49.008381</v>
      </c>
      <c r="F11318">
        <v>-123.045874</v>
      </c>
      <c r="G11318">
        <f>IF(route_map__2[[#This Row],[route_label]]&lt;&gt;A11319,0,SQRT((E11319-route_map__2[[#This Row],[stop_lat]])^2 + ((F11319-route_map__2[[#This Row],[stop_lon]])*COS(RADIANS(route_map__2[[#This Row],[stop_lat]])))^2)*111.32)</f>
        <v>0.22103226071063153</v>
      </c>
    </row>
    <row r="11319" spans="1:7" hidden="1" x14ac:dyDescent="0.2">
      <c r="A11319" t="s">
        <v>387</v>
      </c>
      <c r="B11319">
        <v>1</v>
      </c>
      <c r="C11319">
        <v>12</v>
      </c>
      <c r="D11319" t="s">
        <v>8427</v>
      </c>
      <c r="E11319">
        <v>49.008378999999998</v>
      </c>
      <c r="F11319">
        <v>-123.04284699999999</v>
      </c>
      <c r="G11319">
        <f>IF(route_map__2[[#This Row],[route_label]]&lt;&gt;A11320,0,SQRT((E11320-route_map__2[[#This Row],[stop_lat]])^2 + ((F11320-route_map__2[[#This Row],[stop_lon]])*COS(RADIANS(route_map__2[[#This Row],[stop_lat]])))^2)*111.32)</f>
        <v>0.17461348694165157</v>
      </c>
    </row>
    <row r="11320" spans="1:7" hidden="1" x14ac:dyDescent="0.2">
      <c r="A11320" t="s">
        <v>387</v>
      </c>
      <c r="B11320">
        <v>1</v>
      </c>
      <c r="C11320">
        <v>13</v>
      </c>
      <c r="D11320" t="s">
        <v>8428</v>
      </c>
      <c r="E11320">
        <v>49.008353999999997</v>
      </c>
      <c r="F11320">
        <v>-123.04045600000001</v>
      </c>
      <c r="G11320">
        <f>IF(route_map__2[[#This Row],[route_label]]&lt;&gt;A11321,0,SQRT((E11321-route_map__2[[#This Row],[stop_lat]])^2 + ((F11321-route_map__2[[#This Row],[stop_lon]])*COS(RADIANS(route_map__2[[#This Row],[stop_lat]])))^2)*111.32)</f>
        <v>0.13048885378035541</v>
      </c>
    </row>
    <row r="11321" spans="1:7" hidden="1" x14ac:dyDescent="0.2">
      <c r="A11321" t="s">
        <v>387</v>
      </c>
      <c r="B11321">
        <v>1</v>
      </c>
      <c r="C11321">
        <v>14</v>
      </c>
      <c r="D11321" t="s">
        <v>8429</v>
      </c>
      <c r="E11321">
        <v>49.007679000000003</v>
      </c>
      <c r="F11321">
        <v>-123.038995</v>
      </c>
      <c r="G11321">
        <f>IF(route_map__2[[#This Row],[route_label]]&lt;&gt;A11322,0,SQRT((E11322-route_map__2[[#This Row],[stop_lat]])^2 + ((F11322-route_map__2[[#This Row],[stop_lon]])*COS(RADIANS(route_map__2[[#This Row],[stop_lat]])))^2)*111.32)</f>
        <v>0.32147694689585909</v>
      </c>
    </row>
    <row r="11322" spans="1:7" hidden="1" x14ac:dyDescent="0.2">
      <c r="A11322" t="s">
        <v>387</v>
      </c>
      <c r="B11322">
        <v>1</v>
      </c>
      <c r="C11322">
        <v>15</v>
      </c>
      <c r="D11322" t="s">
        <v>8417</v>
      </c>
      <c r="E11322">
        <v>49.004793999999997</v>
      </c>
      <c r="F11322">
        <v>-123.039191</v>
      </c>
      <c r="G11322">
        <f>IF(route_map__2[[#This Row],[route_label]]&lt;&gt;A11323,0,SQRT((E11323-route_map__2[[#This Row],[stop_lat]])^2 + ((F11323-route_map__2[[#This Row],[stop_lon]])*COS(RADIANS(route_map__2[[#This Row],[stop_lat]])))^2)*111.32)</f>
        <v>0</v>
      </c>
    </row>
    <row r="11323" spans="1:7" hidden="1" x14ac:dyDescent="0.2">
      <c r="A11323" t="s">
        <v>341</v>
      </c>
      <c r="B11323">
        <v>0</v>
      </c>
      <c r="C11323">
        <v>1</v>
      </c>
      <c r="D11323" t="s">
        <v>8430</v>
      </c>
      <c r="E11323">
        <v>49.006805999999997</v>
      </c>
      <c r="F11323">
        <v>-123.129744</v>
      </c>
      <c r="G11323">
        <f>IF(route_map__2[[#This Row],[route_label]]&lt;&gt;A11324,0,SQRT((E11324-route_map__2[[#This Row],[stop_lat]])^2 + ((F11324-route_map__2[[#This Row],[stop_lon]])*COS(RADIANS(route_map__2[[#This Row],[stop_lat]])))^2)*111.32)</f>
        <v>3.5152517721885284</v>
      </c>
    </row>
    <row r="11324" spans="1:7" hidden="1" x14ac:dyDescent="0.2">
      <c r="A11324" t="s">
        <v>341</v>
      </c>
      <c r="B11324">
        <v>0</v>
      </c>
      <c r="C11324">
        <v>2</v>
      </c>
      <c r="D11324" t="s">
        <v>8431</v>
      </c>
      <c r="E11324">
        <v>49.029442000000003</v>
      </c>
      <c r="F11324">
        <v>-123.09617900000001</v>
      </c>
      <c r="G11324">
        <f>IF(route_map__2[[#This Row],[route_label]]&lt;&gt;A11325,0,SQRT((E11325-route_map__2[[#This Row],[stop_lat]])^2 + ((F11325-route_map__2[[#This Row],[stop_lon]])*COS(RADIANS(route_map__2[[#This Row],[stop_lat]])))^2)*111.32)</f>
        <v>1.6222830402196029</v>
      </c>
    </row>
    <row r="11325" spans="1:7" hidden="1" x14ac:dyDescent="0.2">
      <c r="A11325" t="s">
        <v>341</v>
      </c>
      <c r="B11325">
        <v>0</v>
      </c>
      <c r="C11325">
        <v>3</v>
      </c>
      <c r="D11325" t="s">
        <v>8432</v>
      </c>
      <c r="E11325">
        <v>49.038038</v>
      </c>
      <c r="F11325">
        <v>-123.078231</v>
      </c>
      <c r="G11325">
        <f>IF(route_map__2[[#This Row],[route_label]]&lt;&gt;A11326,0,SQRT((E11326-route_map__2[[#This Row],[stop_lat]])^2 + ((F11326-route_map__2[[#This Row],[stop_lon]])*COS(RADIANS(route_map__2[[#This Row],[stop_lat]])))^2)*111.32)</f>
        <v>5.6421588886546576</v>
      </c>
    </row>
    <row r="11326" spans="1:7" hidden="1" x14ac:dyDescent="0.2">
      <c r="A11326" t="s">
        <v>341</v>
      </c>
      <c r="B11326">
        <v>0</v>
      </c>
      <c r="C11326">
        <v>4</v>
      </c>
      <c r="D11326" t="s">
        <v>5457</v>
      </c>
      <c r="E11326">
        <v>49.087654000000001</v>
      </c>
      <c r="F11326">
        <v>-123.062442</v>
      </c>
      <c r="G11326">
        <f>IF(route_map__2[[#This Row],[route_label]]&lt;&gt;A11327,0,SQRT((E11327-route_map__2[[#This Row],[stop_lat]])^2 + ((F11327-route_map__2[[#This Row],[stop_lon]])*COS(RADIANS(route_map__2[[#This Row],[stop_lat]])))^2)*111.32)</f>
        <v>5.3002035205766171</v>
      </c>
    </row>
    <row r="11327" spans="1:7" hidden="1" x14ac:dyDescent="0.2">
      <c r="A11327" t="s">
        <v>341</v>
      </c>
      <c r="B11327">
        <v>0</v>
      </c>
      <c r="C11327">
        <v>5</v>
      </c>
      <c r="D11327" t="s">
        <v>5522</v>
      </c>
      <c r="E11327">
        <v>49.133056000000003</v>
      </c>
      <c r="F11327">
        <v>-123.08433599999999</v>
      </c>
      <c r="G11327">
        <f>IF(route_map__2[[#This Row],[route_label]]&lt;&gt;A11328,0,SQRT((E11328-route_map__2[[#This Row],[stop_lat]])^2 + ((F11328-route_map__2[[#This Row],[stop_lon]])*COS(RADIANS(route_map__2[[#This Row],[stop_lat]])))^2)*111.32)</f>
        <v>7.5837556803471102</v>
      </c>
    </row>
    <row r="11328" spans="1:7" hidden="1" x14ac:dyDescent="0.2">
      <c r="A11328" t="s">
        <v>341</v>
      </c>
      <c r="B11328">
        <v>0</v>
      </c>
      <c r="C11328">
        <v>6</v>
      </c>
      <c r="D11328" t="s">
        <v>5523</v>
      </c>
      <c r="E11328">
        <v>49.195515</v>
      </c>
      <c r="F11328">
        <v>-123.125911</v>
      </c>
      <c r="G11328">
        <f>IF(route_map__2[[#This Row],[route_label]]&lt;&gt;A11329,0,SQRT((E11329-route_map__2[[#This Row],[stop_lat]])^2 + ((F11329-route_map__2[[#This Row],[stop_lon]])*COS(RADIANS(route_map__2[[#This Row],[stop_lat]])))^2)*111.32)</f>
        <v>1.6101693642352238E-2</v>
      </c>
    </row>
    <row r="11329" spans="1:7" hidden="1" x14ac:dyDescent="0.2">
      <c r="A11329" t="s">
        <v>341</v>
      </c>
      <c r="B11329">
        <v>1</v>
      </c>
      <c r="C11329">
        <v>1</v>
      </c>
      <c r="D11329" t="s">
        <v>8433</v>
      </c>
      <c r="E11329">
        <v>49.195652000000003</v>
      </c>
      <c r="F11329">
        <v>-123.12598199999999</v>
      </c>
      <c r="G11329">
        <f>IF(route_map__2[[#This Row],[route_label]]&lt;&gt;A11330,0,SQRT((E11330-route_map__2[[#This Row],[stop_lat]])^2 + ((F11330-route_map__2[[#This Row],[stop_lon]])*COS(RADIANS(route_map__2[[#This Row],[stop_lat]])))^2)*111.32)</f>
        <v>7.5431382148826618</v>
      </c>
    </row>
    <row r="11330" spans="1:7" hidden="1" x14ac:dyDescent="0.2">
      <c r="A11330" t="s">
        <v>341</v>
      </c>
      <c r="B11330">
        <v>1</v>
      </c>
      <c r="C11330">
        <v>2</v>
      </c>
      <c r="D11330" t="s">
        <v>5525</v>
      </c>
      <c r="E11330">
        <v>49.132829999999998</v>
      </c>
      <c r="F11330">
        <v>-123.08712</v>
      </c>
      <c r="G11330">
        <f>IF(route_map__2[[#This Row],[route_label]]&lt;&gt;A11331,0,SQRT((E11331-route_map__2[[#This Row],[stop_lat]])^2 + ((F11331-route_map__2[[#This Row],[stop_lon]])*COS(RADIANS(route_map__2[[#This Row],[stop_lat]])))^2)*111.32)</f>
        <v>5.3499267828512318</v>
      </c>
    </row>
    <row r="11331" spans="1:7" hidden="1" x14ac:dyDescent="0.2">
      <c r="A11331" t="s">
        <v>341</v>
      </c>
      <c r="B11331">
        <v>1</v>
      </c>
      <c r="C11331">
        <v>3</v>
      </c>
      <c r="D11331" t="s">
        <v>5512</v>
      </c>
      <c r="E11331">
        <v>49.087654000000001</v>
      </c>
      <c r="F11331">
        <v>-123.06206299999999</v>
      </c>
      <c r="G11331">
        <f>IF(route_map__2[[#This Row],[route_label]]&lt;&gt;A11332,0,SQRT((E11332-route_map__2[[#This Row],[stop_lat]])^2 + ((F11332-route_map__2[[#This Row],[stop_lon]])*COS(RADIANS(route_map__2[[#This Row],[stop_lat]])))^2)*111.32)</f>
        <v>5.8122990388751203</v>
      </c>
    </row>
    <row r="11332" spans="1:7" hidden="1" x14ac:dyDescent="0.2">
      <c r="A11332" t="s">
        <v>341</v>
      </c>
      <c r="B11332">
        <v>1</v>
      </c>
      <c r="C11332">
        <v>4</v>
      </c>
      <c r="D11332" t="s">
        <v>8434</v>
      </c>
      <c r="E11332">
        <v>49.036993000000002</v>
      </c>
      <c r="F11332">
        <v>-123.081354</v>
      </c>
      <c r="G11332">
        <f>IF(route_map__2[[#This Row],[route_label]]&lt;&gt;A11333,0,SQRT((E11333-route_map__2[[#This Row],[stop_lat]])^2 + ((F11333-route_map__2[[#This Row],[stop_lon]])*COS(RADIANS(route_map__2[[#This Row],[stop_lat]])))^2)*111.32)</f>
        <v>1.5358749978144881</v>
      </c>
    </row>
    <row r="11333" spans="1:7" hidden="1" x14ac:dyDescent="0.2">
      <c r="A11333" t="s">
        <v>341</v>
      </c>
      <c r="B11333">
        <v>1</v>
      </c>
      <c r="C11333">
        <v>5</v>
      </c>
      <c r="D11333" t="s">
        <v>8435</v>
      </c>
      <c r="E11333">
        <v>49.028723999999997</v>
      </c>
      <c r="F11333">
        <v>-123.098201</v>
      </c>
      <c r="G11333">
        <f>IF(route_map__2[[#This Row],[route_label]]&lt;&gt;A11334,0,SQRT((E11334-route_map__2[[#This Row],[stop_lat]])^2 + ((F11334-route_map__2[[#This Row],[stop_lon]])*COS(RADIANS(route_map__2[[#This Row],[stop_lat]])))^2)*111.32)</f>
        <v>3.3310068072763821</v>
      </c>
    </row>
    <row r="11334" spans="1:7" hidden="1" x14ac:dyDescent="0.2">
      <c r="A11334" t="s">
        <v>341</v>
      </c>
      <c r="B11334">
        <v>1</v>
      </c>
      <c r="C11334">
        <v>6</v>
      </c>
      <c r="D11334" t="s">
        <v>8436</v>
      </c>
      <c r="E11334">
        <v>49.007326999999997</v>
      </c>
      <c r="F11334">
        <v>-123.13010300000001</v>
      </c>
      <c r="G11334">
        <f>IF(route_map__2[[#This Row],[route_label]]&lt;&gt;A11335,0,SQRT((E11335-route_map__2[[#This Row],[stop_lat]])^2 + ((F11335-route_map__2[[#This Row],[stop_lon]])*COS(RADIANS(route_map__2[[#This Row],[stop_lat]])))^2)*111.32)</f>
        <v>0</v>
      </c>
    </row>
    <row r="11335" spans="1:7" hidden="1" x14ac:dyDescent="0.2">
      <c r="A11335" t="s">
        <v>60</v>
      </c>
      <c r="B11335">
        <v>0</v>
      </c>
      <c r="C11335">
        <v>1</v>
      </c>
      <c r="D11335" t="s">
        <v>8437</v>
      </c>
      <c r="E11335">
        <v>49.112774999999999</v>
      </c>
      <c r="F11335">
        <v>-123.050359</v>
      </c>
      <c r="G11335">
        <f>IF(route_map__2[[#This Row],[route_label]]&lt;&gt;A11336,0,SQRT((E11336-route_map__2[[#This Row],[stop_lat]])^2 + ((F11336-route_map__2[[#This Row],[stop_lon]])*COS(RADIANS(route_map__2[[#This Row],[stop_lat]])))^2)*111.32)</f>
        <v>1.5058725172734029</v>
      </c>
    </row>
    <row r="11336" spans="1:7" hidden="1" x14ac:dyDescent="0.2">
      <c r="A11336" t="s">
        <v>60</v>
      </c>
      <c r="B11336">
        <v>0</v>
      </c>
      <c r="C11336">
        <v>2</v>
      </c>
      <c r="D11336" t="s">
        <v>8438</v>
      </c>
      <c r="E11336">
        <v>49.126288000000002</v>
      </c>
      <c r="F11336">
        <v>-123.04940499999999</v>
      </c>
      <c r="G11336">
        <f>IF(route_map__2[[#This Row],[route_label]]&lt;&gt;A11337,0,SQRT((E11337-route_map__2[[#This Row],[stop_lat]])^2 + ((F11337-route_map__2[[#This Row],[stop_lon]])*COS(RADIANS(route_map__2[[#This Row],[stop_lat]])))^2)*111.32)</f>
        <v>0.68113002351306851</v>
      </c>
    </row>
    <row r="11337" spans="1:7" hidden="1" x14ac:dyDescent="0.2">
      <c r="A11337" t="s">
        <v>60</v>
      </c>
      <c r="B11337">
        <v>0</v>
      </c>
      <c r="C11337">
        <v>3</v>
      </c>
      <c r="D11337" t="s">
        <v>8439</v>
      </c>
      <c r="E11337">
        <v>49.131467000000001</v>
      </c>
      <c r="F11337">
        <v>-123.044426</v>
      </c>
      <c r="G11337">
        <f>IF(route_map__2[[#This Row],[route_label]]&lt;&gt;A11338,0,SQRT((E11338-route_map__2[[#This Row],[stop_lat]])^2 + ((F11338-route_map__2[[#This Row],[stop_lon]])*COS(RADIANS(route_map__2[[#This Row],[stop_lat]])))^2)*111.32)</f>
        <v>0.79269786152853083</v>
      </c>
    </row>
    <row r="11338" spans="1:7" hidden="1" x14ac:dyDescent="0.2">
      <c r="A11338" t="s">
        <v>60</v>
      </c>
      <c r="B11338">
        <v>0</v>
      </c>
      <c r="C11338">
        <v>4</v>
      </c>
      <c r="D11338" t="s">
        <v>8440</v>
      </c>
      <c r="E11338">
        <v>49.135001000000003</v>
      </c>
      <c r="F11338">
        <v>-123.034978</v>
      </c>
      <c r="G11338">
        <f>IF(route_map__2[[#This Row],[route_label]]&lt;&gt;A11339,0,SQRT((E11339-route_map__2[[#This Row],[stop_lat]])^2 + ((F11339-route_map__2[[#This Row],[stop_lon]])*COS(RADIANS(route_map__2[[#This Row],[stop_lat]])))^2)*111.32)</f>
        <v>0.78573490872305107</v>
      </c>
    </row>
    <row r="11339" spans="1:7" hidden="1" x14ac:dyDescent="0.2">
      <c r="A11339" t="s">
        <v>60</v>
      </c>
      <c r="B11339">
        <v>0</v>
      </c>
      <c r="C11339">
        <v>5</v>
      </c>
      <c r="D11339" t="s">
        <v>8441</v>
      </c>
      <c r="E11339">
        <v>49.137172</v>
      </c>
      <c r="F11339">
        <v>-123.02471300000001</v>
      </c>
      <c r="G11339">
        <f>IF(route_map__2[[#This Row],[route_label]]&lt;&gt;A11340,0,SQRT((E11340-route_map__2[[#This Row],[stop_lat]])^2 + ((F11340-route_map__2[[#This Row],[stop_lon]])*COS(RADIANS(route_map__2[[#This Row],[stop_lat]])))^2)*111.32)</f>
        <v>1.0112995025372999</v>
      </c>
    </row>
    <row r="11340" spans="1:7" hidden="1" x14ac:dyDescent="0.2">
      <c r="A11340" t="s">
        <v>60</v>
      </c>
      <c r="B11340">
        <v>0</v>
      </c>
      <c r="C11340">
        <v>6</v>
      </c>
      <c r="D11340" t="s">
        <v>8442</v>
      </c>
      <c r="E11340">
        <v>49.140650999999998</v>
      </c>
      <c r="F11340">
        <v>-123.011886</v>
      </c>
      <c r="G11340">
        <f>IF(route_map__2[[#This Row],[route_label]]&lt;&gt;A11341,0,SQRT((E11341-route_map__2[[#This Row],[stop_lat]])^2 + ((F11341-route_map__2[[#This Row],[stop_lon]])*COS(RADIANS(route_map__2[[#This Row],[stop_lat]])))^2)*111.32)</f>
        <v>0.83389296923695921</v>
      </c>
    </row>
    <row r="11341" spans="1:7" hidden="1" x14ac:dyDescent="0.2">
      <c r="A11341" t="s">
        <v>60</v>
      </c>
      <c r="B11341">
        <v>0</v>
      </c>
      <c r="C11341">
        <v>7</v>
      </c>
      <c r="D11341" t="s">
        <v>8443</v>
      </c>
      <c r="E11341">
        <v>49.145417000000002</v>
      </c>
      <c r="F11341">
        <v>-123.003052</v>
      </c>
      <c r="G11341">
        <f>IF(route_map__2[[#This Row],[route_label]]&lt;&gt;A11342,0,SQRT((E11342-route_map__2[[#This Row],[stop_lat]])^2 + ((F11342-route_map__2[[#This Row],[stop_lon]])*COS(RADIANS(route_map__2[[#This Row],[stop_lat]])))^2)*111.32)</f>
        <v>0.72929139456947445</v>
      </c>
    </row>
    <row r="11342" spans="1:7" hidden="1" x14ac:dyDescent="0.2">
      <c r="A11342" t="s">
        <v>60</v>
      </c>
      <c r="B11342">
        <v>0</v>
      </c>
      <c r="C11342">
        <v>8</v>
      </c>
      <c r="D11342" t="s">
        <v>8444</v>
      </c>
      <c r="E11342">
        <v>49.149625</v>
      </c>
      <c r="F11342">
        <v>-122.99537599999999</v>
      </c>
      <c r="G11342">
        <f>IF(route_map__2[[#This Row],[route_label]]&lt;&gt;A11343,0,SQRT((E11343-route_map__2[[#This Row],[stop_lat]])^2 + ((F11343-route_map__2[[#This Row],[stop_lon]])*COS(RADIANS(route_map__2[[#This Row],[stop_lat]])))^2)*111.32)</f>
        <v>0.42226298748263141</v>
      </c>
    </row>
    <row r="11343" spans="1:7" hidden="1" x14ac:dyDescent="0.2">
      <c r="A11343" t="s">
        <v>60</v>
      </c>
      <c r="B11343">
        <v>0</v>
      </c>
      <c r="C11343">
        <v>9</v>
      </c>
      <c r="D11343" t="s">
        <v>8445</v>
      </c>
      <c r="E11343">
        <v>49.151138000000003</v>
      </c>
      <c r="F11343">
        <v>-122.990058</v>
      </c>
      <c r="G11343">
        <f>IF(route_map__2[[#This Row],[route_label]]&lt;&gt;A11344,0,SQRT((E11344-route_map__2[[#This Row],[stop_lat]])^2 + ((F11344-route_map__2[[#This Row],[stop_lon]])*COS(RADIANS(route_map__2[[#This Row],[stop_lat]])))^2)*111.32)</f>
        <v>0.35343078345582168</v>
      </c>
    </row>
    <row r="11344" spans="1:7" hidden="1" x14ac:dyDescent="0.2">
      <c r="A11344" t="s">
        <v>60</v>
      </c>
      <c r="B11344">
        <v>0</v>
      </c>
      <c r="C11344">
        <v>10</v>
      </c>
      <c r="D11344" t="s">
        <v>8446</v>
      </c>
      <c r="E11344">
        <v>49.152011000000002</v>
      </c>
      <c r="F11344">
        <v>-122.98539100000001</v>
      </c>
      <c r="G11344">
        <f>IF(route_map__2[[#This Row],[route_label]]&lt;&gt;A11345,0,SQRT((E11345-route_map__2[[#This Row],[stop_lat]])^2 + ((F11345-route_map__2[[#This Row],[stop_lon]])*COS(RADIANS(route_map__2[[#This Row],[stop_lat]])))^2)*111.32)</f>
        <v>0.536124937951587</v>
      </c>
    </row>
    <row r="11345" spans="1:7" hidden="1" x14ac:dyDescent="0.2">
      <c r="A11345" t="s">
        <v>60</v>
      </c>
      <c r="B11345">
        <v>0</v>
      </c>
      <c r="C11345">
        <v>11</v>
      </c>
      <c r="D11345" t="s">
        <v>8447</v>
      </c>
      <c r="E11345">
        <v>49.153537</v>
      </c>
      <c r="F11345">
        <v>-122.978407</v>
      </c>
      <c r="G11345">
        <f>IF(route_map__2[[#This Row],[route_label]]&lt;&gt;A11346,0,SQRT((E11346-route_map__2[[#This Row],[stop_lat]])^2 + ((F11346-route_map__2[[#This Row],[stop_lon]])*COS(RADIANS(route_map__2[[#This Row],[stop_lat]])))^2)*111.32)</f>
        <v>1.016573986346659</v>
      </c>
    </row>
    <row r="11346" spans="1:7" hidden="1" x14ac:dyDescent="0.2">
      <c r="A11346" t="s">
        <v>60</v>
      </c>
      <c r="B11346">
        <v>0</v>
      </c>
      <c r="C11346">
        <v>12</v>
      </c>
      <c r="D11346" t="s">
        <v>8448</v>
      </c>
      <c r="E11346">
        <v>49.154055999999997</v>
      </c>
      <c r="F11346">
        <v>-122.964467</v>
      </c>
      <c r="G11346">
        <f>IF(route_map__2[[#This Row],[route_label]]&lt;&gt;A11347,0,SQRT((E11347-route_map__2[[#This Row],[stop_lat]])^2 + ((F11347-route_map__2[[#This Row],[stop_lon]])*COS(RADIANS(route_map__2[[#This Row],[stop_lat]])))^2)*111.32)</f>
        <v>0.50317173191446252</v>
      </c>
    </row>
    <row r="11347" spans="1:7" hidden="1" x14ac:dyDescent="0.2">
      <c r="A11347" t="s">
        <v>60</v>
      </c>
      <c r="B11347">
        <v>0</v>
      </c>
      <c r="C11347">
        <v>13</v>
      </c>
      <c r="D11347" t="s">
        <v>8449</v>
      </c>
      <c r="E11347">
        <v>49.153115999999997</v>
      </c>
      <c r="F11347">
        <v>-122.957707</v>
      </c>
      <c r="G11347">
        <f>IF(route_map__2[[#This Row],[route_label]]&lt;&gt;A11348,0,SQRT((E11348-route_map__2[[#This Row],[stop_lat]])^2 + ((F11348-route_map__2[[#This Row],[stop_lon]])*COS(RADIANS(route_map__2[[#This Row],[stop_lat]])))^2)*111.32)</f>
        <v>1.1281054002318256</v>
      </c>
    </row>
    <row r="11348" spans="1:7" hidden="1" x14ac:dyDescent="0.2">
      <c r="A11348" t="s">
        <v>60</v>
      </c>
      <c r="B11348">
        <v>0</v>
      </c>
      <c r="C11348">
        <v>14</v>
      </c>
      <c r="D11348" t="s">
        <v>8450</v>
      </c>
      <c r="E11348">
        <v>49.149520000000003</v>
      </c>
      <c r="F11348">
        <v>-122.94322099999999</v>
      </c>
      <c r="G11348">
        <f>IF(route_map__2[[#This Row],[route_label]]&lt;&gt;A11349,0,SQRT((E11349-route_map__2[[#This Row],[stop_lat]])^2 + ((F11349-route_map__2[[#This Row],[stop_lon]])*COS(RADIANS(route_map__2[[#This Row],[stop_lat]])))^2)*111.32)</f>
        <v>0.25851276910204651</v>
      </c>
    </row>
    <row r="11349" spans="1:7" hidden="1" x14ac:dyDescent="0.2">
      <c r="A11349" t="s">
        <v>60</v>
      </c>
      <c r="B11349">
        <v>0</v>
      </c>
      <c r="C11349">
        <v>15</v>
      </c>
      <c r="D11349" t="s">
        <v>8451</v>
      </c>
      <c r="E11349">
        <v>49.151842000000002</v>
      </c>
      <c r="F11349">
        <v>-122.943273</v>
      </c>
      <c r="G11349">
        <f>IF(route_map__2[[#This Row],[route_label]]&lt;&gt;A11350,0,SQRT((E11350-route_map__2[[#This Row],[stop_lat]])^2 + ((F11350-route_map__2[[#This Row],[stop_lon]])*COS(RADIANS(route_map__2[[#This Row],[stop_lat]])))^2)*111.32)</f>
        <v>0.41019788297213755</v>
      </c>
    </row>
    <row r="11350" spans="1:7" hidden="1" x14ac:dyDescent="0.2">
      <c r="A11350" t="s">
        <v>60</v>
      </c>
      <c r="B11350">
        <v>0</v>
      </c>
      <c r="C11350">
        <v>16</v>
      </c>
      <c r="D11350" t="s">
        <v>8452</v>
      </c>
      <c r="E11350">
        <v>49.155490999999998</v>
      </c>
      <c r="F11350">
        <v>-122.94248899999999</v>
      </c>
      <c r="G11350">
        <f>IF(route_map__2[[#This Row],[route_label]]&lt;&gt;A11351,0,SQRT((E11351-route_map__2[[#This Row],[stop_lat]])^2 + ((F11351-route_map__2[[#This Row],[stop_lon]])*COS(RADIANS(route_map__2[[#This Row],[stop_lat]])))^2)*111.32)</f>
        <v>0.48631261134415571</v>
      </c>
    </row>
    <row r="11351" spans="1:7" hidden="1" x14ac:dyDescent="0.2">
      <c r="A11351" t="s">
        <v>60</v>
      </c>
      <c r="B11351">
        <v>0</v>
      </c>
      <c r="C11351">
        <v>17</v>
      </c>
      <c r="D11351" t="s">
        <v>8453</v>
      </c>
      <c r="E11351">
        <v>49.158755999999997</v>
      </c>
      <c r="F11351">
        <v>-122.938051</v>
      </c>
      <c r="G11351">
        <f>IF(route_map__2[[#This Row],[route_label]]&lt;&gt;A11352,0,SQRT((E11352-route_map__2[[#This Row],[stop_lat]])^2 + ((F11352-route_map__2[[#This Row],[stop_lon]])*COS(RADIANS(route_map__2[[#This Row],[stop_lat]])))^2)*111.32)</f>
        <v>0.63565485004439348</v>
      </c>
    </row>
    <row r="11352" spans="1:7" hidden="1" x14ac:dyDescent="0.2">
      <c r="A11352" t="s">
        <v>60</v>
      </c>
      <c r="B11352">
        <v>0</v>
      </c>
      <c r="C11352">
        <v>18</v>
      </c>
      <c r="D11352" t="s">
        <v>8454</v>
      </c>
      <c r="E11352">
        <v>49.162666999999999</v>
      </c>
      <c r="F11352">
        <v>-122.93168900000001</v>
      </c>
      <c r="G11352">
        <f>IF(route_map__2[[#This Row],[route_label]]&lt;&gt;A11353,0,SQRT((E11353-route_map__2[[#This Row],[stop_lat]])^2 + ((F11353-route_map__2[[#This Row],[stop_lon]])*COS(RADIANS(route_map__2[[#This Row],[stop_lat]])))^2)*111.32)</f>
        <v>0.51286801014294925</v>
      </c>
    </row>
    <row r="11353" spans="1:7" hidden="1" x14ac:dyDescent="0.2">
      <c r="A11353" t="s">
        <v>60</v>
      </c>
      <c r="B11353">
        <v>0</v>
      </c>
      <c r="C11353">
        <v>19</v>
      </c>
      <c r="D11353" t="s">
        <v>8455</v>
      </c>
      <c r="E11353">
        <v>49.165308000000003</v>
      </c>
      <c r="F11353">
        <v>-122.925916</v>
      </c>
      <c r="G11353">
        <f>IF(route_map__2[[#This Row],[route_label]]&lt;&gt;A11354,0,SQRT((E11354-route_map__2[[#This Row],[stop_lat]])^2 + ((F11354-route_map__2[[#This Row],[stop_lon]])*COS(RADIANS(route_map__2[[#This Row],[stop_lat]])))^2)*111.32)</f>
        <v>0.70543119540581545</v>
      </c>
    </row>
    <row r="11354" spans="1:7" hidden="1" x14ac:dyDescent="0.2">
      <c r="A11354" t="s">
        <v>60</v>
      </c>
      <c r="B11354">
        <v>0</v>
      </c>
      <c r="C11354">
        <v>20</v>
      </c>
      <c r="D11354" t="s">
        <v>8456</v>
      </c>
      <c r="E11354">
        <v>49.167209</v>
      </c>
      <c r="F11354">
        <v>-122.91667099999999</v>
      </c>
      <c r="G11354">
        <f>IF(route_map__2[[#This Row],[route_label]]&lt;&gt;A11355,0,SQRT((E11355-route_map__2[[#This Row],[stop_lat]])^2 + ((F11355-route_map__2[[#This Row],[stop_lon]])*COS(RADIANS(route_map__2[[#This Row],[stop_lat]])))^2)*111.32)</f>
        <v>0.3435271283575963</v>
      </c>
    </row>
    <row r="11355" spans="1:7" hidden="1" x14ac:dyDescent="0.2">
      <c r="A11355" t="s">
        <v>60</v>
      </c>
      <c r="B11355">
        <v>0</v>
      </c>
      <c r="C11355">
        <v>21</v>
      </c>
      <c r="D11355" t="s">
        <v>8457</v>
      </c>
      <c r="E11355">
        <v>49.170144000000001</v>
      </c>
      <c r="F11355">
        <v>-122.91521299999999</v>
      </c>
      <c r="G11355">
        <f>IF(route_map__2[[#This Row],[route_label]]&lt;&gt;A11356,0,SQRT((E11356-route_map__2[[#This Row],[stop_lat]])^2 + ((F11356-route_map__2[[#This Row],[stop_lon]])*COS(RADIANS(route_map__2[[#This Row],[stop_lat]])))^2)*111.32)</f>
        <v>0.29796724332926022</v>
      </c>
    </row>
    <row r="11356" spans="1:7" hidden="1" x14ac:dyDescent="0.2">
      <c r="A11356" t="s">
        <v>60</v>
      </c>
      <c r="B11356">
        <v>0</v>
      </c>
      <c r="C11356">
        <v>22</v>
      </c>
      <c r="D11356" t="s">
        <v>8458</v>
      </c>
      <c r="E11356">
        <v>49.172789999999999</v>
      </c>
      <c r="F11356">
        <v>-122.915831</v>
      </c>
      <c r="G11356">
        <f>IF(route_map__2[[#This Row],[route_label]]&lt;&gt;A11357,0,SQRT((E11357-route_map__2[[#This Row],[stop_lat]])^2 + ((F11357-route_map__2[[#This Row],[stop_lon]])*COS(RADIANS(route_map__2[[#This Row],[stop_lat]])))^2)*111.32)</f>
        <v>0.44439908244994059</v>
      </c>
    </row>
    <row r="11357" spans="1:7" hidden="1" x14ac:dyDescent="0.2">
      <c r="A11357" t="s">
        <v>60</v>
      </c>
      <c r="B11357">
        <v>0</v>
      </c>
      <c r="C11357">
        <v>23</v>
      </c>
      <c r="D11357" t="s">
        <v>8459</v>
      </c>
      <c r="E11357">
        <v>49.176518000000002</v>
      </c>
      <c r="F11357">
        <v>-122.913647</v>
      </c>
      <c r="G11357">
        <f>IF(route_map__2[[#This Row],[route_label]]&lt;&gt;A11358,0,SQRT((E11358-route_map__2[[#This Row],[stop_lat]])^2 + ((F11358-route_map__2[[#This Row],[stop_lon]])*COS(RADIANS(route_map__2[[#This Row],[stop_lat]])))^2)*111.32)</f>
        <v>0.3461383859719826</v>
      </c>
    </row>
    <row r="11358" spans="1:7" hidden="1" x14ac:dyDescent="0.2">
      <c r="A11358" t="s">
        <v>60</v>
      </c>
      <c r="B11358">
        <v>0</v>
      </c>
      <c r="C11358">
        <v>24</v>
      </c>
      <c r="D11358" t="s">
        <v>8460</v>
      </c>
      <c r="E11358">
        <v>49.179001999999997</v>
      </c>
      <c r="F11358">
        <v>-122.910786</v>
      </c>
      <c r="G11358">
        <f>IF(route_map__2[[#This Row],[route_label]]&lt;&gt;A11359,0,SQRT((E11359-route_map__2[[#This Row],[stop_lat]])^2 + ((F11359-route_map__2[[#This Row],[stop_lon]])*COS(RADIANS(route_map__2[[#This Row],[stop_lat]])))^2)*111.32)</f>
        <v>0.49230175248276797</v>
      </c>
    </row>
    <row r="11359" spans="1:7" hidden="1" x14ac:dyDescent="0.2">
      <c r="A11359" t="s">
        <v>60</v>
      </c>
      <c r="B11359">
        <v>0</v>
      </c>
      <c r="C11359">
        <v>25</v>
      </c>
      <c r="D11359" t="s">
        <v>8461</v>
      </c>
      <c r="E11359">
        <v>49.182490000000001</v>
      </c>
      <c r="F11359">
        <v>-122.906627</v>
      </c>
      <c r="G11359">
        <f>IF(route_map__2[[#This Row],[route_label]]&lt;&gt;A11360,0,SQRT((E11360-route_map__2[[#This Row],[stop_lat]])^2 + ((F11360-route_map__2[[#This Row],[stop_lon]])*COS(RADIANS(route_map__2[[#This Row],[stop_lat]])))^2)*111.32)</f>
        <v>0.71657770355355932</v>
      </c>
    </row>
    <row r="11360" spans="1:7" hidden="1" x14ac:dyDescent="0.2">
      <c r="A11360" t="s">
        <v>60</v>
      </c>
      <c r="B11360">
        <v>0</v>
      </c>
      <c r="C11360">
        <v>26</v>
      </c>
      <c r="D11360" t="s">
        <v>8462</v>
      </c>
      <c r="E11360">
        <v>49.186221000000003</v>
      </c>
      <c r="F11360">
        <v>-122.898602</v>
      </c>
      <c r="G11360">
        <f>IF(route_map__2[[#This Row],[route_label]]&lt;&gt;A11361,0,SQRT((E11361-route_map__2[[#This Row],[stop_lat]])^2 + ((F11361-route_map__2[[#This Row],[stop_lon]])*COS(RADIANS(route_map__2[[#This Row],[stop_lat]])))^2)*111.32)</f>
        <v>0.35064454471219597</v>
      </c>
    </row>
    <row r="11361" spans="1:7" hidden="1" x14ac:dyDescent="0.2">
      <c r="A11361" t="s">
        <v>60</v>
      </c>
      <c r="B11361">
        <v>0</v>
      </c>
      <c r="C11361">
        <v>27</v>
      </c>
      <c r="D11361" t="s">
        <v>8463</v>
      </c>
      <c r="E11361">
        <v>49.188662999999998</v>
      </c>
      <c r="F11361">
        <v>-122.89555799999999</v>
      </c>
      <c r="G11361">
        <f>IF(route_map__2[[#This Row],[route_label]]&lt;&gt;A11362,0,SQRT((E11362-route_map__2[[#This Row],[stop_lat]])^2 + ((F11362-route_map__2[[#This Row],[stop_lon]])*COS(RADIANS(route_map__2[[#This Row],[stop_lat]])))^2)*111.32)</f>
        <v>0.30175420781960188</v>
      </c>
    </row>
    <row r="11362" spans="1:7" hidden="1" x14ac:dyDescent="0.2">
      <c r="A11362" t="s">
        <v>60</v>
      </c>
      <c r="B11362">
        <v>0</v>
      </c>
      <c r="C11362">
        <v>28</v>
      </c>
      <c r="D11362" t="s">
        <v>8464</v>
      </c>
      <c r="E11362">
        <v>49.190547000000002</v>
      </c>
      <c r="F11362">
        <v>-122.89257600000001</v>
      </c>
      <c r="G11362">
        <f>IF(route_map__2[[#This Row],[route_label]]&lt;&gt;A11363,0,SQRT((E11363-route_map__2[[#This Row],[stop_lat]])^2 + ((F11363-route_map__2[[#This Row],[stop_lon]])*COS(RADIANS(route_map__2[[#This Row],[stop_lat]])))^2)*111.32)</f>
        <v>0.20131769274226163</v>
      </c>
    </row>
    <row r="11363" spans="1:7" hidden="1" x14ac:dyDescent="0.2">
      <c r="A11363" t="s">
        <v>60</v>
      </c>
      <c r="B11363">
        <v>0</v>
      </c>
      <c r="C11363">
        <v>29</v>
      </c>
      <c r="D11363" t="s">
        <v>5553</v>
      </c>
      <c r="E11363">
        <v>49.191324999999999</v>
      </c>
      <c r="F11363">
        <v>-122.890078</v>
      </c>
      <c r="G11363">
        <f>IF(route_map__2[[#This Row],[route_label]]&lt;&gt;A11364,0,SQRT((E11364-route_map__2[[#This Row],[stop_lat]])^2 + ((F11364-route_map__2[[#This Row],[stop_lon]])*COS(RADIANS(route_map__2[[#This Row],[stop_lat]])))^2)*111.32)</f>
        <v>0.37550055685741934</v>
      </c>
    </row>
    <row r="11364" spans="1:7" hidden="1" x14ac:dyDescent="0.2">
      <c r="A11364" t="s">
        <v>60</v>
      </c>
      <c r="B11364">
        <v>0</v>
      </c>
      <c r="C11364">
        <v>30</v>
      </c>
      <c r="D11364" t="s">
        <v>5554</v>
      </c>
      <c r="E11364">
        <v>49.194372999999999</v>
      </c>
      <c r="F11364">
        <v>-122.887867</v>
      </c>
      <c r="G11364">
        <f>IF(route_map__2[[#This Row],[route_label]]&lt;&gt;A11365,0,SQRT((E11365-route_map__2[[#This Row],[stop_lat]])^2 + ((F11365-route_map__2[[#This Row],[stop_lon]])*COS(RADIANS(route_map__2[[#This Row],[stop_lat]])))^2)*111.32)</f>
        <v>0.55251710039543012</v>
      </c>
    </row>
    <row r="11365" spans="1:7" hidden="1" x14ac:dyDescent="0.2">
      <c r="A11365" t="s">
        <v>60</v>
      </c>
      <c r="B11365">
        <v>0</v>
      </c>
      <c r="C11365">
        <v>31</v>
      </c>
      <c r="D11365" t="s">
        <v>5555</v>
      </c>
      <c r="E11365">
        <v>49.198278000000002</v>
      </c>
      <c r="F11365">
        <v>-122.883179</v>
      </c>
      <c r="G11365">
        <f>IF(route_map__2[[#This Row],[route_label]]&lt;&gt;A11366,0,SQRT((E11366-route_map__2[[#This Row],[stop_lat]])^2 + ((F11366-route_map__2[[#This Row],[stop_lon]])*COS(RADIANS(route_map__2[[#This Row],[stop_lat]])))^2)*111.32)</f>
        <v>0.86692237481438306</v>
      </c>
    </row>
    <row r="11366" spans="1:7" hidden="1" x14ac:dyDescent="0.2">
      <c r="A11366" t="s">
        <v>60</v>
      </c>
      <c r="B11366">
        <v>0</v>
      </c>
      <c r="C11366">
        <v>32</v>
      </c>
      <c r="D11366" t="s">
        <v>5557</v>
      </c>
      <c r="E11366">
        <v>49.204326000000002</v>
      </c>
      <c r="F11366">
        <v>-122.875671</v>
      </c>
      <c r="G11366">
        <f>IF(route_map__2[[#This Row],[route_label]]&lt;&gt;A11367,0,SQRT((E11367-route_map__2[[#This Row],[stop_lat]])^2 + ((F11367-route_map__2[[#This Row],[stop_lon]])*COS(RADIANS(route_map__2[[#This Row],[stop_lat]])))^2)*111.32)</f>
        <v>5.4380506239069086E-2</v>
      </c>
    </row>
    <row r="11367" spans="1:7" hidden="1" x14ac:dyDescent="0.2">
      <c r="A11367" t="s">
        <v>60</v>
      </c>
      <c r="B11367">
        <v>1</v>
      </c>
      <c r="C11367">
        <v>1</v>
      </c>
      <c r="D11367" t="s">
        <v>6902</v>
      </c>
      <c r="E11367">
        <v>49.204191999999999</v>
      </c>
      <c r="F11367">
        <v>-122.87495199999999</v>
      </c>
      <c r="G11367">
        <f>IF(route_map__2[[#This Row],[route_label]]&lt;&gt;A11368,0,SQRT((E11368-route_map__2[[#This Row],[stop_lat]])^2 + ((F11368-route_map__2[[#This Row],[stop_lon]])*COS(RADIANS(route_map__2[[#This Row],[stop_lat]])))^2)*111.32)</f>
        <v>0.89246327282085536</v>
      </c>
    </row>
    <row r="11368" spans="1:7" hidden="1" x14ac:dyDescent="0.2">
      <c r="A11368" t="s">
        <v>60</v>
      </c>
      <c r="B11368">
        <v>1</v>
      </c>
      <c r="C11368">
        <v>2</v>
      </c>
      <c r="D11368" t="s">
        <v>5688</v>
      </c>
      <c r="E11368">
        <v>49.198469000000003</v>
      </c>
      <c r="F11368">
        <v>-122.883545</v>
      </c>
      <c r="G11368">
        <f>IF(route_map__2[[#This Row],[route_label]]&lt;&gt;A11369,0,SQRT((E11369-route_map__2[[#This Row],[stop_lat]])^2 + ((F11369-route_map__2[[#This Row],[stop_lon]])*COS(RADIANS(route_map__2[[#This Row],[stop_lat]])))^2)*111.32)</f>
        <v>0.70281158186491166</v>
      </c>
    </row>
    <row r="11369" spans="1:7" hidden="1" x14ac:dyDescent="0.2">
      <c r="A11369" t="s">
        <v>60</v>
      </c>
      <c r="B11369">
        <v>1</v>
      </c>
      <c r="C11369">
        <v>3</v>
      </c>
      <c r="D11369" t="s">
        <v>5689</v>
      </c>
      <c r="E11369">
        <v>49.193480000000001</v>
      </c>
      <c r="F11369">
        <v>-122.889466</v>
      </c>
      <c r="G11369">
        <f>IF(route_map__2[[#This Row],[route_label]]&lt;&gt;A11370,0,SQRT((E11370-route_map__2[[#This Row],[stop_lat]])^2 + ((F11370-route_map__2[[#This Row],[stop_lon]])*COS(RADIANS(route_map__2[[#This Row],[stop_lat]])))^2)*111.32)</f>
        <v>0.33815207832980337</v>
      </c>
    </row>
    <row r="11370" spans="1:7" hidden="1" x14ac:dyDescent="0.2">
      <c r="A11370" t="s">
        <v>60</v>
      </c>
      <c r="B11370">
        <v>1</v>
      </c>
      <c r="C11370">
        <v>4</v>
      </c>
      <c r="D11370" t="s">
        <v>8465</v>
      </c>
      <c r="E11370">
        <v>49.190713000000002</v>
      </c>
      <c r="F11370">
        <v>-122.891384</v>
      </c>
      <c r="G11370">
        <f>IF(route_map__2[[#This Row],[route_label]]&lt;&gt;A11371,0,SQRT((E11371-route_map__2[[#This Row],[stop_lat]])^2 + ((F11371-route_map__2[[#This Row],[stop_lon]])*COS(RADIANS(route_map__2[[#This Row],[stop_lat]])))^2)*111.32)</f>
        <v>0.19706042738070167</v>
      </c>
    </row>
    <row r="11371" spans="1:7" hidden="1" x14ac:dyDescent="0.2">
      <c r="A11371" t="s">
        <v>60</v>
      </c>
      <c r="B11371">
        <v>1</v>
      </c>
      <c r="C11371">
        <v>5</v>
      </c>
      <c r="D11371" t="s">
        <v>8466</v>
      </c>
      <c r="E11371">
        <v>49.190227999999998</v>
      </c>
      <c r="F11371">
        <v>-122.893989</v>
      </c>
      <c r="G11371">
        <f>IF(route_map__2[[#This Row],[route_label]]&lt;&gt;A11372,0,SQRT((E11372-route_map__2[[#This Row],[stop_lat]])^2 + ((F11372-route_map__2[[#This Row],[stop_lon]])*COS(RADIANS(route_map__2[[#This Row],[stop_lat]])))^2)*111.32)</f>
        <v>0.25542585462877659</v>
      </c>
    </row>
    <row r="11372" spans="1:7" hidden="1" x14ac:dyDescent="0.2">
      <c r="A11372" t="s">
        <v>60</v>
      </c>
      <c r="B11372">
        <v>1</v>
      </c>
      <c r="C11372">
        <v>6</v>
      </c>
      <c r="D11372" t="s">
        <v>8467</v>
      </c>
      <c r="E11372">
        <v>49.188431999999999</v>
      </c>
      <c r="F11372">
        <v>-122.896174</v>
      </c>
      <c r="G11372">
        <f>IF(route_map__2[[#This Row],[route_label]]&lt;&gt;A11373,0,SQRT((E11373-route_map__2[[#This Row],[stop_lat]])^2 + ((F11373-route_map__2[[#This Row],[stop_lon]])*COS(RADIANS(route_map__2[[#This Row],[stop_lat]])))^2)*111.32)</f>
        <v>0.41793172718491051</v>
      </c>
    </row>
    <row r="11373" spans="1:7" hidden="1" x14ac:dyDescent="0.2">
      <c r="A11373" t="s">
        <v>60</v>
      </c>
      <c r="B11373">
        <v>1</v>
      </c>
      <c r="C11373">
        <v>7</v>
      </c>
      <c r="D11373" t="s">
        <v>8468</v>
      </c>
      <c r="E11373">
        <v>49.185496999999998</v>
      </c>
      <c r="F11373">
        <v>-122.899756</v>
      </c>
      <c r="G11373">
        <f>IF(route_map__2[[#This Row],[route_label]]&lt;&gt;A11374,0,SQRT((E11374-route_map__2[[#This Row],[stop_lat]])^2 + ((F11374-route_map__2[[#This Row],[stop_lon]])*COS(RADIANS(route_map__2[[#This Row],[stop_lat]])))^2)*111.32)</f>
        <v>0.65515046539472965</v>
      </c>
    </row>
    <row r="11374" spans="1:7" hidden="1" x14ac:dyDescent="0.2">
      <c r="A11374" t="s">
        <v>60</v>
      </c>
      <c r="B11374">
        <v>1</v>
      </c>
      <c r="C11374">
        <v>8</v>
      </c>
      <c r="D11374" t="s">
        <v>8469</v>
      </c>
      <c r="E11374">
        <v>49.182282999999998</v>
      </c>
      <c r="F11374">
        <v>-122.90729899999999</v>
      </c>
      <c r="G11374">
        <f>IF(route_map__2[[#This Row],[route_label]]&lt;&gt;A11375,0,SQRT((E11375-route_map__2[[#This Row],[stop_lat]])^2 + ((F11375-route_map__2[[#This Row],[stop_lon]])*COS(RADIANS(route_map__2[[#This Row],[stop_lat]])))^2)*111.32)</f>
        <v>1.3091159375783075</v>
      </c>
    </row>
    <row r="11375" spans="1:7" hidden="1" x14ac:dyDescent="0.2">
      <c r="A11375" t="s">
        <v>60</v>
      </c>
      <c r="B11375">
        <v>1</v>
      </c>
      <c r="C11375">
        <v>9</v>
      </c>
      <c r="D11375" t="s">
        <v>8470</v>
      </c>
      <c r="E11375">
        <v>49.171953999999999</v>
      </c>
      <c r="F11375">
        <v>-122.91589999999999</v>
      </c>
      <c r="G11375">
        <f>IF(route_map__2[[#This Row],[route_label]]&lt;&gt;A11376,0,SQRT((E11376-route_map__2[[#This Row],[stop_lat]])^2 + ((F11376-route_map__2[[#This Row],[stop_lon]])*COS(RADIANS(route_map__2[[#This Row],[stop_lat]])))^2)*111.32)</f>
        <v>0.23498296693793053</v>
      </c>
    </row>
    <row r="11376" spans="1:7" hidden="1" x14ac:dyDescent="0.2">
      <c r="A11376" t="s">
        <v>60</v>
      </c>
      <c r="B11376">
        <v>1</v>
      </c>
      <c r="C11376">
        <v>10</v>
      </c>
      <c r="D11376" t="s">
        <v>8471</v>
      </c>
      <c r="E11376">
        <v>49.169871000000001</v>
      </c>
      <c r="F11376">
        <v>-122.91537700000001</v>
      </c>
      <c r="G11376">
        <f>IF(route_map__2[[#This Row],[route_label]]&lt;&gt;A11377,0,SQRT((E11377-route_map__2[[#This Row],[stop_lat]])^2 + ((F11377-route_map__2[[#This Row],[stop_lon]])*COS(RADIANS(route_map__2[[#This Row],[stop_lat]])))^2)*111.32)</f>
        <v>0.32923971770598215</v>
      </c>
    </row>
    <row r="11377" spans="1:7" hidden="1" x14ac:dyDescent="0.2">
      <c r="A11377" t="s">
        <v>60</v>
      </c>
      <c r="B11377">
        <v>1</v>
      </c>
      <c r="C11377">
        <v>11</v>
      </c>
      <c r="D11377" t="s">
        <v>8472</v>
      </c>
      <c r="E11377">
        <v>49.167119999999997</v>
      </c>
      <c r="F11377">
        <v>-122.91703800000001</v>
      </c>
      <c r="G11377">
        <f>IF(route_map__2[[#This Row],[route_label]]&lt;&gt;A11378,0,SQRT((E11378-route_map__2[[#This Row],[stop_lat]])^2 + ((F11378-route_map__2[[#This Row],[stop_lon]])*COS(RADIANS(route_map__2[[#This Row],[stop_lat]])))^2)*111.32)</f>
        <v>0.83090071508119379</v>
      </c>
    </row>
    <row r="11378" spans="1:7" hidden="1" x14ac:dyDescent="0.2">
      <c r="A11378" t="s">
        <v>60</v>
      </c>
      <c r="B11378">
        <v>1</v>
      </c>
      <c r="C11378">
        <v>12</v>
      </c>
      <c r="D11378" t="s">
        <v>8473</v>
      </c>
      <c r="E11378">
        <v>49.165061999999999</v>
      </c>
      <c r="F11378">
        <v>-122.928011</v>
      </c>
      <c r="G11378">
        <f>IF(route_map__2[[#This Row],[route_label]]&lt;&gt;A11379,0,SQRT((E11379-route_map__2[[#This Row],[stop_lat]])^2 + ((F11379-route_map__2[[#This Row],[stop_lon]])*COS(RADIANS(route_map__2[[#This Row],[stop_lat]])))^2)*111.32)</f>
        <v>0.39610736490876847</v>
      </c>
    </row>
    <row r="11379" spans="1:7" hidden="1" x14ac:dyDescent="0.2">
      <c r="A11379" t="s">
        <v>60</v>
      </c>
      <c r="B11379">
        <v>1</v>
      </c>
      <c r="C11379">
        <v>13</v>
      </c>
      <c r="D11379" t="s">
        <v>8474</v>
      </c>
      <c r="E11379">
        <v>49.162663000000002</v>
      </c>
      <c r="F11379">
        <v>-122.93203</v>
      </c>
      <c r="G11379">
        <f>IF(route_map__2[[#This Row],[route_label]]&lt;&gt;A11380,0,SQRT((E11380-route_map__2[[#This Row],[stop_lat]])^2 + ((F11380-route_map__2[[#This Row],[stop_lon]])*COS(RADIANS(route_map__2[[#This Row],[stop_lat]])))^2)*111.32)</f>
        <v>0.80844288739623915</v>
      </c>
    </row>
    <row r="11380" spans="1:7" hidden="1" x14ac:dyDescent="0.2">
      <c r="A11380" t="s">
        <v>60</v>
      </c>
      <c r="B11380">
        <v>1</v>
      </c>
      <c r="C11380">
        <v>14</v>
      </c>
      <c r="D11380" t="s">
        <v>8475</v>
      </c>
      <c r="E11380">
        <v>49.157513999999999</v>
      </c>
      <c r="F11380">
        <v>-122.93986200000001</v>
      </c>
      <c r="G11380">
        <f>IF(route_map__2[[#This Row],[route_label]]&lt;&gt;A11381,0,SQRT((E11381-route_map__2[[#This Row],[stop_lat]])^2 + ((F11381-route_map__2[[#This Row],[stop_lon]])*COS(RADIANS(route_map__2[[#This Row],[stop_lat]])))^2)*111.32)</f>
        <v>0.54097682993818608</v>
      </c>
    </row>
    <row r="11381" spans="1:7" hidden="1" x14ac:dyDescent="0.2">
      <c r="A11381" t="s">
        <v>60</v>
      </c>
      <c r="B11381">
        <v>1</v>
      </c>
      <c r="C11381">
        <v>15</v>
      </c>
      <c r="D11381" t="s">
        <v>8476</v>
      </c>
      <c r="E11381">
        <v>49.153627</v>
      </c>
      <c r="F11381">
        <v>-122.944322</v>
      </c>
      <c r="G11381">
        <f>IF(route_map__2[[#This Row],[route_label]]&lt;&gt;A11382,0,SQRT((E11382-route_map__2[[#This Row],[stop_lat]])^2 + ((F11382-route_map__2[[#This Row],[stop_lon]])*COS(RADIANS(route_map__2[[#This Row],[stop_lat]])))^2)*111.32)</f>
        <v>0.28466796369335828</v>
      </c>
    </row>
    <row r="11382" spans="1:7" hidden="1" x14ac:dyDescent="0.2">
      <c r="A11382" t="s">
        <v>60</v>
      </c>
      <c r="B11382">
        <v>1</v>
      </c>
      <c r="C11382">
        <v>16</v>
      </c>
      <c r="D11382" t="s">
        <v>8477</v>
      </c>
      <c r="E11382">
        <v>49.151122000000001</v>
      </c>
      <c r="F11382">
        <v>-122.94353599999999</v>
      </c>
      <c r="G11382">
        <f>IF(route_map__2[[#This Row],[route_label]]&lt;&gt;A11383,0,SQRT((E11383-route_map__2[[#This Row],[stop_lat]])^2 + ((F11383-route_map__2[[#This Row],[stop_lon]])*COS(RADIANS(route_map__2[[#This Row],[stop_lat]])))^2)*111.32)</f>
        <v>0.27376624546829964</v>
      </c>
    </row>
    <row r="11383" spans="1:7" hidden="1" x14ac:dyDescent="0.2">
      <c r="A11383" t="s">
        <v>60</v>
      </c>
      <c r="B11383">
        <v>1</v>
      </c>
      <c r="C11383">
        <v>17</v>
      </c>
      <c r="D11383" t="s">
        <v>8478</v>
      </c>
      <c r="E11383">
        <v>49.148662999999999</v>
      </c>
      <c r="F11383">
        <v>-122.94347999999999</v>
      </c>
      <c r="G11383">
        <f>IF(route_map__2[[#This Row],[route_label]]&lt;&gt;A11384,0,SQRT((E11384-route_map__2[[#This Row],[stop_lat]])^2 + ((F11384-route_map__2[[#This Row],[stop_lon]])*COS(RADIANS(route_map__2[[#This Row],[stop_lat]])))^2)*111.32)</f>
        <v>0.78627825531618045</v>
      </c>
    </row>
    <row r="11384" spans="1:7" hidden="1" x14ac:dyDescent="0.2">
      <c r="A11384" t="s">
        <v>60</v>
      </c>
      <c r="B11384">
        <v>1</v>
      </c>
      <c r="C11384">
        <v>18</v>
      </c>
      <c r="D11384" t="s">
        <v>8479</v>
      </c>
      <c r="E11384">
        <v>49.152343000000002</v>
      </c>
      <c r="F11384">
        <v>-122.952697</v>
      </c>
      <c r="G11384">
        <f>IF(route_map__2[[#This Row],[route_label]]&lt;&gt;A11385,0,SQRT((E11385-route_map__2[[#This Row],[stop_lat]])^2 + ((F11385-route_map__2[[#This Row],[stop_lon]])*COS(RADIANS(route_map__2[[#This Row],[stop_lat]])))^2)*111.32)</f>
        <v>0.48133162502069216</v>
      </c>
    </row>
    <row r="11385" spans="1:7" hidden="1" x14ac:dyDescent="0.2">
      <c r="A11385" t="s">
        <v>60</v>
      </c>
      <c r="B11385">
        <v>1</v>
      </c>
      <c r="C11385">
        <v>19</v>
      </c>
      <c r="D11385" t="s">
        <v>8480</v>
      </c>
      <c r="E11385">
        <v>49.153405999999997</v>
      </c>
      <c r="F11385">
        <v>-122.95910499999999</v>
      </c>
      <c r="G11385">
        <f>IF(route_map__2[[#This Row],[route_label]]&lt;&gt;A11386,0,SQRT((E11386-route_map__2[[#This Row],[stop_lat]])^2 + ((F11386-route_map__2[[#This Row],[stop_lon]])*COS(RADIANS(route_map__2[[#This Row],[stop_lat]])))^2)*111.32)</f>
        <v>0.57616871032747374</v>
      </c>
    </row>
    <row r="11386" spans="1:7" hidden="1" x14ac:dyDescent="0.2">
      <c r="A11386" t="s">
        <v>60</v>
      </c>
      <c r="B11386">
        <v>1</v>
      </c>
      <c r="C11386">
        <v>20</v>
      </c>
      <c r="D11386" t="s">
        <v>8481</v>
      </c>
      <c r="E11386">
        <v>49.154625000000003</v>
      </c>
      <c r="F11386">
        <v>-122.966796</v>
      </c>
      <c r="G11386">
        <f>IF(route_map__2[[#This Row],[route_label]]&lt;&gt;A11387,0,SQRT((E11387-route_map__2[[#This Row],[stop_lat]])^2 + ((F11387-route_map__2[[#This Row],[stop_lon]])*COS(RADIANS(route_map__2[[#This Row],[stop_lat]])))^2)*111.32)</f>
        <v>0.82324710622243158</v>
      </c>
    </row>
    <row r="11387" spans="1:7" hidden="1" x14ac:dyDescent="0.2">
      <c r="A11387" t="s">
        <v>60</v>
      </c>
      <c r="B11387">
        <v>1</v>
      </c>
      <c r="C11387">
        <v>21</v>
      </c>
      <c r="D11387" t="s">
        <v>8482</v>
      </c>
      <c r="E11387">
        <v>49.153728000000001</v>
      </c>
      <c r="F11387">
        <v>-122.97802</v>
      </c>
      <c r="G11387">
        <f>IF(route_map__2[[#This Row],[route_label]]&lt;&gt;A11388,0,SQRT((E11388-route_map__2[[#This Row],[stop_lat]])^2 + ((F11388-route_map__2[[#This Row],[stop_lon]])*COS(RADIANS(route_map__2[[#This Row],[stop_lat]])))^2)*111.32)</f>
        <v>0.30541245692218288</v>
      </c>
    </row>
    <row r="11388" spans="1:7" hidden="1" x14ac:dyDescent="0.2">
      <c r="A11388" t="s">
        <v>60</v>
      </c>
      <c r="B11388">
        <v>1</v>
      </c>
      <c r="C11388">
        <v>22</v>
      </c>
      <c r="D11388" t="s">
        <v>8483</v>
      </c>
      <c r="E11388">
        <v>49.152942000000003</v>
      </c>
      <c r="F11388">
        <v>-122.982039</v>
      </c>
      <c r="G11388">
        <f>IF(route_map__2[[#This Row],[route_label]]&lt;&gt;A11389,0,SQRT((E11389-route_map__2[[#This Row],[stop_lat]])^2 + ((F11389-route_map__2[[#This Row],[stop_lon]])*COS(RADIANS(route_map__2[[#This Row],[stop_lat]])))^2)*111.32)</f>
        <v>0.77097744258043832</v>
      </c>
    </row>
    <row r="11389" spans="1:7" hidden="1" x14ac:dyDescent="0.2">
      <c r="A11389" t="s">
        <v>60</v>
      </c>
      <c r="B11389">
        <v>1</v>
      </c>
      <c r="C11389">
        <v>23</v>
      </c>
      <c r="D11389" t="s">
        <v>8484</v>
      </c>
      <c r="E11389">
        <v>49.150700000000001</v>
      </c>
      <c r="F11389">
        <v>-122.992058</v>
      </c>
      <c r="G11389">
        <f>IF(route_map__2[[#This Row],[route_label]]&lt;&gt;A11390,0,SQRT((E11390-route_map__2[[#This Row],[stop_lat]])^2 + ((F11390-route_map__2[[#This Row],[stop_lon]])*COS(RADIANS(route_map__2[[#This Row],[stop_lat]])))^2)*111.32)</f>
        <v>0.4151440299214551</v>
      </c>
    </row>
    <row r="11390" spans="1:7" hidden="1" x14ac:dyDescent="0.2">
      <c r="A11390" t="s">
        <v>60</v>
      </c>
      <c r="B11390">
        <v>1</v>
      </c>
      <c r="C11390">
        <v>24</v>
      </c>
      <c r="D11390" t="s">
        <v>8485</v>
      </c>
      <c r="E11390">
        <v>49.148999000000003</v>
      </c>
      <c r="F11390">
        <v>-122.99713199999999</v>
      </c>
      <c r="G11390">
        <f>IF(route_map__2[[#This Row],[route_label]]&lt;&gt;A11391,0,SQRT((E11391-route_map__2[[#This Row],[stop_lat]])^2 + ((F11391-route_map__2[[#This Row],[stop_lon]])*COS(RADIANS(route_map__2[[#This Row],[stop_lat]])))^2)*111.32)</f>
        <v>0.39382546798261164</v>
      </c>
    </row>
    <row r="11391" spans="1:7" hidden="1" x14ac:dyDescent="0.2">
      <c r="A11391" t="s">
        <v>60</v>
      </c>
      <c r="B11391">
        <v>1</v>
      </c>
      <c r="C11391">
        <v>25</v>
      </c>
      <c r="D11391" t="s">
        <v>8486</v>
      </c>
      <c r="E11391">
        <v>49.145466999999996</v>
      </c>
      <c r="F11391">
        <v>-122.99744099999999</v>
      </c>
      <c r="G11391">
        <f>IF(route_map__2[[#This Row],[route_label]]&lt;&gt;A11392,0,SQRT((E11392-route_map__2[[#This Row],[stop_lat]])^2 + ((F11392-route_map__2[[#This Row],[stop_lon]])*COS(RADIANS(route_map__2[[#This Row],[stop_lat]])))^2)*111.32)</f>
        <v>0.34383695672493958</v>
      </c>
    </row>
    <row r="11392" spans="1:7" hidden="1" x14ac:dyDescent="0.2">
      <c r="A11392" t="s">
        <v>60</v>
      </c>
      <c r="B11392">
        <v>1</v>
      </c>
      <c r="C11392">
        <v>26</v>
      </c>
      <c r="D11392" t="s">
        <v>8487</v>
      </c>
      <c r="E11392">
        <v>49.144143</v>
      </c>
      <c r="F11392">
        <v>-123.001707</v>
      </c>
      <c r="G11392">
        <f>IF(route_map__2[[#This Row],[route_label]]&lt;&gt;A11393,0,SQRT((E11393-route_map__2[[#This Row],[stop_lat]])^2 + ((F11393-route_map__2[[#This Row],[stop_lon]])*COS(RADIANS(route_map__2[[#This Row],[stop_lat]])))^2)*111.32)</f>
        <v>0.22407385976402508</v>
      </c>
    </row>
    <row r="11393" spans="1:7" hidden="1" x14ac:dyDescent="0.2">
      <c r="A11393" t="s">
        <v>60</v>
      </c>
      <c r="B11393">
        <v>1</v>
      </c>
      <c r="C11393">
        <v>27</v>
      </c>
      <c r="D11393" t="s">
        <v>8488</v>
      </c>
      <c r="E11393">
        <v>49.142291999999998</v>
      </c>
      <c r="F11393">
        <v>-123.002916</v>
      </c>
      <c r="G11393">
        <f>IF(route_map__2[[#This Row],[route_label]]&lt;&gt;A11394,0,SQRT((E11394-route_map__2[[#This Row],[stop_lat]])^2 + ((F11394-route_map__2[[#This Row],[stop_lon]])*COS(RADIANS(route_map__2[[#This Row],[stop_lat]])))^2)*111.32)</f>
        <v>0.42342724512669389</v>
      </c>
    </row>
    <row r="11394" spans="1:7" hidden="1" x14ac:dyDescent="0.2">
      <c r="A11394" t="s">
        <v>60</v>
      </c>
      <c r="B11394">
        <v>1</v>
      </c>
      <c r="C11394">
        <v>28</v>
      </c>
      <c r="D11394" t="s">
        <v>8489</v>
      </c>
      <c r="E11394">
        <v>49.140842999999997</v>
      </c>
      <c r="F11394">
        <v>-123.008292</v>
      </c>
      <c r="G11394">
        <f>IF(route_map__2[[#This Row],[route_label]]&lt;&gt;A11395,0,SQRT((E11395-route_map__2[[#This Row],[stop_lat]])^2 + ((F11395-route_map__2[[#This Row],[stop_lon]])*COS(RADIANS(route_map__2[[#This Row],[stop_lat]])))^2)*111.32)</f>
        <v>0.5078401628372885</v>
      </c>
    </row>
    <row r="11395" spans="1:7" hidden="1" x14ac:dyDescent="0.2">
      <c r="A11395" t="s">
        <v>60</v>
      </c>
      <c r="B11395">
        <v>1</v>
      </c>
      <c r="C11395">
        <v>29</v>
      </c>
      <c r="D11395" t="s">
        <v>8490</v>
      </c>
      <c r="E11395">
        <v>49.137827000000001</v>
      </c>
      <c r="F11395">
        <v>-123.013524</v>
      </c>
      <c r="G11395">
        <f>IF(route_map__2[[#This Row],[route_label]]&lt;&gt;A11396,0,SQRT((E11396-route_map__2[[#This Row],[stop_lat]])^2 + ((F11396-route_map__2[[#This Row],[stop_lon]])*COS(RADIANS(route_map__2[[#This Row],[stop_lat]])))^2)*111.32)</f>
        <v>0.25618810025988936</v>
      </c>
    </row>
    <row r="11396" spans="1:7" hidden="1" x14ac:dyDescent="0.2">
      <c r="A11396" t="s">
        <v>60</v>
      </c>
      <c r="B11396">
        <v>1</v>
      </c>
      <c r="C11396">
        <v>30</v>
      </c>
      <c r="D11396" t="s">
        <v>8491</v>
      </c>
      <c r="E11396">
        <v>49.135573000000001</v>
      </c>
      <c r="F11396">
        <v>-123.014234</v>
      </c>
      <c r="G11396">
        <f>IF(route_map__2[[#This Row],[route_label]]&lt;&gt;A11397,0,SQRT((E11397-route_map__2[[#This Row],[stop_lat]])^2 + ((F11397-route_map__2[[#This Row],[stop_lon]])*COS(RADIANS(route_map__2[[#This Row],[stop_lat]])))^2)*111.32)</f>
        <v>0.23486809489500174</v>
      </c>
    </row>
    <row r="11397" spans="1:7" hidden="1" x14ac:dyDescent="0.2">
      <c r="A11397" t="s">
        <v>60</v>
      </c>
      <c r="B11397">
        <v>1</v>
      </c>
      <c r="C11397">
        <v>31</v>
      </c>
      <c r="D11397" t="s">
        <v>8492</v>
      </c>
      <c r="E11397">
        <v>49.134827999999999</v>
      </c>
      <c r="F11397">
        <v>-123.017251</v>
      </c>
      <c r="G11397">
        <f>IF(route_map__2[[#This Row],[route_label]]&lt;&gt;A11398,0,SQRT((E11398-route_map__2[[#This Row],[stop_lat]])^2 + ((F11398-route_map__2[[#This Row],[stop_lon]])*COS(RADIANS(route_map__2[[#This Row],[stop_lat]])))^2)*111.32)</f>
        <v>0.18846065797325376</v>
      </c>
    </row>
    <row r="11398" spans="1:7" hidden="1" x14ac:dyDescent="0.2">
      <c r="A11398" t="s">
        <v>60</v>
      </c>
      <c r="B11398">
        <v>1</v>
      </c>
      <c r="C11398">
        <v>32</v>
      </c>
      <c r="D11398" t="s">
        <v>8493</v>
      </c>
      <c r="E11398">
        <v>49.134241000000003</v>
      </c>
      <c r="F11398">
        <v>-123.019678</v>
      </c>
      <c r="G11398">
        <f>IF(route_map__2[[#This Row],[route_label]]&lt;&gt;A11399,0,SQRT((E11399-route_map__2[[#This Row],[stop_lat]])^2 + ((F11399-route_map__2[[#This Row],[stop_lon]])*COS(RADIANS(route_map__2[[#This Row],[stop_lat]])))^2)*111.32)</f>
        <v>0.17644535241927595</v>
      </c>
    </row>
    <row r="11399" spans="1:7" hidden="1" x14ac:dyDescent="0.2">
      <c r="A11399" t="s">
        <v>60</v>
      </c>
      <c r="B11399">
        <v>1</v>
      </c>
      <c r="C11399">
        <v>33</v>
      </c>
      <c r="D11399" t="s">
        <v>8494</v>
      </c>
      <c r="E11399">
        <v>49.133690999999999</v>
      </c>
      <c r="F11399">
        <v>-123.02195</v>
      </c>
      <c r="G11399">
        <f>IF(route_map__2[[#This Row],[route_label]]&lt;&gt;A11400,0,SQRT((E11400-route_map__2[[#This Row],[stop_lat]])^2 + ((F11400-route_map__2[[#This Row],[stop_lon]])*COS(RADIANS(route_map__2[[#This Row],[stop_lat]])))^2)*111.32)</f>
        <v>0.35246701066680231</v>
      </c>
    </row>
    <row r="11400" spans="1:7" hidden="1" x14ac:dyDescent="0.2">
      <c r="A11400" t="s">
        <v>60</v>
      </c>
      <c r="B11400">
        <v>1</v>
      </c>
      <c r="C11400">
        <v>34</v>
      </c>
      <c r="D11400" t="s">
        <v>8495</v>
      </c>
      <c r="E11400">
        <v>49.136145999999997</v>
      </c>
      <c r="F11400">
        <v>-123.025006</v>
      </c>
      <c r="G11400">
        <f>IF(route_map__2[[#This Row],[route_label]]&lt;&gt;A11401,0,SQRT((E11401-route_map__2[[#This Row],[stop_lat]])^2 + ((F11401-route_map__2[[#This Row],[stop_lon]])*COS(RADIANS(route_map__2[[#This Row],[stop_lat]])))^2)*111.32)</f>
        <v>0.17229852347611033</v>
      </c>
    </row>
    <row r="11401" spans="1:7" hidden="1" x14ac:dyDescent="0.2">
      <c r="A11401" t="s">
        <v>60</v>
      </c>
      <c r="B11401">
        <v>1</v>
      </c>
      <c r="C11401">
        <v>35</v>
      </c>
      <c r="D11401" t="s">
        <v>8496</v>
      </c>
      <c r="E11401">
        <v>49.136704999999999</v>
      </c>
      <c r="F11401">
        <v>-123.02721200000001</v>
      </c>
      <c r="G11401">
        <f>IF(route_map__2[[#This Row],[route_label]]&lt;&gt;A11402,0,SQRT((E11402-route_map__2[[#This Row],[stop_lat]])^2 + ((F11402-route_map__2[[#This Row],[stop_lon]])*COS(RADIANS(route_map__2[[#This Row],[stop_lat]])))^2)*111.32)</f>
        <v>0.57644872221043753</v>
      </c>
    </row>
    <row r="11402" spans="1:7" hidden="1" x14ac:dyDescent="0.2">
      <c r="A11402" t="s">
        <v>60</v>
      </c>
      <c r="B11402">
        <v>1</v>
      </c>
      <c r="C11402">
        <v>36</v>
      </c>
      <c r="D11402" t="s">
        <v>8497</v>
      </c>
      <c r="E11402">
        <v>49.135291000000002</v>
      </c>
      <c r="F11402">
        <v>-123.034826</v>
      </c>
      <c r="G11402">
        <f>IF(route_map__2[[#This Row],[route_label]]&lt;&gt;A11403,0,SQRT((E11403-route_map__2[[#This Row],[stop_lat]])^2 + ((F11403-route_map__2[[#This Row],[stop_lon]])*COS(RADIANS(route_map__2[[#This Row],[stop_lat]])))^2)*111.32)</f>
        <v>0.70449966542827636</v>
      </c>
    </row>
    <row r="11403" spans="1:7" hidden="1" x14ac:dyDescent="0.2">
      <c r="A11403" t="s">
        <v>60</v>
      </c>
      <c r="B11403">
        <v>1</v>
      </c>
      <c r="C11403">
        <v>37</v>
      </c>
      <c r="D11403" t="s">
        <v>8498</v>
      </c>
      <c r="E11403">
        <v>49.132151999999998</v>
      </c>
      <c r="F11403">
        <v>-123.04322500000001</v>
      </c>
      <c r="G11403">
        <f>IF(route_map__2[[#This Row],[route_label]]&lt;&gt;A11404,0,SQRT((E11404-route_map__2[[#This Row],[stop_lat]])^2 + ((F11404-route_map__2[[#This Row],[stop_lon]])*COS(RADIANS(route_map__2[[#This Row],[stop_lat]])))^2)*111.32)</f>
        <v>0.78165018851943102</v>
      </c>
    </row>
    <row r="11404" spans="1:7" hidden="1" x14ac:dyDescent="0.2">
      <c r="A11404" t="s">
        <v>60</v>
      </c>
      <c r="B11404">
        <v>1</v>
      </c>
      <c r="C11404">
        <v>38</v>
      </c>
      <c r="D11404" t="s">
        <v>8499</v>
      </c>
      <c r="E11404">
        <v>49.126556999999998</v>
      </c>
      <c r="F11404">
        <v>-123.04970900000001</v>
      </c>
      <c r="G11404">
        <f>IF(route_map__2[[#This Row],[route_label]]&lt;&gt;A11405,0,SQRT((E11405-route_map__2[[#This Row],[stop_lat]])^2 + ((F11405-route_map__2[[#This Row],[stop_lon]])*COS(RADIANS(route_map__2[[#This Row],[stop_lat]])))^2)*111.32)</f>
        <v>1.6955291739904428</v>
      </c>
    </row>
    <row r="11405" spans="1:7" hidden="1" x14ac:dyDescent="0.2">
      <c r="A11405" t="s">
        <v>60</v>
      </c>
      <c r="B11405">
        <v>1</v>
      </c>
      <c r="C11405">
        <v>39</v>
      </c>
      <c r="D11405" t="s">
        <v>8500</v>
      </c>
      <c r="E11405">
        <v>49.111412999999999</v>
      </c>
      <c r="F11405">
        <v>-123.052195</v>
      </c>
      <c r="G11405">
        <f>IF(route_map__2[[#This Row],[route_label]]&lt;&gt;A11406,0,SQRT((E11406-route_map__2[[#This Row],[stop_lat]])^2 + ((F11406-route_map__2[[#This Row],[stop_lon]])*COS(RADIANS(route_map__2[[#This Row],[stop_lat]])))^2)*111.32)</f>
        <v>2.3981176758887162</v>
      </c>
    </row>
    <row r="11406" spans="1:7" hidden="1" x14ac:dyDescent="0.2">
      <c r="A11406" t="s">
        <v>60</v>
      </c>
      <c r="B11406">
        <v>1</v>
      </c>
      <c r="C11406">
        <v>40</v>
      </c>
      <c r="D11406" t="s">
        <v>5511</v>
      </c>
      <c r="E11406">
        <v>49.090279000000002</v>
      </c>
      <c r="F11406">
        <v>-123.05857399999999</v>
      </c>
      <c r="G11406">
        <f>IF(route_map__2[[#This Row],[route_label]]&lt;&gt;A11407,0,SQRT((E11407-route_map__2[[#This Row],[stop_lat]])^2 + ((F11407-route_map__2[[#This Row],[stop_lon]])*COS(RADIANS(route_map__2[[#This Row],[stop_lat]])))^2)*111.32)</f>
        <v>0.34907149381559305</v>
      </c>
    </row>
    <row r="11407" spans="1:7" hidden="1" x14ac:dyDescent="0.2">
      <c r="A11407" t="s">
        <v>60</v>
      </c>
      <c r="B11407">
        <v>1</v>
      </c>
      <c r="C11407">
        <v>41</v>
      </c>
      <c r="D11407" t="s">
        <v>5456</v>
      </c>
      <c r="E11407">
        <v>49.089309999999998</v>
      </c>
      <c r="F11407">
        <v>-123.06312800000001</v>
      </c>
      <c r="G11407">
        <f>IF(route_map__2[[#This Row],[route_label]]&lt;&gt;A11408,0,SQRT((E11408-route_map__2[[#This Row],[stop_lat]])^2 + ((F11408-route_map__2[[#This Row],[stop_lon]])*COS(RADIANS(route_map__2[[#This Row],[stop_lat]])))^2)*111.32)</f>
        <v>0.20725685684295431</v>
      </c>
    </row>
    <row r="11408" spans="1:7" hidden="1" x14ac:dyDescent="0.2">
      <c r="A11408" t="s">
        <v>60</v>
      </c>
      <c r="B11408">
        <v>1</v>
      </c>
      <c r="C11408">
        <v>42</v>
      </c>
      <c r="D11408" t="s">
        <v>8501</v>
      </c>
      <c r="E11408">
        <v>49.087605000000003</v>
      </c>
      <c r="F11408">
        <v>-123.061986</v>
      </c>
      <c r="G11408">
        <f>IF(route_map__2[[#This Row],[route_label]]&lt;&gt;A11409,0,SQRT((E11409-route_map__2[[#This Row],[stop_lat]])^2 + ((F11409-route_map__2[[#This Row],[stop_lon]])*COS(RADIANS(route_map__2[[#This Row],[stop_lat]])))^2)*111.32)</f>
        <v>0</v>
      </c>
    </row>
    <row r="11409" spans="1:7" hidden="1" x14ac:dyDescent="0.2">
      <c r="A11409" t="s">
        <v>100</v>
      </c>
      <c r="B11409">
        <v>0</v>
      </c>
      <c r="C11409">
        <v>1</v>
      </c>
      <c r="D11409" t="s">
        <v>4394</v>
      </c>
      <c r="E11409">
        <v>49.274659999999997</v>
      </c>
      <c r="F11409">
        <v>-122.79901099999999</v>
      </c>
      <c r="G11409">
        <f>IF(route_map__2[[#This Row],[route_label]]&lt;&gt;A11410,0,SQRT((E11410-route_map__2[[#This Row],[stop_lat]])^2 + ((F11410-route_map__2[[#This Row],[stop_lon]])*COS(RADIANS(route_map__2[[#This Row],[stop_lat]])))^2)*111.32)</f>
        <v>0.48487239658136283</v>
      </c>
    </row>
    <row r="11410" spans="1:7" hidden="1" x14ac:dyDescent="0.2">
      <c r="A11410" t="s">
        <v>100</v>
      </c>
      <c r="B11410">
        <v>0</v>
      </c>
      <c r="C11410">
        <v>2</v>
      </c>
      <c r="D11410" t="s">
        <v>3930</v>
      </c>
      <c r="E11410">
        <v>49.274107000000001</v>
      </c>
      <c r="F11410">
        <v>-122.792389</v>
      </c>
      <c r="G11410">
        <f>IF(route_map__2[[#This Row],[route_label]]&lt;&gt;A11411,0,SQRT((E11411-route_map__2[[#This Row],[stop_lat]])^2 + ((F11411-route_map__2[[#This Row],[stop_lon]])*COS(RADIANS(route_map__2[[#This Row],[stop_lat]])))^2)*111.32)</f>
        <v>0.93189905730444367</v>
      </c>
    </row>
    <row r="11411" spans="1:7" hidden="1" x14ac:dyDescent="0.2">
      <c r="A11411" t="s">
        <v>100</v>
      </c>
      <c r="B11411">
        <v>0</v>
      </c>
      <c r="C11411">
        <v>3</v>
      </c>
      <c r="D11411" t="s">
        <v>3931</v>
      </c>
      <c r="E11411">
        <v>49.269621999999998</v>
      </c>
      <c r="F11411">
        <v>-122.781555</v>
      </c>
      <c r="G11411">
        <f>IF(route_map__2[[#This Row],[route_label]]&lt;&gt;A11412,0,SQRT((E11412-route_map__2[[#This Row],[stop_lat]])^2 + ((F11412-route_map__2[[#This Row],[stop_lon]])*COS(RADIANS(route_map__2[[#This Row],[stop_lat]])))^2)*111.32)</f>
        <v>0.54456911884960868</v>
      </c>
    </row>
    <row r="11412" spans="1:7" hidden="1" x14ac:dyDescent="0.2">
      <c r="A11412" t="s">
        <v>100</v>
      </c>
      <c r="B11412">
        <v>0</v>
      </c>
      <c r="C11412">
        <v>4</v>
      </c>
      <c r="D11412" t="s">
        <v>4086</v>
      </c>
      <c r="E11412">
        <v>49.266862000000003</v>
      </c>
      <c r="F11412">
        <v>-122.77536499999999</v>
      </c>
      <c r="G11412">
        <f>IF(route_map__2[[#This Row],[route_label]]&lt;&gt;A11413,0,SQRT((E11413-route_map__2[[#This Row],[stop_lat]])^2 + ((F11413-route_map__2[[#This Row],[stop_lon]])*COS(RADIANS(route_map__2[[#This Row],[stop_lat]])))^2)*111.32)</f>
        <v>0.75634197187390206</v>
      </c>
    </row>
    <row r="11413" spans="1:7" hidden="1" x14ac:dyDescent="0.2">
      <c r="A11413" t="s">
        <v>100</v>
      </c>
      <c r="B11413">
        <v>0</v>
      </c>
      <c r="C11413">
        <v>5</v>
      </c>
      <c r="D11413" t="s">
        <v>4087</v>
      </c>
      <c r="E11413">
        <v>49.263215000000002</v>
      </c>
      <c r="F11413">
        <v>-122.76658</v>
      </c>
      <c r="G11413">
        <f>IF(route_map__2[[#This Row],[route_label]]&lt;&gt;A11414,0,SQRT((E11414-route_map__2[[#This Row],[stop_lat]])^2 + ((F11414-route_map__2[[#This Row],[stop_lon]])*COS(RADIANS(route_map__2[[#This Row],[stop_lat]])))^2)*111.32)</f>
        <v>0.78775460129238961</v>
      </c>
    </row>
    <row r="11414" spans="1:7" hidden="1" x14ac:dyDescent="0.2">
      <c r="A11414" t="s">
        <v>100</v>
      </c>
      <c r="B11414">
        <v>0</v>
      </c>
      <c r="C11414">
        <v>6</v>
      </c>
      <c r="D11414" t="s">
        <v>4088</v>
      </c>
      <c r="E11414">
        <v>49.259400999999997</v>
      </c>
      <c r="F11414">
        <v>-122.757446</v>
      </c>
      <c r="G11414">
        <f>IF(route_map__2[[#This Row],[route_label]]&lt;&gt;A11415,0,SQRT((E11415-route_map__2[[#This Row],[stop_lat]])^2 + ((F11415-route_map__2[[#This Row],[stop_lon]])*COS(RADIANS(route_map__2[[#This Row],[stop_lat]])))^2)*111.32)</f>
        <v>0.79812565741920405</v>
      </c>
    </row>
    <row r="11415" spans="1:7" hidden="1" x14ac:dyDescent="0.2">
      <c r="A11415" t="s">
        <v>100</v>
      </c>
      <c r="B11415">
        <v>0</v>
      </c>
      <c r="C11415">
        <v>7</v>
      </c>
      <c r="D11415" t="s">
        <v>4089</v>
      </c>
      <c r="E11415">
        <v>49.255521999999999</v>
      </c>
      <c r="F11415">
        <v>-122.74820699999999</v>
      </c>
      <c r="G11415">
        <f>IF(route_map__2[[#This Row],[route_label]]&lt;&gt;A11416,0,SQRT((E11416-route_map__2[[#This Row],[stop_lat]])^2 + ((F11416-route_map__2[[#This Row],[stop_lon]])*COS(RADIANS(route_map__2[[#This Row],[stop_lat]])))^2)*111.32)</f>
        <v>2.4899706186395156</v>
      </c>
    </row>
    <row r="11416" spans="1:7" hidden="1" x14ac:dyDescent="0.2">
      <c r="A11416" t="s">
        <v>100</v>
      </c>
      <c r="B11416">
        <v>0</v>
      </c>
      <c r="C11416">
        <v>8</v>
      </c>
      <c r="D11416" t="s">
        <v>8502</v>
      </c>
      <c r="E11416">
        <v>49.242956999999997</v>
      </c>
      <c r="F11416">
        <v>-122.719855</v>
      </c>
      <c r="G11416">
        <f>IF(route_map__2[[#This Row],[route_label]]&lt;&gt;A11417,0,SQRT((E11417-route_map__2[[#This Row],[stop_lat]])^2 + ((F11417-route_map__2[[#This Row],[stop_lon]])*COS(RADIANS(route_map__2[[#This Row],[stop_lat]])))^2)*111.32)</f>
        <v>2.6712053948286987</v>
      </c>
    </row>
    <row r="11417" spans="1:7" hidden="1" x14ac:dyDescent="0.2">
      <c r="A11417" t="s">
        <v>100</v>
      </c>
      <c r="B11417">
        <v>0</v>
      </c>
      <c r="C11417">
        <v>9</v>
      </c>
      <c r="D11417" t="s">
        <v>8503</v>
      </c>
      <c r="E11417">
        <v>49.229291000000003</v>
      </c>
      <c r="F11417">
        <v>-122.689643</v>
      </c>
      <c r="G11417">
        <f>IF(route_map__2[[#This Row],[route_label]]&lt;&gt;A11418,0,SQRT((E11418-route_map__2[[#This Row],[stop_lat]])^2 + ((F11418-route_map__2[[#This Row],[stop_lon]])*COS(RADIANS(route_map__2[[#This Row],[stop_lat]])))^2)*111.32)</f>
        <v>0.23255516095589612</v>
      </c>
    </row>
    <row r="11418" spans="1:7" hidden="1" x14ac:dyDescent="0.2">
      <c r="A11418" t="s">
        <v>100</v>
      </c>
      <c r="B11418">
        <v>0</v>
      </c>
      <c r="C11418">
        <v>10</v>
      </c>
      <c r="D11418" t="s">
        <v>8504</v>
      </c>
      <c r="E11418">
        <v>49.227201999999998</v>
      </c>
      <c r="F11418">
        <v>-122.68966899999999</v>
      </c>
      <c r="G11418">
        <f>IF(route_map__2[[#This Row],[route_label]]&lt;&gt;A11419,0,SQRT((E11419-route_map__2[[#This Row],[stop_lat]])^2 + ((F11419-route_map__2[[#This Row],[stop_lon]])*COS(RADIANS(route_map__2[[#This Row],[stop_lat]])))^2)*111.32)</f>
        <v>0.21039933410482295</v>
      </c>
    </row>
    <row r="11419" spans="1:7" hidden="1" x14ac:dyDescent="0.2">
      <c r="A11419" t="s">
        <v>100</v>
      </c>
      <c r="B11419">
        <v>0</v>
      </c>
      <c r="C11419">
        <v>11</v>
      </c>
      <c r="D11419" t="s">
        <v>8505</v>
      </c>
      <c r="E11419">
        <v>49.225312000000002</v>
      </c>
      <c r="F11419">
        <v>-122.689688</v>
      </c>
      <c r="G11419">
        <f>IF(route_map__2[[#This Row],[route_label]]&lt;&gt;A11420,0,SQRT((E11420-route_map__2[[#This Row],[stop_lat]])^2 + ((F11420-route_map__2[[#This Row],[stop_lon]])*COS(RADIANS(route_map__2[[#This Row],[stop_lat]])))^2)*111.32)</f>
        <v>0.44651096549431923</v>
      </c>
    </row>
    <row r="11420" spans="1:7" hidden="1" x14ac:dyDescent="0.2">
      <c r="A11420" t="s">
        <v>100</v>
      </c>
      <c r="B11420">
        <v>0</v>
      </c>
      <c r="C11420">
        <v>12</v>
      </c>
      <c r="D11420" t="s">
        <v>8506</v>
      </c>
      <c r="E11420">
        <v>49.221300999999997</v>
      </c>
      <c r="F11420">
        <v>-122.68972100000001</v>
      </c>
      <c r="G11420">
        <f>IF(route_map__2[[#This Row],[route_label]]&lt;&gt;A11421,0,SQRT((E11421-route_map__2[[#This Row],[stop_lat]])^2 + ((F11421-route_map__2[[#This Row],[stop_lon]])*COS(RADIANS(route_map__2[[#This Row],[stop_lat]])))^2)*111.32)</f>
        <v>0.29566850358278435</v>
      </c>
    </row>
    <row r="11421" spans="1:7" hidden="1" x14ac:dyDescent="0.2">
      <c r="A11421" t="s">
        <v>100</v>
      </c>
      <c r="B11421">
        <v>0</v>
      </c>
      <c r="C11421">
        <v>13</v>
      </c>
      <c r="D11421" t="s">
        <v>8507</v>
      </c>
      <c r="E11421">
        <v>49.218645000000002</v>
      </c>
      <c r="F11421">
        <v>-122.68970400000001</v>
      </c>
      <c r="G11421">
        <f>IF(route_map__2[[#This Row],[route_label]]&lt;&gt;A11422,0,SQRT((E11422-route_map__2[[#This Row],[stop_lat]])^2 + ((F11422-route_map__2[[#This Row],[stop_lon]])*COS(RADIANS(route_map__2[[#This Row],[stop_lat]])))^2)*111.32)</f>
        <v>0.18355025975821718</v>
      </c>
    </row>
    <row r="11422" spans="1:7" hidden="1" x14ac:dyDescent="0.2">
      <c r="A11422" t="s">
        <v>100</v>
      </c>
      <c r="B11422">
        <v>0</v>
      </c>
      <c r="C11422">
        <v>14</v>
      </c>
      <c r="D11422" t="s">
        <v>8508</v>
      </c>
      <c r="E11422">
        <v>49.217084</v>
      </c>
      <c r="F11422">
        <v>-122.688891</v>
      </c>
      <c r="G11422">
        <f>IF(route_map__2[[#This Row],[route_label]]&lt;&gt;A11423,0,SQRT((E11423-route_map__2[[#This Row],[stop_lat]])^2 + ((F11423-route_map__2[[#This Row],[stop_lon]])*COS(RADIANS(route_map__2[[#This Row],[stop_lat]])))^2)*111.32)</f>
        <v>0.43716990965716779</v>
      </c>
    </row>
    <row r="11423" spans="1:7" hidden="1" x14ac:dyDescent="0.2">
      <c r="A11423" t="s">
        <v>100</v>
      </c>
      <c r="B11423">
        <v>0</v>
      </c>
      <c r="C11423">
        <v>15</v>
      </c>
      <c r="D11423" t="s">
        <v>8509</v>
      </c>
      <c r="E11423">
        <v>49.217117000000002</v>
      </c>
      <c r="F11423">
        <v>-122.682879</v>
      </c>
      <c r="G11423">
        <f>IF(route_map__2[[#This Row],[route_label]]&lt;&gt;A11424,0,SQRT((E11424-route_map__2[[#This Row],[stop_lat]])^2 + ((F11424-route_map__2[[#This Row],[stop_lon]])*COS(RADIANS(route_map__2[[#This Row],[stop_lat]])))^2)*111.32)</f>
        <v>0.40277543236486535</v>
      </c>
    </row>
    <row r="11424" spans="1:7" hidden="1" x14ac:dyDescent="0.2">
      <c r="A11424" t="s">
        <v>100</v>
      </c>
      <c r="B11424">
        <v>0</v>
      </c>
      <c r="C11424">
        <v>16</v>
      </c>
      <c r="D11424" t="s">
        <v>8510</v>
      </c>
      <c r="E11424">
        <v>49.217148000000002</v>
      </c>
      <c r="F11424">
        <v>-122.67734</v>
      </c>
      <c r="G11424">
        <f>IF(route_map__2[[#This Row],[route_label]]&lt;&gt;A11425,0,SQRT((E11425-route_map__2[[#This Row],[stop_lat]])^2 + ((F11425-route_map__2[[#This Row],[stop_lon]])*COS(RADIANS(route_map__2[[#This Row],[stop_lat]])))^2)*111.32)</f>
        <v>0.20374533492931429</v>
      </c>
    </row>
    <row r="11425" spans="1:7" hidden="1" x14ac:dyDescent="0.2">
      <c r="A11425" t="s">
        <v>100</v>
      </c>
      <c r="B11425">
        <v>0</v>
      </c>
      <c r="C11425">
        <v>17</v>
      </c>
      <c r="D11425" t="s">
        <v>8511</v>
      </c>
      <c r="E11425">
        <v>49.217156000000003</v>
      </c>
      <c r="F11425">
        <v>-122.674538</v>
      </c>
      <c r="G11425">
        <f>IF(route_map__2[[#This Row],[route_label]]&lt;&gt;A11426,0,SQRT((E11426-route_map__2[[#This Row],[stop_lat]])^2 + ((F11426-route_map__2[[#This Row],[stop_lon]])*COS(RADIANS(route_map__2[[#This Row],[stop_lat]])))^2)*111.32)</f>
        <v>0.2513711226059766</v>
      </c>
    </row>
    <row r="11426" spans="1:7" hidden="1" x14ac:dyDescent="0.2">
      <c r="A11426" t="s">
        <v>100</v>
      </c>
      <c r="B11426">
        <v>0</v>
      </c>
      <c r="C11426">
        <v>18</v>
      </c>
      <c r="D11426" t="s">
        <v>8512</v>
      </c>
      <c r="E11426">
        <v>49.21716</v>
      </c>
      <c r="F11426">
        <v>-122.671081</v>
      </c>
      <c r="G11426">
        <f>IF(route_map__2[[#This Row],[route_label]]&lt;&gt;A11427,0,SQRT((E11427-route_map__2[[#This Row],[stop_lat]])^2 + ((F11427-route_map__2[[#This Row],[stop_lon]])*COS(RADIANS(route_map__2[[#This Row],[stop_lat]])))^2)*111.32)</f>
        <v>0.317723523335742</v>
      </c>
    </row>
    <row r="11427" spans="1:7" hidden="1" x14ac:dyDescent="0.2">
      <c r="A11427" t="s">
        <v>100</v>
      </c>
      <c r="B11427">
        <v>0</v>
      </c>
      <c r="C11427">
        <v>19</v>
      </c>
      <c r="D11427" t="s">
        <v>8513</v>
      </c>
      <c r="E11427">
        <v>49.216845999999997</v>
      </c>
      <c r="F11427">
        <v>-122.666738</v>
      </c>
      <c r="G11427">
        <f>IF(route_map__2[[#This Row],[route_label]]&lt;&gt;A11428,0,SQRT((E11428-route_map__2[[#This Row],[stop_lat]])^2 + ((F11428-route_map__2[[#This Row],[stop_lon]])*COS(RADIANS(route_map__2[[#This Row],[stop_lat]])))^2)*111.32)</f>
        <v>0.32623585904258745</v>
      </c>
    </row>
    <row r="11428" spans="1:7" hidden="1" x14ac:dyDescent="0.2">
      <c r="A11428" t="s">
        <v>100</v>
      </c>
      <c r="B11428">
        <v>0</v>
      </c>
      <c r="C11428">
        <v>20</v>
      </c>
      <c r="D11428" t="s">
        <v>8514</v>
      </c>
      <c r="E11428">
        <v>49.219665999999997</v>
      </c>
      <c r="F11428">
        <v>-122.66551699999999</v>
      </c>
      <c r="G11428">
        <f>IF(route_map__2[[#This Row],[route_label]]&lt;&gt;A11429,0,SQRT((E11429-route_map__2[[#This Row],[stop_lat]])^2 + ((F11429-route_map__2[[#This Row],[stop_lon]])*COS(RADIANS(route_map__2[[#This Row],[stop_lat]])))^2)*111.32)</f>
        <v>0.45190056113797095</v>
      </c>
    </row>
    <row r="11429" spans="1:7" hidden="1" x14ac:dyDescent="0.2">
      <c r="A11429" t="s">
        <v>100</v>
      </c>
      <c r="B11429">
        <v>0</v>
      </c>
      <c r="C11429">
        <v>21</v>
      </c>
      <c r="D11429" t="s">
        <v>8515</v>
      </c>
      <c r="E11429">
        <v>49.221342999999997</v>
      </c>
      <c r="F11429">
        <v>-122.659857</v>
      </c>
      <c r="G11429">
        <f>IF(route_map__2[[#This Row],[route_label]]&lt;&gt;A11430,0,SQRT((E11430-route_map__2[[#This Row],[stop_lat]])^2 + ((F11430-route_map__2[[#This Row],[stop_lon]])*COS(RADIANS(route_map__2[[#This Row],[stop_lat]])))^2)*111.32)</f>
        <v>0.35707362526608794</v>
      </c>
    </row>
    <row r="11430" spans="1:7" hidden="1" x14ac:dyDescent="0.2">
      <c r="A11430" t="s">
        <v>100</v>
      </c>
      <c r="B11430">
        <v>0</v>
      </c>
      <c r="C11430">
        <v>22</v>
      </c>
      <c r="D11430" t="s">
        <v>8516</v>
      </c>
      <c r="E11430">
        <v>49.221322000000001</v>
      </c>
      <c r="F11430">
        <v>-122.654946</v>
      </c>
      <c r="G11430">
        <f>IF(route_map__2[[#This Row],[route_label]]&lt;&gt;A11431,0,SQRT((E11431-route_map__2[[#This Row],[stop_lat]])^2 + ((F11431-route_map__2[[#This Row],[stop_lon]])*COS(RADIANS(route_map__2[[#This Row],[stop_lat]])))^2)*111.32)</f>
        <v>0.36728374744147491</v>
      </c>
    </row>
    <row r="11431" spans="1:7" hidden="1" x14ac:dyDescent="0.2">
      <c r="A11431" t="s">
        <v>100</v>
      </c>
      <c r="B11431">
        <v>0</v>
      </c>
      <c r="C11431">
        <v>23</v>
      </c>
      <c r="D11431" t="s">
        <v>8517</v>
      </c>
      <c r="E11431">
        <v>49.220455000000001</v>
      </c>
      <c r="F11431">
        <v>-122.65007199999999</v>
      </c>
      <c r="G11431">
        <f>IF(route_map__2[[#This Row],[route_label]]&lt;&gt;A11432,0,SQRT((E11432-route_map__2[[#This Row],[stop_lat]])^2 + ((F11432-route_map__2[[#This Row],[stop_lon]])*COS(RADIANS(route_map__2[[#This Row],[stop_lat]])))^2)*111.32)</f>
        <v>0.25543039117576838</v>
      </c>
    </row>
    <row r="11432" spans="1:7" hidden="1" x14ac:dyDescent="0.2">
      <c r="A11432" t="s">
        <v>100</v>
      </c>
      <c r="B11432">
        <v>0</v>
      </c>
      <c r="C11432">
        <v>24</v>
      </c>
      <c r="D11432" t="s">
        <v>8518</v>
      </c>
      <c r="E11432">
        <v>49.220441000000001</v>
      </c>
      <c r="F11432">
        <v>-122.646559</v>
      </c>
      <c r="G11432">
        <f>IF(route_map__2[[#This Row],[route_label]]&lt;&gt;A11433,0,SQRT((E11433-route_map__2[[#This Row],[stop_lat]])^2 + ((F11433-route_map__2[[#This Row],[stop_lon]])*COS(RADIANS(route_map__2[[#This Row],[stop_lat]])))^2)*111.32)</f>
        <v>0.58371116393196387</v>
      </c>
    </row>
    <row r="11433" spans="1:7" hidden="1" x14ac:dyDescent="0.2">
      <c r="A11433" t="s">
        <v>100</v>
      </c>
      <c r="B11433">
        <v>0</v>
      </c>
      <c r="C11433">
        <v>25</v>
      </c>
      <c r="D11433" t="s">
        <v>8519</v>
      </c>
      <c r="E11433">
        <v>49.220464</v>
      </c>
      <c r="F11433">
        <v>-122.638531</v>
      </c>
      <c r="G11433">
        <f>IF(route_map__2[[#This Row],[route_label]]&lt;&gt;A11434,0,SQRT((E11434-route_map__2[[#This Row],[stop_lat]])^2 + ((F11434-route_map__2[[#This Row],[stop_lon]])*COS(RADIANS(route_map__2[[#This Row],[stop_lat]])))^2)*111.32)</f>
        <v>0.52619790453728155</v>
      </c>
    </row>
    <row r="11434" spans="1:7" hidden="1" x14ac:dyDescent="0.2">
      <c r="A11434" t="s">
        <v>100</v>
      </c>
      <c r="B11434">
        <v>0</v>
      </c>
      <c r="C11434">
        <v>26</v>
      </c>
      <c r="D11434" t="s">
        <v>8520</v>
      </c>
      <c r="E11434">
        <v>49.220484999999996</v>
      </c>
      <c r="F11434">
        <v>-122.631294</v>
      </c>
      <c r="G11434">
        <f>IF(route_map__2[[#This Row],[route_label]]&lt;&gt;A11435,0,SQRT((E11435-route_map__2[[#This Row],[stop_lat]])^2 + ((F11435-route_map__2[[#This Row],[stop_lon]])*COS(RADIANS(route_map__2[[#This Row],[stop_lat]])))^2)*111.32)</f>
        <v>0.2763130461352411</v>
      </c>
    </row>
    <row r="11435" spans="1:7" hidden="1" x14ac:dyDescent="0.2">
      <c r="A11435" t="s">
        <v>100</v>
      </c>
      <c r="B11435">
        <v>0</v>
      </c>
      <c r="C11435">
        <v>27</v>
      </c>
      <c r="D11435" t="s">
        <v>8521</v>
      </c>
      <c r="E11435">
        <v>49.220514999999999</v>
      </c>
      <c r="F11435">
        <v>-122.627494</v>
      </c>
      <c r="G11435">
        <f>IF(route_map__2[[#This Row],[route_label]]&lt;&gt;A11436,0,SQRT((E11436-route_map__2[[#This Row],[stop_lat]])^2 + ((F11436-route_map__2[[#This Row],[stop_lon]])*COS(RADIANS(route_map__2[[#This Row],[stop_lat]])))^2)*111.32)</f>
        <v>0.39141093278771705</v>
      </c>
    </row>
    <row r="11436" spans="1:7" hidden="1" x14ac:dyDescent="0.2">
      <c r="A11436" t="s">
        <v>100</v>
      </c>
      <c r="B11436">
        <v>0</v>
      </c>
      <c r="C11436">
        <v>28</v>
      </c>
      <c r="D11436" t="s">
        <v>8522</v>
      </c>
      <c r="E11436">
        <v>49.220478999999997</v>
      </c>
      <c r="F11436">
        <v>-122.622111</v>
      </c>
      <c r="G11436">
        <f>IF(route_map__2[[#This Row],[route_label]]&lt;&gt;A11437,0,SQRT((E11437-route_map__2[[#This Row],[stop_lat]])^2 + ((F11437-route_map__2[[#This Row],[stop_lon]])*COS(RADIANS(route_map__2[[#This Row],[stop_lat]])))^2)*111.32)</f>
        <v>0.3526395174520176</v>
      </c>
    </row>
    <row r="11437" spans="1:7" hidden="1" x14ac:dyDescent="0.2">
      <c r="A11437" t="s">
        <v>100</v>
      </c>
      <c r="B11437">
        <v>0</v>
      </c>
      <c r="C11437">
        <v>29</v>
      </c>
      <c r="D11437" t="s">
        <v>8523</v>
      </c>
      <c r="E11437">
        <v>49.220491000000003</v>
      </c>
      <c r="F11437">
        <v>-122.617261</v>
      </c>
      <c r="G11437">
        <f>IF(route_map__2[[#This Row],[route_label]]&lt;&gt;A11438,0,SQRT((E11438-route_map__2[[#This Row],[stop_lat]])^2 + ((F11438-route_map__2[[#This Row],[stop_lon]])*COS(RADIANS(route_map__2[[#This Row],[stop_lat]])))^2)*111.32)</f>
        <v>0.27368729556046084</v>
      </c>
    </row>
    <row r="11438" spans="1:7" hidden="1" x14ac:dyDescent="0.2">
      <c r="A11438" t="s">
        <v>100</v>
      </c>
      <c r="B11438">
        <v>0</v>
      </c>
      <c r="C11438">
        <v>30</v>
      </c>
      <c r="D11438" t="s">
        <v>8524</v>
      </c>
      <c r="E11438">
        <v>49.220467999999997</v>
      </c>
      <c r="F11438">
        <v>-122.613497</v>
      </c>
      <c r="G11438">
        <f>IF(route_map__2[[#This Row],[route_label]]&lt;&gt;A11439,0,SQRT((E11439-route_map__2[[#This Row],[stop_lat]])^2 + ((F11439-route_map__2[[#This Row],[stop_lon]])*COS(RADIANS(route_map__2[[#This Row],[stop_lat]])))^2)*111.32)</f>
        <v>0.31093578664830956</v>
      </c>
    </row>
    <row r="11439" spans="1:7" hidden="1" x14ac:dyDescent="0.2">
      <c r="A11439" t="s">
        <v>100</v>
      </c>
      <c r="B11439">
        <v>0</v>
      </c>
      <c r="C11439">
        <v>31</v>
      </c>
      <c r="D11439" t="s">
        <v>8525</v>
      </c>
      <c r="E11439">
        <v>49.220427000000001</v>
      </c>
      <c r="F11439">
        <v>-122.60922100000001</v>
      </c>
      <c r="G11439">
        <f>IF(route_map__2[[#This Row],[route_label]]&lt;&gt;A11440,0,SQRT((E11440-route_map__2[[#This Row],[stop_lat]])^2 + ((F11440-route_map__2[[#This Row],[stop_lon]])*COS(RADIANS(route_map__2[[#This Row],[stop_lat]])))^2)*111.32)</f>
        <v>0.19981256206282419</v>
      </c>
    </row>
    <row r="11440" spans="1:7" hidden="1" x14ac:dyDescent="0.2">
      <c r="A11440" t="s">
        <v>100</v>
      </c>
      <c r="B11440">
        <v>0</v>
      </c>
      <c r="C11440">
        <v>32</v>
      </c>
      <c r="D11440" t="s">
        <v>8526</v>
      </c>
      <c r="E11440">
        <v>49.220410000000001</v>
      </c>
      <c r="F11440">
        <v>-122.60647299999999</v>
      </c>
      <c r="G11440">
        <f>IF(route_map__2[[#This Row],[route_label]]&lt;&gt;A11441,0,SQRT((E11441-route_map__2[[#This Row],[stop_lat]])^2 + ((F11441-route_map__2[[#This Row],[stop_lon]])*COS(RADIANS(route_map__2[[#This Row],[stop_lat]])))^2)*111.32)</f>
        <v>0.17974601394088638</v>
      </c>
    </row>
    <row r="11441" spans="1:7" hidden="1" x14ac:dyDescent="0.2">
      <c r="A11441" t="s">
        <v>100</v>
      </c>
      <c r="B11441">
        <v>0</v>
      </c>
      <c r="C11441">
        <v>33</v>
      </c>
      <c r="D11441" t="s">
        <v>8527</v>
      </c>
      <c r="E11441">
        <v>49.220393000000001</v>
      </c>
      <c r="F11441">
        <v>-122.604001</v>
      </c>
      <c r="G11441">
        <f>IF(route_map__2[[#This Row],[route_label]]&lt;&gt;A11442,0,SQRT((E11442-route_map__2[[#This Row],[stop_lat]])^2 + ((F11442-route_map__2[[#This Row],[stop_lon]])*COS(RADIANS(route_map__2[[#This Row],[stop_lat]])))^2)*111.32)</f>
        <v>0.53714464748298185</v>
      </c>
    </row>
    <row r="11442" spans="1:7" hidden="1" x14ac:dyDescent="0.2">
      <c r="A11442" t="s">
        <v>100</v>
      </c>
      <c r="B11442">
        <v>0</v>
      </c>
      <c r="C11442">
        <v>34</v>
      </c>
      <c r="D11442" t="s">
        <v>8528</v>
      </c>
      <c r="E11442">
        <v>49.219499999999996</v>
      </c>
      <c r="F11442">
        <v>-122.59674099999999</v>
      </c>
      <c r="G11442">
        <f>IF(route_map__2[[#This Row],[route_label]]&lt;&gt;A11443,0,SQRT((E11443-route_map__2[[#This Row],[stop_lat]])^2 + ((F11443-route_map__2[[#This Row],[stop_lon]])*COS(RADIANS(route_map__2[[#This Row],[stop_lat]])))^2)*111.32)</f>
        <v>0.25054069605460505</v>
      </c>
    </row>
    <row r="11443" spans="1:7" hidden="1" x14ac:dyDescent="0.2">
      <c r="A11443" t="s">
        <v>100</v>
      </c>
      <c r="B11443">
        <v>0</v>
      </c>
      <c r="C11443">
        <v>35</v>
      </c>
      <c r="D11443" t="s">
        <v>8529</v>
      </c>
      <c r="E11443">
        <v>49.220362000000002</v>
      </c>
      <c r="F11443">
        <v>-122.593558</v>
      </c>
      <c r="G11443">
        <f>IF(route_map__2[[#This Row],[route_label]]&lt;&gt;A11444,0,SQRT((E11444-route_map__2[[#This Row],[stop_lat]])^2 + ((F11444-route_map__2[[#This Row],[stop_lon]])*COS(RADIANS(route_map__2[[#This Row],[stop_lat]])))^2)*111.32)</f>
        <v>0.30102278679132333</v>
      </c>
    </row>
    <row r="11444" spans="1:7" hidden="1" x14ac:dyDescent="0.2">
      <c r="A11444" t="s">
        <v>100</v>
      </c>
      <c r="B11444">
        <v>0</v>
      </c>
      <c r="C11444">
        <v>36</v>
      </c>
      <c r="D11444" t="s">
        <v>8530</v>
      </c>
      <c r="E11444">
        <v>49.220342000000002</v>
      </c>
      <c r="F11444">
        <v>-122.58941799999999</v>
      </c>
      <c r="G11444">
        <f>IF(route_map__2[[#This Row],[route_label]]&lt;&gt;A11445,0,SQRT((E11445-route_map__2[[#This Row],[stop_lat]])^2 + ((F11445-route_map__2[[#This Row],[stop_lon]])*COS(RADIANS(route_map__2[[#This Row],[stop_lat]])))^2)*111.32)</f>
        <v>0.38297626199663354</v>
      </c>
    </row>
    <row r="11445" spans="1:7" hidden="1" x14ac:dyDescent="0.2">
      <c r="A11445" t="s">
        <v>100</v>
      </c>
      <c r="B11445">
        <v>0</v>
      </c>
      <c r="C11445">
        <v>37</v>
      </c>
      <c r="D11445" t="s">
        <v>8531</v>
      </c>
      <c r="E11445">
        <v>49.220308000000003</v>
      </c>
      <c r="F11445">
        <v>-122.58415100000001</v>
      </c>
      <c r="G11445">
        <f>IF(route_map__2[[#This Row],[route_label]]&lt;&gt;A11446,0,SQRT((E11446-route_map__2[[#This Row],[stop_lat]])^2 + ((F11446-route_map__2[[#This Row],[stop_lon]])*COS(RADIANS(route_map__2[[#This Row],[stop_lat]])))^2)*111.32)</f>
        <v>0.42507313130110652</v>
      </c>
    </row>
    <row r="11446" spans="1:7" hidden="1" x14ac:dyDescent="0.2">
      <c r="A11446" t="s">
        <v>100</v>
      </c>
      <c r="B11446">
        <v>0</v>
      </c>
      <c r="C11446">
        <v>38</v>
      </c>
      <c r="D11446" t="s">
        <v>8532</v>
      </c>
      <c r="E11446">
        <v>49.220274000000003</v>
      </c>
      <c r="F11446">
        <v>-122.578305</v>
      </c>
      <c r="G11446">
        <f>IF(route_map__2[[#This Row],[route_label]]&lt;&gt;A11447,0,SQRT((E11447-route_map__2[[#This Row],[stop_lat]])^2 + ((F11447-route_map__2[[#This Row],[stop_lon]])*COS(RADIANS(route_map__2[[#This Row],[stop_lat]])))^2)*111.32)</f>
        <v>0.32988882904413008</v>
      </c>
    </row>
    <row r="11447" spans="1:7" hidden="1" x14ac:dyDescent="0.2">
      <c r="A11447" t="s">
        <v>100</v>
      </c>
      <c r="B11447">
        <v>0</v>
      </c>
      <c r="C11447">
        <v>39</v>
      </c>
      <c r="D11447" t="s">
        <v>8533</v>
      </c>
      <c r="E11447">
        <v>49.220295</v>
      </c>
      <c r="F11447">
        <v>-122.573768</v>
      </c>
      <c r="G11447">
        <f>IF(route_map__2[[#This Row],[route_label]]&lt;&gt;A11448,0,SQRT((E11448-route_map__2[[#This Row],[stop_lat]])^2 + ((F11448-route_map__2[[#This Row],[stop_lon]])*COS(RADIANS(route_map__2[[#This Row],[stop_lat]])))^2)*111.32)</f>
        <v>0.45043230340130519</v>
      </c>
    </row>
    <row r="11448" spans="1:7" hidden="1" x14ac:dyDescent="0.2">
      <c r="A11448" t="s">
        <v>100</v>
      </c>
      <c r="B11448">
        <v>0</v>
      </c>
      <c r="C11448">
        <v>40</v>
      </c>
      <c r="D11448" t="s">
        <v>8534</v>
      </c>
      <c r="E11448">
        <v>49.220289000000001</v>
      </c>
      <c r="F11448">
        <v>-122.567573</v>
      </c>
      <c r="G11448">
        <f>IF(route_map__2[[#This Row],[route_label]]&lt;&gt;A11449,0,SQRT((E11449-route_map__2[[#This Row],[stop_lat]])^2 + ((F11449-route_map__2[[#This Row],[stop_lon]])*COS(RADIANS(route_map__2[[#This Row],[stop_lat]])))^2)*111.32)</f>
        <v>0.29810963347090885</v>
      </c>
    </row>
    <row r="11449" spans="1:7" hidden="1" x14ac:dyDescent="0.2">
      <c r="A11449" t="s">
        <v>100</v>
      </c>
      <c r="B11449">
        <v>0</v>
      </c>
      <c r="C11449">
        <v>41</v>
      </c>
      <c r="D11449" t="s">
        <v>8535</v>
      </c>
      <c r="E11449">
        <v>49.220277000000003</v>
      </c>
      <c r="F11449">
        <v>-122.563473</v>
      </c>
      <c r="G11449">
        <f>IF(route_map__2[[#This Row],[route_label]]&lt;&gt;A11450,0,SQRT((E11450-route_map__2[[#This Row],[stop_lat]])^2 + ((F11450-route_map__2[[#This Row],[stop_lon]])*COS(RADIANS(route_map__2[[#This Row],[stop_lat]])))^2)*111.32)</f>
        <v>0.19631420832811025</v>
      </c>
    </row>
    <row r="11450" spans="1:7" hidden="1" x14ac:dyDescent="0.2">
      <c r="A11450" t="s">
        <v>100</v>
      </c>
      <c r="B11450">
        <v>0</v>
      </c>
      <c r="C11450">
        <v>42</v>
      </c>
      <c r="D11450" t="s">
        <v>8536</v>
      </c>
      <c r="E11450">
        <v>49.220278</v>
      </c>
      <c r="F11450">
        <v>-122.560773</v>
      </c>
      <c r="G11450">
        <f>IF(route_map__2[[#This Row],[route_label]]&lt;&gt;A11451,0,SQRT((E11451-route_map__2[[#This Row],[stop_lat]])^2 + ((F11451-route_map__2[[#This Row],[stop_lon]])*COS(RADIANS(route_map__2[[#This Row],[stop_lat]])))^2)*111.32)</f>
        <v>0.19393318114265989</v>
      </c>
    </row>
    <row r="11451" spans="1:7" hidden="1" x14ac:dyDescent="0.2">
      <c r="A11451" t="s">
        <v>100</v>
      </c>
      <c r="B11451">
        <v>0</v>
      </c>
      <c r="C11451">
        <v>43</v>
      </c>
      <c r="D11451" t="s">
        <v>8537</v>
      </c>
      <c r="E11451">
        <v>49.220253999999997</v>
      </c>
      <c r="F11451">
        <v>-122.558106</v>
      </c>
      <c r="G11451">
        <f>IF(route_map__2[[#This Row],[route_label]]&lt;&gt;A11452,0,SQRT((E11452-route_map__2[[#This Row],[stop_lat]])^2 + ((F11452-route_map__2[[#This Row],[stop_lon]])*COS(RADIANS(route_map__2[[#This Row],[stop_lat]])))^2)*111.32)</f>
        <v>0.65845444146682974</v>
      </c>
    </row>
    <row r="11452" spans="1:7" hidden="1" x14ac:dyDescent="0.2">
      <c r="A11452" t="s">
        <v>100</v>
      </c>
      <c r="B11452">
        <v>0</v>
      </c>
      <c r="C11452">
        <v>44</v>
      </c>
      <c r="D11452" t="s">
        <v>8538</v>
      </c>
      <c r="E11452">
        <v>49.220239999999997</v>
      </c>
      <c r="F11452">
        <v>-122.54904999999999</v>
      </c>
      <c r="G11452">
        <f>IF(route_map__2[[#This Row],[route_label]]&lt;&gt;A11453,0,SQRT((E11453-route_map__2[[#This Row],[stop_lat]])^2 + ((F11453-route_map__2[[#This Row],[stop_lon]])*COS(RADIANS(route_map__2[[#This Row],[stop_lat]])))^2)*111.32)</f>
        <v>0.66130057798196884</v>
      </c>
    </row>
    <row r="11453" spans="1:7" hidden="1" x14ac:dyDescent="0.2">
      <c r="A11453" t="s">
        <v>100</v>
      </c>
      <c r="B11453">
        <v>0</v>
      </c>
      <c r="C11453">
        <v>45</v>
      </c>
      <c r="D11453" t="s">
        <v>8539</v>
      </c>
      <c r="E11453">
        <v>49.220204000000003</v>
      </c>
      <c r="F11453">
        <v>-122.53995500000001</v>
      </c>
      <c r="G11453">
        <f>IF(route_map__2[[#This Row],[route_label]]&lt;&gt;A11454,0,SQRT((E11454-route_map__2[[#This Row],[stop_lat]])^2 + ((F11454-route_map__2[[#This Row],[stop_lon]])*COS(RADIANS(route_map__2[[#This Row],[stop_lat]])))^2)*111.32)</f>
        <v>0.42338510076137115</v>
      </c>
    </row>
    <row r="11454" spans="1:7" hidden="1" x14ac:dyDescent="0.2">
      <c r="A11454" t="s">
        <v>100</v>
      </c>
      <c r="B11454">
        <v>0</v>
      </c>
      <c r="C11454">
        <v>46</v>
      </c>
      <c r="D11454" t="s">
        <v>8540</v>
      </c>
      <c r="E11454">
        <v>49.220199999999998</v>
      </c>
      <c r="F11454">
        <v>-122.534132</v>
      </c>
      <c r="G11454">
        <f>IF(route_map__2[[#This Row],[route_label]]&lt;&gt;A11455,0,SQRT((E11455-route_map__2[[#This Row],[stop_lat]])^2 + ((F11455-route_map__2[[#This Row],[stop_lon]])*COS(RADIANS(route_map__2[[#This Row],[stop_lat]])))^2)*111.32)</f>
        <v>0.17763833292854345</v>
      </c>
    </row>
    <row r="11455" spans="1:7" hidden="1" x14ac:dyDescent="0.2">
      <c r="A11455" t="s">
        <v>100</v>
      </c>
      <c r="B11455">
        <v>0</v>
      </c>
      <c r="C11455">
        <v>47</v>
      </c>
      <c r="D11455" t="s">
        <v>8541</v>
      </c>
      <c r="E11455">
        <v>49.220216999999998</v>
      </c>
      <c r="F11455">
        <v>-122.531689</v>
      </c>
      <c r="G11455">
        <f>IF(route_map__2[[#This Row],[route_label]]&lt;&gt;A11456,0,SQRT((E11456-route_map__2[[#This Row],[stop_lat]])^2 + ((F11456-route_map__2[[#This Row],[stop_lon]])*COS(RADIANS(route_map__2[[#This Row],[stop_lat]])))^2)*111.32)</f>
        <v>0.19038972521531752</v>
      </c>
    </row>
    <row r="11456" spans="1:7" hidden="1" x14ac:dyDescent="0.2">
      <c r="A11456" t="s">
        <v>100</v>
      </c>
      <c r="B11456">
        <v>0</v>
      </c>
      <c r="C11456">
        <v>48</v>
      </c>
      <c r="D11456" t="s">
        <v>8542</v>
      </c>
      <c r="E11456">
        <v>49.220652999999999</v>
      </c>
      <c r="F11456">
        <v>-122.529157</v>
      </c>
      <c r="G11456">
        <f>IF(route_map__2[[#This Row],[route_label]]&lt;&gt;A11457,0,SQRT((E11457-route_map__2[[#This Row],[stop_lat]])^2 + ((F11457-route_map__2[[#This Row],[stop_lon]])*COS(RADIANS(route_map__2[[#This Row],[stop_lat]])))^2)*111.32)</f>
        <v>0.49045328380052</v>
      </c>
    </row>
    <row r="11457" spans="1:7" hidden="1" x14ac:dyDescent="0.2">
      <c r="A11457" t="s">
        <v>100</v>
      </c>
      <c r="B11457">
        <v>0</v>
      </c>
      <c r="C11457">
        <v>49</v>
      </c>
      <c r="D11457" t="s">
        <v>8543</v>
      </c>
      <c r="E11457">
        <v>49.220336000000003</v>
      </c>
      <c r="F11457">
        <v>-122.53588499999999</v>
      </c>
      <c r="G11457">
        <f>IF(route_map__2[[#This Row],[route_label]]&lt;&gt;A11458,0,SQRT((E11458-route_map__2[[#This Row],[stop_lat]])^2 + ((F11458-route_map__2[[#This Row],[stop_lon]])*COS(RADIANS(route_map__2[[#This Row],[stop_lat]])))^2)*111.32)</f>
        <v>0</v>
      </c>
    </row>
    <row r="11458" spans="1:7" hidden="1" x14ac:dyDescent="0.2">
      <c r="A11458" t="s">
        <v>100</v>
      </c>
      <c r="B11458">
        <v>1</v>
      </c>
      <c r="C11458">
        <v>1</v>
      </c>
      <c r="D11458" t="s">
        <v>8543</v>
      </c>
      <c r="E11458">
        <v>49.220336000000003</v>
      </c>
      <c r="F11458">
        <v>-122.53588499999999</v>
      </c>
      <c r="G11458">
        <f>IF(route_map__2[[#This Row],[route_label]]&lt;&gt;A11459,0,SQRT((E11459-route_map__2[[#This Row],[stop_lat]])^2 + ((F11459-route_map__2[[#This Row],[stop_lon]])*COS(RADIANS(route_map__2[[#This Row],[stop_lat]])))^2)*111.32)</f>
        <v>0.34806377540614636</v>
      </c>
    </row>
    <row r="11459" spans="1:7" hidden="1" x14ac:dyDescent="0.2">
      <c r="A11459" t="s">
        <v>100</v>
      </c>
      <c r="B11459">
        <v>1</v>
      </c>
      <c r="C11459">
        <v>2</v>
      </c>
      <c r="D11459" t="s">
        <v>8544</v>
      </c>
      <c r="E11459">
        <v>49.220317000000001</v>
      </c>
      <c r="F11459">
        <v>-122.540672</v>
      </c>
      <c r="G11459">
        <f>IF(route_map__2[[#This Row],[route_label]]&lt;&gt;A11460,0,SQRT((E11460-route_map__2[[#This Row],[stop_lat]])^2 + ((F11460-route_map__2[[#This Row],[stop_lon]])*COS(RADIANS(route_map__2[[#This Row],[stop_lat]])))^2)*111.32)</f>
        <v>0.35265291980206714</v>
      </c>
    </row>
    <row r="11460" spans="1:7" hidden="1" x14ac:dyDescent="0.2">
      <c r="A11460" t="s">
        <v>100</v>
      </c>
      <c r="B11460">
        <v>1</v>
      </c>
      <c r="C11460">
        <v>3</v>
      </c>
      <c r="D11460" t="s">
        <v>8545</v>
      </c>
      <c r="E11460">
        <v>49.220345999999999</v>
      </c>
      <c r="F11460">
        <v>-122.54552200000001</v>
      </c>
      <c r="G11460">
        <f>IF(route_map__2[[#This Row],[route_label]]&lt;&gt;A11461,0,SQRT((E11461-route_map__2[[#This Row],[stop_lat]])^2 + ((F11461-route_map__2[[#This Row],[stop_lon]])*COS(RADIANS(route_map__2[[#This Row],[stop_lat]])))^2)*111.32)</f>
        <v>0.40194750284994929</v>
      </c>
    </row>
    <row r="11461" spans="1:7" hidden="1" x14ac:dyDescent="0.2">
      <c r="A11461" t="s">
        <v>100</v>
      </c>
      <c r="B11461">
        <v>1</v>
      </c>
      <c r="C11461">
        <v>4</v>
      </c>
      <c r="D11461" t="s">
        <v>8546</v>
      </c>
      <c r="E11461">
        <v>49.220374999999997</v>
      </c>
      <c r="F11461">
        <v>-122.55105</v>
      </c>
      <c r="G11461">
        <f>IF(route_map__2[[#This Row],[route_label]]&lt;&gt;A11462,0,SQRT((E11462-route_map__2[[#This Row],[stop_lat]])^2 + ((F11462-route_map__2[[#This Row],[stop_lon]])*COS(RADIANS(route_map__2[[#This Row],[stop_lat]])))^2)*111.32)</f>
        <v>0.49272803014842781</v>
      </c>
    </row>
    <row r="11462" spans="1:7" hidden="1" x14ac:dyDescent="0.2">
      <c r="A11462" t="s">
        <v>100</v>
      </c>
      <c r="B11462">
        <v>1</v>
      </c>
      <c r="C11462">
        <v>5</v>
      </c>
      <c r="D11462" t="s">
        <v>8547</v>
      </c>
      <c r="E11462">
        <v>49.220440000000004</v>
      </c>
      <c r="F11462">
        <v>-122.55782600000001</v>
      </c>
      <c r="G11462">
        <f>IF(route_map__2[[#This Row],[route_label]]&lt;&gt;A11463,0,SQRT((E11463-route_map__2[[#This Row],[stop_lat]])^2 + ((F11463-route_map__2[[#This Row],[stop_lon]])*COS(RADIANS(route_map__2[[#This Row],[stop_lat]])))^2)*111.32)</f>
        <v>0.29573200894683527</v>
      </c>
    </row>
    <row r="11463" spans="1:7" hidden="1" x14ac:dyDescent="0.2">
      <c r="A11463" t="s">
        <v>100</v>
      </c>
      <c r="B11463">
        <v>1</v>
      </c>
      <c r="C11463">
        <v>6</v>
      </c>
      <c r="D11463" t="s">
        <v>8548</v>
      </c>
      <c r="E11463">
        <v>49.220405</v>
      </c>
      <c r="F11463">
        <v>-122.561893</v>
      </c>
      <c r="G11463">
        <f>IF(route_map__2[[#This Row],[route_label]]&lt;&gt;A11464,0,SQRT((E11464-route_map__2[[#This Row],[stop_lat]])^2 + ((F11464-route_map__2[[#This Row],[stop_lon]])*COS(RADIANS(route_map__2[[#This Row],[stop_lat]])))^2)*111.32)</f>
        <v>0.27753581206967753</v>
      </c>
    </row>
    <row r="11464" spans="1:7" hidden="1" x14ac:dyDescent="0.2">
      <c r="A11464" t="s">
        <v>100</v>
      </c>
      <c r="B11464">
        <v>1</v>
      </c>
      <c r="C11464">
        <v>7</v>
      </c>
      <c r="D11464" t="s">
        <v>8549</v>
      </c>
      <c r="E11464">
        <v>49.220421999999999</v>
      </c>
      <c r="F11464">
        <v>-122.56571</v>
      </c>
      <c r="G11464">
        <f>IF(route_map__2[[#This Row],[route_label]]&lt;&gt;A11465,0,SQRT((E11465-route_map__2[[#This Row],[stop_lat]])^2 + ((F11465-route_map__2[[#This Row],[stop_lon]])*COS(RADIANS(route_map__2[[#This Row],[stop_lat]])))^2)*111.32)</f>
        <v>0.21790991666086398</v>
      </c>
    </row>
    <row r="11465" spans="1:7" hidden="1" x14ac:dyDescent="0.2">
      <c r="A11465" t="s">
        <v>100</v>
      </c>
      <c r="B11465">
        <v>1</v>
      </c>
      <c r="C11465">
        <v>8</v>
      </c>
      <c r="D11465" t="s">
        <v>8550</v>
      </c>
      <c r="E11465">
        <v>49.22043</v>
      </c>
      <c r="F11465">
        <v>-122.568707</v>
      </c>
      <c r="G11465">
        <f>IF(route_map__2[[#This Row],[route_label]]&lt;&gt;A11466,0,SQRT((E11466-route_map__2[[#This Row],[stop_lat]])^2 + ((F11466-route_map__2[[#This Row],[stop_lon]])*COS(RADIANS(route_map__2[[#This Row],[stop_lat]])))^2)*111.32)</f>
        <v>0.37045099231288042</v>
      </c>
    </row>
    <row r="11466" spans="1:7" hidden="1" x14ac:dyDescent="0.2">
      <c r="A11466" t="s">
        <v>100</v>
      </c>
      <c r="B11466">
        <v>1</v>
      </c>
      <c r="C11466">
        <v>9</v>
      </c>
      <c r="D11466" t="s">
        <v>8551</v>
      </c>
      <c r="E11466">
        <v>49.220430999999998</v>
      </c>
      <c r="F11466">
        <v>-122.573802</v>
      </c>
      <c r="G11466">
        <f>IF(route_map__2[[#This Row],[route_label]]&lt;&gt;A11467,0,SQRT((E11467-route_map__2[[#This Row],[stop_lat]])^2 + ((F11467-route_map__2[[#This Row],[stop_lon]])*COS(RADIANS(route_map__2[[#This Row],[stop_lat]])))^2)*111.32)</f>
        <v>0.46781224593160814</v>
      </c>
    </row>
    <row r="11467" spans="1:7" hidden="1" x14ac:dyDescent="0.2">
      <c r="A11467" t="s">
        <v>100</v>
      </c>
      <c r="B11467">
        <v>1</v>
      </c>
      <c r="C11467">
        <v>10</v>
      </c>
      <c r="D11467" t="s">
        <v>8552</v>
      </c>
      <c r="E11467">
        <v>49.220449000000002</v>
      </c>
      <c r="F11467">
        <v>-122.580236</v>
      </c>
      <c r="G11467">
        <f>IF(route_map__2[[#This Row],[route_label]]&lt;&gt;A11468,0,SQRT((E11468-route_map__2[[#This Row],[stop_lat]])^2 + ((F11468-route_map__2[[#This Row],[stop_lon]])*COS(RADIANS(route_map__2[[#This Row],[stop_lat]])))^2)*111.32)</f>
        <v>0.37649678058534952</v>
      </c>
    </row>
    <row r="11468" spans="1:7" hidden="1" x14ac:dyDescent="0.2">
      <c r="A11468" t="s">
        <v>100</v>
      </c>
      <c r="B11468">
        <v>1</v>
      </c>
      <c r="C11468">
        <v>11</v>
      </c>
      <c r="D11468" t="s">
        <v>8553</v>
      </c>
      <c r="E11468">
        <v>49.220475</v>
      </c>
      <c r="F11468">
        <v>-122.585414</v>
      </c>
      <c r="G11468">
        <f>IF(route_map__2[[#This Row],[route_label]]&lt;&gt;A11469,0,SQRT((E11469-route_map__2[[#This Row],[stop_lat]])^2 + ((F11469-route_map__2[[#This Row],[stop_lon]])*COS(RADIANS(route_map__2[[#This Row],[stop_lat]])))^2)*111.32)</f>
        <v>0.24677885173128875</v>
      </c>
    </row>
    <row r="11469" spans="1:7" hidden="1" x14ac:dyDescent="0.2">
      <c r="A11469" t="s">
        <v>100</v>
      </c>
      <c r="B11469">
        <v>1</v>
      </c>
      <c r="C11469">
        <v>12</v>
      </c>
      <c r="D11469" t="s">
        <v>8554</v>
      </c>
      <c r="E11469">
        <v>49.220489999999998</v>
      </c>
      <c r="F11469">
        <v>-122.588808</v>
      </c>
      <c r="G11469">
        <f>IF(route_map__2[[#This Row],[route_label]]&lt;&gt;A11470,0,SQRT((E11470-route_map__2[[#This Row],[stop_lat]])^2 + ((F11470-route_map__2[[#This Row],[stop_lon]])*COS(RADIANS(route_map__2[[#This Row],[stop_lat]])))^2)*111.32)</f>
        <v>0.14186438601264498</v>
      </c>
    </row>
    <row r="11470" spans="1:7" hidden="1" x14ac:dyDescent="0.2">
      <c r="A11470" t="s">
        <v>100</v>
      </c>
      <c r="B11470">
        <v>1</v>
      </c>
      <c r="C11470">
        <v>13</v>
      </c>
      <c r="D11470" t="s">
        <v>8555</v>
      </c>
      <c r="E11470">
        <v>49.220505000000003</v>
      </c>
      <c r="F11470">
        <v>-122.59075900000001</v>
      </c>
      <c r="G11470">
        <f>IF(route_map__2[[#This Row],[route_label]]&lt;&gt;A11471,0,SQRT((E11471-route_map__2[[#This Row],[stop_lat]])^2 + ((F11471-route_map__2[[#This Row],[stop_lon]])*COS(RADIANS(route_map__2[[#This Row],[stop_lat]])))^2)*111.32)</f>
        <v>0.2849468388699834</v>
      </c>
    </row>
    <row r="11471" spans="1:7" hidden="1" x14ac:dyDescent="0.2">
      <c r="A11471" t="s">
        <v>100</v>
      </c>
      <c r="B11471">
        <v>1</v>
      </c>
      <c r="C11471">
        <v>14</v>
      </c>
      <c r="D11471" t="s">
        <v>8556</v>
      </c>
      <c r="E11471">
        <v>49.220514000000001</v>
      </c>
      <c r="F11471">
        <v>-122.594678</v>
      </c>
      <c r="G11471">
        <f>IF(route_map__2[[#This Row],[route_label]]&lt;&gt;A11472,0,SQRT((E11472-route_map__2[[#This Row],[stop_lat]])^2 + ((F11472-route_map__2[[#This Row],[stop_lon]])*COS(RADIANS(route_map__2[[#This Row],[stop_lat]])))^2)*111.32)</f>
        <v>0.22253128865700084</v>
      </c>
    </row>
    <row r="11472" spans="1:7" hidden="1" x14ac:dyDescent="0.2">
      <c r="A11472" t="s">
        <v>100</v>
      </c>
      <c r="B11472">
        <v>1</v>
      </c>
      <c r="C11472">
        <v>15</v>
      </c>
      <c r="D11472" t="s">
        <v>8557</v>
      </c>
      <c r="E11472">
        <v>49.219450999999999</v>
      </c>
      <c r="F11472">
        <v>-122.59726999999999</v>
      </c>
      <c r="G11472">
        <f>IF(route_map__2[[#This Row],[route_label]]&lt;&gt;A11473,0,SQRT((E11473-route_map__2[[#This Row],[stop_lat]])^2 + ((F11473-route_map__2[[#This Row],[stop_lon]])*COS(RADIANS(route_map__2[[#This Row],[stop_lat]])))^2)*111.32)</f>
        <v>0.22886735359833077</v>
      </c>
    </row>
    <row r="11473" spans="1:7" hidden="1" x14ac:dyDescent="0.2">
      <c r="A11473" t="s">
        <v>100</v>
      </c>
      <c r="B11473">
        <v>1</v>
      </c>
      <c r="C11473">
        <v>16</v>
      </c>
      <c r="D11473" t="s">
        <v>8558</v>
      </c>
      <c r="E11473">
        <v>49.220543999999997</v>
      </c>
      <c r="F11473">
        <v>-122.599936</v>
      </c>
      <c r="G11473">
        <f>IF(route_map__2[[#This Row],[route_label]]&lt;&gt;A11474,0,SQRT((E11474-route_map__2[[#This Row],[stop_lat]])^2 + ((F11474-route_map__2[[#This Row],[stop_lon]])*COS(RADIANS(route_map__2[[#This Row],[stop_lat]])))^2)*111.32)</f>
        <v>0.30435903614925824</v>
      </c>
    </row>
    <row r="11474" spans="1:7" hidden="1" x14ac:dyDescent="0.2">
      <c r="A11474" t="s">
        <v>100</v>
      </c>
      <c r="B11474">
        <v>1</v>
      </c>
      <c r="C11474">
        <v>17</v>
      </c>
      <c r="D11474" t="s">
        <v>8559</v>
      </c>
      <c r="E11474">
        <v>49.220551</v>
      </c>
      <c r="F11474">
        <v>-122.604122</v>
      </c>
      <c r="G11474">
        <f>IF(route_map__2[[#This Row],[route_label]]&lt;&gt;A11475,0,SQRT((E11475-route_map__2[[#This Row],[stop_lat]])^2 + ((F11475-route_map__2[[#This Row],[stop_lon]])*COS(RADIANS(route_map__2[[#This Row],[stop_lat]])))^2)*111.32)</f>
        <v>0.2903375377485698</v>
      </c>
    </row>
    <row r="11475" spans="1:7" hidden="1" x14ac:dyDescent="0.2">
      <c r="A11475" t="s">
        <v>100</v>
      </c>
      <c r="B11475">
        <v>1</v>
      </c>
      <c r="C11475">
        <v>18</v>
      </c>
      <c r="D11475" t="s">
        <v>8560</v>
      </c>
      <c r="E11475">
        <v>49.220574999999997</v>
      </c>
      <c r="F11475">
        <v>-122.608115</v>
      </c>
      <c r="G11475">
        <f>IF(route_map__2[[#This Row],[route_label]]&lt;&gt;A11476,0,SQRT((E11476-route_map__2[[#This Row],[stop_lat]])^2 + ((F11476-route_map__2[[#This Row],[stop_lon]])*COS(RADIANS(route_map__2[[#This Row],[stop_lat]])))^2)*111.32)</f>
        <v>0.46426741702508734</v>
      </c>
    </row>
    <row r="11476" spans="1:7" hidden="1" x14ac:dyDescent="0.2">
      <c r="A11476" t="s">
        <v>100</v>
      </c>
      <c r="B11476">
        <v>1</v>
      </c>
      <c r="C11476">
        <v>19</v>
      </c>
      <c r="D11476" t="s">
        <v>8561</v>
      </c>
      <c r="E11476">
        <v>49.220616999999997</v>
      </c>
      <c r="F11476">
        <v>-122.61450000000001</v>
      </c>
      <c r="G11476">
        <f>IF(route_map__2[[#This Row],[route_label]]&lt;&gt;A11477,0,SQRT((E11477-route_map__2[[#This Row],[stop_lat]])^2 + ((F11477-route_map__2[[#This Row],[stop_lon]])*COS(RADIANS(route_map__2[[#This Row],[stop_lat]])))^2)*111.32)</f>
        <v>0.32101479296372953</v>
      </c>
    </row>
    <row r="11477" spans="1:7" hidden="1" x14ac:dyDescent="0.2">
      <c r="A11477" t="s">
        <v>100</v>
      </c>
      <c r="B11477">
        <v>1</v>
      </c>
      <c r="C11477">
        <v>20</v>
      </c>
      <c r="D11477" t="s">
        <v>8562</v>
      </c>
      <c r="E11477">
        <v>49.220635999999999</v>
      </c>
      <c r="F11477">
        <v>-122.618915</v>
      </c>
      <c r="G11477">
        <f>IF(route_map__2[[#This Row],[route_label]]&lt;&gt;A11478,0,SQRT((E11478-route_map__2[[#This Row],[stop_lat]])^2 + ((F11478-route_map__2[[#This Row],[stop_lon]])*COS(RADIANS(route_map__2[[#This Row],[stop_lat]])))^2)*111.32)</f>
        <v>0.35482410482543597</v>
      </c>
    </row>
    <row r="11478" spans="1:7" hidden="1" x14ac:dyDescent="0.2">
      <c r="A11478" t="s">
        <v>100</v>
      </c>
      <c r="B11478">
        <v>1</v>
      </c>
      <c r="C11478">
        <v>21</v>
      </c>
      <c r="D11478" t="s">
        <v>8563</v>
      </c>
      <c r="E11478">
        <v>49.220655999999998</v>
      </c>
      <c r="F11478">
        <v>-122.623795</v>
      </c>
      <c r="G11478">
        <f>IF(route_map__2[[#This Row],[route_label]]&lt;&gt;A11479,0,SQRT((E11479-route_map__2[[#This Row],[stop_lat]])^2 + ((F11479-route_map__2[[#This Row],[stop_lon]])*COS(RADIANS(route_map__2[[#This Row],[stop_lat]])))^2)*111.32)</f>
        <v>0.34660121340791372</v>
      </c>
    </row>
    <row r="11479" spans="1:7" hidden="1" x14ac:dyDescent="0.2">
      <c r="A11479" t="s">
        <v>100</v>
      </c>
      <c r="B11479">
        <v>1</v>
      </c>
      <c r="C11479">
        <v>22</v>
      </c>
      <c r="D11479" t="s">
        <v>8564</v>
      </c>
      <c r="E11479">
        <v>49.220652000000001</v>
      </c>
      <c r="F11479">
        <v>-122.628562</v>
      </c>
      <c r="G11479">
        <f>IF(route_map__2[[#This Row],[route_label]]&lt;&gt;A11480,0,SQRT((E11480-route_map__2[[#This Row],[stop_lat]])^2 + ((F11480-route_map__2[[#This Row],[stop_lon]])*COS(RADIANS(route_map__2[[#This Row],[stop_lat]])))^2)*111.32)</f>
        <v>0.30117005424988519</v>
      </c>
    </row>
    <row r="11480" spans="1:7" hidden="1" x14ac:dyDescent="0.2">
      <c r="A11480" t="s">
        <v>100</v>
      </c>
      <c r="B11480">
        <v>1</v>
      </c>
      <c r="C11480">
        <v>23</v>
      </c>
      <c r="D11480" t="s">
        <v>8565</v>
      </c>
      <c r="E11480">
        <v>49.220627999999998</v>
      </c>
      <c r="F11480">
        <v>-122.632704</v>
      </c>
      <c r="G11480">
        <f>IF(route_map__2[[#This Row],[route_label]]&lt;&gt;A11481,0,SQRT((E11481-route_map__2[[#This Row],[stop_lat]])^2 + ((F11481-route_map__2[[#This Row],[stop_lon]])*COS(RADIANS(route_map__2[[#This Row],[stop_lat]])))^2)*111.32)</f>
        <v>0.56072747354557051</v>
      </c>
    </row>
    <row r="11481" spans="1:7" hidden="1" x14ac:dyDescent="0.2">
      <c r="A11481" t="s">
        <v>100</v>
      </c>
      <c r="B11481">
        <v>1</v>
      </c>
      <c r="C11481">
        <v>24</v>
      </c>
      <c r="D11481" t="s">
        <v>8566</v>
      </c>
      <c r="E11481">
        <v>49.220627999999998</v>
      </c>
      <c r="F11481">
        <v>-122.640416</v>
      </c>
      <c r="G11481">
        <f>IF(route_map__2[[#This Row],[route_label]]&lt;&gt;A11482,0,SQRT((E11482-route_map__2[[#This Row],[stop_lat]])^2 + ((F11482-route_map__2[[#This Row],[stop_lon]])*COS(RADIANS(route_map__2[[#This Row],[stop_lat]])))^2)*111.32)</f>
        <v>0.57695537345406755</v>
      </c>
    </row>
    <row r="11482" spans="1:7" hidden="1" x14ac:dyDescent="0.2">
      <c r="A11482" t="s">
        <v>100</v>
      </c>
      <c r="B11482">
        <v>1</v>
      </c>
      <c r="C11482">
        <v>25</v>
      </c>
      <c r="D11482" t="s">
        <v>8567</v>
      </c>
      <c r="E11482">
        <v>49.220592000000003</v>
      </c>
      <c r="F11482">
        <v>-122.64835100000001</v>
      </c>
      <c r="G11482">
        <f>IF(route_map__2[[#This Row],[route_label]]&lt;&gt;A11483,0,SQRT((E11483-route_map__2[[#This Row],[stop_lat]])^2 + ((F11483-route_map__2[[#This Row],[stop_lon]])*COS(RADIANS(route_map__2[[#This Row],[stop_lat]])))^2)*111.32)</f>
        <v>0.40718952734623148</v>
      </c>
    </row>
    <row r="11483" spans="1:7" hidden="1" x14ac:dyDescent="0.2">
      <c r="A11483" t="s">
        <v>100</v>
      </c>
      <c r="B11483">
        <v>1</v>
      </c>
      <c r="C11483">
        <v>26</v>
      </c>
      <c r="D11483" t="s">
        <v>8568</v>
      </c>
      <c r="E11483">
        <v>49.221482000000002</v>
      </c>
      <c r="F11483">
        <v>-122.653783</v>
      </c>
      <c r="G11483">
        <f>IF(route_map__2[[#This Row],[route_label]]&lt;&gt;A11484,0,SQRT((E11484-route_map__2[[#This Row],[stop_lat]])^2 + ((F11484-route_map__2[[#This Row],[stop_lon]])*COS(RADIANS(route_map__2[[#This Row],[stop_lat]])))^2)*111.32)</f>
        <v>0.27878209381533103</v>
      </c>
    </row>
    <row r="11484" spans="1:7" hidden="1" x14ac:dyDescent="0.2">
      <c r="A11484" t="s">
        <v>100</v>
      </c>
      <c r="B11484">
        <v>1</v>
      </c>
      <c r="C11484">
        <v>27</v>
      </c>
      <c r="D11484" t="s">
        <v>8569</v>
      </c>
      <c r="E11484">
        <v>49.221513999999999</v>
      </c>
      <c r="F11484">
        <v>-122.657617</v>
      </c>
      <c r="G11484">
        <f>IF(route_map__2[[#This Row],[route_label]]&lt;&gt;A11485,0,SQRT((E11485-route_map__2[[#This Row],[stop_lat]])^2 + ((F11485-route_map__2[[#This Row],[stop_lon]])*COS(RADIANS(route_map__2[[#This Row],[stop_lat]])))^2)*111.32)</f>
        <v>0.33736420772416037</v>
      </c>
    </row>
    <row r="11485" spans="1:7" hidden="1" x14ac:dyDescent="0.2">
      <c r="A11485" t="s">
        <v>100</v>
      </c>
      <c r="B11485">
        <v>1</v>
      </c>
      <c r="C11485">
        <v>28</v>
      </c>
      <c r="D11485" t="s">
        <v>8570</v>
      </c>
      <c r="E11485">
        <v>49.221527000000002</v>
      </c>
      <c r="F11485">
        <v>-122.662257</v>
      </c>
      <c r="G11485">
        <f>IF(route_map__2[[#This Row],[route_label]]&lt;&gt;A11486,0,SQRT((E11486-route_map__2[[#This Row],[stop_lat]])^2 + ((F11486-route_map__2[[#This Row],[stop_lon]])*COS(RADIANS(route_map__2[[#This Row],[stop_lat]])))^2)*111.32)</f>
        <v>0.36388615245138523</v>
      </c>
    </row>
    <row r="11486" spans="1:7" hidden="1" x14ac:dyDescent="0.2">
      <c r="A11486" t="s">
        <v>100</v>
      </c>
      <c r="B11486">
        <v>1</v>
      </c>
      <c r="C11486">
        <v>29</v>
      </c>
      <c r="D11486" t="s">
        <v>8571</v>
      </c>
      <c r="E11486">
        <v>49.220332999999997</v>
      </c>
      <c r="F11486">
        <v>-122.666916</v>
      </c>
      <c r="G11486">
        <f>IF(route_map__2[[#This Row],[route_label]]&lt;&gt;A11487,0,SQRT((E11487-route_map__2[[#This Row],[stop_lat]])^2 + ((F11487-route_map__2[[#This Row],[stop_lon]])*COS(RADIANS(route_map__2[[#This Row],[stop_lat]])))^2)*111.32)</f>
        <v>0.3757219189468079</v>
      </c>
    </row>
    <row r="11487" spans="1:7" hidden="1" x14ac:dyDescent="0.2">
      <c r="A11487" t="s">
        <v>100</v>
      </c>
      <c r="B11487">
        <v>1</v>
      </c>
      <c r="C11487">
        <v>30</v>
      </c>
      <c r="D11487" t="s">
        <v>8572</v>
      </c>
      <c r="E11487">
        <v>49.216959000000003</v>
      </c>
      <c r="F11487">
        <v>-122.667051</v>
      </c>
      <c r="G11487">
        <f>IF(route_map__2[[#This Row],[route_label]]&lt;&gt;A11488,0,SQRT((E11488-route_map__2[[#This Row],[stop_lat]])^2 + ((F11488-route_map__2[[#This Row],[stop_lon]])*COS(RADIANS(route_map__2[[#This Row],[stop_lat]])))^2)*111.32)</f>
        <v>0.43052817095597545</v>
      </c>
    </row>
    <row r="11488" spans="1:7" hidden="1" x14ac:dyDescent="0.2">
      <c r="A11488" t="s">
        <v>100</v>
      </c>
      <c r="B11488">
        <v>1</v>
      </c>
      <c r="C11488">
        <v>31</v>
      </c>
      <c r="D11488" t="s">
        <v>8573</v>
      </c>
      <c r="E11488">
        <v>49.217291000000003</v>
      </c>
      <c r="F11488">
        <v>-122.67295</v>
      </c>
      <c r="G11488">
        <f>IF(route_map__2[[#This Row],[route_label]]&lt;&gt;A11489,0,SQRT((E11489-route_map__2[[#This Row],[stop_lat]])^2 + ((F11489-route_map__2[[#This Row],[stop_lon]])*COS(RADIANS(route_map__2[[#This Row],[stop_lat]])))^2)*111.32)</f>
        <v>0.19720173992017012</v>
      </c>
    </row>
    <row r="11489" spans="1:7" hidden="1" x14ac:dyDescent="0.2">
      <c r="A11489" t="s">
        <v>100</v>
      </c>
      <c r="B11489">
        <v>1</v>
      </c>
      <c r="C11489">
        <v>32</v>
      </c>
      <c r="D11489" t="s">
        <v>8574</v>
      </c>
      <c r="E11489">
        <v>49.217281</v>
      </c>
      <c r="F11489">
        <v>-122.675662</v>
      </c>
      <c r="G11489">
        <f>IF(route_map__2[[#This Row],[route_label]]&lt;&gt;A11490,0,SQRT((E11490-route_map__2[[#This Row],[stop_lat]])^2 + ((F11490-route_map__2[[#This Row],[stop_lon]])*COS(RADIANS(route_map__2[[#This Row],[stop_lat]])))^2)*111.32)</f>
        <v>0.24388559577032912</v>
      </c>
    </row>
    <row r="11490" spans="1:7" hidden="1" x14ac:dyDescent="0.2">
      <c r="A11490" t="s">
        <v>100</v>
      </c>
      <c r="B11490">
        <v>1</v>
      </c>
      <c r="C11490">
        <v>33</v>
      </c>
      <c r="D11490" t="s">
        <v>8575</v>
      </c>
      <c r="E11490">
        <v>49.217267</v>
      </c>
      <c r="F11490">
        <v>-122.679016</v>
      </c>
      <c r="G11490">
        <f>IF(route_map__2[[#This Row],[route_label]]&lt;&gt;A11491,0,SQRT((E11491-route_map__2[[#This Row],[stop_lat]])^2 + ((F11491-route_map__2[[#This Row],[stop_lon]])*COS(RADIANS(route_map__2[[#This Row],[stop_lat]])))^2)*111.32)</f>
        <v>0.16891615902950322</v>
      </c>
    </row>
    <row r="11491" spans="1:7" hidden="1" x14ac:dyDescent="0.2">
      <c r="A11491" t="s">
        <v>100</v>
      </c>
      <c r="B11491">
        <v>1</v>
      </c>
      <c r="C11491">
        <v>34</v>
      </c>
      <c r="D11491" t="s">
        <v>8576</v>
      </c>
      <c r="E11491">
        <v>49.217258000000001</v>
      </c>
      <c r="F11491">
        <v>-122.68133899999999</v>
      </c>
      <c r="G11491">
        <f>IF(route_map__2[[#This Row],[route_label]]&lt;&gt;A11492,0,SQRT((E11492-route_map__2[[#This Row],[stop_lat]])^2 + ((F11492-route_map__2[[#This Row],[stop_lon]])*COS(RADIANS(route_map__2[[#This Row],[stop_lat]])))^2)*111.32)</f>
        <v>0.21087307916827003</v>
      </c>
    </row>
    <row r="11492" spans="1:7" hidden="1" x14ac:dyDescent="0.2">
      <c r="A11492" t="s">
        <v>100</v>
      </c>
      <c r="B11492">
        <v>1</v>
      </c>
      <c r="C11492">
        <v>35</v>
      </c>
      <c r="D11492" t="s">
        <v>8577</v>
      </c>
      <c r="E11492">
        <v>49.217246000000003</v>
      </c>
      <c r="F11492">
        <v>-122.68423900000001</v>
      </c>
      <c r="G11492">
        <f>IF(route_map__2[[#This Row],[route_label]]&lt;&gt;A11493,0,SQRT((E11493-route_map__2[[#This Row],[stop_lat]])^2 + ((F11493-route_map__2[[#This Row],[stop_lon]])*COS(RADIANS(route_map__2[[#This Row],[stop_lat]])))^2)*111.32)</f>
        <v>0.38056395826903683</v>
      </c>
    </row>
    <row r="11493" spans="1:7" hidden="1" x14ac:dyDescent="0.2">
      <c r="A11493" t="s">
        <v>100</v>
      </c>
      <c r="B11493">
        <v>1</v>
      </c>
      <c r="C11493">
        <v>36</v>
      </c>
      <c r="D11493" t="s">
        <v>8578</v>
      </c>
      <c r="E11493">
        <v>49.217610000000001</v>
      </c>
      <c r="F11493">
        <v>-122.689443</v>
      </c>
      <c r="G11493">
        <f>IF(route_map__2[[#This Row],[route_label]]&lt;&gt;A11494,0,SQRT((E11494-route_map__2[[#This Row],[stop_lat]])^2 + ((F11494-route_map__2[[#This Row],[stop_lon]])*COS(RADIANS(route_map__2[[#This Row],[stop_lat]])))^2)*111.32)</f>
        <v>0.20338169199237432</v>
      </c>
    </row>
    <row r="11494" spans="1:7" hidden="1" x14ac:dyDescent="0.2">
      <c r="A11494" t="s">
        <v>100</v>
      </c>
      <c r="B11494">
        <v>1</v>
      </c>
      <c r="C11494">
        <v>37</v>
      </c>
      <c r="D11494" t="s">
        <v>8579</v>
      </c>
      <c r="E11494">
        <v>49.219436999999999</v>
      </c>
      <c r="F11494">
        <v>-122.68944500000001</v>
      </c>
      <c r="G11494">
        <f>IF(route_map__2[[#This Row],[route_label]]&lt;&gt;A11495,0,SQRT((E11495-route_map__2[[#This Row],[stop_lat]])^2 + ((F11495-route_map__2[[#This Row],[stop_lon]])*COS(RADIANS(route_map__2[[#This Row],[stop_lat]])))^2)*111.32)</f>
        <v>0.18968933574179039</v>
      </c>
    </row>
    <row r="11495" spans="1:7" hidden="1" x14ac:dyDescent="0.2">
      <c r="A11495" t="s">
        <v>100</v>
      </c>
      <c r="B11495">
        <v>1</v>
      </c>
      <c r="C11495">
        <v>38</v>
      </c>
      <c r="D11495" t="s">
        <v>8580</v>
      </c>
      <c r="E11495">
        <v>49.221141000000003</v>
      </c>
      <c r="F11495">
        <v>-122.689447</v>
      </c>
      <c r="G11495">
        <f>IF(route_map__2[[#This Row],[route_label]]&lt;&gt;A11496,0,SQRT((E11496-route_map__2[[#This Row],[stop_lat]])^2 + ((F11496-route_map__2[[#This Row],[stop_lon]])*COS(RADIANS(route_map__2[[#This Row],[stop_lat]])))^2)*111.32)</f>
        <v>0.236558620263361</v>
      </c>
    </row>
    <row r="11496" spans="1:7" hidden="1" x14ac:dyDescent="0.2">
      <c r="A11496" t="s">
        <v>100</v>
      </c>
      <c r="B11496">
        <v>1</v>
      </c>
      <c r="C11496">
        <v>39</v>
      </c>
      <c r="D11496" t="s">
        <v>8581</v>
      </c>
      <c r="E11496">
        <v>49.223266000000002</v>
      </c>
      <c r="F11496">
        <v>-122.689429</v>
      </c>
      <c r="G11496">
        <f>IF(route_map__2[[#This Row],[route_label]]&lt;&gt;A11497,0,SQRT((E11497-route_map__2[[#This Row],[stop_lat]])^2 + ((F11497-route_map__2[[#This Row],[stop_lon]])*COS(RADIANS(route_map__2[[#This Row],[stop_lat]])))^2)*111.32)</f>
        <v>0.18747315764454078</v>
      </c>
    </row>
    <row r="11497" spans="1:7" hidden="1" x14ac:dyDescent="0.2">
      <c r="A11497" t="s">
        <v>100</v>
      </c>
      <c r="B11497">
        <v>1</v>
      </c>
      <c r="C11497">
        <v>40</v>
      </c>
      <c r="D11497" t="s">
        <v>8582</v>
      </c>
      <c r="E11497">
        <v>49.22495</v>
      </c>
      <c r="F11497">
        <v>-122.689402</v>
      </c>
      <c r="G11497">
        <f>IF(route_map__2[[#This Row],[route_label]]&lt;&gt;A11498,0,SQRT((E11498-route_map__2[[#This Row],[stop_lat]])^2 + ((F11498-route_map__2[[#This Row],[stop_lon]])*COS(RADIANS(route_map__2[[#This Row],[stop_lat]])))^2)*111.32)</f>
        <v>0.22609513972084097</v>
      </c>
    </row>
    <row r="11498" spans="1:7" hidden="1" x14ac:dyDescent="0.2">
      <c r="A11498" t="s">
        <v>100</v>
      </c>
      <c r="B11498">
        <v>1</v>
      </c>
      <c r="C11498">
        <v>41</v>
      </c>
      <c r="D11498" t="s">
        <v>8583</v>
      </c>
      <c r="E11498">
        <v>49.226981000000002</v>
      </c>
      <c r="F11498">
        <v>-122.68938300000001</v>
      </c>
      <c r="G11498">
        <f>IF(route_map__2[[#This Row],[route_label]]&lt;&gt;A11499,0,SQRT((E11499-route_map__2[[#This Row],[stop_lat]])^2 + ((F11499-route_map__2[[#This Row],[stop_lon]])*COS(RADIANS(route_map__2[[#This Row],[stop_lat]])))^2)*111.32)</f>
        <v>0.22609607440378193</v>
      </c>
    </row>
    <row r="11499" spans="1:7" hidden="1" x14ac:dyDescent="0.2">
      <c r="A11499" t="s">
        <v>100</v>
      </c>
      <c r="B11499">
        <v>1</v>
      </c>
      <c r="C11499">
        <v>42</v>
      </c>
      <c r="D11499" t="s">
        <v>8584</v>
      </c>
      <c r="E11499">
        <v>49.229011999999997</v>
      </c>
      <c r="F11499">
        <v>-122.689362</v>
      </c>
      <c r="G11499">
        <f>IF(route_map__2[[#This Row],[route_label]]&lt;&gt;A11500,0,SQRT((E11500-route_map__2[[#This Row],[stop_lat]])^2 + ((F11500-route_map__2[[#This Row],[stop_lon]])*COS(RADIANS(route_map__2[[#This Row],[stop_lat]])))^2)*111.32)</f>
        <v>0.30831220874459342</v>
      </c>
    </row>
    <row r="11500" spans="1:7" hidden="1" x14ac:dyDescent="0.2">
      <c r="A11500" t="s">
        <v>100</v>
      </c>
      <c r="B11500">
        <v>1</v>
      </c>
      <c r="C11500">
        <v>43</v>
      </c>
      <c r="D11500" t="s">
        <v>8585</v>
      </c>
      <c r="E11500">
        <v>49.231687000000001</v>
      </c>
      <c r="F11500">
        <v>-122.690461</v>
      </c>
      <c r="G11500">
        <f>IF(route_map__2[[#This Row],[route_label]]&lt;&gt;A11501,0,SQRT((E11501-route_map__2[[#This Row],[stop_lat]])^2 + ((F11501-route_map__2[[#This Row],[stop_lon]])*COS(RADIANS(route_map__2[[#This Row],[stop_lat]])))^2)*111.32)</f>
        <v>2.5826621785678983</v>
      </c>
    </row>
    <row r="11501" spans="1:7" hidden="1" x14ac:dyDescent="0.2">
      <c r="A11501" t="s">
        <v>100</v>
      </c>
      <c r="B11501">
        <v>1</v>
      </c>
      <c r="C11501">
        <v>44</v>
      </c>
      <c r="D11501" t="s">
        <v>8586</v>
      </c>
      <c r="E11501">
        <v>49.243949999999998</v>
      </c>
      <c r="F11501">
        <v>-122.72062099999999</v>
      </c>
      <c r="G11501">
        <f>IF(route_map__2[[#This Row],[route_label]]&lt;&gt;A11502,0,SQRT((E11502-route_map__2[[#This Row],[stop_lat]])^2 + ((F11502-route_map__2[[#This Row],[stop_lon]])*COS(RADIANS(route_map__2[[#This Row],[stop_lat]])))^2)*111.32)</f>
        <v>1.9522777457704268</v>
      </c>
    </row>
    <row r="11502" spans="1:7" hidden="1" x14ac:dyDescent="0.2">
      <c r="A11502" t="s">
        <v>100</v>
      </c>
      <c r="B11502">
        <v>1</v>
      </c>
      <c r="C11502">
        <v>45</v>
      </c>
      <c r="D11502" t="s">
        <v>4100</v>
      </c>
      <c r="E11502">
        <v>49.253669000000002</v>
      </c>
      <c r="F11502">
        <v>-122.742982</v>
      </c>
      <c r="G11502">
        <f>IF(route_map__2[[#This Row],[route_label]]&lt;&gt;A11503,0,SQRT((E11503-route_map__2[[#This Row],[stop_lat]])^2 + ((F11503-route_map__2[[#This Row],[stop_lon]])*COS(RADIANS(route_map__2[[#This Row],[stop_lat]])))^2)*111.32)</f>
        <v>0.49139068508606121</v>
      </c>
    </row>
    <row r="11503" spans="1:7" hidden="1" x14ac:dyDescent="0.2">
      <c r="A11503" t="s">
        <v>100</v>
      </c>
      <c r="B11503">
        <v>1</v>
      </c>
      <c r="C11503">
        <v>46</v>
      </c>
      <c r="D11503" t="s">
        <v>4101</v>
      </c>
      <c r="E11503">
        <v>49.256073999999998</v>
      </c>
      <c r="F11503">
        <v>-122.748653</v>
      </c>
      <c r="G11503">
        <f>IF(route_map__2[[#This Row],[route_label]]&lt;&gt;A11504,0,SQRT((E11504-route_map__2[[#This Row],[stop_lat]])^2 + ((F11504-route_map__2[[#This Row],[stop_lon]])*COS(RADIANS(route_map__2[[#This Row],[stop_lat]])))^2)*111.32)</f>
        <v>0.46229223471454295</v>
      </c>
    </row>
    <row r="11504" spans="1:7" hidden="1" x14ac:dyDescent="0.2">
      <c r="A11504" t="s">
        <v>100</v>
      </c>
      <c r="B11504">
        <v>1</v>
      </c>
      <c r="C11504">
        <v>47</v>
      </c>
      <c r="D11504" t="s">
        <v>4102</v>
      </c>
      <c r="E11504">
        <v>49.258332000000003</v>
      </c>
      <c r="F11504">
        <v>-122.75399299999999</v>
      </c>
      <c r="G11504">
        <f>IF(route_map__2[[#This Row],[route_label]]&lt;&gt;A11505,0,SQRT((E11505-route_map__2[[#This Row],[stop_lat]])^2 + ((F11505-route_map__2[[#This Row],[stop_lon]])*COS(RADIANS(route_map__2[[#This Row],[stop_lat]])))^2)*111.32)</f>
        <v>1.2012418761823844</v>
      </c>
    </row>
    <row r="11505" spans="1:7" hidden="1" x14ac:dyDescent="0.2">
      <c r="A11505" t="s">
        <v>100</v>
      </c>
      <c r="B11505">
        <v>1</v>
      </c>
      <c r="C11505">
        <v>48</v>
      </c>
      <c r="D11505" t="s">
        <v>4103</v>
      </c>
      <c r="E11505">
        <v>49.264108999999998</v>
      </c>
      <c r="F11505">
        <v>-122.76795799999999</v>
      </c>
      <c r="G11505">
        <f>IF(route_map__2[[#This Row],[route_label]]&lt;&gt;A11506,0,SQRT((E11506-route_map__2[[#This Row],[stop_lat]])^2 + ((F11506-route_map__2[[#This Row],[stop_lon]])*COS(RADIANS(route_map__2[[#This Row],[stop_lat]])))^2)*111.32)</f>
        <v>0.64150041557774218</v>
      </c>
    </row>
    <row r="11506" spans="1:7" hidden="1" x14ac:dyDescent="0.2">
      <c r="A11506" t="s">
        <v>100</v>
      </c>
      <c r="B11506">
        <v>1</v>
      </c>
      <c r="C11506">
        <v>49</v>
      </c>
      <c r="D11506" t="s">
        <v>4104</v>
      </c>
      <c r="E11506">
        <v>49.267204999999997</v>
      </c>
      <c r="F11506">
        <v>-122.775406</v>
      </c>
      <c r="G11506">
        <f>IF(route_map__2[[#This Row],[route_label]]&lt;&gt;A11507,0,SQRT((E11507-route_map__2[[#This Row],[stop_lat]])^2 + ((F11507-route_map__2[[#This Row],[stop_lon]])*COS(RADIANS(route_map__2[[#This Row],[stop_lat]])))^2)*111.32)</f>
        <v>0.69101358929917422</v>
      </c>
    </row>
    <row r="11507" spans="1:7" hidden="1" x14ac:dyDescent="0.2">
      <c r="A11507" t="s">
        <v>100</v>
      </c>
      <c r="B11507">
        <v>1</v>
      </c>
      <c r="C11507">
        <v>50</v>
      </c>
      <c r="D11507" t="s">
        <v>3927</v>
      </c>
      <c r="E11507">
        <v>49.270603999999999</v>
      </c>
      <c r="F11507">
        <v>-122.783366</v>
      </c>
      <c r="G11507">
        <f>IF(route_map__2[[#This Row],[route_label]]&lt;&gt;A11508,0,SQRT((E11508-route_map__2[[#This Row],[stop_lat]])^2 + ((F11508-route_map__2[[#This Row],[stop_lon]])*COS(RADIANS(route_map__2[[#This Row],[stop_lat]])))^2)*111.32)</f>
        <v>0.74061957321257799</v>
      </c>
    </row>
    <row r="11508" spans="1:7" hidden="1" x14ac:dyDescent="0.2">
      <c r="A11508" t="s">
        <v>100</v>
      </c>
      <c r="B11508">
        <v>1</v>
      </c>
      <c r="C11508">
        <v>51</v>
      </c>
      <c r="D11508" t="s">
        <v>3928</v>
      </c>
      <c r="E11508">
        <v>49.274251999999997</v>
      </c>
      <c r="F11508">
        <v>-122.791893</v>
      </c>
      <c r="G11508">
        <f>IF(route_map__2[[#This Row],[route_label]]&lt;&gt;A11509,0,SQRT((E11509-route_map__2[[#This Row],[stop_lat]])^2 + ((F11509-route_map__2[[#This Row],[stop_lon]])*COS(RADIANS(route_map__2[[#This Row],[stop_lat]])))^2)*111.32)</f>
        <v>0.51443241816140883</v>
      </c>
    </row>
    <row r="11509" spans="1:7" hidden="1" x14ac:dyDescent="0.2">
      <c r="A11509" t="s">
        <v>100</v>
      </c>
      <c r="B11509">
        <v>1</v>
      </c>
      <c r="C11509">
        <v>52</v>
      </c>
      <c r="D11509" t="s">
        <v>3627</v>
      </c>
      <c r="E11509">
        <v>49.275475999999998</v>
      </c>
      <c r="F11509">
        <v>-122.798723</v>
      </c>
      <c r="G11509">
        <f>IF(route_map__2[[#This Row],[route_label]]&lt;&gt;A11510,0,SQRT((E11510-route_map__2[[#This Row],[stop_lat]])^2 + ((F11510-route_map__2[[#This Row],[stop_lon]])*COS(RADIANS(route_map__2[[#This Row],[stop_lat]])))^2)*111.32)</f>
        <v>0</v>
      </c>
    </row>
    <row r="11510" spans="1:7" hidden="1" x14ac:dyDescent="0.2">
      <c r="A11510" t="s">
        <v>317</v>
      </c>
      <c r="B11510">
        <v>0</v>
      </c>
      <c r="C11510">
        <v>1</v>
      </c>
      <c r="D11510" t="s">
        <v>8587</v>
      </c>
      <c r="E11510">
        <v>49.202813999999996</v>
      </c>
      <c r="F11510">
        <v>-122.679862</v>
      </c>
      <c r="G11510">
        <f>IF(route_map__2[[#This Row],[route_label]]&lt;&gt;A11511,0,SQRT((E11511-route_map__2[[#This Row],[stop_lat]])^2 + ((F11511-route_map__2[[#This Row],[stop_lon]])*COS(RADIANS(route_map__2[[#This Row],[stop_lat]])))^2)*111.32)</f>
        <v>0.92572841646036041</v>
      </c>
    </row>
    <row r="11511" spans="1:7" hidden="1" x14ac:dyDescent="0.2">
      <c r="A11511" t="s">
        <v>317</v>
      </c>
      <c r="B11511">
        <v>0</v>
      </c>
      <c r="C11511">
        <v>2</v>
      </c>
      <c r="D11511" t="s">
        <v>8588</v>
      </c>
      <c r="E11511">
        <v>49.211060000000003</v>
      </c>
      <c r="F11511">
        <v>-122.67821499999999</v>
      </c>
      <c r="G11511">
        <f>IF(route_map__2[[#This Row],[route_label]]&lt;&gt;A11512,0,SQRT((E11512-route_map__2[[#This Row],[stop_lat]])^2 + ((F11512-route_map__2[[#This Row],[stop_lon]])*COS(RADIANS(route_map__2[[#This Row],[stop_lat]])))^2)*111.32)</f>
        <v>0.48009528027892578</v>
      </c>
    </row>
    <row r="11512" spans="1:7" hidden="1" x14ac:dyDescent="0.2">
      <c r="A11512" t="s">
        <v>317</v>
      </c>
      <c r="B11512">
        <v>0</v>
      </c>
      <c r="C11512">
        <v>3</v>
      </c>
      <c r="D11512" t="s">
        <v>8589</v>
      </c>
      <c r="E11512">
        <v>49.210658000000002</v>
      </c>
      <c r="F11512">
        <v>-122.67164200000001</v>
      </c>
      <c r="G11512">
        <f>IF(route_map__2[[#This Row],[route_label]]&lt;&gt;A11513,0,SQRT((E11513-route_map__2[[#This Row],[stop_lat]])^2 + ((F11513-route_map__2[[#This Row],[stop_lon]])*COS(RADIANS(route_map__2[[#This Row],[stop_lat]])))^2)*111.32)</f>
        <v>0.26395021554863485</v>
      </c>
    </row>
    <row r="11513" spans="1:7" hidden="1" x14ac:dyDescent="0.2">
      <c r="A11513" t="s">
        <v>317</v>
      </c>
      <c r="B11513">
        <v>0</v>
      </c>
      <c r="C11513">
        <v>4</v>
      </c>
      <c r="D11513" t="s">
        <v>8590</v>
      </c>
      <c r="E11513">
        <v>49.212938999999999</v>
      </c>
      <c r="F11513">
        <v>-122.67065100000001</v>
      </c>
      <c r="G11513">
        <f>IF(route_map__2[[#This Row],[route_label]]&lt;&gt;A11514,0,SQRT((E11514-route_map__2[[#This Row],[stop_lat]])^2 + ((F11514-route_map__2[[#This Row],[stop_lon]])*COS(RADIANS(route_map__2[[#This Row],[stop_lat]])))^2)*111.32)</f>
        <v>0.25633336614408442</v>
      </c>
    </row>
    <row r="11514" spans="1:7" hidden="1" x14ac:dyDescent="0.2">
      <c r="A11514" t="s">
        <v>317</v>
      </c>
      <c r="B11514">
        <v>0</v>
      </c>
      <c r="C11514">
        <v>5</v>
      </c>
      <c r="D11514" t="s">
        <v>8591</v>
      </c>
      <c r="E11514">
        <v>49.214734999999997</v>
      </c>
      <c r="F11514">
        <v>-122.67285699999999</v>
      </c>
      <c r="G11514">
        <f>IF(route_map__2[[#This Row],[route_label]]&lt;&gt;A11515,0,SQRT((E11515-route_map__2[[#This Row],[stop_lat]])^2 + ((F11515-route_map__2[[#This Row],[stop_lon]])*COS(RADIANS(route_map__2[[#This Row],[stop_lat]])))^2)*111.32)</f>
        <v>0.29593129131084495</v>
      </c>
    </row>
    <row r="11515" spans="1:7" hidden="1" x14ac:dyDescent="0.2">
      <c r="A11515" t="s">
        <v>317</v>
      </c>
      <c r="B11515">
        <v>0</v>
      </c>
      <c r="C11515">
        <v>6</v>
      </c>
      <c r="D11515" t="s">
        <v>8511</v>
      </c>
      <c r="E11515">
        <v>49.217156000000003</v>
      </c>
      <c r="F11515">
        <v>-122.674538</v>
      </c>
      <c r="G11515">
        <f>IF(route_map__2[[#This Row],[route_label]]&lt;&gt;A11516,0,SQRT((E11516-route_map__2[[#This Row],[stop_lat]])^2 + ((F11516-route_map__2[[#This Row],[stop_lon]])*COS(RADIANS(route_map__2[[#This Row],[stop_lat]])))^2)*111.32)</f>
        <v>0.2513711226059766</v>
      </c>
    </row>
    <row r="11516" spans="1:7" hidden="1" x14ac:dyDescent="0.2">
      <c r="A11516" t="s">
        <v>317</v>
      </c>
      <c r="B11516">
        <v>0</v>
      </c>
      <c r="C11516">
        <v>7</v>
      </c>
      <c r="D11516" t="s">
        <v>8512</v>
      </c>
      <c r="E11516">
        <v>49.21716</v>
      </c>
      <c r="F11516">
        <v>-122.671081</v>
      </c>
      <c r="G11516">
        <f>IF(route_map__2[[#This Row],[route_label]]&lt;&gt;A11517,0,SQRT((E11517-route_map__2[[#This Row],[stop_lat]])^2 + ((F11517-route_map__2[[#This Row],[stop_lon]])*COS(RADIANS(route_map__2[[#This Row],[stop_lat]])))^2)*111.32)</f>
        <v>0.35664172622050444</v>
      </c>
    </row>
    <row r="11517" spans="1:7" hidden="1" x14ac:dyDescent="0.2">
      <c r="A11517" t="s">
        <v>317</v>
      </c>
      <c r="B11517">
        <v>0</v>
      </c>
      <c r="C11517">
        <v>8</v>
      </c>
      <c r="D11517" t="s">
        <v>8592</v>
      </c>
      <c r="E11517">
        <v>49.216687</v>
      </c>
      <c r="F11517">
        <v>-122.66623</v>
      </c>
      <c r="G11517">
        <f>IF(route_map__2[[#This Row],[route_label]]&lt;&gt;A11518,0,SQRT((E11518-route_map__2[[#This Row],[stop_lat]])^2 + ((F11518-route_map__2[[#This Row],[stop_lon]])*COS(RADIANS(route_map__2[[#This Row],[stop_lat]])))^2)*111.32)</f>
        <v>0.24192876875317815</v>
      </c>
    </row>
    <row r="11518" spans="1:7" hidden="1" x14ac:dyDescent="0.2">
      <c r="A11518" t="s">
        <v>317</v>
      </c>
      <c r="B11518">
        <v>0</v>
      </c>
      <c r="C11518">
        <v>9</v>
      </c>
      <c r="D11518" t="s">
        <v>8593</v>
      </c>
      <c r="E11518">
        <v>49.218024</v>
      </c>
      <c r="F11518">
        <v>-122.668853</v>
      </c>
      <c r="G11518">
        <f>IF(route_map__2[[#This Row],[route_label]]&lt;&gt;A11519,0,SQRT((E11519-route_map__2[[#This Row],[stop_lat]])^2 + ((F11519-route_map__2[[#This Row],[stop_lon]])*COS(RADIANS(route_map__2[[#This Row],[stop_lat]])))^2)*111.32)</f>
        <v>0.36508890484659962</v>
      </c>
    </row>
    <row r="11519" spans="1:7" hidden="1" x14ac:dyDescent="0.2">
      <c r="A11519" t="s">
        <v>317</v>
      </c>
      <c r="B11519">
        <v>0</v>
      </c>
      <c r="C11519">
        <v>10</v>
      </c>
      <c r="D11519" t="s">
        <v>8594</v>
      </c>
      <c r="E11519">
        <v>49.221055999999997</v>
      </c>
      <c r="F11519">
        <v>-122.670767</v>
      </c>
      <c r="G11519">
        <f>IF(route_map__2[[#This Row],[route_label]]&lt;&gt;A11520,0,SQRT((E11520-route_map__2[[#This Row],[stop_lat]])^2 + ((F11520-route_map__2[[#This Row],[stop_lon]])*COS(RADIANS(route_map__2[[#This Row],[stop_lat]])))^2)*111.32)</f>
        <v>0.14046947063758872</v>
      </c>
    </row>
    <row r="11520" spans="1:7" hidden="1" x14ac:dyDescent="0.2">
      <c r="A11520" t="s">
        <v>317</v>
      </c>
      <c r="B11520">
        <v>0</v>
      </c>
      <c r="C11520">
        <v>11</v>
      </c>
      <c r="D11520" t="s">
        <v>8595</v>
      </c>
      <c r="E11520">
        <v>49.220613</v>
      </c>
      <c r="F11520">
        <v>-122.67257600000001</v>
      </c>
      <c r="G11520">
        <f>IF(route_map__2[[#This Row],[route_label]]&lt;&gt;A11521,0,SQRT((E11521-route_map__2[[#This Row],[stop_lat]])^2 + ((F11521-route_map__2[[#This Row],[stop_lon]])*COS(RADIANS(route_map__2[[#This Row],[stop_lat]])))^2)*111.32)</f>
        <v>0</v>
      </c>
    </row>
    <row r="11521" spans="1:7" hidden="1" x14ac:dyDescent="0.2">
      <c r="A11521" t="s">
        <v>317</v>
      </c>
      <c r="B11521">
        <v>1</v>
      </c>
      <c r="C11521">
        <v>1</v>
      </c>
      <c r="D11521" t="s">
        <v>8595</v>
      </c>
      <c r="E11521">
        <v>49.220613</v>
      </c>
      <c r="F11521">
        <v>-122.67257600000001</v>
      </c>
      <c r="G11521">
        <f>IF(route_map__2[[#This Row],[route_label]]&lt;&gt;A11522,0,SQRT((E11522-route_map__2[[#This Row],[stop_lat]])^2 + ((F11522-route_map__2[[#This Row],[stop_lon]])*COS(RADIANS(route_map__2[[#This Row],[stop_lat]])))^2)*111.32)</f>
        <v>0.53193079236911045</v>
      </c>
    </row>
    <row r="11522" spans="1:7" hidden="1" x14ac:dyDescent="0.2">
      <c r="A11522" t="s">
        <v>317</v>
      </c>
      <c r="B11522">
        <v>1</v>
      </c>
      <c r="C11522">
        <v>2</v>
      </c>
      <c r="D11522" t="s">
        <v>8596</v>
      </c>
      <c r="E11522">
        <v>49.217222999999997</v>
      </c>
      <c r="F11522">
        <v>-122.66742000000001</v>
      </c>
      <c r="G11522">
        <f>IF(route_map__2[[#This Row],[route_label]]&lt;&gt;A11523,0,SQRT((E11523-route_map__2[[#This Row],[stop_lat]])^2 + ((F11523-route_map__2[[#This Row],[stop_lon]])*COS(RADIANS(route_map__2[[#This Row],[stop_lat]])))^2)*111.32)</f>
        <v>0.40217660906758074</v>
      </c>
    </row>
    <row r="11523" spans="1:7" hidden="1" x14ac:dyDescent="0.2">
      <c r="A11523" t="s">
        <v>317</v>
      </c>
      <c r="B11523">
        <v>1</v>
      </c>
      <c r="C11523">
        <v>3</v>
      </c>
      <c r="D11523" t="s">
        <v>8573</v>
      </c>
      <c r="E11523">
        <v>49.217291000000003</v>
      </c>
      <c r="F11523">
        <v>-122.67295</v>
      </c>
      <c r="G11523">
        <f>IF(route_map__2[[#This Row],[route_label]]&lt;&gt;A11524,0,SQRT((E11524-route_map__2[[#This Row],[stop_lat]])^2 + ((F11524-route_map__2[[#This Row],[stop_lon]])*COS(RADIANS(route_map__2[[#This Row],[stop_lat]])))^2)*111.32)</f>
        <v>0.16580258250103089</v>
      </c>
    </row>
    <row r="11524" spans="1:7" hidden="1" x14ac:dyDescent="0.2">
      <c r="A11524" t="s">
        <v>317</v>
      </c>
      <c r="B11524">
        <v>1</v>
      </c>
      <c r="C11524">
        <v>4</v>
      </c>
      <c r="D11524" t="s">
        <v>8597</v>
      </c>
      <c r="E11524">
        <v>49.216940000000001</v>
      </c>
      <c r="F11524">
        <v>-122.675166</v>
      </c>
      <c r="G11524">
        <f>IF(route_map__2[[#This Row],[route_label]]&lt;&gt;A11525,0,SQRT((E11525-route_map__2[[#This Row],[stop_lat]])^2 + ((F11525-route_map__2[[#This Row],[stop_lon]])*COS(RADIANS(route_map__2[[#This Row],[stop_lat]])))^2)*111.32)</f>
        <v>0.26347021491085371</v>
      </c>
    </row>
    <row r="11525" spans="1:7" hidden="1" x14ac:dyDescent="0.2">
      <c r="A11525" t="s">
        <v>317</v>
      </c>
      <c r="B11525">
        <v>1</v>
      </c>
      <c r="C11525">
        <v>5</v>
      </c>
      <c r="D11525" t="s">
        <v>8598</v>
      </c>
      <c r="E11525">
        <v>49.214672999999998</v>
      </c>
      <c r="F11525">
        <v>-122.674125</v>
      </c>
      <c r="G11525">
        <f>IF(route_map__2[[#This Row],[route_label]]&lt;&gt;A11526,0,SQRT((E11526-route_map__2[[#This Row],[stop_lat]])^2 + ((F11526-route_map__2[[#This Row],[stop_lon]])*COS(RADIANS(route_map__2[[#This Row],[stop_lat]])))^2)*111.32)</f>
        <v>0.18819649603079133</v>
      </c>
    </row>
    <row r="11526" spans="1:7" hidden="1" x14ac:dyDescent="0.2">
      <c r="A11526" t="s">
        <v>317</v>
      </c>
      <c r="B11526">
        <v>1</v>
      </c>
      <c r="C11526">
        <v>6</v>
      </c>
      <c r="D11526" t="s">
        <v>8599</v>
      </c>
      <c r="E11526">
        <v>49.214134000000001</v>
      </c>
      <c r="F11526">
        <v>-122.671672</v>
      </c>
      <c r="G11526">
        <f>IF(route_map__2[[#This Row],[route_label]]&lt;&gt;A11527,0,SQRT((E11527-route_map__2[[#This Row],[stop_lat]])^2 + ((F11527-route_map__2[[#This Row],[stop_lon]])*COS(RADIANS(route_map__2[[#This Row],[stop_lat]])))^2)*111.32)</f>
        <v>0.24659873338215907</v>
      </c>
    </row>
    <row r="11527" spans="1:7" hidden="1" x14ac:dyDescent="0.2">
      <c r="A11527" t="s">
        <v>317</v>
      </c>
      <c r="B11527">
        <v>1</v>
      </c>
      <c r="C11527">
        <v>7</v>
      </c>
      <c r="D11527" t="s">
        <v>8600</v>
      </c>
      <c r="E11527">
        <v>49.21199</v>
      </c>
      <c r="F11527">
        <v>-122.67081899999999</v>
      </c>
      <c r="G11527">
        <f>IF(route_map__2[[#This Row],[route_label]]&lt;&gt;A11528,0,SQRT((E11528-route_map__2[[#This Row],[stop_lat]])^2 + ((F11528-route_map__2[[#This Row],[stop_lon]])*COS(RADIANS(route_map__2[[#This Row],[stop_lat]])))^2)*111.32)</f>
        <v>0.17639753048646237</v>
      </c>
    </row>
    <row r="11528" spans="1:7" hidden="1" x14ac:dyDescent="0.2">
      <c r="A11528" t="s">
        <v>317</v>
      </c>
      <c r="B11528">
        <v>1</v>
      </c>
      <c r="C11528">
        <v>8</v>
      </c>
      <c r="D11528" t="s">
        <v>8601</v>
      </c>
      <c r="E11528">
        <v>49.210752999999997</v>
      </c>
      <c r="F11528">
        <v>-122.672335</v>
      </c>
      <c r="G11528">
        <f>IF(route_map__2[[#This Row],[route_label]]&lt;&gt;A11529,0,SQRT((E11529-route_map__2[[#This Row],[stop_lat]])^2 + ((F11529-route_map__2[[#This Row],[stop_lon]])*COS(RADIANS(route_map__2[[#This Row],[stop_lat]])))^2)*111.32)</f>
        <v>0.32059832979491865</v>
      </c>
    </row>
    <row r="11529" spans="1:7" hidden="1" x14ac:dyDescent="0.2">
      <c r="A11529" t="s">
        <v>317</v>
      </c>
      <c r="B11529">
        <v>1</v>
      </c>
      <c r="C11529">
        <v>9</v>
      </c>
      <c r="D11529" t="s">
        <v>8602</v>
      </c>
      <c r="E11529">
        <v>49.211523</v>
      </c>
      <c r="F11529">
        <v>-122.67658299999999</v>
      </c>
      <c r="G11529">
        <f>IF(route_map__2[[#This Row],[route_label]]&lt;&gt;A11530,0,SQRT((E11530-route_map__2[[#This Row],[stop_lat]])^2 + ((F11530-route_map__2[[#This Row],[stop_lon]])*COS(RADIANS(route_map__2[[#This Row],[stop_lat]])))^2)*111.32)</f>
        <v>0.2016666181142944</v>
      </c>
    </row>
    <row r="11530" spans="1:7" hidden="1" x14ac:dyDescent="0.2">
      <c r="A11530" t="s">
        <v>317</v>
      </c>
      <c r="B11530">
        <v>1</v>
      </c>
      <c r="C11530">
        <v>10</v>
      </c>
      <c r="D11530" t="s">
        <v>8603</v>
      </c>
      <c r="E11530">
        <v>49.210158999999997</v>
      </c>
      <c r="F11530">
        <v>-122.678408</v>
      </c>
      <c r="G11530">
        <f>IF(route_map__2[[#This Row],[route_label]]&lt;&gt;A11531,0,SQRT((E11531-route_map__2[[#This Row],[stop_lat]])^2 + ((F11531-route_map__2[[#This Row],[stop_lon]])*COS(RADIANS(route_map__2[[#This Row],[stop_lat]])))^2)*111.32)</f>
        <v>0.38483334994355761</v>
      </c>
    </row>
    <row r="11531" spans="1:7" hidden="1" x14ac:dyDescent="0.2">
      <c r="A11531" t="s">
        <v>317</v>
      </c>
      <c r="B11531">
        <v>1</v>
      </c>
      <c r="C11531">
        <v>11</v>
      </c>
      <c r="D11531" t="s">
        <v>8604</v>
      </c>
      <c r="E11531">
        <v>49.206702</v>
      </c>
      <c r="F11531">
        <v>-122.67841199999999</v>
      </c>
      <c r="G11531">
        <f>IF(route_map__2[[#This Row],[route_label]]&lt;&gt;A11532,0,SQRT((E11532-route_map__2[[#This Row],[stop_lat]])^2 + ((F11532-route_map__2[[#This Row],[stop_lon]])*COS(RADIANS(route_map__2[[#This Row],[stop_lat]])))^2)*111.32)</f>
        <v>0.26039897208989893</v>
      </c>
    </row>
    <row r="11532" spans="1:7" hidden="1" x14ac:dyDescent="0.2">
      <c r="A11532" t="s">
        <v>317</v>
      </c>
      <c r="B11532">
        <v>1</v>
      </c>
      <c r="C11532">
        <v>12</v>
      </c>
      <c r="D11532" t="s">
        <v>8605</v>
      </c>
      <c r="E11532">
        <v>49.204363000000001</v>
      </c>
      <c r="F11532">
        <v>-122.678366</v>
      </c>
      <c r="G11532">
        <f>IF(route_map__2[[#This Row],[route_label]]&lt;&gt;A11533,0,SQRT((E11533-route_map__2[[#This Row],[stop_lat]])^2 + ((F11533-route_map__2[[#This Row],[stop_lon]])*COS(RADIANS(route_map__2[[#This Row],[stop_lat]])))^2)*111.32)</f>
        <v>0.20389413046685445</v>
      </c>
    </row>
    <row r="11533" spans="1:7" hidden="1" x14ac:dyDescent="0.2">
      <c r="A11533" t="s">
        <v>317</v>
      </c>
      <c r="B11533">
        <v>1</v>
      </c>
      <c r="C11533">
        <v>13</v>
      </c>
      <c r="D11533" t="s">
        <v>8587</v>
      </c>
      <c r="E11533">
        <v>49.202813999999996</v>
      </c>
      <c r="F11533">
        <v>-122.679862</v>
      </c>
      <c r="G11533">
        <f>IF(route_map__2[[#This Row],[route_label]]&lt;&gt;A11534,0,SQRT((E11534-route_map__2[[#This Row],[stop_lat]])^2 + ((F11534-route_map__2[[#This Row],[stop_lon]])*COS(RADIANS(route_map__2[[#This Row],[stop_lat]])))^2)*111.32)</f>
        <v>0</v>
      </c>
    </row>
    <row r="11534" spans="1:7" hidden="1" x14ac:dyDescent="0.2">
      <c r="A11534" t="s">
        <v>319</v>
      </c>
      <c r="B11534">
        <v>0</v>
      </c>
      <c r="C11534">
        <v>1</v>
      </c>
      <c r="D11534" t="s">
        <v>8587</v>
      </c>
      <c r="E11534">
        <v>49.202813999999996</v>
      </c>
      <c r="F11534">
        <v>-122.679862</v>
      </c>
      <c r="G11534">
        <f>IF(route_map__2[[#This Row],[route_label]]&lt;&gt;A11535,0,SQRT((E11535-route_map__2[[#This Row],[stop_lat]])^2 + ((F11535-route_map__2[[#This Row],[stop_lon]])*COS(RADIANS(route_map__2[[#This Row],[stop_lat]])))^2)*111.32)</f>
        <v>0.92572841646036041</v>
      </c>
    </row>
    <row r="11535" spans="1:7" hidden="1" x14ac:dyDescent="0.2">
      <c r="A11535" t="s">
        <v>319</v>
      </c>
      <c r="B11535">
        <v>0</v>
      </c>
      <c r="C11535">
        <v>2</v>
      </c>
      <c r="D11535" t="s">
        <v>8588</v>
      </c>
      <c r="E11535">
        <v>49.211060000000003</v>
      </c>
      <c r="F11535">
        <v>-122.67821499999999</v>
      </c>
      <c r="G11535">
        <f>IF(route_map__2[[#This Row],[route_label]]&lt;&gt;A11536,0,SQRT((E11536-route_map__2[[#This Row],[stop_lat]])^2 + ((F11536-route_map__2[[#This Row],[stop_lon]])*COS(RADIANS(route_map__2[[#This Row],[stop_lat]])))^2)*111.32)</f>
        <v>8.7286998485039263E-2</v>
      </c>
    </row>
    <row r="11536" spans="1:7" hidden="1" x14ac:dyDescent="0.2">
      <c r="A11536" t="s">
        <v>319</v>
      </c>
      <c r="B11536">
        <v>0</v>
      </c>
      <c r="C11536">
        <v>3</v>
      </c>
      <c r="D11536" t="s">
        <v>8606</v>
      </c>
      <c r="E11536">
        <v>49.211843999999999</v>
      </c>
      <c r="F11536">
        <v>-122.678195</v>
      </c>
      <c r="G11536">
        <f>IF(route_map__2[[#This Row],[route_label]]&lt;&gt;A11537,0,SQRT((E11537-route_map__2[[#This Row],[stop_lat]])^2 + ((F11537-route_map__2[[#This Row],[stop_lon]])*COS(RADIANS(route_map__2[[#This Row],[stop_lat]])))^2)*111.32)</f>
        <v>0.29454667380492977</v>
      </c>
    </row>
    <row r="11537" spans="1:7" hidden="1" x14ac:dyDescent="0.2">
      <c r="A11537" t="s">
        <v>319</v>
      </c>
      <c r="B11537">
        <v>0</v>
      </c>
      <c r="C11537">
        <v>4</v>
      </c>
      <c r="D11537" t="s">
        <v>8607</v>
      </c>
      <c r="E11537">
        <v>49.214474000000003</v>
      </c>
      <c r="F11537">
        <v>-122.678639</v>
      </c>
      <c r="G11537">
        <f>IF(route_map__2[[#This Row],[route_label]]&lt;&gt;A11538,0,SQRT((E11538-route_map__2[[#This Row],[stop_lat]])^2 + ((F11538-route_map__2[[#This Row],[stop_lon]])*COS(RADIANS(route_map__2[[#This Row],[stop_lat]])))^2)*111.32)</f>
        <v>0.34578378523155334</v>
      </c>
    </row>
    <row r="11538" spans="1:7" hidden="1" x14ac:dyDescent="0.2">
      <c r="A11538" t="s">
        <v>319</v>
      </c>
      <c r="B11538">
        <v>0</v>
      </c>
      <c r="C11538">
        <v>5</v>
      </c>
      <c r="D11538" t="s">
        <v>8608</v>
      </c>
      <c r="E11538">
        <v>49.214447999999997</v>
      </c>
      <c r="F11538">
        <v>-122.68339400000001</v>
      </c>
      <c r="G11538">
        <f>IF(route_map__2[[#This Row],[route_label]]&lt;&gt;A11539,0,SQRT((E11539-route_map__2[[#This Row],[stop_lat]])^2 + ((F11539-route_map__2[[#This Row],[stop_lon]])*COS(RADIANS(route_map__2[[#This Row],[stop_lat]])))^2)*111.32)</f>
        <v>0.11664495407181114</v>
      </c>
    </row>
    <row r="11539" spans="1:7" hidden="1" x14ac:dyDescent="0.2">
      <c r="A11539" t="s">
        <v>319</v>
      </c>
      <c r="B11539">
        <v>0</v>
      </c>
      <c r="C11539">
        <v>6</v>
      </c>
      <c r="D11539" t="s">
        <v>8609</v>
      </c>
      <c r="E11539">
        <v>49.215470000000003</v>
      </c>
      <c r="F11539">
        <v>-122.68374799999999</v>
      </c>
      <c r="G11539">
        <f>IF(route_map__2[[#This Row],[route_label]]&lt;&gt;A11540,0,SQRT((E11540-route_map__2[[#This Row],[stop_lat]])^2 + ((F11540-route_map__2[[#This Row],[stop_lon]])*COS(RADIANS(route_map__2[[#This Row],[stop_lat]])))^2)*111.32)</f>
        <v>0.20090232198140617</v>
      </c>
    </row>
    <row r="11540" spans="1:7" hidden="1" x14ac:dyDescent="0.2">
      <c r="A11540" t="s">
        <v>319</v>
      </c>
      <c r="B11540">
        <v>0</v>
      </c>
      <c r="C11540">
        <v>7</v>
      </c>
      <c r="D11540" t="s">
        <v>8577</v>
      </c>
      <c r="E11540">
        <v>49.217246000000003</v>
      </c>
      <c r="F11540">
        <v>-122.68423900000001</v>
      </c>
      <c r="G11540">
        <f>IF(route_map__2[[#This Row],[route_label]]&lt;&gt;A11541,0,SQRT((E11541-route_map__2[[#This Row],[stop_lat]])^2 + ((F11541-route_map__2[[#This Row],[stop_lon]])*COS(RADIANS(route_map__2[[#This Row],[stop_lat]])))^2)*111.32)</f>
        <v>0.38056395826903683</v>
      </c>
    </row>
    <row r="11541" spans="1:7" hidden="1" x14ac:dyDescent="0.2">
      <c r="A11541" t="s">
        <v>319</v>
      </c>
      <c r="B11541">
        <v>0</v>
      </c>
      <c r="C11541">
        <v>8</v>
      </c>
      <c r="D11541" t="s">
        <v>8578</v>
      </c>
      <c r="E11541">
        <v>49.217610000000001</v>
      </c>
      <c r="F11541">
        <v>-122.689443</v>
      </c>
      <c r="G11541">
        <f>IF(route_map__2[[#This Row],[route_label]]&lt;&gt;A11542,0,SQRT((E11542-route_map__2[[#This Row],[stop_lat]])^2 + ((F11542-route_map__2[[#This Row],[stop_lon]])*COS(RADIANS(route_map__2[[#This Row],[stop_lat]])))^2)*111.32)</f>
        <v>0.21440455846720655</v>
      </c>
    </row>
    <row r="11542" spans="1:7" hidden="1" x14ac:dyDescent="0.2">
      <c r="A11542" t="s">
        <v>319</v>
      </c>
      <c r="B11542">
        <v>0</v>
      </c>
      <c r="C11542">
        <v>9</v>
      </c>
      <c r="D11542" t="s">
        <v>8610</v>
      </c>
      <c r="E11542">
        <v>49.219079000000001</v>
      </c>
      <c r="F11542">
        <v>-122.69135</v>
      </c>
      <c r="G11542">
        <f>IF(route_map__2[[#This Row],[route_label]]&lt;&gt;A11543,0,SQRT((E11543-route_map__2[[#This Row],[stop_lat]])^2 + ((F11543-route_map__2[[#This Row],[stop_lon]])*COS(RADIANS(route_map__2[[#This Row],[stop_lat]])))^2)*111.32)</f>
        <v>0.15765736207239728</v>
      </c>
    </row>
    <row r="11543" spans="1:7" hidden="1" x14ac:dyDescent="0.2">
      <c r="A11543" t="s">
        <v>319</v>
      </c>
      <c r="B11543">
        <v>0</v>
      </c>
      <c r="C11543">
        <v>10</v>
      </c>
      <c r="D11543" t="s">
        <v>8611</v>
      </c>
      <c r="E11543">
        <v>49.219307000000001</v>
      </c>
      <c r="F11543">
        <v>-122.69349</v>
      </c>
      <c r="G11543">
        <f>IF(route_map__2[[#This Row],[route_label]]&lt;&gt;A11544,0,SQRT((E11544-route_map__2[[#This Row],[stop_lat]])^2 + ((F11544-route_map__2[[#This Row],[stop_lon]])*COS(RADIANS(route_map__2[[#This Row],[stop_lat]])))^2)*111.32)</f>
        <v>0.12288988844783572</v>
      </c>
    </row>
    <row r="11544" spans="1:7" hidden="1" x14ac:dyDescent="0.2">
      <c r="A11544" t="s">
        <v>319</v>
      </c>
      <c r="B11544">
        <v>0</v>
      </c>
      <c r="C11544">
        <v>11</v>
      </c>
      <c r="D11544" t="s">
        <v>8612</v>
      </c>
      <c r="E11544">
        <v>49.220405</v>
      </c>
      <c r="F11544">
        <v>-122.693665</v>
      </c>
      <c r="G11544">
        <f>IF(route_map__2[[#This Row],[route_label]]&lt;&gt;A11545,0,SQRT((E11545-route_map__2[[#This Row],[stop_lat]])^2 + ((F11545-route_map__2[[#This Row],[stop_lon]])*COS(RADIANS(route_map__2[[#This Row],[stop_lat]])))^2)*111.32)</f>
        <v>0.23823846081837394</v>
      </c>
    </row>
    <row r="11545" spans="1:7" hidden="1" x14ac:dyDescent="0.2">
      <c r="A11545" t="s">
        <v>319</v>
      </c>
      <c r="B11545">
        <v>0</v>
      </c>
      <c r="C11545">
        <v>12</v>
      </c>
      <c r="D11545" t="s">
        <v>8613</v>
      </c>
      <c r="E11545">
        <v>49.222496</v>
      </c>
      <c r="F11545">
        <v>-122.694363</v>
      </c>
      <c r="G11545">
        <f>IF(route_map__2[[#This Row],[route_label]]&lt;&gt;A11546,0,SQRT((E11546-route_map__2[[#This Row],[stop_lat]])^2 + ((F11546-route_map__2[[#This Row],[stop_lon]])*COS(RADIANS(route_map__2[[#This Row],[stop_lat]])))^2)*111.32)</f>
        <v>0.134942907950685</v>
      </c>
    </row>
    <row r="11546" spans="1:7" hidden="1" x14ac:dyDescent="0.2">
      <c r="A11546" t="s">
        <v>319</v>
      </c>
      <c r="B11546">
        <v>0</v>
      </c>
      <c r="C11546">
        <v>13</v>
      </c>
      <c r="D11546" t="s">
        <v>8614</v>
      </c>
      <c r="E11546">
        <v>49.222501000000001</v>
      </c>
      <c r="F11546">
        <v>-122.696219</v>
      </c>
      <c r="G11546">
        <f>IF(route_map__2[[#This Row],[route_label]]&lt;&gt;A11547,0,SQRT((E11547-route_map__2[[#This Row],[stop_lat]])^2 + ((F11547-route_map__2[[#This Row],[stop_lon]])*COS(RADIANS(route_map__2[[#This Row],[stop_lat]])))^2)*111.32)</f>
        <v>0.10898243395355872</v>
      </c>
    </row>
    <row r="11547" spans="1:7" hidden="1" x14ac:dyDescent="0.2">
      <c r="A11547" t="s">
        <v>319</v>
      </c>
      <c r="B11547">
        <v>0</v>
      </c>
      <c r="C11547">
        <v>14</v>
      </c>
      <c r="D11547" t="s">
        <v>8615</v>
      </c>
      <c r="E11547">
        <v>49.222731000000003</v>
      </c>
      <c r="F11547">
        <v>-122.697676</v>
      </c>
      <c r="G11547">
        <f>IF(route_map__2[[#This Row],[route_label]]&lt;&gt;A11548,0,SQRT((E11548-route_map__2[[#This Row],[stop_lat]])^2 + ((F11548-route_map__2[[#This Row],[stop_lon]])*COS(RADIANS(route_map__2[[#This Row],[stop_lat]])))^2)*111.32)</f>
        <v>0.17567646350446478</v>
      </c>
    </row>
    <row r="11548" spans="1:7" hidden="1" x14ac:dyDescent="0.2">
      <c r="A11548" t="s">
        <v>319</v>
      </c>
      <c r="B11548">
        <v>0</v>
      </c>
      <c r="C11548">
        <v>15</v>
      </c>
      <c r="D11548" t="s">
        <v>8616</v>
      </c>
      <c r="E11548">
        <v>49.224290000000003</v>
      </c>
      <c r="F11548">
        <v>-122.697301</v>
      </c>
      <c r="G11548">
        <f>IF(route_map__2[[#This Row],[route_label]]&lt;&gt;A11549,0,SQRT((E11549-route_map__2[[#This Row],[stop_lat]])^2 + ((F11549-route_map__2[[#This Row],[stop_lon]])*COS(RADIANS(route_map__2[[#This Row],[stop_lat]])))^2)*111.32)</f>
        <v>0.20146212044543066</v>
      </c>
    </row>
    <row r="11549" spans="1:7" hidden="1" x14ac:dyDescent="0.2">
      <c r="A11549" t="s">
        <v>319</v>
      </c>
      <c r="B11549">
        <v>0</v>
      </c>
      <c r="C11549">
        <v>16</v>
      </c>
      <c r="D11549" t="s">
        <v>8617</v>
      </c>
      <c r="E11549">
        <v>49.224297999999997</v>
      </c>
      <c r="F11549">
        <v>-122.69453</v>
      </c>
      <c r="G11549">
        <f>IF(route_map__2[[#This Row],[route_label]]&lt;&gt;A11550,0,SQRT((E11550-route_map__2[[#This Row],[stop_lat]])^2 + ((F11550-route_map__2[[#This Row],[stop_lon]])*COS(RADIANS(route_map__2[[#This Row],[stop_lat]])))^2)*111.32)</f>
        <v>0.24973979980758804</v>
      </c>
    </row>
    <row r="11550" spans="1:7" hidden="1" x14ac:dyDescent="0.2">
      <c r="A11550" t="s">
        <v>319</v>
      </c>
      <c r="B11550">
        <v>0</v>
      </c>
      <c r="C11550">
        <v>17</v>
      </c>
      <c r="D11550" t="s">
        <v>8618</v>
      </c>
      <c r="E11550">
        <v>49.224311999999998</v>
      </c>
      <c r="F11550">
        <v>-122.691095</v>
      </c>
      <c r="G11550">
        <f>IF(route_map__2[[#This Row],[route_label]]&lt;&gt;A11551,0,SQRT((E11551-route_map__2[[#This Row],[stop_lat]])^2 + ((F11551-route_map__2[[#This Row],[stop_lon]])*COS(RADIANS(route_map__2[[#This Row],[stop_lat]])))^2)*111.32)</f>
        <v>0.23153101980602547</v>
      </c>
    </row>
    <row r="11551" spans="1:7" hidden="1" x14ac:dyDescent="0.2">
      <c r="A11551" t="s">
        <v>319</v>
      </c>
      <c r="B11551">
        <v>0</v>
      </c>
      <c r="C11551">
        <v>18</v>
      </c>
      <c r="D11551" t="s">
        <v>8619</v>
      </c>
      <c r="E11551">
        <v>49.225690999999998</v>
      </c>
      <c r="F11551">
        <v>-122.688711</v>
      </c>
      <c r="G11551">
        <f>IF(route_map__2[[#This Row],[route_label]]&lt;&gt;A11552,0,SQRT((E11552-route_map__2[[#This Row],[stop_lat]])^2 + ((F11552-route_map__2[[#This Row],[stop_lon]])*COS(RADIANS(route_map__2[[#This Row],[stop_lat]])))^2)*111.32)</f>
        <v>0.1516857986022197</v>
      </c>
    </row>
    <row r="11552" spans="1:7" hidden="1" x14ac:dyDescent="0.2">
      <c r="A11552" t="s">
        <v>319</v>
      </c>
      <c r="B11552">
        <v>0</v>
      </c>
      <c r="C11552">
        <v>19</v>
      </c>
      <c r="D11552" t="s">
        <v>8583</v>
      </c>
      <c r="E11552">
        <v>49.226981000000002</v>
      </c>
      <c r="F11552">
        <v>-122.68938300000001</v>
      </c>
      <c r="G11552">
        <f>IF(route_map__2[[#This Row],[route_label]]&lt;&gt;A11553,0,SQRT((E11553-route_map__2[[#This Row],[stop_lat]])^2 + ((F11553-route_map__2[[#This Row],[stop_lon]])*COS(RADIANS(route_map__2[[#This Row],[stop_lat]])))^2)*111.32)</f>
        <v>6.077440137235203E-2</v>
      </c>
    </row>
    <row r="11553" spans="1:7" hidden="1" x14ac:dyDescent="0.2">
      <c r="A11553" t="s">
        <v>319</v>
      </c>
      <c r="B11553">
        <v>0</v>
      </c>
      <c r="C11553">
        <v>20</v>
      </c>
      <c r="D11553" t="s">
        <v>8620</v>
      </c>
      <c r="E11553">
        <v>49.227390999999997</v>
      </c>
      <c r="F11553">
        <v>-122.68883099999999</v>
      </c>
      <c r="G11553">
        <f>IF(route_map__2[[#This Row],[route_label]]&lt;&gt;A11554,0,SQRT((E11554-route_map__2[[#This Row],[stop_lat]])^2 + ((F11554-route_map__2[[#This Row],[stop_lon]])*COS(RADIANS(route_map__2[[#This Row],[stop_lat]])))^2)*111.32)</f>
        <v>0.27438936238325229</v>
      </c>
    </row>
    <row r="11554" spans="1:7" hidden="1" x14ac:dyDescent="0.2">
      <c r="A11554" t="s">
        <v>319</v>
      </c>
      <c r="B11554">
        <v>0</v>
      </c>
      <c r="C11554">
        <v>21</v>
      </c>
      <c r="D11554" t="s">
        <v>8621</v>
      </c>
      <c r="E11554">
        <v>49.225549000000001</v>
      </c>
      <c r="F11554">
        <v>-122.686323</v>
      </c>
      <c r="G11554">
        <f>IF(route_map__2[[#This Row],[route_label]]&lt;&gt;A11555,0,SQRT((E11555-route_map__2[[#This Row],[stop_lat]])^2 + ((F11555-route_map__2[[#This Row],[stop_lon]])*COS(RADIANS(route_map__2[[#This Row],[stop_lat]])))^2)*111.32)</f>
        <v>0.31196133631398226</v>
      </c>
    </row>
    <row r="11555" spans="1:7" hidden="1" x14ac:dyDescent="0.2">
      <c r="A11555" t="s">
        <v>319</v>
      </c>
      <c r="B11555">
        <v>0</v>
      </c>
      <c r="C11555">
        <v>22</v>
      </c>
      <c r="D11555" t="s">
        <v>8622</v>
      </c>
      <c r="E11555">
        <v>49.225554000000002</v>
      </c>
      <c r="F11555">
        <v>-122.68203200000001</v>
      </c>
      <c r="G11555">
        <f>IF(route_map__2[[#This Row],[route_label]]&lt;&gt;A11556,0,SQRT((E11556-route_map__2[[#This Row],[stop_lat]])^2 + ((F11556-route_map__2[[#This Row],[stop_lon]])*COS(RADIANS(route_map__2[[#This Row],[stop_lat]])))^2)*111.32)</f>
        <v>0.37684882829131455</v>
      </c>
    </row>
    <row r="11556" spans="1:7" hidden="1" x14ac:dyDescent="0.2">
      <c r="A11556" t="s">
        <v>319</v>
      </c>
      <c r="B11556">
        <v>0</v>
      </c>
      <c r="C11556">
        <v>23</v>
      </c>
      <c r="D11556" t="s">
        <v>8623</v>
      </c>
      <c r="E11556">
        <v>49.224981999999997</v>
      </c>
      <c r="F11556">
        <v>-122.676923</v>
      </c>
      <c r="G11556">
        <f>IF(route_map__2[[#This Row],[route_label]]&lt;&gt;A11557,0,SQRT((E11557-route_map__2[[#This Row],[stop_lat]])^2 + ((F11557-route_map__2[[#This Row],[stop_lon]])*COS(RADIANS(route_map__2[[#This Row],[stop_lat]])))^2)*111.32)</f>
        <v>0.58001878761538794</v>
      </c>
    </row>
    <row r="11557" spans="1:7" hidden="1" x14ac:dyDescent="0.2">
      <c r="A11557" t="s">
        <v>319</v>
      </c>
      <c r="B11557">
        <v>0</v>
      </c>
      <c r="C11557">
        <v>24</v>
      </c>
      <c r="D11557" t="s">
        <v>8595</v>
      </c>
      <c r="E11557">
        <v>49.220613</v>
      </c>
      <c r="F11557">
        <v>-122.67257600000001</v>
      </c>
      <c r="G11557">
        <f>IF(route_map__2[[#This Row],[route_label]]&lt;&gt;A11558,0,SQRT((E11558-route_map__2[[#This Row],[stop_lat]])^2 + ((F11558-route_map__2[[#This Row],[stop_lon]])*COS(RADIANS(route_map__2[[#This Row],[stop_lat]])))^2)*111.32)</f>
        <v>0</v>
      </c>
    </row>
    <row r="11558" spans="1:7" hidden="1" x14ac:dyDescent="0.2">
      <c r="A11558" t="s">
        <v>319</v>
      </c>
      <c r="B11558">
        <v>1</v>
      </c>
      <c r="C11558">
        <v>1</v>
      </c>
      <c r="D11558" t="s">
        <v>8595</v>
      </c>
      <c r="E11558">
        <v>49.220613</v>
      </c>
      <c r="F11558">
        <v>-122.67257600000001</v>
      </c>
      <c r="G11558">
        <f>IF(route_map__2[[#This Row],[route_label]]&lt;&gt;A11559,0,SQRT((E11559-route_map__2[[#This Row],[stop_lat]])^2 + ((F11559-route_map__2[[#This Row],[stop_lon]])*COS(RADIANS(route_map__2[[#This Row],[stop_lat]])))^2)*111.32)</f>
        <v>0.14047057461472917</v>
      </c>
    </row>
    <row r="11559" spans="1:7" hidden="1" x14ac:dyDescent="0.2">
      <c r="A11559" t="s">
        <v>319</v>
      </c>
      <c r="B11559">
        <v>1</v>
      </c>
      <c r="C11559">
        <v>2</v>
      </c>
      <c r="D11559" t="s">
        <v>8594</v>
      </c>
      <c r="E11559">
        <v>49.221055999999997</v>
      </c>
      <c r="F11559">
        <v>-122.670767</v>
      </c>
      <c r="G11559">
        <f>IF(route_map__2[[#This Row],[route_label]]&lt;&gt;A11560,0,SQRT((E11560-route_map__2[[#This Row],[stop_lat]])^2 + ((F11560-route_map__2[[#This Row],[stop_lon]])*COS(RADIANS(route_map__2[[#This Row],[stop_lat]])))^2)*111.32)</f>
        <v>0.64036397286779922</v>
      </c>
    </row>
    <row r="11560" spans="1:7" hidden="1" x14ac:dyDescent="0.2">
      <c r="A11560" t="s">
        <v>319</v>
      </c>
      <c r="B11560">
        <v>1</v>
      </c>
      <c r="C11560">
        <v>3</v>
      </c>
      <c r="D11560" t="s">
        <v>8624</v>
      </c>
      <c r="E11560">
        <v>49.225053000000003</v>
      </c>
      <c r="F11560">
        <v>-122.67710099999999</v>
      </c>
      <c r="G11560">
        <f>IF(route_map__2[[#This Row],[route_label]]&lt;&gt;A11561,0,SQRT((E11561-route_map__2[[#This Row],[stop_lat]])^2 + ((F11561-route_map__2[[#This Row],[stop_lon]])*COS(RADIANS(route_map__2[[#This Row],[stop_lat]])))^2)*111.32)</f>
        <v>0.40660039896747002</v>
      </c>
    </row>
    <row r="11561" spans="1:7" hidden="1" x14ac:dyDescent="0.2">
      <c r="A11561" t="s">
        <v>319</v>
      </c>
      <c r="B11561">
        <v>1</v>
      </c>
      <c r="C11561">
        <v>4</v>
      </c>
      <c r="D11561" t="s">
        <v>8625</v>
      </c>
      <c r="E11561">
        <v>49.225648</v>
      </c>
      <c r="F11561">
        <v>-122.682619</v>
      </c>
      <c r="G11561">
        <f>IF(route_map__2[[#This Row],[route_label]]&lt;&gt;A11562,0,SQRT((E11562-route_map__2[[#This Row],[stop_lat]])^2 + ((F11562-route_map__2[[#This Row],[stop_lon]])*COS(RADIANS(route_map__2[[#This Row],[stop_lat]])))^2)*111.32)</f>
        <v>0.2854973790016333</v>
      </c>
    </row>
    <row r="11562" spans="1:7" hidden="1" x14ac:dyDescent="0.2">
      <c r="A11562" t="s">
        <v>319</v>
      </c>
      <c r="B11562">
        <v>1</v>
      </c>
      <c r="C11562">
        <v>5</v>
      </c>
      <c r="D11562" t="s">
        <v>8626</v>
      </c>
      <c r="E11562">
        <v>49.225644000000003</v>
      </c>
      <c r="F11562">
        <v>-122.68654600000001</v>
      </c>
      <c r="G11562">
        <f>IF(route_map__2[[#This Row],[route_label]]&lt;&gt;A11563,0,SQRT((E11563-route_map__2[[#This Row],[stop_lat]])^2 + ((F11563-route_map__2[[#This Row],[stop_lon]])*COS(RADIANS(route_map__2[[#This Row],[stop_lat]])))^2)*111.32)</f>
        <v>0.27711168709632988</v>
      </c>
    </row>
    <row r="11563" spans="1:7" hidden="1" x14ac:dyDescent="0.2">
      <c r="A11563" t="s">
        <v>319</v>
      </c>
      <c r="B11563">
        <v>1</v>
      </c>
      <c r="C11563">
        <v>6</v>
      </c>
      <c r="D11563" t="s">
        <v>8627</v>
      </c>
      <c r="E11563">
        <v>49.227798999999997</v>
      </c>
      <c r="F11563">
        <v>-122.68845399999999</v>
      </c>
      <c r="G11563">
        <f>IF(route_map__2[[#This Row],[route_label]]&lt;&gt;A11564,0,SQRT((E11564-route_map__2[[#This Row],[stop_lat]])^2 + ((F11564-route_map__2[[#This Row],[stop_lon]])*COS(RADIANS(route_map__2[[#This Row],[stop_lat]])))^2)*111.32)</f>
        <v>0.11053730062834671</v>
      </c>
    </row>
    <row r="11564" spans="1:7" hidden="1" x14ac:dyDescent="0.2">
      <c r="A11564" t="s">
        <v>319</v>
      </c>
      <c r="B11564">
        <v>1</v>
      </c>
      <c r="C11564">
        <v>7</v>
      </c>
      <c r="D11564" t="s">
        <v>8504</v>
      </c>
      <c r="E11564">
        <v>49.227201999999998</v>
      </c>
      <c r="F11564">
        <v>-122.68966899999999</v>
      </c>
      <c r="G11564">
        <f>IF(route_map__2[[#This Row],[route_label]]&lt;&gt;A11565,0,SQRT((E11565-route_map__2[[#This Row],[stop_lat]])^2 + ((F11565-route_map__2[[#This Row],[stop_lon]])*COS(RADIANS(route_map__2[[#This Row],[stop_lat]])))^2)*111.32)</f>
        <v>0.21039933410482295</v>
      </c>
    </row>
    <row r="11565" spans="1:7" hidden="1" x14ac:dyDescent="0.2">
      <c r="A11565" t="s">
        <v>319</v>
      </c>
      <c r="B11565">
        <v>1</v>
      </c>
      <c r="C11565">
        <v>8</v>
      </c>
      <c r="D11565" t="s">
        <v>8505</v>
      </c>
      <c r="E11565">
        <v>49.225312000000002</v>
      </c>
      <c r="F11565">
        <v>-122.689688</v>
      </c>
      <c r="G11565">
        <f>IF(route_map__2[[#This Row],[route_label]]&lt;&gt;A11566,0,SQRT((E11566-route_map__2[[#This Row],[stop_lat]])^2 + ((F11566-route_map__2[[#This Row],[stop_lon]])*COS(RADIANS(route_map__2[[#This Row],[stop_lat]])))^2)*111.32)</f>
        <v>0.13969908017024307</v>
      </c>
    </row>
    <row r="11566" spans="1:7" hidden="1" x14ac:dyDescent="0.2">
      <c r="A11566" t="s">
        <v>319</v>
      </c>
      <c r="B11566">
        <v>1</v>
      </c>
      <c r="C11566">
        <v>9</v>
      </c>
      <c r="D11566" t="s">
        <v>8628</v>
      </c>
      <c r="E11566">
        <v>49.224404999999997</v>
      </c>
      <c r="F11566">
        <v>-122.691016</v>
      </c>
      <c r="G11566">
        <f>IF(route_map__2[[#This Row],[route_label]]&lt;&gt;A11567,0,SQRT((E11567-route_map__2[[#This Row],[stop_lat]])^2 + ((F11567-route_map__2[[#This Row],[stop_lon]])*COS(RADIANS(route_map__2[[#This Row],[stop_lat]])))^2)*111.32)</f>
        <v>0.3419225372496566</v>
      </c>
    </row>
    <row r="11567" spans="1:7" hidden="1" x14ac:dyDescent="0.2">
      <c r="A11567" t="s">
        <v>319</v>
      </c>
      <c r="B11567">
        <v>1</v>
      </c>
      <c r="C11567">
        <v>10</v>
      </c>
      <c r="D11567" t="s">
        <v>8629</v>
      </c>
      <c r="E11567">
        <v>49.224398000000001</v>
      </c>
      <c r="F11567">
        <v>-122.695719</v>
      </c>
      <c r="G11567">
        <f>IF(route_map__2[[#This Row],[route_label]]&lt;&gt;A11568,0,SQRT((E11568-route_map__2[[#This Row],[stop_lat]])^2 + ((F11568-route_map__2[[#This Row],[stop_lon]])*COS(RADIANS(route_map__2[[#This Row],[stop_lat]])))^2)*111.32)</f>
        <v>0.22683057092103784</v>
      </c>
    </row>
    <row r="11568" spans="1:7" hidden="1" x14ac:dyDescent="0.2">
      <c r="A11568" t="s">
        <v>319</v>
      </c>
      <c r="B11568">
        <v>1</v>
      </c>
      <c r="C11568">
        <v>11</v>
      </c>
      <c r="D11568" t="s">
        <v>8630</v>
      </c>
      <c r="E11568">
        <v>49.222368000000003</v>
      </c>
      <c r="F11568">
        <v>-122.695449</v>
      </c>
      <c r="G11568">
        <f>IF(route_map__2[[#This Row],[route_label]]&lt;&gt;A11569,0,SQRT((E11569-route_map__2[[#This Row],[stop_lat]])^2 + ((F11569-route_map__2[[#This Row],[stop_lon]])*COS(RADIANS(route_map__2[[#This Row],[stop_lat]])))^2)*111.32)</f>
        <v>0.25124454420785935</v>
      </c>
    </row>
    <row r="11569" spans="1:7" hidden="1" x14ac:dyDescent="0.2">
      <c r="A11569" t="s">
        <v>319</v>
      </c>
      <c r="B11569">
        <v>1</v>
      </c>
      <c r="C11569">
        <v>12</v>
      </c>
      <c r="D11569" t="s">
        <v>8631</v>
      </c>
      <c r="E11569">
        <v>49.220371999999998</v>
      </c>
      <c r="F11569">
        <v>-122.693836</v>
      </c>
      <c r="G11569">
        <f>IF(route_map__2[[#This Row],[route_label]]&lt;&gt;A11570,0,SQRT((E11570-route_map__2[[#This Row],[stop_lat]])^2 + ((F11570-route_map__2[[#This Row],[stop_lon]])*COS(RADIANS(route_map__2[[#This Row],[stop_lat]])))^2)*111.32)</f>
        <v>0.16578288828216184</v>
      </c>
    </row>
    <row r="11570" spans="1:7" hidden="1" x14ac:dyDescent="0.2">
      <c r="A11570" t="s">
        <v>319</v>
      </c>
      <c r="B11570">
        <v>1</v>
      </c>
      <c r="C11570">
        <v>13</v>
      </c>
      <c r="D11570" t="s">
        <v>8632</v>
      </c>
      <c r="E11570">
        <v>49.218975</v>
      </c>
      <c r="F11570">
        <v>-122.693046</v>
      </c>
      <c r="G11570">
        <f>IF(route_map__2[[#This Row],[route_label]]&lt;&gt;A11571,0,SQRT((E11571-route_map__2[[#This Row],[stop_lat]])^2 + ((F11571-route_map__2[[#This Row],[stop_lon]])*COS(RADIANS(route_map__2[[#This Row],[stop_lat]])))^2)*111.32)</f>
        <v>0.24576080172818493</v>
      </c>
    </row>
    <row r="11571" spans="1:7" hidden="1" x14ac:dyDescent="0.2">
      <c r="A11571" t="s">
        <v>319</v>
      </c>
      <c r="B11571">
        <v>1</v>
      </c>
      <c r="C11571">
        <v>14</v>
      </c>
      <c r="D11571" t="s">
        <v>8507</v>
      </c>
      <c r="E11571">
        <v>49.218645000000002</v>
      </c>
      <c r="F11571">
        <v>-122.68970400000001</v>
      </c>
      <c r="G11571">
        <f>IF(route_map__2[[#This Row],[route_label]]&lt;&gt;A11572,0,SQRT((E11572-route_map__2[[#This Row],[stop_lat]])^2 + ((F11572-route_map__2[[#This Row],[stop_lon]])*COS(RADIANS(route_map__2[[#This Row],[stop_lat]])))^2)*111.32)</f>
        <v>0.18355025975821718</v>
      </c>
    </row>
    <row r="11572" spans="1:7" hidden="1" x14ac:dyDescent="0.2">
      <c r="A11572" t="s">
        <v>319</v>
      </c>
      <c r="B11572">
        <v>1</v>
      </c>
      <c r="C11572">
        <v>15</v>
      </c>
      <c r="D11572" t="s">
        <v>8508</v>
      </c>
      <c r="E11572">
        <v>49.217084</v>
      </c>
      <c r="F11572">
        <v>-122.688891</v>
      </c>
      <c r="G11572">
        <f>IF(route_map__2[[#This Row],[route_label]]&lt;&gt;A11573,0,SQRT((E11573-route_map__2[[#This Row],[stop_lat]])^2 + ((F11573-route_map__2[[#This Row],[stop_lon]])*COS(RADIANS(route_map__2[[#This Row],[stop_lat]])))^2)*111.32)</f>
        <v>0.36608155671676612</v>
      </c>
    </row>
    <row r="11573" spans="1:7" hidden="1" x14ac:dyDescent="0.2">
      <c r="A11573" t="s">
        <v>319</v>
      </c>
      <c r="B11573">
        <v>1</v>
      </c>
      <c r="C11573">
        <v>16</v>
      </c>
      <c r="D11573" t="s">
        <v>8633</v>
      </c>
      <c r="E11573">
        <v>49.216943999999998</v>
      </c>
      <c r="F11573">
        <v>-122.68386099999999</v>
      </c>
      <c r="G11573">
        <f>IF(route_map__2[[#This Row],[route_label]]&lt;&gt;A11574,0,SQRT((E11574-route_map__2[[#This Row],[stop_lat]])^2 + ((F11574-route_map__2[[#This Row],[stop_lon]])*COS(RADIANS(route_map__2[[#This Row],[stop_lat]])))^2)*111.32)</f>
        <v>0.22120289123530579</v>
      </c>
    </row>
    <row r="11574" spans="1:7" hidden="1" x14ac:dyDescent="0.2">
      <c r="A11574" t="s">
        <v>319</v>
      </c>
      <c r="B11574">
        <v>1</v>
      </c>
      <c r="C11574">
        <v>17</v>
      </c>
      <c r="D11574" t="s">
        <v>8634</v>
      </c>
      <c r="E11574">
        <v>49.214956999999998</v>
      </c>
      <c r="F11574">
        <v>-122.68389000000001</v>
      </c>
      <c r="G11574">
        <f>IF(route_map__2[[#This Row],[route_label]]&lt;&gt;A11575,0,SQRT((E11575-route_map__2[[#This Row],[stop_lat]])^2 + ((F11575-route_map__2[[#This Row],[stop_lon]])*COS(RADIANS(route_map__2[[#This Row],[stop_lat]])))^2)*111.32)</f>
        <v>0.30100225901779043</v>
      </c>
    </row>
    <row r="11575" spans="1:7" hidden="1" x14ac:dyDescent="0.2">
      <c r="A11575" t="s">
        <v>319</v>
      </c>
      <c r="B11575">
        <v>1</v>
      </c>
      <c r="C11575">
        <v>18</v>
      </c>
      <c r="D11575" t="s">
        <v>8635</v>
      </c>
      <c r="E11575">
        <v>49.214371</v>
      </c>
      <c r="F11575">
        <v>-122.679849</v>
      </c>
      <c r="G11575">
        <f>IF(route_map__2[[#This Row],[route_label]]&lt;&gt;A11576,0,SQRT((E11576-route_map__2[[#This Row],[stop_lat]])^2 + ((F11576-route_map__2[[#This Row],[stop_lon]])*COS(RADIANS(route_map__2[[#This Row],[stop_lat]])))^2)*111.32)</f>
        <v>0.13469045864179383</v>
      </c>
    </row>
    <row r="11576" spans="1:7" hidden="1" x14ac:dyDescent="0.2">
      <c r="A11576" t="s">
        <v>319</v>
      </c>
      <c r="B11576">
        <v>1</v>
      </c>
      <c r="C11576">
        <v>19</v>
      </c>
      <c r="D11576" t="s">
        <v>8636</v>
      </c>
      <c r="E11576">
        <v>49.21369</v>
      </c>
      <c r="F11576">
        <v>-122.678318</v>
      </c>
      <c r="G11576">
        <f>IF(route_map__2[[#This Row],[route_label]]&lt;&gt;A11577,0,SQRT((E11577-route_map__2[[#This Row],[stop_lat]])^2 + ((F11577-route_map__2[[#This Row],[stop_lon]])*COS(RADIANS(route_map__2[[#This Row],[stop_lat]])))^2)*111.32)</f>
        <v>0.39312540106226385</v>
      </c>
    </row>
    <row r="11577" spans="1:7" hidden="1" x14ac:dyDescent="0.2">
      <c r="A11577" t="s">
        <v>319</v>
      </c>
      <c r="B11577">
        <v>1</v>
      </c>
      <c r="C11577">
        <v>20</v>
      </c>
      <c r="D11577" t="s">
        <v>8603</v>
      </c>
      <c r="E11577">
        <v>49.210158999999997</v>
      </c>
      <c r="F11577">
        <v>-122.678408</v>
      </c>
      <c r="G11577">
        <f>IF(route_map__2[[#This Row],[route_label]]&lt;&gt;A11578,0,SQRT((E11578-route_map__2[[#This Row],[stop_lat]])^2 + ((F11578-route_map__2[[#This Row],[stop_lon]])*COS(RADIANS(route_map__2[[#This Row],[stop_lat]])))^2)*111.32)</f>
        <v>0.38483334994355761</v>
      </c>
    </row>
    <row r="11578" spans="1:7" hidden="1" x14ac:dyDescent="0.2">
      <c r="A11578" t="s">
        <v>319</v>
      </c>
      <c r="B11578">
        <v>1</v>
      </c>
      <c r="C11578">
        <v>21</v>
      </c>
      <c r="D11578" t="s">
        <v>8604</v>
      </c>
      <c r="E11578">
        <v>49.206702</v>
      </c>
      <c r="F11578">
        <v>-122.67841199999999</v>
      </c>
      <c r="G11578">
        <f>IF(route_map__2[[#This Row],[route_label]]&lt;&gt;A11579,0,SQRT((E11579-route_map__2[[#This Row],[stop_lat]])^2 + ((F11579-route_map__2[[#This Row],[stop_lon]])*COS(RADIANS(route_map__2[[#This Row],[stop_lat]])))^2)*111.32)</f>
        <v>0.26039897208989893</v>
      </c>
    </row>
    <row r="11579" spans="1:7" hidden="1" x14ac:dyDescent="0.2">
      <c r="A11579" t="s">
        <v>319</v>
      </c>
      <c r="B11579">
        <v>1</v>
      </c>
      <c r="C11579">
        <v>22</v>
      </c>
      <c r="D11579" t="s">
        <v>8605</v>
      </c>
      <c r="E11579">
        <v>49.204363000000001</v>
      </c>
      <c r="F11579">
        <v>-122.678366</v>
      </c>
      <c r="G11579">
        <f>IF(route_map__2[[#This Row],[route_label]]&lt;&gt;A11580,0,SQRT((E11580-route_map__2[[#This Row],[stop_lat]])^2 + ((F11580-route_map__2[[#This Row],[stop_lon]])*COS(RADIANS(route_map__2[[#This Row],[stop_lat]])))^2)*111.32)</f>
        <v>0.20389413046685445</v>
      </c>
    </row>
    <row r="11580" spans="1:7" hidden="1" x14ac:dyDescent="0.2">
      <c r="A11580" t="s">
        <v>319</v>
      </c>
      <c r="B11580">
        <v>1</v>
      </c>
      <c r="C11580">
        <v>23</v>
      </c>
      <c r="D11580" t="s">
        <v>8587</v>
      </c>
      <c r="E11580">
        <v>49.202813999999996</v>
      </c>
      <c r="F11580">
        <v>-122.679862</v>
      </c>
      <c r="G11580">
        <f>IF(route_map__2[[#This Row],[route_label]]&lt;&gt;A11581,0,SQRT((E11581-route_map__2[[#This Row],[stop_lat]])^2 + ((F11581-route_map__2[[#This Row],[stop_lon]])*COS(RADIANS(route_map__2[[#This Row],[stop_lat]])))^2)*111.32)</f>
        <v>0</v>
      </c>
    </row>
    <row r="11581" spans="1:7" hidden="1" x14ac:dyDescent="0.2">
      <c r="A11581" t="s">
        <v>333</v>
      </c>
      <c r="B11581">
        <v>0</v>
      </c>
      <c r="C11581">
        <v>1</v>
      </c>
      <c r="D11581" t="s">
        <v>8637</v>
      </c>
      <c r="E11581">
        <v>49.212575000000001</v>
      </c>
      <c r="F11581">
        <v>-122.606432</v>
      </c>
      <c r="G11581">
        <f>IF(route_map__2[[#This Row],[route_label]]&lt;&gt;A11582,0,SQRT((E11582-route_map__2[[#This Row],[stop_lat]])^2 + ((F11582-route_map__2[[#This Row],[stop_lon]])*COS(RADIANS(route_map__2[[#This Row],[stop_lat]])))^2)*111.32)</f>
        <v>0.56090477013048534</v>
      </c>
    </row>
    <row r="11582" spans="1:7" hidden="1" x14ac:dyDescent="0.2">
      <c r="A11582" t="s">
        <v>333</v>
      </c>
      <c r="B11582">
        <v>0</v>
      </c>
      <c r="C11582">
        <v>2</v>
      </c>
      <c r="D11582" t="s">
        <v>8638</v>
      </c>
      <c r="E11582">
        <v>49.211463000000002</v>
      </c>
      <c r="F11582">
        <v>-122.59890900000001</v>
      </c>
      <c r="G11582">
        <f>IF(route_map__2[[#This Row],[route_label]]&lt;&gt;A11583,0,SQRT((E11583-route_map__2[[#This Row],[stop_lat]])^2 + ((F11583-route_map__2[[#This Row],[stop_lon]])*COS(RADIANS(route_map__2[[#This Row],[stop_lat]])))^2)*111.32)</f>
        <v>0.29032970053234419</v>
      </c>
    </row>
    <row r="11583" spans="1:7" hidden="1" x14ac:dyDescent="0.2">
      <c r="A11583" t="s">
        <v>333</v>
      </c>
      <c r="B11583">
        <v>0</v>
      </c>
      <c r="C11583">
        <v>3</v>
      </c>
      <c r="D11583" t="s">
        <v>8639</v>
      </c>
      <c r="E11583">
        <v>49.214070999999997</v>
      </c>
      <c r="F11583">
        <v>-122.59888100000001</v>
      </c>
      <c r="G11583">
        <f>IF(route_map__2[[#This Row],[route_label]]&lt;&gt;A11584,0,SQRT((E11584-route_map__2[[#This Row],[stop_lat]])^2 + ((F11584-route_map__2[[#This Row],[stop_lon]])*COS(RADIANS(route_map__2[[#This Row],[stop_lat]])))^2)*111.32)</f>
        <v>0.42109931804502249</v>
      </c>
    </row>
    <row r="11584" spans="1:7" hidden="1" x14ac:dyDescent="0.2">
      <c r="A11584" t="s">
        <v>333</v>
      </c>
      <c r="B11584">
        <v>0</v>
      </c>
      <c r="C11584">
        <v>4</v>
      </c>
      <c r="D11584" t="s">
        <v>8640</v>
      </c>
      <c r="E11584">
        <v>49.217426000000003</v>
      </c>
      <c r="F11584">
        <v>-122.596206</v>
      </c>
      <c r="G11584">
        <f>IF(route_map__2[[#This Row],[route_label]]&lt;&gt;A11585,0,SQRT((E11585-route_map__2[[#This Row],[stop_lat]])^2 + ((F11585-route_map__2[[#This Row],[stop_lon]])*COS(RADIANS(route_map__2[[#This Row],[stop_lat]])))^2)*111.32)</f>
        <v>0.22802664617802021</v>
      </c>
    </row>
    <row r="11585" spans="1:7" hidden="1" x14ac:dyDescent="0.2">
      <c r="A11585" t="s">
        <v>333</v>
      </c>
      <c r="B11585">
        <v>0</v>
      </c>
      <c r="C11585">
        <v>5</v>
      </c>
      <c r="D11585" t="s">
        <v>8641</v>
      </c>
      <c r="E11585">
        <v>49.219453000000001</v>
      </c>
      <c r="F11585">
        <v>-122.59665800000001</v>
      </c>
      <c r="G11585">
        <f>IF(route_map__2[[#This Row],[route_label]]&lt;&gt;A11586,0,SQRT((E11586-route_map__2[[#This Row],[stop_lat]])^2 + ((F11586-route_map__2[[#This Row],[stop_lon]])*COS(RADIANS(route_map__2[[#This Row],[stop_lat]])))^2)*111.32)</f>
        <v>0.37111894386959049</v>
      </c>
    </row>
    <row r="11586" spans="1:7" hidden="1" x14ac:dyDescent="0.2">
      <c r="A11586" t="s">
        <v>333</v>
      </c>
      <c r="B11586">
        <v>0</v>
      </c>
      <c r="C11586">
        <v>6</v>
      </c>
      <c r="D11586" t="s">
        <v>8642</v>
      </c>
      <c r="E11586">
        <v>49.216850000000001</v>
      </c>
      <c r="F11586">
        <v>-122.593469</v>
      </c>
      <c r="G11586">
        <f>IF(route_map__2[[#This Row],[route_label]]&lt;&gt;A11587,0,SQRT((E11587-route_map__2[[#This Row],[stop_lat]])^2 + ((F11587-route_map__2[[#This Row],[stop_lon]])*COS(RADIANS(route_map__2[[#This Row],[stop_lat]])))^2)*111.32)</f>
        <v>0.24036635689180771</v>
      </c>
    </row>
    <row r="11587" spans="1:7" hidden="1" x14ac:dyDescent="0.2">
      <c r="A11587" t="s">
        <v>333</v>
      </c>
      <c r="B11587">
        <v>0</v>
      </c>
      <c r="C11587">
        <v>7</v>
      </c>
      <c r="D11587" t="s">
        <v>8643</v>
      </c>
      <c r="E11587">
        <v>49.216405999999999</v>
      </c>
      <c r="F11587">
        <v>-122.590234</v>
      </c>
      <c r="G11587">
        <f>IF(route_map__2[[#This Row],[route_label]]&lt;&gt;A11588,0,SQRT((E11588-route_map__2[[#This Row],[stop_lat]])^2 + ((F11588-route_map__2[[#This Row],[stop_lon]])*COS(RADIANS(route_map__2[[#This Row],[stop_lat]])))^2)*111.32)</f>
        <v>0.44215485995675474</v>
      </c>
    </row>
    <row r="11588" spans="1:7" hidden="1" x14ac:dyDescent="0.2">
      <c r="A11588" t="s">
        <v>333</v>
      </c>
      <c r="B11588">
        <v>0</v>
      </c>
      <c r="C11588">
        <v>8</v>
      </c>
      <c r="D11588" t="s">
        <v>8530</v>
      </c>
      <c r="E11588">
        <v>49.220342000000002</v>
      </c>
      <c r="F11588">
        <v>-122.58941799999999</v>
      </c>
      <c r="G11588">
        <f>IF(route_map__2[[#This Row],[route_label]]&lt;&gt;A11589,0,SQRT((E11589-route_map__2[[#This Row],[stop_lat]])^2 + ((F11589-route_map__2[[#This Row],[stop_lon]])*COS(RADIANS(route_map__2[[#This Row],[stop_lat]])))^2)*111.32)</f>
        <v>0.38297626199663354</v>
      </c>
    </row>
    <row r="11589" spans="1:7" hidden="1" x14ac:dyDescent="0.2">
      <c r="A11589" t="s">
        <v>333</v>
      </c>
      <c r="B11589">
        <v>0</v>
      </c>
      <c r="C11589">
        <v>9</v>
      </c>
      <c r="D11589" t="s">
        <v>8531</v>
      </c>
      <c r="E11589">
        <v>49.220308000000003</v>
      </c>
      <c r="F11589">
        <v>-122.58415100000001</v>
      </c>
      <c r="G11589">
        <f>IF(route_map__2[[#This Row],[route_label]]&lt;&gt;A11590,0,SQRT((E11590-route_map__2[[#This Row],[stop_lat]])^2 + ((F11590-route_map__2[[#This Row],[stop_lon]])*COS(RADIANS(route_map__2[[#This Row],[stop_lat]])))^2)*111.32)</f>
        <v>0.36865580895819045</v>
      </c>
    </row>
    <row r="11590" spans="1:7" hidden="1" x14ac:dyDescent="0.2">
      <c r="A11590" t="s">
        <v>333</v>
      </c>
      <c r="B11590">
        <v>0</v>
      </c>
      <c r="C11590">
        <v>10</v>
      </c>
      <c r="D11590" t="s">
        <v>8644</v>
      </c>
      <c r="E11590">
        <v>49.220813</v>
      </c>
      <c r="F11590">
        <v>-122.57914</v>
      </c>
      <c r="G11590">
        <f>IF(route_map__2[[#This Row],[route_label]]&lt;&gt;A11591,0,SQRT((E11591-route_map__2[[#This Row],[stop_lat]])^2 + ((F11591-route_map__2[[#This Row],[stop_lon]])*COS(RADIANS(route_map__2[[#This Row],[stop_lat]])))^2)*111.32)</f>
        <v>0.38117632991842698</v>
      </c>
    </row>
    <row r="11591" spans="1:7" hidden="1" x14ac:dyDescent="0.2">
      <c r="A11591" t="s">
        <v>333</v>
      </c>
      <c r="B11591">
        <v>0</v>
      </c>
      <c r="C11591">
        <v>11</v>
      </c>
      <c r="D11591" t="s">
        <v>8645</v>
      </c>
      <c r="E11591">
        <v>49.224237000000002</v>
      </c>
      <c r="F11591">
        <v>-122.57909100000001</v>
      </c>
      <c r="G11591">
        <f>IF(route_map__2[[#This Row],[route_label]]&lt;&gt;A11592,0,SQRT((E11592-route_map__2[[#This Row],[stop_lat]])^2 + ((F11592-route_map__2[[#This Row],[stop_lon]])*COS(RADIANS(route_map__2[[#This Row],[stop_lat]])))^2)*111.32)</f>
        <v>0.43003213455552519</v>
      </c>
    </row>
    <row r="11592" spans="1:7" hidden="1" x14ac:dyDescent="0.2">
      <c r="A11592" t="s">
        <v>333</v>
      </c>
      <c r="B11592">
        <v>0</v>
      </c>
      <c r="C11592">
        <v>12</v>
      </c>
      <c r="D11592" t="s">
        <v>8646</v>
      </c>
      <c r="E11592">
        <v>49.228099999999998</v>
      </c>
      <c r="F11592">
        <v>-122.579069</v>
      </c>
      <c r="G11592">
        <f>IF(route_map__2[[#This Row],[route_label]]&lt;&gt;A11593,0,SQRT((E11593-route_map__2[[#This Row],[stop_lat]])^2 + ((F11593-route_map__2[[#This Row],[stop_lon]])*COS(RADIANS(route_map__2[[#This Row],[stop_lat]])))^2)*111.32)</f>
        <v>0.31965001871993409</v>
      </c>
    </row>
    <row r="11593" spans="1:7" hidden="1" x14ac:dyDescent="0.2">
      <c r="A11593" t="s">
        <v>333</v>
      </c>
      <c r="B11593">
        <v>0</v>
      </c>
      <c r="C11593">
        <v>13</v>
      </c>
      <c r="D11593" t="s">
        <v>8647</v>
      </c>
      <c r="E11593">
        <v>49.230970999999997</v>
      </c>
      <c r="F11593">
        <v>-122.57914700000001</v>
      </c>
      <c r="G11593">
        <f>IF(route_map__2[[#This Row],[route_label]]&lt;&gt;A11594,0,SQRT((E11594-route_map__2[[#This Row],[stop_lat]])^2 + ((F11594-route_map__2[[#This Row],[stop_lon]])*COS(RADIANS(route_map__2[[#This Row],[stop_lat]])))^2)*111.32)</f>
        <v>0.48006798656875482</v>
      </c>
    </row>
    <row r="11594" spans="1:7" hidden="1" x14ac:dyDescent="0.2">
      <c r="A11594" t="s">
        <v>333</v>
      </c>
      <c r="B11594">
        <v>0</v>
      </c>
      <c r="C11594">
        <v>14</v>
      </c>
      <c r="D11594" t="s">
        <v>8648</v>
      </c>
      <c r="E11594">
        <v>49.235283000000003</v>
      </c>
      <c r="F11594">
        <v>-122.57924800000001</v>
      </c>
      <c r="G11594">
        <f>IF(route_map__2[[#This Row],[route_label]]&lt;&gt;A11595,0,SQRT((E11595-route_map__2[[#This Row],[stop_lat]])^2 + ((F11595-route_map__2[[#This Row],[stop_lon]])*COS(RADIANS(route_map__2[[#This Row],[stop_lat]])))^2)*111.32)</f>
        <v>0.31536086001619934</v>
      </c>
    </row>
    <row r="11595" spans="1:7" hidden="1" x14ac:dyDescent="0.2">
      <c r="A11595" t="s">
        <v>333</v>
      </c>
      <c r="B11595">
        <v>0</v>
      </c>
      <c r="C11595">
        <v>15</v>
      </c>
      <c r="D11595" t="s">
        <v>8649</v>
      </c>
      <c r="E11595">
        <v>49.238112999999998</v>
      </c>
      <c r="F11595">
        <v>-122.57944500000001</v>
      </c>
      <c r="G11595">
        <f>IF(route_map__2[[#This Row],[route_label]]&lt;&gt;A11596,0,SQRT((E11596-route_map__2[[#This Row],[stop_lat]])^2 + ((F11596-route_map__2[[#This Row],[stop_lon]])*COS(RADIANS(route_map__2[[#This Row],[stop_lat]])))^2)*111.32)</f>
        <v>0.29087974468124583</v>
      </c>
    </row>
    <row r="11596" spans="1:7" hidden="1" x14ac:dyDescent="0.2">
      <c r="A11596" t="s">
        <v>333</v>
      </c>
      <c r="B11596">
        <v>0</v>
      </c>
      <c r="C11596">
        <v>16</v>
      </c>
      <c r="D11596" t="s">
        <v>8650</v>
      </c>
      <c r="E11596">
        <v>49.240724999999998</v>
      </c>
      <c r="F11596">
        <v>-122.579556</v>
      </c>
      <c r="G11596">
        <f>IF(route_map__2[[#This Row],[route_label]]&lt;&gt;A11597,0,SQRT((E11597-route_map__2[[#This Row],[stop_lat]])^2 + ((F11597-route_map__2[[#This Row],[stop_lon]])*COS(RADIANS(route_map__2[[#This Row],[stop_lat]])))^2)*111.32)</f>
        <v>0.57194882981269823</v>
      </c>
    </row>
    <row r="11597" spans="1:7" hidden="1" x14ac:dyDescent="0.2">
      <c r="A11597" t="s">
        <v>333</v>
      </c>
      <c r="B11597">
        <v>0</v>
      </c>
      <c r="C11597">
        <v>17</v>
      </c>
      <c r="D11597" t="s">
        <v>8651</v>
      </c>
      <c r="E11597">
        <v>49.243603999999998</v>
      </c>
      <c r="F11597">
        <v>-122.573038</v>
      </c>
      <c r="G11597">
        <f>IF(route_map__2[[#This Row],[route_label]]&lt;&gt;A11598,0,SQRT((E11598-route_map__2[[#This Row],[stop_lat]])^2 + ((F11598-route_map__2[[#This Row],[stop_lon]])*COS(RADIANS(route_map__2[[#This Row],[stop_lat]])))^2)*111.32)</f>
        <v>0.37593171381208124</v>
      </c>
    </row>
    <row r="11598" spans="1:7" hidden="1" x14ac:dyDescent="0.2">
      <c r="A11598" t="s">
        <v>333</v>
      </c>
      <c r="B11598">
        <v>0</v>
      </c>
      <c r="C11598">
        <v>18</v>
      </c>
      <c r="D11598" t="s">
        <v>8652</v>
      </c>
      <c r="E11598">
        <v>49.243966</v>
      </c>
      <c r="F11598">
        <v>-122.56789499999999</v>
      </c>
      <c r="G11598">
        <f>IF(route_map__2[[#This Row],[route_label]]&lt;&gt;A11599,0,SQRT((E11599-route_map__2[[#This Row],[stop_lat]])^2 + ((F11599-route_map__2[[#This Row],[stop_lon]])*COS(RADIANS(route_map__2[[#This Row],[stop_lat]])))^2)*111.32)</f>
        <v>0.21897341952226607</v>
      </c>
    </row>
    <row r="11599" spans="1:7" hidden="1" x14ac:dyDescent="0.2">
      <c r="A11599" t="s">
        <v>333</v>
      </c>
      <c r="B11599">
        <v>0</v>
      </c>
      <c r="C11599">
        <v>19</v>
      </c>
      <c r="D11599" t="s">
        <v>8653</v>
      </c>
      <c r="E11599">
        <v>49.243951000000003</v>
      </c>
      <c r="F11599">
        <v>-122.564882</v>
      </c>
      <c r="G11599">
        <f>IF(route_map__2[[#This Row],[route_label]]&lt;&gt;A11600,0,SQRT((E11600-route_map__2[[#This Row],[stop_lat]])^2 + ((F11600-route_map__2[[#This Row],[stop_lon]])*COS(RADIANS(route_map__2[[#This Row],[stop_lat]])))^2)*111.32)</f>
        <v>0</v>
      </c>
    </row>
    <row r="11600" spans="1:7" hidden="1" x14ac:dyDescent="0.2">
      <c r="A11600" t="s">
        <v>333</v>
      </c>
      <c r="B11600">
        <v>1</v>
      </c>
      <c r="C11600">
        <v>1</v>
      </c>
      <c r="D11600" t="s">
        <v>8653</v>
      </c>
      <c r="E11600">
        <v>49.243951000000003</v>
      </c>
      <c r="F11600">
        <v>-122.564882</v>
      </c>
      <c r="G11600">
        <f>IF(route_map__2[[#This Row],[route_label]]&lt;&gt;A11601,0,SQRT((E11601-route_map__2[[#This Row],[stop_lat]])^2 + ((F11601-route_map__2[[#This Row],[stop_lon]])*COS(RADIANS(route_map__2[[#This Row],[stop_lat]])))^2)*111.32)</f>
        <v>0.23977365081347077</v>
      </c>
    </row>
    <row r="11601" spans="1:7" hidden="1" x14ac:dyDescent="0.2">
      <c r="A11601" t="s">
        <v>333</v>
      </c>
      <c r="B11601">
        <v>1</v>
      </c>
      <c r="C11601">
        <v>2</v>
      </c>
      <c r="D11601" t="s">
        <v>8654</v>
      </c>
      <c r="E11601">
        <v>49.243980000000001</v>
      </c>
      <c r="F11601">
        <v>-122.561583</v>
      </c>
      <c r="G11601">
        <f>IF(route_map__2[[#This Row],[route_label]]&lt;&gt;A11602,0,SQRT((E11602-route_map__2[[#This Row],[stop_lat]])^2 + ((F11602-route_map__2[[#This Row],[stop_lon]])*COS(RADIANS(route_map__2[[#This Row],[stop_lat]])))^2)*111.32)</f>
        <v>0.28848914958555466</v>
      </c>
    </row>
    <row r="11602" spans="1:7" hidden="1" x14ac:dyDescent="0.2">
      <c r="A11602" t="s">
        <v>333</v>
      </c>
      <c r="B11602">
        <v>1</v>
      </c>
      <c r="C11602">
        <v>3</v>
      </c>
      <c r="D11602" t="s">
        <v>8655</v>
      </c>
      <c r="E11602">
        <v>49.245241</v>
      </c>
      <c r="F11602">
        <v>-122.558115</v>
      </c>
      <c r="G11602">
        <f>IF(route_map__2[[#This Row],[route_label]]&lt;&gt;A11603,0,SQRT((E11603-route_map__2[[#This Row],[stop_lat]])^2 + ((F11603-route_map__2[[#This Row],[stop_lon]])*COS(RADIANS(route_map__2[[#This Row],[stop_lat]])))^2)*111.32)</f>
        <v>0.36521992988579244</v>
      </c>
    </row>
    <row r="11603" spans="1:7" hidden="1" x14ac:dyDescent="0.2">
      <c r="A11603" t="s">
        <v>333</v>
      </c>
      <c r="B11603">
        <v>1</v>
      </c>
      <c r="C11603">
        <v>4</v>
      </c>
      <c r="D11603" t="s">
        <v>8656</v>
      </c>
      <c r="E11603">
        <v>49.241974999999996</v>
      </c>
      <c r="F11603">
        <v>-122.558592</v>
      </c>
      <c r="G11603">
        <f>IF(route_map__2[[#This Row],[route_label]]&lt;&gt;A11604,0,SQRT((E11604-route_map__2[[#This Row],[stop_lat]])^2 + ((F11604-route_map__2[[#This Row],[stop_lon]])*COS(RADIANS(route_map__2[[#This Row],[stop_lat]])))^2)*111.32)</f>
        <v>0.20245866730973333</v>
      </c>
    </row>
    <row r="11604" spans="1:7" hidden="1" x14ac:dyDescent="0.2">
      <c r="A11604" t="s">
        <v>333</v>
      </c>
      <c r="B11604">
        <v>1</v>
      </c>
      <c r="C11604">
        <v>5</v>
      </c>
      <c r="D11604" t="s">
        <v>8657</v>
      </c>
      <c r="E11604">
        <v>49.240175999999998</v>
      </c>
      <c r="F11604">
        <v>-122.55900099999999</v>
      </c>
      <c r="G11604">
        <f>IF(route_map__2[[#This Row],[route_label]]&lt;&gt;A11605,0,SQRT((E11605-route_map__2[[#This Row],[stop_lat]])^2 + ((F11605-route_map__2[[#This Row],[stop_lon]])*COS(RADIANS(route_map__2[[#This Row],[stop_lat]])))^2)*111.32)</f>
        <v>0.59448920311408948</v>
      </c>
    </row>
    <row r="11605" spans="1:7" hidden="1" x14ac:dyDescent="0.2">
      <c r="A11605" t="s">
        <v>333</v>
      </c>
      <c r="B11605">
        <v>1</v>
      </c>
      <c r="C11605">
        <v>6</v>
      </c>
      <c r="D11605" t="s">
        <v>8658</v>
      </c>
      <c r="E11605">
        <v>49.238303000000002</v>
      </c>
      <c r="F11605">
        <v>-122.566661</v>
      </c>
      <c r="G11605">
        <f>IF(route_map__2[[#This Row],[route_label]]&lt;&gt;A11606,0,SQRT((E11606-route_map__2[[#This Row],[stop_lat]])^2 + ((F11606-route_map__2[[#This Row],[stop_lon]])*COS(RADIANS(route_map__2[[#This Row],[stop_lat]])))^2)*111.32)</f>
        <v>0.65893796055120535</v>
      </c>
    </row>
    <row r="11606" spans="1:7" hidden="1" x14ac:dyDescent="0.2">
      <c r="A11606" t="s">
        <v>333</v>
      </c>
      <c r="B11606">
        <v>1</v>
      </c>
      <c r="C11606">
        <v>7</v>
      </c>
      <c r="D11606" t="s">
        <v>8659</v>
      </c>
      <c r="E11606">
        <v>49.241911999999999</v>
      </c>
      <c r="F11606">
        <v>-122.573847</v>
      </c>
      <c r="G11606">
        <f>IF(route_map__2[[#This Row],[route_label]]&lt;&gt;A11607,0,SQRT((E11607-route_map__2[[#This Row],[stop_lat]])^2 + ((F11607-route_map__2[[#This Row],[stop_lon]])*COS(RADIANS(route_map__2[[#This Row],[stop_lat]])))^2)*111.32)</f>
        <v>0.43834279598851078</v>
      </c>
    </row>
    <row r="11607" spans="1:7" hidden="1" x14ac:dyDescent="0.2">
      <c r="A11607" t="s">
        <v>333</v>
      </c>
      <c r="B11607">
        <v>1</v>
      </c>
      <c r="C11607">
        <v>8</v>
      </c>
      <c r="D11607" t="s">
        <v>8660</v>
      </c>
      <c r="E11607">
        <v>49.241010000000003</v>
      </c>
      <c r="F11607">
        <v>-122.579718</v>
      </c>
      <c r="G11607">
        <f>IF(route_map__2[[#This Row],[route_label]]&lt;&gt;A11608,0,SQRT((E11608-route_map__2[[#This Row],[stop_lat]])^2 + ((F11608-route_map__2[[#This Row],[stop_lon]])*COS(RADIANS(route_map__2[[#This Row],[stop_lat]])))^2)*111.32)</f>
        <v>0.37940994982733023</v>
      </c>
    </row>
    <row r="11608" spans="1:7" hidden="1" x14ac:dyDescent="0.2">
      <c r="A11608" t="s">
        <v>333</v>
      </c>
      <c r="B11608">
        <v>1</v>
      </c>
      <c r="C11608">
        <v>9</v>
      </c>
      <c r="D11608" t="s">
        <v>8661</v>
      </c>
      <c r="E11608">
        <v>49.237603999999997</v>
      </c>
      <c r="F11608">
        <v>-122.579527</v>
      </c>
      <c r="G11608">
        <f>IF(route_map__2[[#This Row],[route_label]]&lt;&gt;A11609,0,SQRT((E11609-route_map__2[[#This Row],[stop_lat]])^2 + ((F11609-route_map__2[[#This Row],[stop_lon]])*COS(RADIANS(route_map__2[[#This Row],[stop_lat]])))^2)*111.32)</f>
        <v>0.33558195469133073</v>
      </c>
    </row>
    <row r="11609" spans="1:7" hidden="1" x14ac:dyDescent="0.2">
      <c r="A11609" t="s">
        <v>333</v>
      </c>
      <c r="B11609">
        <v>1</v>
      </c>
      <c r="C11609">
        <v>10</v>
      </c>
      <c r="D11609" t="s">
        <v>8662</v>
      </c>
      <c r="E11609">
        <v>49.234591000000002</v>
      </c>
      <c r="F11609">
        <v>-122.57937800000001</v>
      </c>
      <c r="G11609">
        <f>IF(route_map__2[[#This Row],[route_label]]&lt;&gt;A11610,0,SQRT((E11610-route_map__2[[#This Row],[stop_lat]])^2 + ((F11610-route_map__2[[#This Row],[stop_lon]])*COS(RADIANS(route_map__2[[#This Row],[stop_lat]])))^2)*111.32)</f>
        <v>0.45797468515714934</v>
      </c>
    </row>
    <row r="11610" spans="1:7" hidden="1" x14ac:dyDescent="0.2">
      <c r="A11610" t="s">
        <v>333</v>
      </c>
      <c r="B11610">
        <v>1</v>
      </c>
      <c r="C11610">
        <v>11</v>
      </c>
      <c r="D11610" t="s">
        <v>8663</v>
      </c>
      <c r="E11610">
        <v>49.230477</v>
      </c>
      <c r="F11610">
        <v>-122.579351</v>
      </c>
      <c r="G11610">
        <f>IF(route_map__2[[#This Row],[route_label]]&lt;&gt;A11611,0,SQRT((E11611-route_map__2[[#This Row],[stop_lat]])^2 + ((F11611-route_map__2[[#This Row],[stop_lon]])*COS(RADIANS(route_map__2[[#This Row],[stop_lat]])))^2)*111.32)</f>
        <v>0.35611731720480255</v>
      </c>
    </row>
    <row r="11611" spans="1:7" hidden="1" x14ac:dyDescent="0.2">
      <c r="A11611" t="s">
        <v>333</v>
      </c>
      <c r="B11611">
        <v>1</v>
      </c>
      <c r="C11611">
        <v>12</v>
      </c>
      <c r="D11611" t="s">
        <v>8664</v>
      </c>
      <c r="E11611">
        <v>49.227277999999998</v>
      </c>
      <c r="F11611">
        <v>-122.57932599999999</v>
      </c>
      <c r="G11611">
        <f>IF(route_map__2[[#This Row],[route_label]]&lt;&gt;A11612,0,SQRT((E11612-route_map__2[[#This Row],[stop_lat]])^2 + ((F11612-route_map__2[[#This Row],[stop_lon]])*COS(RADIANS(route_map__2[[#This Row],[stop_lat]])))^2)*111.32)</f>
        <v>0.40153156247688948</v>
      </c>
    </row>
    <row r="11612" spans="1:7" hidden="1" x14ac:dyDescent="0.2">
      <c r="A11612" t="s">
        <v>333</v>
      </c>
      <c r="B11612">
        <v>1</v>
      </c>
      <c r="C11612">
        <v>13</v>
      </c>
      <c r="D11612" t="s">
        <v>8665</v>
      </c>
      <c r="E11612">
        <v>49.223671000000003</v>
      </c>
      <c r="F11612">
        <v>-122.579319</v>
      </c>
      <c r="G11612">
        <f>IF(route_map__2[[#This Row],[route_label]]&lt;&gt;A11613,0,SQRT((E11613-route_map__2[[#This Row],[stop_lat]])^2 + ((F11613-route_map__2[[#This Row],[stop_lon]])*COS(RADIANS(route_map__2[[#This Row],[stop_lat]])))^2)*111.32)</f>
        <v>0.36481663358804517</v>
      </c>
    </row>
    <row r="11613" spans="1:7" hidden="1" x14ac:dyDescent="0.2">
      <c r="A11613" t="s">
        <v>333</v>
      </c>
      <c r="B11613">
        <v>1</v>
      </c>
      <c r="C11613">
        <v>14</v>
      </c>
      <c r="D11613" t="s">
        <v>8552</v>
      </c>
      <c r="E11613">
        <v>49.220449000000002</v>
      </c>
      <c r="F11613">
        <v>-122.580236</v>
      </c>
      <c r="G11613">
        <f>IF(route_map__2[[#This Row],[route_label]]&lt;&gt;A11614,0,SQRT((E11614-route_map__2[[#This Row],[stop_lat]])^2 + ((F11614-route_map__2[[#This Row],[stop_lon]])*COS(RADIANS(route_map__2[[#This Row],[stop_lat]])))^2)*111.32)</f>
        <v>0.37649678058534952</v>
      </c>
    </row>
    <row r="11614" spans="1:7" hidden="1" x14ac:dyDescent="0.2">
      <c r="A11614" t="s">
        <v>333</v>
      </c>
      <c r="B11614">
        <v>1</v>
      </c>
      <c r="C11614">
        <v>15</v>
      </c>
      <c r="D11614" t="s">
        <v>8553</v>
      </c>
      <c r="E11614">
        <v>49.220475</v>
      </c>
      <c r="F11614">
        <v>-122.585414</v>
      </c>
      <c r="G11614">
        <f>IF(route_map__2[[#This Row],[route_label]]&lt;&gt;A11615,0,SQRT((E11615-route_map__2[[#This Row],[stop_lat]])^2 + ((F11615-route_map__2[[#This Row],[stop_lon]])*COS(RADIANS(route_map__2[[#This Row],[stop_lat]])))^2)*111.32)</f>
        <v>0.36663715744671188</v>
      </c>
    </row>
    <row r="11615" spans="1:7" hidden="1" x14ac:dyDescent="0.2">
      <c r="A11615" t="s">
        <v>333</v>
      </c>
      <c r="B11615">
        <v>1</v>
      </c>
      <c r="C11615">
        <v>16</v>
      </c>
      <c r="D11615" t="s">
        <v>8666</v>
      </c>
      <c r="E11615">
        <v>49.220112999999998</v>
      </c>
      <c r="F11615">
        <v>-122.59042599999999</v>
      </c>
      <c r="G11615">
        <f>IF(route_map__2[[#This Row],[route_label]]&lt;&gt;A11616,0,SQRT((E11616-route_map__2[[#This Row],[stop_lat]])^2 + ((F11616-route_map__2[[#This Row],[stop_lon]])*COS(RADIANS(route_map__2[[#This Row],[stop_lat]])))^2)*111.32)</f>
        <v>0.28109262956380127</v>
      </c>
    </row>
    <row r="11616" spans="1:7" hidden="1" x14ac:dyDescent="0.2">
      <c r="A11616" t="s">
        <v>333</v>
      </c>
      <c r="B11616">
        <v>1</v>
      </c>
      <c r="C11616">
        <v>17</v>
      </c>
      <c r="D11616" t="s">
        <v>8667</v>
      </c>
      <c r="E11616">
        <v>49.217587999999999</v>
      </c>
      <c r="F11616">
        <v>-122.590458</v>
      </c>
      <c r="G11616">
        <f>IF(route_map__2[[#This Row],[route_label]]&lt;&gt;A11617,0,SQRT((E11617-route_map__2[[#This Row],[stop_lat]])^2 + ((F11617-route_map__2[[#This Row],[stop_lon]])*COS(RADIANS(route_map__2[[#This Row],[stop_lat]])))^2)*111.32)</f>
        <v>0.14126578687792918</v>
      </c>
    </row>
    <row r="11617" spans="1:7" hidden="1" x14ac:dyDescent="0.2">
      <c r="A11617" t="s">
        <v>333</v>
      </c>
      <c r="B11617">
        <v>1</v>
      </c>
      <c r="C11617">
        <v>18</v>
      </c>
      <c r="D11617" t="s">
        <v>8668</v>
      </c>
      <c r="E11617">
        <v>49.216571000000002</v>
      </c>
      <c r="F11617">
        <v>-122.59162000000001</v>
      </c>
      <c r="G11617">
        <f>IF(route_map__2[[#This Row],[route_label]]&lt;&gt;A11618,0,SQRT((E11618-route_map__2[[#This Row],[stop_lat]])^2 + ((F11618-route_map__2[[#This Row],[stop_lon]])*COS(RADIANS(route_map__2[[#This Row],[stop_lat]])))^2)*111.32)</f>
        <v>0.34678531094874732</v>
      </c>
    </row>
    <row r="11618" spans="1:7" hidden="1" x14ac:dyDescent="0.2">
      <c r="A11618" t="s">
        <v>333</v>
      </c>
      <c r="B11618">
        <v>1</v>
      </c>
      <c r="C11618">
        <v>19</v>
      </c>
      <c r="D11618" t="s">
        <v>8640</v>
      </c>
      <c r="E11618">
        <v>49.217426000000003</v>
      </c>
      <c r="F11618">
        <v>-122.596206</v>
      </c>
      <c r="G11618">
        <f>IF(route_map__2[[#This Row],[route_label]]&lt;&gt;A11619,0,SQRT((E11619-route_map__2[[#This Row],[stop_lat]])^2 + ((F11619-route_map__2[[#This Row],[stop_lon]])*COS(RADIANS(route_map__2[[#This Row],[stop_lat]])))^2)*111.32)</f>
        <v>0.22802664617802021</v>
      </c>
    </row>
    <row r="11619" spans="1:7" hidden="1" x14ac:dyDescent="0.2">
      <c r="A11619" t="s">
        <v>333</v>
      </c>
      <c r="B11619">
        <v>1</v>
      </c>
      <c r="C11619">
        <v>20</v>
      </c>
      <c r="D11619" t="s">
        <v>8641</v>
      </c>
      <c r="E11619">
        <v>49.219453000000001</v>
      </c>
      <c r="F11619">
        <v>-122.59665800000001</v>
      </c>
      <c r="G11619">
        <f>IF(route_map__2[[#This Row],[route_label]]&lt;&gt;A11620,0,SQRT((E11620-route_map__2[[#This Row],[stop_lat]])^2 + ((F11620-route_map__2[[#This Row],[stop_lon]])*COS(RADIANS(route_map__2[[#This Row],[stop_lat]])))^2)*111.32)</f>
        <v>0.26750319402364098</v>
      </c>
    </row>
    <row r="11620" spans="1:7" hidden="1" x14ac:dyDescent="0.2">
      <c r="A11620" t="s">
        <v>333</v>
      </c>
      <c r="B11620">
        <v>1</v>
      </c>
      <c r="C11620">
        <v>21</v>
      </c>
      <c r="D11620" t="s">
        <v>8558</v>
      </c>
      <c r="E11620">
        <v>49.220543999999997</v>
      </c>
      <c r="F11620">
        <v>-122.599936</v>
      </c>
      <c r="G11620">
        <f>IF(route_map__2[[#This Row],[route_label]]&lt;&gt;A11621,0,SQRT((E11621-route_map__2[[#This Row],[stop_lat]])^2 + ((F11621-route_map__2[[#This Row],[stop_lon]])*COS(RADIANS(route_map__2[[#This Row],[stop_lat]])))^2)*111.32)</f>
        <v>0.30435903614925824</v>
      </c>
    </row>
    <row r="11621" spans="1:7" hidden="1" x14ac:dyDescent="0.2">
      <c r="A11621" t="s">
        <v>333</v>
      </c>
      <c r="B11621">
        <v>1</v>
      </c>
      <c r="C11621">
        <v>22</v>
      </c>
      <c r="D11621" t="s">
        <v>8559</v>
      </c>
      <c r="E11621">
        <v>49.220551</v>
      </c>
      <c r="F11621">
        <v>-122.604122</v>
      </c>
      <c r="G11621">
        <f>IF(route_map__2[[#This Row],[route_label]]&lt;&gt;A11622,0,SQRT((E11622-route_map__2[[#This Row],[stop_lat]])^2 + ((F11622-route_map__2[[#This Row],[stop_lon]])*COS(RADIANS(route_map__2[[#This Row],[stop_lat]])))^2)*111.32)</f>
        <v>0.22690072487698304</v>
      </c>
    </row>
    <row r="11622" spans="1:7" hidden="1" x14ac:dyDescent="0.2">
      <c r="A11622" t="s">
        <v>333</v>
      </c>
      <c r="B11622">
        <v>1</v>
      </c>
      <c r="C11622">
        <v>23</v>
      </c>
      <c r="D11622" t="s">
        <v>8669</v>
      </c>
      <c r="E11622">
        <v>49.219948000000002</v>
      </c>
      <c r="F11622">
        <v>-122.607103</v>
      </c>
      <c r="G11622">
        <f>IF(route_map__2[[#This Row],[route_label]]&lt;&gt;A11623,0,SQRT((E11623-route_map__2[[#This Row],[stop_lat]])^2 + ((F11623-route_map__2[[#This Row],[stop_lon]])*COS(RADIANS(route_map__2[[#This Row],[stop_lat]])))^2)*111.32)</f>
        <v>0.13338165497341373</v>
      </c>
    </row>
    <row r="11623" spans="1:7" hidden="1" x14ac:dyDescent="0.2">
      <c r="A11623" t="s">
        <v>333</v>
      </c>
      <c r="B11623">
        <v>1</v>
      </c>
      <c r="C11623">
        <v>24</v>
      </c>
      <c r="D11623" t="s">
        <v>8670</v>
      </c>
      <c r="E11623">
        <v>49.21875</v>
      </c>
      <c r="F11623">
        <v>-122.607135</v>
      </c>
      <c r="G11623">
        <f>IF(route_map__2[[#This Row],[route_label]]&lt;&gt;A11624,0,SQRT((E11624-route_map__2[[#This Row],[stop_lat]])^2 + ((F11624-route_map__2[[#This Row],[stop_lon]])*COS(RADIANS(route_map__2[[#This Row],[stop_lat]])))^2)*111.32)</f>
        <v>0.12424641817465049</v>
      </c>
    </row>
    <row r="11624" spans="1:7" hidden="1" x14ac:dyDescent="0.2">
      <c r="A11624" t="s">
        <v>333</v>
      </c>
      <c r="B11624">
        <v>1</v>
      </c>
      <c r="C11624">
        <v>25</v>
      </c>
      <c r="D11624" t="s">
        <v>8671</v>
      </c>
      <c r="E11624">
        <v>49.217633999999997</v>
      </c>
      <c r="F11624">
        <v>-122.60715999999999</v>
      </c>
      <c r="G11624">
        <f>IF(route_map__2[[#This Row],[route_label]]&lt;&gt;A11625,0,SQRT((E11625-route_map__2[[#This Row],[stop_lat]])^2 + ((F11625-route_map__2[[#This Row],[stop_lon]])*COS(RADIANS(route_map__2[[#This Row],[stop_lat]])))^2)*111.32)</f>
        <v>0.56565021872208432</v>
      </c>
    </row>
    <row r="11625" spans="1:7" hidden="1" x14ac:dyDescent="0.2">
      <c r="A11625" t="s">
        <v>333</v>
      </c>
      <c r="B11625">
        <v>1</v>
      </c>
      <c r="C11625">
        <v>26</v>
      </c>
      <c r="D11625" t="s">
        <v>8637</v>
      </c>
      <c r="E11625">
        <v>49.212575000000001</v>
      </c>
      <c r="F11625">
        <v>-122.606432</v>
      </c>
      <c r="G11625">
        <f>IF(route_map__2[[#This Row],[route_label]]&lt;&gt;A11626,0,SQRT((E11626-route_map__2[[#This Row],[stop_lat]])^2 + ((F11626-route_map__2[[#This Row],[stop_lon]])*COS(RADIANS(route_map__2[[#This Row],[stop_lat]])))^2)*111.32)</f>
        <v>0</v>
      </c>
    </row>
    <row r="11626" spans="1:7" hidden="1" x14ac:dyDescent="0.2">
      <c r="A11626" t="s">
        <v>315</v>
      </c>
      <c r="B11626">
        <v>0</v>
      </c>
      <c r="C11626">
        <v>1</v>
      </c>
      <c r="D11626" t="s">
        <v>8641</v>
      </c>
      <c r="E11626">
        <v>49.219453000000001</v>
      </c>
      <c r="F11626">
        <v>-122.59665800000001</v>
      </c>
      <c r="G11626">
        <f>IF(route_map__2[[#This Row],[route_label]]&lt;&gt;A11627,0,SQRT((E11627-route_map__2[[#This Row],[stop_lat]])^2 + ((F11627-route_map__2[[#This Row],[stop_lon]])*COS(RADIANS(route_map__2[[#This Row],[stop_lat]])))^2)*111.32)</f>
        <v>0.25484460797776837</v>
      </c>
    </row>
    <row r="11627" spans="1:7" hidden="1" x14ac:dyDescent="0.2">
      <c r="A11627" t="s">
        <v>315</v>
      </c>
      <c r="B11627">
        <v>0</v>
      </c>
      <c r="C11627">
        <v>2</v>
      </c>
      <c r="D11627" t="s">
        <v>8672</v>
      </c>
      <c r="E11627">
        <v>49.220874000000002</v>
      </c>
      <c r="F11627">
        <v>-122.59390999999999</v>
      </c>
      <c r="G11627">
        <f>IF(route_map__2[[#This Row],[route_label]]&lt;&gt;A11628,0,SQRT((E11628-route_map__2[[#This Row],[stop_lat]])^2 + ((F11628-route_map__2[[#This Row],[stop_lon]])*COS(RADIANS(route_map__2[[#This Row],[stop_lat]])))^2)*111.32)</f>
        <v>0.21110060001840172</v>
      </c>
    </row>
    <row r="11628" spans="1:7" hidden="1" x14ac:dyDescent="0.2">
      <c r="A11628" t="s">
        <v>315</v>
      </c>
      <c r="B11628">
        <v>0</v>
      </c>
      <c r="C11628">
        <v>3</v>
      </c>
      <c r="D11628" t="s">
        <v>8673</v>
      </c>
      <c r="E11628">
        <v>49.222769999999997</v>
      </c>
      <c r="F11628">
        <v>-122.593855</v>
      </c>
      <c r="G11628">
        <f>IF(route_map__2[[#This Row],[route_label]]&lt;&gt;A11629,0,SQRT((E11629-route_map__2[[#This Row],[stop_lat]])^2 + ((F11629-route_map__2[[#This Row],[stop_lon]])*COS(RADIANS(route_map__2[[#This Row],[stop_lat]])))^2)*111.32)</f>
        <v>0.26562791840699529</v>
      </c>
    </row>
    <row r="11629" spans="1:7" hidden="1" x14ac:dyDescent="0.2">
      <c r="A11629" t="s">
        <v>315</v>
      </c>
      <c r="B11629">
        <v>0</v>
      </c>
      <c r="C11629">
        <v>4</v>
      </c>
      <c r="D11629" t="s">
        <v>8674</v>
      </c>
      <c r="E11629">
        <v>49.225155999999998</v>
      </c>
      <c r="F11629">
        <v>-122.593812</v>
      </c>
      <c r="G11629">
        <f>IF(route_map__2[[#This Row],[route_label]]&lt;&gt;A11630,0,SQRT((E11630-route_map__2[[#This Row],[stop_lat]])^2 + ((F11630-route_map__2[[#This Row],[stop_lon]])*COS(RADIANS(route_map__2[[#This Row],[stop_lat]])))^2)*111.32)</f>
        <v>0.34055966681758421</v>
      </c>
    </row>
    <row r="11630" spans="1:7" hidden="1" x14ac:dyDescent="0.2">
      <c r="A11630" t="s">
        <v>315</v>
      </c>
      <c r="B11630">
        <v>0</v>
      </c>
      <c r="C11630">
        <v>5</v>
      </c>
      <c r="D11630" t="s">
        <v>8675</v>
      </c>
      <c r="E11630">
        <v>49.228214999999999</v>
      </c>
      <c r="F11630">
        <v>-122.59374800000001</v>
      </c>
      <c r="G11630">
        <f>IF(route_map__2[[#This Row],[route_label]]&lt;&gt;A11631,0,SQRT((E11631-route_map__2[[#This Row],[stop_lat]])^2 + ((F11631-route_map__2[[#This Row],[stop_lon]])*COS(RADIANS(route_map__2[[#This Row],[stop_lat]])))^2)*111.32)</f>
        <v>0.34409952728297649</v>
      </c>
    </row>
    <row r="11631" spans="1:7" hidden="1" x14ac:dyDescent="0.2">
      <c r="A11631" t="s">
        <v>315</v>
      </c>
      <c r="B11631">
        <v>0</v>
      </c>
      <c r="C11631">
        <v>6</v>
      </c>
      <c r="D11631" t="s">
        <v>8676</v>
      </c>
      <c r="E11631">
        <v>49.231305999999996</v>
      </c>
      <c r="F11631">
        <v>-122.59371299999999</v>
      </c>
      <c r="G11631">
        <f>IF(route_map__2[[#This Row],[route_label]]&lt;&gt;A11632,0,SQRT((E11632-route_map__2[[#This Row],[stop_lat]])^2 + ((F11632-route_map__2[[#This Row],[stop_lon]])*COS(RADIANS(route_map__2[[#This Row],[stop_lat]])))^2)*111.32)</f>
        <v>0.22945705127434426</v>
      </c>
    </row>
    <row r="11632" spans="1:7" hidden="1" x14ac:dyDescent="0.2">
      <c r="A11632" t="s">
        <v>315</v>
      </c>
      <c r="B11632">
        <v>0</v>
      </c>
      <c r="C11632">
        <v>7</v>
      </c>
      <c r="D11632" t="s">
        <v>8677</v>
      </c>
      <c r="E11632">
        <v>49.233367000000001</v>
      </c>
      <c r="F11632">
        <v>-122.593665</v>
      </c>
      <c r="G11632">
        <f>IF(route_map__2[[#This Row],[route_label]]&lt;&gt;A11633,0,SQRT((E11633-route_map__2[[#This Row],[stop_lat]])^2 + ((F11633-route_map__2[[#This Row],[stop_lon]])*COS(RADIANS(route_map__2[[#This Row],[stop_lat]])))^2)*111.32)</f>
        <v>0.17955810545186499</v>
      </c>
    </row>
    <row r="11633" spans="1:7" hidden="1" x14ac:dyDescent="0.2">
      <c r="A11633" t="s">
        <v>315</v>
      </c>
      <c r="B11633">
        <v>0</v>
      </c>
      <c r="C11633">
        <v>8</v>
      </c>
      <c r="D11633" t="s">
        <v>8678</v>
      </c>
      <c r="E11633">
        <v>49.234952999999997</v>
      </c>
      <c r="F11633">
        <v>-122.593215</v>
      </c>
      <c r="G11633">
        <f>IF(route_map__2[[#This Row],[route_label]]&lt;&gt;A11634,0,SQRT((E11634-route_map__2[[#This Row],[stop_lat]])^2 + ((F11634-route_map__2[[#This Row],[stop_lon]])*COS(RADIANS(route_map__2[[#This Row],[stop_lat]])))^2)*111.32)</f>
        <v>0.25797704946652644</v>
      </c>
    </row>
    <row r="11634" spans="1:7" hidden="1" x14ac:dyDescent="0.2">
      <c r="A11634" t="s">
        <v>315</v>
      </c>
      <c r="B11634">
        <v>0</v>
      </c>
      <c r="C11634">
        <v>9</v>
      </c>
      <c r="D11634" t="s">
        <v>8679</v>
      </c>
      <c r="E11634">
        <v>49.234932999999998</v>
      </c>
      <c r="F11634">
        <v>-122.58966599999999</v>
      </c>
      <c r="G11634">
        <f>IF(route_map__2[[#This Row],[route_label]]&lt;&gt;A11635,0,SQRT((E11635-route_map__2[[#This Row],[stop_lat]])^2 + ((F11635-route_map__2[[#This Row],[stop_lon]])*COS(RADIANS(route_map__2[[#This Row],[stop_lat]])))^2)*111.32)</f>
        <v>0.2221336675414736</v>
      </c>
    </row>
    <row r="11635" spans="1:7" hidden="1" x14ac:dyDescent="0.2">
      <c r="A11635" t="s">
        <v>315</v>
      </c>
      <c r="B11635">
        <v>0</v>
      </c>
      <c r="C11635">
        <v>10</v>
      </c>
      <c r="D11635" t="s">
        <v>8680</v>
      </c>
      <c r="E11635">
        <v>49.234926999999999</v>
      </c>
      <c r="F11635">
        <v>-122.58660999999999</v>
      </c>
      <c r="G11635">
        <f>IF(route_map__2[[#This Row],[route_label]]&lt;&gt;A11636,0,SQRT((E11636-route_map__2[[#This Row],[stop_lat]])^2 + ((F11636-route_map__2[[#This Row],[stop_lon]])*COS(RADIANS(route_map__2[[#This Row],[stop_lat]])))^2)*111.32)</f>
        <v>0.16327597339683228</v>
      </c>
    </row>
    <row r="11636" spans="1:7" hidden="1" x14ac:dyDescent="0.2">
      <c r="A11636" t="s">
        <v>315</v>
      </c>
      <c r="B11636">
        <v>0</v>
      </c>
      <c r="C11636">
        <v>11</v>
      </c>
      <c r="D11636" t="s">
        <v>8681</v>
      </c>
      <c r="E11636">
        <v>49.234904</v>
      </c>
      <c r="F11636">
        <v>-122.58436399999999</v>
      </c>
      <c r="G11636">
        <f>IF(route_map__2[[#This Row],[route_label]]&lt;&gt;A11637,0,SQRT((E11637-route_map__2[[#This Row],[stop_lat]])^2 + ((F11637-route_map__2[[#This Row],[stop_lon]])*COS(RADIANS(route_map__2[[#This Row],[stop_lat]])))^2)*111.32)</f>
        <v>0.37425459525886584</v>
      </c>
    </row>
    <row r="11637" spans="1:7" hidden="1" x14ac:dyDescent="0.2">
      <c r="A11637" t="s">
        <v>315</v>
      </c>
      <c r="B11637">
        <v>0</v>
      </c>
      <c r="C11637">
        <v>12</v>
      </c>
      <c r="D11637" t="s">
        <v>8648</v>
      </c>
      <c r="E11637">
        <v>49.235283000000003</v>
      </c>
      <c r="F11637">
        <v>-122.57924800000001</v>
      </c>
      <c r="G11637">
        <f>IF(route_map__2[[#This Row],[route_label]]&lt;&gt;A11638,0,SQRT((E11638-route_map__2[[#This Row],[stop_lat]])^2 + ((F11638-route_map__2[[#This Row],[stop_lon]])*COS(RADIANS(route_map__2[[#This Row],[stop_lat]])))^2)*111.32)</f>
        <v>0.31536086001619934</v>
      </c>
    </row>
    <row r="11638" spans="1:7" hidden="1" x14ac:dyDescent="0.2">
      <c r="A11638" t="s">
        <v>315</v>
      </c>
      <c r="B11638">
        <v>0</v>
      </c>
      <c r="C11638">
        <v>13</v>
      </c>
      <c r="D11638" t="s">
        <v>8649</v>
      </c>
      <c r="E11638">
        <v>49.238112999999998</v>
      </c>
      <c r="F11638">
        <v>-122.57944500000001</v>
      </c>
      <c r="G11638">
        <f>IF(route_map__2[[#This Row],[route_label]]&lt;&gt;A11639,0,SQRT((E11639-route_map__2[[#This Row],[stop_lat]])^2 + ((F11639-route_map__2[[#This Row],[stop_lon]])*COS(RADIANS(route_map__2[[#This Row],[stop_lat]])))^2)*111.32)</f>
        <v>0.29087974468124583</v>
      </c>
    </row>
    <row r="11639" spans="1:7" hidden="1" x14ac:dyDescent="0.2">
      <c r="A11639" t="s">
        <v>315</v>
      </c>
      <c r="B11639">
        <v>0</v>
      </c>
      <c r="C11639">
        <v>14</v>
      </c>
      <c r="D11639" t="s">
        <v>8650</v>
      </c>
      <c r="E11639">
        <v>49.240724999999998</v>
      </c>
      <c r="F11639">
        <v>-122.579556</v>
      </c>
      <c r="G11639">
        <f>IF(route_map__2[[#This Row],[route_label]]&lt;&gt;A11640,0,SQRT((E11640-route_map__2[[#This Row],[stop_lat]])^2 + ((F11640-route_map__2[[#This Row],[stop_lon]])*COS(RADIANS(route_map__2[[#This Row],[stop_lat]])))^2)*111.32)</f>
        <v>0.36953443567147787</v>
      </c>
    </row>
    <row r="11640" spans="1:7" hidden="1" x14ac:dyDescent="0.2">
      <c r="A11640" t="s">
        <v>315</v>
      </c>
      <c r="B11640">
        <v>0</v>
      </c>
      <c r="C11640">
        <v>15</v>
      </c>
      <c r="D11640" t="s">
        <v>8682</v>
      </c>
      <c r="E11640">
        <v>49.244042</v>
      </c>
      <c r="F11640">
        <v>-122.579756</v>
      </c>
      <c r="G11640">
        <f>IF(route_map__2[[#This Row],[route_label]]&lt;&gt;A11641,0,SQRT((E11641-route_map__2[[#This Row],[stop_lat]])^2 + ((F11641-route_map__2[[#This Row],[stop_lon]])*COS(RADIANS(route_map__2[[#This Row],[stop_lat]])))^2)*111.32)</f>
        <v>0.55629126043934307</v>
      </c>
    </row>
    <row r="11641" spans="1:7" hidden="1" x14ac:dyDescent="0.2">
      <c r="A11641" t="s">
        <v>315</v>
      </c>
      <c r="B11641">
        <v>0</v>
      </c>
      <c r="C11641">
        <v>16</v>
      </c>
      <c r="D11641" t="s">
        <v>8683</v>
      </c>
      <c r="E11641">
        <v>49.249034000000002</v>
      </c>
      <c r="F11641">
        <v>-122.580106</v>
      </c>
      <c r="G11641">
        <f>IF(route_map__2[[#This Row],[route_label]]&lt;&gt;A11642,0,SQRT((E11642-route_map__2[[#This Row],[stop_lat]])^2 + ((F11642-route_map__2[[#This Row],[stop_lon]])*COS(RADIANS(route_map__2[[#This Row],[stop_lat]])))^2)*111.32)</f>
        <v>0.43474620468557656</v>
      </c>
    </row>
    <row r="11642" spans="1:7" hidden="1" x14ac:dyDescent="0.2">
      <c r="A11642" t="s">
        <v>315</v>
      </c>
      <c r="B11642">
        <v>0</v>
      </c>
      <c r="C11642">
        <v>17</v>
      </c>
      <c r="D11642" t="s">
        <v>8684</v>
      </c>
      <c r="E11642">
        <v>49.249718999999999</v>
      </c>
      <c r="F11642">
        <v>-122.58599599999999</v>
      </c>
      <c r="G11642">
        <f>IF(route_map__2[[#This Row],[route_label]]&lt;&gt;A11643,0,SQRT((E11643-route_map__2[[#This Row],[stop_lat]])^2 + ((F11643-route_map__2[[#This Row],[stop_lon]])*COS(RADIANS(route_map__2[[#This Row],[stop_lat]])))^2)*111.32)</f>
        <v>0.31257333330446463</v>
      </c>
    </row>
    <row r="11643" spans="1:7" hidden="1" x14ac:dyDescent="0.2">
      <c r="A11643" t="s">
        <v>315</v>
      </c>
      <c r="B11643">
        <v>0</v>
      </c>
      <c r="C11643">
        <v>18</v>
      </c>
      <c r="D11643" t="s">
        <v>8685</v>
      </c>
      <c r="E11643">
        <v>49.249445000000001</v>
      </c>
      <c r="F11643">
        <v>-122.590277</v>
      </c>
      <c r="G11643">
        <f>IF(route_map__2[[#This Row],[route_label]]&lt;&gt;A11644,0,SQRT((E11644-route_map__2[[#This Row],[stop_lat]])^2 + ((F11644-route_map__2[[#This Row],[stop_lon]])*COS(RADIANS(route_map__2[[#This Row],[stop_lat]])))^2)*111.32)</f>
        <v>0.2899244010096082</v>
      </c>
    </row>
    <row r="11644" spans="1:7" hidden="1" x14ac:dyDescent="0.2">
      <c r="A11644" t="s">
        <v>315</v>
      </c>
      <c r="B11644">
        <v>0</v>
      </c>
      <c r="C11644">
        <v>19</v>
      </c>
      <c r="D11644" t="s">
        <v>8686</v>
      </c>
      <c r="E11644">
        <v>49.251584999999999</v>
      </c>
      <c r="F11644">
        <v>-122.588003</v>
      </c>
      <c r="G11644">
        <f>IF(route_map__2[[#This Row],[route_label]]&lt;&gt;A11645,0,SQRT((E11645-route_map__2[[#This Row],[stop_lat]])^2 + ((F11645-route_map__2[[#This Row],[stop_lon]])*COS(RADIANS(route_map__2[[#This Row],[stop_lat]])))^2)*111.32)</f>
        <v>0.38543724910415983</v>
      </c>
    </row>
    <row r="11645" spans="1:7" hidden="1" x14ac:dyDescent="0.2">
      <c r="A11645" t="s">
        <v>315</v>
      </c>
      <c r="B11645">
        <v>0</v>
      </c>
      <c r="C11645">
        <v>20</v>
      </c>
      <c r="D11645" t="s">
        <v>8687</v>
      </c>
      <c r="E11645">
        <v>49.254331000000001</v>
      </c>
      <c r="F11645">
        <v>-122.584772</v>
      </c>
      <c r="G11645">
        <f>IF(route_map__2[[#This Row],[route_label]]&lt;&gt;A11646,0,SQRT((E11646-route_map__2[[#This Row],[stop_lat]])^2 + ((F11646-route_map__2[[#This Row],[stop_lon]])*COS(RADIANS(route_map__2[[#This Row],[stop_lat]])))^2)*111.32)</f>
        <v>0.26935944187025529</v>
      </c>
    </row>
    <row r="11646" spans="1:7" hidden="1" x14ac:dyDescent="0.2">
      <c r="A11646" t="s">
        <v>315</v>
      </c>
      <c r="B11646">
        <v>0</v>
      </c>
      <c r="C11646">
        <v>21</v>
      </c>
      <c r="D11646" t="s">
        <v>8688</v>
      </c>
      <c r="E11646">
        <v>49.254634000000003</v>
      </c>
      <c r="F11646">
        <v>-122.58109399999999</v>
      </c>
      <c r="G11646">
        <f>IF(route_map__2[[#This Row],[route_label]]&lt;&gt;A11647,0,SQRT((E11647-route_map__2[[#This Row],[stop_lat]])^2 + ((F11647-route_map__2[[#This Row],[stop_lon]])*COS(RADIANS(route_map__2[[#This Row],[stop_lat]])))^2)*111.32)</f>
        <v>0.1586458734004155</v>
      </c>
    </row>
    <row r="11647" spans="1:7" hidden="1" x14ac:dyDescent="0.2">
      <c r="A11647" t="s">
        <v>315</v>
      </c>
      <c r="B11647">
        <v>0</v>
      </c>
      <c r="C11647">
        <v>22</v>
      </c>
      <c r="D11647" t="s">
        <v>8689</v>
      </c>
      <c r="E11647">
        <v>49.256017</v>
      </c>
      <c r="F11647">
        <v>-122.580567</v>
      </c>
      <c r="G11647">
        <f>IF(route_map__2[[#This Row],[route_label]]&lt;&gt;A11648,0,SQRT((E11648-route_map__2[[#This Row],[stop_lat]])^2 + ((F11648-route_map__2[[#This Row],[stop_lon]])*COS(RADIANS(route_map__2[[#This Row],[stop_lat]])))^2)*111.32)</f>
        <v>0</v>
      </c>
    </row>
    <row r="11648" spans="1:7" hidden="1" x14ac:dyDescent="0.2">
      <c r="A11648" t="s">
        <v>315</v>
      </c>
      <c r="B11648">
        <v>1</v>
      </c>
      <c r="C11648">
        <v>1</v>
      </c>
      <c r="D11648" t="s">
        <v>8689</v>
      </c>
      <c r="E11648">
        <v>49.256017</v>
      </c>
      <c r="F11648">
        <v>-122.580567</v>
      </c>
      <c r="G11648">
        <f>IF(route_map__2[[#This Row],[route_label]]&lt;&gt;A11649,0,SQRT((E11649-route_map__2[[#This Row],[stop_lat]])^2 + ((F11649-route_map__2[[#This Row],[stop_lon]])*COS(RADIANS(route_map__2[[#This Row],[stop_lat]])))^2)*111.32)</f>
        <v>0.52757585167657617</v>
      </c>
    </row>
    <row r="11649" spans="1:7" hidden="1" x14ac:dyDescent="0.2">
      <c r="A11649" t="s">
        <v>315</v>
      </c>
      <c r="B11649">
        <v>1</v>
      </c>
      <c r="C11649">
        <v>2</v>
      </c>
      <c r="D11649" t="s">
        <v>8690</v>
      </c>
      <c r="E11649">
        <v>49.258600999999999</v>
      </c>
      <c r="F11649">
        <v>-122.57447999999999</v>
      </c>
      <c r="G11649">
        <f>IF(route_map__2[[#This Row],[route_label]]&lt;&gt;A11650,0,SQRT((E11650-route_map__2[[#This Row],[stop_lat]])^2 + ((F11650-route_map__2[[#This Row],[stop_lon]])*COS(RADIANS(route_map__2[[#This Row],[stop_lat]])))^2)*111.32)</f>
        <v>0.4763897542766507</v>
      </c>
    </row>
    <row r="11650" spans="1:7" hidden="1" x14ac:dyDescent="0.2">
      <c r="A11650" t="s">
        <v>315</v>
      </c>
      <c r="B11650">
        <v>1</v>
      </c>
      <c r="C11650">
        <v>3</v>
      </c>
      <c r="D11650" t="s">
        <v>8691</v>
      </c>
      <c r="E11650">
        <v>49.254677999999998</v>
      </c>
      <c r="F11650">
        <v>-122.5771</v>
      </c>
      <c r="G11650">
        <f>IF(route_map__2[[#This Row],[route_label]]&lt;&gt;A11651,0,SQRT((E11651-route_map__2[[#This Row],[stop_lat]])^2 + ((F11651-route_map__2[[#This Row],[stop_lon]])*COS(RADIANS(route_map__2[[#This Row],[stop_lat]])))^2)*111.32)</f>
        <v>0.32304609123828815</v>
      </c>
    </row>
    <row r="11651" spans="1:7" hidden="1" x14ac:dyDescent="0.2">
      <c r="A11651" t="s">
        <v>315</v>
      </c>
      <c r="B11651">
        <v>1</v>
      </c>
      <c r="C11651">
        <v>4</v>
      </c>
      <c r="D11651" t="s">
        <v>8692</v>
      </c>
      <c r="E11651">
        <v>49.252226</v>
      </c>
      <c r="F11651">
        <v>-122.57947799999999</v>
      </c>
      <c r="G11651">
        <f>IF(route_map__2[[#This Row],[route_label]]&lt;&gt;A11652,0,SQRT((E11652-route_map__2[[#This Row],[stop_lat]])^2 + ((F11652-route_map__2[[#This Row],[stop_lon]])*COS(RADIANS(route_map__2[[#This Row],[stop_lat]])))^2)*111.32)</f>
        <v>0.36544191758703032</v>
      </c>
    </row>
    <row r="11652" spans="1:7" hidden="1" x14ac:dyDescent="0.2">
      <c r="A11652" t="s">
        <v>315</v>
      </c>
      <c r="B11652">
        <v>1</v>
      </c>
      <c r="C11652">
        <v>5</v>
      </c>
      <c r="D11652" t="s">
        <v>8693</v>
      </c>
      <c r="E11652">
        <v>49.248980000000003</v>
      </c>
      <c r="F11652">
        <v>-122.580229</v>
      </c>
      <c r="G11652">
        <f>IF(route_map__2[[#This Row],[route_label]]&lt;&gt;A11653,0,SQRT((E11653-route_map__2[[#This Row],[stop_lat]])^2 + ((F11653-route_map__2[[#This Row],[stop_lon]])*COS(RADIANS(route_map__2[[#This Row],[stop_lat]])))^2)*111.32)</f>
        <v>0.56317040703961208</v>
      </c>
    </row>
    <row r="11653" spans="1:7" hidden="1" x14ac:dyDescent="0.2">
      <c r="A11653" t="s">
        <v>315</v>
      </c>
      <c r="B11653">
        <v>1</v>
      </c>
      <c r="C11653">
        <v>6</v>
      </c>
      <c r="D11653" t="s">
        <v>8694</v>
      </c>
      <c r="E11653">
        <v>49.243924999999997</v>
      </c>
      <c r="F11653">
        <v>-122.57992</v>
      </c>
      <c r="G11653">
        <f>IF(route_map__2[[#This Row],[route_label]]&lt;&gt;A11654,0,SQRT((E11654-route_map__2[[#This Row],[stop_lat]])^2 + ((F11654-route_map__2[[#This Row],[stop_lon]])*COS(RADIANS(route_map__2[[#This Row],[stop_lat]])))^2)*111.32)</f>
        <v>0.32482969365513159</v>
      </c>
    </row>
    <row r="11654" spans="1:7" hidden="1" x14ac:dyDescent="0.2">
      <c r="A11654" t="s">
        <v>315</v>
      </c>
      <c r="B11654">
        <v>1</v>
      </c>
      <c r="C11654">
        <v>7</v>
      </c>
      <c r="D11654" t="s">
        <v>8660</v>
      </c>
      <c r="E11654">
        <v>49.241010000000003</v>
      </c>
      <c r="F11654">
        <v>-122.579718</v>
      </c>
      <c r="G11654">
        <f>IF(route_map__2[[#This Row],[route_label]]&lt;&gt;A11655,0,SQRT((E11655-route_map__2[[#This Row],[stop_lat]])^2 + ((F11655-route_map__2[[#This Row],[stop_lon]])*COS(RADIANS(route_map__2[[#This Row],[stop_lat]])))^2)*111.32)</f>
        <v>0.37940994982733023</v>
      </c>
    </row>
    <row r="11655" spans="1:7" hidden="1" x14ac:dyDescent="0.2">
      <c r="A11655" t="s">
        <v>315</v>
      </c>
      <c r="B11655">
        <v>1</v>
      </c>
      <c r="C11655">
        <v>8</v>
      </c>
      <c r="D11655" t="s">
        <v>8661</v>
      </c>
      <c r="E11655">
        <v>49.237603999999997</v>
      </c>
      <c r="F11655">
        <v>-122.579527</v>
      </c>
      <c r="G11655">
        <f>IF(route_map__2[[#This Row],[route_label]]&lt;&gt;A11656,0,SQRT((E11656-route_map__2[[#This Row],[stop_lat]])^2 + ((F11656-route_map__2[[#This Row],[stop_lon]])*COS(RADIANS(route_map__2[[#This Row],[stop_lat]])))^2)*111.32)</f>
        <v>0.30209680083403057</v>
      </c>
    </row>
    <row r="11656" spans="1:7" hidden="1" x14ac:dyDescent="0.2">
      <c r="A11656" t="s">
        <v>315</v>
      </c>
      <c r="B11656">
        <v>1</v>
      </c>
      <c r="C11656">
        <v>9</v>
      </c>
      <c r="D11656" t="s">
        <v>8695</v>
      </c>
      <c r="E11656">
        <v>49.234932999999998</v>
      </c>
      <c r="F11656">
        <v>-122.580262</v>
      </c>
      <c r="G11656">
        <f>IF(route_map__2[[#This Row],[route_label]]&lt;&gt;A11657,0,SQRT((E11657-route_map__2[[#This Row],[stop_lat]])^2 + ((F11657-route_map__2[[#This Row],[stop_lon]])*COS(RADIANS(route_map__2[[#This Row],[stop_lat]])))^2)*111.32)</f>
        <v>0.44382492733241263</v>
      </c>
    </row>
    <row r="11657" spans="1:7" hidden="1" x14ac:dyDescent="0.2">
      <c r="A11657" t="s">
        <v>315</v>
      </c>
      <c r="B11657">
        <v>1</v>
      </c>
      <c r="C11657">
        <v>10</v>
      </c>
      <c r="D11657" t="s">
        <v>8696</v>
      </c>
      <c r="E11657">
        <v>49.235002999999999</v>
      </c>
      <c r="F11657">
        <v>-122.586367</v>
      </c>
      <c r="G11657">
        <f>IF(route_map__2[[#This Row],[route_label]]&lt;&gt;A11658,0,SQRT((E11658-route_map__2[[#This Row],[stop_lat]])^2 + ((F11658-route_map__2[[#This Row],[stop_lon]])*COS(RADIANS(route_map__2[[#This Row],[stop_lat]])))^2)*111.32)</f>
        <v>0.31865838518688117</v>
      </c>
    </row>
    <row r="11658" spans="1:7" hidden="1" x14ac:dyDescent="0.2">
      <c r="A11658" t="s">
        <v>315</v>
      </c>
      <c r="B11658">
        <v>1</v>
      </c>
      <c r="C11658">
        <v>11</v>
      </c>
      <c r="D11658" t="s">
        <v>8697</v>
      </c>
      <c r="E11658">
        <v>49.235062999999997</v>
      </c>
      <c r="F11658">
        <v>-122.59075</v>
      </c>
      <c r="G11658">
        <f>IF(route_map__2[[#This Row],[route_label]]&lt;&gt;A11659,0,SQRT((E11659-route_map__2[[#This Row],[stop_lat]])^2 + ((F11659-route_map__2[[#This Row],[stop_lon]])*COS(RADIANS(route_map__2[[#This Row],[stop_lat]])))^2)*111.32)</f>
        <v>0.35106623471173171</v>
      </c>
    </row>
    <row r="11659" spans="1:7" hidden="1" x14ac:dyDescent="0.2">
      <c r="A11659" t="s">
        <v>315</v>
      </c>
      <c r="B11659">
        <v>1</v>
      </c>
      <c r="C11659">
        <v>12</v>
      </c>
      <c r="D11659" t="s">
        <v>8698</v>
      </c>
      <c r="E11659">
        <v>49.232678</v>
      </c>
      <c r="F11659">
        <v>-122.59390999999999</v>
      </c>
      <c r="G11659">
        <f>IF(route_map__2[[#This Row],[route_label]]&lt;&gt;A11660,0,SQRT((E11660-route_map__2[[#This Row],[stop_lat]])^2 + ((F11660-route_map__2[[#This Row],[stop_lon]])*COS(RADIANS(route_map__2[[#This Row],[stop_lat]])))^2)*111.32)</f>
        <v>0.47445474957626738</v>
      </c>
    </row>
    <row r="11660" spans="1:7" hidden="1" x14ac:dyDescent="0.2">
      <c r="A11660" t="s">
        <v>315</v>
      </c>
      <c r="B11660">
        <v>1</v>
      </c>
      <c r="C11660">
        <v>13</v>
      </c>
      <c r="D11660" t="s">
        <v>8699</v>
      </c>
      <c r="E11660">
        <v>49.228416000000003</v>
      </c>
      <c r="F11660">
        <v>-122.59395000000001</v>
      </c>
      <c r="G11660">
        <f>IF(route_map__2[[#This Row],[route_label]]&lt;&gt;A11661,0,SQRT((E11661-route_map__2[[#This Row],[stop_lat]])^2 + ((F11661-route_map__2[[#This Row],[stop_lon]])*COS(RADIANS(route_map__2[[#This Row],[stop_lat]])))^2)*111.32)</f>
        <v>0.22046269937122914</v>
      </c>
    </row>
    <row r="11661" spans="1:7" hidden="1" x14ac:dyDescent="0.2">
      <c r="A11661" t="s">
        <v>315</v>
      </c>
      <c r="B11661">
        <v>1</v>
      </c>
      <c r="C11661">
        <v>14</v>
      </c>
      <c r="D11661" t="s">
        <v>8700</v>
      </c>
      <c r="E11661">
        <v>49.226436</v>
      </c>
      <c r="F11661">
        <v>-122.594014</v>
      </c>
      <c r="G11661">
        <f>IF(route_map__2[[#This Row],[route_label]]&lt;&gt;A11662,0,SQRT((E11662-route_map__2[[#This Row],[stop_lat]])^2 + ((F11662-route_map__2[[#This Row],[stop_lon]])*COS(RADIANS(route_map__2[[#This Row],[stop_lat]])))^2)*111.32)</f>
        <v>0.35959185063058086</v>
      </c>
    </row>
    <row r="11662" spans="1:7" hidden="1" x14ac:dyDescent="0.2">
      <c r="A11662" t="s">
        <v>315</v>
      </c>
      <c r="B11662">
        <v>1</v>
      </c>
      <c r="C11662">
        <v>15</v>
      </c>
      <c r="D11662" t="s">
        <v>8701</v>
      </c>
      <c r="E11662">
        <v>49.223205999999998</v>
      </c>
      <c r="F11662">
        <v>-122.594076</v>
      </c>
      <c r="G11662">
        <f>IF(route_map__2[[#This Row],[route_label]]&lt;&gt;A11663,0,SQRT((E11663-route_map__2[[#This Row],[stop_lat]])^2 + ((F11663-route_map__2[[#This Row],[stop_lon]])*COS(RADIANS(route_map__2[[#This Row],[stop_lat]])))^2)*111.32)</f>
        <v>0.45802129833640576</v>
      </c>
    </row>
    <row r="11663" spans="1:7" hidden="1" x14ac:dyDescent="0.2">
      <c r="A11663" t="s">
        <v>315</v>
      </c>
      <c r="B11663">
        <v>1</v>
      </c>
      <c r="C11663">
        <v>16</v>
      </c>
      <c r="D11663" t="s">
        <v>8641</v>
      </c>
      <c r="E11663">
        <v>49.219453000000001</v>
      </c>
      <c r="F11663">
        <v>-122.59665800000001</v>
      </c>
      <c r="G11663">
        <f>IF(route_map__2[[#This Row],[route_label]]&lt;&gt;A11664,0,SQRT((E11664-route_map__2[[#This Row],[stop_lat]])^2 + ((F11664-route_map__2[[#This Row],[stop_lon]])*COS(RADIANS(route_map__2[[#This Row],[stop_lat]])))^2)*111.32)</f>
        <v>0</v>
      </c>
    </row>
    <row r="11664" spans="1:7" hidden="1" x14ac:dyDescent="0.2">
      <c r="A11664" t="s">
        <v>326</v>
      </c>
      <c r="B11664">
        <v>0</v>
      </c>
      <c r="C11664">
        <v>1</v>
      </c>
      <c r="D11664" t="s">
        <v>8595</v>
      </c>
      <c r="E11664">
        <v>49.220613</v>
      </c>
      <c r="F11664">
        <v>-122.67257600000001</v>
      </c>
      <c r="G11664">
        <f>IF(route_map__2[[#This Row],[route_label]]&lt;&gt;A11665,0,SQRT((E11665-route_map__2[[#This Row],[stop_lat]])^2 + ((F11665-route_map__2[[#This Row],[stop_lon]])*COS(RADIANS(route_map__2[[#This Row],[stop_lat]])))^2)*111.32)</f>
        <v>0.53193079236911045</v>
      </c>
    </row>
    <row r="11665" spans="1:7" hidden="1" x14ac:dyDescent="0.2">
      <c r="A11665" t="s">
        <v>326</v>
      </c>
      <c r="B11665">
        <v>0</v>
      </c>
      <c r="C11665">
        <v>2</v>
      </c>
      <c r="D11665" t="s">
        <v>8596</v>
      </c>
      <c r="E11665">
        <v>49.217222999999997</v>
      </c>
      <c r="F11665">
        <v>-122.66742000000001</v>
      </c>
      <c r="G11665">
        <f>IF(route_map__2[[#This Row],[route_label]]&lt;&gt;A11666,0,SQRT((E11666-route_map__2[[#This Row],[stop_lat]])^2 + ((F11666-route_map__2[[#This Row],[stop_lon]])*COS(RADIANS(route_map__2[[#This Row],[stop_lat]])))^2)*111.32)</f>
        <v>0.18504456710117378</v>
      </c>
    </row>
    <row r="11666" spans="1:7" hidden="1" x14ac:dyDescent="0.2">
      <c r="A11666" t="s">
        <v>326</v>
      </c>
      <c r="B11666">
        <v>0</v>
      </c>
      <c r="C11666">
        <v>3</v>
      </c>
      <c r="D11666" t="s">
        <v>8702</v>
      </c>
      <c r="E11666">
        <v>49.216814999999997</v>
      </c>
      <c r="F11666">
        <v>-122.664953</v>
      </c>
      <c r="G11666">
        <f>IF(route_map__2[[#This Row],[route_label]]&lt;&gt;A11667,0,SQRT((E11667-route_map__2[[#This Row],[stop_lat]])^2 + ((F11667-route_map__2[[#This Row],[stop_lon]])*COS(RADIANS(route_map__2[[#This Row],[stop_lat]])))^2)*111.32)</f>
        <v>0.66400889217909731</v>
      </c>
    </row>
    <row r="11667" spans="1:7" hidden="1" x14ac:dyDescent="0.2">
      <c r="A11667" t="s">
        <v>326</v>
      </c>
      <c r="B11667">
        <v>0</v>
      </c>
      <c r="C11667">
        <v>4</v>
      </c>
      <c r="D11667" t="s">
        <v>8703</v>
      </c>
      <c r="E11667">
        <v>49.212636000000003</v>
      </c>
      <c r="F11667">
        <v>-122.65843700000001</v>
      </c>
      <c r="G11667">
        <f>IF(route_map__2[[#This Row],[route_label]]&lt;&gt;A11668,0,SQRT((E11668-route_map__2[[#This Row],[stop_lat]])^2 + ((F11668-route_map__2[[#This Row],[stop_lon]])*COS(RADIANS(route_map__2[[#This Row],[stop_lat]])))^2)*111.32)</f>
        <v>0.23755759234709303</v>
      </c>
    </row>
    <row r="11668" spans="1:7" hidden="1" x14ac:dyDescent="0.2">
      <c r="A11668" t="s">
        <v>326</v>
      </c>
      <c r="B11668">
        <v>0</v>
      </c>
      <c r="C11668">
        <v>5</v>
      </c>
      <c r="D11668" t="s">
        <v>8704</v>
      </c>
      <c r="E11668">
        <v>49.214770000000001</v>
      </c>
      <c r="F11668">
        <v>-122.658445</v>
      </c>
      <c r="G11668">
        <f>IF(route_map__2[[#This Row],[route_label]]&lt;&gt;A11669,0,SQRT((E11669-route_map__2[[#This Row],[stop_lat]])^2 + ((F11669-route_map__2[[#This Row],[stop_lon]])*COS(RADIANS(route_map__2[[#This Row],[stop_lat]])))^2)*111.32)</f>
        <v>0.26249700181541946</v>
      </c>
    </row>
    <row r="11669" spans="1:7" hidden="1" x14ac:dyDescent="0.2">
      <c r="A11669" t="s">
        <v>326</v>
      </c>
      <c r="B11669">
        <v>0</v>
      </c>
      <c r="C11669">
        <v>6</v>
      </c>
      <c r="D11669" t="s">
        <v>8705</v>
      </c>
      <c r="E11669">
        <v>49.217128000000002</v>
      </c>
      <c r="F11669">
        <v>-122.658424</v>
      </c>
      <c r="G11669">
        <f>IF(route_map__2[[#This Row],[route_label]]&lt;&gt;A11670,0,SQRT((E11670-route_map__2[[#This Row],[stop_lat]])^2 + ((F11670-route_map__2[[#This Row],[stop_lon]])*COS(RADIANS(route_map__2[[#This Row],[stop_lat]])))^2)*111.32)</f>
        <v>0.19256938280264721</v>
      </c>
    </row>
    <row r="11670" spans="1:7" hidden="1" x14ac:dyDescent="0.2">
      <c r="A11670" t="s">
        <v>326</v>
      </c>
      <c r="B11670">
        <v>0</v>
      </c>
      <c r="C11670">
        <v>7</v>
      </c>
      <c r="D11670" t="s">
        <v>8706</v>
      </c>
      <c r="E11670">
        <v>49.218794000000003</v>
      </c>
      <c r="F11670">
        <v>-122.65771100000001</v>
      </c>
      <c r="G11670">
        <f>IF(route_map__2[[#This Row],[route_label]]&lt;&gt;A11671,0,SQRT((E11671-route_map__2[[#This Row],[stop_lat]])^2 + ((F11671-route_map__2[[#This Row],[stop_lon]])*COS(RADIANS(route_map__2[[#This Row],[stop_lat]])))^2)*111.32)</f>
        <v>0.21673541014025952</v>
      </c>
    </row>
    <row r="11671" spans="1:7" hidden="1" x14ac:dyDescent="0.2">
      <c r="A11671" t="s">
        <v>326</v>
      </c>
      <c r="B11671">
        <v>0</v>
      </c>
      <c r="C11671">
        <v>8</v>
      </c>
      <c r="D11671" t="s">
        <v>8707</v>
      </c>
      <c r="E11671">
        <v>49.220674000000002</v>
      </c>
      <c r="F11671">
        <v>-122.656936</v>
      </c>
      <c r="G11671">
        <f>IF(route_map__2[[#This Row],[route_label]]&lt;&gt;A11672,0,SQRT((E11672-route_map__2[[#This Row],[stop_lat]])^2 + ((F11672-route_map__2[[#This Row],[stop_lon]])*COS(RADIANS(route_map__2[[#This Row],[stop_lat]])))^2)*111.32)</f>
        <v>0.12976978361428207</v>
      </c>
    </row>
    <row r="11672" spans="1:7" hidden="1" x14ac:dyDescent="0.2">
      <c r="A11672" t="s">
        <v>326</v>
      </c>
      <c r="B11672">
        <v>0</v>
      </c>
      <c r="C11672">
        <v>9</v>
      </c>
      <c r="D11672" t="s">
        <v>8707</v>
      </c>
      <c r="E11672">
        <v>49.221806999999998</v>
      </c>
      <c r="F11672">
        <v>-122.656516</v>
      </c>
      <c r="G11672">
        <f>IF(route_map__2[[#This Row],[route_label]]&lt;&gt;A11673,0,SQRT((E11673-route_map__2[[#This Row],[stop_lat]])^2 + ((F11673-route_map__2[[#This Row],[stop_lon]])*COS(RADIANS(route_map__2[[#This Row],[stop_lat]])))^2)*111.32)</f>
        <v>0.38781791908952745</v>
      </c>
    </row>
    <row r="11673" spans="1:7" hidden="1" x14ac:dyDescent="0.2">
      <c r="A11673" t="s">
        <v>326</v>
      </c>
      <c r="B11673">
        <v>0</v>
      </c>
      <c r="C11673">
        <v>10</v>
      </c>
      <c r="D11673" t="s">
        <v>8708</v>
      </c>
      <c r="E11673">
        <v>49.225288999999997</v>
      </c>
      <c r="F11673">
        <v>-122.656688</v>
      </c>
      <c r="G11673">
        <f>IF(route_map__2[[#This Row],[route_label]]&lt;&gt;A11674,0,SQRT((E11674-route_map__2[[#This Row],[stop_lat]])^2 + ((F11674-route_map__2[[#This Row],[stop_lon]])*COS(RADIANS(route_map__2[[#This Row],[stop_lat]])))^2)*111.32)</f>
        <v>0.1152438048281349</v>
      </c>
    </row>
    <row r="11674" spans="1:7" hidden="1" x14ac:dyDescent="0.2">
      <c r="A11674" t="s">
        <v>326</v>
      </c>
      <c r="B11674">
        <v>0</v>
      </c>
      <c r="C11674">
        <v>11</v>
      </c>
      <c r="D11674" t="s">
        <v>8709</v>
      </c>
      <c r="E11674">
        <v>49.226256999999997</v>
      </c>
      <c r="F11674">
        <v>-122.656126</v>
      </c>
      <c r="G11674">
        <f>IF(route_map__2[[#This Row],[route_label]]&lt;&gt;A11675,0,SQRT((E11675-route_map__2[[#This Row],[stop_lat]])^2 + ((F11675-route_map__2[[#This Row],[stop_lon]])*COS(RADIANS(route_map__2[[#This Row],[stop_lat]])))^2)*111.32)</f>
        <v>0.45961751829473596</v>
      </c>
    </row>
    <row r="11675" spans="1:7" hidden="1" x14ac:dyDescent="0.2">
      <c r="A11675" t="s">
        <v>326</v>
      </c>
      <c r="B11675">
        <v>0</v>
      </c>
      <c r="C11675">
        <v>12</v>
      </c>
      <c r="D11675" t="s">
        <v>8710</v>
      </c>
      <c r="E11675">
        <v>49.226233999999998</v>
      </c>
      <c r="F11675">
        <v>-122.649804</v>
      </c>
      <c r="G11675">
        <f>IF(route_map__2[[#This Row],[route_label]]&lt;&gt;A11676,0,SQRT((E11676-route_map__2[[#This Row],[stop_lat]])^2 + ((F11676-route_map__2[[#This Row],[stop_lon]])*COS(RADIANS(route_map__2[[#This Row],[stop_lat]])))^2)*111.32)</f>
        <v>0.56873490409747507</v>
      </c>
    </row>
    <row r="11676" spans="1:7" hidden="1" x14ac:dyDescent="0.2">
      <c r="A11676" t="s">
        <v>326</v>
      </c>
      <c r="B11676">
        <v>0</v>
      </c>
      <c r="C11676">
        <v>13</v>
      </c>
      <c r="D11676" t="s">
        <v>8711</v>
      </c>
      <c r="E11676">
        <v>49.226244999999999</v>
      </c>
      <c r="F11676">
        <v>-122.641981</v>
      </c>
      <c r="G11676">
        <f>IF(route_map__2[[#This Row],[route_label]]&lt;&gt;A11677,0,SQRT((E11677-route_map__2[[#This Row],[stop_lat]])^2 + ((F11677-route_map__2[[#This Row],[stop_lon]])*COS(RADIANS(route_map__2[[#This Row],[stop_lat]])))^2)*111.32)</f>
        <v>0.22108349848704537</v>
      </c>
    </row>
    <row r="11677" spans="1:7" hidden="1" x14ac:dyDescent="0.2">
      <c r="A11677" t="s">
        <v>326</v>
      </c>
      <c r="B11677">
        <v>0</v>
      </c>
      <c r="C11677">
        <v>14</v>
      </c>
      <c r="D11677" t="s">
        <v>8712</v>
      </c>
      <c r="E11677">
        <v>49.226253999999997</v>
      </c>
      <c r="F11677">
        <v>-122.63894000000001</v>
      </c>
      <c r="G11677">
        <f>IF(route_map__2[[#This Row],[route_label]]&lt;&gt;A11678,0,SQRT((E11678-route_map__2[[#This Row],[stop_lat]])^2 + ((F11678-route_map__2[[#This Row],[stop_lon]])*COS(RADIANS(route_map__2[[#This Row],[stop_lat]])))^2)*111.32)</f>
        <v>0.37499114565153402</v>
      </c>
    </row>
    <row r="11678" spans="1:7" hidden="1" x14ac:dyDescent="0.2">
      <c r="A11678" t="s">
        <v>326</v>
      </c>
      <c r="B11678">
        <v>0</v>
      </c>
      <c r="C11678">
        <v>15</v>
      </c>
      <c r="D11678" t="s">
        <v>8713</v>
      </c>
      <c r="E11678">
        <v>49.226269000000002</v>
      </c>
      <c r="F11678">
        <v>-122.633782</v>
      </c>
      <c r="G11678">
        <f>IF(route_map__2[[#This Row],[route_label]]&lt;&gt;A11679,0,SQRT((E11679-route_map__2[[#This Row],[stop_lat]])^2 + ((F11679-route_map__2[[#This Row],[stop_lon]])*COS(RADIANS(route_map__2[[#This Row],[stop_lat]])))^2)*111.32)</f>
        <v>0.15117714766798734</v>
      </c>
    </row>
    <row r="11679" spans="1:7" hidden="1" x14ac:dyDescent="0.2">
      <c r="A11679" t="s">
        <v>326</v>
      </c>
      <c r="B11679">
        <v>0</v>
      </c>
      <c r="C11679">
        <v>16</v>
      </c>
      <c r="D11679" t="s">
        <v>8714</v>
      </c>
      <c r="E11679">
        <v>49.225729000000001</v>
      </c>
      <c r="F11679">
        <v>-122.631874</v>
      </c>
      <c r="G11679">
        <f>IF(route_map__2[[#This Row],[route_label]]&lt;&gt;A11680,0,SQRT((E11680-route_map__2[[#This Row],[stop_lat]])^2 + ((F11680-route_map__2[[#This Row],[stop_lon]])*COS(RADIANS(route_map__2[[#This Row],[stop_lat]])))^2)*111.32)</f>
        <v>0.18713209751683044</v>
      </c>
    </row>
    <row r="11680" spans="1:7" hidden="1" x14ac:dyDescent="0.2">
      <c r="A11680" t="s">
        <v>326</v>
      </c>
      <c r="B11680">
        <v>0</v>
      </c>
      <c r="C11680">
        <v>17</v>
      </c>
      <c r="D11680" t="s">
        <v>8715</v>
      </c>
      <c r="E11680">
        <v>49.224048000000003</v>
      </c>
      <c r="F11680">
        <v>-122.631889</v>
      </c>
      <c r="G11680">
        <f>IF(route_map__2[[#This Row],[route_label]]&lt;&gt;A11681,0,SQRT((E11681-route_map__2[[#This Row],[stop_lat]])^2 + ((F11681-route_map__2[[#This Row],[stop_lon]])*COS(RADIANS(route_map__2[[#This Row],[stop_lat]])))^2)*111.32)</f>
        <v>9.4511127422520311E-2</v>
      </c>
    </row>
    <row r="11681" spans="1:7" hidden="1" x14ac:dyDescent="0.2">
      <c r="A11681" t="s">
        <v>326</v>
      </c>
      <c r="B11681">
        <v>0</v>
      </c>
      <c r="C11681">
        <v>18</v>
      </c>
      <c r="D11681" t="s">
        <v>8716</v>
      </c>
      <c r="E11681">
        <v>49.223199000000001</v>
      </c>
      <c r="F11681">
        <v>-122.631885</v>
      </c>
      <c r="G11681">
        <f>IF(route_map__2[[#This Row],[route_label]]&lt;&gt;A11682,0,SQRT((E11682-route_map__2[[#This Row],[stop_lat]])^2 + ((F11682-route_map__2[[#This Row],[stop_lon]])*COS(RADIANS(route_map__2[[#This Row],[stop_lat]])))^2)*111.32)</f>
        <v>0.50475127642253681</v>
      </c>
    </row>
    <row r="11682" spans="1:7" hidden="1" x14ac:dyDescent="0.2">
      <c r="A11682" t="s">
        <v>326</v>
      </c>
      <c r="B11682">
        <v>0</v>
      </c>
      <c r="C11682">
        <v>19</v>
      </c>
      <c r="D11682" t="s">
        <v>8717</v>
      </c>
      <c r="E11682">
        <v>49.218665000000001</v>
      </c>
      <c r="F11682">
        <v>-122.631956</v>
      </c>
      <c r="G11682">
        <f>IF(route_map__2[[#This Row],[route_label]]&lt;&gt;A11683,0,SQRT((E11683-route_map__2[[#This Row],[stop_lat]])^2 + ((F11683-route_map__2[[#This Row],[stop_lon]])*COS(RADIANS(route_map__2[[#This Row],[stop_lat]])))^2)*111.32)</f>
        <v>0.27241060784508192</v>
      </c>
    </row>
    <row r="11683" spans="1:7" hidden="1" x14ac:dyDescent="0.2">
      <c r="A11683" t="s">
        <v>326</v>
      </c>
      <c r="B11683">
        <v>0</v>
      </c>
      <c r="C11683">
        <v>20</v>
      </c>
      <c r="D11683" t="s">
        <v>8718</v>
      </c>
      <c r="E11683">
        <v>49.216217999999998</v>
      </c>
      <c r="F11683">
        <v>-122.631989</v>
      </c>
      <c r="G11683">
        <f>IF(route_map__2[[#This Row],[route_label]]&lt;&gt;A11684,0,SQRT((E11684-route_map__2[[#This Row],[stop_lat]])^2 + ((F11684-route_map__2[[#This Row],[stop_lon]])*COS(RADIANS(route_map__2[[#This Row],[stop_lat]])))^2)*111.32)</f>
        <v>0.1512852954922432</v>
      </c>
    </row>
    <row r="11684" spans="1:7" hidden="1" x14ac:dyDescent="0.2">
      <c r="A11684" t="s">
        <v>326</v>
      </c>
      <c r="B11684">
        <v>0</v>
      </c>
      <c r="C11684">
        <v>21</v>
      </c>
      <c r="D11684" t="s">
        <v>8719</v>
      </c>
      <c r="E11684">
        <v>49.214858999999997</v>
      </c>
      <c r="F11684">
        <v>-122.631998</v>
      </c>
      <c r="G11684">
        <f>IF(route_map__2[[#This Row],[route_label]]&lt;&gt;A11685,0,SQRT((E11685-route_map__2[[#This Row],[stop_lat]])^2 + ((F11685-route_map__2[[#This Row],[stop_lon]])*COS(RADIANS(route_map__2[[#This Row],[stop_lat]])))^2)*111.32)</f>
        <v>0.16275258538607756</v>
      </c>
    </row>
    <row r="11685" spans="1:7" hidden="1" x14ac:dyDescent="0.2">
      <c r="A11685" t="s">
        <v>326</v>
      </c>
      <c r="B11685">
        <v>0</v>
      </c>
      <c r="C11685">
        <v>22</v>
      </c>
      <c r="D11685" t="s">
        <v>8720</v>
      </c>
      <c r="E11685">
        <v>49.213397000000001</v>
      </c>
      <c r="F11685">
        <v>-122.63201100000001</v>
      </c>
      <c r="G11685">
        <f>IF(route_map__2[[#This Row],[route_label]]&lt;&gt;A11686,0,SQRT((E11686-route_map__2[[#This Row],[stop_lat]])^2 + ((F11686-route_map__2[[#This Row],[stop_lon]])*COS(RADIANS(route_map__2[[#This Row],[stop_lat]])))^2)*111.32)</f>
        <v>0.25542844420892952</v>
      </c>
    </row>
    <row r="11686" spans="1:7" hidden="1" x14ac:dyDescent="0.2">
      <c r="A11686" t="s">
        <v>326</v>
      </c>
      <c r="B11686">
        <v>0</v>
      </c>
      <c r="C11686">
        <v>23</v>
      </c>
      <c r="D11686" t="s">
        <v>8721</v>
      </c>
      <c r="E11686">
        <v>49.213625999999998</v>
      </c>
      <c r="F11686">
        <v>-122.628516</v>
      </c>
      <c r="G11686">
        <f>IF(route_map__2[[#This Row],[route_label]]&lt;&gt;A11687,0,SQRT((E11687-route_map__2[[#This Row],[stop_lat]])^2 + ((F11687-route_map__2[[#This Row],[stop_lon]])*COS(RADIANS(route_map__2[[#This Row],[stop_lat]])))^2)*111.32)</f>
        <v>0.18133267855331248</v>
      </c>
    </row>
    <row r="11687" spans="1:7" hidden="1" x14ac:dyDescent="0.2">
      <c r="A11687" t="s">
        <v>326</v>
      </c>
      <c r="B11687">
        <v>0</v>
      </c>
      <c r="C11687">
        <v>24</v>
      </c>
      <c r="D11687" t="s">
        <v>8722</v>
      </c>
      <c r="E11687">
        <v>49.213796000000002</v>
      </c>
      <c r="F11687">
        <v>-122.626036</v>
      </c>
      <c r="G11687">
        <f>IF(route_map__2[[#This Row],[route_label]]&lt;&gt;A11688,0,SQRT((E11688-route_map__2[[#This Row],[stop_lat]])^2 + ((F11688-route_map__2[[#This Row],[stop_lon]])*COS(RADIANS(route_map__2[[#This Row],[stop_lat]])))^2)*111.32)</f>
        <v>0.26707898385550927</v>
      </c>
    </row>
    <row r="11688" spans="1:7" hidden="1" x14ac:dyDescent="0.2">
      <c r="A11688" t="s">
        <v>326</v>
      </c>
      <c r="B11688">
        <v>0</v>
      </c>
      <c r="C11688">
        <v>25</v>
      </c>
      <c r="D11688" t="s">
        <v>8723</v>
      </c>
      <c r="E11688">
        <v>49.213988000000001</v>
      </c>
      <c r="F11688">
        <v>-122.62237500000001</v>
      </c>
      <c r="G11688">
        <f>IF(route_map__2[[#This Row],[route_label]]&lt;&gt;A11689,0,SQRT((E11689-route_map__2[[#This Row],[stop_lat]])^2 + ((F11689-route_map__2[[#This Row],[stop_lon]])*COS(RADIANS(route_map__2[[#This Row],[stop_lat]])))^2)*111.32)</f>
        <v>0.43389546431802883</v>
      </c>
    </row>
    <row r="11689" spans="1:7" hidden="1" x14ac:dyDescent="0.2">
      <c r="A11689" t="s">
        <v>326</v>
      </c>
      <c r="B11689">
        <v>0</v>
      </c>
      <c r="C11689">
        <v>26</v>
      </c>
      <c r="D11689" t="s">
        <v>8724</v>
      </c>
      <c r="E11689">
        <v>49.214252999999999</v>
      </c>
      <c r="F11689">
        <v>-122.616422</v>
      </c>
      <c r="G11689">
        <f>IF(route_map__2[[#This Row],[route_label]]&lt;&gt;A11690,0,SQRT((E11690-route_map__2[[#This Row],[stop_lat]])^2 + ((F11690-route_map__2[[#This Row],[stop_lon]])*COS(RADIANS(route_map__2[[#This Row],[stop_lat]])))^2)*111.32)</f>
        <v>0.45505130187014275</v>
      </c>
    </row>
    <row r="11690" spans="1:7" hidden="1" x14ac:dyDescent="0.2">
      <c r="A11690" t="s">
        <v>326</v>
      </c>
      <c r="B11690">
        <v>0</v>
      </c>
      <c r="C11690">
        <v>27</v>
      </c>
      <c r="D11690" t="s">
        <v>8725</v>
      </c>
      <c r="E11690">
        <v>49.213548000000003</v>
      </c>
      <c r="F11690">
        <v>-122.610258</v>
      </c>
      <c r="G11690">
        <f>IF(route_map__2[[#This Row],[route_label]]&lt;&gt;A11691,0,SQRT((E11691-route_map__2[[#This Row],[stop_lat]])^2 + ((F11691-route_map__2[[#This Row],[stop_lon]])*COS(RADIANS(route_map__2[[#This Row],[stop_lat]])))^2)*111.32)</f>
        <v>0.29856266977722473</v>
      </c>
    </row>
    <row r="11691" spans="1:7" hidden="1" x14ac:dyDescent="0.2">
      <c r="A11691" t="s">
        <v>326</v>
      </c>
      <c r="B11691">
        <v>0</v>
      </c>
      <c r="C11691">
        <v>28</v>
      </c>
      <c r="D11691" t="s">
        <v>8637</v>
      </c>
      <c r="E11691">
        <v>49.212575000000001</v>
      </c>
      <c r="F11691">
        <v>-122.606432</v>
      </c>
      <c r="G11691">
        <f>IF(route_map__2[[#This Row],[route_label]]&lt;&gt;A11692,0,SQRT((E11692-route_map__2[[#This Row],[stop_lat]])^2 + ((F11692-route_map__2[[#This Row],[stop_lon]])*COS(RADIANS(route_map__2[[#This Row],[stop_lat]])))^2)*111.32)</f>
        <v>0.90251356203030375</v>
      </c>
    </row>
    <row r="11692" spans="1:7" hidden="1" x14ac:dyDescent="0.2">
      <c r="A11692" t="s">
        <v>326</v>
      </c>
      <c r="B11692">
        <v>0</v>
      </c>
      <c r="C11692">
        <v>29</v>
      </c>
      <c r="D11692" t="s">
        <v>8726</v>
      </c>
      <c r="E11692">
        <v>49.209629999999997</v>
      </c>
      <c r="F11692">
        <v>-122.594869</v>
      </c>
      <c r="G11692">
        <f>IF(route_map__2[[#This Row],[route_label]]&lt;&gt;A11693,0,SQRT((E11693-route_map__2[[#This Row],[stop_lat]])^2 + ((F11693-route_map__2[[#This Row],[stop_lon]])*COS(RADIANS(route_map__2[[#This Row],[stop_lat]])))^2)*111.32)</f>
        <v>0.11084180043752168</v>
      </c>
    </row>
    <row r="11693" spans="1:7" hidden="1" x14ac:dyDescent="0.2">
      <c r="A11693" t="s">
        <v>326</v>
      </c>
      <c r="B11693">
        <v>0</v>
      </c>
      <c r="C11693">
        <v>30</v>
      </c>
      <c r="D11693" t="s">
        <v>8727</v>
      </c>
      <c r="E11693">
        <v>49.210611999999998</v>
      </c>
      <c r="F11693">
        <v>-122.59512100000001</v>
      </c>
      <c r="G11693">
        <f>IF(route_map__2[[#This Row],[route_label]]&lt;&gt;A11694,0,SQRT((E11694-route_map__2[[#This Row],[stop_lat]])^2 + ((F11694-route_map__2[[#This Row],[stop_lon]])*COS(RADIANS(route_map__2[[#This Row],[stop_lat]])))^2)*111.32)</f>
        <v>0.23163316131304806</v>
      </c>
    </row>
    <row r="11694" spans="1:7" hidden="1" x14ac:dyDescent="0.2">
      <c r="A11694" t="s">
        <v>326</v>
      </c>
      <c r="B11694">
        <v>0</v>
      </c>
      <c r="C11694">
        <v>31</v>
      </c>
      <c r="D11694" t="s">
        <v>8728</v>
      </c>
      <c r="E11694">
        <v>49.211944000000003</v>
      </c>
      <c r="F11694">
        <v>-122.597568</v>
      </c>
      <c r="G11694">
        <f>IF(route_map__2[[#This Row],[route_label]]&lt;&gt;A11695,0,SQRT((E11695-route_map__2[[#This Row],[stop_lat]])^2 + ((F11695-route_map__2[[#This Row],[stop_lon]])*COS(RADIANS(route_map__2[[#This Row],[stop_lat]])))^2)*111.32)</f>
        <v>0.25530500408489482</v>
      </c>
    </row>
    <row r="11695" spans="1:7" hidden="1" x14ac:dyDescent="0.2">
      <c r="A11695" t="s">
        <v>326</v>
      </c>
      <c r="B11695">
        <v>0</v>
      </c>
      <c r="C11695">
        <v>32</v>
      </c>
      <c r="D11695" t="s">
        <v>8639</v>
      </c>
      <c r="E11695">
        <v>49.214070999999997</v>
      </c>
      <c r="F11695">
        <v>-122.59888100000001</v>
      </c>
      <c r="G11695">
        <f>IF(route_map__2[[#This Row],[route_label]]&lt;&gt;A11696,0,SQRT((E11696-route_map__2[[#This Row],[stop_lat]])^2 + ((F11696-route_map__2[[#This Row],[stop_lon]])*COS(RADIANS(route_map__2[[#This Row],[stop_lat]])))^2)*111.32)</f>
        <v>0.22170099599829041</v>
      </c>
    </row>
    <row r="11696" spans="1:7" hidden="1" x14ac:dyDescent="0.2">
      <c r="A11696" t="s">
        <v>326</v>
      </c>
      <c r="B11696">
        <v>0</v>
      </c>
      <c r="C11696">
        <v>33</v>
      </c>
      <c r="D11696" t="s">
        <v>8729</v>
      </c>
      <c r="E11696">
        <v>49.216042000000002</v>
      </c>
      <c r="F11696">
        <v>-122.599318</v>
      </c>
      <c r="G11696">
        <f>IF(route_map__2[[#This Row],[route_label]]&lt;&gt;A11697,0,SQRT((E11697-route_map__2[[#This Row],[stop_lat]])^2 + ((F11697-route_map__2[[#This Row],[stop_lon]])*COS(RADIANS(route_map__2[[#This Row],[stop_lat]])))^2)*111.32)</f>
        <v>0.14762709576749483</v>
      </c>
    </row>
    <row r="11697" spans="1:7" hidden="1" x14ac:dyDescent="0.2">
      <c r="A11697" t="s">
        <v>326</v>
      </c>
      <c r="B11697">
        <v>0</v>
      </c>
      <c r="C11697">
        <v>34</v>
      </c>
      <c r="D11697" t="s">
        <v>8730</v>
      </c>
      <c r="E11697">
        <v>49.216223999999997</v>
      </c>
      <c r="F11697">
        <v>-122.60132900000001</v>
      </c>
      <c r="G11697">
        <f>IF(route_map__2[[#This Row],[route_label]]&lt;&gt;A11698,0,SQRT((E11698-route_map__2[[#This Row],[stop_lat]])^2 + ((F11698-route_map__2[[#This Row],[stop_lon]])*COS(RADIANS(route_map__2[[#This Row],[stop_lat]])))^2)*111.32)</f>
        <v>0.30255508064732634</v>
      </c>
    </row>
    <row r="11698" spans="1:7" hidden="1" x14ac:dyDescent="0.2">
      <c r="A11698" t="s">
        <v>326</v>
      </c>
      <c r="B11698">
        <v>0</v>
      </c>
      <c r="C11698">
        <v>35</v>
      </c>
      <c r="D11698" t="s">
        <v>8731</v>
      </c>
      <c r="E11698">
        <v>49.218935000000002</v>
      </c>
      <c r="F11698">
        <v>-122.601625</v>
      </c>
      <c r="G11698">
        <f>IF(route_map__2[[#This Row],[route_label]]&lt;&gt;A11699,0,SQRT((E11699-route_map__2[[#This Row],[stop_lat]])^2 + ((F11699-route_map__2[[#This Row],[stop_lon]])*COS(RADIANS(route_map__2[[#This Row],[stop_lat]])))^2)*111.32)</f>
        <v>0.36572964789525675</v>
      </c>
    </row>
    <row r="11699" spans="1:7" hidden="1" x14ac:dyDescent="0.2">
      <c r="A11699" t="s">
        <v>326</v>
      </c>
      <c r="B11699">
        <v>0</v>
      </c>
      <c r="C11699">
        <v>36</v>
      </c>
      <c r="D11699" t="s">
        <v>8641</v>
      </c>
      <c r="E11699">
        <v>49.219453000000001</v>
      </c>
      <c r="F11699">
        <v>-122.59665800000001</v>
      </c>
      <c r="G11699">
        <f>IF(route_map__2[[#This Row],[route_label]]&lt;&gt;A11700,0,SQRT((E11700-route_map__2[[#This Row],[stop_lat]])^2 + ((F11700-route_map__2[[#This Row],[stop_lon]])*COS(RADIANS(route_map__2[[#This Row],[stop_lat]])))^2)*111.32)</f>
        <v>4.1957363810596303E-2</v>
      </c>
    </row>
    <row r="11700" spans="1:7" hidden="1" x14ac:dyDescent="0.2">
      <c r="A11700" t="s">
        <v>326</v>
      </c>
      <c r="B11700">
        <v>1</v>
      </c>
      <c r="C11700">
        <v>1</v>
      </c>
      <c r="D11700" t="s">
        <v>8732</v>
      </c>
      <c r="E11700">
        <v>49.219121999999999</v>
      </c>
      <c r="F11700">
        <v>-122.59638200000001</v>
      </c>
      <c r="G11700">
        <f>IF(route_map__2[[#This Row],[route_label]]&lt;&gt;A11701,0,SQRT((E11701-route_map__2[[#This Row],[stop_lat]])^2 + ((F11701-route_map__2[[#This Row],[stop_lon]])*COS(RADIANS(route_map__2[[#This Row],[stop_lat]])))^2)*111.32)</f>
        <v>0.44552093923669117</v>
      </c>
    </row>
    <row r="11701" spans="1:7" hidden="1" x14ac:dyDescent="0.2">
      <c r="A11701" t="s">
        <v>326</v>
      </c>
      <c r="B11701">
        <v>1</v>
      </c>
      <c r="C11701">
        <v>2</v>
      </c>
      <c r="D11701" t="s">
        <v>8733</v>
      </c>
      <c r="E11701">
        <v>49.215502000000001</v>
      </c>
      <c r="F11701">
        <v>-122.598995</v>
      </c>
      <c r="G11701">
        <f>IF(route_map__2[[#This Row],[route_label]]&lt;&gt;A11702,0,SQRT((E11702-route_map__2[[#This Row],[stop_lat]])^2 + ((F11702-route_map__2[[#This Row],[stop_lon]])*COS(RADIANS(route_map__2[[#This Row],[stop_lat]])))^2)*111.32)</f>
        <v>0.16887751235247053</v>
      </c>
    </row>
    <row r="11702" spans="1:7" hidden="1" x14ac:dyDescent="0.2">
      <c r="A11702" t="s">
        <v>326</v>
      </c>
      <c r="B11702">
        <v>1</v>
      </c>
      <c r="C11702">
        <v>3</v>
      </c>
      <c r="D11702" t="s">
        <v>8734</v>
      </c>
      <c r="E11702">
        <v>49.213985000000001</v>
      </c>
      <c r="F11702">
        <v>-122.599013</v>
      </c>
      <c r="G11702">
        <f>IF(route_map__2[[#This Row],[route_label]]&lt;&gt;A11703,0,SQRT((E11703-route_map__2[[#This Row],[stop_lat]])^2 + ((F11703-route_map__2[[#This Row],[stop_lon]])*COS(RADIANS(route_map__2[[#This Row],[stop_lat]])))^2)*111.32)</f>
        <v>0.29573811665501654</v>
      </c>
    </row>
    <row r="11703" spans="1:7" hidden="1" x14ac:dyDescent="0.2">
      <c r="A11703" t="s">
        <v>326</v>
      </c>
      <c r="B11703">
        <v>1</v>
      </c>
      <c r="C11703">
        <v>4</v>
      </c>
      <c r="D11703" t="s">
        <v>8735</v>
      </c>
      <c r="E11703">
        <v>49.211509999999997</v>
      </c>
      <c r="F11703">
        <v>-122.59753499999999</v>
      </c>
      <c r="G11703">
        <f>IF(route_map__2[[#This Row],[route_label]]&lt;&gt;A11704,0,SQRT((E11704-route_map__2[[#This Row],[stop_lat]])^2 + ((F11704-route_map__2[[#This Row],[stop_lon]])*COS(RADIANS(route_map__2[[#This Row],[stop_lat]])))^2)*111.32)</f>
        <v>0.20744242604719729</v>
      </c>
    </row>
    <row r="11704" spans="1:7" hidden="1" x14ac:dyDescent="0.2">
      <c r="A11704" t="s">
        <v>326</v>
      </c>
      <c r="B11704">
        <v>1</v>
      </c>
      <c r="C11704">
        <v>5</v>
      </c>
      <c r="D11704" t="s">
        <v>8736</v>
      </c>
      <c r="E11704">
        <v>49.210510999999997</v>
      </c>
      <c r="F11704">
        <v>-122.59512700000001</v>
      </c>
      <c r="G11704">
        <f>IF(route_map__2[[#This Row],[route_label]]&lt;&gt;A11705,0,SQRT((E11705-route_map__2[[#This Row],[stop_lat]])^2 + ((F11705-route_map__2[[#This Row],[stop_lon]])*COS(RADIANS(route_map__2[[#This Row],[stop_lat]])))^2)*111.32)</f>
        <v>9.9086569743432579E-2</v>
      </c>
    </row>
    <row r="11705" spans="1:7" hidden="1" x14ac:dyDescent="0.2">
      <c r="A11705" t="s">
        <v>326</v>
      </c>
      <c r="B11705">
        <v>1</v>
      </c>
      <c r="C11705">
        <v>6</v>
      </c>
      <c r="D11705" t="s">
        <v>8737</v>
      </c>
      <c r="E11705">
        <v>49.209620999999999</v>
      </c>
      <c r="F11705">
        <v>-122.595106</v>
      </c>
      <c r="G11705">
        <f>IF(route_map__2[[#This Row],[route_label]]&lt;&gt;A11706,0,SQRT((E11706-route_map__2[[#This Row],[stop_lat]])^2 + ((F11706-route_map__2[[#This Row],[stop_lon]])*COS(RADIANS(route_map__2[[#This Row],[stop_lat]])))^2)*111.32)</f>
        <v>0.90261899700035519</v>
      </c>
    </row>
    <row r="11706" spans="1:7" hidden="1" x14ac:dyDescent="0.2">
      <c r="A11706" t="s">
        <v>326</v>
      </c>
      <c r="B11706">
        <v>1</v>
      </c>
      <c r="C11706">
        <v>7</v>
      </c>
      <c r="D11706" t="s">
        <v>8738</v>
      </c>
      <c r="E11706">
        <v>49.212747</v>
      </c>
      <c r="F11706">
        <v>-122.60655800000001</v>
      </c>
      <c r="G11706">
        <f>IF(route_map__2[[#This Row],[route_label]]&lt;&gt;A11707,0,SQRT((E11707-route_map__2[[#This Row],[stop_lat]])^2 + ((F11707-route_map__2[[#This Row],[stop_lon]])*COS(RADIANS(route_map__2[[#This Row],[stop_lat]])))^2)*111.32)</f>
        <v>0.16714665428790437</v>
      </c>
    </row>
    <row r="11707" spans="1:7" hidden="1" x14ac:dyDescent="0.2">
      <c r="A11707" t="s">
        <v>326</v>
      </c>
      <c r="B11707">
        <v>1</v>
      </c>
      <c r="C11707">
        <v>8</v>
      </c>
      <c r="D11707" t="s">
        <v>8739</v>
      </c>
      <c r="E11707">
        <v>49.213242000000001</v>
      </c>
      <c r="F11707">
        <v>-122.608728</v>
      </c>
      <c r="G11707">
        <f>IF(route_map__2[[#This Row],[route_label]]&lt;&gt;A11708,0,SQRT((E11708-route_map__2[[#This Row],[stop_lat]])^2 + ((F11708-route_map__2[[#This Row],[stop_lon]])*COS(RADIANS(route_map__2[[#This Row],[stop_lat]])))^2)*111.32)</f>
        <v>0.63898938871756061</v>
      </c>
    </row>
    <row r="11708" spans="1:7" hidden="1" x14ac:dyDescent="0.2">
      <c r="A11708" t="s">
        <v>326</v>
      </c>
      <c r="B11708">
        <v>1</v>
      </c>
      <c r="C11708">
        <v>9</v>
      </c>
      <c r="D11708" t="s">
        <v>8740</v>
      </c>
      <c r="E11708">
        <v>49.214336000000003</v>
      </c>
      <c r="F11708">
        <v>-122.61735400000001</v>
      </c>
      <c r="G11708">
        <f>IF(route_map__2[[#This Row],[route_label]]&lt;&gt;A11709,0,SQRT((E11709-route_map__2[[#This Row],[stop_lat]])^2 + ((F11709-route_map__2[[#This Row],[stop_lon]])*COS(RADIANS(route_map__2[[#This Row],[stop_lat]])))^2)*111.32)</f>
        <v>0.37978446249393061</v>
      </c>
    </row>
    <row r="11709" spans="1:7" hidden="1" x14ac:dyDescent="0.2">
      <c r="A11709" t="s">
        <v>326</v>
      </c>
      <c r="B11709">
        <v>1</v>
      </c>
      <c r="C11709">
        <v>10</v>
      </c>
      <c r="D11709" t="s">
        <v>8741</v>
      </c>
      <c r="E11709">
        <v>49.214080000000003</v>
      </c>
      <c r="F11709">
        <v>-122.622562</v>
      </c>
      <c r="G11709">
        <f>IF(route_map__2[[#This Row],[route_label]]&lt;&gt;A11710,0,SQRT((E11710-route_map__2[[#This Row],[stop_lat]])^2 + ((F11710-route_map__2[[#This Row],[stop_lon]])*COS(RADIANS(route_map__2[[#This Row],[stop_lat]])))^2)*111.32)</f>
        <v>0.31213291144896677</v>
      </c>
    </row>
    <row r="11710" spans="1:7" hidden="1" x14ac:dyDescent="0.2">
      <c r="A11710" t="s">
        <v>326</v>
      </c>
      <c r="B11710">
        <v>1</v>
      </c>
      <c r="C11710">
        <v>11</v>
      </c>
      <c r="D11710" t="s">
        <v>8742</v>
      </c>
      <c r="E11710">
        <v>49.213827999999999</v>
      </c>
      <c r="F11710">
        <v>-122.62683699999999</v>
      </c>
      <c r="G11710">
        <f>IF(route_map__2[[#This Row],[route_label]]&lt;&gt;A11711,0,SQRT((E11711-route_map__2[[#This Row],[stop_lat]])^2 + ((F11711-route_map__2[[#This Row],[stop_lon]])*COS(RADIANS(route_map__2[[#This Row],[stop_lat]])))^2)*111.32)</f>
        <v>0.18909285647941293</v>
      </c>
    </row>
    <row r="11711" spans="1:7" hidden="1" x14ac:dyDescent="0.2">
      <c r="A11711" t="s">
        <v>326</v>
      </c>
      <c r="B11711">
        <v>1</v>
      </c>
      <c r="C11711">
        <v>12</v>
      </c>
      <c r="D11711" t="s">
        <v>8743</v>
      </c>
      <c r="E11711">
        <v>49.213545000000003</v>
      </c>
      <c r="F11711">
        <v>-122.629401</v>
      </c>
      <c r="G11711">
        <f>IF(route_map__2[[#This Row],[route_label]]&lt;&gt;A11712,0,SQRT((E11712-route_map__2[[#This Row],[stop_lat]])^2 + ((F11712-route_map__2[[#This Row],[stop_lon]])*COS(RADIANS(route_map__2[[#This Row],[stop_lat]])))^2)*111.32)</f>
        <v>0.15488396659266179</v>
      </c>
    </row>
    <row r="11712" spans="1:7" hidden="1" x14ac:dyDescent="0.2">
      <c r="A11712" t="s">
        <v>326</v>
      </c>
      <c r="B11712">
        <v>1</v>
      </c>
      <c r="C11712">
        <v>13</v>
      </c>
      <c r="D11712" t="s">
        <v>8744</v>
      </c>
      <c r="E11712">
        <v>49.213189</v>
      </c>
      <c r="F11712">
        <v>-122.63146</v>
      </c>
      <c r="G11712">
        <f>IF(route_map__2[[#This Row],[route_label]]&lt;&gt;A11713,0,SQRT((E11713-route_map__2[[#This Row],[stop_lat]])^2 + ((F11713-route_map__2[[#This Row],[stop_lon]])*COS(RADIANS(route_map__2[[#This Row],[stop_lat]])))^2)*111.32)</f>
        <v>0.14670246102522236</v>
      </c>
    </row>
    <row r="11713" spans="1:7" hidden="1" x14ac:dyDescent="0.2">
      <c r="A11713" t="s">
        <v>326</v>
      </c>
      <c r="B11713">
        <v>1</v>
      </c>
      <c r="C11713">
        <v>14</v>
      </c>
      <c r="D11713" t="s">
        <v>8745</v>
      </c>
      <c r="E11713">
        <v>49.214483999999999</v>
      </c>
      <c r="F11713">
        <v>-122.631834</v>
      </c>
      <c r="G11713">
        <f>IF(route_map__2[[#This Row],[route_label]]&lt;&gt;A11714,0,SQRT((E11714-route_map__2[[#This Row],[stop_lat]])^2 + ((F11714-route_map__2[[#This Row],[stop_lon]])*COS(RADIANS(route_map__2[[#This Row],[stop_lat]])))^2)*111.32)</f>
        <v>8.9184397441116045E-2</v>
      </c>
    </row>
    <row r="11714" spans="1:7" hidden="1" x14ac:dyDescent="0.2">
      <c r="A11714" t="s">
        <v>326</v>
      </c>
      <c r="B11714">
        <v>1</v>
      </c>
      <c r="C11714">
        <v>15</v>
      </c>
      <c r="D11714" t="s">
        <v>8746</v>
      </c>
      <c r="E11714">
        <v>49.215285000000002</v>
      </c>
      <c r="F11714">
        <v>-122.63185799999999</v>
      </c>
      <c r="G11714">
        <f>IF(route_map__2[[#This Row],[route_label]]&lt;&gt;A11715,0,SQRT((E11715-route_map__2[[#This Row],[stop_lat]])^2 + ((F11715-route_map__2[[#This Row],[stop_lon]])*COS(RADIANS(route_map__2[[#This Row],[stop_lat]])))^2)*111.32)</f>
        <v>0.29813454985389465</v>
      </c>
    </row>
    <row r="11715" spans="1:7" hidden="1" x14ac:dyDescent="0.2">
      <c r="A11715" t="s">
        <v>326</v>
      </c>
      <c r="B11715">
        <v>1</v>
      </c>
      <c r="C11715">
        <v>16</v>
      </c>
      <c r="D11715" t="s">
        <v>8747</v>
      </c>
      <c r="E11715">
        <v>49.217962999999997</v>
      </c>
      <c r="F11715">
        <v>-122.631811</v>
      </c>
      <c r="G11715">
        <f>IF(route_map__2[[#This Row],[route_label]]&lt;&gt;A11716,0,SQRT((E11716-route_map__2[[#This Row],[stop_lat]])^2 + ((F11716-route_map__2[[#This Row],[stop_lon]])*COS(RADIANS(route_map__2[[#This Row],[stop_lat]])))^2)*111.32)</f>
        <v>0.16419931835886167</v>
      </c>
    </row>
    <row r="11716" spans="1:7" hidden="1" x14ac:dyDescent="0.2">
      <c r="A11716" t="s">
        <v>326</v>
      </c>
      <c r="B11716">
        <v>1</v>
      </c>
      <c r="C11716">
        <v>17</v>
      </c>
      <c r="D11716" t="s">
        <v>8748</v>
      </c>
      <c r="E11716">
        <v>49.219437999999997</v>
      </c>
      <c r="F11716">
        <v>-122.631799</v>
      </c>
      <c r="G11716">
        <f>IF(route_map__2[[#This Row],[route_label]]&lt;&gt;A11717,0,SQRT((E11717-route_map__2[[#This Row],[stop_lat]])^2 + ((F11717-route_map__2[[#This Row],[stop_lon]])*COS(RADIANS(route_map__2[[#This Row],[stop_lat]])))^2)*111.32)</f>
        <v>0.46365081596717578</v>
      </c>
    </row>
    <row r="11717" spans="1:7" hidden="1" x14ac:dyDescent="0.2">
      <c r="A11717" t="s">
        <v>326</v>
      </c>
      <c r="B11717">
        <v>1</v>
      </c>
      <c r="C11717">
        <v>18</v>
      </c>
      <c r="D11717" t="s">
        <v>8749</v>
      </c>
      <c r="E11717">
        <v>49.223602999999997</v>
      </c>
      <c r="F11717">
        <v>-122.631776</v>
      </c>
      <c r="G11717">
        <f>IF(route_map__2[[#This Row],[route_label]]&lt;&gt;A11718,0,SQRT((E11718-route_map__2[[#This Row],[stop_lat]])^2 + ((F11718-route_map__2[[#This Row],[stop_lon]])*COS(RADIANS(route_map__2[[#This Row],[stop_lat]])))^2)*111.32)</f>
        <v>0.14516785255091422</v>
      </c>
    </row>
    <row r="11718" spans="1:7" hidden="1" x14ac:dyDescent="0.2">
      <c r="A11718" t="s">
        <v>326</v>
      </c>
      <c r="B11718">
        <v>1</v>
      </c>
      <c r="C11718">
        <v>19</v>
      </c>
      <c r="D11718" t="s">
        <v>8750</v>
      </c>
      <c r="E11718">
        <v>49.224907000000002</v>
      </c>
      <c r="F11718">
        <v>-122.63175699999999</v>
      </c>
      <c r="G11718">
        <f>IF(route_map__2[[#This Row],[route_label]]&lt;&gt;A11719,0,SQRT((E11719-route_map__2[[#This Row],[stop_lat]])^2 + ((F11719-route_map__2[[#This Row],[stop_lon]])*COS(RADIANS(route_map__2[[#This Row],[stop_lat]])))^2)*111.32)</f>
        <v>0.16636039749129053</v>
      </c>
    </row>
    <row r="11719" spans="1:7" hidden="1" x14ac:dyDescent="0.2">
      <c r="A11719" t="s">
        <v>326</v>
      </c>
      <c r="B11719">
        <v>1</v>
      </c>
      <c r="C11719">
        <v>20</v>
      </c>
      <c r="D11719" t="s">
        <v>8751</v>
      </c>
      <c r="E11719">
        <v>49.226379000000001</v>
      </c>
      <c r="F11719">
        <v>-122.632152</v>
      </c>
      <c r="G11719">
        <f>IF(route_map__2[[#This Row],[route_label]]&lt;&gt;A11720,0,SQRT((E11720-route_map__2[[#This Row],[stop_lat]])^2 + ((F11720-route_map__2[[#This Row],[stop_lon]])*COS(RADIANS(route_map__2[[#This Row],[stop_lat]])))^2)*111.32)</f>
        <v>0.25285250346642196</v>
      </c>
    </row>
    <row r="11720" spans="1:7" hidden="1" x14ac:dyDescent="0.2">
      <c r="A11720" t="s">
        <v>326</v>
      </c>
      <c r="B11720">
        <v>1</v>
      </c>
      <c r="C11720">
        <v>21</v>
      </c>
      <c r="D11720" t="s">
        <v>8752</v>
      </c>
      <c r="E11720">
        <v>49.226370000000003</v>
      </c>
      <c r="F11720">
        <v>-122.63563000000001</v>
      </c>
      <c r="G11720">
        <f>IF(route_map__2[[#This Row],[route_label]]&lt;&gt;A11721,0,SQRT((E11721-route_map__2[[#This Row],[stop_lat]])^2 + ((F11721-route_map__2[[#This Row],[stop_lon]])*COS(RADIANS(route_map__2[[#This Row],[stop_lat]])))^2)*111.32)</f>
        <v>0.30746188027089888</v>
      </c>
    </row>
    <row r="11721" spans="1:7" hidden="1" x14ac:dyDescent="0.2">
      <c r="A11721" t="s">
        <v>326</v>
      </c>
      <c r="B11721">
        <v>1</v>
      </c>
      <c r="C11721">
        <v>22</v>
      </c>
      <c r="D11721" t="s">
        <v>8753</v>
      </c>
      <c r="E11721">
        <v>49.226343999999997</v>
      </c>
      <c r="F11721">
        <v>-122.639859</v>
      </c>
      <c r="G11721">
        <f>IF(route_map__2[[#This Row],[route_label]]&lt;&gt;A11722,0,SQRT((E11722-route_map__2[[#This Row],[stop_lat]])^2 + ((F11722-route_map__2[[#This Row],[stop_lon]])*COS(RADIANS(route_map__2[[#This Row],[stop_lat]])))^2)*111.32)</f>
        <v>0.17049334108309819</v>
      </c>
    </row>
    <row r="11722" spans="1:7" hidden="1" x14ac:dyDescent="0.2">
      <c r="A11722" t="s">
        <v>326</v>
      </c>
      <c r="B11722">
        <v>1</v>
      </c>
      <c r="C11722">
        <v>23</v>
      </c>
      <c r="D11722" t="s">
        <v>8754</v>
      </c>
      <c r="E11722">
        <v>49.226326</v>
      </c>
      <c r="F11722">
        <v>-122.64220400000001</v>
      </c>
      <c r="G11722">
        <f>IF(route_map__2[[#This Row],[route_label]]&lt;&gt;A11723,0,SQRT((E11723-route_map__2[[#This Row],[stop_lat]])^2 + ((F11723-route_map__2[[#This Row],[stop_lon]])*COS(RADIANS(route_map__2[[#This Row],[stop_lat]])))^2)*111.32)</f>
        <v>0.47293083474596731</v>
      </c>
    </row>
    <row r="11723" spans="1:7" hidden="1" x14ac:dyDescent="0.2">
      <c r="A11723" t="s">
        <v>326</v>
      </c>
      <c r="B11723">
        <v>1</v>
      </c>
      <c r="C11723">
        <v>24</v>
      </c>
      <c r="D11723" t="s">
        <v>8755</v>
      </c>
      <c r="E11723">
        <v>49.226362000000002</v>
      </c>
      <c r="F11723">
        <v>-122.648709</v>
      </c>
      <c r="G11723">
        <f>IF(route_map__2[[#This Row],[route_label]]&lt;&gt;A11724,0,SQRT((E11724-route_map__2[[#This Row],[stop_lat]])^2 + ((F11724-route_map__2[[#This Row],[stop_lon]])*COS(RADIANS(route_map__2[[#This Row],[stop_lat]])))^2)*111.32)</f>
        <v>0.16163418540644009</v>
      </c>
    </row>
    <row r="11724" spans="1:7" hidden="1" x14ac:dyDescent="0.2">
      <c r="A11724" t="s">
        <v>326</v>
      </c>
      <c r="B11724">
        <v>1</v>
      </c>
      <c r="C11724">
        <v>25</v>
      </c>
      <c r="D11724" t="s">
        <v>8756</v>
      </c>
      <c r="E11724">
        <v>49.226337999999998</v>
      </c>
      <c r="F11724">
        <v>-122.650932</v>
      </c>
      <c r="G11724">
        <f>IF(route_map__2[[#This Row],[route_label]]&lt;&gt;A11725,0,SQRT((E11725-route_map__2[[#This Row],[stop_lat]])^2 + ((F11725-route_map__2[[#This Row],[stop_lon]])*COS(RADIANS(route_map__2[[#This Row],[stop_lat]])))^2)*111.32)</f>
        <v>0.37594575190898527</v>
      </c>
    </row>
    <row r="11725" spans="1:7" hidden="1" x14ac:dyDescent="0.2">
      <c r="A11725" t="s">
        <v>326</v>
      </c>
      <c r="B11725">
        <v>1</v>
      </c>
      <c r="C11725">
        <v>26</v>
      </c>
      <c r="D11725" t="s">
        <v>8757</v>
      </c>
      <c r="E11725">
        <v>49.226367000000003</v>
      </c>
      <c r="F11725">
        <v>-122.656103</v>
      </c>
      <c r="G11725">
        <f>IF(route_map__2[[#This Row],[route_label]]&lt;&gt;A11726,0,SQRT((E11726-route_map__2[[#This Row],[stop_lat]])^2 + ((F11726-route_map__2[[#This Row],[stop_lon]])*COS(RADIANS(route_map__2[[#This Row],[stop_lat]])))^2)*111.32)</f>
        <v>0.18985244841002427</v>
      </c>
    </row>
    <row r="11726" spans="1:7" hidden="1" x14ac:dyDescent="0.2">
      <c r="A11726" t="s">
        <v>326</v>
      </c>
      <c r="B11726">
        <v>1</v>
      </c>
      <c r="C11726">
        <v>27</v>
      </c>
      <c r="D11726" t="s">
        <v>8758</v>
      </c>
      <c r="E11726">
        <v>49.224739999999997</v>
      </c>
      <c r="F11726">
        <v>-122.656886</v>
      </c>
      <c r="G11726">
        <f>IF(route_map__2[[#This Row],[route_label]]&lt;&gt;A11727,0,SQRT((E11727-route_map__2[[#This Row],[stop_lat]])^2 + ((F11727-route_map__2[[#This Row],[stop_lon]])*COS(RADIANS(route_map__2[[#This Row],[stop_lat]])))^2)*111.32)</f>
        <v>0.16718556319705308</v>
      </c>
    </row>
    <row r="11727" spans="1:7" hidden="1" x14ac:dyDescent="0.2">
      <c r="A11727" t="s">
        <v>326</v>
      </c>
      <c r="B11727">
        <v>1</v>
      </c>
      <c r="C11727">
        <v>28</v>
      </c>
      <c r="D11727" t="s">
        <v>8759</v>
      </c>
      <c r="E11727">
        <v>49.223239999999997</v>
      </c>
      <c r="F11727">
        <v>-122.656772</v>
      </c>
      <c r="G11727">
        <f>IF(route_map__2[[#This Row],[route_label]]&lt;&gt;A11728,0,SQRT((E11728-route_map__2[[#This Row],[stop_lat]])^2 + ((F11728-route_map__2[[#This Row],[stop_lon]])*COS(RADIANS(route_map__2[[#This Row],[stop_lat]])))^2)*111.32)</f>
        <v>0.26177700066684989</v>
      </c>
    </row>
    <row r="11728" spans="1:7" hidden="1" x14ac:dyDescent="0.2">
      <c r="A11728" t="s">
        <v>326</v>
      </c>
      <c r="B11728">
        <v>1</v>
      </c>
      <c r="C11728">
        <v>29</v>
      </c>
      <c r="D11728" t="s">
        <v>8760</v>
      </c>
      <c r="E11728">
        <v>49.220894999999999</v>
      </c>
      <c r="F11728">
        <v>-122.65704100000001</v>
      </c>
      <c r="G11728">
        <f>IF(route_map__2[[#This Row],[route_label]]&lt;&gt;A11729,0,SQRT((E11729-route_map__2[[#This Row],[stop_lat]])^2 + ((F11729-route_map__2[[#This Row],[stop_lon]])*COS(RADIANS(route_map__2[[#This Row],[stop_lat]])))^2)*111.32)</f>
        <v>0.27472565046368186</v>
      </c>
    </row>
    <row r="11729" spans="1:7" hidden="1" x14ac:dyDescent="0.2">
      <c r="A11729" t="s">
        <v>326</v>
      </c>
      <c r="B11729">
        <v>1</v>
      </c>
      <c r="C11729">
        <v>30</v>
      </c>
      <c r="D11729" t="s">
        <v>8761</v>
      </c>
      <c r="E11729">
        <v>49.218518000000003</v>
      </c>
      <c r="F11729">
        <v>-122.658057</v>
      </c>
      <c r="G11729">
        <f>IF(route_map__2[[#This Row],[route_label]]&lt;&gt;A11730,0,SQRT((E11730-route_map__2[[#This Row],[stop_lat]])^2 + ((F11730-route_map__2[[#This Row],[stop_lon]])*COS(RADIANS(route_map__2[[#This Row],[stop_lat]])))^2)*111.32)</f>
        <v>0.2997982100478131</v>
      </c>
    </row>
    <row r="11730" spans="1:7" hidden="1" x14ac:dyDescent="0.2">
      <c r="A11730" t="s">
        <v>326</v>
      </c>
      <c r="B11730">
        <v>1</v>
      </c>
      <c r="C11730">
        <v>31</v>
      </c>
      <c r="D11730" t="s">
        <v>8762</v>
      </c>
      <c r="E11730">
        <v>49.215856000000002</v>
      </c>
      <c r="F11730">
        <v>-122.658682</v>
      </c>
      <c r="G11730">
        <f>IF(route_map__2[[#This Row],[route_label]]&lt;&gt;A11731,0,SQRT((E11731-route_map__2[[#This Row],[stop_lat]])^2 + ((F11731-route_map__2[[#This Row],[stop_lon]])*COS(RADIANS(route_map__2[[#This Row],[stop_lat]])))^2)*111.32)</f>
        <v>0.21429178958472053</v>
      </c>
    </row>
    <row r="11731" spans="1:7" hidden="1" x14ac:dyDescent="0.2">
      <c r="A11731" t="s">
        <v>326</v>
      </c>
      <c r="B11731">
        <v>1</v>
      </c>
      <c r="C11731">
        <v>32</v>
      </c>
      <c r="D11731" t="s">
        <v>8763</v>
      </c>
      <c r="E11731">
        <v>49.213931000000002</v>
      </c>
      <c r="F11731">
        <v>-122.658674</v>
      </c>
      <c r="G11731">
        <f>IF(route_map__2[[#This Row],[route_label]]&lt;&gt;A11732,0,SQRT((E11732-route_map__2[[#This Row],[stop_lat]])^2 + ((F11732-route_map__2[[#This Row],[stop_lon]])*COS(RADIANS(route_map__2[[#This Row],[stop_lat]])))^2)*111.32)</f>
        <v>0.11314547043996233</v>
      </c>
    </row>
    <row r="11732" spans="1:7" hidden="1" x14ac:dyDescent="0.2">
      <c r="A11732" t="s">
        <v>326</v>
      </c>
      <c r="B11732">
        <v>1</v>
      </c>
      <c r="C11732">
        <v>33</v>
      </c>
      <c r="D11732" t="s">
        <v>8764</v>
      </c>
      <c r="E11732">
        <v>49.213596000000003</v>
      </c>
      <c r="F11732">
        <v>-122.66014300000001</v>
      </c>
      <c r="G11732">
        <f>IF(route_map__2[[#This Row],[route_label]]&lt;&gt;A11733,0,SQRT((E11733-route_map__2[[#This Row],[stop_lat]])^2 + ((F11733-route_map__2[[#This Row],[stop_lon]])*COS(RADIANS(route_map__2[[#This Row],[stop_lat]])))^2)*111.32)</f>
        <v>0.49715848868192264</v>
      </c>
    </row>
    <row r="11733" spans="1:7" hidden="1" x14ac:dyDescent="0.2">
      <c r="A11733" t="s">
        <v>326</v>
      </c>
      <c r="B11733">
        <v>1</v>
      </c>
      <c r="C11733">
        <v>34</v>
      </c>
      <c r="D11733" t="s">
        <v>8765</v>
      </c>
      <c r="E11733">
        <v>49.216887999999997</v>
      </c>
      <c r="F11733">
        <v>-122.66476299999999</v>
      </c>
      <c r="G11733">
        <f>IF(route_map__2[[#This Row],[route_label]]&lt;&gt;A11734,0,SQRT((E11734-route_map__2[[#This Row],[stop_lat]])^2 + ((F11734-route_map__2[[#This Row],[stop_lon]])*COS(RADIANS(route_map__2[[#This Row],[stop_lat]])))^2)*111.32)</f>
        <v>0.10899280667906004</v>
      </c>
    </row>
    <row r="11734" spans="1:7" hidden="1" x14ac:dyDescent="0.2">
      <c r="A11734" t="s">
        <v>326</v>
      </c>
      <c r="B11734">
        <v>1</v>
      </c>
      <c r="C11734">
        <v>35</v>
      </c>
      <c r="D11734" t="s">
        <v>8592</v>
      </c>
      <c r="E11734">
        <v>49.216687</v>
      </c>
      <c r="F11734">
        <v>-122.66623</v>
      </c>
      <c r="G11734">
        <f>IF(route_map__2[[#This Row],[route_label]]&lt;&gt;A11735,0,SQRT((E11735-route_map__2[[#This Row],[stop_lat]])^2 + ((F11735-route_map__2[[#This Row],[stop_lon]])*COS(RADIANS(route_map__2[[#This Row],[stop_lat]])))^2)*111.32)</f>
        <v>0.24192876875317815</v>
      </c>
    </row>
    <row r="11735" spans="1:7" hidden="1" x14ac:dyDescent="0.2">
      <c r="A11735" t="s">
        <v>326</v>
      </c>
      <c r="B11735">
        <v>1</v>
      </c>
      <c r="C11735">
        <v>36</v>
      </c>
      <c r="D11735" t="s">
        <v>8593</v>
      </c>
      <c r="E11735">
        <v>49.218024</v>
      </c>
      <c r="F11735">
        <v>-122.668853</v>
      </c>
      <c r="G11735">
        <f>IF(route_map__2[[#This Row],[route_label]]&lt;&gt;A11736,0,SQRT((E11736-route_map__2[[#This Row],[stop_lat]])^2 + ((F11736-route_map__2[[#This Row],[stop_lon]])*COS(RADIANS(route_map__2[[#This Row],[stop_lat]])))^2)*111.32)</f>
        <v>0.36508890484659962</v>
      </c>
    </row>
    <row r="11736" spans="1:7" hidden="1" x14ac:dyDescent="0.2">
      <c r="A11736" t="s">
        <v>326</v>
      </c>
      <c r="B11736">
        <v>1</v>
      </c>
      <c r="C11736">
        <v>37</v>
      </c>
      <c r="D11736" t="s">
        <v>8594</v>
      </c>
      <c r="E11736">
        <v>49.221055999999997</v>
      </c>
      <c r="F11736">
        <v>-122.670767</v>
      </c>
      <c r="G11736">
        <f>IF(route_map__2[[#This Row],[route_label]]&lt;&gt;A11737,0,SQRT((E11737-route_map__2[[#This Row],[stop_lat]])^2 + ((F11737-route_map__2[[#This Row],[stop_lon]])*COS(RADIANS(route_map__2[[#This Row],[stop_lat]])))^2)*111.32)</f>
        <v>0.14046947063758872</v>
      </c>
    </row>
    <row r="11737" spans="1:7" hidden="1" x14ac:dyDescent="0.2">
      <c r="A11737" t="s">
        <v>326</v>
      </c>
      <c r="B11737">
        <v>1</v>
      </c>
      <c r="C11737">
        <v>38</v>
      </c>
      <c r="D11737" t="s">
        <v>8595</v>
      </c>
      <c r="E11737">
        <v>49.220613</v>
      </c>
      <c r="F11737">
        <v>-122.67257600000001</v>
      </c>
      <c r="G11737">
        <f>IF(route_map__2[[#This Row],[route_label]]&lt;&gt;A11738,0,SQRT((E11738-route_map__2[[#This Row],[stop_lat]])^2 + ((F11738-route_map__2[[#This Row],[stop_lon]])*COS(RADIANS(route_map__2[[#This Row],[stop_lat]])))^2)*111.32)</f>
        <v>0</v>
      </c>
    </row>
    <row r="11738" spans="1:7" hidden="1" x14ac:dyDescent="0.2">
      <c r="A11738" t="s">
        <v>328</v>
      </c>
      <c r="B11738">
        <v>0</v>
      </c>
      <c r="C11738">
        <v>1</v>
      </c>
      <c r="D11738" t="s">
        <v>8595</v>
      </c>
      <c r="E11738">
        <v>49.220613</v>
      </c>
      <c r="F11738">
        <v>-122.67257600000001</v>
      </c>
      <c r="G11738">
        <f>IF(route_map__2[[#This Row],[route_label]]&lt;&gt;A11739,0,SQRT((E11739-route_map__2[[#This Row],[stop_lat]])^2 + ((F11739-route_map__2[[#This Row],[stop_lon]])*COS(RADIANS(route_map__2[[#This Row],[stop_lat]])))^2)*111.32)</f>
        <v>0.53193079236911045</v>
      </c>
    </row>
    <row r="11739" spans="1:7" hidden="1" x14ac:dyDescent="0.2">
      <c r="A11739" t="s">
        <v>328</v>
      </c>
      <c r="B11739">
        <v>0</v>
      </c>
      <c r="C11739">
        <v>2</v>
      </c>
      <c r="D11739" t="s">
        <v>8596</v>
      </c>
      <c r="E11739">
        <v>49.217222999999997</v>
      </c>
      <c r="F11739">
        <v>-122.66742000000001</v>
      </c>
      <c r="G11739">
        <f>IF(route_map__2[[#This Row],[route_label]]&lt;&gt;A11740,0,SQRT((E11740-route_map__2[[#This Row],[stop_lat]])^2 + ((F11740-route_map__2[[#This Row],[stop_lon]])*COS(RADIANS(route_map__2[[#This Row],[stop_lat]])))^2)*111.32)</f>
        <v>0.18504456710117378</v>
      </c>
    </row>
    <row r="11740" spans="1:7" hidden="1" x14ac:dyDescent="0.2">
      <c r="A11740" t="s">
        <v>328</v>
      </c>
      <c r="B11740">
        <v>0</v>
      </c>
      <c r="C11740">
        <v>3</v>
      </c>
      <c r="D11740" t="s">
        <v>8702</v>
      </c>
      <c r="E11740">
        <v>49.216814999999997</v>
      </c>
      <c r="F11740">
        <v>-122.664953</v>
      </c>
      <c r="G11740">
        <f>IF(route_map__2[[#This Row],[route_label]]&lt;&gt;A11741,0,SQRT((E11741-route_map__2[[#This Row],[stop_lat]])^2 + ((F11741-route_map__2[[#This Row],[stop_lon]])*COS(RADIANS(route_map__2[[#This Row],[stop_lat]])))^2)*111.32)</f>
        <v>0.76806025453051263</v>
      </c>
    </row>
    <row r="11741" spans="1:7" hidden="1" x14ac:dyDescent="0.2">
      <c r="A11741" t="s">
        <v>328</v>
      </c>
      <c r="B11741">
        <v>0</v>
      </c>
      <c r="C11741">
        <v>4</v>
      </c>
      <c r="D11741" t="s">
        <v>8766</v>
      </c>
      <c r="E11741">
        <v>49.211514000000001</v>
      </c>
      <c r="F11741">
        <v>-122.658192</v>
      </c>
      <c r="G11741">
        <f>IF(route_map__2[[#This Row],[route_label]]&lt;&gt;A11742,0,SQRT((E11742-route_map__2[[#This Row],[stop_lat]])^2 + ((F11742-route_map__2[[#This Row],[stop_lon]])*COS(RADIANS(route_map__2[[#This Row],[stop_lat]])))^2)*111.32)</f>
        <v>0.2820884120549193</v>
      </c>
    </row>
    <row r="11742" spans="1:7" hidden="1" x14ac:dyDescent="0.2">
      <c r="A11742" t="s">
        <v>328</v>
      </c>
      <c r="B11742">
        <v>0</v>
      </c>
      <c r="C11742">
        <v>5</v>
      </c>
      <c r="D11742" t="s">
        <v>8767</v>
      </c>
      <c r="E11742">
        <v>49.209620000000001</v>
      </c>
      <c r="F11742">
        <v>-122.655615</v>
      </c>
      <c r="G11742">
        <f>IF(route_map__2[[#This Row],[route_label]]&lt;&gt;A11743,0,SQRT((E11743-route_map__2[[#This Row],[stop_lat]])^2 + ((F11743-route_map__2[[#This Row],[stop_lon]])*COS(RADIANS(route_map__2[[#This Row],[stop_lat]])))^2)*111.32)</f>
        <v>0.27831606312023632</v>
      </c>
    </row>
    <row r="11743" spans="1:7" hidden="1" x14ac:dyDescent="0.2">
      <c r="A11743" t="s">
        <v>328</v>
      </c>
      <c r="B11743">
        <v>0</v>
      </c>
      <c r="C11743">
        <v>6</v>
      </c>
      <c r="D11743" t="s">
        <v>8768</v>
      </c>
      <c r="E11743">
        <v>49.207372999999997</v>
      </c>
      <c r="F11743">
        <v>-122.657293</v>
      </c>
      <c r="G11743">
        <f>IF(route_map__2[[#This Row],[route_label]]&lt;&gt;A11744,0,SQRT((E11744-route_map__2[[#This Row],[stop_lat]])^2 + ((F11744-route_map__2[[#This Row],[stop_lon]])*COS(RADIANS(route_map__2[[#This Row],[stop_lat]])))^2)*111.32)</f>
        <v>0.2607031134142247</v>
      </c>
    </row>
    <row r="11744" spans="1:7" hidden="1" x14ac:dyDescent="0.2">
      <c r="A11744" t="s">
        <v>328</v>
      </c>
      <c r="B11744">
        <v>0</v>
      </c>
      <c r="C11744">
        <v>7</v>
      </c>
      <c r="D11744" t="s">
        <v>8769</v>
      </c>
      <c r="E11744">
        <v>49.205109</v>
      </c>
      <c r="F11744">
        <v>-122.65821</v>
      </c>
      <c r="G11744">
        <f>IF(route_map__2[[#This Row],[route_label]]&lt;&gt;A11745,0,SQRT((E11745-route_map__2[[#This Row],[stop_lat]])^2 + ((F11745-route_map__2[[#This Row],[stop_lon]])*COS(RADIANS(route_map__2[[#This Row],[stop_lat]])))^2)*111.32)</f>
        <v>0.34452759634055846</v>
      </c>
    </row>
    <row r="11745" spans="1:7" hidden="1" x14ac:dyDescent="0.2">
      <c r="A11745" t="s">
        <v>328</v>
      </c>
      <c r="B11745">
        <v>0</v>
      </c>
      <c r="C11745">
        <v>8</v>
      </c>
      <c r="D11745" t="s">
        <v>8770</v>
      </c>
      <c r="E11745">
        <v>49.206657999999997</v>
      </c>
      <c r="F11745">
        <v>-122.65410900000001</v>
      </c>
      <c r="G11745">
        <f>IF(route_map__2[[#This Row],[route_label]]&lt;&gt;A11746,0,SQRT((E11746-route_map__2[[#This Row],[stop_lat]])^2 + ((F11746-route_map__2[[#This Row],[stop_lon]])*COS(RADIANS(route_map__2[[#This Row],[stop_lat]])))^2)*111.32)</f>
        <v>0.35318291980033989</v>
      </c>
    </row>
    <row r="11746" spans="1:7" hidden="1" x14ac:dyDescent="0.2">
      <c r="A11746" t="s">
        <v>328</v>
      </c>
      <c r="B11746">
        <v>0</v>
      </c>
      <c r="C11746">
        <v>9</v>
      </c>
      <c r="D11746" t="s">
        <v>8771</v>
      </c>
      <c r="E11746">
        <v>49.206102000000001</v>
      </c>
      <c r="F11746">
        <v>-122.649328</v>
      </c>
      <c r="G11746">
        <f>IF(route_map__2[[#This Row],[route_label]]&lt;&gt;A11747,0,SQRT((E11747-route_map__2[[#This Row],[stop_lat]])^2 + ((F11747-route_map__2[[#This Row],[stop_lon]])*COS(RADIANS(route_map__2[[#This Row],[stop_lat]])))^2)*111.32)</f>
        <v>0.333517175163902</v>
      </c>
    </row>
    <row r="11747" spans="1:7" hidden="1" x14ac:dyDescent="0.2">
      <c r="A11747" t="s">
        <v>328</v>
      </c>
      <c r="B11747">
        <v>0</v>
      </c>
      <c r="C11747">
        <v>10</v>
      </c>
      <c r="D11747" t="s">
        <v>8772</v>
      </c>
      <c r="E11747">
        <v>49.208972000000003</v>
      </c>
      <c r="F11747">
        <v>-122.64801199999999</v>
      </c>
      <c r="G11747">
        <f>IF(route_map__2[[#This Row],[route_label]]&lt;&gt;A11748,0,SQRT((E11748-route_map__2[[#This Row],[stop_lat]])^2 + ((F11748-route_map__2[[#This Row],[stop_lon]])*COS(RADIANS(route_map__2[[#This Row],[stop_lat]])))^2)*111.32)</f>
        <v>0.17679891212780499</v>
      </c>
    </row>
    <row r="11748" spans="1:7" hidden="1" x14ac:dyDescent="0.2">
      <c r="A11748" t="s">
        <v>328</v>
      </c>
      <c r="B11748">
        <v>0</v>
      </c>
      <c r="C11748">
        <v>11</v>
      </c>
      <c r="D11748" t="s">
        <v>8773</v>
      </c>
      <c r="E11748">
        <v>49.210560000000001</v>
      </c>
      <c r="F11748">
        <v>-122.64797299999999</v>
      </c>
      <c r="G11748">
        <f>IF(route_map__2[[#This Row],[route_label]]&lt;&gt;A11749,0,SQRT((E11749-route_map__2[[#This Row],[stop_lat]])^2 + ((F11749-route_map__2[[#This Row],[stop_lon]])*COS(RADIANS(route_map__2[[#This Row],[stop_lat]])))^2)*111.32)</f>
        <v>0.39097556265664257</v>
      </c>
    </row>
    <row r="11749" spans="1:7" hidden="1" x14ac:dyDescent="0.2">
      <c r="A11749" t="s">
        <v>328</v>
      </c>
      <c r="B11749">
        <v>0</v>
      </c>
      <c r="C11749">
        <v>12</v>
      </c>
      <c r="D11749" t="s">
        <v>8774</v>
      </c>
      <c r="E11749">
        <v>49.214072000000002</v>
      </c>
      <c r="F11749">
        <v>-122.647919</v>
      </c>
      <c r="G11749">
        <f>IF(route_map__2[[#This Row],[route_label]]&lt;&gt;A11750,0,SQRT((E11750-route_map__2[[#This Row],[stop_lat]])^2 + ((F11750-route_map__2[[#This Row],[stop_lon]])*COS(RADIANS(route_map__2[[#This Row],[stop_lat]])))^2)*111.32)</f>
        <v>0.17991133767440193</v>
      </c>
    </row>
    <row r="11750" spans="1:7" hidden="1" x14ac:dyDescent="0.2">
      <c r="A11750" t="s">
        <v>328</v>
      </c>
      <c r="B11750">
        <v>0</v>
      </c>
      <c r="C11750">
        <v>13</v>
      </c>
      <c r="D11750" t="s">
        <v>8775</v>
      </c>
      <c r="E11750">
        <v>49.214297000000002</v>
      </c>
      <c r="F11750">
        <v>-122.64546900000001</v>
      </c>
      <c r="G11750">
        <f>IF(route_map__2[[#This Row],[route_label]]&lt;&gt;A11751,0,SQRT((E11751-route_map__2[[#This Row],[stop_lat]])^2 + ((F11751-route_map__2[[#This Row],[stop_lon]])*COS(RADIANS(route_map__2[[#This Row],[stop_lat]])))^2)*111.32)</f>
        <v>0.46056095546557685</v>
      </c>
    </row>
    <row r="11751" spans="1:7" hidden="1" x14ac:dyDescent="0.2">
      <c r="A11751" t="s">
        <v>328</v>
      </c>
      <c r="B11751">
        <v>0</v>
      </c>
      <c r="C11751">
        <v>14</v>
      </c>
      <c r="D11751" t="s">
        <v>8776</v>
      </c>
      <c r="E11751">
        <v>49.214485000000003</v>
      </c>
      <c r="F11751">
        <v>-122.63914200000001</v>
      </c>
      <c r="G11751">
        <f>IF(route_map__2[[#This Row],[route_label]]&lt;&gt;A11752,0,SQRT((E11752-route_map__2[[#This Row],[stop_lat]])^2 + ((F11752-route_map__2[[#This Row],[stop_lon]])*COS(RADIANS(route_map__2[[#This Row],[stop_lat]])))^2)*111.32)</f>
        <v>0.33880963920830337</v>
      </c>
    </row>
    <row r="11752" spans="1:7" hidden="1" x14ac:dyDescent="0.2">
      <c r="A11752" t="s">
        <v>328</v>
      </c>
      <c r="B11752">
        <v>0</v>
      </c>
      <c r="C11752">
        <v>15</v>
      </c>
      <c r="D11752" t="s">
        <v>8777</v>
      </c>
      <c r="E11752">
        <v>49.215043999999999</v>
      </c>
      <c r="F11752">
        <v>-122.634562</v>
      </c>
      <c r="G11752">
        <f>IF(route_map__2[[#This Row],[route_label]]&lt;&gt;A11753,0,SQRT((E11753-route_map__2[[#This Row],[stop_lat]])^2 + ((F11753-route_map__2[[#This Row],[stop_lon]])*COS(RADIANS(route_map__2[[#This Row],[stop_lat]])))^2)*111.32)</f>
        <v>0.19844763755742953</v>
      </c>
    </row>
    <row r="11753" spans="1:7" hidden="1" x14ac:dyDescent="0.2">
      <c r="A11753" t="s">
        <v>328</v>
      </c>
      <c r="B11753">
        <v>0</v>
      </c>
      <c r="C11753">
        <v>16</v>
      </c>
      <c r="D11753" t="s">
        <v>8746</v>
      </c>
      <c r="E11753">
        <v>49.215285000000002</v>
      </c>
      <c r="F11753">
        <v>-122.63185799999999</v>
      </c>
      <c r="G11753">
        <f>IF(route_map__2[[#This Row],[route_label]]&lt;&gt;A11754,0,SQRT((E11754-route_map__2[[#This Row],[stop_lat]])^2 + ((F11754-route_map__2[[#This Row],[stop_lon]])*COS(RADIANS(route_map__2[[#This Row],[stop_lat]])))^2)*111.32)</f>
        <v>0.29813454985389465</v>
      </c>
    </row>
    <row r="11754" spans="1:7" hidden="1" x14ac:dyDescent="0.2">
      <c r="A11754" t="s">
        <v>328</v>
      </c>
      <c r="B11754">
        <v>0</v>
      </c>
      <c r="C11754">
        <v>17</v>
      </c>
      <c r="D11754" t="s">
        <v>8747</v>
      </c>
      <c r="E11754">
        <v>49.217962999999997</v>
      </c>
      <c r="F11754">
        <v>-122.631811</v>
      </c>
      <c r="G11754">
        <f>IF(route_map__2[[#This Row],[route_label]]&lt;&gt;A11755,0,SQRT((E11755-route_map__2[[#This Row],[stop_lat]])^2 + ((F11755-route_map__2[[#This Row],[stop_lon]])*COS(RADIANS(route_map__2[[#This Row],[stop_lat]])))^2)*111.32)</f>
        <v>0.16419931835886167</v>
      </c>
    </row>
    <row r="11755" spans="1:7" hidden="1" x14ac:dyDescent="0.2">
      <c r="A11755" t="s">
        <v>328</v>
      </c>
      <c r="B11755">
        <v>0</v>
      </c>
      <c r="C11755">
        <v>18</v>
      </c>
      <c r="D11755" t="s">
        <v>8748</v>
      </c>
      <c r="E11755">
        <v>49.219437999999997</v>
      </c>
      <c r="F11755">
        <v>-122.631799</v>
      </c>
      <c r="G11755">
        <f>IF(route_map__2[[#This Row],[route_label]]&lt;&gt;A11756,0,SQRT((E11756-route_map__2[[#This Row],[stop_lat]])^2 + ((F11756-route_map__2[[#This Row],[stop_lon]])*COS(RADIANS(route_map__2[[#This Row],[stop_lat]])))^2)*111.32)</f>
        <v>0.46365081596717578</v>
      </c>
    </row>
    <row r="11756" spans="1:7" hidden="1" x14ac:dyDescent="0.2">
      <c r="A11756" t="s">
        <v>328</v>
      </c>
      <c r="B11756">
        <v>0</v>
      </c>
      <c r="C11756">
        <v>19</v>
      </c>
      <c r="D11756" t="s">
        <v>8749</v>
      </c>
      <c r="E11756">
        <v>49.223602999999997</v>
      </c>
      <c r="F11756">
        <v>-122.631776</v>
      </c>
      <c r="G11756">
        <f>IF(route_map__2[[#This Row],[route_label]]&lt;&gt;A11757,0,SQRT((E11757-route_map__2[[#This Row],[stop_lat]])^2 + ((F11757-route_map__2[[#This Row],[stop_lon]])*COS(RADIANS(route_map__2[[#This Row],[stop_lat]])))^2)*111.32)</f>
        <v>0.14516785255091422</v>
      </c>
    </row>
    <row r="11757" spans="1:7" hidden="1" x14ac:dyDescent="0.2">
      <c r="A11757" t="s">
        <v>328</v>
      </c>
      <c r="B11757">
        <v>0</v>
      </c>
      <c r="C11757">
        <v>20</v>
      </c>
      <c r="D11757" t="s">
        <v>8750</v>
      </c>
      <c r="E11757">
        <v>49.224907000000002</v>
      </c>
      <c r="F11757">
        <v>-122.63175699999999</v>
      </c>
      <c r="G11757">
        <f>IF(route_map__2[[#This Row],[route_label]]&lt;&gt;A11758,0,SQRT((E11758-route_map__2[[#This Row],[stop_lat]])^2 + ((F11758-route_map__2[[#This Row],[stop_lon]])*COS(RADIANS(route_map__2[[#This Row],[stop_lat]])))^2)*111.32)</f>
        <v>0.15677466810667348</v>
      </c>
    </row>
    <row r="11758" spans="1:7" hidden="1" x14ac:dyDescent="0.2">
      <c r="A11758" t="s">
        <v>328</v>
      </c>
      <c r="B11758">
        <v>0</v>
      </c>
      <c r="C11758">
        <v>21</v>
      </c>
      <c r="D11758" t="s">
        <v>8778</v>
      </c>
      <c r="E11758">
        <v>49.226295999999998</v>
      </c>
      <c r="F11758">
        <v>-122.631401</v>
      </c>
      <c r="G11758">
        <f>IF(route_map__2[[#This Row],[route_label]]&lt;&gt;A11759,0,SQRT((E11759-route_map__2[[#This Row],[stop_lat]])^2 + ((F11759-route_map__2[[#This Row],[stop_lon]])*COS(RADIANS(route_map__2[[#This Row],[stop_lat]])))^2)*111.32)</f>
        <v>0.31260043618779915</v>
      </c>
    </row>
    <row r="11759" spans="1:7" hidden="1" x14ac:dyDescent="0.2">
      <c r="A11759" t="s">
        <v>328</v>
      </c>
      <c r="B11759">
        <v>0</v>
      </c>
      <c r="C11759">
        <v>22</v>
      </c>
      <c r="D11759" t="s">
        <v>8779</v>
      </c>
      <c r="E11759">
        <v>49.226415000000003</v>
      </c>
      <c r="F11759">
        <v>-122.627105</v>
      </c>
      <c r="G11759">
        <f>IF(route_map__2[[#This Row],[route_label]]&lt;&gt;A11760,0,SQRT((E11760-route_map__2[[#This Row],[stop_lat]])^2 + ((F11760-route_map__2[[#This Row],[stop_lon]])*COS(RADIANS(route_map__2[[#This Row],[stop_lat]])))^2)*111.32)</f>
        <v>0.33454141327482834</v>
      </c>
    </row>
    <row r="11760" spans="1:7" hidden="1" x14ac:dyDescent="0.2">
      <c r="A11760" t="s">
        <v>328</v>
      </c>
      <c r="B11760">
        <v>0</v>
      </c>
      <c r="C11760">
        <v>23</v>
      </c>
      <c r="D11760" t="s">
        <v>8780</v>
      </c>
      <c r="E11760">
        <v>49.226767000000002</v>
      </c>
      <c r="F11760">
        <v>-122.622535</v>
      </c>
      <c r="G11760">
        <f>IF(route_map__2[[#This Row],[route_label]]&lt;&gt;A11761,0,SQRT((E11761-route_map__2[[#This Row],[stop_lat]])^2 + ((F11761-route_map__2[[#This Row],[stop_lon]])*COS(RADIANS(route_map__2[[#This Row],[stop_lat]])))^2)*111.32)</f>
        <v>0.31077141280847093</v>
      </c>
    </row>
    <row r="11761" spans="1:7" hidden="1" x14ac:dyDescent="0.2">
      <c r="A11761" t="s">
        <v>328</v>
      </c>
      <c r="B11761">
        <v>0</v>
      </c>
      <c r="C11761">
        <v>24</v>
      </c>
      <c r="D11761" t="s">
        <v>8781</v>
      </c>
      <c r="E11761">
        <v>49.227784</v>
      </c>
      <c r="F11761">
        <v>-122.618554</v>
      </c>
      <c r="G11761">
        <f>IF(route_map__2[[#This Row],[route_label]]&lt;&gt;A11762,0,SQRT((E11762-route_map__2[[#This Row],[stop_lat]])^2 + ((F11762-route_map__2[[#This Row],[stop_lon]])*COS(RADIANS(route_map__2[[#This Row],[stop_lat]])))^2)*111.32)</f>
        <v>0.2674793300674625</v>
      </c>
    </row>
    <row r="11762" spans="1:7" hidden="1" x14ac:dyDescent="0.2">
      <c r="A11762" t="s">
        <v>328</v>
      </c>
      <c r="B11762">
        <v>0</v>
      </c>
      <c r="C11762">
        <v>25</v>
      </c>
      <c r="D11762" t="s">
        <v>8782</v>
      </c>
      <c r="E11762">
        <v>49.227752000000002</v>
      </c>
      <c r="F11762">
        <v>-122.614875</v>
      </c>
      <c r="G11762">
        <f>IF(route_map__2[[#This Row],[route_label]]&lt;&gt;A11763,0,SQRT((E11763-route_map__2[[#This Row],[stop_lat]])^2 + ((F11763-route_map__2[[#This Row],[stop_lon]])*COS(RADIANS(route_map__2[[#This Row],[stop_lat]])))^2)*111.32)</f>
        <v>0.46819930924166214</v>
      </c>
    </row>
    <row r="11763" spans="1:7" hidden="1" x14ac:dyDescent="0.2">
      <c r="A11763" t="s">
        <v>328</v>
      </c>
      <c r="B11763">
        <v>0</v>
      </c>
      <c r="C11763">
        <v>26</v>
      </c>
      <c r="D11763" t="s">
        <v>8783</v>
      </c>
      <c r="E11763">
        <v>49.227708999999997</v>
      </c>
      <c r="F11763">
        <v>-122.608435</v>
      </c>
      <c r="G11763">
        <f>IF(route_map__2[[#This Row],[route_label]]&lt;&gt;A11764,0,SQRT((E11764-route_map__2[[#This Row],[stop_lat]])^2 + ((F11764-route_map__2[[#This Row],[stop_lon]])*COS(RADIANS(route_map__2[[#This Row],[stop_lat]])))^2)*111.32)</f>
        <v>0.31740455132623013</v>
      </c>
    </row>
    <row r="11764" spans="1:7" hidden="1" x14ac:dyDescent="0.2">
      <c r="A11764" t="s">
        <v>328</v>
      </c>
      <c r="B11764">
        <v>0</v>
      </c>
      <c r="C11764">
        <v>27</v>
      </c>
      <c r="D11764" t="s">
        <v>8784</v>
      </c>
      <c r="E11764">
        <v>49.227693000000002</v>
      </c>
      <c r="F11764">
        <v>-122.604069</v>
      </c>
      <c r="G11764">
        <f>IF(route_map__2[[#This Row],[route_label]]&lt;&gt;A11765,0,SQRT((E11765-route_map__2[[#This Row],[stop_lat]])^2 + ((F11765-route_map__2[[#This Row],[stop_lon]])*COS(RADIANS(route_map__2[[#This Row],[stop_lat]])))^2)*111.32)</f>
        <v>0.19814903341367215</v>
      </c>
    </row>
    <row r="11765" spans="1:7" hidden="1" x14ac:dyDescent="0.2">
      <c r="A11765" t="s">
        <v>328</v>
      </c>
      <c r="B11765">
        <v>0</v>
      </c>
      <c r="C11765">
        <v>28</v>
      </c>
      <c r="D11765" t="s">
        <v>8785</v>
      </c>
      <c r="E11765">
        <v>49.227257999999999</v>
      </c>
      <c r="F11765">
        <v>-122.601426</v>
      </c>
      <c r="G11765">
        <f>IF(route_map__2[[#This Row],[route_label]]&lt;&gt;A11766,0,SQRT((E11766-route_map__2[[#This Row],[stop_lat]])^2 + ((F11766-route_map__2[[#This Row],[stop_lon]])*COS(RADIANS(route_map__2[[#This Row],[stop_lat]])))^2)*111.32)</f>
        <v>0.37281986616834512</v>
      </c>
    </row>
    <row r="11766" spans="1:7" hidden="1" x14ac:dyDescent="0.2">
      <c r="A11766" t="s">
        <v>328</v>
      </c>
      <c r="B11766">
        <v>0</v>
      </c>
      <c r="C11766">
        <v>29</v>
      </c>
      <c r="D11766" t="s">
        <v>8786</v>
      </c>
      <c r="E11766">
        <v>49.223908999999999</v>
      </c>
      <c r="F11766">
        <v>-122.601462</v>
      </c>
      <c r="G11766">
        <f>IF(route_map__2[[#This Row],[route_label]]&lt;&gt;A11767,0,SQRT((E11767-route_map__2[[#This Row],[stop_lat]])^2 + ((F11767-route_map__2[[#This Row],[stop_lon]])*COS(RADIANS(route_map__2[[#This Row],[stop_lat]])))^2)*111.32)</f>
        <v>0.27001961886045378</v>
      </c>
    </row>
    <row r="11767" spans="1:7" hidden="1" x14ac:dyDescent="0.2">
      <c r="A11767" t="s">
        <v>328</v>
      </c>
      <c r="B11767">
        <v>0</v>
      </c>
      <c r="C11767">
        <v>30</v>
      </c>
      <c r="D11767" t="s">
        <v>8787</v>
      </c>
      <c r="E11767">
        <v>49.221507000000003</v>
      </c>
      <c r="F11767">
        <v>-122.600945</v>
      </c>
      <c r="G11767">
        <f>IF(route_map__2[[#This Row],[route_label]]&lt;&gt;A11768,0,SQRT((E11768-route_map__2[[#This Row],[stop_lat]])^2 + ((F11768-route_map__2[[#This Row],[stop_lon]])*COS(RADIANS(route_map__2[[#This Row],[stop_lat]])))^2)*111.32)</f>
        <v>0.22774304357042824</v>
      </c>
    </row>
    <row r="11768" spans="1:7" hidden="1" x14ac:dyDescent="0.2">
      <c r="A11768" t="s">
        <v>328</v>
      </c>
      <c r="B11768">
        <v>0</v>
      </c>
      <c r="C11768">
        <v>31</v>
      </c>
      <c r="D11768" t="s">
        <v>8788</v>
      </c>
      <c r="E11768">
        <v>49.221082000000003</v>
      </c>
      <c r="F11768">
        <v>-122.597881</v>
      </c>
      <c r="G11768">
        <f>IF(route_map__2[[#This Row],[route_label]]&lt;&gt;A11769,0,SQRT((E11769-route_map__2[[#This Row],[stop_lat]])^2 + ((F11769-route_map__2[[#This Row],[stop_lon]])*COS(RADIANS(route_map__2[[#This Row],[stop_lat]])))^2)*111.32)</f>
        <v>0.20196868218568506</v>
      </c>
    </row>
    <row r="11769" spans="1:7" hidden="1" x14ac:dyDescent="0.2">
      <c r="A11769" t="s">
        <v>328</v>
      </c>
      <c r="B11769">
        <v>0</v>
      </c>
      <c r="C11769">
        <v>32</v>
      </c>
      <c r="D11769" t="s">
        <v>8641</v>
      </c>
      <c r="E11769">
        <v>49.219453000000001</v>
      </c>
      <c r="F11769">
        <v>-122.59665800000001</v>
      </c>
      <c r="G11769">
        <f>IF(route_map__2[[#This Row],[route_label]]&lt;&gt;A11770,0,SQRT((E11770-route_map__2[[#This Row],[stop_lat]])^2 + ((F11770-route_map__2[[#This Row],[stop_lon]])*COS(RADIANS(route_map__2[[#This Row],[stop_lat]])))^2)*111.32)</f>
        <v>1.0363577661688883E-2</v>
      </c>
    </row>
    <row r="11770" spans="1:7" hidden="1" x14ac:dyDescent="0.2">
      <c r="A11770" t="s">
        <v>328</v>
      </c>
      <c r="B11770">
        <v>1</v>
      </c>
      <c r="C11770">
        <v>1</v>
      </c>
      <c r="D11770" t="s">
        <v>8789</v>
      </c>
      <c r="E11770">
        <v>49.219507999999998</v>
      </c>
      <c r="F11770">
        <v>-122.596543</v>
      </c>
      <c r="G11770">
        <f>IF(route_map__2[[#This Row],[route_label]]&lt;&gt;A11771,0,SQRT((E11771-route_map__2[[#This Row],[stop_lat]])^2 + ((F11771-route_map__2[[#This Row],[stop_lon]])*COS(RADIANS(route_map__2[[#This Row],[stop_lat]])))^2)*111.32)</f>
        <v>0.27233059357501899</v>
      </c>
    </row>
    <row r="11771" spans="1:7" hidden="1" x14ac:dyDescent="0.2">
      <c r="A11771" t="s">
        <v>328</v>
      </c>
      <c r="B11771">
        <v>1</v>
      </c>
      <c r="C11771">
        <v>2</v>
      </c>
      <c r="D11771" t="s">
        <v>8558</v>
      </c>
      <c r="E11771">
        <v>49.220543999999997</v>
      </c>
      <c r="F11771">
        <v>-122.599936</v>
      </c>
      <c r="G11771">
        <f>IF(route_map__2[[#This Row],[route_label]]&lt;&gt;A11772,0,SQRT((E11772-route_map__2[[#This Row],[stop_lat]])^2 + ((F11772-route_map__2[[#This Row],[stop_lon]])*COS(RADIANS(route_map__2[[#This Row],[stop_lat]])))^2)*111.32)</f>
        <v>0.28248117666281125</v>
      </c>
    </row>
    <row r="11772" spans="1:7" hidden="1" x14ac:dyDescent="0.2">
      <c r="A11772" t="s">
        <v>328</v>
      </c>
      <c r="B11772">
        <v>1</v>
      </c>
      <c r="C11772">
        <v>3</v>
      </c>
      <c r="D11772" t="s">
        <v>8790</v>
      </c>
      <c r="E11772">
        <v>49.222928000000003</v>
      </c>
      <c r="F11772">
        <v>-122.60126700000001</v>
      </c>
      <c r="G11772">
        <f>IF(route_map__2[[#This Row],[route_label]]&lt;&gt;A11773,0,SQRT((E11773-route_map__2[[#This Row],[stop_lat]])^2 + ((F11773-route_map__2[[#This Row],[stop_lon]])*COS(RADIANS(route_map__2[[#This Row],[stop_lat]])))^2)*111.32)</f>
        <v>0.2858798281854551</v>
      </c>
    </row>
    <row r="11773" spans="1:7" hidden="1" x14ac:dyDescent="0.2">
      <c r="A11773" t="s">
        <v>328</v>
      </c>
      <c r="B11773">
        <v>1</v>
      </c>
      <c r="C11773">
        <v>4</v>
      </c>
      <c r="D11773" t="s">
        <v>8791</v>
      </c>
      <c r="E11773">
        <v>49.225496</v>
      </c>
      <c r="F11773">
        <v>-122.60123400000001</v>
      </c>
      <c r="G11773">
        <f>IF(route_map__2[[#This Row],[route_label]]&lt;&gt;A11774,0,SQRT((E11774-route_map__2[[#This Row],[stop_lat]])^2 + ((F11774-route_map__2[[#This Row],[stop_lon]])*COS(RADIANS(route_map__2[[#This Row],[stop_lat]])))^2)*111.32)</f>
        <v>0.26584228280800709</v>
      </c>
    </row>
    <row r="11774" spans="1:7" hidden="1" x14ac:dyDescent="0.2">
      <c r="A11774" t="s">
        <v>328</v>
      </c>
      <c r="B11774">
        <v>1</v>
      </c>
      <c r="C11774">
        <v>5</v>
      </c>
      <c r="D11774" t="s">
        <v>8792</v>
      </c>
      <c r="E11774">
        <v>49.227791000000003</v>
      </c>
      <c r="F11774">
        <v>-122.602245</v>
      </c>
      <c r="G11774">
        <f>IF(route_map__2[[#This Row],[route_label]]&lt;&gt;A11775,0,SQRT((E11775-route_map__2[[#This Row],[stop_lat]])^2 + ((F11775-route_map__2[[#This Row],[stop_lon]])*COS(RADIANS(route_map__2[[#This Row],[stop_lat]])))^2)*111.32)</f>
        <v>0.50257024177668985</v>
      </c>
    </row>
    <row r="11775" spans="1:7" hidden="1" x14ac:dyDescent="0.2">
      <c r="A11775" t="s">
        <v>328</v>
      </c>
      <c r="B11775">
        <v>1</v>
      </c>
      <c r="C11775">
        <v>6</v>
      </c>
      <c r="D11775" t="s">
        <v>8793</v>
      </c>
      <c r="E11775">
        <v>49.227818999999997</v>
      </c>
      <c r="F11775">
        <v>-122.60915799999999</v>
      </c>
      <c r="G11775">
        <f>IF(route_map__2[[#This Row],[route_label]]&lt;&gt;A11776,0,SQRT((E11776-route_map__2[[#This Row],[stop_lat]])^2 + ((F11776-route_map__2[[#This Row],[stop_lon]])*COS(RADIANS(route_map__2[[#This Row],[stop_lat]])))^2)*111.32)</f>
        <v>0.38394069127529568</v>
      </c>
    </row>
    <row r="11776" spans="1:7" hidden="1" x14ac:dyDescent="0.2">
      <c r="A11776" t="s">
        <v>328</v>
      </c>
      <c r="B11776">
        <v>1</v>
      </c>
      <c r="C11776">
        <v>7</v>
      </c>
      <c r="D11776" t="s">
        <v>8794</v>
      </c>
      <c r="E11776">
        <v>49.227857</v>
      </c>
      <c r="F11776">
        <v>-122.614439</v>
      </c>
      <c r="G11776">
        <f>IF(route_map__2[[#This Row],[route_label]]&lt;&gt;A11777,0,SQRT((E11777-route_map__2[[#This Row],[stop_lat]])^2 + ((F11777-route_map__2[[#This Row],[stop_lon]])*COS(RADIANS(route_map__2[[#This Row],[stop_lat]])))^2)*111.32)</f>
        <v>0.33065255905621704</v>
      </c>
    </row>
    <row r="11777" spans="1:7" hidden="1" x14ac:dyDescent="0.2">
      <c r="A11777" t="s">
        <v>328</v>
      </c>
      <c r="B11777">
        <v>1</v>
      </c>
      <c r="C11777">
        <v>8</v>
      </c>
      <c r="D11777" t="s">
        <v>8795</v>
      </c>
      <c r="E11777">
        <v>49.227891999999997</v>
      </c>
      <c r="F11777">
        <v>-122.618987</v>
      </c>
      <c r="G11777">
        <f>IF(route_map__2[[#This Row],[route_label]]&lt;&gt;A11778,0,SQRT((E11778-route_map__2[[#This Row],[stop_lat]])^2 + ((F11778-route_map__2[[#This Row],[stop_lon]])*COS(RADIANS(route_map__2[[#This Row],[stop_lat]])))^2)*111.32)</f>
        <v>0.27470944022549387</v>
      </c>
    </row>
    <row r="11778" spans="1:7" hidden="1" x14ac:dyDescent="0.2">
      <c r="A11778" t="s">
        <v>328</v>
      </c>
      <c r="B11778">
        <v>1</v>
      </c>
      <c r="C11778">
        <v>9</v>
      </c>
      <c r="D11778" t="s">
        <v>8796</v>
      </c>
      <c r="E11778">
        <v>49.227508999999998</v>
      </c>
      <c r="F11778">
        <v>-122.62272</v>
      </c>
      <c r="G11778">
        <f>IF(route_map__2[[#This Row],[route_label]]&lt;&gt;A11779,0,SQRT((E11779-route_map__2[[#This Row],[stop_lat]])^2 + ((F11779-route_map__2[[#This Row],[stop_lon]])*COS(RADIANS(route_map__2[[#This Row],[stop_lat]])))^2)*111.32)</f>
        <v>0.11876454358988249</v>
      </c>
    </row>
    <row r="11779" spans="1:7" hidden="1" x14ac:dyDescent="0.2">
      <c r="A11779" t="s">
        <v>328</v>
      </c>
      <c r="B11779">
        <v>1</v>
      </c>
      <c r="C11779">
        <v>10</v>
      </c>
      <c r="D11779" t="s">
        <v>8797</v>
      </c>
      <c r="E11779">
        <v>49.226469999999999</v>
      </c>
      <c r="F11779">
        <v>-122.623091</v>
      </c>
      <c r="G11779">
        <f>IF(route_map__2[[#This Row],[route_label]]&lt;&gt;A11780,0,SQRT((E11780-route_map__2[[#This Row],[stop_lat]])^2 + ((F11780-route_map__2[[#This Row],[stop_lon]])*COS(RADIANS(route_map__2[[#This Row],[stop_lat]])))^2)*111.32)</f>
        <v>0.43751083983222955</v>
      </c>
    </row>
    <row r="11780" spans="1:7" hidden="1" x14ac:dyDescent="0.2">
      <c r="A11780" t="s">
        <v>328</v>
      </c>
      <c r="B11780">
        <v>1</v>
      </c>
      <c r="C11780">
        <v>11</v>
      </c>
      <c r="D11780" t="s">
        <v>8798</v>
      </c>
      <c r="E11780">
        <v>49.226455000000001</v>
      </c>
      <c r="F11780">
        <v>-122.629109</v>
      </c>
      <c r="G11780">
        <f>IF(route_map__2[[#This Row],[route_label]]&lt;&gt;A11781,0,SQRT((E11781-route_map__2[[#This Row],[stop_lat]])^2 + ((F11781-route_map__2[[#This Row],[stop_lon]])*COS(RADIANS(route_map__2[[#This Row],[stop_lat]])))^2)*111.32)</f>
        <v>0.21665336775779198</v>
      </c>
    </row>
    <row r="11781" spans="1:7" hidden="1" x14ac:dyDescent="0.2">
      <c r="A11781" t="s">
        <v>328</v>
      </c>
      <c r="B11781">
        <v>1</v>
      </c>
      <c r="C11781">
        <v>12</v>
      </c>
      <c r="D11781" t="s">
        <v>8714</v>
      </c>
      <c r="E11781">
        <v>49.225729000000001</v>
      </c>
      <c r="F11781">
        <v>-122.631874</v>
      </c>
      <c r="G11781">
        <f>IF(route_map__2[[#This Row],[route_label]]&lt;&gt;A11782,0,SQRT((E11782-route_map__2[[#This Row],[stop_lat]])^2 + ((F11782-route_map__2[[#This Row],[stop_lon]])*COS(RADIANS(route_map__2[[#This Row],[stop_lat]])))^2)*111.32)</f>
        <v>0.18713209751683044</v>
      </c>
    </row>
    <row r="11782" spans="1:7" hidden="1" x14ac:dyDescent="0.2">
      <c r="A11782" t="s">
        <v>328</v>
      </c>
      <c r="B11782">
        <v>1</v>
      </c>
      <c r="C11782">
        <v>13</v>
      </c>
      <c r="D11782" t="s">
        <v>8715</v>
      </c>
      <c r="E11782">
        <v>49.224048000000003</v>
      </c>
      <c r="F11782">
        <v>-122.631889</v>
      </c>
      <c r="G11782">
        <f>IF(route_map__2[[#This Row],[route_label]]&lt;&gt;A11783,0,SQRT((E11783-route_map__2[[#This Row],[stop_lat]])^2 + ((F11783-route_map__2[[#This Row],[stop_lon]])*COS(RADIANS(route_map__2[[#This Row],[stop_lat]])))^2)*111.32)</f>
        <v>9.4511127422520311E-2</v>
      </c>
    </row>
    <row r="11783" spans="1:7" hidden="1" x14ac:dyDescent="0.2">
      <c r="A11783" t="s">
        <v>328</v>
      </c>
      <c r="B11783">
        <v>1</v>
      </c>
      <c r="C11783">
        <v>14</v>
      </c>
      <c r="D11783" t="s">
        <v>8716</v>
      </c>
      <c r="E11783">
        <v>49.223199000000001</v>
      </c>
      <c r="F11783">
        <v>-122.631885</v>
      </c>
      <c r="G11783">
        <f>IF(route_map__2[[#This Row],[route_label]]&lt;&gt;A11784,0,SQRT((E11784-route_map__2[[#This Row],[stop_lat]])^2 + ((F11784-route_map__2[[#This Row],[stop_lon]])*COS(RADIANS(route_map__2[[#This Row],[stop_lat]])))^2)*111.32)</f>
        <v>0.50475127642253681</v>
      </c>
    </row>
    <row r="11784" spans="1:7" hidden="1" x14ac:dyDescent="0.2">
      <c r="A11784" t="s">
        <v>328</v>
      </c>
      <c r="B11784">
        <v>1</v>
      </c>
      <c r="C11784">
        <v>15</v>
      </c>
      <c r="D11784" t="s">
        <v>8717</v>
      </c>
      <c r="E11784">
        <v>49.218665000000001</v>
      </c>
      <c r="F11784">
        <v>-122.631956</v>
      </c>
      <c r="G11784">
        <f>IF(route_map__2[[#This Row],[route_label]]&lt;&gt;A11785,0,SQRT((E11785-route_map__2[[#This Row],[stop_lat]])^2 + ((F11785-route_map__2[[#This Row],[stop_lon]])*COS(RADIANS(route_map__2[[#This Row],[stop_lat]])))^2)*111.32)</f>
        <v>0.27241060784508192</v>
      </c>
    </row>
    <row r="11785" spans="1:7" hidden="1" x14ac:dyDescent="0.2">
      <c r="A11785" t="s">
        <v>328</v>
      </c>
      <c r="B11785">
        <v>1</v>
      </c>
      <c r="C11785">
        <v>16</v>
      </c>
      <c r="D11785" t="s">
        <v>8718</v>
      </c>
      <c r="E11785">
        <v>49.216217999999998</v>
      </c>
      <c r="F11785">
        <v>-122.631989</v>
      </c>
      <c r="G11785">
        <f>IF(route_map__2[[#This Row],[route_label]]&lt;&gt;A11786,0,SQRT((E11786-route_map__2[[#This Row],[stop_lat]])^2 + ((F11786-route_map__2[[#This Row],[stop_lon]])*COS(RADIANS(route_map__2[[#This Row],[stop_lat]])))^2)*111.32)</f>
        <v>0.12139816715246843</v>
      </c>
    </row>
    <row r="11786" spans="1:7" hidden="1" x14ac:dyDescent="0.2">
      <c r="A11786" t="s">
        <v>328</v>
      </c>
      <c r="B11786">
        <v>1</v>
      </c>
      <c r="C11786">
        <v>17</v>
      </c>
      <c r="D11786" t="s">
        <v>8799</v>
      </c>
      <c r="E11786">
        <v>49.215170999999998</v>
      </c>
      <c r="F11786">
        <v>-122.632456</v>
      </c>
      <c r="G11786">
        <f>IF(route_map__2[[#This Row],[route_label]]&lt;&gt;A11787,0,SQRT((E11787-route_map__2[[#This Row],[stop_lat]])^2 + ((F11787-route_map__2[[#This Row],[stop_lon]])*COS(RADIANS(route_map__2[[#This Row],[stop_lat]])))^2)*111.32)</f>
        <v>0.28753547435677496</v>
      </c>
    </row>
    <row r="11787" spans="1:7" hidden="1" x14ac:dyDescent="0.2">
      <c r="A11787" t="s">
        <v>328</v>
      </c>
      <c r="B11787">
        <v>1</v>
      </c>
      <c r="C11787">
        <v>18</v>
      </c>
      <c r="D11787" t="s">
        <v>8800</v>
      </c>
      <c r="E11787">
        <v>49.215145</v>
      </c>
      <c r="F11787">
        <v>-122.63641</v>
      </c>
      <c r="G11787">
        <f>IF(route_map__2[[#This Row],[route_label]]&lt;&gt;A11788,0,SQRT((E11788-route_map__2[[#This Row],[stop_lat]])^2 + ((F11788-route_map__2[[#This Row],[stop_lon]])*COS(RADIANS(route_map__2[[#This Row],[stop_lat]])))^2)*111.32)</f>
        <v>0.26055697706205999</v>
      </c>
    </row>
    <row r="11788" spans="1:7" hidden="1" x14ac:dyDescent="0.2">
      <c r="A11788" t="s">
        <v>328</v>
      </c>
      <c r="B11788">
        <v>1</v>
      </c>
      <c r="C11788">
        <v>19</v>
      </c>
      <c r="D11788" t="s">
        <v>8801</v>
      </c>
      <c r="E11788">
        <v>49.214590000000001</v>
      </c>
      <c r="F11788">
        <v>-122.63989100000001</v>
      </c>
      <c r="G11788">
        <f>IF(route_map__2[[#This Row],[route_label]]&lt;&gt;A11789,0,SQRT((E11789-route_map__2[[#This Row],[stop_lat]])^2 + ((F11789-route_map__2[[#This Row],[stop_lon]])*COS(RADIANS(route_map__2[[#This Row],[stop_lat]])))^2)*111.32)</f>
        <v>0.45089389038361311</v>
      </c>
    </row>
    <row r="11789" spans="1:7" hidden="1" x14ac:dyDescent="0.2">
      <c r="A11789" t="s">
        <v>328</v>
      </c>
      <c r="B11789">
        <v>1</v>
      </c>
      <c r="C11789">
        <v>20</v>
      </c>
      <c r="D11789" t="s">
        <v>8802</v>
      </c>
      <c r="E11789">
        <v>49.214388999999997</v>
      </c>
      <c r="F11789">
        <v>-122.646084</v>
      </c>
      <c r="G11789">
        <f>IF(route_map__2[[#This Row],[route_label]]&lt;&gt;A11790,0,SQRT((E11790-route_map__2[[#This Row],[stop_lat]])^2 + ((F11790-route_map__2[[#This Row],[stop_lon]])*COS(RADIANS(route_map__2[[#This Row],[stop_lat]])))^2)*111.32)</f>
        <v>0.23292589180500264</v>
      </c>
    </row>
    <row r="11790" spans="1:7" hidden="1" x14ac:dyDescent="0.2">
      <c r="A11790" t="s">
        <v>328</v>
      </c>
      <c r="B11790">
        <v>1</v>
      </c>
      <c r="C11790">
        <v>21</v>
      </c>
      <c r="D11790" t="s">
        <v>8803</v>
      </c>
      <c r="E11790">
        <v>49.212763000000002</v>
      </c>
      <c r="F11790">
        <v>-122.6481</v>
      </c>
      <c r="G11790">
        <f>IF(route_map__2[[#This Row],[route_label]]&lt;&gt;A11791,0,SQRT((E11791-route_map__2[[#This Row],[stop_lat]])^2 + ((F11791-route_map__2[[#This Row],[stop_lon]])*COS(RADIANS(route_map__2[[#This Row],[stop_lat]])))^2)*111.32)</f>
        <v>0.48495607000655278</v>
      </c>
    </row>
    <row r="11791" spans="1:7" hidden="1" x14ac:dyDescent="0.2">
      <c r="A11791" t="s">
        <v>328</v>
      </c>
      <c r="B11791">
        <v>1</v>
      </c>
      <c r="C11791">
        <v>22</v>
      </c>
      <c r="D11791" t="s">
        <v>8804</v>
      </c>
      <c r="E11791">
        <v>49.208407000000001</v>
      </c>
      <c r="F11791">
        <v>-122.64819199999999</v>
      </c>
      <c r="G11791">
        <f>IF(route_map__2[[#This Row],[route_label]]&lt;&gt;A11792,0,SQRT((E11792-route_map__2[[#This Row],[stop_lat]])^2 + ((F11792-route_map__2[[#This Row],[stop_lon]])*COS(RADIANS(route_map__2[[#This Row],[stop_lat]])))^2)*111.32)</f>
        <v>0.25857294884911058</v>
      </c>
    </row>
    <row r="11792" spans="1:7" hidden="1" x14ac:dyDescent="0.2">
      <c r="A11792" t="s">
        <v>328</v>
      </c>
      <c r="B11792">
        <v>1</v>
      </c>
      <c r="C11792">
        <v>23</v>
      </c>
      <c r="D11792" t="s">
        <v>8805</v>
      </c>
      <c r="E11792">
        <v>49.206225000000003</v>
      </c>
      <c r="F11792">
        <v>-122.649411</v>
      </c>
      <c r="G11792">
        <f>IF(route_map__2[[#This Row],[route_label]]&lt;&gt;A11793,0,SQRT((E11793-route_map__2[[#This Row],[stop_lat]])^2 + ((F11793-route_map__2[[#This Row],[stop_lon]])*COS(RADIANS(route_map__2[[#This Row],[stop_lat]])))^2)*111.32)</f>
        <v>0.16356461175834475</v>
      </c>
    </row>
    <row r="11793" spans="1:7" hidden="1" x14ac:dyDescent="0.2">
      <c r="A11793" t="s">
        <v>328</v>
      </c>
      <c r="B11793">
        <v>1</v>
      </c>
      <c r="C11793">
        <v>24</v>
      </c>
      <c r="D11793" t="s">
        <v>8806</v>
      </c>
      <c r="E11793">
        <v>49.206625000000003</v>
      </c>
      <c r="F11793">
        <v>-122.65157499999999</v>
      </c>
      <c r="G11793">
        <f>IF(route_map__2[[#This Row],[route_label]]&lt;&gt;A11794,0,SQRT((E11794-route_map__2[[#This Row],[stop_lat]])^2 + ((F11794-route_map__2[[#This Row],[stop_lon]])*COS(RADIANS(route_map__2[[#This Row],[stop_lat]])))^2)*111.32)</f>
        <v>0.1841183967862644</v>
      </c>
    </row>
    <row r="11794" spans="1:7" hidden="1" x14ac:dyDescent="0.2">
      <c r="A11794" t="s">
        <v>328</v>
      </c>
      <c r="B11794">
        <v>1</v>
      </c>
      <c r="C11794">
        <v>25</v>
      </c>
      <c r="D11794" t="s">
        <v>8807</v>
      </c>
      <c r="E11794">
        <v>49.206795999999997</v>
      </c>
      <c r="F11794">
        <v>-122.654093</v>
      </c>
      <c r="G11794">
        <f>IF(route_map__2[[#This Row],[route_label]]&lt;&gt;A11795,0,SQRT((E11795-route_map__2[[#This Row],[stop_lat]])^2 + ((F11795-route_map__2[[#This Row],[stop_lon]])*COS(RADIANS(route_map__2[[#This Row],[stop_lat]])))^2)*111.32)</f>
        <v>0.33386342042520534</v>
      </c>
    </row>
    <row r="11795" spans="1:7" hidden="1" x14ac:dyDescent="0.2">
      <c r="A11795" t="s">
        <v>328</v>
      </c>
      <c r="B11795">
        <v>1</v>
      </c>
      <c r="C11795">
        <v>26</v>
      </c>
      <c r="D11795" t="s">
        <v>8808</v>
      </c>
      <c r="E11795">
        <v>49.205081999999997</v>
      </c>
      <c r="F11795">
        <v>-122.65786</v>
      </c>
      <c r="G11795">
        <f>IF(route_map__2[[#This Row],[route_label]]&lt;&gt;A11796,0,SQRT((E11796-route_map__2[[#This Row],[stop_lat]])^2 + ((F11796-route_map__2[[#This Row],[stop_lon]])*COS(RADIANS(route_map__2[[#This Row],[stop_lat]])))^2)*111.32)</f>
        <v>0.10716990246254686</v>
      </c>
    </row>
    <row r="11796" spans="1:7" hidden="1" x14ac:dyDescent="0.2">
      <c r="A11796" t="s">
        <v>328</v>
      </c>
      <c r="B11796">
        <v>1</v>
      </c>
      <c r="C11796">
        <v>27</v>
      </c>
      <c r="D11796" t="s">
        <v>8809</v>
      </c>
      <c r="E11796">
        <v>49.205824999999997</v>
      </c>
      <c r="F11796">
        <v>-122.65879700000001</v>
      </c>
      <c r="G11796">
        <f>IF(route_map__2[[#This Row],[route_label]]&lt;&gt;A11797,0,SQRT((E11797-route_map__2[[#This Row],[stop_lat]])^2 + ((F11797-route_map__2[[#This Row],[stop_lon]])*COS(RADIANS(route_map__2[[#This Row],[stop_lat]])))^2)*111.32)</f>
        <v>7.7435802367290044E-2</v>
      </c>
    </row>
    <row r="11797" spans="1:7" hidden="1" x14ac:dyDescent="0.2">
      <c r="A11797" t="s">
        <v>328</v>
      </c>
      <c r="B11797">
        <v>1</v>
      </c>
      <c r="C11797">
        <v>28</v>
      </c>
      <c r="D11797" t="s">
        <v>8810</v>
      </c>
      <c r="E11797">
        <v>49.206515000000003</v>
      </c>
      <c r="F11797">
        <v>-122.65893199999999</v>
      </c>
      <c r="G11797">
        <f>IF(route_map__2[[#This Row],[route_label]]&lt;&gt;A11798,0,SQRT((E11798-route_map__2[[#This Row],[stop_lat]])^2 + ((F11798-route_map__2[[#This Row],[stop_lon]])*COS(RADIANS(route_map__2[[#This Row],[stop_lat]])))^2)*111.32)</f>
        <v>0.20395793269494117</v>
      </c>
    </row>
    <row r="11798" spans="1:7" hidden="1" x14ac:dyDescent="0.2">
      <c r="A11798" t="s">
        <v>328</v>
      </c>
      <c r="B11798">
        <v>1</v>
      </c>
      <c r="C11798">
        <v>29</v>
      </c>
      <c r="D11798" t="s">
        <v>8811</v>
      </c>
      <c r="E11798">
        <v>49.207566999999997</v>
      </c>
      <c r="F11798">
        <v>-122.65663600000001</v>
      </c>
      <c r="G11798">
        <f>IF(route_map__2[[#This Row],[route_label]]&lt;&gt;A11799,0,SQRT((E11799-route_map__2[[#This Row],[stop_lat]])^2 + ((F11799-route_map__2[[#This Row],[stop_lon]])*COS(RADIANS(route_map__2[[#This Row],[stop_lat]])))^2)*111.32)</f>
        <v>0.26673850903307328</v>
      </c>
    </row>
    <row r="11799" spans="1:7" hidden="1" x14ac:dyDescent="0.2">
      <c r="A11799" t="s">
        <v>328</v>
      </c>
      <c r="B11799">
        <v>1</v>
      </c>
      <c r="C11799">
        <v>30</v>
      </c>
      <c r="D11799" t="s">
        <v>8812</v>
      </c>
      <c r="E11799">
        <v>49.209878000000003</v>
      </c>
      <c r="F11799">
        <v>-122.65566699999999</v>
      </c>
      <c r="G11799">
        <f>IF(route_map__2[[#This Row],[route_label]]&lt;&gt;A11800,0,SQRT((E11800-route_map__2[[#This Row],[stop_lat]])^2 + ((F11800-route_map__2[[#This Row],[stop_lon]])*COS(RADIANS(route_map__2[[#This Row],[stop_lat]])))^2)*111.32)</f>
        <v>0.16654106885859599</v>
      </c>
    </row>
    <row r="11800" spans="1:7" hidden="1" x14ac:dyDescent="0.2">
      <c r="A11800" t="s">
        <v>328</v>
      </c>
      <c r="B11800">
        <v>1</v>
      </c>
      <c r="C11800">
        <v>31</v>
      </c>
      <c r="D11800" t="s">
        <v>8813</v>
      </c>
      <c r="E11800">
        <v>49.210889000000002</v>
      </c>
      <c r="F11800">
        <v>-122.657355</v>
      </c>
      <c r="G11800">
        <f>IF(route_map__2[[#This Row],[route_label]]&lt;&gt;A11801,0,SQRT((E11801-route_map__2[[#This Row],[stop_lat]])^2 + ((F11801-route_map__2[[#This Row],[stop_lon]])*COS(RADIANS(route_map__2[[#This Row],[stop_lat]])))^2)*111.32)</f>
        <v>0.36320207099090024</v>
      </c>
    </row>
    <row r="11801" spans="1:7" hidden="1" x14ac:dyDescent="0.2">
      <c r="A11801" t="s">
        <v>328</v>
      </c>
      <c r="B11801">
        <v>1</v>
      </c>
      <c r="C11801">
        <v>32</v>
      </c>
      <c r="D11801" t="s">
        <v>8764</v>
      </c>
      <c r="E11801">
        <v>49.213596000000003</v>
      </c>
      <c r="F11801">
        <v>-122.66014300000001</v>
      </c>
      <c r="G11801">
        <f>IF(route_map__2[[#This Row],[route_label]]&lt;&gt;A11802,0,SQRT((E11802-route_map__2[[#This Row],[stop_lat]])^2 + ((F11802-route_map__2[[#This Row],[stop_lon]])*COS(RADIANS(route_map__2[[#This Row],[stop_lat]])))^2)*111.32)</f>
        <v>0.49715848868192264</v>
      </c>
    </row>
    <row r="11802" spans="1:7" hidden="1" x14ac:dyDescent="0.2">
      <c r="A11802" t="s">
        <v>328</v>
      </c>
      <c r="B11802">
        <v>1</v>
      </c>
      <c r="C11802">
        <v>33</v>
      </c>
      <c r="D11802" t="s">
        <v>8765</v>
      </c>
      <c r="E11802">
        <v>49.216887999999997</v>
      </c>
      <c r="F11802">
        <v>-122.66476299999999</v>
      </c>
      <c r="G11802">
        <f>IF(route_map__2[[#This Row],[route_label]]&lt;&gt;A11803,0,SQRT((E11803-route_map__2[[#This Row],[stop_lat]])^2 + ((F11803-route_map__2[[#This Row],[stop_lon]])*COS(RADIANS(route_map__2[[#This Row],[stop_lat]])))^2)*111.32)</f>
        <v>0.10899280667906004</v>
      </c>
    </row>
    <row r="11803" spans="1:7" hidden="1" x14ac:dyDescent="0.2">
      <c r="A11803" t="s">
        <v>328</v>
      </c>
      <c r="B11803">
        <v>1</v>
      </c>
      <c r="C11803">
        <v>34</v>
      </c>
      <c r="D11803" t="s">
        <v>8592</v>
      </c>
      <c r="E11803">
        <v>49.216687</v>
      </c>
      <c r="F11803">
        <v>-122.66623</v>
      </c>
      <c r="G11803">
        <f>IF(route_map__2[[#This Row],[route_label]]&lt;&gt;A11804,0,SQRT((E11804-route_map__2[[#This Row],[stop_lat]])^2 + ((F11804-route_map__2[[#This Row],[stop_lon]])*COS(RADIANS(route_map__2[[#This Row],[stop_lat]])))^2)*111.32)</f>
        <v>0.24192876875317815</v>
      </c>
    </row>
    <row r="11804" spans="1:7" hidden="1" x14ac:dyDescent="0.2">
      <c r="A11804" t="s">
        <v>328</v>
      </c>
      <c r="B11804">
        <v>1</v>
      </c>
      <c r="C11804">
        <v>35</v>
      </c>
      <c r="D11804" t="s">
        <v>8593</v>
      </c>
      <c r="E11804">
        <v>49.218024</v>
      </c>
      <c r="F11804">
        <v>-122.668853</v>
      </c>
      <c r="G11804">
        <f>IF(route_map__2[[#This Row],[route_label]]&lt;&gt;A11805,0,SQRT((E11805-route_map__2[[#This Row],[stop_lat]])^2 + ((F11805-route_map__2[[#This Row],[stop_lon]])*COS(RADIANS(route_map__2[[#This Row],[stop_lat]])))^2)*111.32)</f>
        <v>0.36508890484659962</v>
      </c>
    </row>
    <row r="11805" spans="1:7" hidden="1" x14ac:dyDescent="0.2">
      <c r="A11805" t="s">
        <v>328</v>
      </c>
      <c r="B11805">
        <v>1</v>
      </c>
      <c r="C11805">
        <v>36</v>
      </c>
      <c r="D11805" t="s">
        <v>8594</v>
      </c>
      <c r="E11805">
        <v>49.221055999999997</v>
      </c>
      <c r="F11805">
        <v>-122.670767</v>
      </c>
      <c r="G11805">
        <f>IF(route_map__2[[#This Row],[route_label]]&lt;&gt;A11806,0,SQRT((E11806-route_map__2[[#This Row],[stop_lat]])^2 + ((F11806-route_map__2[[#This Row],[stop_lon]])*COS(RADIANS(route_map__2[[#This Row],[stop_lat]])))^2)*111.32)</f>
        <v>0.14046947063758872</v>
      </c>
    </row>
    <row r="11806" spans="1:7" hidden="1" x14ac:dyDescent="0.2">
      <c r="A11806" t="s">
        <v>328</v>
      </c>
      <c r="B11806">
        <v>1</v>
      </c>
      <c r="C11806">
        <v>37</v>
      </c>
      <c r="D11806" t="s">
        <v>8595</v>
      </c>
      <c r="E11806">
        <v>49.220613</v>
      </c>
      <c r="F11806">
        <v>-122.67257600000001</v>
      </c>
      <c r="G11806">
        <f>IF(route_map__2[[#This Row],[route_label]]&lt;&gt;A11807,0,SQRT((E11807-route_map__2[[#This Row],[stop_lat]])^2 + ((F11807-route_map__2[[#This Row],[stop_lon]])*COS(RADIANS(route_map__2[[#This Row],[stop_lat]])))^2)*111.32)</f>
        <v>0</v>
      </c>
    </row>
    <row r="11807" spans="1:7" hidden="1" x14ac:dyDescent="0.2">
      <c r="A11807" t="s">
        <v>329</v>
      </c>
      <c r="B11807">
        <v>0</v>
      </c>
      <c r="C11807">
        <v>1</v>
      </c>
      <c r="D11807" t="s">
        <v>8789</v>
      </c>
      <c r="E11807">
        <v>49.219507999999998</v>
      </c>
      <c r="F11807">
        <v>-122.596543</v>
      </c>
      <c r="G11807">
        <f>IF(route_map__2[[#This Row],[route_label]]&lt;&gt;A11808,0,SQRT((E11808-route_map__2[[#This Row],[stop_lat]])^2 + ((F11808-route_map__2[[#This Row],[stop_lon]])*COS(RADIANS(route_map__2[[#This Row],[stop_lat]])))^2)*111.32)</f>
        <v>0.37081952377857397</v>
      </c>
    </row>
    <row r="11808" spans="1:7" hidden="1" x14ac:dyDescent="0.2">
      <c r="A11808" t="s">
        <v>329</v>
      </c>
      <c r="B11808">
        <v>0</v>
      </c>
      <c r="C11808">
        <v>2</v>
      </c>
      <c r="D11808" t="s">
        <v>8642</v>
      </c>
      <c r="E11808">
        <v>49.216850000000001</v>
      </c>
      <c r="F11808">
        <v>-122.593469</v>
      </c>
      <c r="G11808">
        <f>IF(route_map__2[[#This Row],[route_label]]&lt;&gt;A11809,0,SQRT((E11809-route_map__2[[#This Row],[stop_lat]])^2 + ((F11809-route_map__2[[#This Row],[stop_lon]])*COS(RADIANS(route_map__2[[#This Row],[stop_lat]])))^2)*111.32)</f>
        <v>0.31647616331245643</v>
      </c>
    </row>
    <row r="11809" spans="1:7" hidden="1" x14ac:dyDescent="0.2">
      <c r="A11809" t="s">
        <v>329</v>
      </c>
      <c r="B11809">
        <v>0</v>
      </c>
      <c r="C11809">
        <v>3</v>
      </c>
      <c r="D11809" t="s">
        <v>8814</v>
      </c>
      <c r="E11809">
        <v>49.215426000000001</v>
      </c>
      <c r="F11809">
        <v>-122.589702</v>
      </c>
      <c r="G11809">
        <f>IF(route_map__2[[#This Row],[route_label]]&lt;&gt;A11810,0,SQRT((E11810-route_map__2[[#This Row],[stop_lat]])^2 + ((F11810-route_map__2[[#This Row],[stop_lon]])*COS(RADIANS(route_map__2[[#This Row],[stop_lat]])))^2)*111.32)</f>
        <v>0.42389113558426128</v>
      </c>
    </row>
    <row r="11810" spans="1:7" hidden="1" x14ac:dyDescent="0.2">
      <c r="A11810" t="s">
        <v>329</v>
      </c>
      <c r="B11810">
        <v>0</v>
      </c>
      <c r="C11810">
        <v>4</v>
      </c>
      <c r="D11810" t="s">
        <v>8815</v>
      </c>
      <c r="E11810">
        <v>49.212845000000002</v>
      </c>
      <c r="F11810">
        <v>-122.585416</v>
      </c>
      <c r="G11810">
        <f>IF(route_map__2[[#This Row],[route_label]]&lt;&gt;A11811,0,SQRT((E11811-route_map__2[[#This Row],[stop_lat]])^2 + ((F11811-route_map__2[[#This Row],[stop_lon]])*COS(RADIANS(route_map__2[[#This Row],[stop_lat]])))^2)*111.32)</f>
        <v>0.3590500942334951</v>
      </c>
    </row>
    <row r="11811" spans="1:7" hidden="1" x14ac:dyDescent="0.2">
      <c r="A11811" t="s">
        <v>329</v>
      </c>
      <c r="B11811">
        <v>0</v>
      </c>
      <c r="C11811">
        <v>5</v>
      </c>
      <c r="D11811" t="s">
        <v>8816</v>
      </c>
      <c r="E11811">
        <v>49.213022000000002</v>
      </c>
      <c r="F11811">
        <v>-122.58048599999999</v>
      </c>
      <c r="G11811">
        <f>IF(route_map__2[[#This Row],[route_label]]&lt;&gt;A11812,0,SQRT((E11812-route_map__2[[#This Row],[stop_lat]])^2 + ((F11812-route_map__2[[#This Row],[stop_lon]])*COS(RADIANS(route_map__2[[#This Row],[stop_lat]])))^2)*111.32)</f>
        <v>0.46844930418692937</v>
      </c>
    </row>
    <row r="11812" spans="1:7" hidden="1" x14ac:dyDescent="0.2">
      <c r="A11812" t="s">
        <v>329</v>
      </c>
      <c r="B11812">
        <v>0</v>
      </c>
      <c r="C11812">
        <v>6</v>
      </c>
      <c r="D11812" t="s">
        <v>8817</v>
      </c>
      <c r="E11812">
        <v>49.217134999999999</v>
      </c>
      <c r="F11812">
        <v>-122.57912399999999</v>
      </c>
      <c r="G11812">
        <f>IF(route_map__2[[#This Row],[route_label]]&lt;&gt;A11813,0,SQRT((E11813-route_map__2[[#This Row],[stop_lat]])^2 + ((F11813-route_map__2[[#This Row],[stop_lon]])*COS(RADIANS(route_map__2[[#This Row],[stop_lat]])))^2)*111.32)</f>
        <v>0.35447178675058844</v>
      </c>
    </row>
    <row r="11813" spans="1:7" hidden="1" x14ac:dyDescent="0.2">
      <c r="A11813" t="s">
        <v>329</v>
      </c>
      <c r="B11813">
        <v>0</v>
      </c>
      <c r="C11813">
        <v>7</v>
      </c>
      <c r="D11813" t="s">
        <v>8532</v>
      </c>
      <c r="E11813">
        <v>49.220274000000003</v>
      </c>
      <c r="F11813">
        <v>-122.578305</v>
      </c>
      <c r="G11813">
        <f>IF(route_map__2[[#This Row],[route_label]]&lt;&gt;A11814,0,SQRT((E11814-route_map__2[[#This Row],[stop_lat]])^2 + ((F11814-route_map__2[[#This Row],[stop_lon]])*COS(RADIANS(route_map__2[[#This Row],[stop_lat]])))^2)*111.32)</f>
        <v>0.32988882904413008</v>
      </c>
    </row>
    <row r="11814" spans="1:7" hidden="1" x14ac:dyDescent="0.2">
      <c r="A11814" t="s">
        <v>329</v>
      </c>
      <c r="B11814">
        <v>0</v>
      </c>
      <c r="C11814">
        <v>8</v>
      </c>
      <c r="D11814" t="s">
        <v>8533</v>
      </c>
      <c r="E11814">
        <v>49.220295</v>
      </c>
      <c r="F11814">
        <v>-122.573768</v>
      </c>
      <c r="G11814">
        <f>IF(route_map__2[[#This Row],[route_label]]&lt;&gt;A11815,0,SQRT((E11815-route_map__2[[#This Row],[stop_lat]])^2 + ((F11815-route_map__2[[#This Row],[stop_lon]])*COS(RADIANS(route_map__2[[#This Row],[stop_lat]])))^2)*111.32)</f>
        <v>0.45043230340130519</v>
      </c>
    </row>
    <row r="11815" spans="1:7" hidden="1" x14ac:dyDescent="0.2">
      <c r="A11815" t="s">
        <v>329</v>
      </c>
      <c r="B11815">
        <v>0</v>
      </c>
      <c r="C11815">
        <v>9</v>
      </c>
      <c r="D11815" t="s">
        <v>8534</v>
      </c>
      <c r="E11815">
        <v>49.220289000000001</v>
      </c>
      <c r="F11815">
        <v>-122.567573</v>
      </c>
      <c r="G11815">
        <f>IF(route_map__2[[#This Row],[route_label]]&lt;&gt;A11816,0,SQRT((E11816-route_map__2[[#This Row],[stop_lat]])^2 + ((F11816-route_map__2[[#This Row],[stop_lon]])*COS(RADIANS(route_map__2[[#This Row],[stop_lat]])))^2)*111.32)</f>
        <v>0.29810963347090885</v>
      </c>
    </row>
    <row r="11816" spans="1:7" hidden="1" x14ac:dyDescent="0.2">
      <c r="A11816" t="s">
        <v>329</v>
      </c>
      <c r="B11816">
        <v>0</v>
      </c>
      <c r="C11816">
        <v>10</v>
      </c>
      <c r="D11816" t="s">
        <v>8535</v>
      </c>
      <c r="E11816">
        <v>49.220277000000003</v>
      </c>
      <c r="F11816">
        <v>-122.563473</v>
      </c>
      <c r="G11816">
        <f>IF(route_map__2[[#This Row],[route_label]]&lt;&gt;A11817,0,SQRT((E11817-route_map__2[[#This Row],[stop_lat]])^2 + ((F11817-route_map__2[[#This Row],[stop_lon]])*COS(RADIANS(route_map__2[[#This Row],[stop_lat]])))^2)*111.32)</f>
        <v>0.15993459289650297</v>
      </c>
    </row>
    <row r="11817" spans="1:7" hidden="1" x14ac:dyDescent="0.2">
      <c r="A11817" t="s">
        <v>329</v>
      </c>
      <c r="B11817">
        <v>0</v>
      </c>
      <c r="C11817">
        <v>11</v>
      </c>
      <c r="D11817" t="s">
        <v>8818</v>
      </c>
      <c r="E11817">
        <v>49.219926000000001</v>
      </c>
      <c r="F11817">
        <v>-122.56134</v>
      </c>
      <c r="G11817">
        <f>IF(route_map__2[[#This Row],[route_label]]&lt;&gt;A11818,0,SQRT((E11818-route_map__2[[#This Row],[stop_lat]])^2 + ((F11818-route_map__2[[#This Row],[stop_lon]])*COS(RADIANS(route_map__2[[#This Row],[stop_lat]])))^2)*111.32)</f>
        <v>0.28375706477339135</v>
      </c>
    </row>
    <row r="11818" spans="1:7" hidden="1" x14ac:dyDescent="0.2">
      <c r="A11818" t="s">
        <v>329</v>
      </c>
      <c r="B11818">
        <v>0</v>
      </c>
      <c r="C11818">
        <v>12</v>
      </c>
      <c r="D11818" t="s">
        <v>8819</v>
      </c>
      <c r="E11818">
        <v>49.217376999999999</v>
      </c>
      <c r="F11818">
        <v>-122.561356</v>
      </c>
      <c r="G11818">
        <f>IF(route_map__2[[#This Row],[route_label]]&lt;&gt;A11819,0,SQRT((E11819-route_map__2[[#This Row],[stop_lat]])^2 + ((F11819-route_map__2[[#This Row],[stop_lon]])*COS(RADIANS(route_map__2[[#This Row],[stop_lat]])))^2)*111.32)</f>
        <v>0.34561037078444629</v>
      </c>
    </row>
    <row r="11819" spans="1:7" hidden="1" x14ac:dyDescent="0.2">
      <c r="A11819" t="s">
        <v>329</v>
      </c>
      <c r="B11819">
        <v>0</v>
      </c>
      <c r="C11819">
        <v>13</v>
      </c>
      <c r="D11819" t="s">
        <v>8820</v>
      </c>
      <c r="E11819">
        <v>49.214596</v>
      </c>
      <c r="F11819">
        <v>-122.563469</v>
      </c>
      <c r="G11819">
        <f>IF(route_map__2[[#This Row],[route_label]]&lt;&gt;A11820,0,SQRT((E11820-route_map__2[[#This Row],[stop_lat]])^2 + ((F11820-route_map__2[[#This Row],[stop_lon]])*COS(RADIANS(route_map__2[[#This Row],[stop_lat]])))^2)*111.32)</f>
        <v>0.26773972302228621</v>
      </c>
    </row>
    <row r="11820" spans="1:7" hidden="1" x14ac:dyDescent="0.2">
      <c r="A11820" t="s">
        <v>329</v>
      </c>
      <c r="B11820">
        <v>0</v>
      </c>
      <c r="C11820">
        <v>14</v>
      </c>
      <c r="D11820" t="s">
        <v>8821</v>
      </c>
      <c r="E11820">
        <v>49.212572000000002</v>
      </c>
      <c r="F11820">
        <v>-122.56545800000001</v>
      </c>
      <c r="G11820">
        <f>IF(route_map__2[[#This Row],[route_label]]&lt;&gt;A11821,0,SQRT((E11821-route_map__2[[#This Row],[stop_lat]])^2 + ((F11821-route_map__2[[#This Row],[stop_lon]])*COS(RADIANS(route_map__2[[#This Row],[stop_lat]])))^2)*111.32)</f>
        <v>0.25139374392819591</v>
      </c>
    </row>
    <row r="11821" spans="1:7" hidden="1" x14ac:dyDescent="0.2">
      <c r="A11821" t="s">
        <v>329</v>
      </c>
      <c r="B11821">
        <v>0</v>
      </c>
      <c r="C11821">
        <v>15</v>
      </c>
      <c r="D11821" t="s">
        <v>8822</v>
      </c>
      <c r="E11821">
        <v>49.210990000000002</v>
      </c>
      <c r="F11821">
        <v>-122.567925</v>
      </c>
      <c r="G11821">
        <f>IF(route_map__2[[#This Row],[route_label]]&lt;&gt;A11822,0,SQRT((E11822-route_map__2[[#This Row],[stop_lat]])^2 + ((F11822-route_map__2[[#This Row],[stop_lon]])*COS(RADIANS(route_map__2[[#This Row],[stop_lat]])))^2)*111.32)</f>
        <v>0.32350966037831574</v>
      </c>
    </row>
    <row r="11822" spans="1:7" hidden="1" x14ac:dyDescent="0.2">
      <c r="A11822" t="s">
        <v>329</v>
      </c>
      <c r="B11822">
        <v>0</v>
      </c>
      <c r="C11822">
        <v>16</v>
      </c>
      <c r="D11822" t="s">
        <v>8823</v>
      </c>
      <c r="E11822">
        <v>49.208083999999999</v>
      </c>
      <c r="F11822">
        <v>-122.567966</v>
      </c>
      <c r="G11822">
        <f>IF(route_map__2[[#This Row],[route_label]]&lt;&gt;A11823,0,SQRT((E11823-route_map__2[[#This Row],[stop_lat]])^2 + ((F11823-route_map__2[[#This Row],[stop_lon]])*COS(RADIANS(route_map__2[[#This Row],[stop_lat]])))^2)*111.32)</f>
        <v>0.35867840407735796</v>
      </c>
    </row>
    <row r="11823" spans="1:7" hidden="1" x14ac:dyDescent="0.2">
      <c r="A11823" t="s">
        <v>329</v>
      </c>
      <c r="B11823">
        <v>0</v>
      </c>
      <c r="C11823">
        <v>17</v>
      </c>
      <c r="D11823" t="s">
        <v>8824</v>
      </c>
      <c r="E11823">
        <v>49.205302000000003</v>
      </c>
      <c r="F11823">
        <v>-122.570454</v>
      </c>
      <c r="G11823">
        <f>IF(route_map__2[[#This Row],[route_label]]&lt;&gt;A11824,0,SQRT((E11824-route_map__2[[#This Row],[stop_lat]])^2 + ((F11824-route_map__2[[#This Row],[stop_lon]])*COS(RADIANS(route_map__2[[#This Row],[stop_lat]])))^2)*111.32)</f>
        <v>0.18993495590893283</v>
      </c>
    </row>
    <row r="11824" spans="1:7" hidden="1" x14ac:dyDescent="0.2">
      <c r="A11824" t="s">
        <v>329</v>
      </c>
      <c r="B11824">
        <v>0</v>
      </c>
      <c r="C11824">
        <v>18</v>
      </c>
      <c r="D11824" t="s">
        <v>8825</v>
      </c>
      <c r="E11824">
        <v>49.204200999999998</v>
      </c>
      <c r="F11824">
        <v>-122.568459</v>
      </c>
      <c r="G11824">
        <f>IF(route_map__2[[#This Row],[route_label]]&lt;&gt;A11825,0,SQRT((E11825-route_map__2[[#This Row],[stop_lat]])^2 + ((F11825-route_map__2[[#This Row],[stop_lon]])*COS(RADIANS(route_map__2[[#This Row],[stop_lat]])))^2)*111.32)</f>
        <v>0.17579974173186758</v>
      </c>
    </row>
    <row r="11825" spans="1:7" hidden="1" x14ac:dyDescent="0.2">
      <c r="A11825" t="s">
        <v>329</v>
      </c>
      <c r="B11825">
        <v>0</v>
      </c>
      <c r="C11825">
        <v>19</v>
      </c>
      <c r="D11825" t="s">
        <v>8826</v>
      </c>
      <c r="E11825">
        <v>49.204056999999999</v>
      </c>
      <c r="F11825">
        <v>-122.566052</v>
      </c>
      <c r="G11825">
        <f>IF(route_map__2[[#This Row],[route_label]]&lt;&gt;A11826,0,SQRT((E11826-route_map__2[[#This Row],[stop_lat]])^2 + ((F11826-route_map__2[[#This Row],[stop_lon]])*COS(RADIANS(route_map__2[[#This Row],[stop_lat]])))^2)*111.32)</f>
        <v>0.28760044917808708</v>
      </c>
    </row>
    <row r="11826" spans="1:7" hidden="1" x14ac:dyDescent="0.2">
      <c r="A11826" t="s">
        <v>329</v>
      </c>
      <c r="B11826">
        <v>0</v>
      </c>
      <c r="C11826">
        <v>20</v>
      </c>
      <c r="D11826" t="s">
        <v>8827</v>
      </c>
      <c r="E11826">
        <v>49.204717000000002</v>
      </c>
      <c r="F11826">
        <v>-122.562229</v>
      </c>
      <c r="G11826">
        <f>IF(route_map__2[[#This Row],[route_label]]&lt;&gt;A11827,0,SQRT((E11827-route_map__2[[#This Row],[stop_lat]])^2 + ((F11827-route_map__2[[#This Row],[stop_lon]])*COS(RADIANS(route_map__2[[#This Row],[stop_lat]])))^2)*111.32)</f>
        <v>0.39897067083056553</v>
      </c>
    </row>
    <row r="11827" spans="1:7" hidden="1" x14ac:dyDescent="0.2">
      <c r="A11827" t="s">
        <v>329</v>
      </c>
      <c r="B11827">
        <v>0</v>
      </c>
      <c r="C11827">
        <v>21</v>
      </c>
      <c r="D11827" t="s">
        <v>8828</v>
      </c>
      <c r="E11827">
        <v>49.205264999999997</v>
      </c>
      <c r="F11827">
        <v>-122.556808</v>
      </c>
      <c r="G11827">
        <f>IF(route_map__2[[#This Row],[route_label]]&lt;&gt;A11828,0,SQRT((E11828-route_map__2[[#This Row],[stop_lat]])^2 + ((F11828-route_map__2[[#This Row],[stop_lon]])*COS(RADIANS(route_map__2[[#This Row],[stop_lat]])))^2)*111.32)</f>
        <v>0.35438936024245959</v>
      </c>
    </row>
    <row r="11828" spans="1:7" hidden="1" x14ac:dyDescent="0.2">
      <c r="A11828" t="s">
        <v>329</v>
      </c>
      <c r="B11828">
        <v>0</v>
      </c>
      <c r="C11828">
        <v>22</v>
      </c>
      <c r="D11828" t="s">
        <v>8829</v>
      </c>
      <c r="E11828">
        <v>49.202081999999997</v>
      </c>
      <c r="F11828">
        <v>-122.55672</v>
      </c>
      <c r="G11828">
        <f>IF(route_map__2[[#This Row],[route_label]]&lt;&gt;A11829,0,SQRT((E11829-route_map__2[[#This Row],[stop_lat]])^2 + ((F11829-route_map__2[[#This Row],[stop_lon]])*COS(RADIANS(route_map__2[[#This Row],[stop_lat]])))^2)*111.32)</f>
        <v>0.59985996840309808</v>
      </c>
    </row>
    <row r="11829" spans="1:7" hidden="1" x14ac:dyDescent="0.2">
      <c r="A11829" t="s">
        <v>329</v>
      </c>
      <c r="B11829">
        <v>0</v>
      </c>
      <c r="C11829">
        <v>23</v>
      </c>
      <c r="D11829" t="s">
        <v>8830</v>
      </c>
      <c r="E11829">
        <v>49.196694000000001</v>
      </c>
      <c r="F11829">
        <v>-122.556844</v>
      </c>
      <c r="G11829">
        <f>IF(route_map__2[[#This Row],[route_label]]&lt;&gt;A11830,0,SQRT((E11830-route_map__2[[#This Row],[stop_lat]])^2 + ((F11830-route_map__2[[#This Row],[stop_lon]])*COS(RADIANS(route_map__2[[#This Row],[stop_lat]])))^2)*111.32)</f>
        <v>0.55809552298889797</v>
      </c>
    </row>
    <row r="11830" spans="1:7" hidden="1" x14ac:dyDescent="0.2">
      <c r="A11830" t="s">
        <v>329</v>
      </c>
      <c r="B11830">
        <v>0</v>
      </c>
      <c r="C11830">
        <v>24</v>
      </c>
      <c r="D11830" t="s">
        <v>8831</v>
      </c>
      <c r="E11830">
        <v>49.191681000000003</v>
      </c>
      <c r="F11830">
        <v>-122.556945</v>
      </c>
      <c r="G11830">
        <f>IF(route_map__2[[#This Row],[route_label]]&lt;&gt;A11831,0,SQRT((E11831-route_map__2[[#This Row],[stop_lat]])^2 + ((F11831-route_map__2[[#This Row],[stop_lon]])*COS(RADIANS(route_map__2[[#This Row],[stop_lat]])))^2)*111.32)</f>
        <v>0.71913813349947564</v>
      </c>
    </row>
    <row r="11831" spans="1:7" hidden="1" x14ac:dyDescent="0.2">
      <c r="A11831" t="s">
        <v>329</v>
      </c>
      <c r="B11831">
        <v>0</v>
      </c>
      <c r="C11831">
        <v>25</v>
      </c>
      <c r="D11831" t="s">
        <v>8832</v>
      </c>
      <c r="E11831">
        <v>49.191251000000001</v>
      </c>
      <c r="F11831">
        <v>-122.547082</v>
      </c>
      <c r="G11831">
        <f>IF(route_map__2[[#This Row],[route_label]]&lt;&gt;A11832,0,SQRT((E11832-route_map__2[[#This Row],[stop_lat]])^2 + ((F11832-route_map__2[[#This Row],[stop_lon]])*COS(RADIANS(route_map__2[[#This Row],[stop_lat]])))^2)*111.32)</f>
        <v>0.29122621068237931</v>
      </c>
    </row>
    <row r="11832" spans="1:7" hidden="1" x14ac:dyDescent="0.2">
      <c r="A11832" t="s">
        <v>329</v>
      </c>
      <c r="B11832">
        <v>0</v>
      </c>
      <c r="C11832">
        <v>26</v>
      </c>
      <c r="D11832" t="s">
        <v>8833</v>
      </c>
      <c r="E11832">
        <v>49.191259000000002</v>
      </c>
      <c r="F11832">
        <v>-122.54307900000001</v>
      </c>
      <c r="G11832">
        <f>IF(route_map__2[[#This Row],[route_label]]&lt;&gt;A11833,0,SQRT((E11833-route_map__2[[#This Row],[stop_lat]])^2 + ((F11833-route_map__2[[#This Row],[stop_lon]])*COS(RADIANS(route_map__2[[#This Row],[stop_lat]])))^2)*111.32)</f>
        <v>0.24077032508108817</v>
      </c>
    </row>
    <row r="11833" spans="1:7" hidden="1" x14ac:dyDescent="0.2">
      <c r="A11833" t="s">
        <v>329</v>
      </c>
      <c r="B11833">
        <v>0</v>
      </c>
      <c r="C11833">
        <v>27</v>
      </c>
      <c r="D11833" t="s">
        <v>8834</v>
      </c>
      <c r="E11833">
        <v>49.190815000000001</v>
      </c>
      <c r="F11833">
        <v>-122.53984</v>
      </c>
      <c r="G11833">
        <f>IF(route_map__2[[#This Row],[route_label]]&lt;&gt;A11834,0,SQRT((E11834-route_map__2[[#This Row],[stop_lat]])^2 + ((F11834-route_map__2[[#This Row],[stop_lon]])*COS(RADIANS(route_map__2[[#This Row],[stop_lat]])))^2)*111.32)</f>
        <v>0.21849746544638424</v>
      </c>
    </row>
    <row r="11834" spans="1:7" hidden="1" x14ac:dyDescent="0.2">
      <c r="A11834" t="s">
        <v>329</v>
      </c>
      <c r="B11834">
        <v>0</v>
      </c>
      <c r="C11834">
        <v>28</v>
      </c>
      <c r="D11834" t="s">
        <v>8835</v>
      </c>
      <c r="E11834">
        <v>49.188966999999998</v>
      </c>
      <c r="F11834">
        <v>-122.540852</v>
      </c>
      <c r="G11834">
        <f>IF(route_map__2[[#This Row],[route_label]]&lt;&gt;A11835,0,SQRT((E11835-route_map__2[[#This Row],[stop_lat]])^2 + ((F11835-route_map__2[[#This Row],[stop_lon]])*COS(RADIANS(route_map__2[[#This Row],[stop_lat]])))^2)*111.32)</f>
        <v>4.367827184504669E-2</v>
      </c>
    </row>
    <row r="11835" spans="1:7" hidden="1" x14ac:dyDescent="0.2">
      <c r="A11835" t="s">
        <v>329</v>
      </c>
      <c r="B11835">
        <v>1</v>
      </c>
      <c r="C11835">
        <v>1</v>
      </c>
      <c r="D11835" t="s">
        <v>8836</v>
      </c>
      <c r="E11835">
        <v>49.189247999999999</v>
      </c>
      <c r="F11835">
        <v>-122.54043299999999</v>
      </c>
      <c r="G11835">
        <f>IF(route_map__2[[#This Row],[route_label]]&lt;&gt;A11836,0,SQRT((E11836-route_map__2[[#This Row],[stop_lat]])^2 + ((F11836-route_map__2[[#This Row],[stop_lon]])*COS(RADIANS(route_map__2[[#This Row],[stop_lat]])))^2)*111.32)</f>
        <v>0.29557063017253971</v>
      </c>
    </row>
    <row r="11836" spans="1:7" hidden="1" x14ac:dyDescent="0.2">
      <c r="A11836" t="s">
        <v>329</v>
      </c>
      <c r="B11836">
        <v>1</v>
      </c>
      <c r="C11836">
        <v>2</v>
      </c>
      <c r="D11836" t="s">
        <v>8837</v>
      </c>
      <c r="E11836">
        <v>49.191349000000002</v>
      </c>
      <c r="F11836">
        <v>-122.542917</v>
      </c>
      <c r="G11836">
        <f>IF(route_map__2[[#This Row],[route_label]]&lt;&gt;A11837,0,SQRT((E11837-route_map__2[[#This Row],[stop_lat]])^2 + ((F11837-route_map__2[[#This Row],[stop_lon]])*COS(RADIANS(route_map__2[[#This Row],[stop_lat]])))^2)*111.32)</f>
        <v>0.38814270143644608</v>
      </c>
    </row>
    <row r="11837" spans="1:7" hidden="1" x14ac:dyDescent="0.2">
      <c r="A11837" t="s">
        <v>329</v>
      </c>
      <c r="B11837">
        <v>1</v>
      </c>
      <c r="C11837">
        <v>3</v>
      </c>
      <c r="D11837" t="s">
        <v>8838</v>
      </c>
      <c r="E11837">
        <v>49.191378</v>
      </c>
      <c r="F11837">
        <v>-122.54825200000001</v>
      </c>
      <c r="G11837">
        <f>IF(route_map__2[[#This Row],[route_label]]&lt;&gt;A11838,0,SQRT((E11838-route_map__2[[#This Row],[stop_lat]])^2 + ((F11838-route_map__2[[#This Row],[stop_lon]])*COS(RADIANS(route_map__2[[#This Row],[stop_lat]])))^2)*111.32)</f>
        <v>0.5526977988675984</v>
      </c>
    </row>
    <row r="11838" spans="1:7" hidden="1" x14ac:dyDescent="0.2">
      <c r="A11838" t="s">
        <v>329</v>
      </c>
      <c r="B11838">
        <v>1</v>
      </c>
      <c r="C11838">
        <v>4</v>
      </c>
      <c r="D11838" t="s">
        <v>8839</v>
      </c>
      <c r="E11838">
        <v>49.191398999999997</v>
      </c>
      <c r="F11838">
        <v>-122.55584899999999</v>
      </c>
      <c r="G11838">
        <f>IF(route_map__2[[#This Row],[route_label]]&lt;&gt;A11839,0,SQRT((E11839-route_map__2[[#This Row],[stop_lat]])^2 + ((F11839-route_map__2[[#This Row],[stop_lon]])*COS(RADIANS(route_map__2[[#This Row],[stop_lat]])))^2)*111.32)</f>
        <v>0.35712408938340334</v>
      </c>
    </row>
    <row r="11839" spans="1:7" hidden="1" x14ac:dyDescent="0.2">
      <c r="A11839" t="s">
        <v>329</v>
      </c>
      <c r="B11839">
        <v>1</v>
      </c>
      <c r="C11839">
        <v>5</v>
      </c>
      <c r="D11839" t="s">
        <v>8840</v>
      </c>
      <c r="E11839">
        <v>49.194563000000002</v>
      </c>
      <c r="F11839">
        <v>-122.55665999999999</v>
      </c>
      <c r="G11839">
        <f>IF(route_map__2[[#This Row],[route_label]]&lt;&gt;A11840,0,SQRT((E11840-route_map__2[[#This Row],[stop_lat]])^2 + ((F11840-route_map__2[[#This Row],[stop_lon]])*COS(RADIANS(route_map__2[[#This Row],[stop_lat]])))^2)*111.32)</f>
        <v>0.2977959367927201</v>
      </c>
    </row>
    <row r="11840" spans="1:7" hidden="1" x14ac:dyDescent="0.2">
      <c r="A11840" t="s">
        <v>329</v>
      </c>
      <c r="B11840">
        <v>1</v>
      </c>
      <c r="C11840">
        <v>6</v>
      </c>
      <c r="D11840" t="s">
        <v>8841</v>
      </c>
      <c r="E11840">
        <v>49.197237999999999</v>
      </c>
      <c r="F11840">
        <v>-122.556619</v>
      </c>
      <c r="G11840">
        <f>IF(route_map__2[[#This Row],[route_label]]&lt;&gt;A11841,0,SQRT((E11841-route_map__2[[#This Row],[stop_lat]])^2 + ((F11841-route_map__2[[#This Row],[stop_lon]])*COS(RADIANS(route_map__2[[#This Row],[stop_lat]])))^2)*111.32)</f>
        <v>0.35546412007215317</v>
      </c>
    </row>
    <row r="11841" spans="1:7" hidden="1" x14ac:dyDescent="0.2">
      <c r="A11841" t="s">
        <v>329</v>
      </c>
      <c r="B11841">
        <v>1</v>
      </c>
      <c r="C11841">
        <v>7</v>
      </c>
      <c r="D11841" t="s">
        <v>8842</v>
      </c>
      <c r="E11841">
        <v>49.200431000000002</v>
      </c>
      <c r="F11841">
        <v>-122.556568</v>
      </c>
      <c r="G11841">
        <f>IF(route_map__2[[#This Row],[route_label]]&lt;&gt;A11842,0,SQRT((E11842-route_map__2[[#This Row],[stop_lat]])^2 + ((F11842-route_map__2[[#This Row],[stop_lon]])*COS(RADIANS(route_map__2[[#This Row],[stop_lat]])))^2)*111.32)</f>
        <v>0.6118329897328556</v>
      </c>
    </row>
    <row r="11842" spans="1:7" hidden="1" x14ac:dyDescent="0.2">
      <c r="A11842" t="s">
        <v>329</v>
      </c>
      <c r="B11842">
        <v>1</v>
      </c>
      <c r="C11842">
        <v>8</v>
      </c>
      <c r="D11842" t="s">
        <v>8843</v>
      </c>
      <c r="E11842">
        <v>49.205869999999997</v>
      </c>
      <c r="F11842">
        <v>-122.557778</v>
      </c>
      <c r="G11842">
        <f>IF(route_map__2[[#This Row],[route_label]]&lt;&gt;A11843,0,SQRT((E11843-route_map__2[[#This Row],[stop_lat]])^2 + ((F11843-route_map__2[[#This Row],[stop_lon]])*COS(RADIANS(route_map__2[[#This Row],[stop_lat]])))^2)*111.32)</f>
        <v>0.3650293467409545</v>
      </c>
    </row>
    <row r="11843" spans="1:7" hidden="1" x14ac:dyDescent="0.2">
      <c r="A11843" t="s">
        <v>329</v>
      </c>
      <c r="B11843">
        <v>1</v>
      </c>
      <c r="C11843">
        <v>9</v>
      </c>
      <c r="D11843" t="s">
        <v>8844</v>
      </c>
      <c r="E11843">
        <v>49.204757000000001</v>
      </c>
      <c r="F11843">
        <v>-122.562499</v>
      </c>
      <c r="G11843">
        <f>IF(route_map__2[[#This Row],[route_label]]&lt;&gt;A11844,0,SQRT((E11844-route_map__2[[#This Row],[stop_lat]])^2 + ((F11844-route_map__2[[#This Row],[stop_lon]])*COS(RADIANS(route_map__2[[#This Row],[stop_lat]])))^2)*111.32)</f>
        <v>0.31866285788297338</v>
      </c>
    </row>
    <row r="11844" spans="1:7" hidden="1" x14ac:dyDescent="0.2">
      <c r="A11844" t="s">
        <v>329</v>
      </c>
      <c r="B11844">
        <v>1</v>
      </c>
      <c r="C11844">
        <v>10</v>
      </c>
      <c r="D11844" t="s">
        <v>8845</v>
      </c>
      <c r="E11844">
        <v>49.204272000000003</v>
      </c>
      <c r="F11844">
        <v>-122.566817</v>
      </c>
      <c r="G11844">
        <f>IF(route_map__2[[#This Row],[route_label]]&lt;&gt;A11845,0,SQRT((E11845-route_map__2[[#This Row],[stop_lat]])^2 + ((F11845-route_map__2[[#This Row],[stop_lon]])*COS(RADIANS(route_map__2[[#This Row],[stop_lat]])))^2)*111.32)</f>
        <v>0.41145135755374806</v>
      </c>
    </row>
    <row r="11845" spans="1:7" hidden="1" x14ac:dyDescent="0.2">
      <c r="A11845" t="s">
        <v>329</v>
      </c>
      <c r="B11845">
        <v>1</v>
      </c>
      <c r="C11845">
        <v>11</v>
      </c>
      <c r="D11845" t="s">
        <v>8846</v>
      </c>
      <c r="E11845">
        <v>49.207912</v>
      </c>
      <c r="F11845">
        <v>-122.56779899999999</v>
      </c>
      <c r="G11845">
        <f>IF(route_map__2[[#This Row],[route_label]]&lt;&gt;A11846,0,SQRT((E11846-route_map__2[[#This Row],[stop_lat]])^2 + ((F11846-route_map__2[[#This Row],[stop_lon]])*COS(RADIANS(route_map__2[[#This Row],[stop_lat]])))^2)*111.32)</f>
        <v>0.27665604936504823</v>
      </c>
    </row>
    <row r="11846" spans="1:7" hidden="1" x14ac:dyDescent="0.2">
      <c r="A11846" t="s">
        <v>329</v>
      </c>
      <c r="B11846">
        <v>1</v>
      </c>
      <c r="C11846">
        <v>12</v>
      </c>
      <c r="D11846" t="s">
        <v>8847</v>
      </c>
      <c r="E11846">
        <v>49.210397</v>
      </c>
      <c r="F11846">
        <v>-122.567851</v>
      </c>
      <c r="G11846">
        <f>IF(route_map__2[[#This Row],[route_label]]&lt;&gt;A11847,0,SQRT((E11847-route_map__2[[#This Row],[stop_lat]])^2 + ((F11847-route_map__2[[#This Row],[stop_lon]])*COS(RADIANS(route_map__2[[#This Row],[stop_lat]])))^2)*111.32)</f>
        <v>0.26114707841378709</v>
      </c>
    </row>
    <row r="11847" spans="1:7" hidden="1" x14ac:dyDescent="0.2">
      <c r="A11847" t="s">
        <v>329</v>
      </c>
      <c r="B11847">
        <v>1</v>
      </c>
      <c r="C11847">
        <v>13</v>
      </c>
      <c r="D11847" t="s">
        <v>8848</v>
      </c>
      <c r="E11847">
        <v>49.212245000000003</v>
      </c>
      <c r="F11847">
        <v>-122.565639</v>
      </c>
      <c r="G11847">
        <f>IF(route_map__2[[#This Row],[route_label]]&lt;&gt;A11848,0,SQRT((E11848-route_map__2[[#This Row],[stop_lat]])^2 + ((F11848-route_map__2[[#This Row],[stop_lon]])*COS(RADIANS(route_map__2[[#This Row],[stop_lat]])))^2)*111.32)</f>
        <v>0.24273478939256429</v>
      </c>
    </row>
    <row r="11848" spans="1:7" hidden="1" x14ac:dyDescent="0.2">
      <c r="A11848" t="s">
        <v>329</v>
      </c>
      <c r="B11848">
        <v>1</v>
      </c>
      <c r="C11848">
        <v>14</v>
      </c>
      <c r="D11848" t="s">
        <v>8849</v>
      </c>
      <c r="E11848">
        <v>49.213433999999999</v>
      </c>
      <c r="F11848">
        <v>-122.56284100000001</v>
      </c>
      <c r="G11848">
        <f>IF(route_map__2[[#This Row],[route_label]]&lt;&gt;A11849,0,SQRT((E11849-route_map__2[[#This Row],[stop_lat]])^2 + ((F11849-route_map__2[[#This Row],[stop_lon]])*COS(RADIANS(route_map__2[[#This Row],[stop_lat]])))^2)*111.32)</f>
        <v>0.48141818552100907</v>
      </c>
    </row>
    <row r="11849" spans="1:7" hidden="1" x14ac:dyDescent="0.2">
      <c r="A11849" t="s">
        <v>329</v>
      </c>
      <c r="B11849">
        <v>1</v>
      </c>
      <c r="C11849">
        <v>15</v>
      </c>
      <c r="D11849" t="s">
        <v>8850</v>
      </c>
      <c r="E11849">
        <v>49.217623000000003</v>
      </c>
      <c r="F11849">
        <v>-122.561196</v>
      </c>
      <c r="G11849">
        <f>IF(route_map__2[[#This Row],[route_label]]&lt;&gt;A11850,0,SQRT((E11850-route_map__2[[#This Row],[stop_lat]])^2 + ((F11850-route_map__2[[#This Row],[stop_lon]])*COS(RADIANS(route_map__2[[#This Row],[stop_lat]])))^2)*111.32)</f>
        <v>0.31381178013931577</v>
      </c>
    </row>
    <row r="11850" spans="1:7" hidden="1" x14ac:dyDescent="0.2">
      <c r="A11850" t="s">
        <v>329</v>
      </c>
      <c r="B11850">
        <v>1</v>
      </c>
      <c r="C11850">
        <v>16</v>
      </c>
      <c r="D11850" t="s">
        <v>8548</v>
      </c>
      <c r="E11850">
        <v>49.220405</v>
      </c>
      <c r="F11850">
        <v>-122.561893</v>
      </c>
      <c r="G11850">
        <f>IF(route_map__2[[#This Row],[route_label]]&lt;&gt;A11851,0,SQRT((E11851-route_map__2[[#This Row],[stop_lat]])^2 + ((F11851-route_map__2[[#This Row],[stop_lon]])*COS(RADIANS(route_map__2[[#This Row],[stop_lat]])))^2)*111.32)</f>
        <v>0.27753581206967753</v>
      </c>
    </row>
    <row r="11851" spans="1:7" hidden="1" x14ac:dyDescent="0.2">
      <c r="A11851" t="s">
        <v>329</v>
      </c>
      <c r="B11851">
        <v>1</v>
      </c>
      <c r="C11851">
        <v>17</v>
      </c>
      <c r="D11851" t="s">
        <v>8549</v>
      </c>
      <c r="E11851">
        <v>49.220421999999999</v>
      </c>
      <c r="F11851">
        <v>-122.56571</v>
      </c>
      <c r="G11851">
        <f>IF(route_map__2[[#This Row],[route_label]]&lt;&gt;A11852,0,SQRT((E11852-route_map__2[[#This Row],[stop_lat]])^2 + ((F11852-route_map__2[[#This Row],[stop_lon]])*COS(RADIANS(route_map__2[[#This Row],[stop_lat]])))^2)*111.32)</f>
        <v>0.21790991666086398</v>
      </c>
    </row>
    <row r="11852" spans="1:7" hidden="1" x14ac:dyDescent="0.2">
      <c r="A11852" t="s">
        <v>329</v>
      </c>
      <c r="B11852">
        <v>1</v>
      </c>
      <c r="C11852">
        <v>18</v>
      </c>
      <c r="D11852" t="s">
        <v>8550</v>
      </c>
      <c r="E11852">
        <v>49.22043</v>
      </c>
      <c r="F11852">
        <v>-122.568707</v>
      </c>
      <c r="G11852">
        <f>IF(route_map__2[[#This Row],[route_label]]&lt;&gt;A11853,0,SQRT((E11853-route_map__2[[#This Row],[stop_lat]])^2 + ((F11853-route_map__2[[#This Row],[stop_lon]])*COS(RADIANS(route_map__2[[#This Row],[stop_lat]])))^2)*111.32)</f>
        <v>0.37045099231288042</v>
      </c>
    </row>
    <row r="11853" spans="1:7" hidden="1" x14ac:dyDescent="0.2">
      <c r="A11853" t="s">
        <v>329</v>
      </c>
      <c r="B11853">
        <v>1</v>
      </c>
      <c r="C11853">
        <v>19</v>
      </c>
      <c r="D11853" t="s">
        <v>8551</v>
      </c>
      <c r="E11853">
        <v>49.220430999999998</v>
      </c>
      <c r="F11853">
        <v>-122.573802</v>
      </c>
      <c r="G11853">
        <f>IF(route_map__2[[#This Row],[route_label]]&lt;&gt;A11854,0,SQRT((E11854-route_map__2[[#This Row],[stop_lat]])^2 + ((F11854-route_map__2[[#This Row],[stop_lon]])*COS(RADIANS(route_map__2[[#This Row],[stop_lat]])))^2)*111.32)</f>
        <v>0.40514198469923796</v>
      </c>
    </row>
    <row r="11854" spans="1:7" hidden="1" x14ac:dyDescent="0.2">
      <c r="A11854" t="s">
        <v>329</v>
      </c>
      <c r="B11854">
        <v>1</v>
      </c>
      <c r="C11854">
        <v>20</v>
      </c>
      <c r="D11854" t="s">
        <v>8851</v>
      </c>
      <c r="E11854">
        <v>49.220005999999998</v>
      </c>
      <c r="F11854">
        <v>-122.579336</v>
      </c>
      <c r="G11854">
        <f>IF(route_map__2[[#This Row],[route_label]]&lt;&gt;A11855,0,SQRT((E11855-route_map__2[[#This Row],[stop_lat]])^2 + ((F11855-route_map__2[[#This Row],[stop_lon]])*COS(RADIANS(route_map__2[[#This Row],[stop_lat]])))^2)*111.32)</f>
        <v>0.39841523538271995</v>
      </c>
    </row>
    <row r="11855" spans="1:7" hidden="1" x14ac:dyDescent="0.2">
      <c r="A11855" t="s">
        <v>329</v>
      </c>
      <c r="B11855">
        <v>1</v>
      </c>
      <c r="C11855">
        <v>21</v>
      </c>
      <c r="D11855" t="s">
        <v>8852</v>
      </c>
      <c r="E11855">
        <v>49.216427000000003</v>
      </c>
      <c r="F11855">
        <v>-122.579348</v>
      </c>
      <c r="G11855">
        <f>IF(route_map__2[[#This Row],[route_label]]&lt;&gt;A11856,0,SQRT((E11856-route_map__2[[#This Row],[stop_lat]])^2 + ((F11856-route_map__2[[#This Row],[stop_lon]])*COS(RADIANS(route_map__2[[#This Row],[stop_lat]])))^2)*111.32)</f>
        <v>0.37823214270485811</v>
      </c>
    </row>
    <row r="11856" spans="1:7" hidden="1" x14ac:dyDescent="0.2">
      <c r="A11856" t="s">
        <v>329</v>
      </c>
      <c r="B11856">
        <v>1</v>
      </c>
      <c r="C11856">
        <v>22</v>
      </c>
      <c r="D11856" t="s">
        <v>8853</v>
      </c>
      <c r="E11856">
        <v>49.21313</v>
      </c>
      <c r="F11856">
        <v>-122.58060500000001</v>
      </c>
      <c r="G11856">
        <f>IF(route_map__2[[#This Row],[route_label]]&lt;&gt;A11857,0,SQRT((E11857-route_map__2[[#This Row],[stop_lat]])^2 + ((F11857-route_map__2[[#This Row],[stop_lon]])*COS(RADIANS(route_map__2[[#This Row],[stop_lat]])))^2)*111.32)</f>
        <v>0.3772470806122144</v>
      </c>
    </row>
    <row r="11857" spans="1:7" hidden="1" x14ac:dyDescent="0.2">
      <c r="A11857" t="s">
        <v>329</v>
      </c>
      <c r="B11857">
        <v>1</v>
      </c>
      <c r="C11857">
        <v>23</v>
      </c>
      <c r="D11857" t="s">
        <v>8854</v>
      </c>
      <c r="E11857">
        <v>49.212774000000003</v>
      </c>
      <c r="F11857">
        <v>-122.585764</v>
      </c>
      <c r="G11857">
        <f>IF(route_map__2[[#This Row],[route_label]]&lt;&gt;A11858,0,SQRT((E11858-route_map__2[[#This Row],[stop_lat]])^2 + ((F11858-route_map__2[[#This Row],[stop_lon]])*COS(RADIANS(route_map__2[[#This Row],[stop_lat]])))^2)*111.32)</f>
        <v>0.60000571663516189</v>
      </c>
    </row>
    <row r="11858" spans="1:7" hidden="1" x14ac:dyDescent="0.2">
      <c r="A11858" t="s">
        <v>329</v>
      </c>
      <c r="B11858">
        <v>1</v>
      </c>
      <c r="C11858">
        <v>24</v>
      </c>
      <c r="D11858" t="s">
        <v>8668</v>
      </c>
      <c r="E11858">
        <v>49.216571000000002</v>
      </c>
      <c r="F11858">
        <v>-122.59162000000001</v>
      </c>
      <c r="G11858">
        <f>IF(route_map__2[[#This Row],[route_label]]&lt;&gt;A11859,0,SQRT((E11859-route_map__2[[#This Row],[stop_lat]])^2 + ((F11859-route_map__2[[#This Row],[stop_lon]])*COS(RADIANS(route_map__2[[#This Row],[stop_lat]])))^2)*111.32)</f>
        <v>0.34678531094874732</v>
      </c>
    </row>
    <row r="11859" spans="1:7" hidden="1" x14ac:dyDescent="0.2">
      <c r="A11859" t="s">
        <v>329</v>
      </c>
      <c r="B11859">
        <v>1</v>
      </c>
      <c r="C11859">
        <v>25</v>
      </c>
      <c r="D11859" t="s">
        <v>8640</v>
      </c>
      <c r="E11859">
        <v>49.217426000000003</v>
      </c>
      <c r="F11859">
        <v>-122.596206</v>
      </c>
      <c r="G11859">
        <f>IF(route_map__2[[#This Row],[route_label]]&lt;&gt;A11860,0,SQRT((E11860-route_map__2[[#This Row],[stop_lat]])^2 + ((F11860-route_map__2[[#This Row],[stop_lon]])*COS(RADIANS(route_map__2[[#This Row],[stop_lat]])))^2)*111.32)</f>
        <v>0.22276200089676812</v>
      </c>
    </row>
    <row r="11860" spans="1:7" hidden="1" x14ac:dyDescent="0.2">
      <c r="A11860" t="s">
        <v>329</v>
      </c>
      <c r="B11860">
        <v>1</v>
      </c>
      <c r="C11860">
        <v>26</v>
      </c>
      <c r="D11860" t="s">
        <v>8855</v>
      </c>
      <c r="E11860">
        <v>49.219427000000003</v>
      </c>
      <c r="F11860">
        <v>-122.596176</v>
      </c>
      <c r="G11860">
        <f>IF(route_map__2[[#This Row],[route_label]]&lt;&gt;A11861,0,SQRT((E11861-route_map__2[[#This Row],[stop_lat]])^2 + ((F11861-route_map__2[[#This Row],[stop_lon]])*COS(RADIANS(route_map__2[[#This Row],[stop_lat]])))^2)*111.32)</f>
        <v>0</v>
      </c>
    </row>
    <row r="11861" spans="1:7" hidden="1" x14ac:dyDescent="0.2">
      <c r="A11861" t="s">
        <v>335</v>
      </c>
      <c r="B11861">
        <v>0</v>
      </c>
      <c r="C11861">
        <v>1</v>
      </c>
      <c r="D11861" t="s">
        <v>8855</v>
      </c>
      <c r="E11861">
        <v>49.219427000000003</v>
      </c>
      <c r="F11861">
        <v>-122.596176</v>
      </c>
      <c r="G11861">
        <f>IF(route_map__2[[#This Row],[route_label]]&lt;&gt;A11862,0,SQRT((E11862-route_map__2[[#This Row],[stop_lat]])^2 + ((F11862-route_map__2[[#This Row],[stop_lon]])*COS(RADIANS(route_map__2[[#This Row],[stop_lat]])))^2)*111.32)</f>
        <v>0.30033953180310119</v>
      </c>
    </row>
    <row r="11862" spans="1:7" hidden="1" x14ac:dyDescent="0.2">
      <c r="A11862" t="s">
        <v>335</v>
      </c>
      <c r="B11862">
        <v>0</v>
      </c>
      <c r="C11862">
        <v>2</v>
      </c>
      <c r="D11862" t="s">
        <v>8558</v>
      </c>
      <c r="E11862">
        <v>49.220543999999997</v>
      </c>
      <c r="F11862">
        <v>-122.599936</v>
      </c>
      <c r="G11862">
        <f>IF(route_map__2[[#This Row],[route_label]]&lt;&gt;A11863,0,SQRT((E11863-route_map__2[[#This Row],[stop_lat]])^2 + ((F11863-route_map__2[[#This Row],[stop_lon]])*COS(RADIANS(route_map__2[[#This Row],[stop_lat]])))^2)*111.32)</f>
        <v>0.30435903614925824</v>
      </c>
    </row>
    <row r="11863" spans="1:7" hidden="1" x14ac:dyDescent="0.2">
      <c r="A11863" t="s">
        <v>335</v>
      </c>
      <c r="B11863">
        <v>0</v>
      </c>
      <c r="C11863">
        <v>3</v>
      </c>
      <c r="D11863" t="s">
        <v>8559</v>
      </c>
      <c r="E11863">
        <v>49.220551</v>
      </c>
      <c r="F11863">
        <v>-122.604122</v>
      </c>
      <c r="G11863">
        <f>IF(route_map__2[[#This Row],[route_label]]&lt;&gt;A11864,0,SQRT((E11864-route_map__2[[#This Row],[stop_lat]])^2 + ((F11864-route_map__2[[#This Row],[stop_lon]])*COS(RADIANS(route_map__2[[#This Row],[stop_lat]])))^2)*111.32)</f>
        <v>0.22690072487698304</v>
      </c>
    </row>
    <row r="11864" spans="1:7" hidden="1" x14ac:dyDescent="0.2">
      <c r="A11864" t="s">
        <v>335</v>
      </c>
      <c r="B11864">
        <v>0</v>
      </c>
      <c r="C11864">
        <v>4</v>
      </c>
      <c r="D11864" t="s">
        <v>8669</v>
      </c>
      <c r="E11864">
        <v>49.219948000000002</v>
      </c>
      <c r="F11864">
        <v>-122.607103</v>
      </c>
      <c r="G11864">
        <f>IF(route_map__2[[#This Row],[route_label]]&lt;&gt;A11865,0,SQRT((E11865-route_map__2[[#This Row],[stop_lat]])^2 + ((F11865-route_map__2[[#This Row],[stop_lon]])*COS(RADIANS(route_map__2[[#This Row],[stop_lat]])))^2)*111.32)</f>
        <v>0.13338165497341373</v>
      </c>
    </row>
    <row r="11865" spans="1:7" hidden="1" x14ac:dyDescent="0.2">
      <c r="A11865" t="s">
        <v>335</v>
      </c>
      <c r="B11865">
        <v>0</v>
      </c>
      <c r="C11865">
        <v>5</v>
      </c>
      <c r="D11865" t="s">
        <v>8670</v>
      </c>
      <c r="E11865">
        <v>49.21875</v>
      </c>
      <c r="F11865">
        <v>-122.607135</v>
      </c>
      <c r="G11865">
        <f>IF(route_map__2[[#This Row],[route_label]]&lt;&gt;A11866,0,SQRT((E11866-route_map__2[[#This Row],[stop_lat]])^2 + ((F11866-route_map__2[[#This Row],[stop_lon]])*COS(RADIANS(route_map__2[[#This Row],[stop_lat]])))^2)*111.32)</f>
        <v>0.12424641817465049</v>
      </c>
    </row>
    <row r="11866" spans="1:7" hidden="1" x14ac:dyDescent="0.2">
      <c r="A11866" t="s">
        <v>335</v>
      </c>
      <c r="B11866">
        <v>0</v>
      </c>
      <c r="C11866">
        <v>6</v>
      </c>
      <c r="D11866" t="s">
        <v>8671</v>
      </c>
      <c r="E11866">
        <v>49.217633999999997</v>
      </c>
      <c r="F11866">
        <v>-122.60715999999999</v>
      </c>
      <c r="G11866">
        <f>IF(route_map__2[[#This Row],[route_label]]&lt;&gt;A11867,0,SQRT((E11867-route_map__2[[#This Row],[stop_lat]])^2 + ((F11867-route_map__2[[#This Row],[stop_lon]])*COS(RADIANS(route_map__2[[#This Row],[stop_lat]])))^2)*111.32)</f>
        <v>0.6061566225393894</v>
      </c>
    </row>
    <row r="11867" spans="1:7" hidden="1" x14ac:dyDescent="0.2">
      <c r="A11867" t="s">
        <v>335</v>
      </c>
      <c r="B11867">
        <v>0</v>
      </c>
      <c r="C11867">
        <v>7</v>
      </c>
      <c r="D11867" t="s">
        <v>8856</v>
      </c>
      <c r="E11867">
        <v>49.212318000000003</v>
      </c>
      <c r="F11867">
        <v>-122.605355</v>
      </c>
      <c r="G11867">
        <f>IF(route_map__2[[#This Row],[route_label]]&lt;&gt;A11868,0,SQRT((E11868-route_map__2[[#This Row],[stop_lat]])^2 + ((F11868-route_map__2[[#This Row],[stop_lon]])*COS(RADIANS(route_map__2[[#This Row],[stop_lat]])))^2)*111.32)</f>
        <v>0.47832254849475198</v>
      </c>
    </row>
    <row r="11868" spans="1:7" hidden="1" x14ac:dyDescent="0.2">
      <c r="A11868" t="s">
        <v>335</v>
      </c>
      <c r="B11868">
        <v>0</v>
      </c>
      <c r="C11868">
        <v>8</v>
      </c>
      <c r="D11868" t="s">
        <v>8638</v>
      </c>
      <c r="E11868">
        <v>49.211463000000002</v>
      </c>
      <c r="F11868">
        <v>-122.59890900000001</v>
      </c>
      <c r="G11868">
        <f>IF(route_map__2[[#This Row],[route_label]]&lt;&gt;A11869,0,SQRT((E11869-route_map__2[[#This Row],[stop_lat]])^2 + ((F11869-route_map__2[[#This Row],[stop_lon]])*COS(RADIANS(route_map__2[[#This Row],[stop_lat]])))^2)*111.32)</f>
        <v>0.10005680630749915</v>
      </c>
    </row>
    <row r="11869" spans="1:7" hidden="1" x14ac:dyDescent="0.2">
      <c r="A11869" t="s">
        <v>335</v>
      </c>
      <c r="B11869">
        <v>0</v>
      </c>
      <c r="C11869">
        <v>9</v>
      </c>
      <c r="D11869" t="s">
        <v>8735</v>
      </c>
      <c r="E11869">
        <v>49.211509999999997</v>
      </c>
      <c r="F11869">
        <v>-122.59753499999999</v>
      </c>
      <c r="G11869">
        <f>IF(route_map__2[[#This Row],[route_label]]&lt;&gt;A11870,0,SQRT((E11870-route_map__2[[#This Row],[stop_lat]])^2 + ((F11870-route_map__2[[#This Row],[stop_lon]])*COS(RADIANS(route_map__2[[#This Row],[stop_lat]])))^2)*111.32)</f>
        <v>0.20744242604719729</v>
      </c>
    </row>
    <row r="11870" spans="1:7" hidden="1" x14ac:dyDescent="0.2">
      <c r="A11870" t="s">
        <v>335</v>
      </c>
      <c r="B11870">
        <v>0</v>
      </c>
      <c r="C11870">
        <v>10</v>
      </c>
      <c r="D11870" t="s">
        <v>8736</v>
      </c>
      <c r="E11870">
        <v>49.210510999999997</v>
      </c>
      <c r="F11870">
        <v>-122.59512700000001</v>
      </c>
      <c r="G11870">
        <f>IF(route_map__2[[#This Row],[route_label]]&lt;&gt;A11871,0,SQRT((E11871-route_map__2[[#This Row],[stop_lat]])^2 + ((F11871-route_map__2[[#This Row],[stop_lon]])*COS(RADIANS(route_map__2[[#This Row],[stop_lat]])))^2)*111.32)</f>
        <v>0.45125948008561556</v>
      </c>
    </row>
    <row r="11871" spans="1:7" hidden="1" x14ac:dyDescent="0.2">
      <c r="A11871" t="s">
        <v>335</v>
      </c>
      <c r="B11871">
        <v>0</v>
      </c>
      <c r="C11871">
        <v>11</v>
      </c>
      <c r="D11871" t="s">
        <v>8857</v>
      </c>
      <c r="E11871">
        <v>49.211984000000001</v>
      </c>
      <c r="F11871">
        <v>-122.58934600000001</v>
      </c>
      <c r="G11871">
        <f>IF(route_map__2[[#This Row],[route_label]]&lt;&gt;A11872,0,SQRT((E11872-route_map__2[[#This Row],[stop_lat]])^2 + ((F11872-route_map__2[[#This Row],[stop_lon]])*COS(RADIANS(route_map__2[[#This Row],[stop_lat]])))^2)*111.32)</f>
        <v>0.22951691994395618</v>
      </c>
    </row>
    <row r="11872" spans="1:7" hidden="1" x14ac:dyDescent="0.2">
      <c r="A11872" t="s">
        <v>335</v>
      </c>
      <c r="B11872">
        <v>0</v>
      </c>
      <c r="C11872">
        <v>12</v>
      </c>
      <c r="D11872" t="s">
        <v>8858</v>
      </c>
      <c r="E11872">
        <v>49.212038999999997</v>
      </c>
      <c r="F11872">
        <v>-122.586191</v>
      </c>
      <c r="G11872">
        <f>IF(route_map__2[[#This Row],[route_label]]&lt;&gt;A11873,0,SQRT((E11873-route_map__2[[#This Row],[stop_lat]])^2 + ((F11873-route_map__2[[#This Row],[stop_lon]])*COS(RADIANS(route_map__2[[#This Row],[stop_lat]])))^2)*111.32)</f>
        <v>1.3616346880385806</v>
      </c>
    </row>
    <row r="11873" spans="1:7" hidden="1" x14ac:dyDescent="0.2">
      <c r="A11873" t="s">
        <v>335</v>
      </c>
      <c r="B11873">
        <v>0</v>
      </c>
      <c r="C11873">
        <v>13</v>
      </c>
      <c r="D11873" t="s">
        <v>8859</v>
      </c>
      <c r="E11873">
        <v>49.201160000000002</v>
      </c>
      <c r="F11873">
        <v>-122.57763199999999</v>
      </c>
      <c r="G11873">
        <f>IF(route_map__2[[#This Row],[route_label]]&lt;&gt;A11874,0,SQRT((E11874-route_map__2[[#This Row],[stop_lat]])^2 + ((F11874-route_map__2[[#This Row],[stop_lon]])*COS(RADIANS(route_map__2[[#This Row],[stop_lat]])))^2)*111.32)</f>
        <v>0.53279801999949528</v>
      </c>
    </row>
    <row r="11874" spans="1:7" hidden="1" x14ac:dyDescent="0.2">
      <c r="A11874" t="s">
        <v>335</v>
      </c>
      <c r="B11874">
        <v>0</v>
      </c>
      <c r="C11874">
        <v>14</v>
      </c>
      <c r="D11874" t="s">
        <v>8860</v>
      </c>
      <c r="E11874">
        <v>49.199935000000004</v>
      </c>
      <c r="F11874">
        <v>-122.57055099999999</v>
      </c>
      <c r="G11874">
        <f>IF(route_map__2[[#This Row],[route_label]]&lt;&gt;A11875,0,SQRT((E11875-route_map__2[[#This Row],[stop_lat]])^2 + ((F11875-route_map__2[[#This Row],[stop_lon]])*COS(RADIANS(route_map__2[[#This Row],[stop_lat]])))^2)*111.32)</f>
        <v>0.23897749287214323</v>
      </c>
    </row>
    <row r="11875" spans="1:7" hidden="1" x14ac:dyDescent="0.2">
      <c r="A11875" t="s">
        <v>335</v>
      </c>
      <c r="B11875">
        <v>0</v>
      </c>
      <c r="C11875">
        <v>15</v>
      </c>
      <c r="D11875" t="s">
        <v>8861</v>
      </c>
      <c r="E11875">
        <v>49.198695999999998</v>
      </c>
      <c r="F11875">
        <v>-122.567868</v>
      </c>
      <c r="G11875">
        <f>IF(route_map__2[[#This Row],[route_label]]&lt;&gt;A11876,0,SQRT((E11876-route_map__2[[#This Row],[stop_lat]])^2 + ((F11876-route_map__2[[#This Row],[stop_lon]])*COS(RADIANS(route_map__2[[#This Row],[stop_lat]])))^2)*111.32)</f>
        <v>0.39263439004708589</v>
      </c>
    </row>
    <row r="11876" spans="1:7" hidden="1" x14ac:dyDescent="0.2">
      <c r="A11876" t="s">
        <v>335</v>
      </c>
      <c r="B11876">
        <v>0</v>
      </c>
      <c r="C11876">
        <v>16</v>
      </c>
      <c r="D11876" t="s">
        <v>8862</v>
      </c>
      <c r="E11876">
        <v>49.195829000000003</v>
      </c>
      <c r="F11876">
        <v>-122.564724</v>
      </c>
      <c r="G11876">
        <f>IF(route_map__2[[#This Row],[route_label]]&lt;&gt;A11877,0,SQRT((E11877-route_map__2[[#This Row],[stop_lat]])^2 + ((F11877-route_map__2[[#This Row],[stop_lon]])*COS(RADIANS(route_map__2[[#This Row],[stop_lat]])))^2)*111.32)</f>
        <v>0.26251269003033473</v>
      </c>
    </row>
    <row r="11877" spans="1:7" hidden="1" x14ac:dyDescent="0.2">
      <c r="A11877" t="s">
        <v>335</v>
      </c>
      <c r="B11877">
        <v>0</v>
      </c>
      <c r="C11877">
        <v>17</v>
      </c>
      <c r="D11877" t="s">
        <v>8863</v>
      </c>
      <c r="E11877">
        <v>49.194327000000001</v>
      </c>
      <c r="F11877">
        <v>-122.56750599999999</v>
      </c>
      <c r="G11877">
        <f>IF(route_map__2[[#This Row],[route_label]]&lt;&gt;A11878,0,SQRT((E11878-route_map__2[[#This Row],[stop_lat]])^2 + ((F11878-route_map__2[[#This Row],[stop_lon]])*COS(RADIANS(route_map__2[[#This Row],[stop_lat]])))^2)*111.32)</f>
        <v>0.2022206783053512</v>
      </c>
    </row>
    <row r="11878" spans="1:7" hidden="1" x14ac:dyDescent="0.2">
      <c r="A11878" t="s">
        <v>335</v>
      </c>
      <c r="B11878">
        <v>0</v>
      </c>
      <c r="C11878">
        <v>18</v>
      </c>
      <c r="D11878" t="s">
        <v>8864</v>
      </c>
      <c r="E11878">
        <v>49.193508999999999</v>
      </c>
      <c r="F11878">
        <v>-122.569988</v>
      </c>
      <c r="G11878">
        <f>IF(route_map__2[[#This Row],[route_label]]&lt;&gt;A11879,0,SQRT((E11879-route_map__2[[#This Row],[stop_lat]])^2 + ((F11879-route_map__2[[#This Row],[stop_lon]])*COS(RADIANS(route_map__2[[#This Row],[stop_lat]])))^2)*111.32)</f>
        <v>1.3390140227304923</v>
      </c>
    </row>
    <row r="11879" spans="1:7" hidden="1" x14ac:dyDescent="0.2">
      <c r="A11879" t="s">
        <v>335</v>
      </c>
      <c r="B11879">
        <v>0</v>
      </c>
      <c r="C11879">
        <v>19</v>
      </c>
      <c r="D11879" t="s">
        <v>8865</v>
      </c>
      <c r="E11879">
        <v>49.185166000000002</v>
      </c>
      <c r="F11879">
        <v>-122.556729</v>
      </c>
      <c r="G11879">
        <f>IF(route_map__2[[#This Row],[route_label]]&lt;&gt;A11880,0,SQRT((E11880-route_map__2[[#This Row],[stop_lat]])^2 + ((F11880-route_map__2[[#This Row],[stop_lon]])*COS(RADIANS(route_map__2[[#This Row],[stop_lat]])))^2)*111.32)</f>
        <v>0.4187622629413838</v>
      </c>
    </row>
    <row r="11880" spans="1:7" hidden="1" x14ac:dyDescent="0.2">
      <c r="A11880" t="s">
        <v>335</v>
      </c>
      <c r="B11880">
        <v>0</v>
      </c>
      <c r="C11880">
        <v>20</v>
      </c>
      <c r="D11880" t="s">
        <v>8866</v>
      </c>
      <c r="E11880">
        <v>49.187432000000001</v>
      </c>
      <c r="F11880">
        <v>-122.55213500000001</v>
      </c>
      <c r="G11880">
        <f>IF(route_map__2[[#This Row],[route_label]]&lt;&gt;A11881,0,SQRT((E11881-route_map__2[[#This Row],[stop_lat]])^2 + ((F11881-route_map__2[[#This Row],[stop_lon]])*COS(RADIANS(route_map__2[[#This Row],[stop_lat]])))^2)*111.32)</f>
        <v>0.12236700536475037</v>
      </c>
    </row>
    <row r="11881" spans="1:7" hidden="1" x14ac:dyDescent="0.2">
      <c r="A11881" t="s">
        <v>335</v>
      </c>
      <c r="B11881">
        <v>0</v>
      </c>
      <c r="C11881">
        <v>21</v>
      </c>
      <c r="D11881" t="s">
        <v>8867</v>
      </c>
      <c r="E11881">
        <v>49.187396999999997</v>
      </c>
      <c r="F11881">
        <v>-122.550454</v>
      </c>
      <c r="G11881">
        <f>IF(route_map__2[[#This Row],[route_label]]&lt;&gt;A11882,0,SQRT((E11882-route_map__2[[#This Row],[stop_lat]])^2 + ((F11882-route_map__2[[#This Row],[stop_lon]])*COS(RADIANS(route_map__2[[#This Row],[stop_lat]])))^2)*111.32)</f>
        <v>0.35350427921787247</v>
      </c>
    </row>
    <row r="11882" spans="1:7" hidden="1" x14ac:dyDescent="0.2">
      <c r="A11882" t="s">
        <v>335</v>
      </c>
      <c r="B11882">
        <v>0</v>
      </c>
      <c r="C11882">
        <v>22</v>
      </c>
      <c r="D11882" t="s">
        <v>8868</v>
      </c>
      <c r="E11882">
        <v>49.187449999999998</v>
      </c>
      <c r="F11882">
        <v>-122.545596</v>
      </c>
      <c r="G11882">
        <f>IF(route_map__2[[#This Row],[route_label]]&lt;&gt;A11883,0,SQRT((E11883-route_map__2[[#This Row],[stop_lat]])^2 + ((F11883-route_map__2[[#This Row],[stop_lon]])*COS(RADIANS(route_map__2[[#This Row],[stop_lat]])))^2)*111.32)</f>
        <v>0.4256418673154041</v>
      </c>
    </row>
    <row r="11883" spans="1:7" hidden="1" x14ac:dyDescent="0.2">
      <c r="A11883" t="s">
        <v>335</v>
      </c>
      <c r="B11883">
        <v>0</v>
      </c>
      <c r="C11883">
        <v>23</v>
      </c>
      <c r="D11883" t="s">
        <v>8836</v>
      </c>
      <c r="E11883">
        <v>49.189247999999999</v>
      </c>
      <c r="F11883">
        <v>-122.54043299999999</v>
      </c>
      <c r="G11883">
        <f>IF(route_map__2[[#This Row],[route_label]]&lt;&gt;A11884,0,SQRT((E11884-route_map__2[[#This Row],[stop_lat]])^2 + ((F11884-route_map__2[[#This Row],[stop_lon]])*COS(RADIANS(route_map__2[[#This Row],[stop_lat]])))^2)*111.32)</f>
        <v>4.3678151007054085E-2</v>
      </c>
    </row>
    <row r="11884" spans="1:7" hidden="1" x14ac:dyDescent="0.2">
      <c r="A11884" t="s">
        <v>335</v>
      </c>
      <c r="B11884">
        <v>1</v>
      </c>
      <c r="C11884">
        <v>1</v>
      </c>
      <c r="D11884" t="s">
        <v>8835</v>
      </c>
      <c r="E11884">
        <v>49.188966999999998</v>
      </c>
      <c r="F11884">
        <v>-122.540852</v>
      </c>
      <c r="G11884">
        <f>IF(route_map__2[[#This Row],[route_label]]&lt;&gt;A11885,0,SQRT((E11885-route_map__2[[#This Row],[stop_lat]])^2 + ((F11885-route_map__2[[#This Row],[stop_lon]])*COS(RADIANS(route_map__2[[#This Row],[stop_lat]])))^2)*111.32)</f>
        <v>0.43906353253937191</v>
      </c>
    </row>
    <row r="11885" spans="1:7" hidden="1" x14ac:dyDescent="0.2">
      <c r="A11885" t="s">
        <v>335</v>
      </c>
      <c r="B11885">
        <v>1</v>
      </c>
      <c r="C11885">
        <v>2</v>
      </c>
      <c r="D11885" t="s">
        <v>8869</v>
      </c>
      <c r="E11885">
        <v>49.187514999999998</v>
      </c>
      <c r="F11885">
        <v>-122.546463</v>
      </c>
      <c r="G11885">
        <f>IF(route_map__2[[#This Row],[route_label]]&lt;&gt;A11886,0,SQRT((E11886-route_map__2[[#This Row],[stop_lat]])^2 + ((F11886-route_map__2[[#This Row],[stop_lon]])*COS(RADIANS(route_map__2[[#This Row],[stop_lat]])))^2)*111.32)</f>
        <v>0.2147874215117358</v>
      </c>
    </row>
    <row r="11886" spans="1:7" hidden="1" x14ac:dyDescent="0.2">
      <c r="A11886" t="s">
        <v>335</v>
      </c>
      <c r="B11886">
        <v>1</v>
      </c>
      <c r="C11886">
        <v>3</v>
      </c>
      <c r="D11886" t="s">
        <v>8870</v>
      </c>
      <c r="E11886">
        <v>49.187531999999997</v>
      </c>
      <c r="F11886">
        <v>-122.549415</v>
      </c>
      <c r="G11886">
        <f>IF(route_map__2[[#This Row],[route_label]]&lt;&gt;A11887,0,SQRT((E11887-route_map__2[[#This Row],[stop_lat]])^2 + ((F11887-route_map__2[[#This Row],[stop_lon]])*COS(RADIANS(route_map__2[[#This Row],[stop_lat]])))^2)*111.32)</f>
        <v>0.24483683611267557</v>
      </c>
    </row>
    <row r="11887" spans="1:7" hidden="1" x14ac:dyDescent="0.2">
      <c r="A11887" t="s">
        <v>335</v>
      </c>
      <c r="B11887">
        <v>1</v>
      </c>
      <c r="C11887">
        <v>4</v>
      </c>
      <c r="D11887" t="s">
        <v>8871</v>
      </c>
      <c r="E11887">
        <v>49.187550999999999</v>
      </c>
      <c r="F11887">
        <v>-122.55278</v>
      </c>
      <c r="G11887">
        <f>IF(route_map__2[[#This Row],[route_label]]&lt;&gt;A11888,0,SQRT((E11888-route_map__2[[#This Row],[stop_lat]])^2 + ((F11888-route_map__2[[#This Row],[stop_lon]])*COS(RADIANS(route_map__2[[#This Row],[stop_lat]])))^2)*111.32)</f>
        <v>0.45657201882171811</v>
      </c>
    </row>
    <row r="11888" spans="1:7" hidden="1" x14ac:dyDescent="0.2">
      <c r="A11888" t="s">
        <v>335</v>
      </c>
      <c r="B11888">
        <v>1</v>
      </c>
      <c r="C11888">
        <v>5</v>
      </c>
      <c r="D11888" t="s">
        <v>8872</v>
      </c>
      <c r="E11888">
        <v>49.184496000000003</v>
      </c>
      <c r="F11888">
        <v>-122.556967</v>
      </c>
      <c r="G11888">
        <f>IF(route_map__2[[#This Row],[route_label]]&lt;&gt;A11889,0,SQRT((E11889-route_map__2[[#This Row],[stop_lat]])^2 + ((F11889-route_map__2[[#This Row],[stop_lon]])*COS(RADIANS(route_map__2[[#This Row],[stop_lat]])))^2)*111.32)</f>
        <v>1.3693712857690241</v>
      </c>
    </row>
    <row r="11889" spans="1:7" hidden="1" x14ac:dyDescent="0.2">
      <c r="A11889" t="s">
        <v>335</v>
      </c>
      <c r="B11889">
        <v>1</v>
      </c>
      <c r="C11889">
        <v>6</v>
      </c>
      <c r="D11889" t="s">
        <v>8873</v>
      </c>
      <c r="E11889">
        <v>49.193458999999997</v>
      </c>
      <c r="F11889">
        <v>-122.569857</v>
      </c>
      <c r="G11889">
        <f>IF(route_map__2[[#This Row],[route_label]]&lt;&gt;A11890,0,SQRT((E11890-route_map__2[[#This Row],[stop_lat]])^2 + ((F11890-route_map__2[[#This Row],[stop_lon]])*COS(RADIANS(route_map__2[[#This Row],[stop_lat]])))^2)*111.32)</f>
        <v>0.24109454026288957</v>
      </c>
    </row>
    <row r="11890" spans="1:7" hidden="1" x14ac:dyDescent="0.2">
      <c r="A11890" t="s">
        <v>335</v>
      </c>
      <c r="B11890">
        <v>1</v>
      </c>
      <c r="C11890">
        <v>7</v>
      </c>
      <c r="D11890" t="s">
        <v>8874</v>
      </c>
      <c r="E11890">
        <v>49.194412</v>
      </c>
      <c r="F11890">
        <v>-122.566881</v>
      </c>
      <c r="G11890">
        <f>IF(route_map__2[[#This Row],[route_label]]&lt;&gt;A11891,0,SQRT((E11891-route_map__2[[#This Row],[stop_lat]])^2 + ((F11891-route_map__2[[#This Row],[stop_lon]])*COS(RADIANS(route_map__2[[#This Row],[stop_lat]])))^2)*111.32)</f>
        <v>0.2280340332588916</v>
      </c>
    </row>
    <row r="11891" spans="1:7" hidden="1" x14ac:dyDescent="0.2">
      <c r="A11891" t="s">
        <v>335</v>
      </c>
      <c r="B11891">
        <v>1</v>
      </c>
      <c r="C11891">
        <v>8</v>
      </c>
      <c r="D11891" t="s">
        <v>8875</v>
      </c>
      <c r="E11891">
        <v>49.195563</v>
      </c>
      <c r="F11891">
        <v>-122.564288</v>
      </c>
      <c r="G11891">
        <f>IF(route_map__2[[#This Row],[route_label]]&lt;&gt;A11892,0,SQRT((E11892-route_map__2[[#This Row],[stop_lat]])^2 + ((F11892-route_map__2[[#This Row],[stop_lon]])*COS(RADIANS(route_map__2[[#This Row],[stop_lat]])))^2)*111.32)</f>
        <v>0.27220151260726211</v>
      </c>
    </row>
    <row r="11892" spans="1:7" hidden="1" x14ac:dyDescent="0.2">
      <c r="A11892" t="s">
        <v>335</v>
      </c>
      <c r="B11892">
        <v>1</v>
      </c>
      <c r="C11892">
        <v>9</v>
      </c>
      <c r="D11892" t="s">
        <v>8876</v>
      </c>
      <c r="E11892">
        <v>49.197693999999998</v>
      </c>
      <c r="F11892">
        <v>-122.566123</v>
      </c>
      <c r="G11892">
        <f>IF(route_map__2[[#This Row],[route_label]]&lt;&gt;A11893,0,SQRT((E11893-route_map__2[[#This Row],[stop_lat]])^2 + ((F11893-route_map__2[[#This Row],[stop_lon]])*COS(RADIANS(route_map__2[[#This Row],[stop_lat]])))^2)*111.32)</f>
        <v>0.17802396852330199</v>
      </c>
    </row>
    <row r="11893" spans="1:7" hidden="1" x14ac:dyDescent="0.2">
      <c r="A11893" t="s">
        <v>335</v>
      </c>
      <c r="B11893">
        <v>1</v>
      </c>
      <c r="C11893">
        <v>10</v>
      </c>
      <c r="D11893" t="s">
        <v>8877</v>
      </c>
      <c r="E11893">
        <v>49.198830999999998</v>
      </c>
      <c r="F11893">
        <v>-122.56784399999999</v>
      </c>
      <c r="G11893">
        <f>IF(route_map__2[[#This Row],[route_label]]&lt;&gt;A11894,0,SQRT((E11894-route_map__2[[#This Row],[stop_lat]])^2 + ((F11894-route_map__2[[#This Row],[stop_lon]])*COS(RADIANS(route_map__2[[#This Row],[stop_lat]])))^2)*111.32)</f>
        <v>0.27783069266936583</v>
      </c>
    </row>
    <row r="11894" spans="1:7" hidden="1" x14ac:dyDescent="0.2">
      <c r="A11894" t="s">
        <v>335</v>
      </c>
      <c r="B11894">
        <v>1</v>
      </c>
      <c r="C11894">
        <v>11</v>
      </c>
      <c r="D11894" t="s">
        <v>8878</v>
      </c>
      <c r="E11894">
        <v>49.200265999999999</v>
      </c>
      <c r="F11894">
        <v>-122.57096900000001</v>
      </c>
      <c r="G11894">
        <f>IF(route_map__2[[#This Row],[route_label]]&lt;&gt;A11895,0,SQRT((E11895-route_map__2[[#This Row],[stop_lat]])^2 + ((F11895-route_map__2[[#This Row],[stop_lon]])*COS(RADIANS(route_map__2[[#This Row],[stop_lat]])))^2)*111.32)</f>
        <v>0.50494544949309472</v>
      </c>
    </row>
    <row r="11895" spans="1:7" hidden="1" x14ac:dyDescent="0.2">
      <c r="A11895" t="s">
        <v>335</v>
      </c>
      <c r="B11895">
        <v>1</v>
      </c>
      <c r="C11895">
        <v>12</v>
      </c>
      <c r="D11895" t="s">
        <v>8879</v>
      </c>
      <c r="E11895">
        <v>49.201242999999998</v>
      </c>
      <c r="F11895">
        <v>-122.577748</v>
      </c>
      <c r="G11895">
        <f>IF(route_map__2[[#This Row],[route_label]]&lt;&gt;A11896,0,SQRT((E11896-route_map__2[[#This Row],[stop_lat]])^2 + ((F11896-route_map__2[[#This Row],[stop_lon]])*COS(RADIANS(route_map__2[[#This Row],[stop_lat]])))^2)*111.32)</f>
        <v>1.4626763994383793</v>
      </c>
    </row>
    <row r="11896" spans="1:7" hidden="1" x14ac:dyDescent="0.2">
      <c r="A11896" t="s">
        <v>335</v>
      </c>
      <c r="B11896">
        <v>1</v>
      </c>
      <c r="C11896">
        <v>13</v>
      </c>
      <c r="D11896" t="s">
        <v>8880</v>
      </c>
      <c r="E11896">
        <v>49.212108999999998</v>
      </c>
      <c r="F11896">
        <v>-122.589054</v>
      </c>
      <c r="G11896">
        <f>IF(route_map__2[[#This Row],[route_label]]&lt;&gt;A11897,0,SQRT((E11897-route_map__2[[#This Row],[stop_lat]])^2 + ((F11897-route_map__2[[#This Row],[stop_lon]])*COS(RADIANS(route_map__2[[#This Row],[stop_lat]])))^2)*111.32)</f>
        <v>0.47162134265477368</v>
      </c>
    </row>
    <row r="11897" spans="1:7" hidden="1" x14ac:dyDescent="0.2">
      <c r="A11897" t="s">
        <v>335</v>
      </c>
      <c r="B11897">
        <v>1</v>
      </c>
      <c r="C11897">
        <v>14</v>
      </c>
      <c r="D11897" t="s">
        <v>8727</v>
      </c>
      <c r="E11897">
        <v>49.210611999999998</v>
      </c>
      <c r="F11897">
        <v>-122.59512100000001</v>
      </c>
      <c r="G11897">
        <f>IF(route_map__2[[#This Row],[route_label]]&lt;&gt;A11898,0,SQRT((E11898-route_map__2[[#This Row],[stop_lat]])^2 + ((F11898-route_map__2[[#This Row],[stop_lon]])*COS(RADIANS(route_map__2[[#This Row],[stop_lat]])))^2)*111.32)</f>
        <v>0.23163316131304806</v>
      </c>
    </row>
    <row r="11898" spans="1:7" hidden="1" x14ac:dyDescent="0.2">
      <c r="A11898" t="s">
        <v>335</v>
      </c>
      <c r="B11898">
        <v>1</v>
      </c>
      <c r="C11898">
        <v>15</v>
      </c>
      <c r="D11898" t="s">
        <v>8728</v>
      </c>
      <c r="E11898">
        <v>49.211944000000003</v>
      </c>
      <c r="F11898">
        <v>-122.597568</v>
      </c>
      <c r="G11898">
        <f>IF(route_map__2[[#This Row],[route_label]]&lt;&gt;A11899,0,SQRT((E11899-route_map__2[[#This Row],[stop_lat]])^2 + ((F11899-route_map__2[[#This Row],[stop_lon]])*COS(RADIANS(route_map__2[[#This Row],[stop_lat]])))^2)*111.32)</f>
        <v>0.12282533944887752</v>
      </c>
    </row>
    <row r="11899" spans="1:7" hidden="1" x14ac:dyDescent="0.2">
      <c r="A11899" t="s">
        <v>335</v>
      </c>
      <c r="B11899">
        <v>1</v>
      </c>
      <c r="C11899">
        <v>16</v>
      </c>
      <c r="D11899" t="s">
        <v>8881</v>
      </c>
      <c r="E11899">
        <v>49.211410000000001</v>
      </c>
      <c r="F11899">
        <v>-122.599046</v>
      </c>
      <c r="G11899">
        <f>IF(route_map__2[[#This Row],[route_label]]&lt;&gt;A11900,0,SQRT((E11900-route_map__2[[#This Row],[stop_lat]])^2 + ((F11900-route_map__2[[#This Row],[stop_lon]])*COS(RADIANS(route_map__2[[#This Row],[stop_lat]])))^2)*111.32)</f>
        <v>0.88591775466512135</v>
      </c>
    </row>
    <row r="11900" spans="1:7" hidden="1" x14ac:dyDescent="0.2">
      <c r="A11900" t="s">
        <v>335</v>
      </c>
      <c r="B11900">
        <v>1</v>
      </c>
      <c r="C11900">
        <v>17</v>
      </c>
      <c r="D11900" t="s">
        <v>8882</v>
      </c>
      <c r="E11900">
        <v>49.217492999999997</v>
      </c>
      <c r="F11900">
        <v>-122.60690099999999</v>
      </c>
      <c r="G11900">
        <f>IF(route_map__2[[#This Row],[route_label]]&lt;&gt;A11901,0,SQRT((E11901-route_map__2[[#This Row],[stop_lat]])^2 + ((F11901-route_map__2[[#This Row],[stop_lon]])*COS(RADIANS(route_map__2[[#This Row],[stop_lat]])))^2)*111.32)</f>
        <v>0.14471665762714894</v>
      </c>
    </row>
    <row r="11901" spans="1:7" hidden="1" x14ac:dyDescent="0.2">
      <c r="A11901" t="s">
        <v>335</v>
      </c>
      <c r="B11901">
        <v>1</v>
      </c>
      <c r="C11901">
        <v>18</v>
      </c>
      <c r="D11901" t="s">
        <v>8883</v>
      </c>
      <c r="E11901">
        <v>49.218792999999998</v>
      </c>
      <c r="F11901">
        <v>-122.60690700000001</v>
      </c>
      <c r="G11901">
        <f>IF(route_map__2[[#This Row],[route_label]]&lt;&gt;A11902,0,SQRT((E11902-route_map__2[[#This Row],[stop_lat]])^2 + ((F11902-route_map__2[[#This Row],[stop_lon]])*COS(RADIANS(route_map__2[[#This Row],[stop_lat]])))^2)*111.32)</f>
        <v>0.18274960889696271</v>
      </c>
    </row>
    <row r="11902" spans="1:7" hidden="1" x14ac:dyDescent="0.2">
      <c r="A11902" t="s">
        <v>335</v>
      </c>
      <c r="B11902">
        <v>1</v>
      </c>
      <c r="C11902">
        <v>19</v>
      </c>
      <c r="D11902" t="s">
        <v>8526</v>
      </c>
      <c r="E11902">
        <v>49.220410000000001</v>
      </c>
      <c r="F11902">
        <v>-122.60647299999999</v>
      </c>
      <c r="G11902">
        <f>IF(route_map__2[[#This Row],[route_label]]&lt;&gt;A11903,0,SQRT((E11903-route_map__2[[#This Row],[stop_lat]])^2 + ((F11903-route_map__2[[#This Row],[stop_lon]])*COS(RADIANS(route_map__2[[#This Row],[stop_lat]])))^2)*111.32)</f>
        <v>0.17974601394088638</v>
      </c>
    </row>
    <row r="11903" spans="1:7" hidden="1" x14ac:dyDescent="0.2">
      <c r="A11903" t="s">
        <v>335</v>
      </c>
      <c r="B11903">
        <v>1</v>
      </c>
      <c r="C11903">
        <v>20</v>
      </c>
      <c r="D11903" t="s">
        <v>8527</v>
      </c>
      <c r="E11903">
        <v>49.220393000000001</v>
      </c>
      <c r="F11903">
        <v>-122.604001</v>
      </c>
      <c r="G11903">
        <f>IF(route_map__2[[#This Row],[route_label]]&lt;&gt;A11904,0,SQRT((E11904-route_map__2[[#This Row],[stop_lat]])^2 + ((F11904-route_map__2[[#This Row],[stop_lon]])*COS(RADIANS(route_map__2[[#This Row],[stop_lat]])))^2)*111.32)</f>
        <v>0.57901953112524784</v>
      </c>
    </row>
    <row r="11904" spans="1:7" hidden="1" x14ac:dyDescent="0.2">
      <c r="A11904" t="s">
        <v>335</v>
      </c>
      <c r="B11904">
        <v>1</v>
      </c>
      <c r="C11904">
        <v>21</v>
      </c>
      <c r="D11904" t="s">
        <v>8855</v>
      </c>
      <c r="E11904">
        <v>49.219427000000003</v>
      </c>
      <c r="F11904">
        <v>-122.596176</v>
      </c>
      <c r="G11904">
        <f>IF(route_map__2[[#This Row],[route_label]]&lt;&gt;A11905,0,SQRT((E11905-route_map__2[[#This Row],[stop_lat]])^2 + ((F11905-route_map__2[[#This Row],[stop_lon]])*COS(RADIANS(route_map__2[[#This Row],[stop_lat]])))^2)*111.32)</f>
        <v>0</v>
      </c>
    </row>
    <row r="11905" spans="1:7" hidden="1" x14ac:dyDescent="0.2">
      <c r="A11905" t="s">
        <v>415</v>
      </c>
      <c r="B11905">
        <v>0</v>
      </c>
      <c r="C11905">
        <v>1</v>
      </c>
      <c r="D11905" t="s">
        <v>8732</v>
      </c>
      <c r="E11905">
        <v>49.219121999999999</v>
      </c>
      <c r="F11905">
        <v>-122.59638200000001</v>
      </c>
      <c r="G11905">
        <f>IF(route_map__2[[#This Row],[route_label]]&lt;&gt;A11906,0,SQRT((E11906-route_map__2[[#This Row],[stop_lat]])^2 + ((F11906-route_map__2[[#This Row],[stop_lon]])*COS(RADIANS(route_map__2[[#This Row],[stop_lat]])))^2)*111.32)</f>
        <v>0.21694903313043154</v>
      </c>
    </row>
    <row r="11906" spans="1:7" hidden="1" x14ac:dyDescent="0.2">
      <c r="A11906" t="s">
        <v>415</v>
      </c>
      <c r="B11906">
        <v>0</v>
      </c>
      <c r="C11906">
        <v>2</v>
      </c>
      <c r="D11906" t="s">
        <v>8884</v>
      </c>
      <c r="E11906">
        <v>49.217180999999997</v>
      </c>
      <c r="F11906">
        <v>-122.59665</v>
      </c>
      <c r="G11906">
        <f>IF(route_map__2[[#This Row],[route_label]]&lt;&gt;A11907,0,SQRT((E11907-route_map__2[[#This Row],[stop_lat]])^2 + ((F11907-route_map__2[[#This Row],[stop_lon]])*COS(RADIANS(route_map__2[[#This Row],[stop_lat]])))^2)*111.32)</f>
        <v>0.32046507793610435</v>
      </c>
    </row>
    <row r="11907" spans="1:7" hidden="1" x14ac:dyDescent="0.2">
      <c r="A11907" t="s">
        <v>415</v>
      </c>
      <c r="B11907">
        <v>0</v>
      </c>
      <c r="C11907">
        <v>3</v>
      </c>
      <c r="D11907" t="s">
        <v>8885</v>
      </c>
      <c r="E11907">
        <v>49.217027999999999</v>
      </c>
      <c r="F11907">
        <v>-122.601051</v>
      </c>
      <c r="G11907">
        <f>IF(route_map__2[[#This Row],[route_label]]&lt;&gt;A11908,0,SQRT((E11908-route_map__2[[#This Row],[stop_lat]])^2 + ((F11908-route_map__2[[#This Row],[stop_lon]])*COS(RADIANS(route_map__2[[#This Row],[stop_lat]])))^2)*111.32)</f>
        <v>0.61061643671332877</v>
      </c>
    </row>
    <row r="11908" spans="1:7" hidden="1" x14ac:dyDescent="0.2">
      <c r="A11908" t="s">
        <v>415</v>
      </c>
      <c r="B11908">
        <v>0</v>
      </c>
      <c r="C11908">
        <v>4</v>
      </c>
      <c r="D11908" t="s">
        <v>8856</v>
      </c>
      <c r="E11908">
        <v>49.212318000000003</v>
      </c>
      <c r="F11908">
        <v>-122.605355</v>
      </c>
      <c r="G11908">
        <f>IF(route_map__2[[#This Row],[route_label]]&lt;&gt;A11909,0,SQRT((E11909-route_map__2[[#This Row],[stop_lat]])^2 + ((F11909-route_map__2[[#This Row],[stop_lon]])*COS(RADIANS(route_map__2[[#This Row],[stop_lat]])))^2)*111.32)</f>
        <v>2.3602207991601025</v>
      </c>
    </row>
    <row r="11909" spans="1:7" hidden="1" x14ac:dyDescent="0.2">
      <c r="A11909" t="s">
        <v>415</v>
      </c>
      <c r="B11909">
        <v>0</v>
      </c>
      <c r="C11909">
        <v>5</v>
      </c>
      <c r="D11909" t="s">
        <v>8886</v>
      </c>
      <c r="E11909">
        <v>49.199823000000002</v>
      </c>
      <c r="F11909">
        <v>-122.579134</v>
      </c>
      <c r="G11909">
        <f>IF(route_map__2[[#This Row],[route_label]]&lt;&gt;A11910,0,SQRT((E11910-route_map__2[[#This Row],[stop_lat]])^2 + ((F11910-route_map__2[[#This Row],[stop_lon]])*COS(RADIANS(route_map__2[[#This Row],[stop_lat]])))^2)*111.32)</f>
        <v>0.6519886006023462</v>
      </c>
    </row>
    <row r="11910" spans="1:7" hidden="1" x14ac:dyDescent="0.2">
      <c r="A11910" t="s">
        <v>415</v>
      </c>
      <c r="B11910">
        <v>0</v>
      </c>
      <c r="C11910">
        <v>6</v>
      </c>
      <c r="D11910" t="s">
        <v>8887</v>
      </c>
      <c r="E11910">
        <v>49.194580999999999</v>
      </c>
      <c r="F11910">
        <v>-122.575136</v>
      </c>
      <c r="G11910">
        <f>IF(route_map__2[[#This Row],[route_label]]&lt;&gt;A11911,0,SQRT((E11911-route_map__2[[#This Row],[stop_lat]])^2 + ((F11911-route_map__2[[#This Row],[stop_lon]])*COS(RADIANS(route_map__2[[#This Row],[stop_lat]])))^2)*111.32)</f>
        <v>0.55085791158300479</v>
      </c>
    </row>
    <row r="11911" spans="1:7" hidden="1" x14ac:dyDescent="0.2">
      <c r="A11911" t="s">
        <v>415</v>
      </c>
      <c r="B11911">
        <v>0</v>
      </c>
      <c r="C11911">
        <v>7</v>
      </c>
      <c r="D11911" t="s">
        <v>8888</v>
      </c>
      <c r="E11911">
        <v>49.190249000000001</v>
      </c>
      <c r="F11911">
        <v>-122.571476</v>
      </c>
      <c r="G11911">
        <f>IF(route_map__2[[#This Row],[route_label]]&lt;&gt;A11912,0,SQRT((E11912-route_map__2[[#This Row],[stop_lat]])^2 + ((F11912-route_map__2[[#This Row],[stop_lon]])*COS(RADIANS(route_map__2[[#This Row],[stop_lat]])))^2)*111.32)</f>
        <v>0.48640892243509065</v>
      </c>
    </row>
    <row r="11912" spans="1:7" hidden="1" x14ac:dyDescent="0.2">
      <c r="A11912" t="s">
        <v>415</v>
      </c>
      <c r="B11912">
        <v>0</v>
      </c>
      <c r="C11912">
        <v>8</v>
      </c>
      <c r="D11912" t="s">
        <v>8889</v>
      </c>
      <c r="E11912">
        <v>49.186931999999999</v>
      </c>
      <c r="F11912">
        <v>-122.56712400000001</v>
      </c>
      <c r="G11912">
        <f>IF(route_map__2[[#This Row],[route_label]]&lt;&gt;A11913,0,SQRT((E11913-route_map__2[[#This Row],[stop_lat]])^2 + ((F11913-route_map__2[[#This Row],[stop_lon]])*COS(RADIANS(route_map__2[[#This Row],[stop_lat]])))^2)*111.32)</f>
        <v>0.69039477565443375</v>
      </c>
    </row>
    <row r="11913" spans="1:7" hidden="1" x14ac:dyDescent="0.2">
      <c r="A11913" t="s">
        <v>415</v>
      </c>
      <c r="B11913">
        <v>0</v>
      </c>
      <c r="C11913">
        <v>9</v>
      </c>
      <c r="D11913" t="s">
        <v>8890</v>
      </c>
      <c r="E11913">
        <v>49.182805000000002</v>
      </c>
      <c r="F11913">
        <v>-122.560041</v>
      </c>
      <c r="G11913">
        <f>IF(route_map__2[[#This Row],[route_label]]&lt;&gt;A11914,0,SQRT((E11914-route_map__2[[#This Row],[stop_lat]])^2 + ((F11914-route_map__2[[#This Row],[stop_lon]])*COS(RADIANS(route_map__2[[#This Row],[stop_lat]])))^2)*111.32)</f>
        <v>0.35658964352142136</v>
      </c>
    </row>
    <row r="11914" spans="1:7" hidden="1" x14ac:dyDescent="0.2">
      <c r="A11914" t="s">
        <v>415</v>
      </c>
      <c r="B11914">
        <v>0</v>
      </c>
      <c r="C11914">
        <v>10</v>
      </c>
      <c r="D11914" t="s">
        <v>8865</v>
      </c>
      <c r="E11914">
        <v>49.185166000000002</v>
      </c>
      <c r="F11914">
        <v>-122.556729</v>
      </c>
      <c r="G11914">
        <f>IF(route_map__2[[#This Row],[route_label]]&lt;&gt;A11915,0,SQRT((E11915-route_map__2[[#This Row],[stop_lat]])^2 + ((F11915-route_map__2[[#This Row],[stop_lon]])*COS(RADIANS(route_map__2[[#This Row],[stop_lat]])))^2)*111.32)</f>
        <v>1.0460860874674669</v>
      </c>
    </row>
    <row r="11915" spans="1:7" hidden="1" x14ac:dyDescent="0.2">
      <c r="A11915" t="s">
        <v>415</v>
      </c>
      <c r="B11915">
        <v>0</v>
      </c>
      <c r="C11915">
        <v>11</v>
      </c>
      <c r="D11915" t="s">
        <v>8840</v>
      </c>
      <c r="E11915">
        <v>49.194563000000002</v>
      </c>
      <c r="F11915">
        <v>-122.55665999999999</v>
      </c>
      <c r="G11915">
        <f>IF(route_map__2[[#This Row],[route_label]]&lt;&gt;A11916,0,SQRT((E11916-route_map__2[[#This Row],[stop_lat]])^2 + ((F11916-route_map__2[[#This Row],[stop_lon]])*COS(RADIANS(route_map__2[[#This Row],[stop_lat]])))^2)*111.32)</f>
        <v>0.26069084511335244</v>
      </c>
    </row>
    <row r="11916" spans="1:7" hidden="1" x14ac:dyDescent="0.2">
      <c r="A11916" t="s">
        <v>415</v>
      </c>
      <c r="B11916">
        <v>0</v>
      </c>
      <c r="C11916">
        <v>12</v>
      </c>
      <c r="D11916" t="s">
        <v>8891</v>
      </c>
      <c r="E11916">
        <v>49.196882000000002</v>
      </c>
      <c r="F11916">
        <v>-122.556161</v>
      </c>
      <c r="G11916">
        <f>IF(route_map__2[[#This Row],[route_label]]&lt;&gt;A11917,0,SQRT((E11917-route_map__2[[#This Row],[stop_lat]])^2 + ((F11917-route_map__2[[#This Row],[stop_lon]])*COS(RADIANS(route_map__2[[#This Row],[stop_lat]])))^2)*111.32)</f>
        <v>0.33378846057460887</v>
      </c>
    </row>
    <row r="11917" spans="1:7" hidden="1" x14ac:dyDescent="0.2">
      <c r="A11917" t="s">
        <v>415</v>
      </c>
      <c r="B11917">
        <v>0</v>
      </c>
      <c r="C11917">
        <v>13</v>
      </c>
      <c r="D11917" t="s">
        <v>8892</v>
      </c>
      <c r="E11917">
        <v>49.194721000000001</v>
      </c>
      <c r="F11917">
        <v>-122.55298000000001</v>
      </c>
      <c r="G11917">
        <f>IF(route_map__2[[#This Row],[route_label]]&lt;&gt;A11918,0,SQRT((E11918-route_map__2[[#This Row],[stop_lat]])^2 + ((F11918-route_map__2[[#This Row],[stop_lon]])*COS(RADIANS(route_map__2[[#This Row],[stop_lat]])))^2)*111.32)</f>
        <v>0.22035403843842383</v>
      </c>
    </row>
    <row r="11918" spans="1:7" hidden="1" x14ac:dyDescent="0.2">
      <c r="A11918" t="s">
        <v>415</v>
      </c>
      <c r="B11918">
        <v>0</v>
      </c>
      <c r="C11918">
        <v>14</v>
      </c>
      <c r="D11918" t="s">
        <v>8893</v>
      </c>
      <c r="E11918">
        <v>49.194733999999997</v>
      </c>
      <c r="F11918">
        <v>-122.54995099999999</v>
      </c>
      <c r="G11918">
        <f>IF(route_map__2[[#This Row],[route_label]]&lt;&gt;A11919,0,SQRT((E11919-route_map__2[[#This Row],[stop_lat]])^2 + ((F11919-route_map__2[[#This Row],[stop_lon]])*COS(RADIANS(route_map__2[[#This Row],[stop_lat]])))^2)*111.32)</f>
        <v>0.3099285242433702</v>
      </c>
    </row>
    <row r="11919" spans="1:7" hidden="1" x14ac:dyDescent="0.2">
      <c r="A11919" t="s">
        <v>415</v>
      </c>
      <c r="B11919">
        <v>0</v>
      </c>
      <c r="C11919">
        <v>15</v>
      </c>
      <c r="D11919" t="s">
        <v>8894</v>
      </c>
      <c r="E11919">
        <v>49.195509000000001</v>
      </c>
      <c r="F11919">
        <v>-122.54585899999999</v>
      </c>
      <c r="G11919">
        <f>IF(route_map__2[[#This Row],[route_label]]&lt;&gt;A11920,0,SQRT((E11920-route_map__2[[#This Row],[stop_lat]])^2 + ((F11920-route_map__2[[#This Row],[stop_lon]])*COS(RADIANS(route_map__2[[#This Row],[stop_lat]])))^2)*111.32)</f>
        <v>0.21021870175255117</v>
      </c>
    </row>
    <row r="11920" spans="1:7" hidden="1" x14ac:dyDescent="0.2">
      <c r="A11920" t="s">
        <v>415</v>
      </c>
      <c r="B11920">
        <v>0</v>
      </c>
      <c r="C11920">
        <v>16</v>
      </c>
      <c r="D11920" t="s">
        <v>8895</v>
      </c>
      <c r="E11920">
        <v>49.194864000000003</v>
      </c>
      <c r="F11920">
        <v>-122.543143</v>
      </c>
      <c r="G11920">
        <f>IF(route_map__2[[#This Row],[route_label]]&lt;&gt;A11921,0,SQRT((E11921-route_map__2[[#This Row],[stop_lat]])^2 + ((F11921-route_map__2[[#This Row],[stop_lon]])*COS(RADIANS(route_map__2[[#This Row],[stop_lat]])))^2)*111.32)</f>
        <v>0.13040730885090032</v>
      </c>
    </row>
    <row r="11921" spans="1:7" hidden="1" x14ac:dyDescent="0.2">
      <c r="A11921" t="s">
        <v>415</v>
      </c>
      <c r="B11921">
        <v>0</v>
      </c>
      <c r="C11921">
        <v>17</v>
      </c>
      <c r="D11921" t="s">
        <v>8896</v>
      </c>
      <c r="E11921">
        <v>49.195262</v>
      </c>
      <c r="F11921">
        <v>-122.54145699999999</v>
      </c>
      <c r="G11921">
        <f>IF(route_map__2[[#This Row],[route_label]]&lt;&gt;A11922,0,SQRT((E11922-route_map__2[[#This Row],[stop_lat]])^2 + ((F11922-route_map__2[[#This Row],[stop_lon]])*COS(RADIANS(route_map__2[[#This Row],[stop_lat]])))^2)*111.32)</f>
        <v>0.20837254444916509</v>
      </c>
    </row>
    <row r="11922" spans="1:7" hidden="1" x14ac:dyDescent="0.2">
      <c r="A11922" t="s">
        <v>415</v>
      </c>
      <c r="B11922">
        <v>0</v>
      </c>
      <c r="C11922">
        <v>18</v>
      </c>
      <c r="D11922" t="s">
        <v>8897</v>
      </c>
      <c r="E11922">
        <v>49.196319000000003</v>
      </c>
      <c r="F11922">
        <v>-122.53909299999999</v>
      </c>
      <c r="G11922">
        <f>IF(route_map__2[[#This Row],[route_label]]&lt;&gt;A11923,0,SQRT((E11923-route_map__2[[#This Row],[stop_lat]])^2 + ((F11923-route_map__2[[#This Row],[stop_lon]])*COS(RADIANS(route_map__2[[#This Row],[stop_lat]])))^2)*111.32)</f>
        <v>0.32061388644608957</v>
      </c>
    </row>
    <row r="11923" spans="1:7" hidden="1" x14ac:dyDescent="0.2">
      <c r="A11923" t="s">
        <v>415</v>
      </c>
      <c r="B11923">
        <v>0</v>
      </c>
      <c r="C11923">
        <v>19</v>
      </c>
      <c r="D11923" t="s">
        <v>8898</v>
      </c>
      <c r="E11923">
        <v>49.196486</v>
      </c>
      <c r="F11923">
        <v>-122.534693</v>
      </c>
      <c r="G11923">
        <f>IF(route_map__2[[#This Row],[route_label]]&lt;&gt;A11924,0,SQRT((E11924-route_map__2[[#This Row],[stop_lat]])^2 + ((F11924-route_map__2[[#This Row],[stop_lon]])*COS(RADIANS(route_map__2[[#This Row],[stop_lat]])))^2)*111.32)</f>
        <v>0.34639355642272646</v>
      </c>
    </row>
    <row r="11924" spans="1:7" hidden="1" x14ac:dyDescent="0.2">
      <c r="A11924" t="s">
        <v>415</v>
      </c>
      <c r="B11924">
        <v>0</v>
      </c>
      <c r="C11924">
        <v>20</v>
      </c>
      <c r="D11924" t="s">
        <v>8899</v>
      </c>
      <c r="E11924">
        <v>49.193970999999998</v>
      </c>
      <c r="F11924">
        <v>-122.537497</v>
      </c>
      <c r="G11924">
        <f>IF(route_map__2[[#This Row],[route_label]]&lt;&gt;A11925,0,SQRT((E11925-route_map__2[[#This Row],[stop_lat]])^2 + ((F11925-route_map__2[[#This Row],[stop_lon]])*COS(RADIANS(route_map__2[[#This Row],[stop_lat]])))^2)*111.32)</f>
        <v>0.39048986448931833</v>
      </c>
    </row>
    <row r="11925" spans="1:7" hidden="1" x14ac:dyDescent="0.2">
      <c r="A11925" t="s">
        <v>415</v>
      </c>
      <c r="B11925">
        <v>0</v>
      </c>
      <c r="C11925">
        <v>21</v>
      </c>
      <c r="D11925" t="s">
        <v>8834</v>
      </c>
      <c r="E11925">
        <v>49.190815000000001</v>
      </c>
      <c r="F11925">
        <v>-122.53984</v>
      </c>
      <c r="G11925">
        <f>IF(route_map__2[[#This Row],[route_label]]&lt;&gt;A11926,0,SQRT((E11926-route_map__2[[#This Row],[stop_lat]])^2 + ((F11926-route_map__2[[#This Row],[stop_lon]])*COS(RADIANS(route_map__2[[#This Row],[stop_lat]])))^2)*111.32)</f>
        <v>0.21849746544638424</v>
      </c>
    </row>
    <row r="11926" spans="1:7" hidden="1" x14ac:dyDescent="0.2">
      <c r="A11926" t="s">
        <v>415</v>
      </c>
      <c r="B11926">
        <v>0</v>
      </c>
      <c r="C11926">
        <v>22</v>
      </c>
      <c r="D11926" t="s">
        <v>8835</v>
      </c>
      <c r="E11926">
        <v>49.188966999999998</v>
      </c>
      <c r="F11926">
        <v>-122.540852</v>
      </c>
      <c r="G11926">
        <f>IF(route_map__2[[#This Row],[route_label]]&lt;&gt;A11927,0,SQRT((E11927-route_map__2[[#This Row],[stop_lat]])^2 + ((F11927-route_map__2[[#This Row],[stop_lon]])*COS(RADIANS(route_map__2[[#This Row],[stop_lat]])))^2)*111.32)</f>
        <v>0.38996010072434883</v>
      </c>
    </row>
    <row r="11927" spans="1:7" hidden="1" x14ac:dyDescent="0.2">
      <c r="A11927" t="s">
        <v>415</v>
      </c>
      <c r="B11927">
        <v>0</v>
      </c>
      <c r="C11927">
        <v>23</v>
      </c>
      <c r="D11927" t="s">
        <v>8900</v>
      </c>
      <c r="E11927">
        <v>49.185533</v>
      </c>
      <c r="F11927">
        <v>-122.539793</v>
      </c>
      <c r="G11927">
        <f>IF(route_map__2[[#This Row],[route_label]]&lt;&gt;A11928,0,SQRT((E11928-route_map__2[[#This Row],[stop_lat]])^2 + ((F11928-route_map__2[[#This Row],[stop_lon]])*COS(RADIANS(route_map__2[[#This Row],[stop_lat]])))^2)*111.32)</f>
        <v>0.61092037009672251</v>
      </c>
    </row>
    <row r="11928" spans="1:7" hidden="1" x14ac:dyDescent="0.2">
      <c r="A11928" t="s">
        <v>415</v>
      </c>
      <c r="B11928">
        <v>0</v>
      </c>
      <c r="C11928">
        <v>24</v>
      </c>
      <c r="D11928" t="s">
        <v>8901</v>
      </c>
      <c r="E11928">
        <v>49.183936000000003</v>
      </c>
      <c r="F11928">
        <v>-122.53176000000001</v>
      </c>
      <c r="G11928">
        <f>IF(route_map__2[[#This Row],[route_label]]&lt;&gt;A11929,0,SQRT((E11929-route_map__2[[#This Row],[stop_lat]])^2 + ((F11929-route_map__2[[#This Row],[stop_lon]])*COS(RADIANS(route_map__2[[#This Row],[stop_lat]])))^2)*111.32)</f>
        <v>0.6253207441273404</v>
      </c>
    </row>
    <row r="11929" spans="1:7" hidden="1" x14ac:dyDescent="0.2">
      <c r="A11929" t="s">
        <v>415</v>
      </c>
      <c r="B11929">
        <v>0</v>
      </c>
      <c r="C11929">
        <v>25</v>
      </c>
      <c r="D11929" t="s">
        <v>8902</v>
      </c>
      <c r="E11929">
        <v>49.183928000000002</v>
      </c>
      <c r="F11929">
        <v>-122.523166</v>
      </c>
      <c r="G11929">
        <f>IF(route_map__2[[#This Row],[route_label]]&lt;&gt;A11930,0,SQRT((E11930-route_map__2[[#This Row],[stop_lat]])^2 + ((F11930-route_map__2[[#This Row],[stop_lon]])*COS(RADIANS(route_map__2[[#This Row],[stop_lat]])))^2)*111.32)</f>
        <v>0.72981995497041885</v>
      </c>
    </row>
    <row r="11930" spans="1:7" hidden="1" x14ac:dyDescent="0.2">
      <c r="A11930" t="s">
        <v>415</v>
      </c>
      <c r="B11930">
        <v>0</v>
      </c>
      <c r="C11930">
        <v>26</v>
      </c>
      <c r="D11930" t="s">
        <v>8903</v>
      </c>
      <c r="E11930">
        <v>49.183889000000001</v>
      </c>
      <c r="F11930">
        <v>-122.513136</v>
      </c>
      <c r="G11930">
        <f>IF(route_map__2[[#This Row],[route_label]]&lt;&gt;A11931,0,SQRT((E11931-route_map__2[[#This Row],[stop_lat]])^2 + ((F11931-route_map__2[[#This Row],[stop_lon]])*COS(RADIANS(route_map__2[[#This Row],[stop_lat]])))^2)*111.32)</f>
        <v>0.59391000123830862</v>
      </c>
    </row>
    <row r="11931" spans="1:7" hidden="1" x14ac:dyDescent="0.2">
      <c r="A11931" t="s">
        <v>415</v>
      </c>
      <c r="B11931">
        <v>0</v>
      </c>
      <c r="C11931">
        <v>27</v>
      </c>
      <c r="D11931" t="s">
        <v>8904</v>
      </c>
      <c r="E11931">
        <v>49.180278999999999</v>
      </c>
      <c r="F11931">
        <v>-122.507126</v>
      </c>
      <c r="G11931">
        <f>IF(route_map__2[[#This Row],[route_label]]&lt;&gt;A11932,0,SQRT((E11932-route_map__2[[#This Row],[stop_lat]])^2 + ((F11932-route_map__2[[#This Row],[stop_lon]])*COS(RADIANS(route_map__2[[#This Row],[stop_lat]])))^2)*111.32)</f>
        <v>0.69908607608636242</v>
      </c>
    </row>
    <row r="11932" spans="1:7" hidden="1" x14ac:dyDescent="0.2">
      <c r="A11932" t="s">
        <v>415</v>
      </c>
      <c r="B11932">
        <v>0</v>
      </c>
      <c r="C11932">
        <v>28</v>
      </c>
      <c r="D11932" t="s">
        <v>8905</v>
      </c>
      <c r="E11932">
        <v>49.180253</v>
      </c>
      <c r="F11932">
        <v>-122.497519</v>
      </c>
      <c r="G11932">
        <f>IF(route_map__2[[#This Row],[route_label]]&lt;&gt;A11933,0,SQRT((E11933-route_map__2[[#This Row],[stop_lat]])^2 + ((F11933-route_map__2[[#This Row],[stop_lon]])*COS(RADIANS(route_map__2[[#This Row],[stop_lat]])))^2)*111.32)</f>
        <v>0.54964405700632912</v>
      </c>
    </row>
    <row r="11933" spans="1:7" hidden="1" x14ac:dyDescent="0.2">
      <c r="A11933" t="s">
        <v>415</v>
      </c>
      <c r="B11933">
        <v>0</v>
      </c>
      <c r="C11933">
        <v>29</v>
      </c>
      <c r="D11933" t="s">
        <v>8906</v>
      </c>
      <c r="E11933">
        <v>49.179048000000002</v>
      </c>
      <c r="F11933">
        <v>-122.490194</v>
      </c>
      <c r="G11933">
        <f>IF(route_map__2[[#This Row],[route_label]]&lt;&gt;A11934,0,SQRT((E11934-route_map__2[[#This Row],[stop_lat]])^2 + ((F11934-route_map__2[[#This Row],[stop_lon]])*COS(RADIANS(route_map__2[[#This Row],[stop_lat]])))^2)*111.32)</f>
        <v>0.53201848903624949</v>
      </c>
    </row>
    <row r="11934" spans="1:7" hidden="1" x14ac:dyDescent="0.2">
      <c r="A11934" t="s">
        <v>415</v>
      </c>
      <c r="B11934">
        <v>0</v>
      </c>
      <c r="C11934">
        <v>30</v>
      </c>
      <c r="D11934" t="s">
        <v>8907</v>
      </c>
      <c r="E11934">
        <v>49.179048000000002</v>
      </c>
      <c r="F11934">
        <v>-122.482883</v>
      </c>
      <c r="G11934">
        <f>IF(route_map__2[[#This Row],[route_label]]&lt;&gt;A11935,0,SQRT((E11935-route_map__2[[#This Row],[stop_lat]])^2 + ((F11935-route_map__2[[#This Row],[stop_lon]])*COS(RADIANS(route_map__2[[#This Row],[stop_lat]])))^2)*111.32)</f>
        <v>0.60852044781375658</v>
      </c>
    </row>
    <row r="11935" spans="1:7" hidden="1" x14ac:dyDescent="0.2">
      <c r="A11935" t="s">
        <v>415</v>
      </c>
      <c r="B11935">
        <v>0</v>
      </c>
      <c r="C11935">
        <v>31</v>
      </c>
      <c r="D11935" t="s">
        <v>8908</v>
      </c>
      <c r="E11935">
        <v>49.184072999999998</v>
      </c>
      <c r="F11935">
        <v>-122.479591</v>
      </c>
      <c r="G11935">
        <f>IF(route_map__2[[#This Row],[route_label]]&lt;&gt;A11936,0,SQRT((E11936-route_map__2[[#This Row],[stop_lat]])^2 + ((F11936-route_map__2[[#This Row],[stop_lon]])*COS(RADIANS(route_map__2[[#This Row],[stop_lat]])))^2)*111.32)</f>
        <v>0</v>
      </c>
    </row>
    <row r="11936" spans="1:7" hidden="1" x14ac:dyDescent="0.2">
      <c r="A11936" t="s">
        <v>415</v>
      </c>
      <c r="B11936">
        <v>1</v>
      </c>
      <c r="C11936">
        <v>1</v>
      </c>
      <c r="D11936" t="s">
        <v>8908</v>
      </c>
      <c r="E11936">
        <v>49.184072999999998</v>
      </c>
      <c r="F11936">
        <v>-122.479591</v>
      </c>
      <c r="G11936">
        <f>IF(route_map__2[[#This Row],[route_label]]&lt;&gt;A11937,0,SQRT((E11937-route_map__2[[#This Row],[stop_lat]])^2 + ((F11937-route_map__2[[#This Row],[stop_lon]])*COS(RADIANS(route_map__2[[#This Row],[stop_lat]])))^2)*111.32)</f>
        <v>0.71307129952652049</v>
      </c>
    </row>
    <row r="11937" spans="1:7" hidden="1" x14ac:dyDescent="0.2">
      <c r="A11937" t="s">
        <v>415</v>
      </c>
      <c r="B11937">
        <v>1</v>
      </c>
      <c r="C11937">
        <v>2</v>
      </c>
      <c r="D11937" t="s">
        <v>8909</v>
      </c>
      <c r="E11937">
        <v>49.184086999999998</v>
      </c>
      <c r="F11937">
        <v>-122.489391</v>
      </c>
      <c r="G11937">
        <f>IF(route_map__2[[#This Row],[route_label]]&lt;&gt;A11938,0,SQRT((E11938-route_map__2[[#This Row],[stop_lat]])^2 + ((F11938-route_map__2[[#This Row],[stop_lon]])*COS(RADIANS(route_map__2[[#This Row],[stop_lat]])))^2)*111.32)</f>
        <v>0.60472912699308101</v>
      </c>
    </row>
    <row r="11938" spans="1:7" hidden="1" x14ac:dyDescent="0.2">
      <c r="A11938" t="s">
        <v>415</v>
      </c>
      <c r="B11938">
        <v>1</v>
      </c>
      <c r="C11938">
        <v>3</v>
      </c>
      <c r="D11938" t="s">
        <v>8910</v>
      </c>
      <c r="E11938">
        <v>49.184071000000003</v>
      </c>
      <c r="F11938">
        <v>-122.497702</v>
      </c>
      <c r="G11938">
        <f>IF(route_map__2[[#This Row],[route_label]]&lt;&gt;A11939,0,SQRT((E11939-route_map__2[[#This Row],[stop_lat]])^2 + ((F11939-route_map__2[[#This Row],[stop_lon]])*COS(RADIANS(route_map__2[[#This Row],[stop_lat]])))^2)*111.32)</f>
        <v>0.5821003782187224</v>
      </c>
    </row>
    <row r="11939" spans="1:7" hidden="1" x14ac:dyDescent="0.2">
      <c r="A11939" t="s">
        <v>415</v>
      </c>
      <c r="B11939">
        <v>1</v>
      </c>
      <c r="C11939">
        <v>4</v>
      </c>
      <c r="D11939" t="s">
        <v>8911</v>
      </c>
      <c r="E11939">
        <v>49.184055000000001</v>
      </c>
      <c r="F11939">
        <v>-122.505702</v>
      </c>
      <c r="G11939">
        <f>IF(route_map__2[[#This Row],[route_label]]&lt;&gt;A11940,0,SQRT((E11940-route_map__2[[#This Row],[stop_lat]])^2 + ((F11940-route_map__2[[#This Row],[stop_lon]])*COS(RADIANS(route_map__2[[#This Row],[stop_lat]])))^2)*111.32)</f>
        <v>0.5613606169112102</v>
      </c>
    </row>
    <row r="11940" spans="1:7" hidden="1" x14ac:dyDescent="0.2">
      <c r="A11940" t="s">
        <v>415</v>
      </c>
      <c r="B11940">
        <v>1</v>
      </c>
      <c r="C11940">
        <v>5</v>
      </c>
      <c r="D11940" t="s">
        <v>8912</v>
      </c>
      <c r="E11940">
        <v>49.184055999999998</v>
      </c>
      <c r="F11940">
        <v>-122.513417</v>
      </c>
      <c r="G11940">
        <f>IF(route_map__2[[#This Row],[route_label]]&lt;&gt;A11941,0,SQRT((E11941-route_map__2[[#This Row],[stop_lat]])^2 + ((F11941-route_map__2[[#This Row],[stop_lon]])*COS(RADIANS(route_map__2[[#This Row],[stop_lat]])))^2)*111.32)</f>
        <v>0.70914193923643765</v>
      </c>
    </row>
    <row r="11941" spans="1:7" hidden="1" x14ac:dyDescent="0.2">
      <c r="A11941" t="s">
        <v>415</v>
      </c>
      <c r="B11941">
        <v>1</v>
      </c>
      <c r="C11941">
        <v>6</v>
      </c>
      <c r="D11941" t="s">
        <v>8913</v>
      </c>
      <c r="E11941">
        <v>49.184068000000003</v>
      </c>
      <c r="F11941">
        <v>-122.523163</v>
      </c>
      <c r="G11941">
        <f>IF(route_map__2[[#This Row],[route_label]]&lt;&gt;A11942,0,SQRT((E11942-route_map__2[[#This Row],[stop_lat]])^2 + ((F11942-route_map__2[[#This Row],[stop_lon]])*COS(RADIANS(route_map__2[[#This Row],[stop_lat]])))^2)*111.32)</f>
        <v>0.62940660274726701</v>
      </c>
    </row>
    <row r="11942" spans="1:7" hidden="1" x14ac:dyDescent="0.2">
      <c r="A11942" t="s">
        <v>415</v>
      </c>
      <c r="B11942">
        <v>1</v>
      </c>
      <c r="C11942">
        <v>7</v>
      </c>
      <c r="D11942" t="s">
        <v>8914</v>
      </c>
      <c r="E11942">
        <v>49.184105000000002</v>
      </c>
      <c r="F11942">
        <v>-122.531813</v>
      </c>
      <c r="G11942">
        <f>IF(route_map__2[[#This Row],[route_label]]&lt;&gt;A11943,0,SQRT((E11943-route_map__2[[#This Row],[stop_lat]])^2 + ((F11943-route_map__2[[#This Row],[stop_lon]])*COS(RADIANS(route_map__2[[#This Row],[stop_lat]])))^2)*111.32)</f>
        <v>0.59275122578986639</v>
      </c>
    </row>
    <row r="11943" spans="1:7" hidden="1" x14ac:dyDescent="0.2">
      <c r="A11943" t="s">
        <v>415</v>
      </c>
      <c r="B11943">
        <v>1</v>
      </c>
      <c r="C11943">
        <v>8</v>
      </c>
      <c r="D11943" t="s">
        <v>8915</v>
      </c>
      <c r="E11943">
        <v>49.185625999999999</v>
      </c>
      <c r="F11943">
        <v>-122.53962</v>
      </c>
      <c r="G11943">
        <f>IF(route_map__2[[#This Row],[route_label]]&lt;&gt;A11944,0,SQRT((E11944-route_map__2[[#This Row],[stop_lat]])^2 + ((F11944-route_map__2[[#This Row],[stop_lon]])*COS(RADIANS(route_map__2[[#This Row],[stop_lat]])))^2)*111.32)</f>
        <v>0.4075171806129092</v>
      </c>
    </row>
    <row r="11944" spans="1:7" hidden="1" x14ac:dyDescent="0.2">
      <c r="A11944" t="s">
        <v>415</v>
      </c>
      <c r="B11944">
        <v>1</v>
      </c>
      <c r="C11944">
        <v>9</v>
      </c>
      <c r="D11944" t="s">
        <v>8836</v>
      </c>
      <c r="E11944">
        <v>49.189247999999999</v>
      </c>
      <c r="F11944">
        <v>-122.54043299999999</v>
      </c>
      <c r="G11944">
        <f>IF(route_map__2[[#This Row],[route_label]]&lt;&gt;A11945,0,SQRT((E11945-route_map__2[[#This Row],[stop_lat]])^2 + ((F11945-route_map__2[[#This Row],[stop_lon]])*COS(RADIANS(route_map__2[[#This Row],[stop_lat]])))^2)*111.32)</f>
        <v>0.55159721295696051</v>
      </c>
    </row>
    <row r="11945" spans="1:7" hidden="1" x14ac:dyDescent="0.2">
      <c r="A11945" t="s">
        <v>415</v>
      </c>
      <c r="B11945">
        <v>1</v>
      </c>
      <c r="C11945">
        <v>10</v>
      </c>
      <c r="D11945" t="s">
        <v>8916</v>
      </c>
      <c r="E11945">
        <v>49.193787</v>
      </c>
      <c r="F11945">
        <v>-122.537392</v>
      </c>
      <c r="G11945">
        <f>IF(route_map__2[[#This Row],[route_label]]&lt;&gt;A11946,0,SQRT((E11946-route_map__2[[#This Row],[stop_lat]])^2 + ((F11946-route_map__2[[#This Row],[stop_lon]])*COS(RADIANS(route_map__2[[#This Row],[stop_lat]])))^2)*111.32)</f>
        <v>0.41192834637835807</v>
      </c>
    </row>
    <row r="11946" spans="1:7" hidden="1" x14ac:dyDescent="0.2">
      <c r="A11946" t="s">
        <v>415</v>
      </c>
      <c r="B11946">
        <v>1</v>
      </c>
      <c r="C11946">
        <v>11</v>
      </c>
      <c r="D11946" t="s">
        <v>8917</v>
      </c>
      <c r="E11946">
        <v>49.196959</v>
      </c>
      <c r="F11946">
        <v>-122.534476</v>
      </c>
      <c r="G11946">
        <f>IF(route_map__2[[#This Row],[route_label]]&lt;&gt;A11947,0,SQRT((E11947-route_map__2[[#This Row],[stop_lat]])^2 + ((F11947-route_map__2[[#This Row],[stop_lon]])*COS(RADIANS(route_map__2[[#This Row],[stop_lat]])))^2)*111.32)</f>
        <v>0.33852071512204762</v>
      </c>
    </row>
    <row r="11947" spans="1:7" hidden="1" x14ac:dyDescent="0.2">
      <c r="A11947" t="s">
        <v>415</v>
      </c>
      <c r="B11947">
        <v>1</v>
      </c>
      <c r="C11947">
        <v>12</v>
      </c>
      <c r="D11947" t="s">
        <v>8918</v>
      </c>
      <c r="E11947">
        <v>49.196525000000001</v>
      </c>
      <c r="F11947">
        <v>-122.53908199999999</v>
      </c>
      <c r="G11947">
        <f>IF(route_map__2[[#This Row],[route_label]]&lt;&gt;A11948,0,SQRT((E11948-route_map__2[[#This Row],[stop_lat]])^2 + ((F11948-route_map__2[[#This Row],[stop_lon]])*COS(RADIANS(route_map__2[[#This Row],[stop_lat]])))^2)*111.32)</f>
        <v>0.21803248443411771</v>
      </c>
    </row>
    <row r="11948" spans="1:7" hidden="1" x14ac:dyDescent="0.2">
      <c r="A11948" t="s">
        <v>415</v>
      </c>
      <c r="B11948">
        <v>1</v>
      </c>
      <c r="C11948">
        <v>13</v>
      </c>
      <c r="D11948" t="s">
        <v>8919</v>
      </c>
      <c r="E11948">
        <v>49.195349999999998</v>
      </c>
      <c r="F11948">
        <v>-122.54148000000001</v>
      </c>
      <c r="G11948">
        <f>IF(route_map__2[[#This Row],[route_label]]&lt;&gt;A11949,0,SQRT((E11949-route_map__2[[#This Row],[stop_lat]])^2 + ((F11949-route_map__2[[#This Row],[stop_lon]])*COS(RADIANS(route_map__2[[#This Row],[stop_lat]])))^2)*111.32)</f>
        <v>0.11782452746813094</v>
      </c>
    </row>
    <row r="11949" spans="1:7" hidden="1" x14ac:dyDescent="0.2">
      <c r="A11949" t="s">
        <v>415</v>
      </c>
      <c r="B11949">
        <v>1</v>
      </c>
      <c r="C11949">
        <v>14</v>
      </c>
      <c r="D11949" t="s">
        <v>8920</v>
      </c>
      <c r="E11949">
        <v>49.194828000000001</v>
      </c>
      <c r="F11949">
        <v>-122.542889</v>
      </c>
      <c r="G11949">
        <f>IF(route_map__2[[#This Row],[route_label]]&lt;&gt;A11950,0,SQRT((E11950-route_map__2[[#This Row],[stop_lat]])^2 + ((F11950-route_map__2[[#This Row],[stop_lon]])*COS(RADIANS(route_map__2[[#This Row],[stop_lat]])))^2)*111.32)</f>
        <v>0.27863236712452816</v>
      </c>
    </row>
    <row r="11950" spans="1:7" hidden="1" x14ac:dyDescent="0.2">
      <c r="A11950" t="s">
        <v>415</v>
      </c>
      <c r="B11950">
        <v>1</v>
      </c>
      <c r="C11950">
        <v>15</v>
      </c>
      <c r="D11950" t="s">
        <v>8921</v>
      </c>
      <c r="E11950">
        <v>49.195365000000002</v>
      </c>
      <c r="F11950">
        <v>-122.54662999999999</v>
      </c>
      <c r="G11950">
        <f>IF(route_map__2[[#This Row],[route_label]]&lt;&gt;A11951,0,SQRT((E11951-route_map__2[[#This Row],[stop_lat]])^2 + ((F11951-route_map__2[[#This Row],[stop_lon]])*COS(RADIANS(route_map__2[[#This Row],[stop_lat]])))^2)*111.32)</f>
        <v>0.25347748267701775</v>
      </c>
    </row>
    <row r="11951" spans="1:7" hidden="1" x14ac:dyDescent="0.2">
      <c r="A11951" t="s">
        <v>415</v>
      </c>
      <c r="B11951">
        <v>1</v>
      </c>
      <c r="C11951">
        <v>16</v>
      </c>
      <c r="D11951" t="s">
        <v>8922</v>
      </c>
      <c r="E11951">
        <v>49.194833000000003</v>
      </c>
      <c r="F11951">
        <v>-122.55001799999999</v>
      </c>
      <c r="G11951">
        <f>IF(route_map__2[[#This Row],[route_label]]&lt;&gt;A11952,0,SQRT((E11952-route_map__2[[#This Row],[stop_lat]])^2 + ((F11952-route_map__2[[#This Row],[stop_lon]])*COS(RADIANS(route_map__2[[#This Row],[stop_lat]])))^2)*111.32)</f>
        <v>0.2859222464523502</v>
      </c>
    </row>
    <row r="11952" spans="1:7" hidden="1" x14ac:dyDescent="0.2">
      <c r="A11952" t="s">
        <v>415</v>
      </c>
      <c r="B11952">
        <v>1</v>
      </c>
      <c r="C11952">
        <v>17</v>
      </c>
      <c r="D11952" t="s">
        <v>8923</v>
      </c>
      <c r="E11952">
        <v>49.195788999999998</v>
      </c>
      <c r="F11952">
        <v>-122.55366600000001</v>
      </c>
      <c r="G11952">
        <f>IF(route_map__2[[#This Row],[route_label]]&lt;&gt;A11953,0,SQRT((E11953-route_map__2[[#This Row],[stop_lat]])^2 + ((F11953-route_map__2[[#This Row],[stop_lon]])*COS(RADIANS(route_map__2[[#This Row],[stop_lat]])))^2)*111.32)</f>
        <v>0.25218108371784598</v>
      </c>
    </row>
    <row r="11953" spans="1:7" hidden="1" x14ac:dyDescent="0.2">
      <c r="A11953" t="s">
        <v>415</v>
      </c>
      <c r="B11953">
        <v>1</v>
      </c>
      <c r="C11953">
        <v>18</v>
      </c>
      <c r="D11953" t="s">
        <v>8830</v>
      </c>
      <c r="E11953">
        <v>49.196694000000001</v>
      </c>
      <c r="F11953">
        <v>-122.556844</v>
      </c>
      <c r="G11953">
        <f>IF(route_map__2[[#This Row],[route_label]]&lt;&gt;A11954,0,SQRT((E11954-route_map__2[[#This Row],[stop_lat]])^2 + ((F11954-route_map__2[[#This Row],[stop_lon]])*COS(RADIANS(route_map__2[[#This Row],[stop_lat]])))^2)*111.32)</f>
        <v>0.55809552298889797</v>
      </c>
    </row>
    <row r="11954" spans="1:7" hidden="1" x14ac:dyDescent="0.2">
      <c r="A11954" t="s">
        <v>415</v>
      </c>
      <c r="B11954">
        <v>1</v>
      </c>
      <c r="C11954">
        <v>19</v>
      </c>
      <c r="D11954" t="s">
        <v>8831</v>
      </c>
      <c r="E11954">
        <v>49.191681000000003</v>
      </c>
      <c r="F11954">
        <v>-122.556945</v>
      </c>
      <c r="G11954">
        <f>IF(route_map__2[[#This Row],[route_label]]&lt;&gt;A11955,0,SQRT((E11955-route_map__2[[#This Row],[stop_lat]])^2 + ((F11955-route_map__2[[#This Row],[stop_lon]])*COS(RADIANS(route_map__2[[#This Row],[stop_lat]])))^2)*111.32)</f>
        <v>0.79983580137513943</v>
      </c>
    </row>
    <row r="11955" spans="1:7" hidden="1" x14ac:dyDescent="0.2">
      <c r="A11955" t="s">
        <v>415</v>
      </c>
      <c r="B11955">
        <v>1</v>
      </c>
      <c r="C11955">
        <v>20</v>
      </c>
      <c r="D11955" t="s">
        <v>8872</v>
      </c>
      <c r="E11955">
        <v>49.184496000000003</v>
      </c>
      <c r="F11955">
        <v>-122.556967</v>
      </c>
      <c r="G11955">
        <f>IF(route_map__2[[#This Row],[route_label]]&lt;&gt;A11956,0,SQRT((E11956-route_map__2[[#This Row],[stop_lat]])^2 + ((F11956-route_map__2[[#This Row],[stop_lon]])*COS(RADIANS(route_map__2[[#This Row],[stop_lat]])))^2)*111.32)</f>
        <v>0.27382252096214471</v>
      </c>
    </row>
    <row r="11956" spans="1:7" hidden="1" x14ac:dyDescent="0.2">
      <c r="A11956" t="s">
        <v>415</v>
      </c>
      <c r="B11956">
        <v>1</v>
      </c>
      <c r="C11956">
        <v>21</v>
      </c>
      <c r="D11956" t="s">
        <v>8924</v>
      </c>
      <c r="E11956">
        <v>49.182568000000003</v>
      </c>
      <c r="F11956">
        <v>-122.559304</v>
      </c>
      <c r="G11956">
        <f>IF(route_map__2[[#This Row],[route_label]]&lt;&gt;A11957,0,SQRT((E11957-route_map__2[[#This Row],[stop_lat]])^2 + ((F11957-route_map__2[[#This Row],[stop_lon]])*COS(RADIANS(route_map__2[[#This Row],[stop_lat]])))^2)*111.32)</f>
        <v>0.75998473589256121</v>
      </c>
    </row>
    <row r="11957" spans="1:7" hidden="1" x14ac:dyDescent="0.2">
      <c r="A11957" t="s">
        <v>415</v>
      </c>
      <c r="B11957">
        <v>1</v>
      </c>
      <c r="C11957">
        <v>22</v>
      </c>
      <c r="D11957" t="s">
        <v>8925</v>
      </c>
      <c r="E11957">
        <v>49.187094999999999</v>
      </c>
      <c r="F11957">
        <v>-122.567122</v>
      </c>
      <c r="G11957">
        <f>IF(route_map__2[[#This Row],[route_label]]&lt;&gt;A11958,0,SQRT((E11958-route_map__2[[#This Row],[stop_lat]])^2 + ((F11958-route_map__2[[#This Row],[stop_lon]])*COS(RADIANS(route_map__2[[#This Row],[stop_lat]])))^2)*111.32)</f>
        <v>0.59253072746371138</v>
      </c>
    </row>
    <row r="11958" spans="1:7" hidden="1" x14ac:dyDescent="0.2">
      <c r="A11958" t="s">
        <v>415</v>
      </c>
      <c r="B11958">
        <v>1</v>
      </c>
      <c r="C11958">
        <v>23</v>
      </c>
      <c r="D11958" t="s">
        <v>8926</v>
      </c>
      <c r="E11958">
        <v>49.191260999999997</v>
      </c>
      <c r="F11958">
        <v>-122.572191</v>
      </c>
      <c r="G11958">
        <f>IF(route_map__2[[#This Row],[route_label]]&lt;&gt;A11959,0,SQRT((E11959-route_map__2[[#This Row],[stop_lat]])^2 + ((F11959-route_map__2[[#This Row],[stop_lon]])*COS(RADIANS(route_map__2[[#This Row],[stop_lat]])))^2)*111.32)</f>
        <v>0.76162822555598964</v>
      </c>
    </row>
    <row r="11959" spans="1:7" hidden="1" x14ac:dyDescent="0.2">
      <c r="A11959" t="s">
        <v>415</v>
      </c>
      <c r="B11959">
        <v>1</v>
      </c>
      <c r="C11959">
        <v>24</v>
      </c>
      <c r="D11959" t="s">
        <v>8927</v>
      </c>
      <c r="E11959">
        <v>49.197352000000002</v>
      </c>
      <c r="F11959">
        <v>-122.576959</v>
      </c>
      <c r="G11959">
        <f>IF(route_map__2[[#This Row],[route_label]]&lt;&gt;A11960,0,SQRT((E11960-route_map__2[[#This Row],[stop_lat]])^2 + ((F11960-route_map__2[[#This Row],[stop_lon]])*COS(RADIANS(route_map__2[[#This Row],[stop_lat]])))^2)*111.32)</f>
        <v>0.67431679663062949</v>
      </c>
    </row>
    <row r="11960" spans="1:7" hidden="1" x14ac:dyDescent="0.2">
      <c r="A11960" t="s">
        <v>415</v>
      </c>
      <c r="B11960">
        <v>1</v>
      </c>
      <c r="C11960">
        <v>25</v>
      </c>
      <c r="D11960" t="s">
        <v>8873</v>
      </c>
      <c r="E11960">
        <v>49.193458999999997</v>
      </c>
      <c r="F11960">
        <v>-122.569857</v>
      </c>
      <c r="G11960">
        <f>IF(route_map__2[[#This Row],[route_label]]&lt;&gt;A11961,0,SQRT((E11961-route_map__2[[#This Row],[stop_lat]])^2 + ((F11961-route_map__2[[#This Row],[stop_lon]])*COS(RADIANS(route_map__2[[#This Row],[stop_lat]])))^2)*111.32)</f>
        <v>0.24109454026288957</v>
      </c>
    </row>
    <row r="11961" spans="1:7" hidden="1" x14ac:dyDescent="0.2">
      <c r="A11961" t="s">
        <v>415</v>
      </c>
      <c r="B11961">
        <v>1</v>
      </c>
      <c r="C11961">
        <v>26</v>
      </c>
      <c r="D11961" t="s">
        <v>8874</v>
      </c>
      <c r="E11961">
        <v>49.194412</v>
      </c>
      <c r="F11961">
        <v>-122.566881</v>
      </c>
      <c r="G11961">
        <f>IF(route_map__2[[#This Row],[route_label]]&lt;&gt;A11962,0,SQRT((E11962-route_map__2[[#This Row],[stop_lat]])^2 + ((F11962-route_map__2[[#This Row],[stop_lon]])*COS(RADIANS(route_map__2[[#This Row],[stop_lat]])))^2)*111.32)</f>
        <v>0.2280340332588916</v>
      </c>
    </row>
    <row r="11962" spans="1:7" hidden="1" x14ac:dyDescent="0.2">
      <c r="A11962" t="s">
        <v>415</v>
      </c>
      <c r="B11962">
        <v>1</v>
      </c>
      <c r="C11962">
        <v>27</v>
      </c>
      <c r="D11962" t="s">
        <v>8875</v>
      </c>
      <c r="E11962">
        <v>49.195563</v>
      </c>
      <c r="F11962">
        <v>-122.564288</v>
      </c>
      <c r="G11962">
        <f>IF(route_map__2[[#This Row],[route_label]]&lt;&gt;A11963,0,SQRT((E11963-route_map__2[[#This Row],[stop_lat]])^2 + ((F11963-route_map__2[[#This Row],[stop_lon]])*COS(RADIANS(route_map__2[[#This Row],[stop_lat]])))^2)*111.32)</f>
        <v>0.27220151260726211</v>
      </c>
    </row>
    <row r="11963" spans="1:7" hidden="1" x14ac:dyDescent="0.2">
      <c r="A11963" t="s">
        <v>415</v>
      </c>
      <c r="B11963">
        <v>1</v>
      </c>
      <c r="C11963">
        <v>28</v>
      </c>
      <c r="D11963" t="s">
        <v>8876</v>
      </c>
      <c r="E11963">
        <v>49.197693999999998</v>
      </c>
      <c r="F11963">
        <v>-122.566123</v>
      </c>
      <c r="G11963">
        <f>IF(route_map__2[[#This Row],[route_label]]&lt;&gt;A11964,0,SQRT((E11964-route_map__2[[#This Row],[stop_lat]])^2 + ((F11964-route_map__2[[#This Row],[stop_lon]])*COS(RADIANS(route_map__2[[#This Row],[stop_lat]])))^2)*111.32)</f>
        <v>0.17802396852330199</v>
      </c>
    </row>
    <row r="11964" spans="1:7" hidden="1" x14ac:dyDescent="0.2">
      <c r="A11964" t="s">
        <v>415</v>
      </c>
      <c r="B11964">
        <v>1</v>
      </c>
      <c r="C11964">
        <v>29</v>
      </c>
      <c r="D11964" t="s">
        <v>8877</v>
      </c>
      <c r="E11964">
        <v>49.198830999999998</v>
      </c>
      <c r="F11964">
        <v>-122.56784399999999</v>
      </c>
      <c r="G11964">
        <f>IF(route_map__2[[#This Row],[route_label]]&lt;&gt;A11965,0,SQRT((E11965-route_map__2[[#This Row],[stop_lat]])^2 + ((F11965-route_map__2[[#This Row],[stop_lon]])*COS(RADIANS(route_map__2[[#This Row],[stop_lat]])))^2)*111.32)</f>
        <v>0.27783069266936583</v>
      </c>
    </row>
    <row r="11965" spans="1:7" hidden="1" x14ac:dyDescent="0.2">
      <c r="A11965" t="s">
        <v>415</v>
      </c>
      <c r="B11965">
        <v>1</v>
      </c>
      <c r="C11965">
        <v>30</v>
      </c>
      <c r="D11965" t="s">
        <v>8878</v>
      </c>
      <c r="E11965">
        <v>49.200265999999999</v>
      </c>
      <c r="F11965">
        <v>-122.57096900000001</v>
      </c>
      <c r="G11965">
        <f>IF(route_map__2[[#This Row],[route_label]]&lt;&gt;A11966,0,SQRT((E11966-route_map__2[[#This Row],[stop_lat]])^2 + ((F11966-route_map__2[[#This Row],[stop_lon]])*COS(RADIANS(route_map__2[[#This Row],[stop_lat]])))^2)*111.32)</f>
        <v>0.50494544949309472</v>
      </c>
    </row>
    <row r="11966" spans="1:7" hidden="1" x14ac:dyDescent="0.2">
      <c r="A11966" t="s">
        <v>415</v>
      </c>
      <c r="B11966">
        <v>1</v>
      </c>
      <c r="C11966">
        <v>31</v>
      </c>
      <c r="D11966" t="s">
        <v>8879</v>
      </c>
      <c r="E11966">
        <v>49.201242999999998</v>
      </c>
      <c r="F11966">
        <v>-122.577748</v>
      </c>
      <c r="G11966">
        <f>IF(route_map__2[[#This Row],[route_label]]&lt;&gt;A11967,0,SQRT((E11967-route_map__2[[#This Row],[stop_lat]])^2 + ((F11967-route_map__2[[#This Row],[stop_lon]])*COS(RADIANS(route_map__2[[#This Row],[stop_lat]])))^2)*111.32)</f>
        <v>1.5564480341923979</v>
      </c>
    </row>
    <row r="11967" spans="1:7" hidden="1" x14ac:dyDescent="0.2">
      <c r="A11967" t="s">
        <v>415</v>
      </c>
      <c r="B11967">
        <v>1</v>
      </c>
      <c r="C11967">
        <v>32</v>
      </c>
      <c r="D11967" t="s">
        <v>8726</v>
      </c>
      <c r="E11967">
        <v>49.209629999999997</v>
      </c>
      <c r="F11967">
        <v>-122.594869</v>
      </c>
      <c r="G11967">
        <f>IF(route_map__2[[#This Row],[route_label]]&lt;&gt;A11968,0,SQRT((E11968-route_map__2[[#This Row],[stop_lat]])^2 + ((F11968-route_map__2[[#This Row],[stop_lon]])*COS(RADIANS(route_map__2[[#This Row],[stop_lat]])))^2)*111.32)</f>
        <v>0.11084180043752168</v>
      </c>
    </row>
    <row r="11968" spans="1:7" hidden="1" x14ac:dyDescent="0.2">
      <c r="A11968" t="s">
        <v>415</v>
      </c>
      <c r="B11968">
        <v>1</v>
      </c>
      <c r="C11968">
        <v>33</v>
      </c>
      <c r="D11968" t="s">
        <v>8727</v>
      </c>
      <c r="E11968">
        <v>49.210611999999998</v>
      </c>
      <c r="F11968">
        <v>-122.59512100000001</v>
      </c>
      <c r="G11968">
        <f>IF(route_map__2[[#This Row],[route_label]]&lt;&gt;A11969,0,SQRT((E11969-route_map__2[[#This Row],[stop_lat]])^2 + ((F11969-route_map__2[[#This Row],[stop_lon]])*COS(RADIANS(route_map__2[[#This Row],[stop_lat]])))^2)*111.32)</f>
        <v>0.23163316131304806</v>
      </c>
    </row>
    <row r="11969" spans="1:7" hidden="1" x14ac:dyDescent="0.2">
      <c r="A11969" t="s">
        <v>415</v>
      </c>
      <c r="B11969">
        <v>1</v>
      </c>
      <c r="C11969">
        <v>34</v>
      </c>
      <c r="D11969" t="s">
        <v>8728</v>
      </c>
      <c r="E11969">
        <v>49.211944000000003</v>
      </c>
      <c r="F11969">
        <v>-122.597568</v>
      </c>
      <c r="G11969">
        <f>IF(route_map__2[[#This Row],[route_label]]&lt;&gt;A11970,0,SQRT((E11970-route_map__2[[#This Row],[stop_lat]])^2 + ((F11970-route_map__2[[#This Row],[stop_lon]])*COS(RADIANS(route_map__2[[#This Row],[stop_lat]])))^2)*111.32)</f>
        <v>0.25530500408489482</v>
      </c>
    </row>
    <row r="11970" spans="1:7" hidden="1" x14ac:dyDescent="0.2">
      <c r="A11970" t="s">
        <v>415</v>
      </c>
      <c r="B11970">
        <v>1</v>
      </c>
      <c r="C11970">
        <v>35</v>
      </c>
      <c r="D11970" t="s">
        <v>8639</v>
      </c>
      <c r="E11970">
        <v>49.214070999999997</v>
      </c>
      <c r="F11970">
        <v>-122.59888100000001</v>
      </c>
      <c r="G11970">
        <f>IF(route_map__2[[#This Row],[route_label]]&lt;&gt;A11971,0,SQRT((E11971-route_map__2[[#This Row],[stop_lat]])^2 + ((F11971-route_map__2[[#This Row],[stop_lon]])*COS(RADIANS(route_map__2[[#This Row],[stop_lat]])))^2)*111.32)</f>
        <v>0.22170099599829041</v>
      </c>
    </row>
    <row r="11971" spans="1:7" hidden="1" x14ac:dyDescent="0.2">
      <c r="A11971" t="s">
        <v>415</v>
      </c>
      <c r="B11971">
        <v>1</v>
      </c>
      <c r="C11971">
        <v>36</v>
      </c>
      <c r="D11971" t="s">
        <v>8729</v>
      </c>
      <c r="E11971">
        <v>49.216042000000002</v>
      </c>
      <c r="F11971">
        <v>-122.599318</v>
      </c>
      <c r="G11971">
        <f>IF(route_map__2[[#This Row],[route_label]]&lt;&gt;A11972,0,SQRT((E11972-route_map__2[[#This Row],[stop_lat]])^2 + ((F11972-route_map__2[[#This Row],[stop_lon]])*COS(RADIANS(route_map__2[[#This Row],[stop_lat]])))^2)*111.32)</f>
        <v>0.14762709576749483</v>
      </c>
    </row>
    <row r="11972" spans="1:7" hidden="1" x14ac:dyDescent="0.2">
      <c r="A11972" t="s">
        <v>415</v>
      </c>
      <c r="B11972">
        <v>1</v>
      </c>
      <c r="C11972">
        <v>37</v>
      </c>
      <c r="D11972" t="s">
        <v>8730</v>
      </c>
      <c r="E11972">
        <v>49.216223999999997</v>
      </c>
      <c r="F11972">
        <v>-122.60132900000001</v>
      </c>
      <c r="G11972">
        <f>IF(route_map__2[[#This Row],[route_label]]&lt;&gt;A11973,0,SQRT((E11973-route_map__2[[#This Row],[stop_lat]])^2 + ((F11973-route_map__2[[#This Row],[stop_lon]])*COS(RADIANS(route_map__2[[#This Row],[stop_lat]])))^2)*111.32)</f>
        <v>0.30255508064732634</v>
      </c>
    </row>
    <row r="11973" spans="1:7" hidden="1" x14ac:dyDescent="0.2">
      <c r="A11973" t="s">
        <v>415</v>
      </c>
      <c r="B11973">
        <v>1</v>
      </c>
      <c r="C11973">
        <v>38</v>
      </c>
      <c r="D11973" t="s">
        <v>8731</v>
      </c>
      <c r="E11973">
        <v>49.218935000000002</v>
      </c>
      <c r="F11973">
        <v>-122.601625</v>
      </c>
      <c r="G11973">
        <f>IF(route_map__2[[#This Row],[route_label]]&lt;&gt;A11974,0,SQRT((E11974-route_map__2[[#This Row],[stop_lat]])^2 + ((F11974-route_map__2[[#This Row],[stop_lon]])*COS(RADIANS(route_map__2[[#This Row],[stop_lat]])))^2)*111.32)</f>
        <v>0.36572964789525675</v>
      </c>
    </row>
    <row r="11974" spans="1:7" hidden="1" x14ac:dyDescent="0.2">
      <c r="A11974" t="s">
        <v>415</v>
      </c>
      <c r="B11974">
        <v>1</v>
      </c>
      <c r="C11974">
        <v>39</v>
      </c>
      <c r="D11974" t="s">
        <v>8641</v>
      </c>
      <c r="E11974">
        <v>49.219453000000001</v>
      </c>
      <c r="F11974">
        <v>-122.59665800000001</v>
      </c>
      <c r="G11974">
        <f>IF(route_map__2[[#This Row],[route_label]]&lt;&gt;A11975,0,SQRT((E11975-route_map__2[[#This Row],[stop_lat]])^2 + ((F11975-route_map__2[[#This Row],[stop_lon]])*COS(RADIANS(route_map__2[[#This Row],[stop_lat]])))^2)*111.32)</f>
        <v>0</v>
      </c>
    </row>
    <row r="11975" spans="1:7" hidden="1" x14ac:dyDescent="0.2">
      <c r="A11975" t="s">
        <v>411</v>
      </c>
      <c r="B11975">
        <v>0</v>
      </c>
      <c r="C11975">
        <v>1</v>
      </c>
      <c r="D11975" t="s">
        <v>8855</v>
      </c>
      <c r="E11975">
        <v>49.219427000000003</v>
      </c>
      <c r="F11975">
        <v>-122.596176</v>
      </c>
      <c r="G11975">
        <f>IF(route_map__2[[#This Row],[route_label]]&lt;&gt;A11976,0,SQRT((E11976-route_map__2[[#This Row],[stop_lat]])^2 + ((F11976-route_map__2[[#This Row],[stop_lon]])*COS(RADIANS(route_map__2[[#This Row],[stop_lat]])))^2)*111.32)</f>
        <v>0.21695314509077218</v>
      </c>
    </row>
    <row r="11976" spans="1:7" hidden="1" x14ac:dyDescent="0.2">
      <c r="A11976" t="s">
        <v>411</v>
      </c>
      <c r="B11976">
        <v>0</v>
      </c>
      <c r="C11976">
        <v>2</v>
      </c>
      <c r="D11976" t="s">
        <v>8529</v>
      </c>
      <c r="E11976">
        <v>49.220362000000002</v>
      </c>
      <c r="F11976">
        <v>-122.593558</v>
      </c>
      <c r="G11976">
        <f>IF(route_map__2[[#This Row],[route_label]]&lt;&gt;A11977,0,SQRT((E11977-route_map__2[[#This Row],[stop_lat]])^2 + ((F11977-route_map__2[[#This Row],[stop_lon]])*COS(RADIANS(route_map__2[[#This Row],[stop_lat]])))^2)*111.32)</f>
        <v>0.30102278679132333</v>
      </c>
    </row>
    <row r="11977" spans="1:7" hidden="1" x14ac:dyDescent="0.2">
      <c r="A11977" t="s">
        <v>411</v>
      </c>
      <c r="B11977">
        <v>0</v>
      </c>
      <c r="C11977">
        <v>3</v>
      </c>
      <c r="D11977" t="s">
        <v>8530</v>
      </c>
      <c r="E11977">
        <v>49.220342000000002</v>
      </c>
      <c r="F11977">
        <v>-122.58941799999999</v>
      </c>
      <c r="G11977">
        <f>IF(route_map__2[[#This Row],[route_label]]&lt;&gt;A11978,0,SQRT((E11978-route_map__2[[#This Row],[stop_lat]])^2 + ((F11978-route_map__2[[#This Row],[stop_lon]])*COS(RADIANS(route_map__2[[#This Row],[stop_lat]])))^2)*111.32)</f>
        <v>0.38297626199663354</v>
      </c>
    </row>
    <row r="11978" spans="1:7" hidden="1" x14ac:dyDescent="0.2">
      <c r="A11978" t="s">
        <v>411</v>
      </c>
      <c r="B11978">
        <v>0</v>
      </c>
      <c r="C11978">
        <v>4</v>
      </c>
      <c r="D11978" t="s">
        <v>8531</v>
      </c>
      <c r="E11978">
        <v>49.220308000000003</v>
      </c>
      <c r="F11978">
        <v>-122.58415100000001</v>
      </c>
      <c r="G11978">
        <f>IF(route_map__2[[#This Row],[route_label]]&lt;&gt;A11979,0,SQRT((E11979-route_map__2[[#This Row],[stop_lat]])^2 + ((F11979-route_map__2[[#This Row],[stop_lon]])*COS(RADIANS(route_map__2[[#This Row],[stop_lat]])))^2)*111.32)</f>
        <v>0.42507313130110652</v>
      </c>
    </row>
    <row r="11979" spans="1:7" hidden="1" x14ac:dyDescent="0.2">
      <c r="A11979" t="s">
        <v>411</v>
      </c>
      <c r="B11979">
        <v>0</v>
      </c>
      <c r="C11979">
        <v>5</v>
      </c>
      <c r="D11979" t="s">
        <v>8532</v>
      </c>
      <c r="E11979">
        <v>49.220274000000003</v>
      </c>
      <c r="F11979">
        <v>-122.578305</v>
      </c>
      <c r="G11979">
        <f>IF(route_map__2[[#This Row],[route_label]]&lt;&gt;A11980,0,SQRT((E11980-route_map__2[[#This Row],[stop_lat]])^2 + ((F11980-route_map__2[[#This Row],[stop_lon]])*COS(RADIANS(route_map__2[[#This Row],[stop_lat]])))^2)*111.32)</f>
        <v>0.32988882904413008</v>
      </c>
    </row>
    <row r="11980" spans="1:7" hidden="1" x14ac:dyDescent="0.2">
      <c r="A11980" t="s">
        <v>411</v>
      </c>
      <c r="B11980">
        <v>0</v>
      </c>
      <c r="C11980">
        <v>6</v>
      </c>
      <c r="D11980" t="s">
        <v>8533</v>
      </c>
      <c r="E11980">
        <v>49.220295</v>
      </c>
      <c r="F11980">
        <v>-122.573768</v>
      </c>
      <c r="G11980">
        <f>IF(route_map__2[[#This Row],[route_label]]&lt;&gt;A11981,0,SQRT((E11981-route_map__2[[#This Row],[stop_lat]])^2 + ((F11981-route_map__2[[#This Row],[stop_lon]])*COS(RADIANS(route_map__2[[#This Row],[stop_lat]])))^2)*111.32)</f>
        <v>0.45043230340130519</v>
      </c>
    </row>
    <row r="11981" spans="1:7" hidden="1" x14ac:dyDescent="0.2">
      <c r="A11981" t="s">
        <v>411</v>
      </c>
      <c r="B11981">
        <v>0</v>
      </c>
      <c r="C11981">
        <v>7</v>
      </c>
      <c r="D11981" t="s">
        <v>8534</v>
      </c>
      <c r="E11981">
        <v>49.220289000000001</v>
      </c>
      <c r="F11981">
        <v>-122.567573</v>
      </c>
      <c r="G11981">
        <f>IF(route_map__2[[#This Row],[route_label]]&lt;&gt;A11982,0,SQRT((E11982-route_map__2[[#This Row],[stop_lat]])^2 + ((F11982-route_map__2[[#This Row],[stop_lon]])*COS(RADIANS(route_map__2[[#This Row],[stop_lat]])))^2)*111.32)</f>
        <v>0.29810963347090885</v>
      </c>
    </row>
    <row r="11982" spans="1:7" hidden="1" x14ac:dyDescent="0.2">
      <c r="A11982" t="s">
        <v>411</v>
      </c>
      <c r="B11982">
        <v>0</v>
      </c>
      <c r="C11982">
        <v>8</v>
      </c>
      <c r="D11982" t="s">
        <v>8535</v>
      </c>
      <c r="E11982">
        <v>49.220277000000003</v>
      </c>
      <c r="F11982">
        <v>-122.563473</v>
      </c>
      <c r="G11982">
        <f>IF(route_map__2[[#This Row],[route_label]]&lt;&gt;A11983,0,SQRT((E11983-route_map__2[[#This Row],[stop_lat]])^2 + ((F11983-route_map__2[[#This Row],[stop_lon]])*COS(RADIANS(route_map__2[[#This Row],[stop_lat]])))^2)*111.32)</f>
        <v>0.19631420832811025</v>
      </c>
    </row>
    <row r="11983" spans="1:7" hidden="1" x14ac:dyDescent="0.2">
      <c r="A11983" t="s">
        <v>411</v>
      </c>
      <c r="B11983">
        <v>0</v>
      </c>
      <c r="C11983">
        <v>9</v>
      </c>
      <c r="D11983" t="s">
        <v>8536</v>
      </c>
      <c r="E11983">
        <v>49.220278</v>
      </c>
      <c r="F11983">
        <v>-122.560773</v>
      </c>
      <c r="G11983">
        <f>IF(route_map__2[[#This Row],[route_label]]&lt;&gt;A11984,0,SQRT((E11984-route_map__2[[#This Row],[stop_lat]])^2 + ((F11984-route_map__2[[#This Row],[stop_lon]])*COS(RADIANS(route_map__2[[#This Row],[stop_lat]])))^2)*111.32)</f>
        <v>0.19393318114265989</v>
      </c>
    </row>
    <row r="11984" spans="1:7" hidden="1" x14ac:dyDescent="0.2">
      <c r="A11984" t="s">
        <v>411</v>
      </c>
      <c r="B11984">
        <v>0</v>
      </c>
      <c r="C11984">
        <v>10</v>
      </c>
      <c r="D11984" t="s">
        <v>8537</v>
      </c>
      <c r="E11984">
        <v>49.220253999999997</v>
      </c>
      <c r="F11984">
        <v>-122.558106</v>
      </c>
      <c r="G11984">
        <f>IF(route_map__2[[#This Row],[route_label]]&lt;&gt;A11985,0,SQRT((E11985-route_map__2[[#This Row],[stop_lat]])^2 + ((F11985-route_map__2[[#This Row],[stop_lon]])*COS(RADIANS(route_map__2[[#This Row],[stop_lat]])))^2)*111.32)</f>
        <v>0.65845444146682974</v>
      </c>
    </row>
    <row r="11985" spans="1:7" hidden="1" x14ac:dyDescent="0.2">
      <c r="A11985" t="s">
        <v>411</v>
      </c>
      <c r="B11985">
        <v>0</v>
      </c>
      <c r="C11985">
        <v>11</v>
      </c>
      <c r="D11985" t="s">
        <v>8538</v>
      </c>
      <c r="E11985">
        <v>49.220239999999997</v>
      </c>
      <c r="F11985">
        <v>-122.54904999999999</v>
      </c>
      <c r="G11985">
        <f>IF(route_map__2[[#This Row],[route_label]]&lt;&gt;A11986,0,SQRT((E11986-route_map__2[[#This Row],[stop_lat]])^2 + ((F11986-route_map__2[[#This Row],[stop_lon]])*COS(RADIANS(route_map__2[[#This Row],[stop_lat]])))^2)*111.32)</f>
        <v>0.66130057798196884</v>
      </c>
    </row>
    <row r="11986" spans="1:7" hidden="1" x14ac:dyDescent="0.2">
      <c r="A11986" t="s">
        <v>411</v>
      </c>
      <c r="B11986">
        <v>0</v>
      </c>
      <c r="C11986">
        <v>12</v>
      </c>
      <c r="D11986" t="s">
        <v>8539</v>
      </c>
      <c r="E11986">
        <v>49.220204000000003</v>
      </c>
      <c r="F11986">
        <v>-122.53995500000001</v>
      </c>
      <c r="G11986">
        <f>IF(route_map__2[[#This Row],[route_label]]&lt;&gt;A11987,0,SQRT((E11987-route_map__2[[#This Row],[stop_lat]])^2 + ((F11987-route_map__2[[#This Row],[stop_lon]])*COS(RADIANS(route_map__2[[#This Row],[stop_lat]])))^2)*111.32)</f>
        <v>0.42338510076137115</v>
      </c>
    </row>
    <row r="11987" spans="1:7" hidden="1" x14ac:dyDescent="0.2">
      <c r="A11987" t="s">
        <v>411</v>
      </c>
      <c r="B11987">
        <v>0</v>
      </c>
      <c r="C11987">
        <v>13</v>
      </c>
      <c r="D11987" t="s">
        <v>8540</v>
      </c>
      <c r="E11987">
        <v>49.220199999999998</v>
      </c>
      <c r="F11987">
        <v>-122.534132</v>
      </c>
      <c r="G11987">
        <f>IF(route_map__2[[#This Row],[route_label]]&lt;&gt;A11988,0,SQRT((E11988-route_map__2[[#This Row],[stop_lat]])^2 + ((F11988-route_map__2[[#This Row],[stop_lon]])*COS(RADIANS(route_map__2[[#This Row],[stop_lat]])))^2)*111.32)</f>
        <v>0.17763833292854345</v>
      </c>
    </row>
    <row r="11988" spans="1:7" hidden="1" x14ac:dyDescent="0.2">
      <c r="A11988" t="s">
        <v>411</v>
      </c>
      <c r="B11988">
        <v>0</v>
      </c>
      <c r="C11988">
        <v>14</v>
      </c>
      <c r="D11988" t="s">
        <v>8541</v>
      </c>
      <c r="E11988">
        <v>49.220216999999998</v>
      </c>
      <c r="F11988">
        <v>-122.531689</v>
      </c>
      <c r="G11988">
        <f>IF(route_map__2[[#This Row],[route_label]]&lt;&gt;A11989,0,SQRT((E11989-route_map__2[[#This Row],[stop_lat]])^2 + ((F11989-route_map__2[[#This Row],[stop_lon]])*COS(RADIANS(route_map__2[[#This Row],[stop_lat]])))^2)*111.32)</f>
        <v>1.3289684002438995</v>
      </c>
    </row>
    <row r="11989" spans="1:7" hidden="1" x14ac:dyDescent="0.2">
      <c r="A11989" t="s">
        <v>411</v>
      </c>
      <c r="B11989">
        <v>0</v>
      </c>
      <c r="C11989">
        <v>15</v>
      </c>
      <c r="D11989" t="s">
        <v>8928</v>
      </c>
      <c r="E11989">
        <v>49.220388999999997</v>
      </c>
      <c r="F11989">
        <v>-122.513413</v>
      </c>
      <c r="G11989">
        <f>IF(route_map__2[[#This Row],[route_label]]&lt;&gt;A11990,0,SQRT((E11990-route_map__2[[#This Row],[stop_lat]])^2 + ((F11990-route_map__2[[#This Row],[stop_lon]])*COS(RADIANS(route_map__2[[#This Row],[stop_lat]])))^2)*111.32)</f>
        <v>0.71515804206781852</v>
      </c>
    </row>
    <row r="11990" spans="1:7" hidden="1" x14ac:dyDescent="0.2">
      <c r="A11990" t="s">
        <v>411</v>
      </c>
      <c r="B11990">
        <v>0</v>
      </c>
      <c r="C11990">
        <v>16</v>
      </c>
      <c r="D11990" t="s">
        <v>8929</v>
      </c>
      <c r="E11990">
        <v>49.220300999999999</v>
      </c>
      <c r="F11990">
        <v>-122.503578</v>
      </c>
      <c r="G11990">
        <f>IF(route_map__2[[#This Row],[route_label]]&lt;&gt;A11991,0,SQRT((E11991-route_map__2[[#This Row],[stop_lat]])^2 + ((F11991-route_map__2[[#This Row],[stop_lon]])*COS(RADIANS(route_map__2[[#This Row],[stop_lat]])))^2)*111.32)</f>
        <v>0.7590632512840747</v>
      </c>
    </row>
    <row r="11991" spans="1:7" hidden="1" x14ac:dyDescent="0.2">
      <c r="A11991" t="s">
        <v>411</v>
      </c>
      <c r="B11991">
        <v>0</v>
      </c>
      <c r="C11991">
        <v>17</v>
      </c>
      <c r="D11991" t="s">
        <v>8930</v>
      </c>
      <c r="E11991">
        <v>49.220176000000002</v>
      </c>
      <c r="F11991">
        <v>-122.49314</v>
      </c>
      <c r="G11991">
        <f>IF(route_map__2[[#This Row],[route_label]]&lt;&gt;A11992,0,SQRT((E11992-route_map__2[[#This Row],[stop_lat]])^2 + ((F11992-route_map__2[[#This Row],[stop_lon]])*COS(RADIANS(route_map__2[[#This Row],[stop_lat]])))^2)*111.32)</f>
        <v>0.5283680264803452</v>
      </c>
    </row>
    <row r="11992" spans="1:7" hidden="1" x14ac:dyDescent="0.2">
      <c r="A11992" t="s">
        <v>411</v>
      </c>
      <c r="B11992">
        <v>0</v>
      </c>
      <c r="C11992">
        <v>18</v>
      </c>
      <c r="D11992" t="s">
        <v>8931</v>
      </c>
      <c r="E11992">
        <v>49.220021000000003</v>
      </c>
      <c r="F11992">
        <v>-122.485877</v>
      </c>
      <c r="G11992">
        <f>IF(route_map__2[[#This Row],[route_label]]&lt;&gt;A11993,0,SQRT((E11993-route_map__2[[#This Row],[stop_lat]])^2 + ((F11993-route_map__2[[#This Row],[stop_lon]])*COS(RADIANS(route_map__2[[#This Row],[stop_lat]])))^2)*111.32)</f>
        <v>0.7237488946829298</v>
      </c>
    </row>
    <row r="11993" spans="1:7" hidden="1" x14ac:dyDescent="0.2">
      <c r="A11993" t="s">
        <v>411</v>
      </c>
      <c r="B11993">
        <v>0</v>
      </c>
      <c r="C11993">
        <v>19</v>
      </c>
      <c r="D11993" t="s">
        <v>8932</v>
      </c>
      <c r="E11993">
        <v>49.220016000000001</v>
      </c>
      <c r="F11993">
        <v>-122.47592299999999</v>
      </c>
      <c r="G11993">
        <f>IF(route_map__2[[#This Row],[route_label]]&lt;&gt;A11994,0,SQRT((E11994-route_map__2[[#This Row],[stop_lat]])^2 + ((F11994-route_map__2[[#This Row],[stop_lon]])*COS(RADIANS(route_map__2[[#This Row],[stop_lat]])))^2)*111.32)</f>
        <v>0.62521251521765742</v>
      </c>
    </row>
    <row r="11994" spans="1:7" hidden="1" x14ac:dyDescent="0.2">
      <c r="A11994" t="s">
        <v>411</v>
      </c>
      <c r="B11994">
        <v>0</v>
      </c>
      <c r="C11994">
        <v>20</v>
      </c>
      <c r="D11994" t="s">
        <v>8933</v>
      </c>
      <c r="E11994">
        <v>49.220886</v>
      </c>
      <c r="F11994">
        <v>-122.467428</v>
      </c>
      <c r="G11994">
        <f>IF(route_map__2[[#This Row],[route_label]]&lt;&gt;A11995,0,SQRT((E11995-route_map__2[[#This Row],[stop_lat]])^2 + ((F11995-route_map__2[[#This Row],[stop_lon]])*COS(RADIANS(route_map__2[[#This Row],[stop_lat]])))^2)*111.32)</f>
        <v>0.76922180954435782</v>
      </c>
    </row>
    <row r="11995" spans="1:7" hidden="1" x14ac:dyDescent="0.2">
      <c r="A11995" t="s">
        <v>411</v>
      </c>
      <c r="B11995">
        <v>0</v>
      </c>
      <c r="C11995">
        <v>21</v>
      </c>
      <c r="D11995" t="s">
        <v>8934</v>
      </c>
      <c r="E11995">
        <v>49.227406000000002</v>
      </c>
      <c r="F11995">
        <v>-122.46392400000001</v>
      </c>
      <c r="G11995">
        <f>IF(route_map__2[[#This Row],[route_label]]&lt;&gt;A11996,0,SQRT((E11996-route_map__2[[#This Row],[stop_lat]])^2 + ((F11996-route_map__2[[#This Row],[stop_lon]])*COS(RADIANS(route_map__2[[#This Row],[stop_lat]])))^2)*111.32)</f>
        <v>0.68678789676318386</v>
      </c>
    </row>
    <row r="11996" spans="1:7" hidden="1" x14ac:dyDescent="0.2">
      <c r="A11996" t="s">
        <v>411</v>
      </c>
      <c r="B11996">
        <v>0</v>
      </c>
      <c r="C11996">
        <v>22</v>
      </c>
      <c r="D11996" t="s">
        <v>8935</v>
      </c>
      <c r="E11996">
        <v>49.233196999999997</v>
      </c>
      <c r="F11996">
        <v>-122.460666</v>
      </c>
      <c r="G11996">
        <f>IF(route_map__2[[#This Row],[route_label]]&lt;&gt;A11997,0,SQRT((E11997-route_map__2[[#This Row],[stop_lat]])^2 + ((F11997-route_map__2[[#This Row],[stop_lon]])*COS(RADIANS(route_map__2[[#This Row],[stop_lat]])))^2)*111.32)</f>
        <v>0.43805055299283013</v>
      </c>
    </row>
    <row r="11997" spans="1:7" hidden="1" x14ac:dyDescent="0.2">
      <c r="A11997" t="s">
        <v>411</v>
      </c>
      <c r="B11997">
        <v>0</v>
      </c>
      <c r="C11997">
        <v>23</v>
      </c>
      <c r="D11997" t="s">
        <v>8936</v>
      </c>
      <c r="E11997">
        <v>49.231329000000002</v>
      </c>
      <c r="F11997">
        <v>-122.45536199999999</v>
      </c>
      <c r="G11997">
        <f>IF(route_map__2[[#This Row],[route_label]]&lt;&gt;A11998,0,SQRT((E11998-route_map__2[[#This Row],[stop_lat]])^2 + ((F11998-route_map__2[[#This Row],[stop_lon]])*COS(RADIANS(route_map__2[[#This Row],[stop_lat]])))^2)*111.32)</f>
        <v>0.48721761824653526</v>
      </c>
    </row>
    <row r="11998" spans="1:7" hidden="1" x14ac:dyDescent="0.2">
      <c r="A11998" t="s">
        <v>411</v>
      </c>
      <c r="B11998">
        <v>0</v>
      </c>
      <c r="C11998">
        <v>24</v>
      </c>
      <c r="D11998" t="s">
        <v>8937</v>
      </c>
      <c r="E11998">
        <v>49.228785999999999</v>
      </c>
      <c r="F11998">
        <v>-122.46081700000001</v>
      </c>
      <c r="G11998">
        <f>IF(route_map__2[[#This Row],[route_label]]&lt;&gt;A11999,0,SQRT((E11999-route_map__2[[#This Row],[stop_lat]])^2 + ((F11999-route_map__2[[#This Row],[stop_lon]])*COS(RADIANS(route_map__2[[#This Row],[stop_lat]])))^2)*111.32)</f>
        <v>0.63157125666637626</v>
      </c>
    </row>
    <row r="11999" spans="1:7" hidden="1" x14ac:dyDescent="0.2">
      <c r="A11999" t="s">
        <v>411</v>
      </c>
      <c r="B11999">
        <v>0</v>
      </c>
      <c r="C11999">
        <v>25</v>
      </c>
      <c r="D11999" t="s">
        <v>8938</v>
      </c>
      <c r="E11999">
        <v>49.223117000000002</v>
      </c>
      <c r="F11999">
        <v>-122.460472</v>
      </c>
      <c r="G11999">
        <f>IF(route_map__2[[#This Row],[route_label]]&lt;&gt;A12000,0,SQRT((E12000-route_map__2[[#This Row],[stop_lat]])^2 + ((F12000-route_map__2[[#This Row],[stop_lon]])*COS(RADIANS(route_map__2[[#This Row],[stop_lat]])))^2)*111.32)</f>
        <v>0.35567938883127781</v>
      </c>
    </row>
    <row r="12000" spans="1:7" hidden="1" x14ac:dyDescent="0.2">
      <c r="A12000" t="s">
        <v>411</v>
      </c>
      <c r="B12000">
        <v>0</v>
      </c>
      <c r="C12000">
        <v>26</v>
      </c>
      <c r="D12000" t="s">
        <v>8939</v>
      </c>
      <c r="E12000">
        <v>49.219971999999999</v>
      </c>
      <c r="F12000">
        <v>-122.46133500000001</v>
      </c>
      <c r="G12000">
        <f>IF(route_map__2[[#This Row],[route_label]]&lt;&gt;A12001,0,SQRT((E12001-route_map__2[[#This Row],[stop_lat]])^2 + ((F12001-route_map__2[[#This Row],[stop_lon]])*COS(RADIANS(route_map__2[[#This Row],[stop_lat]])))^2)*111.32)</f>
        <v>0.76210709259825049</v>
      </c>
    </row>
    <row r="12001" spans="1:7" hidden="1" x14ac:dyDescent="0.2">
      <c r="A12001" t="s">
        <v>411</v>
      </c>
      <c r="B12001">
        <v>0</v>
      </c>
      <c r="C12001">
        <v>27</v>
      </c>
      <c r="D12001" t="s">
        <v>8940</v>
      </c>
      <c r="E12001">
        <v>49.219901999999998</v>
      </c>
      <c r="F12001">
        <v>-122.45085400000001</v>
      </c>
      <c r="G12001">
        <f>IF(route_map__2[[#This Row],[route_label]]&lt;&gt;A12002,0,SQRT((E12002-route_map__2[[#This Row],[stop_lat]])^2 + ((F12002-route_map__2[[#This Row],[stop_lon]])*COS(RADIANS(route_map__2[[#This Row],[stop_lat]])))^2)*111.32)</f>
        <v>1.0084189782498063</v>
      </c>
    </row>
    <row r="12002" spans="1:7" hidden="1" x14ac:dyDescent="0.2">
      <c r="A12002" t="s">
        <v>411</v>
      </c>
      <c r="B12002">
        <v>0</v>
      </c>
      <c r="C12002">
        <v>28</v>
      </c>
      <c r="D12002" t="s">
        <v>8941</v>
      </c>
      <c r="E12002">
        <v>49.219859999999997</v>
      </c>
      <c r="F12002">
        <v>-122.43698500000001</v>
      </c>
      <c r="G12002">
        <f>IF(route_map__2[[#This Row],[route_label]]&lt;&gt;A12003,0,SQRT((E12003-route_map__2[[#This Row],[stop_lat]])^2 + ((F12003-route_map__2[[#This Row],[stop_lon]])*COS(RADIANS(route_map__2[[#This Row],[stop_lat]])))^2)*111.32)</f>
        <v>0.35402225168633594</v>
      </c>
    </row>
    <row r="12003" spans="1:7" hidden="1" x14ac:dyDescent="0.2">
      <c r="A12003" t="s">
        <v>411</v>
      </c>
      <c r="B12003">
        <v>0</v>
      </c>
      <c r="C12003">
        <v>29</v>
      </c>
      <c r="D12003" t="s">
        <v>8942</v>
      </c>
      <c r="E12003">
        <v>49.218721000000002</v>
      </c>
      <c r="F12003">
        <v>-122.432439</v>
      </c>
      <c r="G12003">
        <f>IF(route_map__2[[#This Row],[route_label]]&lt;&gt;A12004,0,SQRT((E12004-route_map__2[[#This Row],[stop_lat]])^2 + ((F12004-route_map__2[[#This Row],[stop_lon]])*COS(RADIANS(route_map__2[[#This Row],[stop_lat]])))^2)*111.32)</f>
        <v>0.47934463824763196</v>
      </c>
    </row>
    <row r="12004" spans="1:7" hidden="1" x14ac:dyDescent="0.2">
      <c r="A12004" t="s">
        <v>411</v>
      </c>
      <c r="B12004">
        <v>0</v>
      </c>
      <c r="C12004">
        <v>30</v>
      </c>
      <c r="D12004" t="s">
        <v>8943</v>
      </c>
      <c r="E12004">
        <v>49.214854000000003</v>
      </c>
      <c r="F12004">
        <v>-122.435339</v>
      </c>
      <c r="G12004">
        <f>IF(route_map__2[[#This Row],[route_label]]&lt;&gt;A12005,0,SQRT((E12005-route_map__2[[#This Row],[stop_lat]])^2 + ((F12005-route_map__2[[#This Row],[stop_lon]])*COS(RADIANS(route_map__2[[#This Row],[stop_lat]])))^2)*111.32)</f>
        <v>0.5516495109564612</v>
      </c>
    </row>
    <row r="12005" spans="1:7" hidden="1" x14ac:dyDescent="0.2">
      <c r="A12005" t="s">
        <v>411</v>
      </c>
      <c r="B12005">
        <v>0</v>
      </c>
      <c r="C12005">
        <v>31</v>
      </c>
      <c r="D12005" t="s">
        <v>8944</v>
      </c>
      <c r="E12005">
        <v>49.210631999999997</v>
      </c>
      <c r="F12005">
        <v>-122.439311</v>
      </c>
      <c r="G12005">
        <f>IF(route_map__2[[#This Row],[route_label]]&lt;&gt;A12006,0,SQRT((E12006-route_map__2[[#This Row],[stop_lat]])^2 + ((F12006-route_map__2[[#This Row],[stop_lon]])*COS(RADIANS(route_map__2[[#This Row],[stop_lat]])))^2)*111.32)</f>
        <v>0.40079762999863544</v>
      </c>
    </row>
    <row r="12006" spans="1:7" hidden="1" x14ac:dyDescent="0.2">
      <c r="A12006" t="s">
        <v>411</v>
      </c>
      <c r="B12006">
        <v>0</v>
      </c>
      <c r="C12006">
        <v>32</v>
      </c>
      <c r="D12006" t="s">
        <v>8945</v>
      </c>
      <c r="E12006">
        <v>49.207428999999998</v>
      </c>
      <c r="F12006">
        <v>-122.441828</v>
      </c>
      <c r="G12006">
        <f>IF(route_map__2[[#This Row],[route_label]]&lt;&gt;A12007,0,SQRT((E12007-route_map__2[[#This Row],[stop_lat]])^2 + ((F12007-route_map__2[[#This Row],[stop_lon]])*COS(RADIANS(route_map__2[[#This Row],[stop_lat]])))^2)*111.32)</f>
        <v>0.29212907411391736</v>
      </c>
    </row>
    <row r="12007" spans="1:7" hidden="1" x14ac:dyDescent="0.2">
      <c r="A12007" t="s">
        <v>411</v>
      </c>
      <c r="B12007">
        <v>0</v>
      </c>
      <c r="C12007">
        <v>33</v>
      </c>
      <c r="D12007" t="s">
        <v>8946</v>
      </c>
      <c r="E12007">
        <v>49.20487</v>
      </c>
      <c r="F12007">
        <v>-122.442718</v>
      </c>
      <c r="G12007">
        <f>IF(route_map__2[[#This Row],[route_label]]&lt;&gt;A12008,0,SQRT((E12008-route_map__2[[#This Row],[stop_lat]])^2 + ((F12008-route_map__2[[#This Row],[stop_lon]])*COS(RADIANS(route_map__2[[#This Row],[stop_lat]])))^2)*111.32)</f>
        <v>0.69237132986277772</v>
      </c>
    </row>
    <row r="12008" spans="1:7" hidden="1" x14ac:dyDescent="0.2">
      <c r="A12008" t="s">
        <v>411</v>
      </c>
      <c r="B12008">
        <v>0</v>
      </c>
      <c r="C12008">
        <v>34</v>
      </c>
      <c r="D12008" t="s">
        <v>8947</v>
      </c>
      <c r="E12008">
        <v>49.198655000000002</v>
      </c>
      <c r="F12008">
        <v>-122.44235</v>
      </c>
      <c r="G12008">
        <f>IF(route_map__2[[#This Row],[route_label]]&lt;&gt;A12009,0,SQRT((E12009-route_map__2[[#This Row],[stop_lat]])^2 + ((F12009-route_map__2[[#This Row],[stop_lon]])*COS(RADIANS(route_map__2[[#This Row],[stop_lat]])))^2)*111.32)</f>
        <v>0.50791270966455027</v>
      </c>
    </row>
    <row r="12009" spans="1:7" hidden="1" x14ac:dyDescent="0.2">
      <c r="A12009" t="s">
        <v>411</v>
      </c>
      <c r="B12009">
        <v>0</v>
      </c>
      <c r="C12009">
        <v>35</v>
      </c>
      <c r="D12009" t="s">
        <v>8948</v>
      </c>
      <c r="E12009">
        <v>49.194229</v>
      </c>
      <c r="F12009">
        <v>-122.444046</v>
      </c>
      <c r="G12009">
        <f>IF(route_map__2[[#This Row],[route_label]]&lt;&gt;A12010,0,SQRT((E12010-route_map__2[[#This Row],[stop_lat]])^2 + ((F12010-route_map__2[[#This Row],[stop_lon]])*COS(RADIANS(route_map__2[[#This Row],[stop_lat]])))^2)*111.32)</f>
        <v>0.51139912390739317</v>
      </c>
    </row>
    <row r="12010" spans="1:7" hidden="1" x14ac:dyDescent="0.2">
      <c r="A12010" t="s">
        <v>411</v>
      </c>
      <c r="B12010">
        <v>0</v>
      </c>
      <c r="C12010">
        <v>36</v>
      </c>
      <c r="D12010" t="s">
        <v>8949</v>
      </c>
      <c r="E12010">
        <v>49.189951000000001</v>
      </c>
      <c r="F12010">
        <v>-122.446608</v>
      </c>
      <c r="G12010">
        <f>IF(route_map__2[[#This Row],[route_label]]&lt;&gt;A12011,0,SQRT((E12011-route_map__2[[#This Row],[stop_lat]])^2 + ((F12011-route_map__2[[#This Row],[stop_lon]])*COS(RADIANS(route_map__2[[#This Row],[stop_lat]])))^2)*111.32)</f>
        <v>0.63397623332548136</v>
      </c>
    </row>
    <row r="12011" spans="1:7" hidden="1" x14ac:dyDescent="0.2">
      <c r="A12011" t="s">
        <v>411</v>
      </c>
      <c r="B12011">
        <v>0</v>
      </c>
      <c r="C12011">
        <v>37</v>
      </c>
      <c r="D12011" t="s">
        <v>8950</v>
      </c>
      <c r="E12011">
        <v>49.184255999999998</v>
      </c>
      <c r="F12011">
        <v>-122.446562</v>
      </c>
      <c r="G12011">
        <f>IF(route_map__2[[#This Row],[route_label]]&lt;&gt;A12012,0,SQRT((E12012-route_map__2[[#This Row],[stop_lat]])^2 + ((F12012-route_map__2[[#This Row],[stop_lon]])*COS(RADIANS(route_map__2[[#This Row],[stop_lat]])))^2)*111.32)</f>
        <v>0.50072255787614894</v>
      </c>
    </row>
    <row r="12012" spans="1:7" hidden="1" x14ac:dyDescent="0.2">
      <c r="A12012" t="s">
        <v>411</v>
      </c>
      <c r="B12012">
        <v>0</v>
      </c>
      <c r="C12012">
        <v>38</v>
      </c>
      <c r="D12012" t="s">
        <v>8951</v>
      </c>
      <c r="E12012">
        <v>49.179935999999998</v>
      </c>
      <c r="F12012">
        <v>-122.44464499999999</v>
      </c>
      <c r="G12012">
        <f>IF(route_map__2[[#This Row],[route_label]]&lt;&gt;A12013,0,SQRT((E12013-route_map__2[[#This Row],[stop_lat]])^2 + ((F12013-route_map__2[[#This Row],[stop_lon]])*COS(RADIANS(route_map__2[[#This Row],[stop_lat]])))^2)*111.32)</f>
        <v>0</v>
      </c>
    </row>
    <row r="12013" spans="1:7" hidden="1" x14ac:dyDescent="0.2">
      <c r="A12013" t="s">
        <v>411</v>
      </c>
      <c r="B12013">
        <v>1</v>
      </c>
      <c r="C12013">
        <v>1</v>
      </c>
      <c r="D12013" t="s">
        <v>8951</v>
      </c>
      <c r="E12013">
        <v>49.179935999999998</v>
      </c>
      <c r="F12013">
        <v>-122.44464499999999</v>
      </c>
      <c r="G12013">
        <f>IF(route_map__2[[#This Row],[route_label]]&lt;&gt;A12014,0,SQRT((E12014-route_map__2[[#This Row],[stop_lat]])^2 + ((F12014-route_map__2[[#This Row],[stop_lon]])*COS(RADIANS(route_map__2[[#This Row],[stop_lat]])))^2)*111.32)</f>
        <v>0.3712604239372187</v>
      </c>
    </row>
    <row r="12014" spans="1:7" hidden="1" x14ac:dyDescent="0.2">
      <c r="A12014" t="s">
        <v>411</v>
      </c>
      <c r="B12014">
        <v>1</v>
      </c>
      <c r="C12014">
        <v>2</v>
      </c>
      <c r="D12014" t="s">
        <v>8952</v>
      </c>
      <c r="E12014">
        <v>49.176661000000003</v>
      </c>
      <c r="F12014">
        <v>-122.443681</v>
      </c>
      <c r="G12014">
        <f>IF(route_map__2[[#This Row],[route_label]]&lt;&gt;A12015,0,SQRT((E12015-route_map__2[[#This Row],[stop_lat]])^2 + ((F12015-route_map__2[[#This Row],[stop_lon]])*COS(RADIANS(route_map__2[[#This Row],[stop_lat]])))^2)*111.32)</f>
        <v>0.86397623169277049</v>
      </c>
    </row>
    <row r="12015" spans="1:7" hidden="1" x14ac:dyDescent="0.2">
      <c r="A12015" t="s">
        <v>411</v>
      </c>
      <c r="B12015">
        <v>1</v>
      </c>
      <c r="C12015">
        <v>3</v>
      </c>
      <c r="D12015" t="s">
        <v>8953</v>
      </c>
      <c r="E12015">
        <v>49.174357000000001</v>
      </c>
      <c r="F12015">
        <v>-122.455018</v>
      </c>
      <c r="G12015">
        <f>IF(route_map__2[[#This Row],[route_label]]&lt;&gt;A12016,0,SQRT((E12016-route_map__2[[#This Row],[stop_lat]])^2 + ((F12016-route_map__2[[#This Row],[stop_lon]])*COS(RADIANS(route_map__2[[#This Row],[stop_lat]])))^2)*111.32)</f>
        <v>0.77529669237331467</v>
      </c>
    </row>
    <row r="12016" spans="1:7" hidden="1" x14ac:dyDescent="0.2">
      <c r="A12016" t="s">
        <v>411</v>
      </c>
      <c r="B12016">
        <v>1</v>
      </c>
      <c r="C12016">
        <v>4</v>
      </c>
      <c r="D12016" t="s">
        <v>8954</v>
      </c>
      <c r="E12016">
        <v>49.174256</v>
      </c>
      <c r="F12016">
        <v>-122.46567</v>
      </c>
      <c r="G12016">
        <f>IF(route_map__2[[#This Row],[route_label]]&lt;&gt;A12017,0,SQRT((E12017-route_map__2[[#This Row],[stop_lat]])^2 + ((F12017-route_map__2[[#This Row],[stop_lon]])*COS(RADIANS(route_map__2[[#This Row],[stop_lat]])))^2)*111.32)</f>
        <v>0.76041437003567047</v>
      </c>
    </row>
    <row r="12017" spans="1:7" hidden="1" x14ac:dyDescent="0.2">
      <c r="A12017" t="s">
        <v>411</v>
      </c>
      <c r="B12017">
        <v>1</v>
      </c>
      <c r="C12017">
        <v>5</v>
      </c>
      <c r="D12017" t="s">
        <v>8955</v>
      </c>
      <c r="E12017">
        <v>49.173425000000002</v>
      </c>
      <c r="F12017">
        <v>-122.476041</v>
      </c>
      <c r="G12017">
        <f>IF(route_map__2[[#This Row],[route_label]]&lt;&gt;A12018,0,SQRT((E12018-route_map__2[[#This Row],[stop_lat]])^2 + ((F12018-route_map__2[[#This Row],[stop_lon]])*COS(RADIANS(route_map__2[[#This Row],[stop_lat]])))^2)*111.32)</f>
        <v>0.55462590975929893</v>
      </c>
    </row>
    <row r="12018" spans="1:7" hidden="1" x14ac:dyDescent="0.2">
      <c r="A12018" t="s">
        <v>411</v>
      </c>
      <c r="B12018">
        <v>1</v>
      </c>
      <c r="C12018">
        <v>6</v>
      </c>
      <c r="D12018" t="s">
        <v>8956</v>
      </c>
      <c r="E12018">
        <v>49.175975000000001</v>
      </c>
      <c r="F12018">
        <v>-122.469494</v>
      </c>
      <c r="G12018">
        <f>IF(route_map__2[[#This Row],[route_label]]&lt;&gt;A12019,0,SQRT((E12019-route_map__2[[#This Row],[stop_lat]])^2 + ((F12019-route_map__2[[#This Row],[stop_lon]])*COS(RADIANS(route_map__2[[#This Row],[stop_lat]])))^2)*111.32)</f>
        <v>0.54706212782049846</v>
      </c>
    </row>
    <row r="12019" spans="1:7" hidden="1" x14ac:dyDescent="0.2">
      <c r="A12019" t="s">
        <v>411</v>
      </c>
      <c r="B12019">
        <v>1</v>
      </c>
      <c r="C12019">
        <v>7</v>
      </c>
      <c r="D12019" t="s">
        <v>8957</v>
      </c>
      <c r="E12019">
        <v>49.180838999999999</v>
      </c>
      <c r="F12019">
        <v>-122.46842100000001</v>
      </c>
      <c r="G12019">
        <f>IF(route_map__2[[#This Row],[route_label]]&lt;&gt;A12020,0,SQRT((E12020-route_map__2[[#This Row],[stop_lat]])^2 + ((F12020-route_map__2[[#This Row],[stop_lon]])*COS(RADIANS(route_map__2[[#This Row],[stop_lat]])))^2)*111.32)</f>
        <v>0.40776954907226254</v>
      </c>
    </row>
    <row r="12020" spans="1:7" hidden="1" x14ac:dyDescent="0.2">
      <c r="A12020" t="s">
        <v>411</v>
      </c>
      <c r="B12020">
        <v>1</v>
      </c>
      <c r="C12020">
        <v>8</v>
      </c>
      <c r="D12020" t="s">
        <v>8958</v>
      </c>
      <c r="E12020">
        <v>49.184502000000002</v>
      </c>
      <c r="F12020">
        <v>-122.468395</v>
      </c>
      <c r="G12020">
        <f>IF(route_map__2[[#This Row],[route_label]]&lt;&gt;A12021,0,SQRT((E12021-route_map__2[[#This Row],[stop_lat]])^2 + ((F12021-route_map__2[[#This Row],[stop_lon]])*COS(RADIANS(route_map__2[[#This Row],[stop_lat]])))^2)*111.32)</f>
        <v>0.6613537210351853</v>
      </c>
    </row>
    <row r="12021" spans="1:7" hidden="1" x14ac:dyDescent="0.2">
      <c r="A12021" t="s">
        <v>411</v>
      </c>
      <c r="B12021">
        <v>1</v>
      </c>
      <c r="C12021">
        <v>9</v>
      </c>
      <c r="D12021" t="s">
        <v>8959</v>
      </c>
      <c r="E12021">
        <v>49.190443000000002</v>
      </c>
      <c r="F12021">
        <v>-122.46841499999999</v>
      </c>
      <c r="G12021">
        <f>IF(route_map__2[[#This Row],[route_label]]&lt;&gt;A12022,0,SQRT((E12022-route_map__2[[#This Row],[stop_lat]])^2 + ((F12022-route_map__2[[#This Row],[stop_lon]])*COS(RADIANS(route_map__2[[#This Row],[stop_lat]])))^2)*111.32)</f>
        <v>0.40576615471082206</v>
      </c>
    </row>
    <row r="12022" spans="1:7" hidden="1" x14ac:dyDescent="0.2">
      <c r="A12022" t="s">
        <v>411</v>
      </c>
      <c r="B12022">
        <v>1</v>
      </c>
      <c r="C12022">
        <v>10</v>
      </c>
      <c r="D12022" t="s">
        <v>8960</v>
      </c>
      <c r="E12022">
        <v>49.194088000000001</v>
      </c>
      <c r="F12022">
        <v>-122.468388</v>
      </c>
      <c r="G12022">
        <f>IF(route_map__2[[#This Row],[route_label]]&lt;&gt;A12023,0,SQRT((E12023-route_map__2[[#This Row],[stop_lat]])^2 + ((F12023-route_map__2[[#This Row],[stop_lon]])*COS(RADIANS(route_map__2[[#This Row],[stop_lat]])))^2)*111.32)</f>
        <v>0.48080078831089784</v>
      </c>
    </row>
    <row r="12023" spans="1:7" hidden="1" x14ac:dyDescent="0.2">
      <c r="A12023" t="s">
        <v>411</v>
      </c>
      <c r="B12023">
        <v>1</v>
      </c>
      <c r="C12023">
        <v>11</v>
      </c>
      <c r="D12023" t="s">
        <v>8961</v>
      </c>
      <c r="E12023">
        <v>49.198407000000003</v>
      </c>
      <c r="F12023">
        <v>-122.468346</v>
      </c>
      <c r="G12023">
        <f>IF(route_map__2[[#This Row],[route_label]]&lt;&gt;A12024,0,SQRT((E12024-route_map__2[[#This Row],[stop_lat]])^2 + ((F12024-route_map__2[[#This Row],[stop_lon]])*COS(RADIANS(route_map__2[[#This Row],[stop_lat]])))^2)*111.32)</f>
        <v>0.51830653763051038</v>
      </c>
    </row>
    <row r="12024" spans="1:7" hidden="1" x14ac:dyDescent="0.2">
      <c r="A12024" t="s">
        <v>411</v>
      </c>
      <c r="B12024">
        <v>1</v>
      </c>
      <c r="C12024">
        <v>12</v>
      </c>
      <c r="D12024" t="s">
        <v>8962</v>
      </c>
      <c r="E12024">
        <v>49.203063</v>
      </c>
      <c r="F12024">
        <v>-122.468357</v>
      </c>
      <c r="G12024">
        <f>IF(route_map__2[[#This Row],[route_label]]&lt;&gt;A12025,0,SQRT((E12025-route_map__2[[#This Row],[stop_lat]])^2 + ((F12025-route_map__2[[#This Row],[stop_lon]])*COS(RADIANS(route_map__2[[#This Row],[stop_lat]])))^2)*111.32)</f>
        <v>0.5224248055690891</v>
      </c>
    </row>
    <row r="12025" spans="1:7" hidden="1" x14ac:dyDescent="0.2">
      <c r="A12025" t="s">
        <v>411</v>
      </c>
      <c r="B12025">
        <v>1</v>
      </c>
      <c r="C12025">
        <v>13</v>
      </c>
      <c r="D12025" t="s">
        <v>8963</v>
      </c>
      <c r="E12025">
        <v>49.207756000000003</v>
      </c>
      <c r="F12025">
        <v>-122.46835400000001</v>
      </c>
      <c r="G12025">
        <f>IF(route_map__2[[#This Row],[route_label]]&lt;&gt;A12026,0,SQRT((E12026-route_map__2[[#This Row],[stop_lat]])^2 + ((F12026-route_map__2[[#This Row],[stop_lon]])*COS(RADIANS(route_map__2[[#This Row],[stop_lat]])))^2)*111.32)</f>
        <v>0.4727772986131773</v>
      </c>
    </row>
    <row r="12026" spans="1:7" hidden="1" x14ac:dyDescent="0.2">
      <c r="A12026" t="s">
        <v>411</v>
      </c>
      <c r="B12026">
        <v>1</v>
      </c>
      <c r="C12026">
        <v>14</v>
      </c>
      <c r="D12026" t="s">
        <v>8964</v>
      </c>
      <c r="E12026">
        <v>49.212003000000003</v>
      </c>
      <c r="F12026">
        <v>-122.468339</v>
      </c>
      <c r="G12026">
        <f>IF(route_map__2[[#This Row],[route_label]]&lt;&gt;A12027,0,SQRT((E12027-route_map__2[[#This Row],[stop_lat]])^2 + ((F12027-route_map__2[[#This Row],[stop_lon]])*COS(RADIANS(route_map__2[[#This Row],[stop_lat]])))^2)*111.32)</f>
        <v>0.55460473941700084</v>
      </c>
    </row>
    <row r="12027" spans="1:7" hidden="1" x14ac:dyDescent="0.2">
      <c r="A12027" t="s">
        <v>411</v>
      </c>
      <c r="B12027">
        <v>1</v>
      </c>
      <c r="C12027">
        <v>15</v>
      </c>
      <c r="D12027" t="s">
        <v>8965</v>
      </c>
      <c r="E12027">
        <v>49.215502000000001</v>
      </c>
      <c r="F12027">
        <v>-122.46290999999999</v>
      </c>
      <c r="G12027">
        <f>IF(route_map__2[[#This Row],[route_label]]&lt;&gt;A12028,0,SQRT((E12028-route_map__2[[#This Row],[stop_lat]])^2 + ((F12028-route_map__2[[#This Row],[stop_lon]])*COS(RADIANS(route_map__2[[#This Row],[stop_lat]])))^2)*111.32)</f>
        <v>0.4877758810770641</v>
      </c>
    </row>
    <row r="12028" spans="1:7" hidden="1" x14ac:dyDescent="0.2">
      <c r="A12028" t="s">
        <v>411</v>
      </c>
      <c r="B12028">
        <v>1</v>
      </c>
      <c r="C12028">
        <v>16</v>
      </c>
      <c r="D12028" t="s">
        <v>8966</v>
      </c>
      <c r="E12028">
        <v>49.218794000000003</v>
      </c>
      <c r="F12028">
        <v>-122.458483</v>
      </c>
      <c r="G12028">
        <f>IF(route_map__2[[#This Row],[route_label]]&lt;&gt;A12029,0,SQRT((E12029-route_map__2[[#This Row],[stop_lat]])^2 + ((F12029-route_map__2[[#This Row],[stop_lon]])*COS(RADIANS(route_map__2[[#This Row],[stop_lat]])))^2)*111.32)</f>
        <v>0.25314747367005547</v>
      </c>
    </row>
    <row r="12029" spans="1:7" hidden="1" x14ac:dyDescent="0.2">
      <c r="A12029" t="s">
        <v>411</v>
      </c>
      <c r="B12029">
        <v>1</v>
      </c>
      <c r="C12029">
        <v>17</v>
      </c>
      <c r="D12029" t="s">
        <v>8967</v>
      </c>
      <c r="E12029">
        <v>49.220086999999999</v>
      </c>
      <c r="F12029">
        <v>-122.461347</v>
      </c>
      <c r="G12029">
        <f>IF(route_map__2[[#This Row],[route_label]]&lt;&gt;A12030,0,SQRT((E12030-route_map__2[[#This Row],[stop_lat]])^2 + ((F12030-route_map__2[[#This Row],[stop_lon]])*COS(RADIANS(route_map__2[[#This Row],[stop_lat]])))^2)*111.32)</f>
        <v>1.1720478529875231</v>
      </c>
    </row>
    <row r="12030" spans="1:7" hidden="1" x14ac:dyDescent="0.2">
      <c r="A12030" t="s">
        <v>411</v>
      </c>
      <c r="B12030">
        <v>1</v>
      </c>
      <c r="C12030">
        <v>18</v>
      </c>
      <c r="D12030" t="s">
        <v>8968</v>
      </c>
      <c r="E12030">
        <v>49.220182000000001</v>
      </c>
      <c r="F12030">
        <v>-122.47746600000001</v>
      </c>
      <c r="G12030">
        <f>IF(route_map__2[[#This Row],[route_label]]&lt;&gt;A12031,0,SQRT((E12031-route_map__2[[#This Row],[stop_lat]])^2 + ((F12031-route_map__2[[#This Row],[stop_lon]])*COS(RADIANS(route_map__2[[#This Row],[stop_lat]])))^2)*111.32)</f>
        <v>0.90305195087759882</v>
      </c>
    </row>
    <row r="12031" spans="1:7" hidden="1" x14ac:dyDescent="0.2">
      <c r="A12031" t="s">
        <v>411</v>
      </c>
      <c r="B12031">
        <v>1</v>
      </c>
      <c r="C12031">
        <v>19</v>
      </c>
      <c r="D12031" t="s">
        <v>8969</v>
      </c>
      <c r="E12031">
        <v>49.220208999999997</v>
      </c>
      <c r="F12031">
        <v>-122.489886</v>
      </c>
      <c r="G12031">
        <f>IF(route_map__2[[#This Row],[route_label]]&lt;&gt;A12032,0,SQRT((E12032-route_map__2[[#This Row],[stop_lat]])^2 + ((F12032-route_map__2[[#This Row],[stop_lon]])*COS(RADIANS(route_map__2[[#This Row],[stop_lat]])))^2)*111.32)</f>
        <v>0.24118976656104107</v>
      </c>
    </row>
    <row r="12032" spans="1:7" hidden="1" x14ac:dyDescent="0.2">
      <c r="A12032" t="s">
        <v>411</v>
      </c>
      <c r="B12032">
        <v>1</v>
      </c>
      <c r="C12032">
        <v>20</v>
      </c>
      <c r="D12032" t="s">
        <v>8970</v>
      </c>
      <c r="E12032">
        <v>49.220303999999999</v>
      </c>
      <c r="F12032">
        <v>-122.4932</v>
      </c>
      <c r="G12032">
        <f>IF(route_map__2[[#This Row],[route_label]]&lt;&gt;A12033,0,SQRT((E12033-route_map__2[[#This Row],[stop_lat]])^2 + ((F12033-route_map__2[[#This Row],[stop_lon]])*COS(RADIANS(route_map__2[[#This Row],[stop_lat]])))^2)*111.32)</f>
        <v>0.59721628113239345</v>
      </c>
    </row>
    <row r="12033" spans="1:7" hidden="1" x14ac:dyDescent="0.2">
      <c r="A12033" t="s">
        <v>411</v>
      </c>
      <c r="B12033">
        <v>1</v>
      </c>
      <c r="C12033">
        <v>21</v>
      </c>
      <c r="D12033" t="s">
        <v>8971</v>
      </c>
      <c r="E12033">
        <v>49.220444000000001</v>
      </c>
      <c r="F12033">
        <v>-122.501411</v>
      </c>
      <c r="G12033">
        <f>IF(route_map__2[[#This Row],[route_label]]&lt;&gt;A12034,0,SQRT((E12034-route_map__2[[#This Row],[stop_lat]])^2 + ((F12034-route_map__2[[#This Row],[stop_lon]])*COS(RADIANS(route_map__2[[#This Row],[stop_lat]])))^2)*111.32)</f>
        <v>0.92342982858622369</v>
      </c>
    </row>
    <row r="12034" spans="1:7" hidden="1" x14ac:dyDescent="0.2">
      <c r="A12034" t="s">
        <v>411</v>
      </c>
      <c r="B12034">
        <v>1</v>
      </c>
      <c r="C12034">
        <v>22</v>
      </c>
      <c r="D12034" t="s">
        <v>8972</v>
      </c>
      <c r="E12034">
        <v>49.220509999999997</v>
      </c>
      <c r="F12034">
        <v>-122.514111</v>
      </c>
      <c r="G12034">
        <f>IF(route_map__2[[#This Row],[route_label]]&lt;&gt;A12035,0,SQRT((E12035-route_map__2[[#This Row],[stop_lat]])^2 + ((F12035-route_map__2[[#This Row],[stop_lon]])*COS(RADIANS(route_map__2[[#This Row],[stop_lat]])))^2)*111.32)</f>
        <v>0.72001574879614061</v>
      </c>
    </row>
    <row r="12035" spans="1:7" hidden="1" x14ac:dyDescent="0.2">
      <c r="A12035" t="s">
        <v>411</v>
      </c>
      <c r="B12035">
        <v>1</v>
      </c>
      <c r="C12035">
        <v>23</v>
      </c>
      <c r="D12035" t="s">
        <v>8973</v>
      </c>
      <c r="E12035">
        <v>49.22043</v>
      </c>
      <c r="F12035">
        <v>-122.524013</v>
      </c>
      <c r="G12035">
        <f>IF(route_map__2[[#This Row],[route_label]]&lt;&gt;A12036,0,SQRT((E12036-route_map__2[[#This Row],[stop_lat]])^2 + ((F12036-route_map__2[[#This Row],[stop_lon]])*COS(RADIANS(route_map__2[[#This Row],[stop_lat]])))^2)*111.32)</f>
        <v>0.40651228181548066</v>
      </c>
    </row>
    <row r="12036" spans="1:7" hidden="1" x14ac:dyDescent="0.2">
      <c r="A12036" t="s">
        <v>411</v>
      </c>
      <c r="B12036">
        <v>1</v>
      </c>
      <c r="C12036">
        <v>24</v>
      </c>
      <c r="D12036" t="s">
        <v>8974</v>
      </c>
      <c r="E12036">
        <v>49.220362000000002</v>
      </c>
      <c r="F12036">
        <v>-122.52960299999999</v>
      </c>
      <c r="G12036">
        <f>IF(route_map__2[[#This Row],[route_label]]&lt;&gt;A12037,0,SQRT((E12037-route_map__2[[#This Row],[stop_lat]])^2 + ((F12037-route_map__2[[#This Row],[stop_lon]])*COS(RADIANS(route_map__2[[#This Row],[stop_lat]])))^2)*111.32)</f>
        <v>0.45676603578076636</v>
      </c>
    </row>
    <row r="12037" spans="1:7" hidden="1" x14ac:dyDescent="0.2">
      <c r="A12037" t="s">
        <v>411</v>
      </c>
      <c r="B12037">
        <v>1</v>
      </c>
      <c r="C12037">
        <v>25</v>
      </c>
      <c r="D12037" t="s">
        <v>8543</v>
      </c>
      <c r="E12037">
        <v>49.220336000000003</v>
      </c>
      <c r="F12037">
        <v>-122.53588499999999</v>
      </c>
      <c r="G12037">
        <f>IF(route_map__2[[#This Row],[route_label]]&lt;&gt;A12038,0,SQRT((E12038-route_map__2[[#This Row],[stop_lat]])^2 + ((F12038-route_map__2[[#This Row],[stop_lon]])*COS(RADIANS(route_map__2[[#This Row],[stop_lat]])))^2)*111.32)</f>
        <v>0.34806377540614636</v>
      </c>
    </row>
    <row r="12038" spans="1:7" hidden="1" x14ac:dyDescent="0.2">
      <c r="A12038" t="s">
        <v>411</v>
      </c>
      <c r="B12038">
        <v>1</v>
      </c>
      <c r="C12038">
        <v>26</v>
      </c>
      <c r="D12038" t="s">
        <v>8544</v>
      </c>
      <c r="E12038">
        <v>49.220317000000001</v>
      </c>
      <c r="F12038">
        <v>-122.540672</v>
      </c>
      <c r="G12038">
        <f>IF(route_map__2[[#This Row],[route_label]]&lt;&gt;A12039,0,SQRT((E12039-route_map__2[[#This Row],[stop_lat]])^2 + ((F12039-route_map__2[[#This Row],[stop_lon]])*COS(RADIANS(route_map__2[[#This Row],[stop_lat]])))^2)*111.32)</f>
        <v>0.35265291980206714</v>
      </c>
    </row>
    <row r="12039" spans="1:7" hidden="1" x14ac:dyDescent="0.2">
      <c r="A12039" t="s">
        <v>411</v>
      </c>
      <c r="B12039">
        <v>1</v>
      </c>
      <c r="C12039">
        <v>27</v>
      </c>
      <c r="D12039" t="s">
        <v>8545</v>
      </c>
      <c r="E12039">
        <v>49.220345999999999</v>
      </c>
      <c r="F12039">
        <v>-122.54552200000001</v>
      </c>
      <c r="G12039">
        <f>IF(route_map__2[[#This Row],[route_label]]&lt;&gt;A12040,0,SQRT((E12040-route_map__2[[#This Row],[stop_lat]])^2 + ((F12040-route_map__2[[#This Row],[stop_lon]])*COS(RADIANS(route_map__2[[#This Row],[stop_lat]])))^2)*111.32)</f>
        <v>0.40194750284994929</v>
      </c>
    </row>
    <row r="12040" spans="1:7" hidden="1" x14ac:dyDescent="0.2">
      <c r="A12040" t="s">
        <v>411</v>
      </c>
      <c r="B12040">
        <v>1</v>
      </c>
      <c r="C12040">
        <v>28</v>
      </c>
      <c r="D12040" t="s">
        <v>8546</v>
      </c>
      <c r="E12040">
        <v>49.220374999999997</v>
      </c>
      <c r="F12040">
        <v>-122.55105</v>
      </c>
      <c r="G12040">
        <f>IF(route_map__2[[#This Row],[route_label]]&lt;&gt;A12041,0,SQRT((E12041-route_map__2[[#This Row],[stop_lat]])^2 + ((F12041-route_map__2[[#This Row],[stop_lon]])*COS(RADIANS(route_map__2[[#This Row],[stop_lat]])))^2)*111.32)</f>
        <v>0.49272803014842781</v>
      </c>
    </row>
    <row r="12041" spans="1:7" hidden="1" x14ac:dyDescent="0.2">
      <c r="A12041" t="s">
        <v>411</v>
      </c>
      <c r="B12041">
        <v>1</v>
      </c>
      <c r="C12041">
        <v>29</v>
      </c>
      <c r="D12041" t="s">
        <v>8547</v>
      </c>
      <c r="E12041">
        <v>49.220440000000004</v>
      </c>
      <c r="F12041">
        <v>-122.55782600000001</v>
      </c>
      <c r="G12041">
        <f>IF(route_map__2[[#This Row],[route_label]]&lt;&gt;A12042,0,SQRT((E12042-route_map__2[[#This Row],[stop_lat]])^2 + ((F12042-route_map__2[[#This Row],[stop_lon]])*COS(RADIANS(route_map__2[[#This Row],[stop_lat]])))^2)*111.32)</f>
        <v>0.29573200894683527</v>
      </c>
    </row>
    <row r="12042" spans="1:7" hidden="1" x14ac:dyDescent="0.2">
      <c r="A12042" t="s">
        <v>411</v>
      </c>
      <c r="B12042">
        <v>1</v>
      </c>
      <c r="C12042">
        <v>30</v>
      </c>
      <c r="D12042" t="s">
        <v>8548</v>
      </c>
      <c r="E12042">
        <v>49.220405</v>
      </c>
      <c r="F12042">
        <v>-122.561893</v>
      </c>
      <c r="G12042">
        <f>IF(route_map__2[[#This Row],[route_label]]&lt;&gt;A12043,0,SQRT((E12043-route_map__2[[#This Row],[stop_lat]])^2 + ((F12043-route_map__2[[#This Row],[stop_lon]])*COS(RADIANS(route_map__2[[#This Row],[stop_lat]])))^2)*111.32)</f>
        <v>0.27753581206967753</v>
      </c>
    </row>
    <row r="12043" spans="1:7" hidden="1" x14ac:dyDescent="0.2">
      <c r="A12043" t="s">
        <v>411</v>
      </c>
      <c r="B12043">
        <v>1</v>
      </c>
      <c r="C12043">
        <v>31</v>
      </c>
      <c r="D12043" t="s">
        <v>8549</v>
      </c>
      <c r="E12043">
        <v>49.220421999999999</v>
      </c>
      <c r="F12043">
        <v>-122.56571</v>
      </c>
      <c r="G12043">
        <f>IF(route_map__2[[#This Row],[route_label]]&lt;&gt;A12044,0,SQRT((E12044-route_map__2[[#This Row],[stop_lat]])^2 + ((F12044-route_map__2[[#This Row],[stop_lon]])*COS(RADIANS(route_map__2[[#This Row],[stop_lat]])))^2)*111.32)</f>
        <v>0.21790991666086398</v>
      </c>
    </row>
    <row r="12044" spans="1:7" hidden="1" x14ac:dyDescent="0.2">
      <c r="A12044" t="s">
        <v>411</v>
      </c>
      <c r="B12044">
        <v>1</v>
      </c>
      <c r="C12044">
        <v>32</v>
      </c>
      <c r="D12044" t="s">
        <v>8550</v>
      </c>
      <c r="E12044">
        <v>49.22043</v>
      </c>
      <c r="F12044">
        <v>-122.568707</v>
      </c>
      <c r="G12044">
        <f>IF(route_map__2[[#This Row],[route_label]]&lt;&gt;A12045,0,SQRT((E12045-route_map__2[[#This Row],[stop_lat]])^2 + ((F12045-route_map__2[[#This Row],[stop_lon]])*COS(RADIANS(route_map__2[[#This Row],[stop_lat]])))^2)*111.32)</f>
        <v>0.37045099231288042</v>
      </c>
    </row>
    <row r="12045" spans="1:7" hidden="1" x14ac:dyDescent="0.2">
      <c r="A12045" t="s">
        <v>411</v>
      </c>
      <c r="B12045">
        <v>1</v>
      </c>
      <c r="C12045">
        <v>33</v>
      </c>
      <c r="D12045" t="s">
        <v>8551</v>
      </c>
      <c r="E12045">
        <v>49.220430999999998</v>
      </c>
      <c r="F12045">
        <v>-122.573802</v>
      </c>
      <c r="G12045">
        <f>IF(route_map__2[[#This Row],[route_label]]&lt;&gt;A12046,0,SQRT((E12046-route_map__2[[#This Row],[stop_lat]])^2 + ((F12046-route_map__2[[#This Row],[stop_lon]])*COS(RADIANS(route_map__2[[#This Row],[stop_lat]])))^2)*111.32)</f>
        <v>0.46781224593160814</v>
      </c>
    </row>
    <row r="12046" spans="1:7" hidden="1" x14ac:dyDescent="0.2">
      <c r="A12046" t="s">
        <v>411</v>
      </c>
      <c r="B12046">
        <v>1</v>
      </c>
      <c r="C12046">
        <v>34</v>
      </c>
      <c r="D12046" t="s">
        <v>8552</v>
      </c>
      <c r="E12046">
        <v>49.220449000000002</v>
      </c>
      <c r="F12046">
        <v>-122.580236</v>
      </c>
      <c r="G12046">
        <f>IF(route_map__2[[#This Row],[route_label]]&lt;&gt;A12047,0,SQRT((E12047-route_map__2[[#This Row],[stop_lat]])^2 + ((F12047-route_map__2[[#This Row],[stop_lon]])*COS(RADIANS(route_map__2[[#This Row],[stop_lat]])))^2)*111.32)</f>
        <v>0.37649678058534952</v>
      </c>
    </row>
    <row r="12047" spans="1:7" hidden="1" x14ac:dyDescent="0.2">
      <c r="A12047" t="s">
        <v>411</v>
      </c>
      <c r="B12047">
        <v>1</v>
      </c>
      <c r="C12047">
        <v>35</v>
      </c>
      <c r="D12047" t="s">
        <v>8553</v>
      </c>
      <c r="E12047">
        <v>49.220475</v>
      </c>
      <c r="F12047">
        <v>-122.585414</v>
      </c>
      <c r="G12047">
        <f>IF(route_map__2[[#This Row],[route_label]]&lt;&gt;A12048,0,SQRT((E12048-route_map__2[[#This Row],[stop_lat]])^2 + ((F12048-route_map__2[[#This Row],[stop_lon]])*COS(RADIANS(route_map__2[[#This Row],[stop_lat]])))^2)*111.32)</f>
        <v>0.24677885173128875</v>
      </c>
    </row>
    <row r="12048" spans="1:7" hidden="1" x14ac:dyDescent="0.2">
      <c r="A12048" t="s">
        <v>411</v>
      </c>
      <c r="B12048">
        <v>1</v>
      </c>
      <c r="C12048">
        <v>36</v>
      </c>
      <c r="D12048" t="s">
        <v>8554</v>
      </c>
      <c r="E12048">
        <v>49.220489999999998</v>
      </c>
      <c r="F12048">
        <v>-122.588808</v>
      </c>
      <c r="G12048">
        <f>IF(route_map__2[[#This Row],[route_label]]&lt;&gt;A12049,0,SQRT((E12049-route_map__2[[#This Row],[stop_lat]])^2 + ((F12049-route_map__2[[#This Row],[stop_lon]])*COS(RADIANS(route_map__2[[#This Row],[stop_lat]])))^2)*111.32)</f>
        <v>0.14186438601264498</v>
      </c>
    </row>
    <row r="12049" spans="1:7" hidden="1" x14ac:dyDescent="0.2">
      <c r="A12049" t="s">
        <v>411</v>
      </c>
      <c r="B12049">
        <v>1</v>
      </c>
      <c r="C12049">
        <v>37</v>
      </c>
      <c r="D12049" t="s">
        <v>8555</v>
      </c>
      <c r="E12049">
        <v>49.220505000000003</v>
      </c>
      <c r="F12049">
        <v>-122.59075900000001</v>
      </c>
      <c r="G12049">
        <f>IF(route_map__2[[#This Row],[route_label]]&lt;&gt;A12050,0,SQRT((E12050-route_map__2[[#This Row],[stop_lat]])^2 + ((F12050-route_map__2[[#This Row],[stop_lon]])*COS(RADIANS(route_map__2[[#This Row],[stop_lat]])))^2)*111.32)</f>
        <v>0.41173832609787303</v>
      </c>
    </row>
    <row r="12050" spans="1:7" hidden="1" x14ac:dyDescent="0.2">
      <c r="A12050" t="s">
        <v>411</v>
      </c>
      <c r="B12050">
        <v>1</v>
      </c>
      <c r="C12050">
        <v>38</v>
      </c>
      <c r="D12050" t="s">
        <v>8855</v>
      </c>
      <c r="E12050">
        <v>49.219427000000003</v>
      </c>
      <c r="F12050">
        <v>-122.596176</v>
      </c>
      <c r="G12050">
        <f>IF(route_map__2[[#This Row],[route_label]]&lt;&gt;A12051,0,SQRT((E12051-route_map__2[[#This Row],[stop_lat]])^2 + ((F12051-route_map__2[[#This Row],[stop_lon]])*COS(RADIANS(route_map__2[[#This Row],[stop_lat]])))^2)*111.32)</f>
        <v>0</v>
      </c>
    </row>
    <row r="12051" spans="1:7" hidden="1" x14ac:dyDescent="0.2">
      <c r="A12051" t="s">
        <v>252</v>
      </c>
      <c r="B12051">
        <v>0</v>
      </c>
      <c r="C12051">
        <v>1</v>
      </c>
      <c r="D12051" t="s">
        <v>8975</v>
      </c>
      <c r="E12051">
        <v>49.233381000000001</v>
      </c>
      <c r="F12051">
        <v>-122.882642</v>
      </c>
      <c r="G12051">
        <f>IF(route_map__2[[#This Row],[route_label]]&lt;&gt;A12052,0,SQRT((E12052-route_map__2[[#This Row],[stop_lat]])^2 + ((F12052-route_map__2[[#This Row],[stop_lon]])*COS(RADIANS(route_map__2[[#This Row],[stop_lat]])))^2)*111.32)</f>
        <v>0.60241736224338738</v>
      </c>
    </row>
    <row r="12052" spans="1:7" hidden="1" x14ac:dyDescent="0.2">
      <c r="A12052" t="s">
        <v>252</v>
      </c>
      <c r="B12052">
        <v>0</v>
      </c>
      <c r="C12052">
        <v>2</v>
      </c>
      <c r="D12052" t="s">
        <v>3724</v>
      </c>
      <c r="E12052">
        <v>49.23556</v>
      </c>
      <c r="F12052">
        <v>-122.875056</v>
      </c>
      <c r="G12052">
        <f>IF(route_map__2[[#This Row],[route_label]]&lt;&gt;A12053,0,SQRT((E12053-route_map__2[[#This Row],[stop_lat]])^2 + ((F12053-route_map__2[[#This Row],[stop_lon]])*COS(RADIANS(route_map__2[[#This Row],[stop_lat]])))^2)*111.32)</f>
        <v>0.1441210593611012</v>
      </c>
    </row>
    <row r="12053" spans="1:7" hidden="1" x14ac:dyDescent="0.2">
      <c r="A12053" t="s">
        <v>252</v>
      </c>
      <c r="B12053">
        <v>0</v>
      </c>
      <c r="C12053">
        <v>3</v>
      </c>
      <c r="D12053" t="s">
        <v>3890</v>
      </c>
      <c r="E12053">
        <v>49.236125000000001</v>
      </c>
      <c r="F12053">
        <v>-122.873272</v>
      </c>
      <c r="G12053">
        <f>IF(route_map__2[[#This Row],[route_label]]&lt;&gt;A12054,0,SQRT((E12054-route_map__2[[#This Row],[stop_lat]])^2 + ((F12054-route_map__2[[#This Row],[stop_lon]])*COS(RADIANS(route_map__2[[#This Row],[stop_lat]])))^2)*111.32)</f>
        <v>0.41686419325669272</v>
      </c>
    </row>
    <row r="12054" spans="1:7" hidden="1" x14ac:dyDescent="0.2">
      <c r="A12054" t="s">
        <v>252</v>
      </c>
      <c r="B12054">
        <v>0</v>
      </c>
      <c r="C12054">
        <v>4</v>
      </c>
      <c r="D12054" t="s">
        <v>3891</v>
      </c>
      <c r="E12054">
        <v>49.235584000000003</v>
      </c>
      <c r="F12054">
        <v>-122.867597</v>
      </c>
      <c r="G12054">
        <f>IF(route_map__2[[#This Row],[route_label]]&lt;&gt;A12055,0,SQRT((E12055-route_map__2[[#This Row],[stop_lat]])^2 + ((F12055-route_map__2[[#This Row],[stop_lon]])*COS(RADIANS(route_map__2[[#This Row],[stop_lat]])))^2)*111.32)</f>
        <v>0.25618242864666629</v>
      </c>
    </row>
    <row r="12055" spans="1:7" hidden="1" x14ac:dyDescent="0.2">
      <c r="A12055" t="s">
        <v>252</v>
      </c>
      <c r="B12055">
        <v>0</v>
      </c>
      <c r="C12055">
        <v>5</v>
      </c>
      <c r="D12055" t="s">
        <v>3892</v>
      </c>
      <c r="E12055">
        <v>49.234856999999998</v>
      </c>
      <c r="F12055">
        <v>-122.86425300000001</v>
      </c>
      <c r="G12055">
        <f>IF(route_map__2[[#This Row],[route_label]]&lt;&gt;A12056,0,SQRT((E12056-route_map__2[[#This Row],[stop_lat]])^2 + ((F12056-route_map__2[[#This Row],[stop_lon]])*COS(RADIANS(route_map__2[[#This Row],[stop_lat]])))^2)*111.32)</f>
        <v>1.0960350500542582</v>
      </c>
    </row>
    <row r="12056" spans="1:7" hidden="1" x14ac:dyDescent="0.2">
      <c r="A12056" t="s">
        <v>252</v>
      </c>
      <c r="B12056">
        <v>0</v>
      </c>
      <c r="C12056">
        <v>6</v>
      </c>
      <c r="D12056" t="s">
        <v>3893</v>
      </c>
      <c r="E12056">
        <v>49.229194999999997</v>
      </c>
      <c r="F12056">
        <v>-122.851917</v>
      </c>
      <c r="G12056">
        <f>IF(route_map__2[[#This Row],[route_label]]&lt;&gt;A12057,0,SQRT((E12057-route_map__2[[#This Row],[stop_lat]])^2 + ((F12057-route_map__2[[#This Row],[stop_lon]])*COS(RADIANS(route_map__2[[#This Row],[stop_lat]])))^2)*111.32)</f>
        <v>0.29152813730696842</v>
      </c>
    </row>
    <row r="12057" spans="1:7" hidden="1" x14ac:dyDescent="0.2">
      <c r="A12057" t="s">
        <v>252</v>
      </c>
      <c r="B12057">
        <v>0</v>
      </c>
      <c r="C12057">
        <v>7</v>
      </c>
      <c r="D12057" t="s">
        <v>8976</v>
      </c>
      <c r="E12057">
        <v>49.228789999999996</v>
      </c>
      <c r="F12057">
        <v>-122.847955</v>
      </c>
      <c r="G12057">
        <f>IF(route_map__2[[#This Row],[route_label]]&lt;&gt;A12058,0,SQRT((E12058-route_map__2[[#This Row],[stop_lat]])^2 + ((F12058-route_map__2[[#This Row],[stop_lon]])*COS(RADIANS(route_map__2[[#This Row],[stop_lat]])))^2)*111.32)</f>
        <v>0.65098984029761398</v>
      </c>
    </row>
    <row r="12058" spans="1:7" hidden="1" x14ac:dyDescent="0.2">
      <c r="A12058" t="s">
        <v>252</v>
      </c>
      <c r="B12058">
        <v>0</v>
      </c>
      <c r="C12058">
        <v>8</v>
      </c>
      <c r="D12058" t="s">
        <v>3898</v>
      </c>
      <c r="E12058">
        <v>49.227932000000003</v>
      </c>
      <c r="F12058">
        <v>-122.839097</v>
      </c>
      <c r="G12058">
        <f>IF(route_map__2[[#This Row],[route_label]]&lt;&gt;A12059,0,SQRT((E12059-route_map__2[[#This Row],[stop_lat]])^2 + ((F12059-route_map__2[[#This Row],[stop_lon]])*COS(RADIANS(route_map__2[[#This Row],[stop_lat]])))^2)*111.32)</f>
        <v>0.28237470066421927</v>
      </c>
    </row>
    <row r="12059" spans="1:7" hidden="1" x14ac:dyDescent="0.2">
      <c r="A12059" t="s">
        <v>252</v>
      </c>
      <c r="B12059">
        <v>0</v>
      </c>
      <c r="C12059">
        <v>9</v>
      </c>
      <c r="D12059" t="s">
        <v>3899</v>
      </c>
      <c r="E12059">
        <v>49.228758999999997</v>
      </c>
      <c r="F12059">
        <v>-122.835425</v>
      </c>
      <c r="G12059">
        <f>IF(route_map__2[[#This Row],[route_label]]&lt;&gt;A12060,0,SQRT((E12060-route_map__2[[#This Row],[stop_lat]])^2 + ((F12060-route_map__2[[#This Row],[stop_lon]])*COS(RADIANS(route_map__2[[#This Row],[stop_lat]])))^2)*111.32)</f>
        <v>0.46105341188875421</v>
      </c>
    </row>
    <row r="12060" spans="1:7" hidden="1" x14ac:dyDescent="0.2">
      <c r="A12060" t="s">
        <v>252</v>
      </c>
      <c r="B12060">
        <v>0</v>
      </c>
      <c r="C12060">
        <v>10</v>
      </c>
      <c r="D12060" t="s">
        <v>3900</v>
      </c>
      <c r="E12060">
        <v>49.227384999999998</v>
      </c>
      <c r="F12060">
        <v>-122.829442</v>
      </c>
      <c r="G12060">
        <f>IF(route_map__2[[#This Row],[route_label]]&lt;&gt;A12061,0,SQRT((E12061-route_map__2[[#This Row],[stop_lat]])^2 + ((F12061-route_map__2[[#This Row],[stop_lon]])*COS(RADIANS(route_map__2[[#This Row],[stop_lat]])))^2)*111.32)</f>
        <v>0.36594242657945047</v>
      </c>
    </row>
    <row r="12061" spans="1:7" hidden="1" x14ac:dyDescent="0.2">
      <c r="A12061" t="s">
        <v>252</v>
      </c>
      <c r="B12061">
        <v>0</v>
      </c>
      <c r="C12061">
        <v>11</v>
      </c>
      <c r="D12061" t="s">
        <v>3901</v>
      </c>
      <c r="E12061">
        <v>49.226312</v>
      </c>
      <c r="F12061">
        <v>-122.824684</v>
      </c>
      <c r="G12061">
        <f>IF(route_map__2[[#This Row],[route_label]]&lt;&gt;A12062,0,SQRT((E12062-route_map__2[[#This Row],[stop_lat]])^2 + ((F12062-route_map__2[[#This Row],[stop_lon]])*COS(RADIANS(route_map__2[[#This Row],[stop_lat]])))^2)*111.32)</f>
        <v>4.8807203152316472</v>
      </c>
    </row>
    <row r="12062" spans="1:7" hidden="1" x14ac:dyDescent="0.2">
      <c r="A12062" t="s">
        <v>252</v>
      </c>
      <c r="B12062">
        <v>0</v>
      </c>
      <c r="C12062">
        <v>12</v>
      </c>
      <c r="D12062" t="s">
        <v>4232</v>
      </c>
      <c r="E12062">
        <v>49.239874999999998</v>
      </c>
      <c r="F12062">
        <v>-122.760842</v>
      </c>
      <c r="G12062">
        <f>IF(route_map__2[[#This Row],[route_label]]&lt;&gt;A12063,0,SQRT((E12063-route_map__2[[#This Row],[stop_lat]])^2 + ((F12063-route_map__2[[#This Row],[stop_lon]])*COS(RADIANS(route_map__2[[#This Row],[stop_lat]])))^2)*111.32)</f>
        <v>1.2409414027588368</v>
      </c>
    </row>
    <row r="12063" spans="1:7" hidden="1" x14ac:dyDescent="0.2">
      <c r="A12063" t="s">
        <v>252</v>
      </c>
      <c r="B12063">
        <v>0</v>
      </c>
      <c r="C12063">
        <v>13</v>
      </c>
      <c r="D12063" t="s">
        <v>4236</v>
      </c>
      <c r="E12063">
        <v>49.246057</v>
      </c>
      <c r="F12063">
        <v>-122.746634</v>
      </c>
      <c r="G12063">
        <f>IF(route_map__2[[#This Row],[route_label]]&lt;&gt;A12064,0,SQRT((E12064-route_map__2[[#This Row],[stop_lat]])^2 + ((F12064-route_map__2[[#This Row],[stop_lon]])*COS(RADIANS(route_map__2[[#This Row],[stop_lat]])))^2)*111.32)</f>
        <v>1.9764177672251575</v>
      </c>
    </row>
    <row r="12064" spans="1:7" hidden="1" x14ac:dyDescent="0.2">
      <c r="A12064" t="s">
        <v>252</v>
      </c>
      <c r="B12064">
        <v>0</v>
      </c>
      <c r="C12064">
        <v>14</v>
      </c>
      <c r="D12064" t="s">
        <v>8502</v>
      </c>
      <c r="E12064">
        <v>49.242956999999997</v>
      </c>
      <c r="F12064">
        <v>-122.719855</v>
      </c>
      <c r="G12064">
        <f>IF(route_map__2[[#This Row],[route_label]]&lt;&gt;A12065,0,SQRT((E12065-route_map__2[[#This Row],[stop_lat]])^2 + ((F12065-route_map__2[[#This Row],[stop_lon]])*COS(RADIANS(route_map__2[[#This Row],[stop_lat]])))^2)*111.32)</f>
        <v>2.6712053948286987</v>
      </c>
    </row>
    <row r="12065" spans="1:7" hidden="1" x14ac:dyDescent="0.2">
      <c r="A12065" t="s">
        <v>252</v>
      </c>
      <c r="B12065">
        <v>0</v>
      </c>
      <c r="C12065">
        <v>15</v>
      </c>
      <c r="D12065" t="s">
        <v>8503</v>
      </c>
      <c r="E12065">
        <v>49.229291000000003</v>
      </c>
      <c r="F12065">
        <v>-122.689643</v>
      </c>
      <c r="G12065">
        <f>IF(route_map__2[[#This Row],[route_label]]&lt;&gt;A12066,0,SQRT((E12066-route_map__2[[#This Row],[stop_lat]])^2 + ((F12066-route_map__2[[#This Row],[stop_lon]])*COS(RADIANS(route_map__2[[#This Row],[stop_lat]])))^2)*111.32)</f>
        <v>0.23255516095589612</v>
      </c>
    </row>
    <row r="12066" spans="1:7" hidden="1" x14ac:dyDescent="0.2">
      <c r="A12066" t="s">
        <v>252</v>
      </c>
      <c r="B12066">
        <v>0</v>
      </c>
      <c r="C12066">
        <v>16</v>
      </c>
      <c r="D12066" t="s">
        <v>8504</v>
      </c>
      <c r="E12066">
        <v>49.227201999999998</v>
      </c>
      <c r="F12066">
        <v>-122.68966899999999</v>
      </c>
      <c r="G12066">
        <f>IF(route_map__2[[#This Row],[route_label]]&lt;&gt;A12067,0,SQRT((E12067-route_map__2[[#This Row],[stop_lat]])^2 + ((F12067-route_map__2[[#This Row],[stop_lon]])*COS(RADIANS(route_map__2[[#This Row],[stop_lat]])))^2)*111.32)</f>
        <v>0.21039933410482295</v>
      </c>
    </row>
    <row r="12067" spans="1:7" hidden="1" x14ac:dyDescent="0.2">
      <c r="A12067" t="s">
        <v>252</v>
      </c>
      <c r="B12067">
        <v>0</v>
      </c>
      <c r="C12067">
        <v>17</v>
      </c>
      <c r="D12067" t="s">
        <v>8505</v>
      </c>
      <c r="E12067">
        <v>49.225312000000002</v>
      </c>
      <c r="F12067">
        <v>-122.689688</v>
      </c>
      <c r="G12067">
        <f>IF(route_map__2[[#This Row],[route_label]]&lt;&gt;A12068,0,SQRT((E12068-route_map__2[[#This Row],[stop_lat]])^2 + ((F12068-route_map__2[[#This Row],[stop_lon]])*COS(RADIANS(route_map__2[[#This Row],[stop_lat]])))^2)*111.32)</f>
        <v>0.44651096549431923</v>
      </c>
    </row>
    <row r="12068" spans="1:7" hidden="1" x14ac:dyDescent="0.2">
      <c r="A12068" t="s">
        <v>252</v>
      </c>
      <c r="B12068">
        <v>0</v>
      </c>
      <c r="C12068">
        <v>18</v>
      </c>
      <c r="D12068" t="s">
        <v>8506</v>
      </c>
      <c r="E12068">
        <v>49.221300999999997</v>
      </c>
      <c r="F12068">
        <v>-122.68972100000001</v>
      </c>
      <c r="G12068">
        <f>IF(route_map__2[[#This Row],[route_label]]&lt;&gt;A12069,0,SQRT((E12069-route_map__2[[#This Row],[stop_lat]])^2 + ((F12069-route_map__2[[#This Row],[stop_lon]])*COS(RADIANS(route_map__2[[#This Row],[stop_lat]])))^2)*111.32)</f>
        <v>0.29566850358278435</v>
      </c>
    </row>
    <row r="12069" spans="1:7" hidden="1" x14ac:dyDescent="0.2">
      <c r="A12069" t="s">
        <v>252</v>
      </c>
      <c r="B12069">
        <v>0</v>
      </c>
      <c r="C12069">
        <v>19</v>
      </c>
      <c r="D12069" t="s">
        <v>8507</v>
      </c>
      <c r="E12069">
        <v>49.218645000000002</v>
      </c>
      <c r="F12069">
        <v>-122.68970400000001</v>
      </c>
      <c r="G12069">
        <f>IF(route_map__2[[#This Row],[route_label]]&lt;&gt;A12070,0,SQRT((E12070-route_map__2[[#This Row],[stop_lat]])^2 + ((F12070-route_map__2[[#This Row],[stop_lon]])*COS(RADIANS(route_map__2[[#This Row],[stop_lat]])))^2)*111.32)</f>
        <v>0.18355025975821718</v>
      </c>
    </row>
    <row r="12070" spans="1:7" hidden="1" x14ac:dyDescent="0.2">
      <c r="A12070" t="s">
        <v>252</v>
      </c>
      <c r="B12070">
        <v>0</v>
      </c>
      <c r="C12070">
        <v>20</v>
      </c>
      <c r="D12070" t="s">
        <v>8508</v>
      </c>
      <c r="E12070">
        <v>49.217084</v>
      </c>
      <c r="F12070">
        <v>-122.688891</v>
      </c>
      <c r="G12070">
        <f>IF(route_map__2[[#This Row],[route_label]]&lt;&gt;A12071,0,SQRT((E12071-route_map__2[[#This Row],[stop_lat]])^2 + ((F12071-route_map__2[[#This Row],[stop_lon]])*COS(RADIANS(route_map__2[[#This Row],[stop_lat]])))^2)*111.32)</f>
        <v>0.43716990965716779</v>
      </c>
    </row>
    <row r="12071" spans="1:7" hidden="1" x14ac:dyDescent="0.2">
      <c r="A12071" t="s">
        <v>252</v>
      </c>
      <c r="B12071">
        <v>0</v>
      </c>
      <c r="C12071">
        <v>21</v>
      </c>
      <c r="D12071" t="s">
        <v>8509</v>
      </c>
      <c r="E12071">
        <v>49.217117000000002</v>
      </c>
      <c r="F12071">
        <v>-122.682879</v>
      </c>
      <c r="G12071">
        <f>IF(route_map__2[[#This Row],[route_label]]&lt;&gt;A12072,0,SQRT((E12072-route_map__2[[#This Row],[stop_lat]])^2 + ((F12072-route_map__2[[#This Row],[stop_lon]])*COS(RADIANS(route_map__2[[#This Row],[stop_lat]])))^2)*111.32)</f>
        <v>0.40277543236486535</v>
      </c>
    </row>
    <row r="12072" spans="1:7" hidden="1" x14ac:dyDescent="0.2">
      <c r="A12072" t="s">
        <v>252</v>
      </c>
      <c r="B12072">
        <v>0</v>
      </c>
      <c r="C12072">
        <v>22</v>
      </c>
      <c r="D12072" t="s">
        <v>8510</v>
      </c>
      <c r="E12072">
        <v>49.217148000000002</v>
      </c>
      <c r="F12072">
        <v>-122.67734</v>
      </c>
      <c r="G12072">
        <f>IF(route_map__2[[#This Row],[route_label]]&lt;&gt;A12073,0,SQRT((E12073-route_map__2[[#This Row],[stop_lat]])^2 + ((F12073-route_map__2[[#This Row],[stop_lon]])*COS(RADIANS(route_map__2[[#This Row],[stop_lat]])))^2)*111.32)</f>
        <v>0.20374533492931429</v>
      </c>
    </row>
    <row r="12073" spans="1:7" hidden="1" x14ac:dyDescent="0.2">
      <c r="A12073" t="s">
        <v>252</v>
      </c>
      <c r="B12073">
        <v>0</v>
      </c>
      <c r="C12073">
        <v>23</v>
      </c>
      <c r="D12073" t="s">
        <v>8511</v>
      </c>
      <c r="E12073">
        <v>49.217156000000003</v>
      </c>
      <c r="F12073">
        <v>-122.674538</v>
      </c>
      <c r="G12073">
        <f>IF(route_map__2[[#This Row],[route_label]]&lt;&gt;A12074,0,SQRT((E12074-route_map__2[[#This Row],[stop_lat]])^2 + ((F12074-route_map__2[[#This Row],[stop_lon]])*COS(RADIANS(route_map__2[[#This Row],[stop_lat]])))^2)*111.32)</f>
        <v>0.2513711226059766</v>
      </c>
    </row>
    <row r="12074" spans="1:7" hidden="1" x14ac:dyDescent="0.2">
      <c r="A12074" t="s">
        <v>252</v>
      </c>
      <c r="B12074">
        <v>0</v>
      </c>
      <c r="C12074">
        <v>24</v>
      </c>
      <c r="D12074" t="s">
        <v>8512</v>
      </c>
      <c r="E12074">
        <v>49.21716</v>
      </c>
      <c r="F12074">
        <v>-122.671081</v>
      </c>
      <c r="G12074">
        <f>IF(route_map__2[[#This Row],[route_label]]&lt;&gt;A12075,0,SQRT((E12075-route_map__2[[#This Row],[stop_lat]])^2 + ((F12075-route_map__2[[#This Row],[stop_lon]])*COS(RADIANS(route_map__2[[#This Row],[stop_lat]])))^2)*111.32)</f>
        <v>0.317723523335742</v>
      </c>
    </row>
    <row r="12075" spans="1:7" hidden="1" x14ac:dyDescent="0.2">
      <c r="A12075" t="s">
        <v>252</v>
      </c>
      <c r="B12075">
        <v>0</v>
      </c>
      <c r="C12075">
        <v>25</v>
      </c>
      <c r="D12075" t="s">
        <v>8513</v>
      </c>
      <c r="E12075">
        <v>49.216845999999997</v>
      </c>
      <c r="F12075">
        <v>-122.666738</v>
      </c>
      <c r="G12075">
        <f>IF(route_map__2[[#This Row],[route_label]]&lt;&gt;A12076,0,SQRT((E12076-route_map__2[[#This Row],[stop_lat]])^2 + ((F12076-route_map__2[[#This Row],[stop_lon]])*COS(RADIANS(route_map__2[[#This Row],[stop_lat]])))^2)*111.32)</f>
        <v>0.32623585904258745</v>
      </c>
    </row>
    <row r="12076" spans="1:7" hidden="1" x14ac:dyDescent="0.2">
      <c r="A12076" t="s">
        <v>252</v>
      </c>
      <c r="B12076">
        <v>0</v>
      </c>
      <c r="C12076">
        <v>26</v>
      </c>
      <c r="D12076" t="s">
        <v>8514</v>
      </c>
      <c r="E12076">
        <v>49.219665999999997</v>
      </c>
      <c r="F12076">
        <v>-122.66551699999999</v>
      </c>
      <c r="G12076">
        <f>IF(route_map__2[[#This Row],[route_label]]&lt;&gt;A12077,0,SQRT((E12077-route_map__2[[#This Row],[stop_lat]])^2 + ((F12077-route_map__2[[#This Row],[stop_lon]])*COS(RADIANS(route_map__2[[#This Row],[stop_lat]])))^2)*111.32)</f>
        <v>0.45190056113797095</v>
      </c>
    </row>
    <row r="12077" spans="1:7" hidden="1" x14ac:dyDescent="0.2">
      <c r="A12077" t="s">
        <v>252</v>
      </c>
      <c r="B12077">
        <v>0</v>
      </c>
      <c r="C12077">
        <v>27</v>
      </c>
      <c r="D12077" t="s">
        <v>8515</v>
      </c>
      <c r="E12077">
        <v>49.221342999999997</v>
      </c>
      <c r="F12077">
        <v>-122.659857</v>
      </c>
      <c r="G12077">
        <f>IF(route_map__2[[#This Row],[route_label]]&lt;&gt;A12078,0,SQRT((E12078-route_map__2[[#This Row],[stop_lat]])^2 + ((F12078-route_map__2[[#This Row],[stop_lon]])*COS(RADIANS(route_map__2[[#This Row],[stop_lat]])))^2)*111.32)</f>
        <v>0.35707362526608794</v>
      </c>
    </row>
    <row r="12078" spans="1:7" hidden="1" x14ac:dyDescent="0.2">
      <c r="A12078" t="s">
        <v>252</v>
      </c>
      <c r="B12078">
        <v>0</v>
      </c>
      <c r="C12078">
        <v>28</v>
      </c>
      <c r="D12078" t="s">
        <v>8516</v>
      </c>
      <c r="E12078">
        <v>49.221322000000001</v>
      </c>
      <c r="F12078">
        <v>-122.654946</v>
      </c>
      <c r="G12078">
        <f>IF(route_map__2[[#This Row],[route_label]]&lt;&gt;A12079,0,SQRT((E12079-route_map__2[[#This Row],[stop_lat]])^2 + ((F12079-route_map__2[[#This Row],[stop_lon]])*COS(RADIANS(route_map__2[[#This Row],[stop_lat]])))^2)*111.32)</f>
        <v>0.36728374744147491</v>
      </c>
    </row>
    <row r="12079" spans="1:7" hidden="1" x14ac:dyDescent="0.2">
      <c r="A12079" t="s">
        <v>252</v>
      </c>
      <c r="B12079">
        <v>0</v>
      </c>
      <c r="C12079">
        <v>29</v>
      </c>
      <c r="D12079" t="s">
        <v>8517</v>
      </c>
      <c r="E12079">
        <v>49.220455000000001</v>
      </c>
      <c r="F12079">
        <v>-122.65007199999999</v>
      </c>
      <c r="G12079">
        <f>IF(route_map__2[[#This Row],[route_label]]&lt;&gt;A12080,0,SQRT((E12080-route_map__2[[#This Row],[stop_lat]])^2 + ((F12080-route_map__2[[#This Row],[stop_lon]])*COS(RADIANS(route_map__2[[#This Row],[stop_lat]])))^2)*111.32)</f>
        <v>0.25543039117576838</v>
      </c>
    </row>
    <row r="12080" spans="1:7" hidden="1" x14ac:dyDescent="0.2">
      <c r="A12080" t="s">
        <v>252</v>
      </c>
      <c r="B12080">
        <v>0</v>
      </c>
      <c r="C12080">
        <v>30</v>
      </c>
      <c r="D12080" t="s">
        <v>8518</v>
      </c>
      <c r="E12080">
        <v>49.220441000000001</v>
      </c>
      <c r="F12080">
        <v>-122.646559</v>
      </c>
      <c r="G12080">
        <f>IF(route_map__2[[#This Row],[route_label]]&lt;&gt;A12081,0,SQRT((E12081-route_map__2[[#This Row],[stop_lat]])^2 + ((F12081-route_map__2[[#This Row],[stop_lon]])*COS(RADIANS(route_map__2[[#This Row],[stop_lat]])))^2)*111.32)</f>
        <v>0.58371116393196387</v>
      </c>
    </row>
    <row r="12081" spans="1:7" hidden="1" x14ac:dyDescent="0.2">
      <c r="A12081" t="s">
        <v>252</v>
      </c>
      <c r="B12081">
        <v>0</v>
      </c>
      <c r="C12081">
        <v>31</v>
      </c>
      <c r="D12081" t="s">
        <v>8519</v>
      </c>
      <c r="E12081">
        <v>49.220464</v>
      </c>
      <c r="F12081">
        <v>-122.638531</v>
      </c>
      <c r="G12081">
        <f>IF(route_map__2[[#This Row],[route_label]]&lt;&gt;A12082,0,SQRT((E12082-route_map__2[[#This Row],[stop_lat]])^2 + ((F12082-route_map__2[[#This Row],[stop_lon]])*COS(RADIANS(route_map__2[[#This Row],[stop_lat]])))^2)*111.32)</f>
        <v>0.52619790453728155</v>
      </c>
    </row>
    <row r="12082" spans="1:7" hidden="1" x14ac:dyDescent="0.2">
      <c r="A12082" t="s">
        <v>252</v>
      </c>
      <c r="B12082">
        <v>0</v>
      </c>
      <c r="C12082">
        <v>32</v>
      </c>
      <c r="D12082" t="s">
        <v>8520</v>
      </c>
      <c r="E12082">
        <v>49.220484999999996</v>
      </c>
      <c r="F12082">
        <v>-122.631294</v>
      </c>
      <c r="G12082">
        <f>IF(route_map__2[[#This Row],[route_label]]&lt;&gt;A12083,0,SQRT((E12083-route_map__2[[#This Row],[stop_lat]])^2 + ((F12083-route_map__2[[#This Row],[stop_lon]])*COS(RADIANS(route_map__2[[#This Row],[stop_lat]])))^2)*111.32)</f>
        <v>0.2763130461352411</v>
      </c>
    </row>
    <row r="12083" spans="1:7" hidden="1" x14ac:dyDescent="0.2">
      <c r="A12083" t="s">
        <v>252</v>
      </c>
      <c r="B12083">
        <v>0</v>
      </c>
      <c r="C12083">
        <v>33</v>
      </c>
      <c r="D12083" t="s">
        <v>8521</v>
      </c>
      <c r="E12083">
        <v>49.220514999999999</v>
      </c>
      <c r="F12083">
        <v>-122.627494</v>
      </c>
      <c r="G12083">
        <f>IF(route_map__2[[#This Row],[route_label]]&lt;&gt;A12084,0,SQRT((E12084-route_map__2[[#This Row],[stop_lat]])^2 + ((F12084-route_map__2[[#This Row],[stop_lon]])*COS(RADIANS(route_map__2[[#This Row],[stop_lat]])))^2)*111.32)</f>
        <v>0.39141093278771705</v>
      </c>
    </row>
    <row r="12084" spans="1:7" hidden="1" x14ac:dyDescent="0.2">
      <c r="A12084" t="s">
        <v>252</v>
      </c>
      <c r="B12084">
        <v>0</v>
      </c>
      <c r="C12084">
        <v>34</v>
      </c>
      <c r="D12084" t="s">
        <v>8522</v>
      </c>
      <c r="E12084">
        <v>49.220478999999997</v>
      </c>
      <c r="F12084">
        <v>-122.622111</v>
      </c>
      <c r="G12084">
        <f>IF(route_map__2[[#This Row],[route_label]]&lt;&gt;A12085,0,SQRT((E12085-route_map__2[[#This Row],[stop_lat]])^2 + ((F12085-route_map__2[[#This Row],[stop_lon]])*COS(RADIANS(route_map__2[[#This Row],[stop_lat]])))^2)*111.32)</f>
        <v>0.3526395174520176</v>
      </c>
    </row>
    <row r="12085" spans="1:7" hidden="1" x14ac:dyDescent="0.2">
      <c r="A12085" t="s">
        <v>252</v>
      </c>
      <c r="B12085">
        <v>0</v>
      </c>
      <c r="C12085">
        <v>35</v>
      </c>
      <c r="D12085" t="s">
        <v>8523</v>
      </c>
      <c r="E12085">
        <v>49.220491000000003</v>
      </c>
      <c r="F12085">
        <v>-122.617261</v>
      </c>
      <c r="G12085">
        <f>IF(route_map__2[[#This Row],[route_label]]&lt;&gt;A12086,0,SQRT((E12086-route_map__2[[#This Row],[stop_lat]])^2 + ((F12086-route_map__2[[#This Row],[stop_lon]])*COS(RADIANS(route_map__2[[#This Row],[stop_lat]])))^2)*111.32)</f>
        <v>0.27368729556046084</v>
      </c>
    </row>
    <row r="12086" spans="1:7" hidden="1" x14ac:dyDescent="0.2">
      <c r="A12086" t="s">
        <v>252</v>
      </c>
      <c r="B12086">
        <v>0</v>
      </c>
      <c r="C12086">
        <v>36</v>
      </c>
      <c r="D12086" t="s">
        <v>8524</v>
      </c>
      <c r="E12086">
        <v>49.220467999999997</v>
      </c>
      <c r="F12086">
        <v>-122.613497</v>
      </c>
      <c r="G12086">
        <f>IF(route_map__2[[#This Row],[route_label]]&lt;&gt;A12087,0,SQRT((E12087-route_map__2[[#This Row],[stop_lat]])^2 + ((F12087-route_map__2[[#This Row],[stop_lon]])*COS(RADIANS(route_map__2[[#This Row],[stop_lat]])))^2)*111.32)</f>
        <v>0.31093578664830956</v>
      </c>
    </row>
    <row r="12087" spans="1:7" hidden="1" x14ac:dyDescent="0.2">
      <c r="A12087" t="s">
        <v>252</v>
      </c>
      <c r="B12087">
        <v>0</v>
      </c>
      <c r="C12087">
        <v>37</v>
      </c>
      <c r="D12087" t="s">
        <v>8525</v>
      </c>
      <c r="E12087">
        <v>49.220427000000001</v>
      </c>
      <c r="F12087">
        <v>-122.60922100000001</v>
      </c>
      <c r="G12087">
        <f>IF(route_map__2[[#This Row],[route_label]]&lt;&gt;A12088,0,SQRT((E12088-route_map__2[[#This Row],[stop_lat]])^2 + ((F12088-route_map__2[[#This Row],[stop_lon]])*COS(RADIANS(route_map__2[[#This Row],[stop_lat]])))^2)*111.32)</f>
        <v>0.19981256206282419</v>
      </c>
    </row>
    <row r="12088" spans="1:7" hidden="1" x14ac:dyDescent="0.2">
      <c r="A12088" t="s">
        <v>252</v>
      </c>
      <c r="B12088">
        <v>0</v>
      </c>
      <c r="C12088">
        <v>38</v>
      </c>
      <c r="D12088" t="s">
        <v>8526</v>
      </c>
      <c r="E12088">
        <v>49.220410000000001</v>
      </c>
      <c r="F12088">
        <v>-122.60647299999999</v>
      </c>
      <c r="G12088">
        <f>IF(route_map__2[[#This Row],[route_label]]&lt;&gt;A12089,0,SQRT((E12089-route_map__2[[#This Row],[stop_lat]])^2 + ((F12089-route_map__2[[#This Row],[stop_lon]])*COS(RADIANS(route_map__2[[#This Row],[stop_lat]])))^2)*111.32)</f>
        <v>0.17974601394088638</v>
      </c>
    </row>
    <row r="12089" spans="1:7" hidden="1" x14ac:dyDescent="0.2">
      <c r="A12089" t="s">
        <v>252</v>
      </c>
      <c r="B12089">
        <v>0</v>
      </c>
      <c r="C12089">
        <v>39</v>
      </c>
      <c r="D12089" t="s">
        <v>8527</v>
      </c>
      <c r="E12089">
        <v>49.220393000000001</v>
      </c>
      <c r="F12089">
        <v>-122.604001</v>
      </c>
      <c r="G12089">
        <f>IF(route_map__2[[#This Row],[route_label]]&lt;&gt;A12090,0,SQRT((E12090-route_map__2[[#This Row],[stop_lat]])^2 + ((F12090-route_map__2[[#This Row],[stop_lon]])*COS(RADIANS(route_map__2[[#This Row],[stop_lat]])))^2)*111.32)</f>
        <v>0.51611714431424605</v>
      </c>
    </row>
    <row r="12090" spans="1:7" hidden="1" x14ac:dyDescent="0.2">
      <c r="A12090" t="s">
        <v>252</v>
      </c>
      <c r="B12090">
        <v>0</v>
      </c>
      <c r="C12090">
        <v>40</v>
      </c>
      <c r="D12090" t="s">
        <v>8977</v>
      </c>
      <c r="E12090">
        <v>49.219504999999998</v>
      </c>
      <c r="F12090">
        <v>-122.59703399999999</v>
      </c>
      <c r="G12090">
        <f>IF(route_map__2[[#This Row],[route_label]]&lt;&gt;A12091,0,SQRT((E12091-route_map__2[[#This Row],[stop_lat]])^2 + ((F12091-route_map__2[[#This Row],[stop_lon]])*COS(RADIANS(route_map__2[[#This Row],[stop_lat]])))^2)*111.32)</f>
        <v>1.1019019382848237E-2</v>
      </c>
    </row>
    <row r="12091" spans="1:7" hidden="1" x14ac:dyDescent="0.2">
      <c r="A12091" t="s">
        <v>252</v>
      </c>
      <c r="B12091">
        <v>1</v>
      </c>
      <c r="C12091">
        <v>1</v>
      </c>
      <c r="D12091" t="s">
        <v>8978</v>
      </c>
      <c r="E12091">
        <v>49.219450000000002</v>
      </c>
      <c r="F12091">
        <v>-122.596908</v>
      </c>
      <c r="G12091">
        <f>IF(route_map__2[[#This Row],[route_label]]&lt;&gt;A12092,0,SQRT((E12092-route_map__2[[#This Row],[stop_lat]])^2 + ((F12092-route_map__2[[#This Row],[stop_lon]])*COS(RADIANS(route_map__2[[#This Row],[stop_lat]])))^2)*111.32)</f>
        <v>0.25160406379166883</v>
      </c>
    </row>
    <row r="12092" spans="1:7" hidden="1" x14ac:dyDescent="0.2">
      <c r="A12092" t="s">
        <v>252</v>
      </c>
      <c r="B12092">
        <v>1</v>
      </c>
      <c r="C12092">
        <v>2</v>
      </c>
      <c r="D12092" t="s">
        <v>8558</v>
      </c>
      <c r="E12092">
        <v>49.220543999999997</v>
      </c>
      <c r="F12092">
        <v>-122.599936</v>
      </c>
      <c r="G12092">
        <f>IF(route_map__2[[#This Row],[route_label]]&lt;&gt;A12093,0,SQRT((E12093-route_map__2[[#This Row],[stop_lat]])^2 + ((F12093-route_map__2[[#This Row],[stop_lon]])*COS(RADIANS(route_map__2[[#This Row],[stop_lat]])))^2)*111.32)</f>
        <v>0.30435903614925824</v>
      </c>
    </row>
    <row r="12093" spans="1:7" hidden="1" x14ac:dyDescent="0.2">
      <c r="A12093" t="s">
        <v>252</v>
      </c>
      <c r="B12093">
        <v>1</v>
      </c>
      <c r="C12093">
        <v>3</v>
      </c>
      <c r="D12093" t="s">
        <v>8559</v>
      </c>
      <c r="E12093">
        <v>49.220551</v>
      </c>
      <c r="F12093">
        <v>-122.604122</v>
      </c>
      <c r="G12093">
        <f>IF(route_map__2[[#This Row],[route_label]]&lt;&gt;A12094,0,SQRT((E12094-route_map__2[[#This Row],[stop_lat]])^2 + ((F12094-route_map__2[[#This Row],[stop_lon]])*COS(RADIANS(route_map__2[[#This Row],[stop_lat]])))^2)*111.32)</f>
        <v>0.2903375377485698</v>
      </c>
    </row>
    <row r="12094" spans="1:7" hidden="1" x14ac:dyDescent="0.2">
      <c r="A12094" t="s">
        <v>252</v>
      </c>
      <c r="B12094">
        <v>1</v>
      </c>
      <c r="C12094">
        <v>4</v>
      </c>
      <c r="D12094" t="s">
        <v>8560</v>
      </c>
      <c r="E12094">
        <v>49.220574999999997</v>
      </c>
      <c r="F12094">
        <v>-122.608115</v>
      </c>
      <c r="G12094">
        <f>IF(route_map__2[[#This Row],[route_label]]&lt;&gt;A12095,0,SQRT((E12095-route_map__2[[#This Row],[stop_lat]])^2 + ((F12095-route_map__2[[#This Row],[stop_lon]])*COS(RADIANS(route_map__2[[#This Row],[stop_lat]])))^2)*111.32)</f>
        <v>0.46426741702508734</v>
      </c>
    </row>
    <row r="12095" spans="1:7" hidden="1" x14ac:dyDescent="0.2">
      <c r="A12095" t="s">
        <v>252</v>
      </c>
      <c r="B12095">
        <v>1</v>
      </c>
      <c r="C12095">
        <v>5</v>
      </c>
      <c r="D12095" t="s">
        <v>8561</v>
      </c>
      <c r="E12095">
        <v>49.220616999999997</v>
      </c>
      <c r="F12095">
        <v>-122.61450000000001</v>
      </c>
      <c r="G12095">
        <f>IF(route_map__2[[#This Row],[route_label]]&lt;&gt;A12096,0,SQRT((E12096-route_map__2[[#This Row],[stop_lat]])^2 + ((F12096-route_map__2[[#This Row],[stop_lon]])*COS(RADIANS(route_map__2[[#This Row],[stop_lat]])))^2)*111.32)</f>
        <v>0.32101479296372953</v>
      </c>
    </row>
    <row r="12096" spans="1:7" hidden="1" x14ac:dyDescent="0.2">
      <c r="A12096" t="s">
        <v>252</v>
      </c>
      <c r="B12096">
        <v>1</v>
      </c>
      <c r="C12096">
        <v>6</v>
      </c>
      <c r="D12096" t="s">
        <v>8562</v>
      </c>
      <c r="E12096">
        <v>49.220635999999999</v>
      </c>
      <c r="F12096">
        <v>-122.618915</v>
      </c>
      <c r="G12096">
        <f>IF(route_map__2[[#This Row],[route_label]]&lt;&gt;A12097,0,SQRT((E12097-route_map__2[[#This Row],[stop_lat]])^2 + ((F12097-route_map__2[[#This Row],[stop_lon]])*COS(RADIANS(route_map__2[[#This Row],[stop_lat]])))^2)*111.32)</f>
        <v>0.35482410482543597</v>
      </c>
    </row>
    <row r="12097" spans="1:7" hidden="1" x14ac:dyDescent="0.2">
      <c r="A12097" t="s">
        <v>252</v>
      </c>
      <c r="B12097">
        <v>1</v>
      </c>
      <c r="C12097">
        <v>7</v>
      </c>
      <c r="D12097" t="s">
        <v>8563</v>
      </c>
      <c r="E12097">
        <v>49.220655999999998</v>
      </c>
      <c r="F12097">
        <v>-122.623795</v>
      </c>
      <c r="G12097">
        <f>IF(route_map__2[[#This Row],[route_label]]&lt;&gt;A12098,0,SQRT((E12098-route_map__2[[#This Row],[stop_lat]])^2 + ((F12098-route_map__2[[#This Row],[stop_lon]])*COS(RADIANS(route_map__2[[#This Row],[stop_lat]])))^2)*111.32)</f>
        <v>0.34660121340791372</v>
      </c>
    </row>
    <row r="12098" spans="1:7" hidden="1" x14ac:dyDescent="0.2">
      <c r="A12098" t="s">
        <v>252</v>
      </c>
      <c r="B12098">
        <v>1</v>
      </c>
      <c r="C12098">
        <v>8</v>
      </c>
      <c r="D12098" t="s">
        <v>8564</v>
      </c>
      <c r="E12098">
        <v>49.220652000000001</v>
      </c>
      <c r="F12098">
        <v>-122.628562</v>
      </c>
      <c r="G12098">
        <f>IF(route_map__2[[#This Row],[route_label]]&lt;&gt;A12099,0,SQRT((E12099-route_map__2[[#This Row],[stop_lat]])^2 + ((F12099-route_map__2[[#This Row],[stop_lon]])*COS(RADIANS(route_map__2[[#This Row],[stop_lat]])))^2)*111.32)</f>
        <v>0.30117005424988519</v>
      </c>
    </row>
    <row r="12099" spans="1:7" hidden="1" x14ac:dyDescent="0.2">
      <c r="A12099" t="s">
        <v>252</v>
      </c>
      <c r="B12099">
        <v>1</v>
      </c>
      <c r="C12099">
        <v>9</v>
      </c>
      <c r="D12099" t="s">
        <v>8565</v>
      </c>
      <c r="E12099">
        <v>49.220627999999998</v>
      </c>
      <c r="F12099">
        <v>-122.632704</v>
      </c>
      <c r="G12099">
        <f>IF(route_map__2[[#This Row],[route_label]]&lt;&gt;A12100,0,SQRT((E12100-route_map__2[[#This Row],[stop_lat]])^2 + ((F12100-route_map__2[[#This Row],[stop_lon]])*COS(RADIANS(route_map__2[[#This Row],[stop_lat]])))^2)*111.32)</f>
        <v>0.56072747354557051</v>
      </c>
    </row>
    <row r="12100" spans="1:7" hidden="1" x14ac:dyDescent="0.2">
      <c r="A12100" t="s">
        <v>252</v>
      </c>
      <c r="B12100">
        <v>1</v>
      </c>
      <c r="C12100">
        <v>10</v>
      </c>
      <c r="D12100" t="s">
        <v>8566</v>
      </c>
      <c r="E12100">
        <v>49.220627999999998</v>
      </c>
      <c r="F12100">
        <v>-122.640416</v>
      </c>
      <c r="G12100">
        <f>IF(route_map__2[[#This Row],[route_label]]&lt;&gt;A12101,0,SQRT((E12101-route_map__2[[#This Row],[stop_lat]])^2 + ((F12101-route_map__2[[#This Row],[stop_lon]])*COS(RADIANS(route_map__2[[#This Row],[stop_lat]])))^2)*111.32)</f>
        <v>0.57695537345406755</v>
      </c>
    </row>
    <row r="12101" spans="1:7" hidden="1" x14ac:dyDescent="0.2">
      <c r="A12101" t="s">
        <v>252</v>
      </c>
      <c r="B12101">
        <v>1</v>
      </c>
      <c r="C12101">
        <v>11</v>
      </c>
      <c r="D12101" t="s">
        <v>8567</v>
      </c>
      <c r="E12101">
        <v>49.220592000000003</v>
      </c>
      <c r="F12101">
        <v>-122.64835100000001</v>
      </c>
      <c r="G12101">
        <f>IF(route_map__2[[#This Row],[route_label]]&lt;&gt;A12102,0,SQRT((E12102-route_map__2[[#This Row],[stop_lat]])^2 + ((F12102-route_map__2[[#This Row],[stop_lon]])*COS(RADIANS(route_map__2[[#This Row],[stop_lat]])))^2)*111.32)</f>
        <v>0.40718952734623148</v>
      </c>
    </row>
    <row r="12102" spans="1:7" hidden="1" x14ac:dyDescent="0.2">
      <c r="A12102" t="s">
        <v>252</v>
      </c>
      <c r="B12102">
        <v>1</v>
      </c>
      <c r="C12102">
        <v>12</v>
      </c>
      <c r="D12102" t="s">
        <v>8568</v>
      </c>
      <c r="E12102">
        <v>49.221482000000002</v>
      </c>
      <c r="F12102">
        <v>-122.653783</v>
      </c>
      <c r="G12102">
        <f>IF(route_map__2[[#This Row],[route_label]]&lt;&gt;A12103,0,SQRT((E12103-route_map__2[[#This Row],[stop_lat]])^2 + ((F12103-route_map__2[[#This Row],[stop_lon]])*COS(RADIANS(route_map__2[[#This Row],[stop_lat]])))^2)*111.32)</f>
        <v>0.27878209381533103</v>
      </c>
    </row>
    <row r="12103" spans="1:7" hidden="1" x14ac:dyDescent="0.2">
      <c r="A12103" t="s">
        <v>252</v>
      </c>
      <c r="B12103">
        <v>1</v>
      </c>
      <c r="C12103">
        <v>13</v>
      </c>
      <c r="D12103" t="s">
        <v>8569</v>
      </c>
      <c r="E12103">
        <v>49.221513999999999</v>
      </c>
      <c r="F12103">
        <v>-122.657617</v>
      </c>
      <c r="G12103">
        <f>IF(route_map__2[[#This Row],[route_label]]&lt;&gt;A12104,0,SQRT((E12104-route_map__2[[#This Row],[stop_lat]])^2 + ((F12104-route_map__2[[#This Row],[stop_lon]])*COS(RADIANS(route_map__2[[#This Row],[stop_lat]])))^2)*111.32)</f>
        <v>0.33736420772416037</v>
      </c>
    </row>
    <row r="12104" spans="1:7" hidden="1" x14ac:dyDescent="0.2">
      <c r="A12104" t="s">
        <v>252</v>
      </c>
      <c r="B12104">
        <v>1</v>
      </c>
      <c r="C12104">
        <v>14</v>
      </c>
      <c r="D12104" t="s">
        <v>8570</v>
      </c>
      <c r="E12104">
        <v>49.221527000000002</v>
      </c>
      <c r="F12104">
        <v>-122.662257</v>
      </c>
      <c r="G12104">
        <f>IF(route_map__2[[#This Row],[route_label]]&lt;&gt;A12105,0,SQRT((E12105-route_map__2[[#This Row],[stop_lat]])^2 + ((F12105-route_map__2[[#This Row],[stop_lon]])*COS(RADIANS(route_map__2[[#This Row],[stop_lat]])))^2)*111.32)</f>
        <v>0.36388615245138523</v>
      </c>
    </row>
    <row r="12105" spans="1:7" hidden="1" x14ac:dyDescent="0.2">
      <c r="A12105" t="s">
        <v>252</v>
      </c>
      <c r="B12105">
        <v>1</v>
      </c>
      <c r="C12105">
        <v>15</v>
      </c>
      <c r="D12105" t="s">
        <v>8571</v>
      </c>
      <c r="E12105">
        <v>49.220332999999997</v>
      </c>
      <c r="F12105">
        <v>-122.666916</v>
      </c>
      <c r="G12105">
        <f>IF(route_map__2[[#This Row],[route_label]]&lt;&gt;A12106,0,SQRT((E12106-route_map__2[[#This Row],[stop_lat]])^2 + ((F12106-route_map__2[[#This Row],[stop_lon]])*COS(RADIANS(route_map__2[[#This Row],[stop_lat]])))^2)*111.32)</f>
        <v>0.3757219189468079</v>
      </c>
    </row>
    <row r="12106" spans="1:7" hidden="1" x14ac:dyDescent="0.2">
      <c r="A12106" t="s">
        <v>252</v>
      </c>
      <c r="B12106">
        <v>1</v>
      </c>
      <c r="C12106">
        <v>16</v>
      </c>
      <c r="D12106" t="s">
        <v>8572</v>
      </c>
      <c r="E12106">
        <v>49.216959000000003</v>
      </c>
      <c r="F12106">
        <v>-122.667051</v>
      </c>
      <c r="G12106">
        <f>IF(route_map__2[[#This Row],[route_label]]&lt;&gt;A12107,0,SQRT((E12107-route_map__2[[#This Row],[stop_lat]])^2 + ((F12107-route_map__2[[#This Row],[stop_lon]])*COS(RADIANS(route_map__2[[#This Row],[stop_lat]])))^2)*111.32)</f>
        <v>0.43052817095597545</v>
      </c>
    </row>
    <row r="12107" spans="1:7" hidden="1" x14ac:dyDescent="0.2">
      <c r="A12107" t="s">
        <v>252</v>
      </c>
      <c r="B12107">
        <v>1</v>
      </c>
      <c r="C12107">
        <v>17</v>
      </c>
      <c r="D12107" t="s">
        <v>8573</v>
      </c>
      <c r="E12107">
        <v>49.217291000000003</v>
      </c>
      <c r="F12107">
        <v>-122.67295</v>
      </c>
      <c r="G12107">
        <f>IF(route_map__2[[#This Row],[route_label]]&lt;&gt;A12108,0,SQRT((E12108-route_map__2[[#This Row],[stop_lat]])^2 + ((F12108-route_map__2[[#This Row],[stop_lon]])*COS(RADIANS(route_map__2[[#This Row],[stop_lat]])))^2)*111.32)</f>
        <v>0.19720173992017012</v>
      </c>
    </row>
    <row r="12108" spans="1:7" hidden="1" x14ac:dyDescent="0.2">
      <c r="A12108" t="s">
        <v>252</v>
      </c>
      <c r="B12108">
        <v>1</v>
      </c>
      <c r="C12108">
        <v>18</v>
      </c>
      <c r="D12108" t="s">
        <v>8574</v>
      </c>
      <c r="E12108">
        <v>49.217281</v>
      </c>
      <c r="F12108">
        <v>-122.675662</v>
      </c>
      <c r="G12108">
        <f>IF(route_map__2[[#This Row],[route_label]]&lt;&gt;A12109,0,SQRT((E12109-route_map__2[[#This Row],[stop_lat]])^2 + ((F12109-route_map__2[[#This Row],[stop_lon]])*COS(RADIANS(route_map__2[[#This Row],[stop_lat]])))^2)*111.32)</f>
        <v>0.24388559577032912</v>
      </c>
    </row>
    <row r="12109" spans="1:7" hidden="1" x14ac:dyDescent="0.2">
      <c r="A12109" t="s">
        <v>252</v>
      </c>
      <c r="B12109">
        <v>1</v>
      </c>
      <c r="C12109">
        <v>19</v>
      </c>
      <c r="D12109" t="s">
        <v>8575</v>
      </c>
      <c r="E12109">
        <v>49.217267</v>
      </c>
      <c r="F12109">
        <v>-122.679016</v>
      </c>
      <c r="G12109">
        <f>IF(route_map__2[[#This Row],[route_label]]&lt;&gt;A12110,0,SQRT((E12110-route_map__2[[#This Row],[stop_lat]])^2 + ((F12110-route_map__2[[#This Row],[stop_lon]])*COS(RADIANS(route_map__2[[#This Row],[stop_lat]])))^2)*111.32)</f>
        <v>0.16891615902950322</v>
      </c>
    </row>
    <row r="12110" spans="1:7" hidden="1" x14ac:dyDescent="0.2">
      <c r="A12110" t="s">
        <v>252</v>
      </c>
      <c r="B12110">
        <v>1</v>
      </c>
      <c r="C12110">
        <v>20</v>
      </c>
      <c r="D12110" t="s">
        <v>8576</v>
      </c>
      <c r="E12110">
        <v>49.217258000000001</v>
      </c>
      <c r="F12110">
        <v>-122.68133899999999</v>
      </c>
      <c r="G12110">
        <f>IF(route_map__2[[#This Row],[route_label]]&lt;&gt;A12111,0,SQRT((E12111-route_map__2[[#This Row],[stop_lat]])^2 + ((F12111-route_map__2[[#This Row],[stop_lon]])*COS(RADIANS(route_map__2[[#This Row],[stop_lat]])))^2)*111.32)</f>
        <v>0.21087307916827003</v>
      </c>
    </row>
    <row r="12111" spans="1:7" hidden="1" x14ac:dyDescent="0.2">
      <c r="A12111" t="s">
        <v>252</v>
      </c>
      <c r="B12111">
        <v>1</v>
      </c>
      <c r="C12111">
        <v>21</v>
      </c>
      <c r="D12111" t="s">
        <v>8577</v>
      </c>
      <c r="E12111">
        <v>49.217246000000003</v>
      </c>
      <c r="F12111">
        <v>-122.68423900000001</v>
      </c>
      <c r="G12111">
        <f>IF(route_map__2[[#This Row],[route_label]]&lt;&gt;A12112,0,SQRT((E12112-route_map__2[[#This Row],[stop_lat]])^2 + ((F12112-route_map__2[[#This Row],[stop_lon]])*COS(RADIANS(route_map__2[[#This Row],[stop_lat]])))^2)*111.32)</f>
        <v>0.38056395826903683</v>
      </c>
    </row>
    <row r="12112" spans="1:7" hidden="1" x14ac:dyDescent="0.2">
      <c r="A12112" t="s">
        <v>252</v>
      </c>
      <c r="B12112">
        <v>1</v>
      </c>
      <c r="C12112">
        <v>22</v>
      </c>
      <c r="D12112" t="s">
        <v>8578</v>
      </c>
      <c r="E12112">
        <v>49.217610000000001</v>
      </c>
      <c r="F12112">
        <v>-122.689443</v>
      </c>
      <c r="G12112">
        <f>IF(route_map__2[[#This Row],[route_label]]&lt;&gt;A12113,0,SQRT((E12113-route_map__2[[#This Row],[stop_lat]])^2 + ((F12113-route_map__2[[#This Row],[stop_lon]])*COS(RADIANS(route_map__2[[#This Row],[stop_lat]])))^2)*111.32)</f>
        <v>0.20338169199237432</v>
      </c>
    </row>
    <row r="12113" spans="1:7" hidden="1" x14ac:dyDescent="0.2">
      <c r="A12113" t="s">
        <v>252</v>
      </c>
      <c r="B12113">
        <v>1</v>
      </c>
      <c r="C12113">
        <v>23</v>
      </c>
      <c r="D12113" t="s">
        <v>8579</v>
      </c>
      <c r="E12113">
        <v>49.219436999999999</v>
      </c>
      <c r="F12113">
        <v>-122.68944500000001</v>
      </c>
      <c r="G12113">
        <f>IF(route_map__2[[#This Row],[route_label]]&lt;&gt;A12114,0,SQRT((E12114-route_map__2[[#This Row],[stop_lat]])^2 + ((F12114-route_map__2[[#This Row],[stop_lon]])*COS(RADIANS(route_map__2[[#This Row],[stop_lat]])))^2)*111.32)</f>
        <v>0.18968933574179039</v>
      </c>
    </row>
    <row r="12114" spans="1:7" hidden="1" x14ac:dyDescent="0.2">
      <c r="A12114" t="s">
        <v>252</v>
      </c>
      <c r="B12114">
        <v>1</v>
      </c>
      <c r="C12114">
        <v>24</v>
      </c>
      <c r="D12114" t="s">
        <v>8580</v>
      </c>
      <c r="E12114">
        <v>49.221141000000003</v>
      </c>
      <c r="F12114">
        <v>-122.689447</v>
      </c>
      <c r="G12114">
        <f>IF(route_map__2[[#This Row],[route_label]]&lt;&gt;A12115,0,SQRT((E12115-route_map__2[[#This Row],[stop_lat]])^2 + ((F12115-route_map__2[[#This Row],[stop_lon]])*COS(RADIANS(route_map__2[[#This Row],[stop_lat]])))^2)*111.32)</f>
        <v>0.236558620263361</v>
      </c>
    </row>
    <row r="12115" spans="1:7" hidden="1" x14ac:dyDescent="0.2">
      <c r="A12115" t="s">
        <v>252</v>
      </c>
      <c r="B12115">
        <v>1</v>
      </c>
      <c r="C12115">
        <v>25</v>
      </c>
      <c r="D12115" t="s">
        <v>8581</v>
      </c>
      <c r="E12115">
        <v>49.223266000000002</v>
      </c>
      <c r="F12115">
        <v>-122.689429</v>
      </c>
      <c r="G12115">
        <f>IF(route_map__2[[#This Row],[route_label]]&lt;&gt;A12116,0,SQRT((E12116-route_map__2[[#This Row],[stop_lat]])^2 + ((F12116-route_map__2[[#This Row],[stop_lon]])*COS(RADIANS(route_map__2[[#This Row],[stop_lat]])))^2)*111.32)</f>
        <v>0.18747315764454078</v>
      </c>
    </row>
    <row r="12116" spans="1:7" hidden="1" x14ac:dyDescent="0.2">
      <c r="A12116" t="s">
        <v>252</v>
      </c>
      <c r="B12116">
        <v>1</v>
      </c>
      <c r="C12116">
        <v>26</v>
      </c>
      <c r="D12116" t="s">
        <v>8582</v>
      </c>
      <c r="E12116">
        <v>49.22495</v>
      </c>
      <c r="F12116">
        <v>-122.689402</v>
      </c>
      <c r="G12116">
        <f>IF(route_map__2[[#This Row],[route_label]]&lt;&gt;A12117,0,SQRT((E12117-route_map__2[[#This Row],[stop_lat]])^2 + ((F12117-route_map__2[[#This Row],[stop_lon]])*COS(RADIANS(route_map__2[[#This Row],[stop_lat]])))^2)*111.32)</f>
        <v>0.22609513972084097</v>
      </c>
    </row>
    <row r="12117" spans="1:7" hidden="1" x14ac:dyDescent="0.2">
      <c r="A12117" t="s">
        <v>252</v>
      </c>
      <c r="B12117">
        <v>1</v>
      </c>
      <c r="C12117">
        <v>27</v>
      </c>
      <c r="D12117" t="s">
        <v>8583</v>
      </c>
      <c r="E12117">
        <v>49.226981000000002</v>
      </c>
      <c r="F12117">
        <v>-122.68938300000001</v>
      </c>
      <c r="G12117">
        <f>IF(route_map__2[[#This Row],[route_label]]&lt;&gt;A12118,0,SQRT((E12118-route_map__2[[#This Row],[stop_lat]])^2 + ((F12118-route_map__2[[#This Row],[stop_lon]])*COS(RADIANS(route_map__2[[#This Row],[stop_lat]])))^2)*111.32)</f>
        <v>0.22609607440378193</v>
      </c>
    </row>
    <row r="12118" spans="1:7" hidden="1" x14ac:dyDescent="0.2">
      <c r="A12118" t="s">
        <v>252</v>
      </c>
      <c r="B12118">
        <v>1</v>
      </c>
      <c r="C12118">
        <v>28</v>
      </c>
      <c r="D12118" t="s">
        <v>8584</v>
      </c>
      <c r="E12118">
        <v>49.229011999999997</v>
      </c>
      <c r="F12118">
        <v>-122.689362</v>
      </c>
      <c r="G12118">
        <f>IF(route_map__2[[#This Row],[route_label]]&lt;&gt;A12119,0,SQRT((E12119-route_map__2[[#This Row],[stop_lat]])^2 + ((F12119-route_map__2[[#This Row],[stop_lon]])*COS(RADIANS(route_map__2[[#This Row],[stop_lat]])))^2)*111.32)</f>
        <v>0.30831220874459342</v>
      </c>
    </row>
    <row r="12119" spans="1:7" hidden="1" x14ac:dyDescent="0.2">
      <c r="A12119" t="s">
        <v>252</v>
      </c>
      <c r="B12119">
        <v>1</v>
      </c>
      <c r="C12119">
        <v>29</v>
      </c>
      <c r="D12119" t="s">
        <v>8585</v>
      </c>
      <c r="E12119">
        <v>49.231687000000001</v>
      </c>
      <c r="F12119">
        <v>-122.690461</v>
      </c>
      <c r="G12119">
        <f>IF(route_map__2[[#This Row],[route_label]]&lt;&gt;A12120,0,SQRT((E12120-route_map__2[[#This Row],[stop_lat]])^2 + ((F12120-route_map__2[[#This Row],[stop_lon]])*COS(RADIANS(route_map__2[[#This Row],[stop_lat]])))^2)*111.32)</f>
        <v>2.5826621785678983</v>
      </c>
    </row>
    <row r="12120" spans="1:7" hidden="1" x14ac:dyDescent="0.2">
      <c r="A12120" t="s">
        <v>252</v>
      </c>
      <c r="B12120">
        <v>1</v>
      </c>
      <c r="C12120">
        <v>30</v>
      </c>
      <c r="D12120" t="s">
        <v>8586</v>
      </c>
      <c r="E12120">
        <v>49.243949999999998</v>
      </c>
      <c r="F12120">
        <v>-122.72062099999999</v>
      </c>
      <c r="G12120">
        <f>IF(route_map__2[[#This Row],[route_label]]&lt;&gt;A12121,0,SQRT((E12121-route_map__2[[#This Row],[stop_lat]])^2 + ((F12121-route_map__2[[#This Row],[stop_lon]])*COS(RADIANS(route_map__2[[#This Row],[stop_lat]])))^2)*111.32)</f>
        <v>2.1428229677867443</v>
      </c>
    </row>
    <row r="12121" spans="1:7" hidden="1" x14ac:dyDescent="0.2">
      <c r="A12121" t="s">
        <v>252</v>
      </c>
      <c r="B12121">
        <v>1</v>
      </c>
      <c r="C12121">
        <v>31</v>
      </c>
      <c r="D12121" t="s">
        <v>4236</v>
      </c>
      <c r="E12121">
        <v>49.247445999999997</v>
      </c>
      <c r="F12121">
        <v>-122.749616</v>
      </c>
      <c r="G12121">
        <f>IF(route_map__2[[#This Row],[route_label]]&lt;&gt;A12122,0,SQRT((E12122-route_map__2[[#This Row],[stop_lat]])^2 + ((F12122-route_map__2[[#This Row],[stop_lon]])*COS(RADIANS(route_map__2[[#This Row],[stop_lat]])))^2)*111.32)</f>
        <v>0.97260018808919158</v>
      </c>
    </row>
    <row r="12122" spans="1:7" hidden="1" x14ac:dyDescent="0.2">
      <c r="A12122" t="s">
        <v>252</v>
      </c>
      <c r="B12122">
        <v>1</v>
      </c>
      <c r="C12122">
        <v>32</v>
      </c>
      <c r="D12122" t="s">
        <v>4231</v>
      </c>
      <c r="E12122">
        <v>49.245179999999998</v>
      </c>
      <c r="F12122">
        <v>-122.762542</v>
      </c>
      <c r="G12122">
        <f>IF(route_map__2[[#This Row],[route_label]]&lt;&gt;A12123,0,SQRT((E12123-route_map__2[[#This Row],[stop_lat]])^2 + ((F12123-route_map__2[[#This Row],[stop_lon]])*COS(RADIANS(route_map__2[[#This Row],[stop_lat]])))^2)*111.32)</f>
        <v>0.30147229774148132</v>
      </c>
    </row>
    <row r="12123" spans="1:7" hidden="1" x14ac:dyDescent="0.2">
      <c r="A12123" t="s">
        <v>252</v>
      </c>
      <c r="B12123">
        <v>1</v>
      </c>
      <c r="C12123">
        <v>33</v>
      </c>
      <c r="D12123" t="s">
        <v>4232</v>
      </c>
      <c r="E12123">
        <v>49.242471999999999</v>
      </c>
      <c r="F12123">
        <v>-122.762497</v>
      </c>
      <c r="G12123">
        <f>IF(route_map__2[[#This Row],[route_label]]&lt;&gt;A12124,0,SQRT((E12124-route_map__2[[#This Row],[stop_lat]])^2 + ((F12124-route_map__2[[#This Row],[stop_lon]])*COS(RADIANS(route_map__2[[#This Row],[stop_lat]])))^2)*111.32)</f>
        <v>4.8232108548869679</v>
      </c>
    </row>
    <row r="12124" spans="1:7" hidden="1" x14ac:dyDescent="0.2">
      <c r="A12124" t="s">
        <v>252</v>
      </c>
      <c r="B12124">
        <v>1</v>
      </c>
      <c r="C12124">
        <v>34</v>
      </c>
      <c r="D12124" t="s">
        <v>3957</v>
      </c>
      <c r="E12124">
        <v>49.226379000000001</v>
      </c>
      <c r="F12124">
        <v>-122.82411500000001</v>
      </c>
      <c r="G12124">
        <f>IF(route_map__2[[#This Row],[route_label]]&lt;&gt;A12125,0,SQRT((E12125-route_map__2[[#This Row],[stop_lat]])^2 + ((F12125-route_map__2[[#This Row],[stop_lon]])*COS(RADIANS(route_map__2[[#This Row],[stop_lat]])))^2)*111.32)</f>
        <v>0.42315376886707023</v>
      </c>
    </row>
    <row r="12125" spans="1:7" hidden="1" x14ac:dyDescent="0.2">
      <c r="A12125" t="s">
        <v>252</v>
      </c>
      <c r="B12125">
        <v>1</v>
      </c>
      <c r="C12125">
        <v>35</v>
      </c>
      <c r="D12125" t="s">
        <v>3958</v>
      </c>
      <c r="E12125">
        <v>49.227561000000001</v>
      </c>
      <c r="F12125">
        <v>-122.82964699999999</v>
      </c>
      <c r="G12125">
        <f>IF(route_map__2[[#This Row],[route_label]]&lt;&gt;A12126,0,SQRT((E12126-route_map__2[[#This Row],[stop_lat]])^2 + ((F12126-route_map__2[[#This Row],[stop_lon]])*COS(RADIANS(route_map__2[[#This Row],[stop_lat]])))^2)*111.32)</f>
        <v>0.31165234586884999</v>
      </c>
    </row>
    <row r="12126" spans="1:7" hidden="1" x14ac:dyDescent="0.2">
      <c r="A12126" t="s">
        <v>252</v>
      </c>
      <c r="B12126">
        <v>1</v>
      </c>
      <c r="C12126">
        <v>36</v>
      </c>
      <c r="D12126" t="s">
        <v>3959</v>
      </c>
      <c r="E12126">
        <v>49.228627000000003</v>
      </c>
      <c r="F12126">
        <v>-122.833611</v>
      </c>
      <c r="G12126">
        <f>IF(route_map__2[[#This Row],[route_label]]&lt;&gt;A12127,0,SQRT((E12127-route_map__2[[#This Row],[stop_lat]])^2 + ((F12127-route_map__2[[#This Row],[stop_lon]])*COS(RADIANS(route_map__2[[#This Row],[stop_lat]])))^2)*111.32)</f>
        <v>0.4796158773072059</v>
      </c>
    </row>
    <row r="12127" spans="1:7" hidden="1" x14ac:dyDescent="0.2">
      <c r="A12127" t="s">
        <v>252</v>
      </c>
      <c r="B12127">
        <v>1</v>
      </c>
      <c r="C12127">
        <v>37</v>
      </c>
      <c r="D12127" t="s">
        <v>8979</v>
      </c>
      <c r="E12127">
        <v>49.228186999999998</v>
      </c>
      <c r="F12127">
        <v>-122.840174</v>
      </c>
      <c r="G12127">
        <f>IF(route_map__2[[#This Row],[route_label]]&lt;&gt;A12128,0,SQRT((E12128-route_map__2[[#This Row],[stop_lat]])^2 + ((F12128-route_map__2[[#This Row],[stop_lon]])*COS(RADIANS(route_map__2[[#This Row],[stop_lat]])))^2)*111.32)</f>
        <v>0.65912982694315647</v>
      </c>
    </row>
    <row r="12128" spans="1:7" hidden="1" x14ac:dyDescent="0.2">
      <c r="A12128" t="s">
        <v>252</v>
      </c>
      <c r="B12128">
        <v>1</v>
      </c>
      <c r="C12128">
        <v>38</v>
      </c>
      <c r="D12128" t="s">
        <v>3964</v>
      </c>
      <c r="E12128">
        <v>49.229092999999999</v>
      </c>
      <c r="F12128">
        <v>-122.84913400000001</v>
      </c>
      <c r="G12128">
        <f>IF(route_map__2[[#This Row],[route_label]]&lt;&gt;A12129,0,SQRT((E12129-route_map__2[[#This Row],[stop_lat]])^2 + ((F12129-route_map__2[[#This Row],[stop_lon]])*COS(RADIANS(route_map__2[[#This Row],[stop_lat]])))^2)*111.32)</f>
        <v>0.28789270624348662</v>
      </c>
    </row>
    <row r="12129" spans="1:7" hidden="1" x14ac:dyDescent="0.2">
      <c r="A12129" t="s">
        <v>252</v>
      </c>
      <c r="B12129">
        <v>1</v>
      </c>
      <c r="C12129">
        <v>39</v>
      </c>
      <c r="D12129" t="s">
        <v>3965</v>
      </c>
      <c r="E12129">
        <v>49.229486999999999</v>
      </c>
      <c r="F12129">
        <v>-122.853048</v>
      </c>
      <c r="G12129">
        <f>IF(route_map__2[[#This Row],[route_label]]&lt;&gt;A12130,0,SQRT((E12130-route_map__2[[#This Row],[stop_lat]])^2 + ((F12130-route_map__2[[#This Row],[stop_lon]])*COS(RADIANS(route_map__2[[#This Row],[stop_lat]])))^2)*111.32)</f>
        <v>0.22632113353575023</v>
      </c>
    </row>
    <row r="12130" spans="1:7" hidden="1" x14ac:dyDescent="0.2">
      <c r="A12130" t="s">
        <v>252</v>
      </c>
      <c r="B12130">
        <v>1</v>
      </c>
      <c r="C12130">
        <v>40</v>
      </c>
      <c r="D12130" t="s">
        <v>3966</v>
      </c>
      <c r="E12130">
        <v>49.229897999999999</v>
      </c>
      <c r="F12130">
        <v>-122.85609700000001</v>
      </c>
      <c r="G12130">
        <f>IF(route_map__2[[#This Row],[route_label]]&lt;&gt;A12131,0,SQRT((E12131-route_map__2[[#This Row],[stop_lat]])^2 + ((F12131-route_map__2[[#This Row],[stop_lon]])*COS(RADIANS(route_map__2[[#This Row],[stop_lat]])))^2)*111.32)</f>
        <v>0.75435074041983696</v>
      </c>
    </row>
    <row r="12131" spans="1:7" hidden="1" x14ac:dyDescent="0.2">
      <c r="A12131" t="s">
        <v>252</v>
      </c>
      <c r="B12131">
        <v>1</v>
      </c>
      <c r="C12131">
        <v>41</v>
      </c>
      <c r="D12131" t="s">
        <v>3967</v>
      </c>
      <c r="E12131">
        <v>49.234932999999998</v>
      </c>
      <c r="F12131">
        <v>-122.86304199999999</v>
      </c>
      <c r="G12131">
        <f>IF(route_map__2[[#This Row],[route_label]]&lt;&gt;A12132,0,SQRT((E12132-route_map__2[[#This Row],[stop_lat]])^2 + ((F12132-route_map__2[[#This Row],[stop_lon]])*COS(RADIANS(route_map__2[[#This Row],[stop_lat]])))^2)*111.32)</f>
        <v>0.78858086286051499</v>
      </c>
    </row>
    <row r="12132" spans="1:7" hidden="1" x14ac:dyDescent="0.2">
      <c r="A12132" t="s">
        <v>252</v>
      </c>
      <c r="B12132">
        <v>1</v>
      </c>
      <c r="C12132">
        <v>42</v>
      </c>
      <c r="D12132" t="s">
        <v>3772</v>
      </c>
      <c r="E12132">
        <v>49.236199999999997</v>
      </c>
      <c r="F12132">
        <v>-122.873716</v>
      </c>
      <c r="G12132">
        <f>IF(route_map__2[[#This Row],[route_label]]&lt;&gt;A12133,0,SQRT((E12133-route_map__2[[#This Row],[stop_lat]])^2 + ((F12133-route_map__2[[#This Row],[stop_lon]])*COS(RADIANS(route_map__2[[#This Row],[stop_lat]])))^2)*111.32)</f>
        <v>0.23706706826542909</v>
      </c>
    </row>
    <row r="12133" spans="1:7" hidden="1" x14ac:dyDescent="0.2">
      <c r="A12133" t="s">
        <v>252</v>
      </c>
      <c r="B12133">
        <v>1</v>
      </c>
      <c r="C12133">
        <v>43</v>
      </c>
      <c r="D12133" t="s">
        <v>3773</v>
      </c>
      <c r="E12133">
        <v>49.235227999999999</v>
      </c>
      <c r="F12133">
        <v>-122.87661799999999</v>
      </c>
      <c r="G12133">
        <f>IF(route_map__2[[#This Row],[route_label]]&lt;&gt;A12134,0,SQRT((E12134-route_map__2[[#This Row],[stop_lat]])^2 + ((F12134-route_map__2[[#This Row],[stop_lon]])*COS(RADIANS(route_map__2[[#This Row],[stop_lat]])))^2)*111.32)</f>
        <v>0.54250533159581338</v>
      </c>
    </row>
    <row r="12134" spans="1:7" hidden="1" x14ac:dyDescent="0.2">
      <c r="A12134" t="s">
        <v>252</v>
      </c>
      <c r="B12134">
        <v>1</v>
      </c>
      <c r="C12134">
        <v>44</v>
      </c>
      <c r="D12134" t="s">
        <v>3774</v>
      </c>
      <c r="E12134">
        <v>49.232855000000001</v>
      </c>
      <c r="F12134">
        <v>-122.883137</v>
      </c>
      <c r="G12134">
        <f>IF(route_map__2[[#This Row],[route_label]]&lt;&gt;A12135,0,SQRT((E12135-route_map__2[[#This Row],[stop_lat]])^2 + ((F12135-route_map__2[[#This Row],[stop_lon]])*COS(RADIANS(route_map__2[[#This Row],[stop_lat]])))^2)*111.32)</f>
        <v>0</v>
      </c>
    </row>
    <row r="12135" spans="1:7" hidden="1" x14ac:dyDescent="0.2">
      <c r="A12135" t="s">
        <v>417</v>
      </c>
      <c r="B12135">
        <v>0</v>
      </c>
      <c r="C12135">
        <v>1</v>
      </c>
      <c r="D12135" t="s">
        <v>7218</v>
      </c>
      <c r="E12135">
        <v>49.167721999999998</v>
      </c>
      <c r="F12135">
        <v>-123.136073</v>
      </c>
      <c r="G12135">
        <f>IF(route_map__2[[#This Row],[route_label]]&lt;&gt;A12136,0,SQRT((E12136-route_map__2[[#This Row],[stop_lat]])^2 + ((F12136-route_map__2[[#This Row],[stop_lon]])*COS(RADIANS(route_map__2[[#This Row],[stop_lat]])))^2)*111.32)</f>
        <v>0.18349412414885066</v>
      </c>
    </row>
    <row r="12136" spans="1:7" hidden="1" x14ac:dyDescent="0.2">
      <c r="A12136" t="s">
        <v>417</v>
      </c>
      <c r="B12136">
        <v>0</v>
      </c>
      <c r="C12136">
        <v>2</v>
      </c>
      <c r="D12136" t="s">
        <v>7694</v>
      </c>
      <c r="E12136">
        <v>49.169358000000003</v>
      </c>
      <c r="F12136">
        <v>-123.136381</v>
      </c>
      <c r="G12136">
        <f>IF(route_map__2[[#This Row],[route_label]]&lt;&gt;A12137,0,SQRT((E12137-route_map__2[[#This Row],[stop_lat]])^2 + ((F12137-route_map__2[[#This Row],[stop_lon]])*COS(RADIANS(route_map__2[[#This Row],[stop_lat]])))^2)*111.32)</f>
        <v>0.33538627170984231</v>
      </c>
    </row>
    <row r="12137" spans="1:7" hidden="1" x14ac:dyDescent="0.2">
      <c r="A12137" t="s">
        <v>417</v>
      </c>
      <c r="B12137">
        <v>0</v>
      </c>
      <c r="C12137">
        <v>3</v>
      </c>
      <c r="D12137" t="s">
        <v>7327</v>
      </c>
      <c r="E12137">
        <v>49.172370000000001</v>
      </c>
      <c r="F12137">
        <v>-123.136488</v>
      </c>
      <c r="G12137">
        <f>IF(route_map__2[[#This Row],[route_label]]&lt;&gt;A12138,0,SQRT((E12138-route_map__2[[#This Row],[stop_lat]])^2 + ((F12138-route_map__2[[#This Row],[stop_lon]])*COS(RADIANS(route_map__2[[#This Row],[stop_lat]])))^2)*111.32)</f>
        <v>0.22472863940742574</v>
      </c>
    </row>
    <row r="12138" spans="1:7" hidden="1" x14ac:dyDescent="0.2">
      <c r="A12138" t="s">
        <v>417</v>
      </c>
      <c r="B12138">
        <v>0</v>
      </c>
      <c r="C12138">
        <v>4</v>
      </c>
      <c r="D12138" t="s">
        <v>8980</v>
      </c>
      <c r="E12138">
        <v>49.174387000000003</v>
      </c>
      <c r="F12138">
        <v>-123.136617</v>
      </c>
      <c r="G12138">
        <f>IF(route_map__2[[#This Row],[route_label]]&lt;&gt;A12139,0,SQRT((E12139-route_map__2[[#This Row],[stop_lat]])^2 + ((F12139-route_map__2[[#This Row],[stop_lon]])*COS(RADIANS(route_map__2[[#This Row],[stop_lat]])))^2)*111.32)</f>
        <v>0.3728157579035884</v>
      </c>
    </row>
    <row r="12139" spans="1:7" hidden="1" x14ac:dyDescent="0.2">
      <c r="A12139" t="s">
        <v>417</v>
      </c>
      <c r="B12139">
        <v>0</v>
      </c>
      <c r="C12139">
        <v>5</v>
      </c>
      <c r="D12139" t="s">
        <v>8981</v>
      </c>
      <c r="E12139">
        <v>49.177734999999998</v>
      </c>
      <c r="F12139">
        <v>-123.136489</v>
      </c>
      <c r="G12139">
        <f>IF(route_map__2[[#This Row],[route_label]]&lt;&gt;A12140,0,SQRT((E12140-route_map__2[[#This Row],[stop_lat]])^2 + ((F12140-route_map__2[[#This Row],[stop_lon]])*COS(RADIANS(route_map__2[[#This Row],[stop_lat]])))^2)*111.32)</f>
        <v>0.2550356150504528</v>
      </c>
    </row>
    <row r="12140" spans="1:7" hidden="1" x14ac:dyDescent="0.2">
      <c r="A12140" t="s">
        <v>417</v>
      </c>
      <c r="B12140">
        <v>0</v>
      </c>
      <c r="C12140">
        <v>6</v>
      </c>
      <c r="D12140" t="s">
        <v>8982</v>
      </c>
      <c r="E12140">
        <v>49.180025999999998</v>
      </c>
      <c r="F12140">
        <v>-123.136477</v>
      </c>
      <c r="G12140">
        <f>IF(route_map__2[[#This Row],[route_label]]&lt;&gt;A12141,0,SQRT((E12141-route_map__2[[#This Row],[stop_lat]])^2 + ((F12141-route_map__2[[#This Row],[stop_lon]])*COS(RADIANS(route_map__2[[#This Row],[stop_lat]])))^2)*111.32)</f>
        <v>0.43258952000015455</v>
      </c>
    </row>
    <row r="12141" spans="1:7" hidden="1" x14ac:dyDescent="0.2">
      <c r="A12141" t="s">
        <v>417</v>
      </c>
      <c r="B12141">
        <v>0</v>
      </c>
      <c r="C12141">
        <v>7</v>
      </c>
      <c r="D12141" t="s">
        <v>8983</v>
      </c>
      <c r="E12141">
        <v>49.183911999999999</v>
      </c>
      <c r="F12141">
        <v>-123.136477</v>
      </c>
      <c r="G12141">
        <f>IF(route_map__2[[#This Row],[route_label]]&lt;&gt;A12142,0,SQRT((E12142-route_map__2[[#This Row],[stop_lat]])^2 + ((F12142-route_map__2[[#This Row],[stop_lon]])*COS(RADIANS(route_map__2[[#This Row],[stop_lat]])))^2)*111.32)</f>
        <v>0.35919687139721113</v>
      </c>
    </row>
    <row r="12142" spans="1:7" hidden="1" x14ac:dyDescent="0.2">
      <c r="A12142" t="s">
        <v>417</v>
      </c>
      <c r="B12142">
        <v>0</v>
      </c>
      <c r="C12142">
        <v>8</v>
      </c>
      <c r="D12142" t="s">
        <v>8984</v>
      </c>
      <c r="E12142">
        <v>49.186807999999999</v>
      </c>
      <c r="F12142">
        <v>-123.1343</v>
      </c>
      <c r="G12142">
        <f>IF(route_map__2[[#This Row],[route_label]]&lt;&gt;A12143,0,SQRT((E12143-route_map__2[[#This Row],[stop_lat]])^2 + ((F12143-route_map__2[[#This Row],[stop_lon]])*COS(RADIANS(route_map__2[[#This Row],[stop_lat]])))^2)*111.32)</f>
        <v>0.29825467007135753</v>
      </c>
    </row>
    <row r="12143" spans="1:7" hidden="1" x14ac:dyDescent="0.2">
      <c r="A12143" t="s">
        <v>417</v>
      </c>
      <c r="B12143">
        <v>0</v>
      </c>
      <c r="C12143">
        <v>9</v>
      </c>
      <c r="D12143" t="s">
        <v>8985</v>
      </c>
      <c r="E12143">
        <v>49.189053999999999</v>
      </c>
      <c r="F12143">
        <v>-123.132065</v>
      </c>
      <c r="G12143">
        <f>IF(route_map__2[[#This Row],[route_label]]&lt;&gt;A12144,0,SQRT((E12144-route_map__2[[#This Row],[stop_lat]])^2 + ((F12144-route_map__2[[#This Row],[stop_lon]])*COS(RADIANS(route_map__2[[#This Row],[stop_lat]])))^2)*111.32)</f>
        <v>0.50745383695631852</v>
      </c>
    </row>
    <row r="12144" spans="1:7" hidden="1" x14ac:dyDescent="0.2">
      <c r="A12144" t="s">
        <v>417</v>
      </c>
      <c r="B12144">
        <v>0</v>
      </c>
      <c r="C12144">
        <v>10</v>
      </c>
      <c r="D12144" t="s">
        <v>7490</v>
      </c>
      <c r="E12144">
        <v>49.191910999999998</v>
      </c>
      <c r="F12144">
        <v>-123.12663000000001</v>
      </c>
      <c r="G12144">
        <f>IF(route_map__2[[#This Row],[route_label]]&lt;&gt;A12145,0,SQRT((E12145-route_map__2[[#This Row],[stop_lat]])^2 + ((F12145-route_map__2[[#This Row],[stop_lon]])*COS(RADIANS(route_map__2[[#This Row],[stop_lat]])))^2)*111.32)</f>
        <v>0.21680445596549283</v>
      </c>
    </row>
    <row r="12145" spans="1:7" hidden="1" x14ac:dyDescent="0.2">
      <c r="A12145" t="s">
        <v>417</v>
      </c>
      <c r="B12145">
        <v>0</v>
      </c>
      <c r="C12145">
        <v>11</v>
      </c>
      <c r="D12145" t="s">
        <v>8986</v>
      </c>
      <c r="E12145">
        <v>49.193077000000002</v>
      </c>
      <c r="F12145">
        <v>-123.12424300000001</v>
      </c>
      <c r="G12145">
        <f>IF(route_map__2[[#This Row],[route_label]]&lt;&gt;A12146,0,SQRT((E12146-route_map__2[[#This Row],[stop_lat]])^2 + ((F12146-route_map__2[[#This Row],[stop_lon]])*COS(RADIANS(route_map__2[[#This Row],[stop_lat]])))^2)*111.32)</f>
        <v>0.29408216178992963</v>
      </c>
    </row>
    <row r="12146" spans="1:7" hidden="1" x14ac:dyDescent="0.2">
      <c r="A12146" t="s">
        <v>417</v>
      </c>
      <c r="B12146">
        <v>0</v>
      </c>
      <c r="C12146">
        <v>12</v>
      </c>
      <c r="D12146" t="s">
        <v>7741</v>
      </c>
      <c r="E12146">
        <v>49.195113999999997</v>
      </c>
      <c r="F12146">
        <v>-123.126817</v>
      </c>
      <c r="G12146">
        <f>IF(route_map__2[[#This Row],[route_label]]&lt;&gt;A12147,0,SQRT((E12147-route_map__2[[#This Row],[stop_lat]])^2 + ((F12147-route_map__2[[#This Row],[stop_lon]])*COS(RADIANS(route_map__2[[#This Row],[stop_lat]])))^2)*111.32)</f>
        <v>0.34631552520874109</v>
      </c>
    </row>
    <row r="12147" spans="1:7" hidden="1" x14ac:dyDescent="0.2">
      <c r="A12147" t="s">
        <v>417</v>
      </c>
      <c r="B12147">
        <v>0</v>
      </c>
      <c r="C12147">
        <v>13</v>
      </c>
      <c r="D12147" t="s">
        <v>7254</v>
      </c>
      <c r="E12147">
        <v>49.192067999999999</v>
      </c>
      <c r="F12147">
        <v>-123.125849</v>
      </c>
      <c r="G12147">
        <f>IF(route_map__2[[#This Row],[route_label]]&lt;&gt;A12148,0,SQRT((E12148-route_map__2[[#This Row],[stop_lat]])^2 + ((F12148-route_map__2[[#This Row],[stop_lon]])*COS(RADIANS(route_map__2[[#This Row],[stop_lat]])))^2)*111.32)</f>
        <v>0.36353413733360967</v>
      </c>
    </row>
    <row r="12148" spans="1:7" hidden="1" x14ac:dyDescent="0.2">
      <c r="A12148" t="s">
        <v>417</v>
      </c>
      <c r="B12148">
        <v>0</v>
      </c>
      <c r="C12148">
        <v>14</v>
      </c>
      <c r="D12148" t="s">
        <v>7641</v>
      </c>
      <c r="E12148">
        <v>49.192070999999999</v>
      </c>
      <c r="F12148">
        <v>-123.13084600000001</v>
      </c>
      <c r="G12148">
        <f>IF(route_map__2[[#This Row],[route_label]]&lt;&gt;A12149,0,SQRT((E12149-route_map__2[[#This Row],[stop_lat]])^2 + ((F12149-route_map__2[[#This Row],[stop_lon]])*COS(RADIANS(route_map__2[[#This Row],[stop_lat]])))^2)*111.32)</f>
        <v>0.80984136653456595</v>
      </c>
    </row>
    <row r="12149" spans="1:7" hidden="1" x14ac:dyDescent="0.2">
      <c r="A12149" t="s">
        <v>417</v>
      </c>
      <c r="B12149">
        <v>0</v>
      </c>
      <c r="C12149">
        <v>15</v>
      </c>
      <c r="D12149" t="s">
        <v>8987</v>
      </c>
      <c r="E12149">
        <v>49.191858000000003</v>
      </c>
      <c r="F12149">
        <v>-123.14197299999999</v>
      </c>
      <c r="G12149">
        <f>IF(route_map__2[[#This Row],[route_label]]&lt;&gt;A12150,0,SQRT((E12150-route_map__2[[#This Row],[stop_lat]])^2 + ((F12150-route_map__2[[#This Row],[stop_lon]])*COS(RADIANS(route_map__2[[#This Row],[stop_lat]])))^2)*111.32)</f>
        <v>0.54063494546468593</v>
      </c>
    </row>
    <row r="12150" spans="1:7" hidden="1" x14ac:dyDescent="0.2">
      <c r="A12150" t="s">
        <v>417</v>
      </c>
      <c r="B12150">
        <v>0</v>
      </c>
      <c r="C12150">
        <v>16</v>
      </c>
      <c r="D12150" t="s">
        <v>8988</v>
      </c>
      <c r="E12150">
        <v>49.192216999999999</v>
      </c>
      <c r="F12150">
        <v>-123.149384</v>
      </c>
      <c r="G12150">
        <f>IF(route_map__2[[#This Row],[route_label]]&lt;&gt;A12151,0,SQRT((E12151-route_map__2[[#This Row],[stop_lat]])^2 + ((F12151-route_map__2[[#This Row],[stop_lon]])*COS(RADIANS(route_map__2[[#This Row],[stop_lat]])))^2)*111.32)</f>
        <v>0.78849008306425017</v>
      </c>
    </row>
    <row r="12151" spans="1:7" hidden="1" x14ac:dyDescent="0.2">
      <c r="A12151" t="s">
        <v>417</v>
      </c>
      <c r="B12151">
        <v>0</v>
      </c>
      <c r="C12151">
        <v>17</v>
      </c>
      <c r="D12151" t="s">
        <v>8989</v>
      </c>
      <c r="E12151">
        <v>49.193291000000002</v>
      </c>
      <c r="F12151">
        <v>-123.16009699999999</v>
      </c>
      <c r="G12151">
        <f>IF(route_map__2[[#This Row],[route_label]]&lt;&gt;A12152,0,SQRT((E12152-route_map__2[[#This Row],[stop_lat]])^2 + ((F12152-route_map__2[[#This Row],[stop_lon]])*COS(RADIANS(route_map__2[[#This Row],[stop_lat]])))^2)*111.32)</f>
        <v>0.50102038747821498</v>
      </c>
    </row>
    <row r="12152" spans="1:7" hidden="1" x14ac:dyDescent="0.2">
      <c r="A12152" t="s">
        <v>417</v>
      </c>
      <c r="B12152">
        <v>0</v>
      </c>
      <c r="C12152">
        <v>18</v>
      </c>
      <c r="D12152" t="s">
        <v>8990</v>
      </c>
      <c r="E12152">
        <v>49.193297000000001</v>
      </c>
      <c r="F12152">
        <v>-123.166984</v>
      </c>
      <c r="G12152">
        <f>IF(route_map__2[[#This Row],[route_label]]&lt;&gt;A12153,0,SQRT((E12153-route_map__2[[#This Row],[stop_lat]])^2 + ((F12153-route_map__2[[#This Row],[stop_lon]])*COS(RADIANS(route_map__2[[#This Row],[stop_lat]])))^2)*111.32)</f>
        <v>0.9991401200747545</v>
      </c>
    </row>
    <row r="12153" spans="1:7" hidden="1" x14ac:dyDescent="0.2">
      <c r="A12153" t="s">
        <v>417</v>
      </c>
      <c r="B12153">
        <v>0</v>
      </c>
      <c r="C12153">
        <v>19</v>
      </c>
      <c r="D12153" t="s">
        <v>8991</v>
      </c>
      <c r="E12153">
        <v>49.192988</v>
      </c>
      <c r="F12153">
        <v>-123.18071</v>
      </c>
      <c r="G12153">
        <f>IF(route_map__2[[#This Row],[route_label]]&lt;&gt;A12154,0,SQRT((E12154-route_map__2[[#This Row],[stop_lat]])^2 + ((F12154-route_map__2[[#This Row],[stop_lon]])*COS(RADIANS(route_map__2[[#This Row],[stop_lat]])))^2)*111.32)</f>
        <v>0.46961313295887508</v>
      </c>
    </row>
    <row r="12154" spans="1:7" hidden="1" x14ac:dyDescent="0.2">
      <c r="A12154" t="s">
        <v>417</v>
      </c>
      <c r="B12154">
        <v>0</v>
      </c>
      <c r="C12154">
        <v>20</v>
      </c>
      <c r="D12154" t="s">
        <v>8992</v>
      </c>
      <c r="E12154">
        <v>49.191338000000002</v>
      </c>
      <c r="F12154">
        <v>-123.174769</v>
      </c>
      <c r="G12154">
        <f>IF(route_map__2[[#This Row],[route_label]]&lt;&gt;A12155,0,SQRT((E12155-route_map__2[[#This Row],[stop_lat]])^2 + ((F12155-route_map__2[[#This Row],[stop_lon]])*COS(RADIANS(route_map__2[[#This Row],[stop_lat]])))^2)*111.32)</f>
        <v>0.44842429109236692</v>
      </c>
    </row>
    <row r="12155" spans="1:7" hidden="1" x14ac:dyDescent="0.2">
      <c r="A12155" t="s">
        <v>417</v>
      </c>
      <c r="B12155">
        <v>0</v>
      </c>
      <c r="C12155">
        <v>21</v>
      </c>
      <c r="D12155" t="s">
        <v>8993</v>
      </c>
      <c r="E12155">
        <v>49.192124999999997</v>
      </c>
      <c r="F12155">
        <v>-123.168724</v>
      </c>
      <c r="G12155">
        <f>IF(route_map__2[[#This Row],[route_label]]&lt;&gt;A12156,0,SQRT((E12156-route_map__2[[#This Row],[stop_lat]])^2 + ((F12156-route_map__2[[#This Row],[stop_lon]])*COS(RADIANS(route_map__2[[#This Row],[stop_lat]])))^2)*111.32)</f>
        <v>0.15241997883515693</v>
      </c>
    </row>
    <row r="12156" spans="1:7" hidden="1" x14ac:dyDescent="0.2">
      <c r="A12156" t="s">
        <v>417</v>
      </c>
      <c r="B12156">
        <v>0</v>
      </c>
      <c r="C12156">
        <v>22</v>
      </c>
      <c r="D12156" t="s">
        <v>8994</v>
      </c>
      <c r="E12156">
        <v>49.192110999999997</v>
      </c>
      <c r="F12156">
        <v>-123.166629</v>
      </c>
      <c r="G12156">
        <f>IF(route_map__2[[#This Row],[route_label]]&lt;&gt;A12157,0,SQRT((E12157-route_map__2[[#This Row],[stop_lat]])^2 + ((F12157-route_map__2[[#This Row],[stop_lon]])*COS(RADIANS(route_map__2[[#This Row],[stop_lat]])))^2)*111.32)</f>
        <v>0.19839079638552232</v>
      </c>
    </row>
    <row r="12157" spans="1:7" hidden="1" x14ac:dyDescent="0.2">
      <c r="A12157" t="s">
        <v>417</v>
      </c>
      <c r="B12157">
        <v>0</v>
      </c>
      <c r="C12157">
        <v>23</v>
      </c>
      <c r="D12157" t="s">
        <v>8995</v>
      </c>
      <c r="E12157">
        <v>49.192115000000001</v>
      </c>
      <c r="F12157">
        <v>-123.16390199999999</v>
      </c>
      <c r="G12157">
        <f>IF(route_map__2[[#This Row],[route_label]]&lt;&gt;A12158,0,SQRT((E12158-route_map__2[[#This Row],[stop_lat]])^2 + ((F12158-route_map__2[[#This Row],[stop_lon]])*COS(RADIANS(route_map__2[[#This Row],[stop_lat]])))^2)*111.32)</f>
        <v>0.32118067220005631</v>
      </c>
    </row>
    <row r="12158" spans="1:7" hidden="1" x14ac:dyDescent="0.2">
      <c r="A12158" t="s">
        <v>417</v>
      </c>
      <c r="B12158">
        <v>0</v>
      </c>
      <c r="C12158">
        <v>24</v>
      </c>
      <c r="D12158" t="s">
        <v>8996</v>
      </c>
      <c r="E12158">
        <v>49.192059</v>
      </c>
      <c r="F12158">
        <v>-123.159488</v>
      </c>
      <c r="G12158">
        <f>IF(route_map__2[[#This Row],[route_label]]&lt;&gt;A12159,0,SQRT((E12159-route_map__2[[#This Row],[stop_lat]])^2 + ((F12159-route_map__2[[#This Row],[stop_lon]])*COS(RADIANS(route_map__2[[#This Row],[stop_lat]])))^2)*111.32)</f>
        <v>0.24380023709797954</v>
      </c>
    </row>
    <row r="12159" spans="1:7" hidden="1" x14ac:dyDescent="0.2">
      <c r="A12159" t="s">
        <v>417</v>
      </c>
      <c r="B12159">
        <v>0</v>
      </c>
      <c r="C12159">
        <v>25</v>
      </c>
      <c r="D12159" t="s">
        <v>8997</v>
      </c>
      <c r="E12159">
        <v>49.192036000000002</v>
      </c>
      <c r="F12159">
        <v>-123.156137</v>
      </c>
      <c r="G12159">
        <f>IF(route_map__2[[#This Row],[route_label]]&lt;&gt;A12160,0,SQRT((E12160-route_map__2[[#This Row],[stop_lat]])^2 + ((F12160-route_map__2[[#This Row],[stop_lon]])*COS(RADIANS(route_map__2[[#This Row],[stop_lat]])))^2)*111.32)</f>
        <v>0.2275848912416695</v>
      </c>
    </row>
    <row r="12160" spans="1:7" hidden="1" x14ac:dyDescent="0.2">
      <c r="A12160" t="s">
        <v>417</v>
      </c>
      <c r="B12160">
        <v>0</v>
      </c>
      <c r="C12160">
        <v>26</v>
      </c>
      <c r="D12160" t="s">
        <v>8998</v>
      </c>
      <c r="E12160">
        <v>49.192064000000002</v>
      </c>
      <c r="F12160">
        <v>-123.153009</v>
      </c>
      <c r="G12160">
        <f>IF(route_map__2[[#This Row],[route_label]]&lt;&gt;A12161,0,SQRT((E12161-route_map__2[[#This Row],[stop_lat]])^2 + ((F12161-route_map__2[[#This Row],[stop_lon]])*COS(RADIANS(route_map__2[[#This Row],[stop_lat]])))^2)*111.32)</f>
        <v>0.34928202040818013</v>
      </c>
    </row>
    <row r="12161" spans="1:7" hidden="1" x14ac:dyDescent="0.2">
      <c r="A12161" t="s">
        <v>417</v>
      </c>
      <c r="B12161">
        <v>0</v>
      </c>
      <c r="C12161">
        <v>27</v>
      </c>
      <c r="D12161" t="s">
        <v>8999</v>
      </c>
      <c r="E12161">
        <v>49.192044000000003</v>
      </c>
      <c r="F12161">
        <v>-123.148208</v>
      </c>
      <c r="G12161">
        <f>IF(route_map__2[[#This Row],[route_label]]&lt;&gt;A12162,0,SQRT((E12162-route_map__2[[#This Row],[stop_lat]])^2 + ((F12162-route_map__2[[#This Row],[stop_lon]])*COS(RADIANS(route_map__2[[#This Row],[stop_lat]])))^2)*111.32)</f>
        <v>0.18035724069487163</v>
      </c>
    </row>
    <row r="12162" spans="1:7" hidden="1" x14ac:dyDescent="0.2">
      <c r="A12162" t="s">
        <v>417</v>
      </c>
      <c r="B12162">
        <v>0</v>
      </c>
      <c r="C12162">
        <v>28</v>
      </c>
      <c r="D12162" t="s">
        <v>9000</v>
      </c>
      <c r="E12162">
        <v>49.192028000000001</v>
      </c>
      <c r="F12162">
        <v>-123.145729</v>
      </c>
      <c r="G12162">
        <f>IF(route_map__2[[#This Row],[route_label]]&lt;&gt;A12163,0,SQRT((E12163-route_map__2[[#This Row],[stop_lat]])^2 + ((F12163-route_map__2[[#This Row],[stop_lon]])*COS(RADIANS(route_map__2[[#This Row],[stop_lat]])))^2)*111.32)</f>
        <v>1.5106770880383671</v>
      </c>
    </row>
    <row r="12163" spans="1:7" hidden="1" x14ac:dyDescent="0.2">
      <c r="A12163" t="s">
        <v>417</v>
      </c>
      <c r="B12163">
        <v>0</v>
      </c>
      <c r="C12163">
        <v>29</v>
      </c>
      <c r="D12163" t="s">
        <v>1473</v>
      </c>
      <c r="E12163">
        <v>49.205047</v>
      </c>
      <c r="F12163">
        <v>-123.139869</v>
      </c>
      <c r="G12163">
        <f>IF(route_map__2[[#This Row],[route_label]]&lt;&gt;A12164,0,SQRT((E12164-route_map__2[[#This Row],[stop_lat]])^2 + ((F12164-route_map__2[[#This Row],[stop_lon]])*COS(RADIANS(route_map__2[[#This Row],[stop_lat]])))^2)*111.32)</f>
        <v>0.26818226565398018</v>
      </c>
    </row>
    <row r="12164" spans="1:7" hidden="1" x14ac:dyDescent="0.2">
      <c r="A12164" t="s">
        <v>417</v>
      </c>
      <c r="B12164">
        <v>0</v>
      </c>
      <c r="C12164">
        <v>30</v>
      </c>
      <c r="D12164" t="s">
        <v>1474</v>
      </c>
      <c r="E12164">
        <v>49.207431</v>
      </c>
      <c r="F12164">
        <v>-123.1404</v>
      </c>
      <c r="G12164">
        <f>IF(route_map__2[[#This Row],[route_label]]&lt;&gt;A12165,0,SQRT((E12165-route_map__2[[#This Row],[stop_lat]])^2 + ((F12165-route_map__2[[#This Row],[stop_lon]])*COS(RADIANS(route_map__2[[#This Row],[stop_lat]])))^2)*111.32)</f>
        <v>0.16190012314159719</v>
      </c>
    </row>
    <row r="12165" spans="1:7" hidden="1" x14ac:dyDescent="0.2">
      <c r="A12165" t="s">
        <v>417</v>
      </c>
      <c r="B12165">
        <v>0</v>
      </c>
      <c r="C12165">
        <v>31</v>
      </c>
      <c r="D12165" t="s">
        <v>1475</v>
      </c>
      <c r="E12165">
        <v>49.208885000000002</v>
      </c>
      <c r="F12165">
        <v>-123.14035</v>
      </c>
      <c r="G12165">
        <f>IF(route_map__2[[#This Row],[route_label]]&lt;&gt;A12166,0,SQRT((E12166-route_map__2[[#This Row],[stop_lat]])^2 + ((F12166-route_map__2[[#This Row],[stop_lon]])*COS(RADIANS(route_map__2[[#This Row],[stop_lat]])))^2)*111.32)</f>
        <v>0.25415489143892339</v>
      </c>
    </row>
    <row r="12166" spans="1:7" hidden="1" x14ac:dyDescent="0.2">
      <c r="A12166" t="s">
        <v>417</v>
      </c>
      <c r="B12166">
        <v>0</v>
      </c>
      <c r="C12166">
        <v>32</v>
      </c>
      <c r="D12166" t="s">
        <v>1476</v>
      </c>
      <c r="E12166">
        <v>49.211168000000001</v>
      </c>
      <c r="F12166">
        <v>-123.140317</v>
      </c>
      <c r="G12166">
        <f>IF(route_map__2[[#This Row],[route_label]]&lt;&gt;A12167,0,SQRT((E12167-route_map__2[[#This Row],[stop_lat]])^2 + ((F12167-route_map__2[[#This Row],[stop_lon]])*COS(RADIANS(route_map__2[[#This Row],[stop_lat]])))^2)*111.32)</f>
        <v>0.25532984445660306</v>
      </c>
    </row>
    <row r="12167" spans="1:7" hidden="1" x14ac:dyDescent="0.2">
      <c r="A12167" t="s">
        <v>417</v>
      </c>
      <c r="B12167">
        <v>0</v>
      </c>
      <c r="C12167">
        <v>33</v>
      </c>
      <c r="D12167" t="s">
        <v>1477</v>
      </c>
      <c r="E12167">
        <v>49.213461000000002</v>
      </c>
      <c r="F12167">
        <v>-123.14023299999999</v>
      </c>
      <c r="G12167">
        <f>IF(route_map__2[[#This Row],[route_label]]&lt;&gt;A12168,0,SQRT((E12168-route_map__2[[#This Row],[stop_lat]])^2 + ((F12168-route_map__2[[#This Row],[stop_lon]])*COS(RADIANS(route_map__2[[#This Row],[stop_lat]])))^2)*111.32)</f>
        <v>0.20466590496334164</v>
      </c>
    </row>
    <row r="12168" spans="1:7" hidden="1" x14ac:dyDescent="0.2">
      <c r="A12168" t="s">
        <v>417</v>
      </c>
      <c r="B12168">
        <v>0</v>
      </c>
      <c r="C12168">
        <v>34</v>
      </c>
      <c r="D12168" t="s">
        <v>1478</v>
      </c>
      <c r="E12168">
        <v>49.215299000000002</v>
      </c>
      <c r="F12168">
        <v>-123.140165</v>
      </c>
      <c r="G12168">
        <f>IF(route_map__2[[#This Row],[route_label]]&lt;&gt;A12169,0,SQRT((E12169-route_map__2[[#This Row],[stop_lat]])^2 + ((F12169-route_map__2[[#This Row],[stop_lon]])*COS(RADIANS(route_map__2[[#This Row],[stop_lat]])))^2)*111.32)</f>
        <v>0.26566255859484833</v>
      </c>
    </row>
    <row r="12169" spans="1:7" hidden="1" x14ac:dyDescent="0.2">
      <c r="A12169" t="s">
        <v>417</v>
      </c>
      <c r="B12169">
        <v>0</v>
      </c>
      <c r="C12169">
        <v>35</v>
      </c>
      <c r="D12169" t="s">
        <v>1479</v>
      </c>
      <c r="E12169">
        <v>49.217685000000003</v>
      </c>
      <c r="F12169">
        <v>-123.140092</v>
      </c>
      <c r="G12169">
        <f>IF(route_map__2[[#This Row],[route_label]]&lt;&gt;A12170,0,SQRT((E12170-route_map__2[[#This Row],[stop_lat]])^2 + ((F12170-route_map__2[[#This Row],[stop_lon]])*COS(RADIANS(route_map__2[[#This Row],[stop_lat]])))^2)*111.32)</f>
        <v>0.22374190688895004</v>
      </c>
    </row>
    <row r="12170" spans="1:7" hidden="1" x14ac:dyDescent="0.2">
      <c r="A12170" t="s">
        <v>417</v>
      </c>
      <c r="B12170">
        <v>0</v>
      </c>
      <c r="C12170">
        <v>36</v>
      </c>
      <c r="D12170" t="s">
        <v>1480</v>
      </c>
      <c r="E12170">
        <v>49.219693999999997</v>
      </c>
      <c r="F12170">
        <v>-123.14</v>
      </c>
      <c r="G12170">
        <f>IF(route_map__2[[#This Row],[route_label]]&lt;&gt;A12171,0,SQRT((E12171-route_map__2[[#This Row],[stop_lat]])^2 + ((F12171-route_map__2[[#This Row],[stop_lon]])*COS(RADIANS(route_map__2[[#This Row],[stop_lat]])))^2)*111.32)</f>
        <v>0.36244139485295129</v>
      </c>
    </row>
    <row r="12171" spans="1:7" hidden="1" x14ac:dyDescent="0.2">
      <c r="A12171" t="s">
        <v>417</v>
      </c>
      <c r="B12171">
        <v>0</v>
      </c>
      <c r="C12171">
        <v>37</v>
      </c>
      <c r="D12171" t="s">
        <v>1481</v>
      </c>
      <c r="E12171">
        <v>49.222949</v>
      </c>
      <c r="F12171">
        <v>-123.139886</v>
      </c>
      <c r="G12171">
        <f>IF(route_map__2[[#This Row],[route_label]]&lt;&gt;A12172,0,SQRT((E12172-route_map__2[[#This Row],[stop_lat]])^2 + ((F12172-route_map__2[[#This Row],[stop_lon]])*COS(RADIANS(route_map__2[[#This Row],[stop_lat]])))^2)*111.32)</f>
        <v>0.49811208618683994</v>
      </c>
    </row>
    <row r="12172" spans="1:7" hidden="1" x14ac:dyDescent="0.2">
      <c r="A12172" t="s">
        <v>417</v>
      </c>
      <c r="B12172">
        <v>0</v>
      </c>
      <c r="C12172">
        <v>38</v>
      </c>
      <c r="D12172" t="s">
        <v>1482</v>
      </c>
      <c r="E12172">
        <v>49.227421999999997</v>
      </c>
      <c r="F12172">
        <v>-123.139703</v>
      </c>
      <c r="G12172">
        <f>IF(route_map__2[[#This Row],[route_label]]&lt;&gt;A12173,0,SQRT((E12173-route_map__2[[#This Row],[stop_lat]])^2 + ((F12173-route_map__2[[#This Row],[stop_lon]])*COS(RADIANS(route_map__2[[#This Row],[stop_lat]])))^2)*111.32)</f>
        <v>0.39059094883372508</v>
      </c>
    </row>
    <row r="12173" spans="1:7" hidden="1" x14ac:dyDescent="0.2">
      <c r="A12173" t="s">
        <v>417</v>
      </c>
      <c r="B12173">
        <v>0</v>
      </c>
      <c r="C12173">
        <v>39</v>
      </c>
      <c r="D12173" t="s">
        <v>1483</v>
      </c>
      <c r="E12173">
        <v>49.230930000000001</v>
      </c>
      <c r="F12173">
        <v>-123.139594</v>
      </c>
      <c r="G12173">
        <f>IF(route_map__2[[#This Row],[route_label]]&lt;&gt;A12174,0,SQRT((E12174-route_map__2[[#This Row],[stop_lat]])^2 + ((F12174-route_map__2[[#This Row],[stop_lon]])*COS(RADIANS(route_map__2[[#This Row],[stop_lat]])))^2)*111.32)</f>
        <v>0.44070745669637307</v>
      </c>
    </row>
    <row r="12174" spans="1:7" hidden="1" x14ac:dyDescent="0.2">
      <c r="A12174" t="s">
        <v>417</v>
      </c>
      <c r="B12174">
        <v>0</v>
      </c>
      <c r="C12174">
        <v>40</v>
      </c>
      <c r="D12174" t="s">
        <v>1484</v>
      </c>
      <c r="E12174">
        <v>49.234887999999998</v>
      </c>
      <c r="F12174">
        <v>-123.13946300000001</v>
      </c>
      <c r="G12174">
        <f>IF(route_map__2[[#This Row],[route_label]]&lt;&gt;A12175,0,SQRT((E12175-route_map__2[[#This Row],[stop_lat]])^2 + ((F12175-route_map__2[[#This Row],[stop_lon]])*COS(RADIANS(route_map__2[[#This Row],[stop_lat]])))^2)*111.32)</f>
        <v>0.38117656755269896</v>
      </c>
    </row>
    <row r="12175" spans="1:7" hidden="1" x14ac:dyDescent="0.2">
      <c r="A12175" t="s">
        <v>417</v>
      </c>
      <c r="B12175">
        <v>0</v>
      </c>
      <c r="C12175">
        <v>41</v>
      </c>
      <c r="D12175" t="s">
        <v>1485</v>
      </c>
      <c r="E12175">
        <v>49.238311000000003</v>
      </c>
      <c r="F12175">
        <v>-123.13932699999999</v>
      </c>
      <c r="G12175">
        <f>IF(route_map__2[[#This Row],[route_label]]&lt;&gt;A12176,0,SQRT((E12176-route_map__2[[#This Row],[stop_lat]])^2 + ((F12176-route_map__2[[#This Row],[stop_lon]])*COS(RADIANS(route_map__2[[#This Row],[stop_lat]])))^2)*111.32)</f>
        <v>0.43424766921365571</v>
      </c>
    </row>
    <row r="12176" spans="1:7" hidden="1" x14ac:dyDescent="0.2">
      <c r="A12176" t="s">
        <v>417</v>
      </c>
      <c r="B12176">
        <v>0</v>
      </c>
      <c r="C12176">
        <v>42</v>
      </c>
      <c r="D12176" t="s">
        <v>1486</v>
      </c>
      <c r="E12176">
        <v>49.242210999999998</v>
      </c>
      <c r="F12176">
        <v>-123.139199</v>
      </c>
      <c r="G12176">
        <f>IF(route_map__2[[#This Row],[route_label]]&lt;&gt;A12177,0,SQRT((E12177-route_map__2[[#This Row],[stop_lat]])^2 + ((F12177-route_map__2[[#This Row],[stop_lon]])*COS(RADIANS(route_map__2[[#This Row],[stop_lat]])))^2)*111.32)</f>
        <v>0.39093859362579625</v>
      </c>
    </row>
    <row r="12177" spans="1:7" hidden="1" x14ac:dyDescent="0.2">
      <c r="A12177" t="s">
        <v>417</v>
      </c>
      <c r="B12177">
        <v>0</v>
      </c>
      <c r="C12177">
        <v>43</v>
      </c>
      <c r="D12177" t="s">
        <v>1487</v>
      </c>
      <c r="E12177">
        <v>49.245722000000001</v>
      </c>
      <c r="F12177">
        <v>-123.139081</v>
      </c>
      <c r="G12177">
        <f>IF(route_map__2[[#This Row],[route_label]]&lt;&gt;A12178,0,SQRT((E12178-route_map__2[[#This Row],[stop_lat]])^2 + ((F12178-route_map__2[[#This Row],[stop_lon]])*COS(RADIANS(route_map__2[[#This Row],[stop_lat]])))^2)*111.32)</f>
        <v>0.21911830300242252</v>
      </c>
    </row>
    <row r="12178" spans="1:7" hidden="1" x14ac:dyDescent="0.2">
      <c r="A12178" t="s">
        <v>417</v>
      </c>
      <c r="B12178">
        <v>0</v>
      </c>
      <c r="C12178">
        <v>44</v>
      </c>
      <c r="D12178" t="s">
        <v>1488</v>
      </c>
      <c r="E12178">
        <v>49.247689999999999</v>
      </c>
      <c r="F12178">
        <v>-123.13902299999999</v>
      </c>
      <c r="G12178">
        <f>IF(route_map__2[[#This Row],[route_label]]&lt;&gt;A12179,0,SQRT((E12179-route_map__2[[#This Row],[stop_lat]])^2 + ((F12179-route_map__2[[#This Row],[stop_lon]])*COS(RADIANS(route_map__2[[#This Row],[stop_lat]])))^2)*111.32)</f>
        <v>0.27138221380433963</v>
      </c>
    </row>
    <row r="12179" spans="1:7" hidden="1" x14ac:dyDescent="0.2">
      <c r="A12179" t="s">
        <v>417</v>
      </c>
      <c r="B12179">
        <v>0</v>
      </c>
      <c r="C12179">
        <v>45</v>
      </c>
      <c r="D12179" t="s">
        <v>1489</v>
      </c>
      <c r="E12179">
        <v>49.250126999999999</v>
      </c>
      <c r="F12179">
        <v>-123.138924</v>
      </c>
      <c r="G12179">
        <f>IF(route_map__2[[#This Row],[route_label]]&lt;&gt;A12180,0,SQRT((E12180-route_map__2[[#This Row],[stop_lat]])^2 + ((F12180-route_map__2[[#This Row],[stop_lon]])*COS(RADIANS(route_map__2[[#This Row],[stop_lat]])))^2)*111.32)</f>
        <v>0.2378694385650752</v>
      </c>
    </row>
    <row r="12180" spans="1:7" hidden="1" x14ac:dyDescent="0.2">
      <c r="A12180" t="s">
        <v>417</v>
      </c>
      <c r="B12180">
        <v>0</v>
      </c>
      <c r="C12180">
        <v>46</v>
      </c>
      <c r="D12180" t="s">
        <v>1490</v>
      </c>
      <c r="E12180">
        <v>49.252262999999999</v>
      </c>
      <c r="F12180">
        <v>-123.138834</v>
      </c>
      <c r="G12180">
        <f>IF(route_map__2[[#This Row],[route_label]]&lt;&gt;A12181,0,SQRT((E12181-route_map__2[[#This Row],[stop_lat]])^2 + ((F12181-route_map__2[[#This Row],[stop_lon]])*COS(RADIANS(route_map__2[[#This Row],[stop_lat]])))^2)*111.32)</f>
        <v>0.1340470054566866</v>
      </c>
    </row>
    <row r="12181" spans="1:7" hidden="1" x14ac:dyDescent="0.2">
      <c r="A12181" t="s">
        <v>417</v>
      </c>
      <c r="B12181">
        <v>0</v>
      </c>
      <c r="C12181">
        <v>47</v>
      </c>
      <c r="D12181" t="s">
        <v>1491</v>
      </c>
      <c r="E12181">
        <v>49.253467000000001</v>
      </c>
      <c r="F12181">
        <v>-123.13880399999999</v>
      </c>
      <c r="G12181">
        <f>IF(route_map__2[[#This Row],[route_label]]&lt;&gt;A12182,0,SQRT((E12182-route_map__2[[#This Row],[stop_lat]])^2 + ((F12182-route_map__2[[#This Row],[stop_lon]])*COS(RADIANS(route_map__2[[#This Row],[stop_lat]])))^2)*111.32)</f>
        <v>0.43426886543206633</v>
      </c>
    </row>
    <row r="12182" spans="1:7" hidden="1" x14ac:dyDescent="0.2">
      <c r="A12182" t="s">
        <v>417</v>
      </c>
      <c r="B12182">
        <v>0</v>
      </c>
      <c r="C12182">
        <v>48</v>
      </c>
      <c r="D12182" t="s">
        <v>1492</v>
      </c>
      <c r="E12182">
        <v>49.257367000000002</v>
      </c>
      <c r="F12182">
        <v>-123.13866299999999</v>
      </c>
      <c r="G12182">
        <f>IF(route_map__2[[#This Row],[route_label]]&lt;&gt;A12183,0,SQRT((E12183-route_map__2[[#This Row],[stop_lat]])^2 + ((F12183-route_map__2[[#This Row],[stop_lon]])*COS(RADIANS(route_map__2[[#This Row],[stop_lat]])))^2)*111.32)</f>
        <v>0.31198565708545783</v>
      </c>
    </row>
    <row r="12183" spans="1:7" hidden="1" x14ac:dyDescent="0.2">
      <c r="A12183" t="s">
        <v>417</v>
      </c>
      <c r="B12183">
        <v>0</v>
      </c>
      <c r="C12183">
        <v>49</v>
      </c>
      <c r="D12183" t="s">
        <v>1493</v>
      </c>
      <c r="E12183">
        <v>49.260168999999998</v>
      </c>
      <c r="F12183">
        <v>-123.13857400000001</v>
      </c>
      <c r="G12183">
        <f>IF(route_map__2[[#This Row],[route_label]]&lt;&gt;A12184,0,SQRT((E12184-route_map__2[[#This Row],[stop_lat]])^2 + ((F12184-route_map__2[[#This Row],[stop_lon]])*COS(RADIANS(route_map__2[[#This Row],[stop_lat]])))^2)*111.32)</f>
        <v>0.32638773750000249</v>
      </c>
    </row>
    <row r="12184" spans="1:7" hidden="1" x14ac:dyDescent="0.2">
      <c r="A12184" t="s">
        <v>417</v>
      </c>
      <c r="B12184">
        <v>0</v>
      </c>
      <c r="C12184">
        <v>50</v>
      </c>
      <c r="D12184" t="s">
        <v>1494</v>
      </c>
      <c r="E12184">
        <v>49.263100000000001</v>
      </c>
      <c r="F12184">
        <v>-123.138458</v>
      </c>
      <c r="G12184">
        <f>IF(route_map__2[[#This Row],[route_label]]&lt;&gt;A12185,0,SQRT((E12185-route_map__2[[#This Row],[stop_lat]])^2 + ((F12185-route_map__2[[#This Row],[stop_lon]])*COS(RADIANS(route_map__2[[#This Row],[stop_lat]])))^2)*111.32)</f>
        <v>0.28408769673715545</v>
      </c>
    </row>
    <row r="12185" spans="1:7" hidden="1" x14ac:dyDescent="0.2">
      <c r="A12185" t="s">
        <v>417</v>
      </c>
      <c r="B12185">
        <v>0</v>
      </c>
      <c r="C12185">
        <v>51</v>
      </c>
      <c r="D12185" t="s">
        <v>1495</v>
      </c>
      <c r="E12185">
        <v>49.265650999999998</v>
      </c>
      <c r="F12185">
        <v>-123.13834900000001</v>
      </c>
      <c r="G12185">
        <f>IF(route_map__2[[#This Row],[route_label]]&lt;&gt;A12186,0,SQRT((E12186-route_map__2[[#This Row],[stop_lat]])^2 + ((F12186-route_map__2[[#This Row],[stop_lon]])*COS(RADIANS(route_map__2[[#This Row],[stop_lat]])))^2)*111.32)</f>
        <v>0.19911671096515829</v>
      </c>
    </row>
    <row r="12186" spans="1:7" hidden="1" x14ac:dyDescent="0.2">
      <c r="A12186" t="s">
        <v>417</v>
      </c>
      <c r="B12186">
        <v>0</v>
      </c>
      <c r="C12186">
        <v>52</v>
      </c>
      <c r="D12186" t="s">
        <v>1496</v>
      </c>
      <c r="E12186">
        <v>49.267439000000003</v>
      </c>
      <c r="F12186">
        <v>-123.138273</v>
      </c>
      <c r="G12186">
        <f>IF(route_map__2[[#This Row],[route_label]]&lt;&gt;A12187,0,SQRT((E12187-route_map__2[[#This Row],[stop_lat]])^2 + ((F12187-route_map__2[[#This Row],[stop_lon]])*COS(RADIANS(route_map__2[[#This Row],[stop_lat]])))^2)*111.32)</f>
        <v>1.4390008326194725</v>
      </c>
    </row>
    <row r="12187" spans="1:7" hidden="1" x14ac:dyDescent="0.2">
      <c r="A12187" t="s">
        <v>417</v>
      </c>
      <c r="B12187">
        <v>0</v>
      </c>
      <c r="C12187">
        <v>53</v>
      </c>
      <c r="D12187" t="s">
        <v>9001</v>
      </c>
      <c r="E12187">
        <v>49.276811000000002</v>
      </c>
      <c r="F12187">
        <v>-123.124629</v>
      </c>
      <c r="G12187">
        <f>IF(route_map__2[[#This Row],[route_label]]&lt;&gt;A12188,0,SQRT((E12188-route_map__2[[#This Row],[stop_lat]])^2 + ((F12188-route_map__2[[#This Row],[stop_lon]])*COS(RADIANS(route_map__2[[#This Row],[stop_lat]])))^2)*111.32)</f>
        <v>0.31596104026987809</v>
      </c>
    </row>
    <row r="12188" spans="1:7" hidden="1" x14ac:dyDescent="0.2">
      <c r="A12188" t="s">
        <v>417</v>
      </c>
      <c r="B12188">
        <v>0</v>
      </c>
      <c r="C12188">
        <v>54</v>
      </c>
      <c r="D12188" t="s">
        <v>9002</v>
      </c>
      <c r="E12188">
        <v>49.278835000000001</v>
      </c>
      <c r="F12188">
        <v>-123.121579</v>
      </c>
      <c r="G12188">
        <f>IF(route_map__2[[#This Row],[route_label]]&lt;&gt;A12189,0,SQRT((E12189-route_map__2[[#This Row],[stop_lat]])^2 + ((F12189-route_map__2[[#This Row],[stop_lon]])*COS(RADIANS(route_map__2[[#This Row],[stop_lat]])))^2)*111.32)</f>
        <v>0.41491537045626442</v>
      </c>
    </row>
    <row r="12189" spans="1:7" hidden="1" x14ac:dyDescent="0.2">
      <c r="A12189" t="s">
        <v>417</v>
      </c>
      <c r="B12189">
        <v>0</v>
      </c>
      <c r="C12189">
        <v>55</v>
      </c>
      <c r="D12189" t="s">
        <v>9003</v>
      </c>
      <c r="E12189">
        <v>49.281477000000002</v>
      </c>
      <c r="F12189">
        <v>-123.117549</v>
      </c>
      <c r="G12189">
        <f>IF(route_map__2[[#This Row],[route_label]]&lt;&gt;A12190,0,SQRT((E12190-route_map__2[[#This Row],[stop_lat]])^2 + ((F12190-route_map__2[[#This Row],[stop_lon]])*COS(RADIANS(route_map__2[[#This Row],[stop_lat]])))^2)*111.32)</f>
        <v>0</v>
      </c>
    </row>
    <row r="12190" spans="1:7" hidden="1" x14ac:dyDescent="0.2">
      <c r="A12190" t="s">
        <v>417</v>
      </c>
      <c r="B12190">
        <v>1</v>
      </c>
      <c r="C12190">
        <v>1</v>
      </c>
      <c r="D12190" t="s">
        <v>9003</v>
      </c>
      <c r="E12190">
        <v>49.281477000000002</v>
      </c>
      <c r="F12190">
        <v>-123.117549</v>
      </c>
      <c r="G12190">
        <f>IF(route_map__2[[#This Row],[route_label]]&lt;&gt;A12191,0,SQRT((E12191-route_map__2[[#This Row],[stop_lat]])^2 + ((F12191-route_map__2[[#This Row],[stop_lon]])*COS(RADIANS(route_map__2[[#This Row],[stop_lat]])))^2)*111.32)</f>
        <v>0.20302306037784301</v>
      </c>
    </row>
    <row r="12191" spans="1:7" hidden="1" x14ac:dyDescent="0.2">
      <c r="A12191" t="s">
        <v>417</v>
      </c>
      <c r="B12191">
        <v>1</v>
      </c>
      <c r="C12191">
        <v>2</v>
      </c>
      <c r="D12191" t="s">
        <v>9004</v>
      </c>
      <c r="E12191">
        <v>49.282781999999997</v>
      </c>
      <c r="F12191">
        <v>-123.115596</v>
      </c>
      <c r="G12191">
        <f>IF(route_map__2[[#This Row],[route_label]]&lt;&gt;A12192,0,SQRT((E12192-route_map__2[[#This Row],[stop_lat]])^2 + ((F12192-route_map__2[[#This Row],[stop_lon]])*COS(RADIANS(route_map__2[[#This Row],[stop_lat]])))^2)*111.32)</f>
        <v>0.29072308202373232</v>
      </c>
    </row>
    <row r="12192" spans="1:7" hidden="1" x14ac:dyDescent="0.2">
      <c r="A12192" t="s">
        <v>417</v>
      </c>
      <c r="B12192">
        <v>1</v>
      </c>
      <c r="C12192">
        <v>3</v>
      </c>
      <c r="D12192" t="s">
        <v>9005</v>
      </c>
      <c r="E12192">
        <v>49.282905999999997</v>
      </c>
      <c r="F12192">
        <v>-123.119595</v>
      </c>
      <c r="G12192">
        <f>IF(route_map__2[[#This Row],[route_label]]&lt;&gt;A12193,0,SQRT((E12193-route_map__2[[#This Row],[stop_lat]])^2 + ((F12193-route_map__2[[#This Row],[stop_lon]])*COS(RADIANS(route_map__2[[#This Row],[stop_lat]])))^2)*111.32)</f>
        <v>0.16903468392780491</v>
      </c>
    </row>
    <row r="12193" spans="1:7" hidden="1" x14ac:dyDescent="0.2">
      <c r="A12193" t="s">
        <v>417</v>
      </c>
      <c r="B12193">
        <v>1</v>
      </c>
      <c r="C12193">
        <v>4</v>
      </c>
      <c r="D12193" t="s">
        <v>9006</v>
      </c>
      <c r="E12193">
        <v>49.281830999999997</v>
      </c>
      <c r="F12193">
        <v>-123.121239</v>
      </c>
      <c r="G12193">
        <f>IF(route_map__2[[#This Row],[route_label]]&lt;&gt;A12194,0,SQRT((E12194-route_map__2[[#This Row],[stop_lat]])^2 + ((F12194-route_map__2[[#This Row],[stop_lon]])*COS(RADIANS(route_map__2[[#This Row],[stop_lat]])))^2)*111.32)</f>
        <v>0.33274358721609493</v>
      </c>
    </row>
    <row r="12194" spans="1:7" hidden="1" x14ac:dyDescent="0.2">
      <c r="A12194" t="s">
        <v>417</v>
      </c>
      <c r="B12194">
        <v>1</v>
      </c>
      <c r="C12194">
        <v>5</v>
      </c>
      <c r="D12194" t="s">
        <v>9007</v>
      </c>
      <c r="E12194">
        <v>49.279698000000003</v>
      </c>
      <c r="F12194">
        <v>-123.124449</v>
      </c>
      <c r="G12194">
        <f>IF(route_map__2[[#This Row],[route_label]]&lt;&gt;A12195,0,SQRT((E12195-route_map__2[[#This Row],[stop_lat]])^2 + ((F12195-route_map__2[[#This Row],[stop_lon]])*COS(RADIANS(route_map__2[[#This Row],[stop_lat]])))^2)*111.32)</f>
        <v>0.26835054595264196</v>
      </c>
    </row>
    <row r="12195" spans="1:7" hidden="1" x14ac:dyDescent="0.2">
      <c r="A12195" t="s">
        <v>417</v>
      </c>
      <c r="B12195">
        <v>1</v>
      </c>
      <c r="C12195">
        <v>6</v>
      </c>
      <c r="D12195" t="s">
        <v>9008</v>
      </c>
      <c r="E12195">
        <v>49.277987000000003</v>
      </c>
      <c r="F12195">
        <v>-123.12705200000001</v>
      </c>
      <c r="G12195">
        <f>IF(route_map__2[[#This Row],[route_label]]&lt;&gt;A12196,0,SQRT((E12196-route_map__2[[#This Row],[stop_lat]])^2 + ((F12196-route_map__2[[#This Row],[stop_lon]])*COS(RADIANS(route_map__2[[#This Row],[stop_lat]])))^2)*111.32)</f>
        <v>1.5091529611185792</v>
      </c>
    </row>
    <row r="12196" spans="1:7" hidden="1" x14ac:dyDescent="0.2">
      <c r="A12196" t="s">
        <v>417</v>
      </c>
      <c r="B12196">
        <v>1</v>
      </c>
      <c r="C12196">
        <v>7</v>
      </c>
      <c r="D12196" t="s">
        <v>1497</v>
      </c>
      <c r="E12196">
        <v>49.266703999999997</v>
      </c>
      <c r="F12196">
        <v>-123.138572</v>
      </c>
      <c r="G12196">
        <f>IF(route_map__2[[#This Row],[route_label]]&lt;&gt;A12197,0,SQRT((E12197-route_map__2[[#This Row],[stop_lat]])^2 + ((F12197-route_map__2[[#This Row],[stop_lon]])*COS(RADIANS(route_map__2[[#This Row],[stop_lat]])))^2)*111.32)</f>
        <v>0.4111436842157245</v>
      </c>
    </row>
    <row r="12197" spans="1:7" hidden="1" x14ac:dyDescent="0.2">
      <c r="A12197" t="s">
        <v>417</v>
      </c>
      <c r="B12197">
        <v>1</v>
      </c>
      <c r="C12197">
        <v>8</v>
      </c>
      <c r="D12197" t="s">
        <v>1498</v>
      </c>
      <c r="E12197">
        <v>49.263012000000003</v>
      </c>
      <c r="F12197">
        <v>-123.13872499999999</v>
      </c>
      <c r="G12197">
        <f>IF(route_map__2[[#This Row],[route_label]]&lt;&gt;A12198,0,SQRT((E12198-route_map__2[[#This Row],[stop_lat]])^2 + ((F12198-route_map__2[[#This Row],[stop_lon]])*COS(RADIANS(route_map__2[[#This Row],[stop_lat]])))^2)*111.32)</f>
        <v>0.38836489323079898</v>
      </c>
    </row>
    <row r="12198" spans="1:7" hidden="1" x14ac:dyDescent="0.2">
      <c r="A12198" t="s">
        <v>417</v>
      </c>
      <c r="B12198">
        <v>1</v>
      </c>
      <c r="C12198">
        <v>9</v>
      </c>
      <c r="D12198" t="s">
        <v>1499</v>
      </c>
      <c r="E12198">
        <v>49.259523999999999</v>
      </c>
      <c r="F12198">
        <v>-123.138834</v>
      </c>
      <c r="G12198">
        <f>IF(route_map__2[[#This Row],[route_label]]&lt;&gt;A12199,0,SQRT((E12199-route_map__2[[#This Row],[stop_lat]])^2 + ((F12199-route_map__2[[#This Row],[stop_lon]])*COS(RADIANS(route_map__2[[#This Row],[stop_lat]])))^2)*111.32)</f>
        <v>0.23991641782776799</v>
      </c>
    </row>
    <row r="12199" spans="1:7" hidden="1" x14ac:dyDescent="0.2">
      <c r="A12199" t="s">
        <v>417</v>
      </c>
      <c r="B12199">
        <v>1</v>
      </c>
      <c r="C12199">
        <v>10</v>
      </c>
      <c r="D12199" t="s">
        <v>1500</v>
      </c>
      <c r="E12199">
        <v>49.257370000000002</v>
      </c>
      <c r="F12199">
        <v>-123.138944</v>
      </c>
      <c r="G12199">
        <f>IF(route_map__2[[#This Row],[route_label]]&lt;&gt;A12200,0,SQRT((E12200-route_map__2[[#This Row],[stop_lat]])^2 + ((F12200-route_map__2[[#This Row],[stop_lon]])*COS(RADIANS(route_map__2[[#This Row],[stop_lat]])))^2)*111.32)</f>
        <v>0.35538837140512403</v>
      </c>
    </row>
    <row r="12200" spans="1:7" hidden="1" x14ac:dyDescent="0.2">
      <c r="A12200" t="s">
        <v>417</v>
      </c>
      <c r="B12200">
        <v>1</v>
      </c>
      <c r="C12200">
        <v>11</v>
      </c>
      <c r="D12200" t="s">
        <v>1501</v>
      </c>
      <c r="E12200">
        <v>49.254178000000003</v>
      </c>
      <c r="F12200">
        <v>-123.13903000000001</v>
      </c>
      <c r="G12200">
        <f>IF(route_map__2[[#This Row],[route_label]]&lt;&gt;A12201,0,SQRT((E12201-route_map__2[[#This Row],[stop_lat]])^2 + ((F12201-route_map__2[[#This Row],[stop_lon]])*COS(RADIANS(route_map__2[[#This Row],[stop_lat]])))^2)*111.32)</f>
        <v>0.28632566879651766</v>
      </c>
    </row>
    <row r="12201" spans="1:7" hidden="1" x14ac:dyDescent="0.2">
      <c r="A12201" t="s">
        <v>417</v>
      </c>
      <c r="B12201">
        <v>1</v>
      </c>
      <c r="C12201">
        <v>12</v>
      </c>
      <c r="D12201" t="s">
        <v>1502</v>
      </c>
      <c r="E12201">
        <v>49.251607</v>
      </c>
      <c r="F12201">
        <v>-123.139145</v>
      </c>
      <c r="G12201">
        <f>IF(route_map__2[[#This Row],[route_label]]&lt;&gt;A12202,0,SQRT((E12202-route_map__2[[#This Row],[stop_lat]])^2 + ((F12202-route_map__2[[#This Row],[stop_lon]])*COS(RADIANS(route_map__2[[#This Row],[stop_lat]])))^2)*111.32)</f>
        <v>0.30829852600457597</v>
      </c>
    </row>
    <row r="12202" spans="1:7" hidden="1" x14ac:dyDescent="0.2">
      <c r="A12202" t="s">
        <v>417</v>
      </c>
      <c r="B12202">
        <v>1</v>
      </c>
      <c r="C12202">
        <v>13</v>
      </c>
      <c r="D12202" t="s">
        <v>1503</v>
      </c>
      <c r="E12202">
        <v>49.248837999999999</v>
      </c>
      <c r="F12202">
        <v>-123.139224</v>
      </c>
      <c r="G12202">
        <f>IF(route_map__2[[#This Row],[route_label]]&lt;&gt;A12203,0,SQRT((E12203-route_map__2[[#This Row],[stop_lat]])^2 + ((F12203-route_map__2[[#This Row],[stop_lon]])*COS(RADIANS(route_map__2[[#This Row],[stop_lat]])))^2)*111.32)</f>
        <v>0.19230765485862567</v>
      </c>
    </row>
    <row r="12203" spans="1:7" hidden="1" x14ac:dyDescent="0.2">
      <c r="A12203" t="s">
        <v>417</v>
      </c>
      <c r="B12203">
        <v>1</v>
      </c>
      <c r="C12203">
        <v>14</v>
      </c>
      <c r="D12203" t="s">
        <v>1504</v>
      </c>
      <c r="E12203">
        <v>49.247110999999997</v>
      </c>
      <c r="F12203">
        <v>-123.13928900000001</v>
      </c>
      <c r="G12203">
        <f>IF(route_map__2[[#This Row],[route_label]]&lt;&gt;A12204,0,SQRT((E12204-route_map__2[[#This Row],[stop_lat]])^2 + ((F12204-route_map__2[[#This Row],[stop_lon]])*COS(RADIANS(route_map__2[[#This Row],[stop_lat]])))^2)*111.32)</f>
        <v>0.2580870713502636</v>
      </c>
    </row>
    <row r="12204" spans="1:7" hidden="1" x14ac:dyDescent="0.2">
      <c r="A12204" t="s">
        <v>417</v>
      </c>
      <c r="B12204">
        <v>1</v>
      </c>
      <c r="C12204">
        <v>15</v>
      </c>
      <c r="D12204" t="s">
        <v>1505</v>
      </c>
      <c r="E12204">
        <v>49.244793000000001</v>
      </c>
      <c r="F12204">
        <v>-123.139357</v>
      </c>
      <c r="G12204">
        <f>IF(route_map__2[[#This Row],[route_label]]&lt;&gt;A12205,0,SQRT((E12205-route_map__2[[#This Row],[stop_lat]])^2 + ((F12205-route_map__2[[#This Row],[stop_lon]])*COS(RADIANS(route_map__2[[#This Row],[stop_lat]])))^2)*111.32)</f>
        <v>0.36386205080014367</v>
      </c>
    </row>
    <row r="12205" spans="1:7" hidden="1" x14ac:dyDescent="0.2">
      <c r="A12205" t="s">
        <v>417</v>
      </c>
      <c r="B12205">
        <v>1</v>
      </c>
      <c r="C12205">
        <v>16</v>
      </c>
      <c r="D12205" t="s">
        <v>1506</v>
      </c>
      <c r="E12205">
        <v>49.241525000000003</v>
      </c>
      <c r="F12205">
        <v>-123.139454</v>
      </c>
      <c r="G12205">
        <f>IF(route_map__2[[#This Row],[route_label]]&lt;&gt;A12206,0,SQRT((E12206-route_map__2[[#This Row],[stop_lat]])^2 + ((F12206-route_map__2[[#This Row],[stop_lon]])*COS(RADIANS(route_map__2[[#This Row],[stop_lat]])))^2)*111.32)</f>
        <v>0.42525109006552408</v>
      </c>
    </row>
    <row r="12206" spans="1:7" hidden="1" x14ac:dyDescent="0.2">
      <c r="A12206" t="s">
        <v>417</v>
      </c>
      <c r="B12206">
        <v>1</v>
      </c>
      <c r="C12206">
        <v>17</v>
      </c>
      <c r="D12206" t="s">
        <v>1507</v>
      </c>
      <c r="E12206">
        <v>49.237706000000003</v>
      </c>
      <c r="F12206">
        <v>-123.139593</v>
      </c>
      <c r="G12206">
        <f>IF(route_map__2[[#This Row],[route_label]]&lt;&gt;A12207,0,SQRT((E12207-route_map__2[[#This Row],[stop_lat]])^2 + ((F12207-route_map__2[[#This Row],[stop_lon]])*COS(RADIANS(route_map__2[[#This Row],[stop_lat]])))^2)*111.32)</f>
        <v>0.4351283645809515</v>
      </c>
    </row>
    <row r="12207" spans="1:7" hidden="1" x14ac:dyDescent="0.2">
      <c r="A12207" t="s">
        <v>417</v>
      </c>
      <c r="B12207">
        <v>1</v>
      </c>
      <c r="C12207">
        <v>18</v>
      </c>
      <c r="D12207" t="s">
        <v>1508</v>
      </c>
      <c r="E12207">
        <v>49.233798999999998</v>
      </c>
      <c r="F12207">
        <v>-123.139775</v>
      </c>
      <c r="G12207">
        <f>IF(route_map__2[[#This Row],[route_label]]&lt;&gt;A12208,0,SQRT((E12208-route_map__2[[#This Row],[stop_lat]])^2 + ((F12208-route_map__2[[#This Row],[stop_lon]])*COS(RADIANS(route_map__2[[#This Row],[stop_lat]])))^2)*111.32)</f>
        <v>0.3145225463101719</v>
      </c>
    </row>
    <row r="12208" spans="1:7" hidden="1" x14ac:dyDescent="0.2">
      <c r="A12208" t="s">
        <v>417</v>
      </c>
      <c r="B12208">
        <v>1</v>
      </c>
      <c r="C12208">
        <v>19</v>
      </c>
      <c r="D12208" t="s">
        <v>1509</v>
      </c>
      <c r="E12208">
        <v>49.230974000000003</v>
      </c>
      <c r="F12208">
        <v>-123.139847</v>
      </c>
      <c r="G12208">
        <f>IF(route_map__2[[#This Row],[route_label]]&lt;&gt;A12209,0,SQRT((E12209-route_map__2[[#This Row],[stop_lat]])^2 + ((F12209-route_map__2[[#This Row],[stop_lon]])*COS(RADIANS(route_map__2[[#This Row],[stop_lat]])))^2)*111.32)</f>
        <v>0.50761582282387641</v>
      </c>
    </row>
    <row r="12209" spans="1:7" hidden="1" x14ac:dyDescent="0.2">
      <c r="A12209" t="s">
        <v>417</v>
      </c>
      <c r="B12209">
        <v>1</v>
      </c>
      <c r="C12209">
        <v>20</v>
      </c>
      <c r="D12209" t="s">
        <v>1510</v>
      </c>
      <c r="E12209">
        <v>49.226415000000003</v>
      </c>
      <c r="F12209">
        <v>-123.13999099999999</v>
      </c>
      <c r="G12209">
        <f>IF(route_map__2[[#This Row],[route_label]]&lt;&gt;A12210,0,SQRT((E12210-route_map__2[[#This Row],[stop_lat]])^2 + ((F12210-route_map__2[[#This Row],[stop_lon]])*COS(RADIANS(route_map__2[[#This Row],[stop_lat]])))^2)*111.32)</f>
        <v>0.28875560816989981</v>
      </c>
    </row>
    <row r="12210" spans="1:7" hidden="1" x14ac:dyDescent="0.2">
      <c r="A12210" t="s">
        <v>417</v>
      </c>
      <c r="B12210">
        <v>1</v>
      </c>
      <c r="C12210">
        <v>21</v>
      </c>
      <c r="D12210" t="s">
        <v>1511</v>
      </c>
      <c r="E12210">
        <v>49.223821999999998</v>
      </c>
      <c r="F12210">
        <v>-123.140097</v>
      </c>
      <c r="G12210">
        <f>IF(route_map__2[[#This Row],[route_label]]&lt;&gt;A12211,0,SQRT((E12211-route_map__2[[#This Row],[stop_lat]])^2 + ((F12211-route_map__2[[#This Row],[stop_lon]])*COS(RADIANS(route_map__2[[#This Row],[stop_lat]])))^2)*111.32)</f>
        <v>0.27171423249220583</v>
      </c>
    </row>
    <row r="12211" spans="1:7" hidden="1" x14ac:dyDescent="0.2">
      <c r="A12211" t="s">
        <v>417</v>
      </c>
      <c r="B12211">
        <v>1</v>
      </c>
      <c r="C12211">
        <v>22</v>
      </c>
      <c r="D12211" t="s">
        <v>1512</v>
      </c>
      <c r="E12211">
        <v>49.221381999999998</v>
      </c>
      <c r="F12211">
        <v>-123.14019500000001</v>
      </c>
      <c r="G12211">
        <f>IF(route_map__2[[#This Row],[route_label]]&lt;&gt;A12212,0,SQRT((E12212-route_map__2[[#This Row],[stop_lat]])^2 + ((F12212-route_map__2[[#This Row],[stop_lon]])*COS(RADIANS(route_map__2[[#This Row],[stop_lat]])))^2)*111.32)</f>
        <v>0.26893414487640871</v>
      </c>
    </row>
    <row r="12212" spans="1:7" hidden="1" x14ac:dyDescent="0.2">
      <c r="A12212" t="s">
        <v>417</v>
      </c>
      <c r="B12212">
        <v>1</v>
      </c>
      <c r="C12212">
        <v>23</v>
      </c>
      <c r="D12212" t="s">
        <v>1513</v>
      </c>
      <c r="E12212">
        <v>49.218966999999999</v>
      </c>
      <c r="F12212">
        <v>-123.140294</v>
      </c>
      <c r="G12212">
        <f>IF(route_map__2[[#This Row],[route_label]]&lt;&gt;A12213,0,SQRT((E12213-route_map__2[[#This Row],[stop_lat]])^2 + ((F12213-route_map__2[[#This Row],[stop_lon]])*COS(RADIANS(route_map__2[[#This Row],[stop_lat]])))^2)*111.32)</f>
        <v>0.21156409627757772</v>
      </c>
    </row>
    <row r="12213" spans="1:7" hidden="1" x14ac:dyDescent="0.2">
      <c r="A12213" t="s">
        <v>417</v>
      </c>
      <c r="B12213">
        <v>1</v>
      </c>
      <c r="C12213">
        <v>24</v>
      </c>
      <c r="D12213" t="s">
        <v>1514</v>
      </c>
      <c r="E12213">
        <v>49.217067</v>
      </c>
      <c r="F12213">
        <v>-123.140361</v>
      </c>
      <c r="G12213">
        <f>IF(route_map__2[[#This Row],[route_label]]&lt;&gt;A12214,0,SQRT((E12214-route_map__2[[#This Row],[stop_lat]])^2 + ((F12214-route_map__2[[#This Row],[stop_lon]])*COS(RADIANS(route_map__2[[#This Row],[stop_lat]])))^2)*111.32)</f>
        <v>0.39373077311775984</v>
      </c>
    </row>
    <row r="12214" spans="1:7" hidden="1" x14ac:dyDescent="0.2">
      <c r="A12214" t="s">
        <v>417</v>
      </c>
      <c r="B12214">
        <v>1</v>
      </c>
      <c r="C12214">
        <v>25</v>
      </c>
      <c r="D12214" t="s">
        <v>1515</v>
      </c>
      <c r="E12214">
        <v>49.213531000000003</v>
      </c>
      <c r="F12214">
        <v>-123.140485</v>
      </c>
      <c r="G12214">
        <f>IF(route_map__2[[#This Row],[route_label]]&lt;&gt;A12215,0,SQRT((E12215-route_map__2[[#This Row],[stop_lat]])^2 + ((F12215-route_map__2[[#This Row],[stop_lon]])*COS(RADIANS(route_map__2[[#This Row],[stop_lat]])))^2)*111.32)</f>
        <v>0.37103501173789022</v>
      </c>
    </row>
    <row r="12215" spans="1:7" hidden="1" x14ac:dyDescent="0.2">
      <c r="A12215" t="s">
        <v>417</v>
      </c>
      <c r="B12215">
        <v>1</v>
      </c>
      <c r="C12215">
        <v>26</v>
      </c>
      <c r="D12215" t="s">
        <v>1516</v>
      </c>
      <c r="E12215">
        <v>49.210199000000003</v>
      </c>
      <c r="F12215">
        <v>-123.140613</v>
      </c>
      <c r="G12215">
        <f>IF(route_map__2[[#This Row],[route_label]]&lt;&gt;A12216,0,SQRT((E12216-route_map__2[[#This Row],[stop_lat]])^2 + ((F12216-route_map__2[[#This Row],[stop_lon]])*COS(RADIANS(route_map__2[[#This Row],[stop_lat]])))^2)*111.32)</f>
        <v>0.23265666462042733</v>
      </c>
    </row>
    <row r="12216" spans="1:7" hidden="1" x14ac:dyDescent="0.2">
      <c r="A12216" t="s">
        <v>417</v>
      </c>
      <c r="B12216">
        <v>1</v>
      </c>
      <c r="C12216">
        <v>27</v>
      </c>
      <c r="D12216" t="s">
        <v>1517</v>
      </c>
      <c r="E12216">
        <v>49.208109999999998</v>
      </c>
      <c r="F12216">
        <v>-123.140711</v>
      </c>
      <c r="G12216">
        <f>IF(route_map__2[[#This Row],[route_label]]&lt;&gt;A12217,0,SQRT((E12217-route_map__2[[#This Row],[stop_lat]])^2 + ((F12217-route_map__2[[#This Row],[stop_lon]])*COS(RADIANS(route_map__2[[#This Row],[stop_lat]])))^2)*111.32)</f>
        <v>0.26463571281156184</v>
      </c>
    </row>
    <row r="12217" spans="1:7" hidden="1" x14ac:dyDescent="0.2">
      <c r="A12217" t="s">
        <v>417</v>
      </c>
      <c r="B12217">
        <v>1</v>
      </c>
      <c r="C12217">
        <v>28</v>
      </c>
      <c r="D12217" t="s">
        <v>1518</v>
      </c>
      <c r="E12217">
        <v>49.205733000000002</v>
      </c>
      <c r="F12217">
        <v>-123.140764</v>
      </c>
      <c r="G12217">
        <f>IF(route_map__2[[#This Row],[route_label]]&lt;&gt;A12218,0,SQRT((E12218-route_map__2[[#This Row],[stop_lat]])^2 + ((F12218-route_map__2[[#This Row],[stop_lon]])*COS(RADIANS(route_map__2[[#This Row],[stop_lat]])))^2)*111.32)</f>
        <v>1.5243978614767659</v>
      </c>
    </row>
    <row r="12218" spans="1:7" hidden="1" x14ac:dyDescent="0.2">
      <c r="A12218" t="s">
        <v>417</v>
      </c>
      <c r="B12218">
        <v>1</v>
      </c>
      <c r="C12218">
        <v>29</v>
      </c>
      <c r="D12218" t="s">
        <v>7639</v>
      </c>
      <c r="E12218">
        <v>49.192044000000003</v>
      </c>
      <c r="F12218">
        <v>-123.141321</v>
      </c>
      <c r="G12218">
        <f>IF(route_map__2[[#This Row],[route_label]]&lt;&gt;A12219,0,SQRT((E12219-route_map__2[[#This Row],[stop_lat]])^2 + ((F12219-route_map__2[[#This Row],[stop_lon]])*COS(RADIANS(route_map__2[[#This Row],[stop_lat]])))^2)*111.32)</f>
        <v>0.58690319158191273</v>
      </c>
    </row>
    <row r="12219" spans="1:7" hidden="1" x14ac:dyDescent="0.2">
      <c r="A12219" t="s">
        <v>417</v>
      </c>
      <c r="B12219">
        <v>1</v>
      </c>
      <c r="C12219">
        <v>30</v>
      </c>
      <c r="D12219" t="s">
        <v>8988</v>
      </c>
      <c r="E12219">
        <v>49.192216999999999</v>
      </c>
      <c r="F12219">
        <v>-123.149384</v>
      </c>
      <c r="G12219">
        <f>IF(route_map__2[[#This Row],[route_label]]&lt;&gt;A12220,0,SQRT((E12220-route_map__2[[#This Row],[stop_lat]])^2 + ((F12220-route_map__2[[#This Row],[stop_lon]])*COS(RADIANS(route_map__2[[#This Row],[stop_lat]])))^2)*111.32)</f>
        <v>0.78849008306425017</v>
      </c>
    </row>
    <row r="12220" spans="1:7" hidden="1" x14ac:dyDescent="0.2">
      <c r="A12220" t="s">
        <v>417</v>
      </c>
      <c r="B12220">
        <v>1</v>
      </c>
      <c r="C12220">
        <v>31</v>
      </c>
      <c r="D12220" t="s">
        <v>8989</v>
      </c>
      <c r="E12220">
        <v>49.193291000000002</v>
      </c>
      <c r="F12220">
        <v>-123.16009699999999</v>
      </c>
      <c r="G12220">
        <f>IF(route_map__2[[#This Row],[route_label]]&lt;&gt;A12221,0,SQRT((E12221-route_map__2[[#This Row],[stop_lat]])^2 + ((F12221-route_map__2[[#This Row],[stop_lon]])*COS(RADIANS(route_map__2[[#This Row],[stop_lat]])))^2)*111.32)</f>
        <v>0.50102038747821498</v>
      </c>
    </row>
    <row r="12221" spans="1:7" hidden="1" x14ac:dyDescent="0.2">
      <c r="A12221" t="s">
        <v>417</v>
      </c>
      <c r="B12221">
        <v>1</v>
      </c>
      <c r="C12221">
        <v>32</v>
      </c>
      <c r="D12221" t="s">
        <v>8990</v>
      </c>
      <c r="E12221">
        <v>49.193297000000001</v>
      </c>
      <c r="F12221">
        <v>-123.166984</v>
      </c>
      <c r="G12221">
        <f>IF(route_map__2[[#This Row],[route_label]]&lt;&gt;A12222,0,SQRT((E12222-route_map__2[[#This Row],[stop_lat]])^2 + ((F12222-route_map__2[[#This Row],[stop_lon]])*COS(RADIANS(route_map__2[[#This Row],[stop_lat]])))^2)*111.32)</f>
        <v>0.9991401200747545</v>
      </c>
    </row>
    <row r="12222" spans="1:7" hidden="1" x14ac:dyDescent="0.2">
      <c r="A12222" t="s">
        <v>417</v>
      </c>
      <c r="B12222">
        <v>1</v>
      </c>
      <c r="C12222">
        <v>33</v>
      </c>
      <c r="D12222" t="s">
        <v>8991</v>
      </c>
      <c r="E12222">
        <v>49.192988</v>
      </c>
      <c r="F12222">
        <v>-123.18071</v>
      </c>
      <c r="G12222">
        <f>IF(route_map__2[[#This Row],[route_label]]&lt;&gt;A12223,0,SQRT((E12223-route_map__2[[#This Row],[stop_lat]])^2 + ((F12223-route_map__2[[#This Row],[stop_lon]])*COS(RADIANS(route_map__2[[#This Row],[stop_lat]])))^2)*111.32)</f>
        <v>0.46961313295887508</v>
      </c>
    </row>
    <row r="12223" spans="1:7" hidden="1" x14ac:dyDescent="0.2">
      <c r="A12223" t="s">
        <v>417</v>
      </c>
      <c r="B12223">
        <v>1</v>
      </c>
      <c r="C12223">
        <v>34</v>
      </c>
      <c r="D12223" t="s">
        <v>8992</v>
      </c>
      <c r="E12223">
        <v>49.191338000000002</v>
      </c>
      <c r="F12223">
        <v>-123.174769</v>
      </c>
      <c r="G12223">
        <f>IF(route_map__2[[#This Row],[route_label]]&lt;&gt;A12224,0,SQRT((E12224-route_map__2[[#This Row],[stop_lat]])^2 + ((F12224-route_map__2[[#This Row],[stop_lon]])*COS(RADIANS(route_map__2[[#This Row],[stop_lat]])))^2)*111.32)</f>
        <v>0.44842429109236692</v>
      </c>
    </row>
    <row r="12224" spans="1:7" hidden="1" x14ac:dyDescent="0.2">
      <c r="A12224" t="s">
        <v>417</v>
      </c>
      <c r="B12224">
        <v>1</v>
      </c>
      <c r="C12224">
        <v>35</v>
      </c>
      <c r="D12224" t="s">
        <v>8993</v>
      </c>
      <c r="E12224">
        <v>49.192124999999997</v>
      </c>
      <c r="F12224">
        <v>-123.168724</v>
      </c>
      <c r="G12224">
        <f>IF(route_map__2[[#This Row],[route_label]]&lt;&gt;A12225,0,SQRT((E12225-route_map__2[[#This Row],[stop_lat]])^2 + ((F12225-route_map__2[[#This Row],[stop_lon]])*COS(RADIANS(route_map__2[[#This Row],[stop_lat]])))^2)*111.32)</f>
        <v>0.15241997883515693</v>
      </c>
    </row>
    <row r="12225" spans="1:7" hidden="1" x14ac:dyDescent="0.2">
      <c r="A12225" t="s">
        <v>417</v>
      </c>
      <c r="B12225">
        <v>1</v>
      </c>
      <c r="C12225">
        <v>36</v>
      </c>
      <c r="D12225" t="s">
        <v>8994</v>
      </c>
      <c r="E12225">
        <v>49.192110999999997</v>
      </c>
      <c r="F12225">
        <v>-123.166629</v>
      </c>
      <c r="G12225">
        <f>IF(route_map__2[[#This Row],[route_label]]&lt;&gt;A12226,0,SQRT((E12226-route_map__2[[#This Row],[stop_lat]])^2 + ((F12226-route_map__2[[#This Row],[stop_lon]])*COS(RADIANS(route_map__2[[#This Row],[stop_lat]])))^2)*111.32)</f>
        <v>0.19839079638552232</v>
      </c>
    </row>
    <row r="12226" spans="1:7" hidden="1" x14ac:dyDescent="0.2">
      <c r="A12226" t="s">
        <v>417</v>
      </c>
      <c r="B12226">
        <v>1</v>
      </c>
      <c r="C12226">
        <v>37</v>
      </c>
      <c r="D12226" t="s">
        <v>8995</v>
      </c>
      <c r="E12226">
        <v>49.192115000000001</v>
      </c>
      <c r="F12226">
        <v>-123.16390199999999</v>
      </c>
      <c r="G12226">
        <f>IF(route_map__2[[#This Row],[route_label]]&lt;&gt;A12227,0,SQRT((E12227-route_map__2[[#This Row],[stop_lat]])^2 + ((F12227-route_map__2[[#This Row],[stop_lon]])*COS(RADIANS(route_map__2[[#This Row],[stop_lat]])))^2)*111.32)</f>
        <v>0.32118067220005631</v>
      </c>
    </row>
    <row r="12227" spans="1:7" hidden="1" x14ac:dyDescent="0.2">
      <c r="A12227" t="s">
        <v>417</v>
      </c>
      <c r="B12227">
        <v>1</v>
      </c>
      <c r="C12227">
        <v>38</v>
      </c>
      <c r="D12227" t="s">
        <v>8996</v>
      </c>
      <c r="E12227">
        <v>49.192059</v>
      </c>
      <c r="F12227">
        <v>-123.159488</v>
      </c>
      <c r="G12227">
        <f>IF(route_map__2[[#This Row],[route_label]]&lt;&gt;A12228,0,SQRT((E12228-route_map__2[[#This Row],[stop_lat]])^2 + ((F12228-route_map__2[[#This Row],[stop_lon]])*COS(RADIANS(route_map__2[[#This Row],[stop_lat]])))^2)*111.32)</f>
        <v>0.24380023709797954</v>
      </c>
    </row>
    <row r="12228" spans="1:7" hidden="1" x14ac:dyDescent="0.2">
      <c r="A12228" t="s">
        <v>417</v>
      </c>
      <c r="B12228">
        <v>1</v>
      </c>
      <c r="C12228">
        <v>39</v>
      </c>
      <c r="D12228" t="s">
        <v>8997</v>
      </c>
      <c r="E12228">
        <v>49.192036000000002</v>
      </c>
      <c r="F12228">
        <v>-123.156137</v>
      </c>
      <c r="G12228">
        <f>IF(route_map__2[[#This Row],[route_label]]&lt;&gt;A12229,0,SQRT((E12229-route_map__2[[#This Row],[stop_lat]])^2 + ((F12229-route_map__2[[#This Row],[stop_lon]])*COS(RADIANS(route_map__2[[#This Row],[stop_lat]])))^2)*111.32)</f>
        <v>0.2275848912416695</v>
      </c>
    </row>
    <row r="12229" spans="1:7" hidden="1" x14ac:dyDescent="0.2">
      <c r="A12229" t="s">
        <v>417</v>
      </c>
      <c r="B12229">
        <v>1</v>
      </c>
      <c r="C12229">
        <v>40</v>
      </c>
      <c r="D12229" t="s">
        <v>8998</v>
      </c>
      <c r="E12229">
        <v>49.192064000000002</v>
      </c>
      <c r="F12229">
        <v>-123.153009</v>
      </c>
      <c r="G12229">
        <f>IF(route_map__2[[#This Row],[route_label]]&lt;&gt;A12230,0,SQRT((E12230-route_map__2[[#This Row],[stop_lat]])^2 + ((F12230-route_map__2[[#This Row],[stop_lon]])*COS(RADIANS(route_map__2[[#This Row],[stop_lat]])))^2)*111.32)</f>
        <v>0.34928202040818013</v>
      </c>
    </row>
    <row r="12230" spans="1:7" hidden="1" x14ac:dyDescent="0.2">
      <c r="A12230" t="s">
        <v>417</v>
      </c>
      <c r="B12230">
        <v>1</v>
      </c>
      <c r="C12230">
        <v>41</v>
      </c>
      <c r="D12230" t="s">
        <v>8999</v>
      </c>
      <c r="E12230">
        <v>49.192044000000003</v>
      </c>
      <c r="F12230">
        <v>-123.148208</v>
      </c>
      <c r="G12230">
        <f>IF(route_map__2[[#This Row],[route_label]]&lt;&gt;A12231,0,SQRT((E12231-route_map__2[[#This Row],[stop_lat]])^2 + ((F12231-route_map__2[[#This Row],[stop_lon]])*COS(RADIANS(route_map__2[[#This Row],[stop_lat]])))^2)*111.32)</f>
        <v>0.18035724069487163</v>
      </c>
    </row>
    <row r="12231" spans="1:7" hidden="1" x14ac:dyDescent="0.2">
      <c r="A12231" t="s">
        <v>417</v>
      </c>
      <c r="B12231">
        <v>1</v>
      </c>
      <c r="C12231">
        <v>42</v>
      </c>
      <c r="D12231" t="s">
        <v>9000</v>
      </c>
      <c r="E12231">
        <v>49.192028000000001</v>
      </c>
      <c r="F12231">
        <v>-123.145729</v>
      </c>
      <c r="G12231">
        <f>IF(route_map__2[[#This Row],[route_label]]&lt;&gt;A12232,0,SQRT((E12232-route_map__2[[#This Row],[stop_lat]])^2 + ((F12232-route_map__2[[#This Row],[stop_lon]])*COS(RADIANS(route_map__2[[#This Row],[stop_lat]])))^2)*111.32)</f>
        <v>0.32068917615849496</v>
      </c>
    </row>
    <row r="12232" spans="1:7" hidden="1" x14ac:dyDescent="0.2">
      <c r="A12232" t="s">
        <v>417</v>
      </c>
      <c r="B12232">
        <v>1</v>
      </c>
      <c r="C12232">
        <v>43</v>
      </c>
      <c r="D12232" t="s">
        <v>7639</v>
      </c>
      <c r="E12232">
        <v>49.192044000000003</v>
      </c>
      <c r="F12232">
        <v>-123.141321</v>
      </c>
      <c r="G12232">
        <f>IF(route_map__2[[#This Row],[route_label]]&lt;&gt;A12233,0,SQRT((E12233-route_map__2[[#This Row],[stop_lat]])^2 + ((F12233-route_map__2[[#This Row],[stop_lon]])*COS(RADIANS(route_map__2[[#This Row],[stop_lat]])))^2)*111.32)</f>
        <v>0.67332252599240372</v>
      </c>
    </row>
    <row r="12233" spans="1:7" hidden="1" x14ac:dyDescent="0.2">
      <c r="A12233" t="s">
        <v>417</v>
      </c>
      <c r="B12233">
        <v>1</v>
      </c>
      <c r="C12233">
        <v>44</v>
      </c>
      <c r="D12233" t="s">
        <v>7640</v>
      </c>
      <c r="E12233">
        <v>49.190896000000002</v>
      </c>
      <c r="F12233">
        <v>-123.132234</v>
      </c>
      <c r="G12233">
        <f>IF(route_map__2[[#This Row],[route_label]]&lt;&gt;A12234,0,SQRT((E12234-route_map__2[[#This Row],[stop_lat]])^2 + ((F12234-route_map__2[[#This Row],[stop_lon]])*COS(RADIANS(route_map__2[[#This Row],[stop_lat]])))^2)*111.32)</f>
        <v>0.63002295719279178</v>
      </c>
    </row>
    <row r="12234" spans="1:7" hidden="1" x14ac:dyDescent="0.2">
      <c r="A12234" t="s">
        <v>417</v>
      </c>
      <c r="B12234">
        <v>1</v>
      </c>
      <c r="C12234">
        <v>45</v>
      </c>
      <c r="D12234" t="s">
        <v>8986</v>
      </c>
      <c r="E12234">
        <v>49.193077000000002</v>
      </c>
      <c r="F12234">
        <v>-123.12424300000001</v>
      </c>
      <c r="G12234">
        <f>IF(route_map__2[[#This Row],[route_label]]&lt;&gt;A12235,0,SQRT((E12235-route_map__2[[#This Row],[stop_lat]])^2 + ((F12235-route_map__2[[#This Row],[stop_lon]])*COS(RADIANS(route_map__2[[#This Row],[stop_lat]])))^2)*111.32)</f>
        <v>0.29254274444151568</v>
      </c>
    </row>
    <row r="12235" spans="1:7" hidden="1" x14ac:dyDescent="0.2">
      <c r="A12235" t="s">
        <v>417</v>
      </c>
      <c r="B12235">
        <v>1</v>
      </c>
      <c r="C12235">
        <v>46</v>
      </c>
      <c r="D12235" t="s">
        <v>7253</v>
      </c>
      <c r="E12235">
        <v>49.195228999999998</v>
      </c>
      <c r="F12235">
        <v>-123.12655100000001</v>
      </c>
      <c r="G12235">
        <f>IF(route_map__2[[#This Row],[route_label]]&lt;&gt;A12236,0,SQRT((E12236-route_map__2[[#This Row],[stop_lat]])^2 + ((F12236-route_map__2[[#This Row],[stop_lon]])*COS(RADIANS(route_map__2[[#This Row],[stop_lat]])))^2)*111.32)</f>
        <v>0.35556884367702885</v>
      </c>
    </row>
    <row r="12236" spans="1:7" hidden="1" x14ac:dyDescent="0.2">
      <c r="A12236" t="s">
        <v>417</v>
      </c>
      <c r="B12236">
        <v>1</v>
      </c>
      <c r="C12236">
        <v>47</v>
      </c>
      <c r="D12236" t="s">
        <v>7254</v>
      </c>
      <c r="E12236">
        <v>49.192067999999999</v>
      </c>
      <c r="F12236">
        <v>-123.125849</v>
      </c>
      <c r="G12236">
        <f>IF(route_map__2[[#This Row],[route_label]]&lt;&gt;A12237,0,SQRT((E12237-route_map__2[[#This Row],[stop_lat]])^2 + ((F12237-route_map__2[[#This Row],[stop_lon]])*COS(RADIANS(route_map__2[[#This Row],[stop_lat]])))^2)*111.32)</f>
        <v>0.42840453567376641</v>
      </c>
    </row>
    <row r="12237" spans="1:7" hidden="1" x14ac:dyDescent="0.2">
      <c r="A12237" t="s">
        <v>417</v>
      </c>
      <c r="B12237">
        <v>1</v>
      </c>
      <c r="C12237">
        <v>48</v>
      </c>
      <c r="D12237" t="s">
        <v>7255</v>
      </c>
      <c r="E12237">
        <v>49.190376000000001</v>
      </c>
      <c r="F12237">
        <v>-123.13113800000001</v>
      </c>
      <c r="G12237">
        <f>IF(route_map__2[[#This Row],[route_label]]&lt;&gt;A12238,0,SQRT((E12238-route_map__2[[#This Row],[stop_lat]])^2 + ((F12238-route_map__2[[#This Row],[stop_lon]])*COS(RADIANS(route_map__2[[#This Row],[stop_lat]])))^2)*111.32)</f>
        <v>0.34484084506487012</v>
      </c>
    </row>
    <row r="12238" spans="1:7" hidden="1" x14ac:dyDescent="0.2">
      <c r="A12238" t="s">
        <v>417</v>
      </c>
      <c r="B12238">
        <v>1</v>
      </c>
      <c r="C12238">
        <v>49</v>
      </c>
      <c r="D12238" t="s">
        <v>7256</v>
      </c>
      <c r="E12238">
        <v>49.187766000000003</v>
      </c>
      <c r="F12238">
        <v>-123.133691</v>
      </c>
      <c r="G12238">
        <f>IF(route_map__2[[#This Row],[route_label]]&lt;&gt;A12239,0,SQRT((E12239-route_map__2[[#This Row],[stop_lat]])^2 + ((F12239-route_map__2[[#This Row],[stop_lon]])*COS(RADIANS(route_map__2[[#This Row],[stop_lat]])))^2)*111.32)</f>
        <v>0.24290578353028341</v>
      </c>
    </row>
    <row r="12239" spans="1:7" hidden="1" x14ac:dyDescent="0.2">
      <c r="A12239" t="s">
        <v>417</v>
      </c>
      <c r="B12239">
        <v>1</v>
      </c>
      <c r="C12239">
        <v>50</v>
      </c>
      <c r="D12239" t="s">
        <v>7257</v>
      </c>
      <c r="E12239">
        <v>49.185927</v>
      </c>
      <c r="F12239">
        <v>-123.135488</v>
      </c>
      <c r="G12239">
        <f>IF(route_map__2[[#This Row],[route_label]]&lt;&gt;A12240,0,SQRT((E12240-route_map__2[[#This Row],[stop_lat]])^2 + ((F12240-route_map__2[[#This Row],[stop_lon]])*COS(RADIANS(route_map__2[[#This Row],[stop_lat]])))^2)*111.32)</f>
        <v>0.2330044400398105</v>
      </c>
    </row>
    <row r="12240" spans="1:7" hidden="1" x14ac:dyDescent="0.2">
      <c r="A12240" t="s">
        <v>417</v>
      </c>
      <c r="B12240">
        <v>1</v>
      </c>
      <c r="C12240">
        <v>51</v>
      </c>
      <c r="D12240" t="s">
        <v>7258</v>
      </c>
      <c r="E12240">
        <v>49.183998000000003</v>
      </c>
      <c r="F12240">
        <v>-123.136731</v>
      </c>
      <c r="G12240">
        <f>IF(route_map__2[[#This Row],[route_label]]&lt;&gt;A12241,0,SQRT((E12241-route_map__2[[#This Row],[stop_lat]])^2 + ((F12241-route_map__2[[#This Row],[stop_lon]])*COS(RADIANS(route_map__2[[#This Row],[stop_lat]])))^2)*111.32)</f>
        <v>0.18025952289482738</v>
      </c>
    </row>
    <row r="12241" spans="1:7" hidden="1" x14ac:dyDescent="0.2">
      <c r="A12241" t="s">
        <v>417</v>
      </c>
      <c r="B12241">
        <v>1</v>
      </c>
      <c r="C12241">
        <v>52</v>
      </c>
      <c r="D12241" t="s">
        <v>7259</v>
      </c>
      <c r="E12241">
        <v>49.182378999999997</v>
      </c>
      <c r="F12241">
        <v>-123.13677800000001</v>
      </c>
      <c r="G12241">
        <f>IF(route_map__2[[#This Row],[route_label]]&lt;&gt;A12242,0,SQRT((E12242-route_map__2[[#This Row],[stop_lat]])^2 + ((F12242-route_map__2[[#This Row],[stop_lon]])*COS(RADIANS(route_map__2[[#This Row],[stop_lat]])))^2)*111.32)</f>
        <v>0.36679986191483605</v>
      </c>
    </row>
    <row r="12242" spans="1:7" hidden="1" x14ac:dyDescent="0.2">
      <c r="A12242" t="s">
        <v>417</v>
      </c>
      <c r="B12242">
        <v>1</v>
      </c>
      <c r="C12242">
        <v>53</v>
      </c>
      <c r="D12242" t="s">
        <v>7260</v>
      </c>
      <c r="E12242">
        <v>49.179084000000003</v>
      </c>
      <c r="F12242">
        <v>-123.13677</v>
      </c>
      <c r="G12242">
        <f>IF(route_map__2[[#This Row],[route_label]]&lt;&gt;A12243,0,SQRT((E12243-route_map__2[[#This Row],[stop_lat]])^2 + ((F12243-route_map__2[[#This Row],[stop_lon]])*COS(RADIANS(route_map__2[[#This Row],[stop_lat]])))^2)*111.32)</f>
        <v>0.24468189022960399</v>
      </c>
    </row>
    <row r="12243" spans="1:7" hidden="1" x14ac:dyDescent="0.2">
      <c r="A12243" t="s">
        <v>417</v>
      </c>
      <c r="B12243">
        <v>1</v>
      </c>
      <c r="C12243">
        <v>54</v>
      </c>
      <c r="D12243" t="s">
        <v>7261</v>
      </c>
      <c r="E12243">
        <v>49.176886000000003</v>
      </c>
      <c r="F12243">
        <v>-123.136777</v>
      </c>
      <c r="G12243">
        <f>IF(route_map__2[[#This Row],[route_label]]&lt;&gt;A12244,0,SQRT((E12244-route_map__2[[#This Row],[stop_lat]])^2 + ((F12244-route_map__2[[#This Row],[stop_lon]])*COS(RADIANS(route_map__2[[#This Row],[stop_lat]])))^2)*111.32)</f>
        <v>0.20137758288231056</v>
      </c>
    </row>
    <row r="12244" spans="1:7" hidden="1" x14ac:dyDescent="0.2">
      <c r="A12244" t="s">
        <v>417</v>
      </c>
      <c r="B12244">
        <v>1</v>
      </c>
      <c r="C12244">
        <v>55</v>
      </c>
      <c r="D12244" t="s">
        <v>7262</v>
      </c>
      <c r="E12244">
        <v>49.175078999999997</v>
      </c>
      <c r="F12244">
        <v>-123.13690699999999</v>
      </c>
      <c r="G12244">
        <f>IF(route_map__2[[#This Row],[route_label]]&lt;&gt;A12245,0,SQRT((E12245-route_map__2[[#This Row],[stop_lat]])^2 + ((F12245-route_map__2[[#This Row],[stop_lon]])*COS(RADIANS(route_map__2[[#This Row],[stop_lat]])))^2)*111.32)</f>
        <v>0.24610828971153828</v>
      </c>
    </row>
    <row r="12245" spans="1:7" hidden="1" x14ac:dyDescent="0.2">
      <c r="A12245" t="s">
        <v>417</v>
      </c>
      <c r="B12245">
        <v>1</v>
      </c>
      <c r="C12245">
        <v>56</v>
      </c>
      <c r="D12245" t="s">
        <v>7263</v>
      </c>
      <c r="E12245">
        <v>49.172868999999999</v>
      </c>
      <c r="F12245">
        <v>-123.136815</v>
      </c>
      <c r="G12245">
        <f>IF(route_map__2[[#This Row],[route_label]]&lt;&gt;A12246,0,SQRT((E12246-route_map__2[[#This Row],[stop_lat]])^2 + ((F12246-route_map__2[[#This Row],[stop_lon]])*COS(RADIANS(route_map__2[[#This Row],[stop_lat]])))^2)*111.32)</f>
        <v>0.34570968806988933</v>
      </c>
    </row>
    <row r="12246" spans="1:7" hidden="1" x14ac:dyDescent="0.2">
      <c r="A12246" t="s">
        <v>417</v>
      </c>
      <c r="B12246">
        <v>1</v>
      </c>
      <c r="C12246">
        <v>57</v>
      </c>
      <c r="D12246" t="s">
        <v>7264</v>
      </c>
      <c r="E12246">
        <v>49.169764999999998</v>
      </c>
      <c r="F12246">
        <v>-123.13666499999999</v>
      </c>
      <c r="G12246">
        <f>IF(route_map__2[[#This Row],[route_label]]&lt;&gt;A12247,0,SQRT((E12247-route_map__2[[#This Row],[stop_lat]])^2 + ((F12247-route_map__2[[#This Row],[stop_lon]])*COS(RADIANS(route_map__2[[#This Row],[stop_lat]])))^2)*111.32)</f>
        <v>0.25253996064133821</v>
      </c>
    </row>
    <row r="12247" spans="1:7" hidden="1" x14ac:dyDescent="0.2">
      <c r="A12247" t="s">
        <v>417</v>
      </c>
      <c r="B12247">
        <v>1</v>
      </c>
      <c r="C12247">
        <v>58</v>
      </c>
      <c r="D12247" t="s">
        <v>7217</v>
      </c>
      <c r="E12247">
        <v>49.167572999999997</v>
      </c>
      <c r="F12247">
        <v>-123.13577100000001</v>
      </c>
      <c r="G12247">
        <f>IF(route_map__2[[#This Row],[route_label]]&lt;&gt;A12248,0,SQRT((E12248-route_map__2[[#This Row],[stop_lat]])^2 + ((F12248-route_map__2[[#This Row],[stop_lon]])*COS(RADIANS(route_map__2[[#This Row],[stop_lat]])))^2)*111.32)</f>
        <v>0</v>
      </c>
    </row>
    <row r="12248" spans="1:7" hidden="1" x14ac:dyDescent="0.2">
      <c r="A12248" t="s">
        <v>434</v>
      </c>
      <c r="B12248">
        <v>0</v>
      </c>
      <c r="C12248">
        <v>1</v>
      </c>
      <c r="D12248" t="s">
        <v>1070</v>
      </c>
      <c r="E12248">
        <v>49.209086999999997</v>
      </c>
      <c r="F12248">
        <v>-123.116823</v>
      </c>
      <c r="G12248">
        <f>IF(route_map__2[[#This Row],[route_label]]&lt;&gt;A12249,0,SQRT((E12249-route_map__2[[#This Row],[stop_lat]])^2 + ((F12249-route_map__2[[#This Row],[stop_lon]])*COS(RADIANS(route_map__2[[#This Row],[stop_lat]])))^2)*111.32)</f>
        <v>0.39485258249180072</v>
      </c>
    </row>
    <row r="12249" spans="1:7" hidden="1" x14ac:dyDescent="0.2">
      <c r="A12249" t="s">
        <v>434</v>
      </c>
      <c r="B12249">
        <v>0</v>
      </c>
      <c r="C12249">
        <v>2</v>
      </c>
      <c r="D12249" t="s">
        <v>1575</v>
      </c>
      <c r="E12249">
        <v>49.212634000000001</v>
      </c>
      <c r="F12249">
        <v>-123.116832</v>
      </c>
      <c r="G12249">
        <f>IF(route_map__2[[#This Row],[route_label]]&lt;&gt;A12250,0,SQRT((E12250-route_map__2[[#This Row],[stop_lat]])^2 + ((F12250-route_map__2[[#This Row],[stop_lon]])*COS(RADIANS(route_map__2[[#This Row],[stop_lat]])))^2)*111.32)</f>
        <v>0.30943672406791584</v>
      </c>
    </row>
    <row r="12250" spans="1:7" hidden="1" x14ac:dyDescent="0.2">
      <c r="A12250" t="s">
        <v>434</v>
      </c>
      <c r="B12250">
        <v>0</v>
      </c>
      <c r="C12250">
        <v>3</v>
      </c>
      <c r="D12250" t="s">
        <v>1576</v>
      </c>
      <c r="E12250">
        <v>49.215412000000001</v>
      </c>
      <c r="F12250">
        <v>-123.11668299999999</v>
      </c>
      <c r="G12250">
        <f>IF(route_map__2[[#This Row],[route_label]]&lt;&gt;A12251,0,SQRT((E12251-route_map__2[[#This Row],[stop_lat]])^2 + ((F12251-route_map__2[[#This Row],[stop_lon]])*COS(RADIANS(route_map__2[[#This Row],[stop_lat]])))^2)*111.32)</f>
        <v>0.20901880105993539</v>
      </c>
    </row>
    <row r="12251" spans="1:7" hidden="1" x14ac:dyDescent="0.2">
      <c r="A12251" t="s">
        <v>434</v>
      </c>
      <c r="B12251">
        <v>0</v>
      </c>
      <c r="C12251">
        <v>4</v>
      </c>
      <c r="D12251" t="s">
        <v>1577</v>
      </c>
      <c r="E12251">
        <v>49.217289000000001</v>
      </c>
      <c r="F12251">
        <v>-123.116608</v>
      </c>
      <c r="G12251">
        <f>IF(route_map__2[[#This Row],[route_label]]&lt;&gt;A12252,0,SQRT((E12252-route_map__2[[#This Row],[stop_lat]])^2 + ((F12252-route_map__2[[#This Row],[stop_lon]])*COS(RADIANS(route_map__2[[#This Row],[stop_lat]])))^2)*111.32)</f>
        <v>0.22705600750289062</v>
      </c>
    </row>
    <row r="12252" spans="1:7" hidden="1" x14ac:dyDescent="0.2">
      <c r="A12252" t="s">
        <v>434</v>
      </c>
      <c r="B12252">
        <v>0</v>
      </c>
      <c r="C12252">
        <v>5</v>
      </c>
      <c r="D12252" t="s">
        <v>1578</v>
      </c>
      <c r="E12252">
        <v>49.219327999999997</v>
      </c>
      <c r="F12252">
        <v>-123.116528</v>
      </c>
      <c r="G12252">
        <f>IF(route_map__2[[#This Row],[route_label]]&lt;&gt;A12253,0,SQRT((E12253-route_map__2[[#This Row],[stop_lat]])^2 + ((F12253-route_map__2[[#This Row],[stop_lon]])*COS(RADIANS(route_map__2[[#This Row],[stop_lat]])))^2)*111.32)</f>
        <v>0.30199271680146866</v>
      </c>
    </row>
    <row r="12253" spans="1:7" hidden="1" x14ac:dyDescent="0.2">
      <c r="A12253" t="s">
        <v>434</v>
      </c>
      <c r="B12253">
        <v>0</v>
      </c>
      <c r="C12253">
        <v>6</v>
      </c>
      <c r="D12253" t="s">
        <v>1579</v>
      </c>
      <c r="E12253">
        <v>49.22204</v>
      </c>
      <c r="F12253">
        <v>-123.11642500000001</v>
      </c>
      <c r="G12253">
        <f>IF(route_map__2[[#This Row],[route_label]]&lt;&gt;A12254,0,SQRT((E12254-route_map__2[[#This Row],[stop_lat]])^2 + ((F12254-route_map__2[[#This Row],[stop_lon]])*COS(RADIANS(route_map__2[[#This Row],[stop_lat]])))^2)*111.32)</f>
        <v>0.49366286081744309</v>
      </c>
    </row>
    <row r="12254" spans="1:7" hidden="1" x14ac:dyDescent="0.2">
      <c r="A12254" t="s">
        <v>434</v>
      </c>
      <c r="B12254">
        <v>0</v>
      </c>
      <c r="C12254">
        <v>7</v>
      </c>
      <c r="D12254" t="s">
        <v>1580</v>
      </c>
      <c r="E12254">
        <v>49.226472999999999</v>
      </c>
      <c r="F12254">
        <v>-123.116241</v>
      </c>
      <c r="G12254">
        <f>IF(route_map__2[[#This Row],[route_label]]&lt;&gt;A12255,0,SQRT((E12255-route_map__2[[#This Row],[stop_lat]])^2 + ((F12255-route_map__2[[#This Row],[stop_lon]])*COS(RADIANS(route_map__2[[#This Row],[stop_lat]])))^2)*111.32)</f>
        <v>0.40011164875580879</v>
      </c>
    </row>
    <row r="12255" spans="1:7" hidden="1" x14ac:dyDescent="0.2">
      <c r="A12255" t="s">
        <v>434</v>
      </c>
      <c r="B12255">
        <v>0</v>
      </c>
      <c r="C12255">
        <v>8</v>
      </c>
      <c r="D12255" t="s">
        <v>1581</v>
      </c>
      <c r="E12255">
        <v>49.230066000000001</v>
      </c>
      <c r="F12255">
        <v>-123.116096</v>
      </c>
      <c r="G12255">
        <f>IF(route_map__2[[#This Row],[route_label]]&lt;&gt;A12256,0,SQRT((E12256-route_map__2[[#This Row],[stop_lat]])^2 + ((F12256-route_map__2[[#This Row],[stop_lon]])*COS(RADIANS(route_map__2[[#This Row],[stop_lat]])))^2)*111.32)</f>
        <v>0.52923989923393544</v>
      </c>
    </row>
    <row r="12256" spans="1:7" hidden="1" x14ac:dyDescent="0.2">
      <c r="A12256" t="s">
        <v>434</v>
      </c>
      <c r="B12256">
        <v>0</v>
      </c>
      <c r="C12256">
        <v>9</v>
      </c>
      <c r="D12256" t="s">
        <v>1582</v>
      </c>
      <c r="E12256">
        <v>49.234819000000002</v>
      </c>
      <c r="F12256">
        <v>-123.115931</v>
      </c>
      <c r="G12256">
        <f>IF(route_map__2[[#This Row],[route_label]]&lt;&gt;A12257,0,SQRT((E12257-route_map__2[[#This Row],[stop_lat]])^2 + ((F12257-route_map__2[[#This Row],[stop_lon]])*COS(RADIANS(route_map__2[[#This Row],[stop_lat]])))^2)*111.32)</f>
        <v>0.29804446670425788</v>
      </c>
    </row>
    <row r="12257" spans="1:7" hidden="1" x14ac:dyDescent="0.2">
      <c r="A12257" t="s">
        <v>434</v>
      </c>
      <c r="B12257">
        <v>0</v>
      </c>
      <c r="C12257">
        <v>10</v>
      </c>
      <c r="D12257" t="s">
        <v>1583</v>
      </c>
      <c r="E12257">
        <v>49.237495000000003</v>
      </c>
      <c r="F12257">
        <v>-123.11579999999999</v>
      </c>
      <c r="G12257">
        <f>IF(route_map__2[[#This Row],[route_label]]&lt;&gt;A12258,0,SQRT((E12258-route_map__2[[#This Row],[stop_lat]])^2 + ((F12258-route_map__2[[#This Row],[stop_lon]])*COS(RADIANS(route_map__2[[#This Row],[stop_lat]])))^2)*111.32)</f>
        <v>0.46879061853311593</v>
      </c>
    </row>
    <row r="12258" spans="1:7" hidden="1" x14ac:dyDescent="0.2">
      <c r="A12258" t="s">
        <v>434</v>
      </c>
      <c r="B12258">
        <v>0</v>
      </c>
      <c r="C12258">
        <v>11</v>
      </c>
      <c r="D12258" t="s">
        <v>1584</v>
      </c>
      <c r="E12258">
        <v>49.241408999999997</v>
      </c>
      <c r="F12258">
        <v>-123.11818</v>
      </c>
      <c r="G12258">
        <f>IF(route_map__2[[#This Row],[route_label]]&lt;&gt;A12259,0,SQRT((E12259-route_map__2[[#This Row],[stop_lat]])^2 + ((F12259-route_map__2[[#This Row],[stop_lon]])*COS(RADIANS(route_map__2[[#This Row],[stop_lat]])))^2)*111.32)</f>
        <v>0.50647104447405689</v>
      </c>
    </row>
    <row r="12259" spans="1:7" hidden="1" x14ac:dyDescent="0.2">
      <c r="A12259" t="s">
        <v>434</v>
      </c>
      <c r="B12259">
        <v>0</v>
      </c>
      <c r="C12259">
        <v>12</v>
      </c>
      <c r="D12259" t="s">
        <v>1585</v>
      </c>
      <c r="E12259">
        <v>49.245536999999999</v>
      </c>
      <c r="F12259">
        <v>-123.11525</v>
      </c>
      <c r="G12259">
        <f>IF(route_map__2[[#This Row],[route_label]]&lt;&gt;A12260,0,SQRT((E12260-route_map__2[[#This Row],[stop_lat]])^2 + ((F12260-route_map__2[[#This Row],[stop_lon]])*COS(RADIANS(route_map__2[[#This Row],[stop_lat]])))^2)*111.32)</f>
        <v>0.43169911291872465</v>
      </c>
    </row>
    <row r="12260" spans="1:7" hidden="1" x14ac:dyDescent="0.2">
      <c r="A12260" t="s">
        <v>434</v>
      </c>
      <c r="B12260">
        <v>0</v>
      </c>
      <c r="C12260">
        <v>13</v>
      </c>
      <c r="D12260" t="s">
        <v>1586</v>
      </c>
      <c r="E12260">
        <v>49.249414999999999</v>
      </c>
      <c r="F12260">
        <v>-123.115245</v>
      </c>
      <c r="G12260">
        <f>IF(route_map__2[[#This Row],[route_label]]&lt;&gt;A12261,0,SQRT((E12261-route_map__2[[#This Row],[stop_lat]])^2 + ((F12261-route_map__2[[#This Row],[stop_lon]])*COS(RADIANS(route_map__2[[#This Row],[stop_lat]])))^2)*111.32)</f>
        <v>0.22906087525226745</v>
      </c>
    </row>
    <row r="12261" spans="1:7" hidden="1" x14ac:dyDescent="0.2">
      <c r="A12261" t="s">
        <v>434</v>
      </c>
      <c r="B12261">
        <v>0</v>
      </c>
      <c r="C12261">
        <v>14</v>
      </c>
      <c r="D12261" t="s">
        <v>1587</v>
      </c>
      <c r="E12261">
        <v>49.251472</v>
      </c>
      <c r="F12261">
        <v>-123.11516399999999</v>
      </c>
      <c r="G12261">
        <f>IF(route_map__2[[#This Row],[route_label]]&lt;&gt;A12262,0,SQRT((E12262-route_map__2[[#This Row],[stop_lat]])^2 + ((F12262-route_map__2[[#This Row],[stop_lon]])*COS(RADIANS(route_map__2[[#This Row],[stop_lat]])))^2)*111.32)</f>
        <v>0.1971991873932698</v>
      </c>
    </row>
    <row r="12262" spans="1:7" hidden="1" x14ac:dyDescent="0.2">
      <c r="A12262" t="s">
        <v>434</v>
      </c>
      <c r="B12262">
        <v>0</v>
      </c>
      <c r="C12262">
        <v>15</v>
      </c>
      <c r="D12262" t="s">
        <v>1588</v>
      </c>
      <c r="E12262">
        <v>49.253242999999998</v>
      </c>
      <c r="F12262">
        <v>-123.11510199999999</v>
      </c>
      <c r="G12262">
        <f>IF(route_map__2[[#This Row],[route_label]]&lt;&gt;A12263,0,SQRT((E12263-route_map__2[[#This Row],[stop_lat]])^2 + ((F12263-route_map__2[[#This Row],[stop_lon]])*COS(RADIANS(route_map__2[[#This Row],[stop_lat]])))^2)*111.32)</f>
        <v>0.20959102396858839</v>
      </c>
    </row>
    <row r="12263" spans="1:7" hidden="1" x14ac:dyDescent="0.2">
      <c r="A12263" t="s">
        <v>434</v>
      </c>
      <c r="B12263">
        <v>0</v>
      </c>
      <c r="C12263">
        <v>16</v>
      </c>
      <c r="D12263" t="s">
        <v>1589</v>
      </c>
      <c r="E12263">
        <v>49.255125</v>
      </c>
      <c r="F12263">
        <v>-123.115019</v>
      </c>
      <c r="G12263">
        <f>IF(route_map__2[[#This Row],[route_label]]&lt;&gt;A12264,0,SQRT((E12264-route_map__2[[#This Row],[stop_lat]])^2 + ((F12264-route_map__2[[#This Row],[stop_lon]])*COS(RADIANS(route_map__2[[#This Row],[stop_lat]])))^2)*111.32)</f>
        <v>0.22645721823431586</v>
      </c>
    </row>
    <row r="12264" spans="1:7" hidden="1" x14ac:dyDescent="0.2">
      <c r="A12264" t="s">
        <v>434</v>
      </c>
      <c r="B12264">
        <v>0</v>
      </c>
      <c r="C12264">
        <v>17</v>
      </c>
      <c r="D12264" t="s">
        <v>1590</v>
      </c>
      <c r="E12264">
        <v>49.257157999999997</v>
      </c>
      <c r="F12264">
        <v>-123.114908</v>
      </c>
      <c r="G12264">
        <f>IF(route_map__2[[#This Row],[route_label]]&lt;&gt;A12265,0,SQRT((E12265-route_map__2[[#This Row],[stop_lat]])^2 + ((F12265-route_map__2[[#This Row],[stop_lon]])*COS(RADIANS(route_map__2[[#This Row],[stop_lat]])))^2)*111.32)</f>
        <v>0.20371851509288821</v>
      </c>
    </row>
    <row r="12265" spans="1:7" hidden="1" x14ac:dyDescent="0.2">
      <c r="A12265" t="s">
        <v>434</v>
      </c>
      <c r="B12265">
        <v>0</v>
      </c>
      <c r="C12265">
        <v>18</v>
      </c>
      <c r="D12265" t="s">
        <v>1591</v>
      </c>
      <c r="E12265">
        <v>49.258988000000002</v>
      </c>
      <c r="F12265">
        <v>-123.114893</v>
      </c>
      <c r="G12265">
        <f>IF(route_map__2[[#This Row],[route_label]]&lt;&gt;A12266,0,SQRT((E12266-route_map__2[[#This Row],[stop_lat]])^2 + ((F12266-route_map__2[[#This Row],[stop_lon]])*COS(RADIANS(route_map__2[[#This Row],[stop_lat]])))^2)*111.32)</f>
        <v>0.19708788078540837</v>
      </c>
    </row>
    <row r="12266" spans="1:7" hidden="1" x14ac:dyDescent="0.2">
      <c r="A12266" t="s">
        <v>434</v>
      </c>
      <c r="B12266">
        <v>0</v>
      </c>
      <c r="C12266">
        <v>19</v>
      </c>
      <c r="D12266" t="s">
        <v>1592</v>
      </c>
      <c r="E12266">
        <v>49.260758000000003</v>
      </c>
      <c r="F12266">
        <v>-123.114831</v>
      </c>
      <c r="G12266">
        <f>IF(route_map__2[[#This Row],[route_label]]&lt;&gt;A12267,0,SQRT((E12267-route_map__2[[#This Row],[stop_lat]])^2 + ((F12267-route_map__2[[#This Row],[stop_lon]])*COS(RADIANS(route_map__2[[#This Row],[stop_lat]])))^2)*111.32)</f>
        <v>0.23062757391756447</v>
      </c>
    </row>
    <row r="12267" spans="1:7" hidden="1" x14ac:dyDescent="0.2">
      <c r="A12267" t="s">
        <v>434</v>
      </c>
      <c r="B12267">
        <v>0</v>
      </c>
      <c r="C12267">
        <v>20</v>
      </c>
      <c r="D12267" t="s">
        <v>1593</v>
      </c>
      <c r="E12267">
        <v>49.262825999999997</v>
      </c>
      <c r="F12267">
        <v>-123.11463999999999</v>
      </c>
      <c r="G12267">
        <f>IF(route_map__2[[#This Row],[route_label]]&lt;&gt;A12268,0,SQRT((E12268-route_map__2[[#This Row],[stop_lat]])^2 + ((F12268-route_map__2[[#This Row],[stop_lon]])*COS(RADIANS(route_map__2[[#This Row],[stop_lat]])))^2)*111.32)</f>
        <v>0.20282925518271427</v>
      </c>
    </row>
    <row r="12268" spans="1:7" hidden="1" x14ac:dyDescent="0.2">
      <c r="A12268" t="s">
        <v>434</v>
      </c>
      <c r="B12268">
        <v>0</v>
      </c>
      <c r="C12268">
        <v>21</v>
      </c>
      <c r="D12268" t="s">
        <v>1594</v>
      </c>
      <c r="E12268">
        <v>49.264648000000001</v>
      </c>
      <c r="F12268">
        <v>-123.114622</v>
      </c>
      <c r="G12268">
        <f>IF(route_map__2[[#This Row],[route_label]]&lt;&gt;A12269,0,SQRT((E12269-route_map__2[[#This Row],[stop_lat]])^2 + ((F12269-route_map__2[[#This Row],[stop_lon]])*COS(RADIANS(route_map__2[[#This Row],[stop_lat]])))^2)*111.32)</f>
        <v>1.2763737277012026</v>
      </c>
    </row>
    <row r="12269" spans="1:7" hidden="1" x14ac:dyDescent="0.2">
      <c r="A12269" t="s">
        <v>434</v>
      </c>
      <c r="B12269">
        <v>0</v>
      </c>
      <c r="C12269">
        <v>22</v>
      </c>
      <c r="D12269" t="s">
        <v>1680</v>
      </c>
      <c r="E12269">
        <v>49.276111999999998</v>
      </c>
      <c r="F12269">
        <v>-123.11493400000001</v>
      </c>
      <c r="G12269">
        <f>IF(route_map__2[[#This Row],[route_label]]&lt;&gt;A12270,0,SQRT((E12270-route_map__2[[#This Row],[stop_lat]])^2 + ((F12270-route_map__2[[#This Row],[stop_lon]])*COS(RADIANS(route_map__2[[#This Row],[stop_lat]])))^2)*111.32)</f>
        <v>0.35107937193868038</v>
      </c>
    </row>
    <row r="12270" spans="1:7" hidden="1" x14ac:dyDescent="0.2">
      <c r="A12270" t="s">
        <v>434</v>
      </c>
      <c r="B12270">
        <v>0</v>
      </c>
      <c r="C12270">
        <v>23</v>
      </c>
      <c r="D12270" t="s">
        <v>1681</v>
      </c>
      <c r="E12270">
        <v>49.279145</v>
      </c>
      <c r="F12270">
        <v>-123.116259</v>
      </c>
      <c r="G12270">
        <f>IF(route_map__2[[#This Row],[route_label]]&lt;&gt;A12271,0,SQRT((E12271-route_map__2[[#This Row],[stop_lat]])^2 + ((F12271-route_map__2[[#This Row],[stop_lon]])*COS(RADIANS(route_map__2[[#This Row],[stop_lat]])))^2)*111.32)</f>
        <v>0.40772378377072976</v>
      </c>
    </row>
    <row r="12271" spans="1:7" hidden="1" x14ac:dyDescent="0.2">
      <c r="A12271" t="s">
        <v>434</v>
      </c>
      <c r="B12271">
        <v>0</v>
      </c>
      <c r="C12271">
        <v>24</v>
      </c>
      <c r="D12271" t="s">
        <v>9004</v>
      </c>
      <c r="E12271">
        <v>49.282781999999997</v>
      </c>
      <c r="F12271">
        <v>-123.115596</v>
      </c>
      <c r="G12271">
        <f>IF(route_map__2[[#This Row],[route_label]]&lt;&gt;A12272,0,SQRT((E12272-route_map__2[[#This Row],[stop_lat]])^2 + ((F12272-route_map__2[[#This Row],[stop_lon]])*COS(RADIANS(route_map__2[[#This Row],[stop_lat]])))^2)*111.32)</f>
        <v>0.2264811930905018</v>
      </c>
    </row>
    <row r="12272" spans="1:7" hidden="1" x14ac:dyDescent="0.2">
      <c r="A12272" t="s">
        <v>434</v>
      </c>
      <c r="B12272">
        <v>0</v>
      </c>
      <c r="C12272">
        <v>25</v>
      </c>
      <c r="D12272" t="s">
        <v>9009</v>
      </c>
      <c r="E12272">
        <v>49.284576000000001</v>
      </c>
      <c r="F12272">
        <v>-123.11706700000001</v>
      </c>
      <c r="G12272">
        <f>IF(route_map__2[[#This Row],[route_label]]&lt;&gt;A12273,0,SQRT((E12273-route_map__2[[#This Row],[stop_lat]])^2 + ((F12273-route_map__2[[#This Row],[stop_lon]])*COS(RADIANS(route_map__2[[#This Row],[stop_lat]])))^2)*111.32)</f>
        <v>0</v>
      </c>
    </row>
    <row r="12273" spans="1:7" hidden="1" x14ac:dyDescent="0.2">
      <c r="A12273" t="s">
        <v>434</v>
      </c>
      <c r="B12273">
        <v>1</v>
      </c>
      <c r="C12273">
        <v>1</v>
      </c>
      <c r="D12273" t="s">
        <v>9009</v>
      </c>
      <c r="E12273">
        <v>49.284576000000001</v>
      </c>
      <c r="F12273">
        <v>-123.11706700000001</v>
      </c>
      <c r="G12273">
        <f>IF(route_map__2[[#This Row],[route_label]]&lt;&gt;A12274,0,SQRT((E12274-route_map__2[[#This Row],[stop_lat]])^2 + ((F12274-route_map__2[[#This Row],[stop_lon]])*COS(RADIANS(route_map__2[[#This Row],[stop_lat]])))^2)*111.32)</f>
        <v>0.24024432486243863</v>
      </c>
    </row>
    <row r="12274" spans="1:7" hidden="1" x14ac:dyDescent="0.2">
      <c r="A12274" t="s">
        <v>434</v>
      </c>
      <c r="B12274">
        <v>1</v>
      </c>
      <c r="C12274">
        <v>2</v>
      </c>
      <c r="D12274" t="s">
        <v>5067</v>
      </c>
      <c r="E12274">
        <v>49.282640000000001</v>
      </c>
      <c r="F12274">
        <v>-123.118529</v>
      </c>
      <c r="G12274">
        <f>IF(route_map__2[[#This Row],[route_label]]&lt;&gt;A12275,0,SQRT((E12275-route_map__2[[#This Row],[stop_lat]])^2 + ((F12275-route_map__2[[#This Row],[stop_lon]])*COS(RADIANS(route_map__2[[#This Row],[stop_lat]])))^2)*111.32)</f>
        <v>0.21357192988431017</v>
      </c>
    </row>
    <row r="12275" spans="1:7" hidden="1" x14ac:dyDescent="0.2">
      <c r="A12275" t="s">
        <v>434</v>
      </c>
      <c r="B12275">
        <v>1</v>
      </c>
      <c r="C12275">
        <v>3</v>
      </c>
      <c r="D12275" t="s">
        <v>9004</v>
      </c>
      <c r="E12275">
        <v>49.282781999999997</v>
      </c>
      <c r="F12275">
        <v>-123.115596</v>
      </c>
      <c r="G12275">
        <f>IF(route_map__2[[#This Row],[route_label]]&lt;&gt;A12276,0,SQRT((E12276-route_map__2[[#This Row],[stop_lat]])^2 + ((F12276-route_map__2[[#This Row],[stop_lon]])*COS(RADIANS(route_map__2[[#This Row],[stop_lat]])))^2)*111.32)</f>
        <v>0.18145141461791409</v>
      </c>
    </row>
    <row r="12276" spans="1:7" hidden="1" x14ac:dyDescent="0.2">
      <c r="A12276" t="s">
        <v>434</v>
      </c>
      <c r="B12276">
        <v>1</v>
      </c>
      <c r="C12276">
        <v>4</v>
      </c>
      <c r="D12276" t="s">
        <v>1249</v>
      </c>
      <c r="E12276">
        <v>49.283752999999997</v>
      </c>
      <c r="F12276">
        <v>-123.113589</v>
      </c>
      <c r="G12276">
        <f>IF(route_map__2[[#This Row],[route_label]]&lt;&gt;A12277,0,SQRT((E12277-route_map__2[[#This Row],[stop_lat]])^2 + ((F12277-route_map__2[[#This Row],[stop_lon]])*COS(RADIANS(route_map__2[[#This Row],[stop_lat]])))^2)*111.32)</f>
        <v>0.30636366429429568</v>
      </c>
    </row>
    <row r="12277" spans="1:7" hidden="1" x14ac:dyDescent="0.2">
      <c r="A12277" t="s">
        <v>434</v>
      </c>
      <c r="B12277">
        <v>1</v>
      </c>
      <c r="C12277">
        <v>5</v>
      </c>
      <c r="D12277" t="s">
        <v>1250</v>
      </c>
      <c r="E12277">
        <v>49.281798999999999</v>
      </c>
      <c r="F12277">
        <v>-123.110618</v>
      </c>
      <c r="G12277">
        <f>IF(route_map__2[[#This Row],[route_label]]&lt;&gt;A12278,0,SQRT((E12278-route_map__2[[#This Row],[stop_lat]])^2 + ((F12278-route_map__2[[#This Row],[stop_lon]])*COS(RADIANS(route_map__2[[#This Row],[stop_lat]])))^2)*111.32)</f>
        <v>0.11679142128803316</v>
      </c>
    </row>
    <row r="12278" spans="1:7" hidden="1" x14ac:dyDescent="0.2">
      <c r="A12278" t="s">
        <v>434</v>
      </c>
      <c r="B12278">
        <v>1</v>
      </c>
      <c r="C12278">
        <v>6</v>
      </c>
      <c r="D12278" t="s">
        <v>1251</v>
      </c>
      <c r="E12278">
        <v>49.280808</v>
      </c>
      <c r="F12278">
        <v>-123.11114600000001</v>
      </c>
      <c r="G12278">
        <f>IF(route_map__2[[#This Row],[route_label]]&lt;&gt;A12279,0,SQRT((E12279-route_map__2[[#This Row],[stop_lat]])^2 + ((F12279-route_map__2[[#This Row],[stop_lon]])*COS(RADIANS(route_map__2[[#This Row],[stop_lat]])))^2)*111.32)</f>
        <v>0.17794122024928111</v>
      </c>
    </row>
    <row r="12279" spans="1:7" hidden="1" x14ac:dyDescent="0.2">
      <c r="A12279" t="s">
        <v>434</v>
      </c>
      <c r="B12279">
        <v>1</v>
      </c>
      <c r="C12279">
        <v>7</v>
      </c>
      <c r="D12279" t="s">
        <v>1683</v>
      </c>
      <c r="E12279">
        <v>49.279676000000002</v>
      </c>
      <c r="F12279">
        <v>-123.112876</v>
      </c>
      <c r="G12279">
        <f>IF(route_map__2[[#This Row],[route_label]]&lt;&gt;A12280,0,SQRT((E12280-route_map__2[[#This Row],[stop_lat]])^2 + ((F12280-route_map__2[[#This Row],[stop_lon]])*COS(RADIANS(route_map__2[[#This Row],[stop_lat]])))^2)*111.32)</f>
        <v>0.26183019019768794</v>
      </c>
    </row>
    <row r="12280" spans="1:7" hidden="1" x14ac:dyDescent="0.2">
      <c r="A12280" t="s">
        <v>434</v>
      </c>
      <c r="B12280">
        <v>1</v>
      </c>
      <c r="C12280">
        <v>8</v>
      </c>
      <c r="D12280" t="s">
        <v>1684</v>
      </c>
      <c r="E12280">
        <v>49.277999000000001</v>
      </c>
      <c r="F12280">
        <v>-123.115404</v>
      </c>
      <c r="G12280">
        <f>IF(route_map__2[[#This Row],[route_label]]&lt;&gt;A12281,0,SQRT((E12281-route_map__2[[#This Row],[stop_lat]])^2 + ((F12281-route_map__2[[#This Row],[stop_lon]])*COS(RADIANS(route_map__2[[#This Row],[stop_lat]])))^2)*111.32)</f>
        <v>0.29806897340726601</v>
      </c>
    </row>
    <row r="12281" spans="1:7" hidden="1" x14ac:dyDescent="0.2">
      <c r="A12281" t="s">
        <v>434</v>
      </c>
      <c r="B12281">
        <v>1</v>
      </c>
      <c r="C12281">
        <v>9</v>
      </c>
      <c r="D12281" t="s">
        <v>1685</v>
      </c>
      <c r="E12281">
        <v>49.275787999999999</v>
      </c>
      <c r="F12281">
        <v>-123.11771899999999</v>
      </c>
      <c r="G12281">
        <f>IF(route_map__2[[#This Row],[route_label]]&lt;&gt;A12282,0,SQRT((E12282-route_map__2[[#This Row],[stop_lat]])^2 + ((F12282-route_map__2[[#This Row],[stop_lon]])*COS(RADIANS(route_map__2[[#This Row],[stop_lat]])))^2)*111.32)</f>
        <v>1.2747347373674134</v>
      </c>
    </row>
    <row r="12282" spans="1:7" hidden="1" x14ac:dyDescent="0.2">
      <c r="A12282" t="s">
        <v>434</v>
      </c>
      <c r="B12282">
        <v>1</v>
      </c>
      <c r="C12282">
        <v>10</v>
      </c>
      <c r="D12282" t="s">
        <v>1597</v>
      </c>
      <c r="E12282">
        <v>49.264476999999999</v>
      </c>
      <c r="F12282">
        <v>-123.114982</v>
      </c>
      <c r="G12282">
        <f>IF(route_map__2[[#This Row],[route_label]]&lt;&gt;A12283,0,SQRT((E12283-route_map__2[[#This Row],[stop_lat]])^2 + ((F12283-route_map__2[[#This Row],[stop_lon]])*COS(RADIANS(route_map__2[[#This Row],[stop_lat]])))^2)*111.32)</f>
        <v>0.31872868114285763</v>
      </c>
    </row>
    <row r="12283" spans="1:7" hidden="1" x14ac:dyDescent="0.2">
      <c r="A12283" t="s">
        <v>434</v>
      </c>
      <c r="B12283">
        <v>1</v>
      </c>
      <c r="C12283">
        <v>11</v>
      </c>
      <c r="D12283" t="s">
        <v>1598</v>
      </c>
      <c r="E12283">
        <v>49.261615999999997</v>
      </c>
      <c r="F12283">
        <v>-123.11515300000001</v>
      </c>
      <c r="G12283">
        <f>IF(route_map__2[[#This Row],[route_label]]&lt;&gt;A12284,0,SQRT((E12284-route_map__2[[#This Row],[stop_lat]])^2 + ((F12284-route_map__2[[#This Row],[stop_lon]])*COS(RADIANS(route_map__2[[#This Row],[stop_lat]])))^2)*111.32)</f>
        <v>0.16731523752643226</v>
      </c>
    </row>
    <row r="12284" spans="1:7" hidden="1" x14ac:dyDescent="0.2">
      <c r="A12284" t="s">
        <v>434</v>
      </c>
      <c r="B12284">
        <v>1</v>
      </c>
      <c r="C12284">
        <v>12</v>
      </c>
      <c r="D12284" t="s">
        <v>1599</v>
      </c>
      <c r="E12284">
        <v>49.260112999999997</v>
      </c>
      <c r="F12284">
        <v>-123.115144</v>
      </c>
      <c r="G12284">
        <f>IF(route_map__2[[#This Row],[route_label]]&lt;&gt;A12285,0,SQRT((E12285-route_map__2[[#This Row],[stop_lat]])^2 + ((F12285-route_map__2[[#This Row],[stop_lon]])*COS(RADIANS(route_map__2[[#This Row],[stop_lat]])))^2)*111.32)</f>
        <v>0.18404639108088622</v>
      </c>
    </row>
    <row r="12285" spans="1:7" hidden="1" x14ac:dyDescent="0.2">
      <c r="A12285" t="s">
        <v>434</v>
      </c>
      <c r="B12285">
        <v>1</v>
      </c>
      <c r="C12285">
        <v>13</v>
      </c>
      <c r="D12285" t="s">
        <v>1600</v>
      </c>
      <c r="E12285">
        <v>49.258459999999999</v>
      </c>
      <c r="F12285">
        <v>-123.115193</v>
      </c>
      <c r="G12285">
        <f>IF(route_map__2[[#This Row],[route_label]]&lt;&gt;A12286,0,SQRT((E12286-route_map__2[[#This Row],[stop_lat]])^2 + ((F12286-route_map__2[[#This Row],[stop_lon]])*COS(RADIANS(route_map__2[[#This Row],[stop_lat]])))^2)*111.32)</f>
        <v>0.21210791773749188</v>
      </c>
    </row>
    <row r="12286" spans="1:7" hidden="1" x14ac:dyDescent="0.2">
      <c r="A12286" t="s">
        <v>434</v>
      </c>
      <c r="B12286">
        <v>1</v>
      </c>
      <c r="C12286">
        <v>14</v>
      </c>
      <c r="D12286" t="s">
        <v>1601</v>
      </c>
      <c r="E12286">
        <v>49.256554999999999</v>
      </c>
      <c r="F12286">
        <v>-123.115252</v>
      </c>
      <c r="G12286">
        <f>IF(route_map__2[[#This Row],[route_label]]&lt;&gt;A12287,0,SQRT((E12287-route_map__2[[#This Row],[stop_lat]])^2 + ((F12287-route_map__2[[#This Row],[stop_lon]])*COS(RADIANS(route_map__2[[#This Row],[stop_lat]])))^2)*111.32)</f>
        <v>0.42189239726780287</v>
      </c>
    </row>
    <row r="12287" spans="1:7" hidden="1" x14ac:dyDescent="0.2">
      <c r="A12287" t="s">
        <v>434</v>
      </c>
      <c r="B12287">
        <v>1</v>
      </c>
      <c r="C12287">
        <v>15</v>
      </c>
      <c r="D12287" t="s">
        <v>1603</v>
      </c>
      <c r="E12287">
        <v>49.252766000000001</v>
      </c>
      <c r="F12287">
        <v>-123.115379</v>
      </c>
      <c r="G12287">
        <f>IF(route_map__2[[#This Row],[route_label]]&lt;&gt;A12288,0,SQRT((E12288-route_map__2[[#This Row],[stop_lat]])^2 + ((F12288-route_map__2[[#This Row],[stop_lon]])*COS(RADIANS(route_map__2[[#This Row],[stop_lat]])))^2)*111.32)</f>
        <v>0.1983224784623232</v>
      </c>
    </row>
    <row r="12288" spans="1:7" hidden="1" x14ac:dyDescent="0.2">
      <c r="A12288" t="s">
        <v>434</v>
      </c>
      <c r="B12288">
        <v>1</v>
      </c>
      <c r="C12288">
        <v>16</v>
      </c>
      <c r="D12288" t="s">
        <v>1604</v>
      </c>
      <c r="E12288">
        <v>49.250985</v>
      </c>
      <c r="F12288">
        <v>-123.115447</v>
      </c>
      <c r="G12288">
        <f>IF(route_map__2[[#This Row],[route_label]]&lt;&gt;A12289,0,SQRT((E12289-route_map__2[[#This Row],[stop_lat]])^2 + ((F12289-route_map__2[[#This Row],[stop_lon]])*COS(RADIANS(route_map__2[[#This Row],[stop_lat]])))^2)*111.32)</f>
        <v>0.26247507232972966</v>
      </c>
    </row>
    <row r="12289" spans="1:7" hidden="1" x14ac:dyDescent="0.2">
      <c r="A12289" t="s">
        <v>434</v>
      </c>
      <c r="B12289">
        <v>1</v>
      </c>
      <c r="C12289">
        <v>17</v>
      </c>
      <c r="D12289" t="s">
        <v>1605</v>
      </c>
      <c r="E12289">
        <v>49.248634000000003</v>
      </c>
      <c r="F12289">
        <v>-123.11572200000001</v>
      </c>
      <c r="G12289">
        <f>IF(route_map__2[[#This Row],[route_label]]&lt;&gt;A12290,0,SQRT((E12290-route_map__2[[#This Row],[stop_lat]])^2 + ((F12290-route_map__2[[#This Row],[stop_lon]])*COS(RADIANS(route_map__2[[#This Row],[stop_lat]])))^2)*111.32)</f>
        <v>0.36205679817592573</v>
      </c>
    </row>
    <row r="12290" spans="1:7" hidden="1" x14ac:dyDescent="0.2">
      <c r="A12290" t="s">
        <v>434</v>
      </c>
      <c r="B12290">
        <v>1</v>
      </c>
      <c r="C12290">
        <v>18</v>
      </c>
      <c r="D12290" t="s">
        <v>1606</v>
      </c>
      <c r="E12290">
        <v>49.245382999999997</v>
      </c>
      <c r="F12290">
        <v>-123.11586800000001</v>
      </c>
      <c r="G12290">
        <f>IF(route_map__2[[#This Row],[route_label]]&lt;&gt;A12291,0,SQRT((E12291-route_map__2[[#This Row],[stop_lat]])^2 + ((F12291-route_map__2[[#This Row],[stop_lon]])*COS(RADIANS(route_map__2[[#This Row],[stop_lat]])))^2)*111.32)</f>
        <v>0.32867381150399538</v>
      </c>
    </row>
    <row r="12291" spans="1:7" hidden="1" x14ac:dyDescent="0.2">
      <c r="A12291" t="s">
        <v>434</v>
      </c>
      <c r="B12291">
        <v>1</v>
      </c>
      <c r="C12291">
        <v>19</v>
      </c>
      <c r="D12291" t="s">
        <v>1607</v>
      </c>
      <c r="E12291">
        <v>49.242949000000003</v>
      </c>
      <c r="F12291">
        <v>-123.11842799999999</v>
      </c>
      <c r="G12291">
        <f>IF(route_map__2[[#This Row],[route_label]]&lt;&gt;A12292,0,SQRT((E12292-route_map__2[[#This Row],[stop_lat]])^2 + ((F12292-route_map__2[[#This Row],[stop_lon]])*COS(RADIANS(route_map__2[[#This Row],[stop_lat]])))^2)*111.32)</f>
        <v>0.24532857950650214</v>
      </c>
    </row>
    <row r="12292" spans="1:7" hidden="1" x14ac:dyDescent="0.2">
      <c r="A12292" t="s">
        <v>434</v>
      </c>
      <c r="B12292">
        <v>1</v>
      </c>
      <c r="C12292">
        <v>20</v>
      </c>
      <c r="D12292" t="s">
        <v>1608</v>
      </c>
      <c r="E12292">
        <v>49.240749999999998</v>
      </c>
      <c r="F12292">
        <v>-123.118651</v>
      </c>
      <c r="G12292">
        <f>IF(route_map__2[[#This Row],[route_label]]&lt;&gt;A12293,0,SQRT((E12293-route_map__2[[#This Row],[stop_lat]])^2 + ((F12293-route_map__2[[#This Row],[stop_lon]])*COS(RADIANS(route_map__2[[#This Row],[stop_lat]])))^2)*111.32)</f>
        <v>0.26370011772271212</v>
      </c>
    </row>
    <row r="12293" spans="1:7" hidden="1" x14ac:dyDescent="0.2">
      <c r="A12293" t="s">
        <v>434</v>
      </c>
      <c r="B12293">
        <v>1</v>
      </c>
      <c r="C12293">
        <v>21</v>
      </c>
      <c r="D12293" t="s">
        <v>1609</v>
      </c>
      <c r="E12293">
        <v>49.238762000000001</v>
      </c>
      <c r="F12293">
        <v>-123.11667799999999</v>
      </c>
      <c r="G12293">
        <f>IF(route_map__2[[#This Row],[route_label]]&lt;&gt;A12294,0,SQRT((E12294-route_map__2[[#This Row],[stop_lat]])^2 + ((F12294-route_map__2[[#This Row],[stop_lon]])*COS(RADIANS(route_map__2[[#This Row],[stop_lat]])))^2)*111.32)</f>
        <v>0.19739143289517247</v>
      </c>
    </row>
    <row r="12294" spans="1:7" hidden="1" x14ac:dyDescent="0.2">
      <c r="A12294" t="s">
        <v>434</v>
      </c>
      <c r="B12294">
        <v>1</v>
      </c>
      <c r="C12294">
        <v>22</v>
      </c>
      <c r="D12294" t="s">
        <v>1610</v>
      </c>
      <c r="E12294">
        <v>49.237006999999998</v>
      </c>
      <c r="F12294">
        <v>-123.11629000000001</v>
      </c>
      <c r="G12294">
        <f>IF(route_map__2[[#This Row],[route_label]]&lt;&gt;A12295,0,SQRT((E12295-route_map__2[[#This Row],[stop_lat]])^2 + ((F12295-route_map__2[[#This Row],[stop_lon]])*COS(RADIANS(route_map__2[[#This Row],[stop_lat]])))^2)*111.32)</f>
        <v>0.26984468804358858</v>
      </c>
    </row>
    <row r="12295" spans="1:7" hidden="1" x14ac:dyDescent="0.2">
      <c r="A12295" t="s">
        <v>434</v>
      </c>
      <c r="B12295">
        <v>1</v>
      </c>
      <c r="C12295">
        <v>23</v>
      </c>
      <c r="D12295" t="s">
        <v>1611</v>
      </c>
      <c r="E12295">
        <v>49.234583999999998</v>
      </c>
      <c r="F12295">
        <v>-123.116399</v>
      </c>
      <c r="G12295">
        <f>IF(route_map__2[[#This Row],[route_label]]&lt;&gt;A12296,0,SQRT((E12296-route_map__2[[#This Row],[stop_lat]])^2 + ((F12296-route_map__2[[#This Row],[stop_lon]])*COS(RADIANS(route_map__2[[#This Row],[stop_lat]])))^2)*111.32)</f>
        <v>0.57382735859125078</v>
      </c>
    </row>
    <row r="12296" spans="1:7" hidden="1" x14ac:dyDescent="0.2">
      <c r="A12296" t="s">
        <v>434</v>
      </c>
      <c r="B12296">
        <v>1</v>
      </c>
      <c r="C12296">
        <v>24</v>
      </c>
      <c r="D12296" t="s">
        <v>1612</v>
      </c>
      <c r="E12296">
        <v>49.229430999999998</v>
      </c>
      <c r="F12296">
        <v>-123.11660500000001</v>
      </c>
      <c r="G12296">
        <f>IF(route_map__2[[#This Row],[route_label]]&lt;&gt;A12297,0,SQRT((E12297-route_map__2[[#This Row],[stop_lat]])^2 + ((F12297-route_map__2[[#This Row],[stop_lon]])*COS(RADIANS(route_map__2[[#This Row],[stop_lat]])))^2)*111.32)</f>
        <v>0.40757709330967695</v>
      </c>
    </row>
    <row r="12297" spans="1:7" hidden="1" x14ac:dyDescent="0.2">
      <c r="A12297" t="s">
        <v>434</v>
      </c>
      <c r="B12297">
        <v>1</v>
      </c>
      <c r="C12297">
        <v>25</v>
      </c>
      <c r="D12297" t="s">
        <v>1613</v>
      </c>
      <c r="E12297">
        <v>49.225771000000002</v>
      </c>
      <c r="F12297">
        <v>-123.116755</v>
      </c>
      <c r="G12297">
        <f>IF(route_map__2[[#This Row],[route_label]]&lt;&gt;A12298,0,SQRT((E12298-route_map__2[[#This Row],[stop_lat]])^2 + ((F12298-route_map__2[[#This Row],[stop_lon]])*COS(RADIANS(route_map__2[[#This Row],[stop_lat]])))^2)*111.32)</f>
        <v>0.47493500973702513</v>
      </c>
    </row>
    <row r="12298" spans="1:7" hidden="1" x14ac:dyDescent="0.2">
      <c r="A12298" t="s">
        <v>434</v>
      </c>
      <c r="B12298">
        <v>1</v>
      </c>
      <c r="C12298">
        <v>26</v>
      </c>
      <c r="D12298" t="s">
        <v>1614</v>
      </c>
      <c r="E12298">
        <v>49.221505999999998</v>
      </c>
      <c r="F12298">
        <v>-123.116922</v>
      </c>
      <c r="G12298">
        <f>IF(route_map__2[[#This Row],[route_label]]&lt;&gt;A12299,0,SQRT((E12299-route_map__2[[#This Row],[stop_lat]])^2 + ((F12299-route_map__2[[#This Row],[stop_lon]])*COS(RADIANS(route_map__2[[#This Row],[stop_lat]])))^2)*111.32)</f>
        <v>0.30274824274051904</v>
      </c>
    </row>
    <row r="12299" spans="1:7" hidden="1" x14ac:dyDescent="0.2">
      <c r="A12299" t="s">
        <v>434</v>
      </c>
      <c r="B12299">
        <v>1</v>
      </c>
      <c r="C12299">
        <v>27</v>
      </c>
      <c r="D12299" t="s">
        <v>1615</v>
      </c>
      <c r="E12299">
        <v>49.218786999999999</v>
      </c>
      <c r="F12299">
        <v>-123.11701100000001</v>
      </c>
      <c r="G12299">
        <f>IF(route_map__2[[#This Row],[route_label]]&lt;&gt;A12300,0,SQRT((E12300-route_map__2[[#This Row],[stop_lat]])^2 + ((F12300-route_map__2[[#This Row],[stop_lon]])*COS(RADIANS(route_map__2[[#This Row],[stop_lat]])))^2)*111.32)</f>
        <v>0.25656661493468863</v>
      </c>
    </row>
    <row r="12300" spans="1:7" hidden="1" x14ac:dyDescent="0.2">
      <c r="A12300" t="s">
        <v>434</v>
      </c>
      <c r="B12300">
        <v>1</v>
      </c>
      <c r="C12300">
        <v>28</v>
      </c>
      <c r="D12300" t="s">
        <v>1616</v>
      </c>
      <c r="E12300">
        <v>49.216482999999997</v>
      </c>
      <c r="F12300">
        <v>-123.117102</v>
      </c>
      <c r="G12300">
        <f>IF(route_map__2[[#This Row],[route_label]]&lt;&gt;A12301,0,SQRT((E12301-route_map__2[[#This Row],[stop_lat]])^2 + ((F12301-route_map__2[[#This Row],[stop_lon]])*COS(RADIANS(route_map__2[[#This Row],[stop_lat]])))^2)*111.32)</f>
        <v>0.2959815029477505</v>
      </c>
    </row>
    <row r="12301" spans="1:7" hidden="1" x14ac:dyDescent="0.2">
      <c r="A12301" t="s">
        <v>434</v>
      </c>
      <c r="B12301">
        <v>1</v>
      </c>
      <c r="C12301">
        <v>29</v>
      </c>
      <c r="D12301" t="s">
        <v>1617</v>
      </c>
      <c r="E12301">
        <v>49.213825</v>
      </c>
      <c r="F12301">
        <v>-123.117204</v>
      </c>
      <c r="G12301">
        <f>IF(route_map__2[[#This Row],[route_label]]&lt;&gt;A12302,0,SQRT((E12302-route_map__2[[#This Row],[stop_lat]])^2 + ((F12302-route_map__2[[#This Row],[stop_lon]])*COS(RADIANS(route_map__2[[#This Row],[stop_lat]])))^2)*111.32)</f>
        <v>0.50077288070713832</v>
      </c>
    </row>
    <row r="12302" spans="1:7" hidden="1" x14ac:dyDescent="0.2">
      <c r="A12302" t="s">
        <v>434</v>
      </c>
      <c r="B12302">
        <v>1</v>
      </c>
      <c r="C12302">
        <v>30</v>
      </c>
      <c r="D12302" t="s">
        <v>1143</v>
      </c>
      <c r="E12302">
        <v>49.209383000000003</v>
      </c>
      <c r="F12302">
        <v>-123.11611600000001</v>
      </c>
      <c r="G12302">
        <f>IF(route_map__2[[#This Row],[route_label]]&lt;&gt;A12303,0,SQRT((E12303-route_map__2[[#This Row],[stop_lat]])^2 + ((F12303-route_map__2[[#This Row],[stop_lon]])*COS(RADIANS(route_map__2[[#This Row],[stop_lat]])))^2)*111.32)</f>
        <v>0</v>
      </c>
    </row>
    <row r="12303" spans="1:7" hidden="1" x14ac:dyDescent="0.2">
      <c r="A12303" t="s">
        <v>432</v>
      </c>
      <c r="B12303">
        <v>0</v>
      </c>
      <c r="C12303">
        <v>1</v>
      </c>
      <c r="D12303" t="s">
        <v>2383</v>
      </c>
      <c r="E12303">
        <v>49.267176999999997</v>
      </c>
      <c r="F12303">
        <v>-123.24863000000001</v>
      </c>
      <c r="G12303">
        <f>IF(route_map__2[[#This Row],[route_label]]&lt;&gt;A12304,0,SQRT((E12304-route_map__2[[#This Row],[stop_lat]])^2 + ((F12304-route_map__2[[#This Row],[stop_lon]])*COS(RADIANS(route_map__2[[#This Row],[stop_lat]])))^2)*111.32)</f>
        <v>0.49410989410387357</v>
      </c>
    </row>
    <row r="12304" spans="1:7" hidden="1" x14ac:dyDescent="0.2">
      <c r="A12304" t="s">
        <v>432</v>
      </c>
      <c r="B12304">
        <v>0</v>
      </c>
      <c r="C12304">
        <v>2</v>
      </c>
      <c r="D12304" t="s">
        <v>1145</v>
      </c>
      <c r="E12304">
        <v>49.266826999999999</v>
      </c>
      <c r="F12304">
        <v>-123.241849</v>
      </c>
      <c r="G12304">
        <f>IF(route_map__2[[#This Row],[route_label]]&lt;&gt;A12305,0,SQRT((E12305-route_map__2[[#This Row],[stop_lat]])^2 + ((F12305-route_map__2[[#This Row],[stop_lon]])*COS(RADIANS(route_map__2[[#This Row],[stop_lat]])))^2)*111.32)</f>
        <v>0.29473823284681716</v>
      </c>
    </row>
    <row r="12305" spans="1:7" hidden="1" x14ac:dyDescent="0.2">
      <c r="A12305" t="s">
        <v>432</v>
      </c>
      <c r="B12305">
        <v>0</v>
      </c>
      <c r="C12305">
        <v>3</v>
      </c>
      <c r="D12305" t="s">
        <v>1146</v>
      </c>
      <c r="E12305">
        <v>49.266503</v>
      </c>
      <c r="F12305">
        <v>-123.23782199999999</v>
      </c>
      <c r="G12305">
        <f>IF(route_map__2[[#This Row],[route_label]]&lt;&gt;A12306,0,SQRT((E12306-route_map__2[[#This Row],[stop_lat]])^2 + ((F12306-route_map__2[[#This Row],[stop_lon]])*COS(RADIANS(route_map__2[[#This Row],[stop_lat]])))^2)*111.32)</f>
        <v>0.15082645842064313</v>
      </c>
    </row>
    <row r="12306" spans="1:7" hidden="1" x14ac:dyDescent="0.2">
      <c r="A12306" t="s">
        <v>432</v>
      </c>
      <c r="B12306">
        <v>0</v>
      </c>
      <c r="C12306">
        <v>4</v>
      </c>
      <c r="D12306" t="s">
        <v>1147</v>
      </c>
      <c r="E12306">
        <v>49.265811999999997</v>
      </c>
      <c r="F12306">
        <v>-123.236036</v>
      </c>
      <c r="G12306">
        <f>IF(route_map__2[[#This Row],[route_label]]&lt;&gt;A12307,0,SQRT((E12307-route_map__2[[#This Row],[stop_lat]])^2 + ((F12307-route_map__2[[#This Row],[stop_lon]])*COS(RADIANS(route_map__2[[#This Row],[stop_lat]])))^2)*111.32)</f>
        <v>0.56680712614307105</v>
      </c>
    </row>
    <row r="12307" spans="1:7" hidden="1" x14ac:dyDescent="0.2">
      <c r="A12307" t="s">
        <v>432</v>
      </c>
      <c r="B12307">
        <v>0</v>
      </c>
      <c r="C12307">
        <v>5</v>
      </c>
      <c r="D12307" t="s">
        <v>1148</v>
      </c>
      <c r="E12307">
        <v>49.263486</v>
      </c>
      <c r="F12307">
        <v>-123.229095</v>
      </c>
      <c r="G12307">
        <f>IF(route_map__2[[#This Row],[route_label]]&lt;&gt;A12308,0,SQRT((E12308-route_map__2[[#This Row],[stop_lat]])^2 + ((F12308-route_map__2[[#This Row],[stop_lon]])*COS(RADIANS(route_map__2[[#This Row],[stop_lat]])))^2)*111.32)</f>
        <v>1.0507387057319986</v>
      </c>
    </row>
    <row r="12308" spans="1:7" hidden="1" x14ac:dyDescent="0.2">
      <c r="A12308" t="s">
        <v>432</v>
      </c>
      <c r="B12308">
        <v>0</v>
      </c>
      <c r="C12308">
        <v>6</v>
      </c>
      <c r="D12308" t="s">
        <v>1525</v>
      </c>
      <c r="E12308">
        <v>49.263835999999998</v>
      </c>
      <c r="F12308">
        <v>-123.214641</v>
      </c>
      <c r="G12308">
        <f>IF(route_map__2[[#This Row],[route_label]]&lt;&gt;A12309,0,SQRT((E12309-route_map__2[[#This Row],[stop_lat]])^2 + ((F12309-route_map__2[[#This Row],[stop_lon]])*COS(RADIANS(route_map__2[[#This Row],[stop_lat]])))^2)*111.32)</f>
        <v>0.24441583217735099</v>
      </c>
    </row>
    <row r="12309" spans="1:7" hidden="1" x14ac:dyDescent="0.2">
      <c r="A12309" t="s">
        <v>432</v>
      </c>
      <c r="B12309">
        <v>0</v>
      </c>
      <c r="C12309">
        <v>7</v>
      </c>
      <c r="D12309" t="s">
        <v>1526</v>
      </c>
      <c r="E12309">
        <v>49.263796999999997</v>
      </c>
      <c r="F12309">
        <v>-123.211277</v>
      </c>
      <c r="G12309">
        <f>IF(route_map__2[[#This Row],[route_label]]&lt;&gt;A12310,0,SQRT((E12310-route_map__2[[#This Row],[stop_lat]])^2 + ((F12310-route_map__2[[#This Row],[stop_lon]])*COS(RADIANS(route_map__2[[#This Row],[stop_lat]])))^2)*111.32)</f>
        <v>0.19995253005307062</v>
      </c>
    </row>
    <row r="12310" spans="1:7" hidden="1" x14ac:dyDescent="0.2">
      <c r="A12310" t="s">
        <v>432</v>
      </c>
      <c r="B12310">
        <v>0</v>
      </c>
      <c r="C12310">
        <v>8</v>
      </c>
      <c r="D12310" t="s">
        <v>1527</v>
      </c>
      <c r="E12310">
        <v>49.263764000000002</v>
      </c>
      <c r="F12310">
        <v>-123.20852499999999</v>
      </c>
      <c r="G12310">
        <f>IF(route_map__2[[#This Row],[route_label]]&lt;&gt;A12311,0,SQRT((E12311-route_map__2[[#This Row],[stop_lat]])^2 + ((F12311-route_map__2[[#This Row],[stop_lon]])*COS(RADIANS(route_map__2[[#This Row],[stop_lat]])))^2)*111.32)</f>
        <v>0.21402965003810379</v>
      </c>
    </row>
    <row r="12311" spans="1:7" hidden="1" x14ac:dyDescent="0.2">
      <c r="A12311" t="s">
        <v>432</v>
      </c>
      <c r="B12311">
        <v>0</v>
      </c>
      <c r="C12311">
        <v>9</v>
      </c>
      <c r="D12311" t="s">
        <v>1528</v>
      </c>
      <c r="E12311">
        <v>49.263688999999999</v>
      </c>
      <c r="F12311">
        <v>-123.205581</v>
      </c>
      <c r="G12311">
        <f>IF(route_map__2[[#This Row],[route_label]]&lt;&gt;A12312,0,SQRT((E12312-route_map__2[[#This Row],[stop_lat]])^2 + ((F12312-route_map__2[[#This Row],[stop_lon]])*COS(RADIANS(route_map__2[[#This Row],[stop_lat]])))^2)*111.32)</f>
        <v>0.21694741203645487</v>
      </c>
    </row>
    <row r="12312" spans="1:7" hidden="1" x14ac:dyDescent="0.2">
      <c r="A12312" t="s">
        <v>432</v>
      </c>
      <c r="B12312">
        <v>0</v>
      </c>
      <c r="C12312">
        <v>10</v>
      </c>
      <c r="D12312" t="s">
        <v>1529</v>
      </c>
      <c r="E12312">
        <v>49.263657000000002</v>
      </c>
      <c r="F12312">
        <v>-123.202595</v>
      </c>
      <c r="G12312">
        <f>IF(route_map__2[[#This Row],[route_label]]&lt;&gt;A12313,0,SQRT((E12313-route_map__2[[#This Row],[stop_lat]])^2 + ((F12313-route_map__2[[#This Row],[stop_lon]])*COS(RADIANS(route_map__2[[#This Row],[stop_lat]])))^2)*111.32)</f>
        <v>0.2295589052762059</v>
      </c>
    </row>
    <row r="12313" spans="1:7" hidden="1" x14ac:dyDescent="0.2">
      <c r="A12313" t="s">
        <v>432</v>
      </c>
      <c r="B12313">
        <v>0</v>
      </c>
      <c r="C12313">
        <v>11</v>
      </c>
      <c r="D12313" t="s">
        <v>1530</v>
      </c>
      <c r="E12313">
        <v>49.263604999999998</v>
      </c>
      <c r="F12313">
        <v>-123.19943600000001</v>
      </c>
      <c r="G12313">
        <f>IF(route_map__2[[#This Row],[route_label]]&lt;&gt;A12314,0,SQRT((E12314-route_map__2[[#This Row],[stop_lat]])^2 + ((F12314-route_map__2[[#This Row],[stop_lon]])*COS(RADIANS(route_map__2[[#This Row],[stop_lat]])))^2)*111.32)</f>
        <v>0.21101099436900322</v>
      </c>
    </row>
    <row r="12314" spans="1:7" hidden="1" x14ac:dyDescent="0.2">
      <c r="A12314" t="s">
        <v>432</v>
      </c>
      <c r="B12314">
        <v>0</v>
      </c>
      <c r="C12314">
        <v>12</v>
      </c>
      <c r="D12314" t="s">
        <v>1531</v>
      </c>
      <c r="E12314">
        <v>49.263564000000002</v>
      </c>
      <c r="F12314">
        <v>-123.196532</v>
      </c>
      <c r="G12314">
        <f>IF(route_map__2[[#This Row],[route_label]]&lt;&gt;A12315,0,SQRT((E12315-route_map__2[[#This Row],[stop_lat]])^2 + ((F12315-route_map__2[[#This Row],[stop_lon]])*COS(RADIANS(route_map__2[[#This Row],[stop_lat]])))^2)*111.32)</f>
        <v>0.22596632318158189</v>
      </c>
    </row>
    <row r="12315" spans="1:7" hidden="1" x14ac:dyDescent="0.2">
      <c r="A12315" t="s">
        <v>432</v>
      </c>
      <c r="B12315">
        <v>0</v>
      </c>
      <c r="C12315">
        <v>13</v>
      </c>
      <c r="D12315" t="s">
        <v>1532</v>
      </c>
      <c r="E12315">
        <v>49.263525999999999</v>
      </c>
      <c r="F12315">
        <v>-123.193422</v>
      </c>
      <c r="G12315">
        <f>IF(route_map__2[[#This Row],[route_label]]&lt;&gt;A12316,0,SQRT((E12316-route_map__2[[#This Row],[stop_lat]])^2 + ((F12316-route_map__2[[#This Row],[stop_lon]])*COS(RADIANS(route_map__2[[#This Row],[stop_lat]])))^2)*111.32)</f>
        <v>0.19942933489280876</v>
      </c>
    </row>
    <row r="12316" spans="1:7" hidden="1" x14ac:dyDescent="0.2">
      <c r="A12316" t="s">
        <v>432</v>
      </c>
      <c r="B12316">
        <v>0</v>
      </c>
      <c r="C12316">
        <v>14</v>
      </c>
      <c r="D12316" t="s">
        <v>1533</v>
      </c>
      <c r="E12316">
        <v>49.263472</v>
      </c>
      <c r="F12316">
        <v>-123.19067800000001</v>
      </c>
      <c r="G12316">
        <f>IF(route_map__2[[#This Row],[route_label]]&lt;&gt;A12317,0,SQRT((E12317-route_map__2[[#This Row],[stop_lat]])^2 + ((F12317-route_map__2[[#This Row],[stop_lon]])*COS(RADIANS(route_map__2[[#This Row],[stop_lat]])))^2)*111.32)</f>
        <v>0.23410165114602641</v>
      </c>
    </row>
    <row r="12317" spans="1:7" hidden="1" x14ac:dyDescent="0.2">
      <c r="A12317" t="s">
        <v>432</v>
      </c>
      <c r="B12317">
        <v>0</v>
      </c>
      <c r="C12317">
        <v>15</v>
      </c>
      <c r="D12317" t="s">
        <v>1534</v>
      </c>
      <c r="E12317">
        <v>49.263433999999997</v>
      </c>
      <c r="F12317">
        <v>-123.187456</v>
      </c>
      <c r="G12317">
        <f>IF(route_map__2[[#This Row],[route_label]]&lt;&gt;A12318,0,SQRT((E12318-route_map__2[[#This Row],[stop_lat]])^2 + ((F12318-route_map__2[[#This Row],[stop_lon]])*COS(RADIANS(route_map__2[[#This Row],[stop_lat]])))^2)*111.32)</f>
        <v>0.13358519704224173</v>
      </c>
    </row>
    <row r="12318" spans="1:7" hidden="1" x14ac:dyDescent="0.2">
      <c r="A12318" t="s">
        <v>432</v>
      </c>
      <c r="B12318">
        <v>0</v>
      </c>
      <c r="C12318">
        <v>16</v>
      </c>
      <c r="D12318" t="s">
        <v>1297</v>
      </c>
      <c r="E12318">
        <v>49.263871999999999</v>
      </c>
      <c r="F12318">
        <v>-123.185744</v>
      </c>
      <c r="G12318">
        <f>IF(route_map__2[[#This Row],[route_label]]&lt;&gt;A12319,0,SQRT((E12319-route_map__2[[#This Row],[stop_lat]])^2 + ((F12319-route_map__2[[#This Row],[stop_lon]])*COS(RADIANS(route_map__2[[#This Row],[stop_lat]])))^2)*111.32)</f>
        <v>5.8210875556898141E-2</v>
      </c>
    </row>
    <row r="12319" spans="1:7" hidden="1" x14ac:dyDescent="0.2">
      <c r="A12319" t="s">
        <v>432</v>
      </c>
      <c r="B12319">
        <v>0</v>
      </c>
      <c r="C12319">
        <v>17</v>
      </c>
      <c r="D12319" t="s">
        <v>1535</v>
      </c>
      <c r="E12319">
        <v>49.264277999999997</v>
      </c>
      <c r="F12319">
        <v>-123.185239</v>
      </c>
      <c r="G12319">
        <f>IF(route_map__2[[#This Row],[route_label]]&lt;&gt;A12320,0,SQRT((E12320-route_map__2[[#This Row],[stop_lat]])^2 + ((F12320-route_map__2[[#This Row],[stop_lon]])*COS(RADIANS(route_map__2[[#This Row],[stop_lat]])))^2)*111.32)</f>
        <v>0.27683727146024645</v>
      </c>
    </row>
    <row r="12320" spans="1:7" hidden="1" x14ac:dyDescent="0.2">
      <c r="A12320" t="s">
        <v>432</v>
      </c>
      <c r="B12320">
        <v>0</v>
      </c>
      <c r="C12320">
        <v>18</v>
      </c>
      <c r="D12320" t="s">
        <v>1536</v>
      </c>
      <c r="E12320">
        <v>49.264225000000003</v>
      </c>
      <c r="F12320">
        <v>-123.18142899999999</v>
      </c>
      <c r="G12320">
        <f>IF(route_map__2[[#This Row],[route_label]]&lt;&gt;A12321,0,SQRT((E12321-route_map__2[[#This Row],[stop_lat]])^2 + ((F12321-route_map__2[[#This Row],[stop_lon]])*COS(RADIANS(route_map__2[[#This Row],[stop_lat]])))^2)*111.32)</f>
        <v>0.29133513360470309</v>
      </c>
    </row>
    <row r="12321" spans="1:7" hidden="1" x14ac:dyDescent="0.2">
      <c r="A12321" t="s">
        <v>432</v>
      </c>
      <c r="B12321">
        <v>0</v>
      </c>
      <c r="C12321">
        <v>19</v>
      </c>
      <c r="D12321" t="s">
        <v>1537</v>
      </c>
      <c r="E12321">
        <v>49.264155000000002</v>
      </c>
      <c r="F12321">
        <v>-123.17742</v>
      </c>
      <c r="G12321">
        <f>IF(route_map__2[[#This Row],[route_label]]&lt;&gt;A12322,0,SQRT((E12322-route_map__2[[#This Row],[stop_lat]])^2 + ((F12322-route_map__2[[#This Row],[stop_lon]])*COS(RADIANS(route_map__2[[#This Row],[stop_lat]])))^2)*111.32)</f>
        <v>0.27961535536105225</v>
      </c>
    </row>
    <row r="12322" spans="1:7" hidden="1" x14ac:dyDescent="0.2">
      <c r="A12322" t="s">
        <v>432</v>
      </c>
      <c r="B12322">
        <v>0</v>
      </c>
      <c r="C12322">
        <v>20</v>
      </c>
      <c r="D12322" t="s">
        <v>1538</v>
      </c>
      <c r="E12322">
        <v>49.264094999999998</v>
      </c>
      <c r="F12322">
        <v>-123.17357199999999</v>
      </c>
      <c r="G12322">
        <f>IF(route_map__2[[#This Row],[route_label]]&lt;&gt;A12323,0,SQRT((E12323-route_map__2[[#This Row],[stop_lat]])^2 + ((F12323-route_map__2[[#This Row],[stop_lon]])*COS(RADIANS(route_map__2[[#This Row],[stop_lat]])))^2)*111.32)</f>
        <v>0.20147866166463327</v>
      </c>
    </row>
    <row r="12323" spans="1:7" hidden="1" x14ac:dyDescent="0.2">
      <c r="A12323" t="s">
        <v>432</v>
      </c>
      <c r="B12323">
        <v>0</v>
      </c>
      <c r="C12323">
        <v>21</v>
      </c>
      <c r="D12323" t="s">
        <v>1539</v>
      </c>
      <c r="E12323">
        <v>49.264060999999998</v>
      </c>
      <c r="F12323">
        <v>-123.170799</v>
      </c>
      <c r="G12323">
        <f>IF(route_map__2[[#This Row],[route_label]]&lt;&gt;A12324,0,SQRT((E12324-route_map__2[[#This Row],[stop_lat]])^2 + ((F12324-route_map__2[[#This Row],[stop_lon]])*COS(RADIANS(route_map__2[[#This Row],[stop_lat]])))^2)*111.32)</f>
        <v>0.25015034777966</v>
      </c>
    </row>
    <row r="12324" spans="1:7" hidden="1" x14ac:dyDescent="0.2">
      <c r="A12324" t="s">
        <v>432</v>
      </c>
      <c r="B12324">
        <v>0</v>
      </c>
      <c r="C12324">
        <v>22</v>
      </c>
      <c r="D12324" t="s">
        <v>2546</v>
      </c>
      <c r="E12324">
        <v>49.263995000000001</v>
      </c>
      <c r="F12324">
        <v>-123.167357</v>
      </c>
      <c r="G12324">
        <f>IF(route_map__2[[#This Row],[route_label]]&lt;&gt;A12325,0,SQRT((E12325-route_map__2[[#This Row],[stop_lat]])^2 + ((F12325-route_map__2[[#This Row],[stop_lon]])*COS(RADIANS(route_map__2[[#This Row],[stop_lat]])))^2)*111.32)</f>
        <v>0.22280348783508205</v>
      </c>
    </row>
    <row r="12325" spans="1:7" hidden="1" x14ac:dyDescent="0.2">
      <c r="A12325" t="s">
        <v>432</v>
      </c>
      <c r="B12325">
        <v>0</v>
      </c>
      <c r="C12325">
        <v>23</v>
      </c>
      <c r="D12325" t="s">
        <v>9010</v>
      </c>
      <c r="E12325">
        <v>49.263905999999999</v>
      </c>
      <c r="F12325">
        <v>-123.164293</v>
      </c>
      <c r="G12325">
        <f>IF(route_map__2[[#This Row],[route_label]]&lt;&gt;A12326,0,SQRT((E12326-route_map__2[[#This Row],[stop_lat]])^2 + ((F12326-route_map__2[[#This Row],[stop_lon]])*COS(RADIANS(route_map__2[[#This Row],[stop_lat]])))^2)*111.32)</f>
        <v>0.16948033779833152</v>
      </c>
    </row>
    <row r="12326" spans="1:7" hidden="1" x14ac:dyDescent="0.2">
      <c r="A12326" t="s">
        <v>432</v>
      </c>
      <c r="B12326">
        <v>0</v>
      </c>
      <c r="C12326">
        <v>24</v>
      </c>
      <c r="D12326" t="s">
        <v>9011</v>
      </c>
      <c r="E12326">
        <v>49.263903999999997</v>
      </c>
      <c r="F12326">
        <v>-123.16195999999999</v>
      </c>
      <c r="G12326">
        <f>IF(route_map__2[[#This Row],[route_label]]&lt;&gt;A12327,0,SQRT((E12327-route_map__2[[#This Row],[stop_lat]])^2 + ((F12327-route_map__2[[#This Row],[stop_lon]])*COS(RADIANS(route_map__2[[#This Row],[stop_lat]])))^2)*111.32)</f>
        <v>0.34631373539094334</v>
      </c>
    </row>
    <row r="12327" spans="1:7" hidden="1" x14ac:dyDescent="0.2">
      <c r="A12327" t="s">
        <v>432</v>
      </c>
      <c r="B12327">
        <v>0</v>
      </c>
      <c r="C12327">
        <v>25</v>
      </c>
      <c r="D12327" t="s">
        <v>9012</v>
      </c>
      <c r="E12327">
        <v>49.263809000000002</v>
      </c>
      <c r="F12327">
        <v>-123.157195</v>
      </c>
      <c r="G12327">
        <f>IF(route_map__2[[#This Row],[route_label]]&lt;&gt;A12328,0,SQRT((E12328-route_map__2[[#This Row],[stop_lat]])^2 + ((F12328-route_map__2[[#This Row],[stop_lon]])*COS(RADIANS(route_map__2[[#This Row],[stop_lat]])))^2)*111.32)</f>
        <v>0.21377486008713179</v>
      </c>
    </row>
    <row r="12328" spans="1:7" hidden="1" x14ac:dyDescent="0.2">
      <c r="A12328" t="s">
        <v>432</v>
      </c>
      <c r="B12328">
        <v>0</v>
      </c>
      <c r="C12328">
        <v>26</v>
      </c>
      <c r="D12328" t="s">
        <v>9013</v>
      </c>
      <c r="E12328">
        <v>49.263765999999997</v>
      </c>
      <c r="F12328">
        <v>-123.154253</v>
      </c>
      <c r="G12328">
        <f>IF(route_map__2[[#This Row],[route_label]]&lt;&gt;A12329,0,SQRT((E12329-route_map__2[[#This Row],[stop_lat]])^2 + ((F12329-route_map__2[[#This Row],[stop_lon]])*COS(RADIANS(route_map__2[[#This Row],[stop_lat]])))^2)*111.32)</f>
        <v>0.66056800218777167</v>
      </c>
    </row>
    <row r="12329" spans="1:7" hidden="1" x14ac:dyDescent="0.2">
      <c r="A12329" t="s">
        <v>432</v>
      </c>
      <c r="B12329">
        <v>0</v>
      </c>
      <c r="C12329">
        <v>27</v>
      </c>
      <c r="D12329" t="s">
        <v>9014</v>
      </c>
      <c r="E12329">
        <v>49.263610999999997</v>
      </c>
      <c r="F12329">
        <v>-123.145163</v>
      </c>
      <c r="G12329">
        <f>IF(route_map__2[[#This Row],[route_label]]&lt;&gt;A12330,0,SQRT((E12330-route_map__2[[#This Row],[stop_lat]])^2 + ((F12330-route_map__2[[#This Row],[stop_lon]])*COS(RADIANS(route_map__2[[#This Row],[stop_lat]])))^2)*111.32)</f>
        <v>0.33771787194936526</v>
      </c>
    </row>
    <row r="12330" spans="1:7" hidden="1" x14ac:dyDescent="0.2">
      <c r="A12330" t="s">
        <v>432</v>
      </c>
      <c r="B12330">
        <v>0</v>
      </c>
      <c r="C12330">
        <v>28</v>
      </c>
      <c r="D12330" t="s">
        <v>1403</v>
      </c>
      <c r="E12330">
        <v>49.263525000000001</v>
      </c>
      <c r="F12330">
        <v>-123.14051600000001</v>
      </c>
      <c r="G12330">
        <f>IF(route_map__2[[#This Row],[route_label]]&lt;&gt;A12331,0,SQRT((E12331-route_map__2[[#This Row],[stop_lat]])^2 + ((F12331-route_map__2[[#This Row],[stop_lon]])*COS(RADIANS(route_map__2[[#This Row],[stop_lat]])))^2)*111.32)</f>
        <v>0.28424065949902233</v>
      </c>
    </row>
    <row r="12331" spans="1:7" hidden="1" x14ac:dyDescent="0.2">
      <c r="A12331" t="s">
        <v>432</v>
      </c>
      <c r="B12331">
        <v>0</v>
      </c>
      <c r="C12331">
        <v>29</v>
      </c>
      <c r="D12331" t="s">
        <v>1495</v>
      </c>
      <c r="E12331">
        <v>49.265650999999998</v>
      </c>
      <c r="F12331">
        <v>-123.13834900000001</v>
      </c>
      <c r="G12331">
        <f>IF(route_map__2[[#This Row],[route_label]]&lt;&gt;A12332,0,SQRT((E12332-route_map__2[[#This Row],[stop_lat]])^2 + ((F12332-route_map__2[[#This Row],[stop_lon]])*COS(RADIANS(route_map__2[[#This Row],[stop_lat]])))^2)*111.32)</f>
        <v>0.19911671096515829</v>
      </c>
    </row>
    <row r="12332" spans="1:7" hidden="1" x14ac:dyDescent="0.2">
      <c r="A12332" t="s">
        <v>432</v>
      </c>
      <c r="B12332">
        <v>0</v>
      </c>
      <c r="C12332">
        <v>30</v>
      </c>
      <c r="D12332" t="s">
        <v>1496</v>
      </c>
      <c r="E12332">
        <v>49.267439000000003</v>
      </c>
      <c r="F12332">
        <v>-123.138273</v>
      </c>
      <c r="G12332">
        <f>IF(route_map__2[[#This Row],[route_label]]&lt;&gt;A12333,0,SQRT((E12333-route_map__2[[#This Row],[stop_lat]])^2 + ((F12333-route_map__2[[#This Row],[stop_lon]])*COS(RADIANS(route_map__2[[#This Row],[stop_lat]])))^2)*111.32)</f>
        <v>1.4390008326194725</v>
      </c>
    </row>
    <row r="12333" spans="1:7" hidden="1" x14ac:dyDescent="0.2">
      <c r="A12333" t="s">
        <v>432</v>
      </c>
      <c r="B12333">
        <v>0</v>
      </c>
      <c r="C12333">
        <v>31</v>
      </c>
      <c r="D12333" t="s">
        <v>9001</v>
      </c>
      <c r="E12333">
        <v>49.276811000000002</v>
      </c>
      <c r="F12333">
        <v>-123.124629</v>
      </c>
      <c r="G12333">
        <f>IF(route_map__2[[#This Row],[route_label]]&lt;&gt;A12334,0,SQRT((E12334-route_map__2[[#This Row],[stop_lat]])^2 + ((F12334-route_map__2[[#This Row],[stop_lon]])*COS(RADIANS(route_map__2[[#This Row],[stop_lat]])))^2)*111.32)</f>
        <v>0.31596104026987809</v>
      </c>
    </row>
    <row r="12334" spans="1:7" hidden="1" x14ac:dyDescent="0.2">
      <c r="A12334" t="s">
        <v>432</v>
      </c>
      <c r="B12334">
        <v>0</v>
      </c>
      <c r="C12334">
        <v>32</v>
      </c>
      <c r="D12334" t="s">
        <v>9002</v>
      </c>
      <c r="E12334">
        <v>49.278835000000001</v>
      </c>
      <c r="F12334">
        <v>-123.121579</v>
      </c>
      <c r="G12334">
        <f>IF(route_map__2[[#This Row],[route_label]]&lt;&gt;A12335,0,SQRT((E12335-route_map__2[[#This Row],[stop_lat]])^2 + ((F12335-route_map__2[[#This Row],[stop_lon]])*COS(RADIANS(route_map__2[[#This Row],[stop_lat]])))^2)*111.32)</f>
        <v>0.34345745172933845</v>
      </c>
    </row>
    <row r="12335" spans="1:7" hidden="1" x14ac:dyDescent="0.2">
      <c r="A12335" t="s">
        <v>432</v>
      </c>
      <c r="B12335">
        <v>0</v>
      </c>
      <c r="C12335">
        <v>33</v>
      </c>
      <c r="D12335" t="s">
        <v>9015</v>
      </c>
      <c r="E12335">
        <v>49.281019999999998</v>
      </c>
      <c r="F12335">
        <v>-123.11824</v>
      </c>
      <c r="G12335">
        <f>IF(route_map__2[[#This Row],[route_label]]&lt;&gt;A12336,0,SQRT((E12336-route_map__2[[#This Row],[stop_lat]])^2 + ((F12336-route_map__2[[#This Row],[stop_lon]])*COS(RADIANS(route_map__2[[#This Row],[stop_lat]])))^2)*111.32)</f>
        <v>0</v>
      </c>
    </row>
    <row r="12336" spans="1:7" hidden="1" x14ac:dyDescent="0.2">
      <c r="A12336" t="s">
        <v>432</v>
      </c>
      <c r="B12336">
        <v>1</v>
      </c>
      <c r="C12336">
        <v>1</v>
      </c>
      <c r="D12336" t="s">
        <v>9015</v>
      </c>
      <c r="E12336">
        <v>49.281019999999998</v>
      </c>
      <c r="F12336">
        <v>-123.11824</v>
      </c>
      <c r="G12336">
        <f>IF(route_map__2[[#This Row],[route_label]]&lt;&gt;A12337,0,SQRT((E12337-route_map__2[[#This Row],[stop_lat]])^2 + ((F12337-route_map__2[[#This Row],[stop_lon]])*COS(RADIANS(route_map__2[[#This Row],[stop_lat]])))^2)*111.32)</f>
        <v>0.27448046682492999</v>
      </c>
    </row>
    <row r="12337" spans="1:7" hidden="1" x14ac:dyDescent="0.2">
      <c r="A12337" t="s">
        <v>432</v>
      </c>
      <c r="B12337">
        <v>1</v>
      </c>
      <c r="C12337">
        <v>2</v>
      </c>
      <c r="D12337" t="s">
        <v>9004</v>
      </c>
      <c r="E12337">
        <v>49.282781999999997</v>
      </c>
      <c r="F12337">
        <v>-123.115596</v>
      </c>
      <c r="G12337">
        <f>IF(route_map__2[[#This Row],[route_label]]&lt;&gt;A12338,0,SQRT((E12338-route_map__2[[#This Row],[stop_lat]])^2 + ((F12338-route_map__2[[#This Row],[stop_lon]])*COS(RADIANS(route_map__2[[#This Row],[stop_lat]])))^2)*111.32)</f>
        <v>0.29072308202373232</v>
      </c>
    </row>
    <row r="12338" spans="1:7" hidden="1" x14ac:dyDescent="0.2">
      <c r="A12338" t="s">
        <v>432</v>
      </c>
      <c r="B12338">
        <v>1</v>
      </c>
      <c r="C12338">
        <v>3</v>
      </c>
      <c r="D12338" t="s">
        <v>9005</v>
      </c>
      <c r="E12338">
        <v>49.282905999999997</v>
      </c>
      <c r="F12338">
        <v>-123.119595</v>
      </c>
      <c r="G12338">
        <f>IF(route_map__2[[#This Row],[route_label]]&lt;&gt;A12339,0,SQRT((E12339-route_map__2[[#This Row],[stop_lat]])^2 + ((F12339-route_map__2[[#This Row],[stop_lon]])*COS(RADIANS(route_map__2[[#This Row],[stop_lat]])))^2)*111.32)</f>
        <v>0.16903468392780491</v>
      </c>
    </row>
    <row r="12339" spans="1:7" hidden="1" x14ac:dyDescent="0.2">
      <c r="A12339" t="s">
        <v>432</v>
      </c>
      <c r="B12339">
        <v>1</v>
      </c>
      <c r="C12339">
        <v>4</v>
      </c>
      <c r="D12339" t="s">
        <v>9006</v>
      </c>
      <c r="E12339">
        <v>49.281830999999997</v>
      </c>
      <c r="F12339">
        <v>-123.121239</v>
      </c>
      <c r="G12339">
        <f>IF(route_map__2[[#This Row],[route_label]]&lt;&gt;A12340,0,SQRT((E12340-route_map__2[[#This Row],[stop_lat]])^2 + ((F12340-route_map__2[[#This Row],[stop_lon]])*COS(RADIANS(route_map__2[[#This Row],[stop_lat]])))^2)*111.32)</f>
        <v>0.33274358721609493</v>
      </c>
    </row>
    <row r="12340" spans="1:7" hidden="1" x14ac:dyDescent="0.2">
      <c r="A12340" t="s">
        <v>432</v>
      </c>
      <c r="B12340">
        <v>1</v>
      </c>
      <c r="C12340">
        <v>5</v>
      </c>
      <c r="D12340" t="s">
        <v>9007</v>
      </c>
      <c r="E12340">
        <v>49.279698000000003</v>
      </c>
      <c r="F12340">
        <v>-123.124449</v>
      </c>
      <c r="G12340">
        <f>IF(route_map__2[[#This Row],[route_label]]&lt;&gt;A12341,0,SQRT((E12341-route_map__2[[#This Row],[stop_lat]])^2 + ((F12341-route_map__2[[#This Row],[stop_lon]])*COS(RADIANS(route_map__2[[#This Row],[stop_lat]])))^2)*111.32)</f>
        <v>0.26835054595264196</v>
      </c>
    </row>
    <row r="12341" spans="1:7" hidden="1" x14ac:dyDescent="0.2">
      <c r="A12341" t="s">
        <v>432</v>
      </c>
      <c r="B12341">
        <v>1</v>
      </c>
      <c r="C12341">
        <v>6</v>
      </c>
      <c r="D12341" t="s">
        <v>9008</v>
      </c>
      <c r="E12341">
        <v>49.277987000000003</v>
      </c>
      <c r="F12341">
        <v>-123.12705200000001</v>
      </c>
      <c r="G12341">
        <f>IF(route_map__2[[#This Row],[route_label]]&lt;&gt;A12342,0,SQRT((E12342-route_map__2[[#This Row],[stop_lat]])^2 + ((F12342-route_map__2[[#This Row],[stop_lon]])*COS(RADIANS(route_map__2[[#This Row],[stop_lat]])))^2)*111.32)</f>
        <v>1.5091529611185792</v>
      </c>
    </row>
    <row r="12342" spans="1:7" hidden="1" x14ac:dyDescent="0.2">
      <c r="A12342" t="s">
        <v>432</v>
      </c>
      <c r="B12342">
        <v>1</v>
      </c>
      <c r="C12342">
        <v>7</v>
      </c>
      <c r="D12342" t="s">
        <v>1497</v>
      </c>
      <c r="E12342">
        <v>49.266703999999997</v>
      </c>
      <c r="F12342">
        <v>-123.138572</v>
      </c>
      <c r="G12342">
        <f>IF(route_map__2[[#This Row],[route_label]]&lt;&gt;A12343,0,SQRT((E12343-route_map__2[[#This Row],[stop_lat]])^2 + ((F12343-route_map__2[[#This Row],[stop_lon]])*COS(RADIANS(route_map__2[[#This Row],[stop_lat]])))^2)*111.32)</f>
        <v>0.35032842888694654</v>
      </c>
    </row>
    <row r="12343" spans="1:7" hidden="1" x14ac:dyDescent="0.2">
      <c r="A12343" t="s">
        <v>432</v>
      </c>
      <c r="B12343">
        <v>1</v>
      </c>
      <c r="C12343">
        <v>8</v>
      </c>
      <c r="D12343" t="s">
        <v>1457</v>
      </c>
      <c r="E12343">
        <v>49.263731999999997</v>
      </c>
      <c r="F12343">
        <v>-123.140158</v>
      </c>
      <c r="G12343">
        <f>IF(route_map__2[[#This Row],[route_label]]&lt;&gt;A12344,0,SQRT((E12344-route_map__2[[#This Row],[stop_lat]])^2 + ((F12344-route_map__2[[#This Row],[stop_lon]])*COS(RADIANS(route_map__2[[#This Row],[stop_lat]])))^2)*111.32)</f>
        <v>0.26322506844056071</v>
      </c>
    </row>
    <row r="12344" spans="1:7" hidden="1" x14ac:dyDescent="0.2">
      <c r="A12344" t="s">
        <v>432</v>
      </c>
      <c r="B12344">
        <v>1</v>
      </c>
      <c r="C12344">
        <v>9</v>
      </c>
      <c r="D12344" t="s">
        <v>1458</v>
      </c>
      <c r="E12344">
        <v>49.263769000000003</v>
      </c>
      <c r="F12344">
        <v>-123.143781</v>
      </c>
      <c r="G12344">
        <f>IF(route_map__2[[#This Row],[route_label]]&lt;&gt;A12345,0,SQRT((E12345-route_map__2[[#This Row],[stop_lat]])^2 + ((F12345-route_map__2[[#This Row],[stop_lon]])*COS(RADIANS(route_map__2[[#This Row],[stop_lat]])))^2)*111.32)</f>
        <v>0.18325966985797471</v>
      </c>
    </row>
    <row r="12345" spans="1:7" hidden="1" x14ac:dyDescent="0.2">
      <c r="A12345" t="s">
        <v>432</v>
      </c>
      <c r="B12345">
        <v>1</v>
      </c>
      <c r="C12345">
        <v>10</v>
      </c>
      <c r="D12345" t="s">
        <v>1459</v>
      </c>
      <c r="E12345">
        <v>49.263829000000001</v>
      </c>
      <c r="F12345">
        <v>-123.14630200000001</v>
      </c>
      <c r="G12345">
        <f>IF(route_map__2[[#This Row],[route_label]]&lt;&gt;A12346,0,SQRT((E12346-route_map__2[[#This Row],[stop_lat]])^2 + ((F12346-route_map__2[[#This Row],[stop_lon]])*COS(RADIANS(route_map__2[[#This Row],[stop_lat]])))^2)*111.32)</f>
        <v>0.68461997231007687</v>
      </c>
    </row>
    <row r="12346" spans="1:7" hidden="1" x14ac:dyDescent="0.2">
      <c r="A12346" t="s">
        <v>432</v>
      </c>
      <c r="B12346">
        <v>1</v>
      </c>
      <c r="C12346">
        <v>11</v>
      </c>
      <c r="D12346" t="s">
        <v>1460</v>
      </c>
      <c r="E12346">
        <v>49.263961999999999</v>
      </c>
      <c r="F12346">
        <v>-123.15572400000001</v>
      </c>
      <c r="G12346">
        <f>IF(route_map__2[[#This Row],[route_label]]&lt;&gt;A12347,0,SQRT((E12347-route_map__2[[#This Row],[stop_lat]])^2 + ((F12347-route_map__2[[#This Row],[stop_lon]])*COS(RADIANS(route_map__2[[#This Row],[stop_lat]])))^2)*111.32)</f>
        <v>0.34614834608785694</v>
      </c>
    </row>
    <row r="12347" spans="1:7" hidden="1" x14ac:dyDescent="0.2">
      <c r="A12347" t="s">
        <v>432</v>
      </c>
      <c r="B12347">
        <v>1</v>
      </c>
      <c r="C12347">
        <v>12</v>
      </c>
      <c r="D12347" t="s">
        <v>1461</v>
      </c>
      <c r="E12347">
        <v>49.264051000000002</v>
      </c>
      <c r="F12347">
        <v>-123.160487</v>
      </c>
      <c r="G12347">
        <f>IF(route_map__2[[#This Row],[route_label]]&lt;&gt;A12348,0,SQRT((E12348-route_map__2[[#This Row],[stop_lat]])^2 + ((F12348-route_map__2[[#This Row],[stop_lon]])*COS(RADIANS(route_map__2[[#This Row],[stop_lat]])))^2)*111.32)</f>
        <v>0.34331479717577207</v>
      </c>
    </row>
    <row r="12348" spans="1:7" hidden="1" x14ac:dyDescent="0.2">
      <c r="A12348" t="s">
        <v>432</v>
      </c>
      <c r="B12348">
        <v>1</v>
      </c>
      <c r="C12348">
        <v>13</v>
      </c>
      <c r="D12348" t="s">
        <v>1462</v>
      </c>
      <c r="E12348">
        <v>49.264113000000002</v>
      </c>
      <c r="F12348">
        <v>-123.165212</v>
      </c>
      <c r="G12348">
        <f>IF(route_map__2[[#This Row],[route_label]]&lt;&gt;A12349,0,SQRT((E12349-route_map__2[[#This Row],[stop_lat]])^2 + ((F12349-route_map__2[[#This Row],[stop_lon]])*COS(RADIANS(route_map__2[[#This Row],[stop_lat]])))^2)*111.32)</f>
        <v>0.26770825613792759</v>
      </c>
    </row>
    <row r="12349" spans="1:7" hidden="1" x14ac:dyDescent="0.2">
      <c r="A12349" t="s">
        <v>432</v>
      </c>
      <c r="B12349">
        <v>1</v>
      </c>
      <c r="C12349">
        <v>14</v>
      </c>
      <c r="D12349" t="s">
        <v>1463</v>
      </c>
      <c r="E12349">
        <v>49.264173999999997</v>
      </c>
      <c r="F12349">
        <v>-123.168896</v>
      </c>
      <c r="G12349">
        <f>IF(route_map__2[[#This Row],[route_label]]&lt;&gt;A12350,0,SQRT((E12350-route_map__2[[#This Row],[stop_lat]])^2 + ((F12350-route_map__2[[#This Row],[stop_lon]])*COS(RADIANS(route_map__2[[#This Row],[stop_lat]])))^2)*111.32)</f>
        <v>0.20456076906233064</v>
      </c>
    </row>
    <row r="12350" spans="1:7" hidden="1" x14ac:dyDescent="0.2">
      <c r="A12350" t="s">
        <v>432</v>
      </c>
      <c r="B12350">
        <v>1</v>
      </c>
      <c r="C12350">
        <v>15</v>
      </c>
      <c r="D12350" t="s">
        <v>1464</v>
      </c>
      <c r="E12350">
        <v>49.264220999999999</v>
      </c>
      <c r="F12350">
        <v>-123.171711</v>
      </c>
      <c r="G12350">
        <f>IF(route_map__2[[#This Row],[route_label]]&lt;&gt;A12351,0,SQRT((E12351-route_map__2[[#This Row],[stop_lat]])^2 + ((F12351-route_map__2[[#This Row],[stop_lon]])*COS(RADIANS(route_map__2[[#This Row],[stop_lat]])))^2)*111.32)</f>
        <v>0.19593427796218277</v>
      </c>
    </row>
    <row r="12351" spans="1:7" hidden="1" x14ac:dyDescent="0.2">
      <c r="A12351" t="s">
        <v>432</v>
      </c>
      <c r="B12351">
        <v>1</v>
      </c>
      <c r="C12351">
        <v>16</v>
      </c>
      <c r="D12351" t="s">
        <v>1465</v>
      </c>
      <c r="E12351">
        <v>49.264240999999998</v>
      </c>
      <c r="F12351">
        <v>-123.174408</v>
      </c>
      <c r="G12351">
        <f>IF(route_map__2[[#This Row],[route_label]]&lt;&gt;A12352,0,SQRT((E12352-route_map__2[[#This Row],[stop_lat]])^2 + ((F12352-route_map__2[[#This Row],[stop_lon]])*COS(RADIANS(route_map__2[[#This Row],[stop_lat]])))^2)*111.32)</f>
        <v>0.27869966660205231</v>
      </c>
    </row>
    <row r="12352" spans="1:7" hidden="1" x14ac:dyDescent="0.2">
      <c r="A12352" t="s">
        <v>432</v>
      </c>
      <c r="B12352">
        <v>1</v>
      </c>
      <c r="C12352">
        <v>17</v>
      </c>
      <c r="D12352" t="s">
        <v>1466</v>
      </c>
      <c r="E12352">
        <v>49.264310999999999</v>
      </c>
      <c r="F12352">
        <v>-123.17824299999999</v>
      </c>
      <c r="G12352">
        <f>IF(route_map__2[[#This Row],[route_label]]&lt;&gt;A12353,0,SQRT((E12353-route_map__2[[#This Row],[stop_lat]])^2 + ((F12353-route_map__2[[#This Row],[stop_lon]])*COS(RADIANS(route_map__2[[#This Row],[stop_lat]])))^2)*111.32)</f>
        <v>0.29168616161691363</v>
      </c>
    </row>
    <row r="12353" spans="1:7" hidden="1" x14ac:dyDescent="0.2">
      <c r="A12353" t="s">
        <v>432</v>
      </c>
      <c r="B12353">
        <v>1</v>
      </c>
      <c r="C12353">
        <v>18</v>
      </c>
      <c r="D12353" t="s">
        <v>1467</v>
      </c>
      <c r="E12353">
        <v>49.264377000000003</v>
      </c>
      <c r="F12353">
        <v>-123.18225700000001</v>
      </c>
      <c r="G12353">
        <f>IF(route_map__2[[#This Row],[route_label]]&lt;&gt;A12354,0,SQRT((E12354-route_map__2[[#This Row],[stop_lat]])^2 + ((F12354-route_map__2[[#This Row],[stop_lon]])*COS(RADIANS(route_map__2[[#This Row],[stop_lat]])))^2)*111.32)</f>
        <v>0.28502231244506937</v>
      </c>
    </row>
    <row r="12354" spans="1:7" hidden="1" x14ac:dyDescent="0.2">
      <c r="A12354" t="s">
        <v>432</v>
      </c>
      <c r="B12354">
        <v>1</v>
      </c>
      <c r="C12354">
        <v>19</v>
      </c>
      <c r="D12354" t="s">
        <v>1326</v>
      </c>
      <c r="E12354">
        <v>49.263669999999998</v>
      </c>
      <c r="F12354">
        <v>-123.18602799999999</v>
      </c>
      <c r="G12354">
        <f>IF(route_map__2[[#This Row],[route_label]]&lt;&gt;A12355,0,SQRT((E12355-route_map__2[[#This Row],[stop_lat]])^2 + ((F12355-route_map__2[[#This Row],[stop_lon]])*COS(RADIANS(route_map__2[[#This Row],[stop_lat]])))^2)*111.32)</f>
        <v>0.39149510552496003</v>
      </c>
    </row>
    <row r="12355" spans="1:7" hidden="1" x14ac:dyDescent="0.2">
      <c r="A12355" t="s">
        <v>432</v>
      </c>
      <c r="B12355">
        <v>1</v>
      </c>
      <c r="C12355">
        <v>20</v>
      </c>
      <c r="D12355" t="s">
        <v>1567</v>
      </c>
      <c r="E12355">
        <v>49.263643999999999</v>
      </c>
      <c r="F12355">
        <v>-123.191417</v>
      </c>
      <c r="G12355">
        <f>IF(route_map__2[[#This Row],[route_label]]&lt;&gt;A12356,0,SQRT((E12356-route_map__2[[#This Row],[stop_lat]])^2 + ((F12356-route_map__2[[#This Row],[stop_lon]])*COS(RADIANS(route_map__2[[#This Row],[stop_lat]])))^2)*111.32)</f>
        <v>0.22168281200653864</v>
      </c>
    </row>
    <row r="12356" spans="1:7" hidden="1" x14ac:dyDescent="0.2">
      <c r="A12356" t="s">
        <v>432</v>
      </c>
      <c r="B12356">
        <v>1</v>
      </c>
      <c r="C12356">
        <v>21</v>
      </c>
      <c r="D12356" t="s">
        <v>1568</v>
      </c>
      <c r="E12356">
        <v>49.263683</v>
      </c>
      <c r="F12356">
        <v>-123.194468</v>
      </c>
      <c r="G12356">
        <f>IF(route_map__2[[#This Row],[route_label]]&lt;&gt;A12357,0,SQRT((E12357-route_map__2[[#This Row],[stop_lat]])^2 + ((F12357-route_map__2[[#This Row],[stop_lon]])*COS(RADIANS(route_map__2[[#This Row],[stop_lat]])))^2)*111.32)</f>
        <v>0.20810801853534244</v>
      </c>
    </row>
    <row r="12357" spans="1:7" hidden="1" x14ac:dyDescent="0.2">
      <c r="A12357" t="s">
        <v>432</v>
      </c>
      <c r="B12357">
        <v>1</v>
      </c>
      <c r="C12357">
        <v>22</v>
      </c>
      <c r="D12357" t="s">
        <v>1569</v>
      </c>
      <c r="E12357">
        <v>49.263725000000001</v>
      </c>
      <c r="F12357">
        <v>-123.197332</v>
      </c>
      <c r="G12357">
        <f>IF(route_map__2[[#This Row],[route_label]]&lt;&gt;A12358,0,SQRT((E12358-route_map__2[[#This Row],[stop_lat]])^2 + ((F12358-route_map__2[[#This Row],[stop_lon]])*COS(RADIANS(route_map__2[[#This Row],[stop_lat]])))^2)*111.32)</f>
        <v>0.24656334548826558</v>
      </c>
    </row>
    <row r="12358" spans="1:7" hidden="1" x14ac:dyDescent="0.2">
      <c r="A12358" t="s">
        <v>432</v>
      </c>
      <c r="B12358">
        <v>1</v>
      </c>
      <c r="C12358">
        <v>23</v>
      </c>
      <c r="D12358" t="s">
        <v>1570</v>
      </c>
      <c r="E12358">
        <v>49.263781000000002</v>
      </c>
      <c r="F12358">
        <v>-123.20072500000001</v>
      </c>
      <c r="G12358">
        <f>IF(route_map__2[[#This Row],[route_label]]&lt;&gt;A12359,0,SQRT((E12359-route_map__2[[#This Row],[stop_lat]])^2 + ((F12359-route_map__2[[#This Row],[stop_lon]])*COS(RADIANS(route_map__2[[#This Row],[stop_lat]])))^2)*111.32)</f>
        <v>0.19715512948635625</v>
      </c>
    </row>
    <row r="12359" spans="1:7" hidden="1" x14ac:dyDescent="0.2">
      <c r="A12359" t="s">
        <v>432</v>
      </c>
      <c r="B12359">
        <v>1</v>
      </c>
      <c r="C12359">
        <v>24</v>
      </c>
      <c r="D12359" t="s">
        <v>1571</v>
      </c>
      <c r="E12359">
        <v>49.263827999999997</v>
      </c>
      <c r="F12359">
        <v>-123.20343800000001</v>
      </c>
      <c r="G12359">
        <f>IF(route_map__2[[#This Row],[route_label]]&lt;&gt;A12360,0,SQRT((E12360-route_map__2[[#This Row],[stop_lat]])^2 + ((F12360-route_map__2[[#This Row],[stop_lon]])*COS(RADIANS(route_map__2[[#This Row],[stop_lat]])))^2)*111.32)</f>
        <v>0.21963997330117208</v>
      </c>
    </row>
    <row r="12360" spans="1:7" hidden="1" x14ac:dyDescent="0.2">
      <c r="A12360" t="s">
        <v>432</v>
      </c>
      <c r="B12360">
        <v>1</v>
      </c>
      <c r="C12360">
        <v>25</v>
      </c>
      <c r="D12360" t="s">
        <v>1572</v>
      </c>
      <c r="E12360">
        <v>49.263863000000001</v>
      </c>
      <c r="F12360">
        <v>-123.206461</v>
      </c>
      <c r="G12360">
        <f>IF(route_map__2[[#This Row],[route_label]]&lt;&gt;A12361,0,SQRT((E12361-route_map__2[[#This Row],[stop_lat]])^2 + ((F12361-route_map__2[[#This Row],[stop_lon]])*COS(RADIANS(route_map__2[[#This Row],[stop_lat]])))^2)*111.32)</f>
        <v>0.23490720035682758</v>
      </c>
    </row>
    <row r="12361" spans="1:7" hidden="1" x14ac:dyDescent="0.2">
      <c r="A12361" t="s">
        <v>432</v>
      </c>
      <c r="B12361">
        <v>1</v>
      </c>
      <c r="C12361">
        <v>26</v>
      </c>
      <c r="D12361" t="s">
        <v>1573</v>
      </c>
      <c r="E12361">
        <v>49.263905000000001</v>
      </c>
      <c r="F12361">
        <v>-123.209694</v>
      </c>
      <c r="G12361">
        <f>IF(route_map__2[[#This Row],[route_label]]&lt;&gt;A12362,0,SQRT((E12362-route_map__2[[#This Row],[stop_lat]])^2 + ((F12362-route_map__2[[#This Row],[stop_lon]])*COS(RADIANS(route_map__2[[#This Row],[stop_lat]])))^2)*111.32)</f>
        <v>0.20438986198277714</v>
      </c>
    </row>
    <row r="12362" spans="1:7" hidden="1" x14ac:dyDescent="0.2">
      <c r="A12362" t="s">
        <v>432</v>
      </c>
      <c r="B12362">
        <v>1</v>
      </c>
      <c r="C12362">
        <v>27</v>
      </c>
      <c r="D12362" t="s">
        <v>1574</v>
      </c>
      <c r="E12362">
        <v>49.263966000000003</v>
      </c>
      <c r="F12362">
        <v>-123.212506</v>
      </c>
      <c r="G12362">
        <f>IF(route_map__2[[#This Row],[route_label]]&lt;&gt;A12363,0,SQRT((E12363-route_map__2[[#This Row],[stop_lat]])^2 + ((F12363-route_map__2[[#This Row],[stop_lon]])*COS(RADIANS(route_map__2[[#This Row],[stop_lat]])))^2)*111.32)</f>
        <v>0.24770817861489158</v>
      </c>
    </row>
    <row r="12363" spans="1:7" hidden="1" x14ac:dyDescent="0.2">
      <c r="A12363" t="s">
        <v>432</v>
      </c>
      <c r="B12363">
        <v>1</v>
      </c>
      <c r="C12363">
        <v>28</v>
      </c>
      <c r="D12363" t="s">
        <v>1235</v>
      </c>
      <c r="E12363">
        <v>49.264015999999998</v>
      </c>
      <c r="F12363">
        <v>-123.215915</v>
      </c>
      <c r="G12363">
        <f>IF(route_map__2[[#This Row],[route_label]]&lt;&gt;A12364,0,SQRT((E12364-route_map__2[[#This Row],[stop_lat]])^2 + ((F12364-route_map__2[[#This Row],[stop_lon]])*COS(RADIANS(route_map__2[[#This Row],[stop_lat]])))^2)*111.32)</f>
        <v>1.0119968626038018</v>
      </c>
    </row>
    <row r="12364" spans="1:7" hidden="1" x14ac:dyDescent="0.2">
      <c r="A12364" t="s">
        <v>432</v>
      </c>
      <c r="B12364">
        <v>1</v>
      </c>
      <c r="C12364">
        <v>29</v>
      </c>
      <c r="D12364" t="s">
        <v>1236</v>
      </c>
      <c r="E12364">
        <v>49.263693000000004</v>
      </c>
      <c r="F12364">
        <v>-123.229837</v>
      </c>
      <c r="G12364">
        <f>IF(route_map__2[[#This Row],[route_label]]&lt;&gt;A12365,0,SQRT((E12365-route_map__2[[#This Row],[stop_lat]])^2 + ((F12365-route_map__2[[#This Row],[stop_lon]])*COS(RADIANS(route_map__2[[#This Row],[stop_lat]])))^2)*111.32)</f>
        <v>0.47697037287655347</v>
      </c>
    </row>
    <row r="12365" spans="1:7" hidden="1" x14ac:dyDescent="0.2">
      <c r="A12365" t="s">
        <v>432</v>
      </c>
      <c r="B12365">
        <v>1</v>
      </c>
      <c r="C12365">
        <v>30</v>
      </c>
      <c r="D12365" t="s">
        <v>1237</v>
      </c>
      <c r="E12365">
        <v>49.265815000000003</v>
      </c>
      <c r="F12365">
        <v>-123.235541</v>
      </c>
      <c r="G12365">
        <f>IF(route_map__2[[#This Row],[route_label]]&lt;&gt;A12366,0,SQRT((E12366-route_map__2[[#This Row],[stop_lat]])^2 + ((F12366-route_map__2[[#This Row],[stop_lon]])*COS(RADIANS(route_map__2[[#This Row],[stop_lat]])))^2)*111.32)</f>
        <v>0.30514375482888151</v>
      </c>
    </row>
    <row r="12366" spans="1:7" hidden="1" x14ac:dyDescent="0.2">
      <c r="A12366" t="s">
        <v>432</v>
      </c>
      <c r="B12366">
        <v>1</v>
      </c>
      <c r="C12366">
        <v>31</v>
      </c>
      <c r="D12366" t="s">
        <v>1238</v>
      </c>
      <c r="E12366">
        <v>49.267023999999999</v>
      </c>
      <c r="F12366">
        <v>-123.239311</v>
      </c>
      <c r="G12366">
        <f>IF(route_map__2[[#This Row],[route_label]]&lt;&gt;A12367,0,SQRT((E12367-route_map__2[[#This Row],[stop_lat]])^2 + ((F12367-route_map__2[[#This Row],[stop_lon]])*COS(RADIANS(route_map__2[[#This Row],[stop_lat]])))^2)*111.32)</f>
        <v>0.29116301222437935</v>
      </c>
    </row>
    <row r="12367" spans="1:7" hidden="1" x14ac:dyDescent="0.2">
      <c r="A12367" t="s">
        <v>432</v>
      </c>
      <c r="B12367">
        <v>1</v>
      </c>
      <c r="C12367">
        <v>32</v>
      </c>
      <c r="D12367" t="s">
        <v>1239</v>
      </c>
      <c r="E12367">
        <v>49.266846000000001</v>
      </c>
      <c r="F12367">
        <v>-123.24330999999999</v>
      </c>
      <c r="G12367">
        <f>IF(route_map__2[[#This Row],[route_label]]&lt;&gt;A12368,0,SQRT((E12368-route_map__2[[#This Row],[stop_lat]])^2 + ((F12368-route_map__2[[#This Row],[stop_lon]])*COS(RADIANS(route_map__2[[#This Row],[stop_lat]])))^2)*111.32)</f>
        <v>0.10623960363158895</v>
      </c>
    </row>
    <row r="12368" spans="1:7" hidden="1" x14ac:dyDescent="0.2">
      <c r="A12368" t="s">
        <v>432</v>
      </c>
      <c r="B12368">
        <v>1</v>
      </c>
      <c r="C12368">
        <v>33</v>
      </c>
      <c r="D12368" t="s">
        <v>9016</v>
      </c>
      <c r="E12368">
        <v>49.266634000000003</v>
      </c>
      <c r="F12368">
        <v>-123.244736</v>
      </c>
      <c r="G12368">
        <f>IF(route_map__2[[#This Row],[route_label]]&lt;&gt;A12369,0,SQRT((E12369-route_map__2[[#This Row],[stop_lat]])^2 + ((F12369-route_map__2[[#This Row],[stop_lon]])*COS(RADIANS(route_map__2[[#This Row],[stop_lat]])))^2)*111.32)</f>
        <v>0.23942075781012279</v>
      </c>
    </row>
    <row r="12369" spans="1:7" hidden="1" x14ac:dyDescent="0.2">
      <c r="A12369" t="s">
        <v>432</v>
      </c>
      <c r="B12369">
        <v>1</v>
      </c>
      <c r="C12369">
        <v>34</v>
      </c>
      <c r="D12369" t="s">
        <v>2055</v>
      </c>
      <c r="E12369">
        <v>49.267674</v>
      </c>
      <c r="F12369">
        <v>-123.247621</v>
      </c>
      <c r="G12369">
        <f>IF(route_map__2[[#This Row],[route_label]]&lt;&gt;A12370,0,SQRT((E12370-route_map__2[[#This Row],[stop_lat]])^2 + ((F12370-route_map__2[[#This Row],[stop_lon]])*COS(RADIANS(route_map__2[[#This Row],[stop_lat]])))^2)*111.32)</f>
        <v>0</v>
      </c>
    </row>
    <row r="12370" spans="1:7" hidden="1" x14ac:dyDescent="0.2">
      <c r="A12370" t="s">
        <v>422</v>
      </c>
      <c r="B12370">
        <v>0</v>
      </c>
      <c r="C12370">
        <v>1</v>
      </c>
      <c r="D12370" t="s">
        <v>9009</v>
      </c>
      <c r="E12370">
        <v>49.284576000000001</v>
      </c>
      <c r="F12370">
        <v>-123.11706700000001</v>
      </c>
      <c r="G12370">
        <f>IF(route_map__2[[#This Row],[route_label]]&lt;&gt;A12371,0,SQRT((E12371-route_map__2[[#This Row],[stop_lat]])^2 + ((F12371-route_map__2[[#This Row],[stop_lon]])*COS(RADIANS(route_map__2[[#This Row],[stop_lat]])))^2)*111.32)</f>
        <v>0.24024432486243863</v>
      </c>
    </row>
    <row r="12371" spans="1:7" hidden="1" x14ac:dyDescent="0.2">
      <c r="A12371" t="s">
        <v>422</v>
      </c>
      <c r="B12371">
        <v>0</v>
      </c>
      <c r="C12371">
        <v>2</v>
      </c>
      <c r="D12371" t="s">
        <v>5067</v>
      </c>
      <c r="E12371">
        <v>49.282640000000001</v>
      </c>
      <c r="F12371">
        <v>-123.118529</v>
      </c>
      <c r="G12371">
        <f>IF(route_map__2[[#This Row],[route_label]]&lt;&gt;A12372,0,SQRT((E12372-route_map__2[[#This Row],[stop_lat]])^2 + ((F12372-route_map__2[[#This Row],[stop_lon]])*COS(RADIANS(route_map__2[[#This Row],[stop_lat]])))^2)*111.32)</f>
        <v>0.21357192988431017</v>
      </c>
    </row>
    <row r="12372" spans="1:7" hidden="1" x14ac:dyDescent="0.2">
      <c r="A12372" t="s">
        <v>422</v>
      </c>
      <c r="B12372">
        <v>0</v>
      </c>
      <c r="C12372">
        <v>3</v>
      </c>
      <c r="D12372" t="s">
        <v>9004</v>
      </c>
      <c r="E12372">
        <v>49.282781999999997</v>
      </c>
      <c r="F12372">
        <v>-123.115596</v>
      </c>
      <c r="G12372">
        <f>IF(route_map__2[[#This Row],[route_label]]&lt;&gt;A12373,0,SQRT((E12373-route_map__2[[#This Row],[stop_lat]])^2 + ((F12373-route_map__2[[#This Row],[stop_lon]])*COS(RADIANS(route_map__2[[#This Row],[stop_lat]])))^2)*111.32)</f>
        <v>0.18145141461791409</v>
      </c>
    </row>
    <row r="12373" spans="1:7" hidden="1" x14ac:dyDescent="0.2">
      <c r="A12373" t="s">
        <v>422</v>
      </c>
      <c r="B12373">
        <v>0</v>
      </c>
      <c r="C12373">
        <v>4</v>
      </c>
      <c r="D12373" t="s">
        <v>1249</v>
      </c>
      <c r="E12373">
        <v>49.283752999999997</v>
      </c>
      <c r="F12373">
        <v>-123.113589</v>
      </c>
      <c r="G12373">
        <f>IF(route_map__2[[#This Row],[route_label]]&lt;&gt;A12374,0,SQRT((E12374-route_map__2[[#This Row],[stop_lat]])^2 + ((F12374-route_map__2[[#This Row],[stop_lon]])*COS(RADIANS(route_map__2[[#This Row],[stop_lat]])))^2)*111.32)</f>
        <v>0.30636366429429568</v>
      </c>
    </row>
    <row r="12374" spans="1:7" hidden="1" x14ac:dyDescent="0.2">
      <c r="A12374" t="s">
        <v>422</v>
      </c>
      <c r="B12374">
        <v>0</v>
      </c>
      <c r="C12374">
        <v>5</v>
      </c>
      <c r="D12374" t="s">
        <v>1250</v>
      </c>
      <c r="E12374">
        <v>49.281798999999999</v>
      </c>
      <c r="F12374">
        <v>-123.110618</v>
      </c>
      <c r="G12374">
        <f>IF(route_map__2[[#This Row],[route_label]]&lt;&gt;A12375,0,SQRT((E12375-route_map__2[[#This Row],[stop_lat]])^2 + ((F12375-route_map__2[[#This Row],[stop_lon]])*COS(RADIANS(route_map__2[[#This Row],[stop_lat]])))^2)*111.32)</f>
        <v>0.28309371481905943</v>
      </c>
    </row>
    <row r="12375" spans="1:7" hidden="1" x14ac:dyDescent="0.2">
      <c r="A12375" t="s">
        <v>422</v>
      </c>
      <c r="B12375">
        <v>0</v>
      </c>
      <c r="C12375">
        <v>6</v>
      </c>
      <c r="D12375" t="s">
        <v>1833</v>
      </c>
      <c r="E12375">
        <v>49.280892000000001</v>
      </c>
      <c r="F12375">
        <v>-123.106976</v>
      </c>
      <c r="G12375">
        <f>IF(route_map__2[[#This Row],[route_label]]&lt;&gt;A12376,0,SQRT((E12376-route_map__2[[#This Row],[stop_lat]])^2 + ((F12376-route_map__2[[#This Row],[stop_lon]])*COS(RADIANS(route_map__2[[#This Row],[stop_lat]])))^2)*111.32)</f>
        <v>0.23727988464084962</v>
      </c>
    </row>
    <row r="12376" spans="1:7" hidden="1" x14ac:dyDescent="0.2">
      <c r="A12376" t="s">
        <v>422</v>
      </c>
      <c r="B12376">
        <v>0</v>
      </c>
      <c r="C12376">
        <v>7</v>
      </c>
      <c r="D12376" t="s">
        <v>1834</v>
      </c>
      <c r="E12376">
        <v>49.280394000000001</v>
      </c>
      <c r="F12376">
        <v>-123.103799</v>
      </c>
      <c r="G12376">
        <f>IF(route_map__2[[#This Row],[route_label]]&lt;&gt;A12377,0,SQRT((E12377-route_map__2[[#This Row],[stop_lat]])^2 + ((F12377-route_map__2[[#This Row],[stop_lon]])*COS(RADIANS(route_map__2[[#This Row],[stop_lat]])))^2)*111.32)</f>
        <v>0.27256806128458927</v>
      </c>
    </row>
    <row r="12377" spans="1:7" hidden="1" x14ac:dyDescent="0.2">
      <c r="A12377" t="s">
        <v>422</v>
      </c>
      <c r="B12377">
        <v>0</v>
      </c>
      <c r="C12377">
        <v>8</v>
      </c>
      <c r="D12377" t="s">
        <v>1835</v>
      </c>
      <c r="E12377">
        <v>49.280329000000002</v>
      </c>
      <c r="F12377">
        <v>-123.100047</v>
      </c>
      <c r="G12377">
        <f>IF(route_map__2[[#This Row],[route_label]]&lt;&gt;A12378,0,SQRT((E12378-route_map__2[[#This Row],[stop_lat]])^2 + ((F12378-route_map__2[[#This Row],[stop_lon]])*COS(RADIANS(route_map__2[[#This Row],[stop_lat]])))^2)*111.32)</f>
        <v>0.14513086284155213</v>
      </c>
    </row>
    <row r="12378" spans="1:7" hidden="1" x14ac:dyDescent="0.2">
      <c r="A12378" t="s">
        <v>422</v>
      </c>
      <c r="B12378">
        <v>0</v>
      </c>
      <c r="C12378">
        <v>9</v>
      </c>
      <c r="D12378" t="s">
        <v>1111</v>
      </c>
      <c r="E12378">
        <v>49.279029000000001</v>
      </c>
      <c r="F12378">
        <v>-123.099896</v>
      </c>
      <c r="G12378">
        <f>IF(route_map__2[[#This Row],[route_label]]&lt;&gt;A12379,0,SQRT((E12379-route_map__2[[#This Row],[stop_lat]])^2 + ((F12379-route_map__2[[#This Row],[stop_lon]])*COS(RADIANS(route_map__2[[#This Row],[stop_lat]])))^2)*111.32)</f>
        <v>0.50381463440499785</v>
      </c>
    </row>
    <row r="12379" spans="1:7" hidden="1" x14ac:dyDescent="0.2">
      <c r="A12379" t="s">
        <v>422</v>
      </c>
      <c r="B12379">
        <v>0</v>
      </c>
      <c r="C12379">
        <v>10</v>
      </c>
      <c r="D12379" t="s">
        <v>1112</v>
      </c>
      <c r="E12379">
        <v>49.274506000000002</v>
      </c>
      <c r="F12379">
        <v>-123.10014099999999</v>
      </c>
      <c r="G12379">
        <f>IF(route_map__2[[#This Row],[route_label]]&lt;&gt;A12380,0,SQRT((E12380-route_map__2[[#This Row],[stop_lat]])^2 + ((F12380-route_map__2[[#This Row],[stop_lon]])*COS(RADIANS(route_map__2[[#This Row],[stop_lat]])))^2)*111.32)</f>
        <v>0.15967094274940752</v>
      </c>
    </row>
    <row r="12380" spans="1:7" hidden="1" x14ac:dyDescent="0.2">
      <c r="A12380" t="s">
        <v>422</v>
      </c>
      <c r="B12380">
        <v>0</v>
      </c>
      <c r="C12380">
        <v>11</v>
      </c>
      <c r="D12380" t="s">
        <v>1113</v>
      </c>
      <c r="E12380">
        <v>49.273071999999999</v>
      </c>
      <c r="F12380">
        <v>-123.100189</v>
      </c>
      <c r="G12380">
        <f>IF(route_map__2[[#This Row],[route_label]]&lt;&gt;A12381,0,SQRT((E12381-route_map__2[[#This Row],[stop_lat]])^2 + ((F12381-route_map__2[[#This Row],[stop_lon]])*COS(RADIANS(route_map__2[[#This Row],[stop_lat]])))^2)*111.32)</f>
        <v>0.2766796875534544</v>
      </c>
    </row>
    <row r="12381" spans="1:7" hidden="1" x14ac:dyDescent="0.2">
      <c r="A12381" t="s">
        <v>422</v>
      </c>
      <c r="B12381">
        <v>0</v>
      </c>
      <c r="C12381">
        <v>12</v>
      </c>
      <c r="D12381" t="s">
        <v>1114</v>
      </c>
      <c r="E12381">
        <v>49.270620999999998</v>
      </c>
      <c r="F12381">
        <v>-123.100821</v>
      </c>
      <c r="G12381">
        <f>IF(route_map__2[[#This Row],[route_label]]&lt;&gt;A12382,0,SQRT((E12382-route_map__2[[#This Row],[stop_lat]])^2 + ((F12382-route_map__2[[#This Row],[stop_lon]])*COS(RADIANS(route_map__2[[#This Row],[stop_lat]])))^2)*111.32)</f>
        <v>0.21525423135795077</v>
      </c>
    </row>
    <row r="12382" spans="1:7" hidden="1" x14ac:dyDescent="0.2">
      <c r="A12382" t="s">
        <v>422</v>
      </c>
      <c r="B12382">
        <v>0</v>
      </c>
      <c r="C12382">
        <v>13</v>
      </c>
      <c r="D12382" t="s">
        <v>1115</v>
      </c>
      <c r="E12382">
        <v>49.268687999999997</v>
      </c>
      <c r="F12382">
        <v>-123.100898</v>
      </c>
      <c r="G12382">
        <f>IF(route_map__2[[#This Row],[route_label]]&lt;&gt;A12383,0,SQRT((E12383-route_map__2[[#This Row],[stop_lat]])^2 + ((F12383-route_map__2[[#This Row],[stop_lon]])*COS(RADIANS(route_map__2[[#This Row],[stop_lat]])))^2)*111.32)</f>
        <v>0.28747986360469879</v>
      </c>
    </row>
    <row r="12383" spans="1:7" hidden="1" x14ac:dyDescent="0.2">
      <c r="A12383" t="s">
        <v>422</v>
      </c>
      <c r="B12383">
        <v>0</v>
      </c>
      <c r="C12383">
        <v>14</v>
      </c>
      <c r="D12383" t="s">
        <v>1116</v>
      </c>
      <c r="E12383">
        <v>49.266106000000001</v>
      </c>
      <c r="F12383">
        <v>-123.100973</v>
      </c>
      <c r="G12383">
        <f>IF(route_map__2[[#This Row],[route_label]]&lt;&gt;A12384,0,SQRT((E12384-route_map__2[[#This Row],[stop_lat]])^2 + ((F12384-route_map__2[[#This Row],[stop_lon]])*COS(RADIANS(route_map__2[[#This Row],[stop_lat]])))^2)*111.32)</f>
        <v>0.25979027615525135</v>
      </c>
    </row>
    <row r="12384" spans="1:7" hidden="1" x14ac:dyDescent="0.2">
      <c r="A12384" t="s">
        <v>422</v>
      </c>
      <c r="B12384">
        <v>0</v>
      </c>
      <c r="C12384">
        <v>15</v>
      </c>
      <c r="D12384" t="s">
        <v>1341</v>
      </c>
      <c r="E12384">
        <v>49.263792000000002</v>
      </c>
      <c r="F12384">
        <v>-123.100509</v>
      </c>
      <c r="G12384">
        <f>IF(route_map__2[[#This Row],[route_label]]&lt;&gt;A12385,0,SQRT((E12385-route_map__2[[#This Row],[stop_lat]])^2 + ((F12385-route_map__2[[#This Row],[stop_lon]])*COS(RADIANS(route_map__2[[#This Row],[stop_lat]])))^2)*111.32)</f>
        <v>0.15948552743421485</v>
      </c>
    </row>
    <row r="12385" spans="1:7" hidden="1" x14ac:dyDescent="0.2">
      <c r="A12385" t="s">
        <v>422</v>
      </c>
      <c r="B12385">
        <v>0</v>
      </c>
      <c r="C12385">
        <v>16</v>
      </c>
      <c r="D12385" t="s">
        <v>9017</v>
      </c>
      <c r="E12385">
        <v>49.262551000000002</v>
      </c>
      <c r="F12385">
        <v>-123.099412</v>
      </c>
      <c r="G12385">
        <f>IF(route_map__2[[#This Row],[route_label]]&lt;&gt;A12386,0,SQRT((E12386-route_map__2[[#This Row],[stop_lat]])^2 + ((F12386-route_map__2[[#This Row],[stop_lon]])*COS(RADIANS(route_map__2[[#This Row],[stop_lat]])))^2)*111.32)</f>
        <v>0.3116445514371971</v>
      </c>
    </row>
    <row r="12386" spans="1:7" hidden="1" x14ac:dyDescent="0.2">
      <c r="A12386" t="s">
        <v>422</v>
      </c>
      <c r="B12386">
        <v>0</v>
      </c>
      <c r="C12386">
        <v>17</v>
      </c>
      <c r="D12386" t="s">
        <v>9018</v>
      </c>
      <c r="E12386">
        <v>49.260192000000004</v>
      </c>
      <c r="F12386">
        <v>-123.09710200000001</v>
      </c>
      <c r="G12386">
        <f>IF(route_map__2[[#This Row],[route_label]]&lt;&gt;A12387,0,SQRT((E12387-route_map__2[[#This Row],[stop_lat]])^2 + ((F12387-route_map__2[[#This Row],[stop_lon]])*COS(RADIANS(route_map__2[[#This Row],[stop_lat]])))^2)*111.32)</f>
        <v>0.18425575542908185</v>
      </c>
    </row>
    <row r="12387" spans="1:7" hidden="1" x14ac:dyDescent="0.2">
      <c r="A12387" t="s">
        <v>422</v>
      </c>
      <c r="B12387">
        <v>0</v>
      </c>
      <c r="C12387">
        <v>18</v>
      </c>
      <c r="D12387" t="s">
        <v>9019</v>
      </c>
      <c r="E12387">
        <v>49.258947999999997</v>
      </c>
      <c r="F12387">
        <v>-123.095429</v>
      </c>
      <c r="G12387">
        <f>IF(route_map__2[[#This Row],[route_label]]&lt;&gt;A12388,0,SQRT((E12388-route_map__2[[#This Row],[stop_lat]])^2 + ((F12388-route_map__2[[#This Row],[stop_lon]])*COS(RADIANS(route_map__2[[#This Row],[stop_lat]])))^2)*111.32)</f>
        <v>0.27994330437247456</v>
      </c>
    </row>
    <row r="12388" spans="1:7" hidden="1" x14ac:dyDescent="0.2">
      <c r="A12388" t="s">
        <v>422</v>
      </c>
      <c r="B12388">
        <v>0</v>
      </c>
      <c r="C12388">
        <v>19</v>
      </c>
      <c r="D12388" t="s">
        <v>9020</v>
      </c>
      <c r="E12388">
        <v>49.257418000000001</v>
      </c>
      <c r="F12388">
        <v>-123.092371</v>
      </c>
      <c r="G12388">
        <f>IF(route_map__2[[#This Row],[route_label]]&lt;&gt;A12389,0,SQRT((E12389-route_map__2[[#This Row],[stop_lat]])^2 + ((F12389-route_map__2[[#This Row],[stop_lon]])*COS(RADIANS(route_map__2[[#This Row],[stop_lat]])))^2)*111.32)</f>
        <v>0.27804605771202451</v>
      </c>
    </row>
    <row r="12389" spans="1:7" hidden="1" x14ac:dyDescent="0.2">
      <c r="A12389" t="s">
        <v>422</v>
      </c>
      <c r="B12389">
        <v>0</v>
      </c>
      <c r="C12389">
        <v>20</v>
      </c>
      <c r="D12389" t="s">
        <v>9021</v>
      </c>
      <c r="E12389">
        <v>49.256214</v>
      </c>
      <c r="F12389">
        <v>-123.089018</v>
      </c>
      <c r="G12389">
        <f>IF(route_map__2[[#This Row],[route_label]]&lt;&gt;A12390,0,SQRT((E12390-route_map__2[[#This Row],[stop_lat]])^2 + ((F12390-route_map__2[[#This Row],[stop_lon]])*COS(RADIANS(route_map__2[[#This Row],[stop_lat]])))^2)*111.32)</f>
        <v>0.35398781946444124</v>
      </c>
    </row>
    <row r="12390" spans="1:7" hidden="1" x14ac:dyDescent="0.2">
      <c r="A12390" t="s">
        <v>422</v>
      </c>
      <c r="B12390">
        <v>0</v>
      </c>
      <c r="C12390">
        <v>21</v>
      </c>
      <c r="D12390" t="s">
        <v>9022</v>
      </c>
      <c r="E12390">
        <v>49.254367000000002</v>
      </c>
      <c r="F12390">
        <v>-123.085052</v>
      </c>
      <c r="G12390">
        <f>IF(route_map__2[[#This Row],[route_label]]&lt;&gt;A12391,0,SQRT((E12391-route_map__2[[#This Row],[stop_lat]])^2 + ((F12391-route_map__2[[#This Row],[stop_lon]])*COS(RADIANS(route_map__2[[#This Row],[stop_lat]])))^2)*111.32)</f>
        <v>0.33104797929124741</v>
      </c>
    </row>
    <row r="12391" spans="1:7" hidden="1" x14ac:dyDescent="0.2">
      <c r="A12391" t="s">
        <v>422</v>
      </c>
      <c r="B12391">
        <v>0</v>
      </c>
      <c r="C12391">
        <v>22</v>
      </c>
      <c r="D12391" t="s">
        <v>9023</v>
      </c>
      <c r="E12391">
        <v>49.252628000000001</v>
      </c>
      <c r="F12391">
        <v>-123.081356</v>
      </c>
      <c r="G12391">
        <f>IF(route_map__2[[#This Row],[route_label]]&lt;&gt;A12392,0,SQRT((E12392-route_map__2[[#This Row],[stop_lat]])^2 + ((F12392-route_map__2[[#This Row],[stop_lon]])*COS(RADIANS(route_map__2[[#This Row],[stop_lat]])))^2)*111.32)</f>
        <v>0.33624903264487832</v>
      </c>
    </row>
    <row r="12392" spans="1:7" hidden="1" x14ac:dyDescent="0.2">
      <c r="A12392" t="s">
        <v>422</v>
      </c>
      <c r="B12392">
        <v>0</v>
      </c>
      <c r="C12392">
        <v>23</v>
      </c>
      <c r="D12392" t="s">
        <v>9024</v>
      </c>
      <c r="E12392">
        <v>49.250833999999998</v>
      </c>
      <c r="F12392">
        <v>-123.07763300000001</v>
      </c>
      <c r="G12392">
        <f>IF(route_map__2[[#This Row],[route_label]]&lt;&gt;A12393,0,SQRT((E12393-route_map__2[[#This Row],[stop_lat]])^2 + ((F12393-route_map__2[[#This Row],[stop_lon]])*COS(RADIANS(route_map__2[[#This Row],[stop_lat]])))^2)*111.32)</f>
        <v>0.19830373796898867</v>
      </c>
    </row>
    <row r="12393" spans="1:7" hidden="1" x14ac:dyDescent="0.2">
      <c r="A12393" t="s">
        <v>422</v>
      </c>
      <c r="B12393">
        <v>0</v>
      </c>
      <c r="C12393">
        <v>24</v>
      </c>
      <c r="D12393" t="s">
        <v>9025</v>
      </c>
      <c r="E12393">
        <v>49.249735999999999</v>
      </c>
      <c r="F12393">
        <v>-123.075484</v>
      </c>
      <c r="G12393">
        <f>IF(route_map__2[[#This Row],[route_label]]&lt;&gt;A12394,0,SQRT((E12394-route_map__2[[#This Row],[stop_lat]])^2 + ((F12394-route_map__2[[#This Row],[stop_lon]])*COS(RADIANS(route_map__2[[#This Row],[stop_lat]])))^2)*111.32)</f>
        <v>0.21735596718428135</v>
      </c>
    </row>
    <row r="12394" spans="1:7" hidden="1" x14ac:dyDescent="0.2">
      <c r="A12394" t="s">
        <v>422</v>
      </c>
      <c r="B12394">
        <v>0</v>
      </c>
      <c r="C12394">
        <v>25</v>
      </c>
      <c r="D12394" t="s">
        <v>9026</v>
      </c>
      <c r="E12394">
        <v>49.248660000000001</v>
      </c>
      <c r="F12394">
        <v>-123.072988</v>
      </c>
      <c r="G12394">
        <f>IF(route_map__2[[#This Row],[route_label]]&lt;&gt;A12395,0,SQRT((E12395-route_map__2[[#This Row],[stop_lat]])^2 + ((F12395-route_map__2[[#This Row],[stop_lon]])*COS(RADIANS(route_map__2[[#This Row],[stop_lat]])))^2)*111.32)</f>
        <v>0.18294406149487616</v>
      </c>
    </row>
    <row r="12395" spans="1:7" hidden="1" x14ac:dyDescent="0.2">
      <c r="A12395" t="s">
        <v>422</v>
      </c>
      <c r="B12395">
        <v>0</v>
      </c>
      <c r="C12395">
        <v>26</v>
      </c>
      <c r="D12395" t="s">
        <v>1977</v>
      </c>
      <c r="E12395">
        <v>49.247718999999996</v>
      </c>
      <c r="F12395">
        <v>-123.07092400000001</v>
      </c>
      <c r="G12395">
        <f>IF(route_map__2[[#This Row],[route_label]]&lt;&gt;A12396,0,SQRT((E12396-route_map__2[[#This Row],[stop_lat]])^2 + ((F12396-route_map__2[[#This Row],[stop_lon]])*COS(RADIANS(route_map__2[[#This Row],[stop_lat]])))^2)*111.32)</f>
        <v>0.23269323139691331</v>
      </c>
    </row>
    <row r="12396" spans="1:7" hidden="1" x14ac:dyDescent="0.2">
      <c r="A12396" t="s">
        <v>422</v>
      </c>
      <c r="B12396">
        <v>0</v>
      </c>
      <c r="C12396">
        <v>27</v>
      </c>
      <c r="D12396" t="s">
        <v>1978</v>
      </c>
      <c r="E12396">
        <v>49.246507999999999</v>
      </c>
      <c r="F12396">
        <v>-123.068314</v>
      </c>
      <c r="G12396">
        <f>IF(route_map__2[[#This Row],[route_label]]&lt;&gt;A12397,0,SQRT((E12397-route_map__2[[#This Row],[stop_lat]])^2 + ((F12397-route_map__2[[#This Row],[stop_lon]])*COS(RADIANS(route_map__2[[#This Row],[stop_lat]])))^2)*111.32)</f>
        <v>0.34611074221989602</v>
      </c>
    </row>
    <row r="12397" spans="1:7" hidden="1" x14ac:dyDescent="0.2">
      <c r="A12397" t="s">
        <v>422</v>
      </c>
      <c r="B12397">
        <v>0</v>
      </c>
      <c r="C12397">
        <v>28</v>
      </c>
      <c r="D12397" t="s">
        <v>1979</v>
      </c>
      <c r="E12397">
        <v>49.244692999999998</v>
      </c>
      <c r="F12397">
        <v>-123.064447</v>
      </c>
      <c r="G12397">
        <f>IF(route_map__2[[#This Row],[route_label]]&lt;&gt;A12398,0,SQRT((E12398-route_map__2[[#This Row],[stop_lat]])^2 + ((F12398-route_map__2[[#This Row],[stop_lon]])*COS(RADIANS(route_map__2[[#This Row],[stop_lat]])))^2)*111.32)</f>
        <v>0.2838514249390453</v>
      </c>
    </row>
    <row r="12398" spans="1:7" hidden="1" x14ac:dyDescent="0.2">
      <c r="A12398" t="s">
        <v>422</v>
      </c>
      <c r="B12398">
        <v>0</v>
      </c>
      <c r="C12398">
        <v>29</v>
      </c>
      <c r="D12398" t="s">
        <v>1980</v>
      </c>
      <c r="E12398">
        <v>49.243197000000002</v>
      </c>
      <c r="F12398">
        <v>-123.061284</v>
      </c>
      <c r="G12398">
        <f>IF(route_map__2[[#This Row],[route_label]]&lt;&gt;A12399,0,SQRT((E12399-route_map__2[[#This Row],[stop_lat]])^2 + ((F12399-route_map__2[[#This Row],[stop_lon]])*COS(RADIANS(route_map__2[[#This Row],[stop_lat]])))^2)*111.32)</f>
        <v>0.30695080509793815</v>
      </c>
    </row>
    <row r="12399" spans="1:7" hidden="1" x14ac:dyDescent="0.2">
      <c r="A12399" t="s">
        <v>422</v>
      </c>
      <c r="B12399">
        <v>0</v>
      </c>
      <c r="C12399">
        <v>30</v>
      </c>
      <c r="D12399" t="s">
        <v>9027</v>
      </c>
      <c r="E12399">
        <v>49.241610999999999</v>
      </c>
      <c r="F12399">
        <v>-123.057829</v>
      </c>
      <c r="G12399">
        <f>IF(route_map__2[[#This Row],[route_label]]&lt;&gt;A12400,0,SQRT((E12400-route_map__2[[#This Row],[stop_lat]])^2 + ((F12400-route_map__2[[#This Row],[stop_lon]])*COS(RADIANS(route_map__2[[#This Row],[stop_lat]])))^2)*111.32)</f>
        <v>0.37258052863130625</v>
      </c>
    </row>
    <row r="12400" spans="1:7" hidden="1" x14ac:dyDescent="0.2">
      <c r="A12400" t="s">
        <v>422</v>
      </c>
      <c r="B12400">
        <v>0</v>
      </c>
      <c r="C12400">
        <v>31</v>
      </c>
      <c r="D12400" t="s">
        <v>9028</v>
      </c>
      <c r="E12400">
        <v>49.239690000000003</v>
      </c>
      <c r="F12400">
        <v>-123.053631</v>
      </c>
      <c r="G12400">
        <f>IF(route_map__2[[#This Row],[route_label]]&lt;&gt;A12401,0,SQRT((E12401-route_map__2[[#This Row],[stop_lat]])^2 + ((F12401-route_map__2[[#This Row],[stop_lon]])*COS(RADIANS(route_map__2[[#This Row],[stop_lat]])))^2)*111.32)</f>
        <v>0.19790393568010833</v>
      </c>
    </row>
    <row r="12401" spans="1:7" hidden="1" x14ac:dyDescent="0.2">
      <c r="A12401" t="s">
        <v>422</v>
      </c>
      <c r="B12401">
        <v>0</v>
      </c>
      <c r="C12401">
        <v>32</v>
      </c>
      <c r="D12401" t="s">
        <v>9029</v>
      </c>
      <c r="E12401">
        <v>49.238655999999999</v>
      </c>
      <c r="F12401">
        <v>-123.051416</v>
      </c>
      <c r="G12401">
        <f>IF(route_map__2[[#This Row],[route_label]]&lt;&gt;A12402,0,SQRT((E12402-route_map__2[[#This Row],[stop_lat]])^2 + ((F12402-route_map__2[[#This Row],[stop_lon]])*COS(RADIANS(route_map__2[[#This Row],[stop_lat]])))^2)*111.32)</f>
        <v>0.2676024237392905</v>
      </c>
    </row>
    <row r="12402" spans="1:7" hidden="1" x14ac:dyDescent="0.2">
      <c r="A12402" t="s">
        <v>422</v>
      </c>
      <c r="B12402">
        <v>0</v>
      </c>
      <c r="C12402">
        <v>33</v>
      </c>
      <c r="D12402" t="s">
        <v>2061</v>
      </c>
      <c r="E12402">
        <v>49.237279999999998</v>
      </c>
      <c r="F12402">
        <v>-123.04839699999999</v>
      </c>
      <c r="G12402">
        <f>IF(route_map__2[[#This Row],[route_label]]&lt;&gt;A12403,0,SQRT((E12403-route_map__2[[#This Row],[stop_lat]])^2 + ((F12403-route_map__2[[#This Row],[stop_lon]])*COS(RADIANS(route_map__2[[#This Row],[stop_lat]])))^2)*111.32)</f>
        <v>0.25528289960897638</v>
      </c>
    </row>
    <row r="12403" spans="1:7" hidden="1" x14ac:dyDescent="0.2">
      <c r="A12403" t="s">
        <v>422</v>
      </c>
      <c r="B12403">
        <v>0</v>
      </c>
      <c r="C12403">
        <v>34</v>
      </c>
      <c r="D12403" t="s">
        <v>2062</v>
      </c>
      <c r="E12403">
        <v>49.236159000000001</v>
      </c>
      <c r="F12403">
        <v>-123.045333</v>
      </c>
      <c r="G12403">
        <f>IF(route_map__2[[#This Row],[route_label]]&lt;&gt;A12404,0,SQRT((E12404-route_map__2[[#This Row],[stop_lat]])^2 + ((F12404-route_map__2[[#This Row],[stop_lon]])*COS(RADIANS(route_map__2[[#This Row],[stop_lat]])))^2)*111.32)</f>
        <v>0.24844479576586653</v>
      </c>
    </row>
    <row r="12404" spans="1:7" hidden="1" x14ac:dyDescent="0.2">
      <c r="A12404" t="s">
        <v>422</v>
      </c>
      <c r="B12404">
        <v>0</v>
      </c>
      <c r="C12404">
        <v>35</v>
      </c>
      <c r="D12404" t="s">
        <v>9030</v>
      </c>
      <c r="E12404">
        <v>49.235785999999997</v>
      </c>
      <c r="F12404">
        <v>-123.041963</v>
      </c>
      <c r="G12404">
        <f>IF(route_map__2[[#This Row],[route_label]]&lt;&gt;A12405,0,SQRT((E12405-route_map__2[[#This Row],[stop_lat]])^2 + ((F12405-route_map__2[[#This Row],[stop_lon]])*COS(RADIANS(route_map__2[[#This Row],[stop_lat]])))^2)*111.32)</f>
        <v>0.34171903418305133</v>
      </c>
    </row>
    <row r="12405" spans="1:7" hidden="1" x14ac:dyDescent="0.2">
      <c r="A12405" t="s">
        <v>422</v>
      </c>
      <c r="B12405">
        <v>0</v>
      </c>
      <c r="C12405">
        <v>36</v>
      </c>
      <c r="D12405" t="s">
        <v>9031</v>
      </c>
      <c r="E12405">
        <v>49.234791999999999</v>
      </c>
      <c r="F12405">
        <v>-123.037515</v>
      </c>
      <c r="G12405">
        <f>IF(route_map__2[[#This Row],[route_label]]&lt;&gt;A12406,0,SQRT((E12406-route_map__2[[#This Row],[stop_lat]])^2 + ((F12406-route_map__2[[#This Row],[stop_lon]])*COS(RADIANS(route_map__2[[#This Row],[stop_lat]])))^2)*111.32)</f>
        <v>0.16919806930012432</v>
      </c>
    </row>
    <row r="12406" spans="1:7" hidden="1" x14ac:dyDescent="0.2">
      <c r="A12406" t="s">
        <v>422</v>
      </c>
      <c r="B12406">
        <v>0</v>
      </c>
      <c r="C12406">
        <v>37</v>
      </c>
      <c r="D12406" t="s">
        <v>1709</v>
      </c>
      <c r="E12406">
        <v>49.233885999999998</v>
      </c>
      <c r="F12406">
        <v>-123.035646</v>
      </c>
      <c r="G12406">
        <f>IF(route_map__2[[#This Row],[route_label]]&lt;&gt;A12407,0,SQRT((E12407-route_map__2[[#This Row],[stop_lat]])^2 + ((F12407-route_map__2[[#This Row],[stop_lon]])*COS(RADIANS(route_map__2[[#This Row],[stop_lat]])))^2)*111.32)</f>
        <v>0.17226282151045941</v>
      </c>
    </row>
    <row r="12407" spans="1:7" hidden="1" x14ac:dyDescent="0.2">
      <c r="A12407" t="s">
        <v>422</v>
      </c>
      <c r="B12407">
        <v>0</v>
      </c>
      <c r="C12407">
        <v>38</v>
      </c>
      <c r="D12407" t="s">
        <v>1710</v>
      </c>
      <c r="E12407">
        <v>49.232942999999999</v>
      </c>
      <c r="F12407">
        <v>-123.033767</v>
      </c>
      <c r="G12407">
        <f>IF(route_map__2[[#This Row],[route_label]]&lt;&gt;A12408,0,SQRT((E12408-route_map__2[[#This Row],[stop_lat]])^2 + ((F12408-route_map__2[[#This Row],[stop_lon]])*COS(RADIANS(route_map__2[[#This Row],[stop_lat]])))^2)*111.32)</f>
        <v>0.18674126742246372</v>
      </c>
    </row>
    <row r="12408" spans="1:7" hidden="1" x14ac:dyDescent="0.2">
      <c r="A12408" t="s">
        <v>422</v>
      </c>
      <c r="B12408">
        <v>0</v>
      </c>
      <c r="C12408">
        <v>39</v>
      </c>
      <c r="D12408" t="s">
        <v>1711</v>
      </c>
      <c r="E12408">
        <v>49.231986999999997</v>
      </c>
      <c r="F12408">
        <v>-123.031656</v>
      </c>
      <c r="G12408">
        <f>IF(route_map__2[[#This Row],[route_label]]&lt;&gt;A12409,0,SQRT((E12409-route_map__2[[#This Row],[stop_lat]])^2 + ((F12409-route_map__2[[#This Row],[stop_lon]])*COS(RADIANS(route_map__2[[#This Row],[stop_lat]])))^2)*111.32)</f>
        <v>0.29579469448631268</v>
      </c>
    </row>
    <row r="12409" spans="1:7" hidden="1" x14ac:dyDescent="0.2">
      <c r="A12409" t="s">
        <v>422</v>
      </c>
      <c r="B12409">
        <v>0</v>
      </c>
      <c r="C12409">
        <v>40</v>
      </c>
      <c r="D12409" t="s">
        <v>1712</v>
      </c>
      <c r="E12409">
        <v>49.232011</v>
      </c>
      <c r="F12409">
        <v>-123.027587</v>
      </c>
      <c r="G12409">
        <f>IF(route_map__2[[#This Row],[route_label]]&lt;&gt;A12410,0,SQRT((E12410-route_map__2[[#This Row],[stop_lat]])^2 + ((F12410-route_map__2[[#This Row],[stop_lon]])*COS(RADIANS(route_map__2[[#This Row],[stop_lat]])))^2)*111.32)</f>
        <v>0.38631049092751346</v>
      </c>
    </row>
    <row r="12410" spans="1:7" hidden="1" x14ac:dyDescent="0.2">
      <c r="A12410" t="s">
        <v>422</v>
      </c>
      <c r="B12410">
        <v>0</v>
      </c>
      <c r="C12410">
        <v>41</v>
      </c>
      <c r="D12410" t="s">
        <v>1713</v>
      </c>
      <c r="E12410">
        <v>49.232256999999997</v>
      </c>
      <c r="F12410">
        <v>-123.02228599999999</v>
      </c>
      <c r="G12410">
        <f>IF(route_map__2[[#This Row],[route_label]]&lt;&gt;A12411,0,SQRT((E12411-route_map__2[[#This Row],[stop_lat]])^2 + ((F12411-route_map__2[[#This Row],[stop_lon]])*COS(RADIANS(route_map__2[[#This Row],[stop_lat]])))^2)*111.32)</f>
        <v>0.28595572269031511</v>
      </c>
    </row>
    <row r="12411" spans="1:7" hidden="1" x14ac:dyDescent="0.2">
      <c r="A12411" t="s">
        <v>422</v>
      </c>
      <c r="B12411">
        <v>0</v>
      </c>
      <c r="C12411">
        <v>42</v>
      </c>
      <c r="D12411" t="s">
        <v>1714</v>
      </c>
      <c r="E12411">
        <v>49.232577999999997</v>
      </c>
      <c r="F12411">
        <v>-123.018383</v>
      </c>
      <c r="G12411">
        <f>IF(route_map__2[[#This Row],[route_label]]&lt;&gt;A12412,0,SQRT((E12412-route_map__2[[#This Row],[stop_lat]])^2 + ((F12412-route_map__2[[#This Row],[stop_lon]])*COS(RADIANS(route_map__2[[#This Row],[stop_lat]])))^2)*111.32)</f>
        <v>0.23014092033916841</v>
      </c>
    </row>
    <row r="12412" spans="1:7" hidden="1" x14ac:dyDescent="0.2">
      <c r="A12412" t="s">
        <v>422</v>
      </c>
      <c r="B12412">
        <v>0</v>
      </c>
      <c r="C12412">
        <v>43</v>
      </c>
      <c r="D12412" t="s">
        <v>1715</v>
      </c>
      <c r="E12412">
        <v>49.232757999999997</v>
      </c>
      <c r="F12412">
        <v>-123.01522900000001</v>
      </c>
      <c r="G12412">
        <f>IF(route_map__2[[#This Row],[route_label]]&lt;&gt;A12413,0,SQRT((E12413-route_map__2[[#This Row],[stop_lat]])^2 + ((F12413-route_map__2[[#This Row],[stop_lon]])*COS(RADIANS(route_map__2[[#This Row],[stop_lat]])))^2)*111.32)</f>
        <v>0.21922253918152668</v>
      </c>
    </row>
    <row r="12413" spans="1:7" hidden="1" x14ac:dyDescent="0.2">
      <c r="A12413" t="s">
        <v>422</v>
      </c>
      <c r="B12413">
        <v>0</v>
      </c>
      <c r="C12413">
        <v>44</v>
      </c>
      <c r="D12413" t="s">
        <v>1716</v>
      </c>
      <c r="E12413">
        <v>49.232443000000004</v>
      </c>
      <c r="F12413">
        <v>-123.012252</v>
      </c>
      <c r="G12413">
        <f>IF(route_map__2[[#This Row],[route_label]]&lt;&gt;A12414,0,SQRT((E12414-route_map__2[[#This Row],[stop_lat]])^2 + ((F12414-route_map__2[[#This Row],[stop_lon]])*COS(RADIANS(route_map__2[[#This Row],[stop_lat]])))^2)*111.32)</f>
        <v>0.21590004228802995</v>
      </c>
    </row>
    <row r="12414" spans="1:7" hidden="1" x14ac:dyDescent="0.2">
      <c r="A12414" t="s">
        <v>422</v>
      </c>
      <c r="B12414">
        <v>0</v>
      </c>
      <c r="C12414">
        <v>45</v>
      </c>
      <c r="D12414" t="s">
        <v>1717</v>
      </c>
      <c r="E12414">
        <v>49.231667000000002</v>
      </c>
      <c r="F12414">
        <v>-123.00953</v>
      </c>
      <c r="G12414">
        <f>IF(route_map__2[[#This Row],[route_label]]&lt;&gt;A12415,0,SQRT((E12415-route_map__2[[#This Row],[stop_lat]])^2 + ((F12415-route_map__2[[#This Row],[stop_lon]])*COS(RADIANS(route_map__2[[#This Row],[stop_lat]])))^2)*111.32)</f>
        <v>0.16641683483236663</v>
      </c>
    </row>
    <row r="12415" spans="1:7" hidden="1" x14ac:dyDescent="0.2">
      <c r="A12415" t="s">
        <v>422</v>
      </c>
      <c r="B12415">
        <v>0</v>
      </c>
      <c r="C12415">
        <v>46</v>
      </c>
      <c r="D12415" t="s">
        <v>1718</v>
      </c>
      <c r="E12415">
        <v>49.230995</v>
      </c>
      <c r="F12415">
        <v>-123.007485</v>
      </c>
      <c r="G12415">
        <f>IF(route_map__2[[#This Row],[route_label]]&lt;&gt;A12416,0,SQRT((E12416-route_map__2[[#This Row],[stop_lat]])^2 + ((F12416-route_map__2[[#This Row],[stop_lon]])*COS(RADIANS(route_map__2[[#This Row],[stop_lat]])))^2)*111.32)</f>
        <v>0.42990964103063101</v>
      </c>
    </row>
    <row r="12416" spans="1:7" hidden="1" x14ac:dyDescent="0.2">
      <c r="A12416" t="s">
        <v>422</v>
      </c>
      <c r="B12416">
        <v>0</v>
      </c>
      <c r="C12416">
        <v>47</v>
      </c>
      <c r="D12416" t="s">
        <v>3047</v>
      </c>
      <c r="E12416">
        <v>49.229202000000001</v>
      </c>
      <c r="F12416">
        <v>-123.002247</v>
      </c>
      <c r="G12416">
        <f>IF(route_map__2[[#This Row],[route_label]]&lt;&gt;A12417,0,SQRT((E12417-route_map__2[[#This Row],[stop_lat]])^2 + ((F12417-route_map__2[[#This Row],[stop_lon]])*COS(RADIANS(route_map__2[[#This Row],[stop_lat]])))^2)*111.32)</f>
        <v>0.32578742611466688</v>
      </c>
    </row>
    <row r="12417" spans="1:7" hidden="1" x14ac:dyDescent="0.2">
      <c r="A12417" t="s">
        <v>422</v>
      </c>
      <c r="B12417">
        <v>0</v>
      </c>
      <c r="C12417">
        <v>48</v>
      </c>
      <c r="D12417" t="s">
        <v>3048</v>
      </c>
      <c r="E12417">
        <v>49.227880999999996</v>
      </c>
      <c r="F12417">
        <v>-122.998248</v>
      </c>
      <c r="G12417">
        <f>IF(route_map__2[[#This Row],[route_label]]&lt;&gt;A12418,0,SQRT((E12418-route_map__2[[#This Row],[stop_lat]])^2 + ((F12418-route_map__2[[#This Row],[stop_lon]])*COS(RADIANS(route_map__2[[#This Row],[stop_lat]])))^2)*111.32)</f>
        <v>0.35875475888858394</v>
      </c>
    </row>
    <row r="12418" spans="1:7" hidden="1" x14ac:dyDescent="0.2">
      <c r="A12418" t="s">
        <v>422</v>
      </c>
      <c r="B12418">
        <v>0</v>
      </c>
      <c r="C12418">
        <v>49</v>
      </c>
      <c r="D12418" t="s">
        <v>3049</v>
      </c>
      <c r="E12418">
        <v>49.226457000000003</v>
      </c>
      <c r="F12418">
        <v>-122.993821</v>
      </c>
      <c r="G12418">
        <f>IF(route_map__2[[#This Row],[route_label]]&lt;&gt;A12419,0,SQRT((E12419-route_map__2[[#This Row],[stop_lat]])^2 + ((F12419-route_map__2[[#This Row],[stop_lon]])*COS(RADIANS(route_map__2[[#This Row],[stop_lat]])))^2)*111.32)</f>
        <v>0.21571738494114664</v>
      </c>
    </row>
    <row r="12419" spans="1:7" hidden="1" x14ac:dyDescent="0.2">
      <c r="A12419" t="s">
        <v>422</v>
      </c>
      <c r="B12419">
        <v>0</v>
      </c>
      <c r="C12419">
        <v>50</v>
      </c>
      <c r="D12419" t="s">
        <v>3050</v>
      </c>
      <c r="E12419">
        <v>49.225628</v>
      </c>
      <c r="F12419">
        <v>-122.991139</v>
      </c>
      <c r="G12419">
        <f>IF(route_map__2[[#This Row],[route_label]]&lt;&gt;A12420,0,SQRT((E12420-route_map__2[[#This Row],[stop_lat]])^2 + ((F12420-route_map__2[[#This Row],[stop_lon]])*COS(RADIANS(route_map__2[[#This Row],[stop_lat]])))^2)*111.32)</f>
        <v>0.22423588926607188</v>
      </c>
    </row>
    <row r="12420" spans="1:7" hidden="1" x14ac:dyDescent="0.2">
      <c r="A12420" t="s">
        <v>422</v>
      </c>
      <c r="B12420">
        <v>0</v>
      </c>
      <c r="C12420">
        <v>51</v>
      </c>
      <c r="D12420" t="s">
        <v>3051</v>
      </c>
      <c r="E12420">
        <v>49.224711999999997</v>
      </c>
      <c r="F12420">
        <v>-122.988392</v>
      </c>
      <c r="G12420">
        <f>IF(route_map__2[[#This Row],[route_label]]&lt;&gt;A12421,0,SQRT((E12421-route_map__2[[#This Row],[stop_lat]])^2 + ((F12421-route_map__2[[#This Row],[stop_lon]])*COS(RADIANS(route_map__2[[#This Row],[stop_lat]])))^2)*111.32)</f>
        <v>0.34666411048718471</v>
      </c>
    </row>
    <row r="12421" spans="1:7" hidden="1" x14ac:dyDescent="0.2">
      <c r="A12421" t="s">
        <v>422</v>
      </c>
      <c r="B12421">
        <v>0</v>
      </c>
      <c r="C12421">
        <v>52</v>
      </c>
      <c r="D12421" t="s">
        <v>3052</v>
      </c>
      <c r="E12421">
        <v>49.223354</v>
      </c>
      <c r="F12421">
        <v>-122.984101</v>
      </c>
      <c r="G12421">
        <f>IF(route_map__2[[#This Row],[route_label]]&lt;&gt;A12422,0,SQRT((E12422-route_map__2[[#This Row],[stop_lat]])^2 + ((F12422-route_map__2[[#This Row],[stop_lon]])*COS(RADIANS(route_map__2[[#This Row],[stop_lat]])))^2)*111.32)</f>
        <v>0.28276434696671304</v>
      </c>
    </row>
    <row r="12422" spans="1:7" hidden="1" x14ac:dyDescent="0.2">
      <c r="A12422" t="s">
        <v>422</v>
      </c>
      <c r="B12422">
        <v>0</v>
      </c>
      <c r="C12422">
        <v>53</v>
      </c>
      <c r="D12422" t="s">
        <v>3053</v>
      </c>
      <c r="E12422">
        <v>49.222233000000003</v>
      </c>
      <c r="F12422">
        <v>-122.980611</v>
      </c>
      <c r="G12422">
        <f>IF(route_map__2[[#This Row],[route_label]]&lt;&gt;A12423,0,SQRT((E12423-route_map__2[[#This Row],[stop_lat]])^2 + ((F12423-route_map__2[[#This Row],[stop_lon]])*COS(RADIANS(route_map__2[[#This Row],[stop_lat]])))^2)*111.32)</f>
        <v>0.39902830650362042</v>
      </c>
    </row>
    <row r="12423" spans="1:7" hidden="1" x14ac:dyDescent="0.2">
      <c r="A12423" t="s">
        <v>422</v>
      </c>
      <c r="B12423">
        <v>0</v>
      </c>
      <c r="C12423">
        <v>54</v>
      </c>
      <c r="D12423" t="s">
        <v>3054</v>
      </c>
      <c r="E12423">
        <v>49.220689</v>
      </c>
      <c r="F12423">
        <v>-122.975658</v>
      </c>
      <c r="G12423">
        <f>IF(route_map__2[[#This Row],[route_label]]&lt;&gt;A12424,0,SQRT((E12424-route_map__2[[#This Row],[stop_lat]])^2 + ((F12424-route_map__2[[#This Row],[stop_lon]])*COS(RADIANS(route_map__2[[#This Row],[stop_lat]])))^2)*111.32)</f>
        <v>0.32641852032006247</v>
      </c>
    </row>
    <row r="12424" spans="1:7" hidden="1" x14ac:dyDescent="0.2">
      <c r="A12424" t="s">
        <v>422</v>
      </c>
      <c r="B12424">
        <v>0</v>
      </c>
      <c r="C12424">
        <v>55</v>
      </c>
      <c r="D12424" t="s">
        <v>3055</v>
      </c>
      <c r="E12424">
        <v>49.219703000000003</v>
      </c>
      <c r="F12424">
        <v>-122.97143</v>
      </c>
      <c r="G12424">
        <f>IF(route_map__2[[#This Row],[route_label]]&lt;&gt;A12425,0,SQRT((E12425-route_map__2[[#This Row],[stop_lat]])^2 + ((F12425-route_map__2[[#This Row],[stop_lon]])*COS(RADIANS(route_map__2[[#This Row],[stop_lat]])))^2)*111.32)</f>
        <v>0.29955811524293779</v>
      </c>
    </row>
    <row r="12425" spans="1:7" hidden="1" x14ac:dyDescent="0.2">
      <c r="A12425" t="s">
        <v>422</v>
      </c>
      <c r="B12425">
        <v>0</v>
      </c>
      <c r="C12425">
        <v>56</v>
      </c>
      <c r="D12425" t="s">
        <v>3056</v>
      </c>
      <c r="E12425">
        <v>49.218854999999998</v>
      </c>
      <c r="F12425">
        <v>-122.96751999999999</v>
      </c>
      <c r="G12425">
        <f>IF(route_map__2[[#This Row],[route_label]]&lt;&gt;A12426,0,SQRT((E12426-route_map__2[[#This Row],[stop_lat]])^2 + ((F12426-route_map__2[[#This Row],[stop_lon]])*COS(RADIANS(route_map__2[[#This Row],[stop_lat]])))^2)*111.32)</f>
        <v>0.25679548252738382</v>
      </c>
    </row>
    <row r="12426" spans="1:7" hidden="1" x14ac:dyDescent="0.2">
      <c r="A12426" t="s">
        <v>422</v>
      </c>
      <c r="B12426">
        <v>0</v>
      </c>
      <c r="C12426">
        <v>57</v>
      </c>
      <c r="D12426" t="s">
        <v>3057</v>
      </c>
      <c r="E12426">
        <v>49.218308</v>
      </c>
      <c r="F12426">
        <v>-122.964089</v>
      </c>
      <c r="G12426">
        <f>IF(route_map__2[[#This Row],[route_label]]&lt;&gt;A12427,0,SQRT((E12427-route_map__2[[#This Row],[stop_lat]])^2 + ((F12427-route_map__2[[#This Row],[stop_lon]])*COS(RADIANS(route_map__2[[#This Row],[stop_lat]])))^2)*111.32)</f>
        <v>0.30450833806488692</v>
      </c>
    </row>
    <row r="12427" spans="1:7" hidden="1" x14ac:dyDescent="0.2">
      <c r="A12427" t="s">
        <v>422</v>
      </c>
      <c r="B12427">
        <v>0</v>
      </c>
      <c r="C12427">
        <v>58</v>
      </c>
      <c r="D12427" t="s">
        <v>3058</v>
      </c>
      <c r="E12427">
        <v>49.218364000000001</v>
      </c>
      <c r="F12427">
        <v>-122.959902</v>
      </c>
      <c r="G12427">
        <f>IF(route_map__2[[#This Row],[route_label]]&lt;&gt;A12428,0,SQRT((E12428-route_map__2[[#This Row],[stop_lat]])^2 + ((F12428-route_map__2[[#This Row],[stop_lon]])*COS(RADIANS(route_map__2[[#This Row],[stop_lat]])))^2)*111.32)</f>
        <v>0.20134491935447676</v>
      </c>
    </row>
    <row r="12428" spans="1:7" hidden="1" x14ac:dyDescent="0.2">
      <c r="A12428" t="s">
        <v>422</v>
      </c>
      <c r="B12428">
        <v>0</v>
      </c>
      <c r="C12428">
        <v>59</v>
      </c>
      <c r="D12428" t="s">
        <v>3059</v>
      </c>
      <c r="E12428">
        <v>49.218350000000001</v>
      </c>
      <c r="F12428">
        <v>-122.957133</v>
      </c>
      <c r="G12428">
        <f>IF(route_map__2[[#This Row],[route_label]]&lt;&gt;A12429,0,SQRT((E12429-route_map__2[[#This Row],[stop_lat]])^2 + ((F12429-route_map__2[[#This Row],[stop_lon]])*COS(RADIANS(route_map__2[[#This Row],[stop_lat]])))^2)*111.32)</f>
        <v>0.54725604917991266</v>
      </c>
    </row>
    <row r="12429" spans="1:7" hidden="1" x14ac:dyDescent="0.2">
      <c r="A12429" t="s">
        <v>422</v>
      </c>
      <c r="B12429">
        <v>0</v>
      </c>
      <c r="C12429">
        <v>60</v>
      </c>
      <c r="D12429" t="s">
        <v>2795</v>
      </c>
      <c r="E12429">
        <v>49.219330999999997</v>
      </c>
      <c r="F12429">
        <v>-122.949758</v>
      </c>
      <c r="G12429">
        <f>IF(route_map__2[[#This Row],[route_label]]&lt;&gt;A12430,0,SQRT((E12430-route_map__2[[#This Row],[stop_lat]])^2 + ((F12430-route_map__2[[#This Row],[stop_lon]])*COS(RADIANS(route_map__2[[#This Row],[stop_lat]])))^2)*111.32)</f>
        <v>0.30256342893727767</v>
      </c>
    </row>
    <row r="12430" spans="1:7" hidden="1" x14ac:dyDescent="0.2">
      <c r="A12430" t="s">
        <v>422</v>
      </c>
      <c r="B12430">
        <v>0</v>
      </c>
      <c r="C12430">
        <v>61</v>
      </c>
      <c r="D12430" t="s">
        <v>2796</v>
      </c>
      <c r="E12430">
        <v>49.221051000000003</v>
      </c>
      <c r="F12430">
        <v>-122.94653599999999</v>
      </c>
      <c r="G12430">
        <f>IF(route_map__2[[#This Row],[route_label]]&lt;&gt;A12431,0,SQRT((E12431-route_map__2[[#This Row],[stop_lat]])^2 + ((F12431-route_map__2[[#This Row],[stop_lon]])*COS(RADIANS(route_map__2[[#This Row],[stop_lat]])))^2)*111.32)</f>
        <v>0.17751022279745493</v>
      </c>
    </row>
    <row r="12431" spans="1:7" hidden="1" x14ac:dyDescent="0.2">
      <c r="A12431" t="s">
        <v>422</v>
      </c>
      <c r="B12431">
        <v>0</v>
      </c>
      <c r="C12431">
        <v>62</v>
      </c>
      <c r="D12431" t="s">
        <v>2797</v>
      </c>
      <c r="E12431">
        <v>49.222057999999997</v>
      </c>
      <c r="F12431">
        <v>-122.944643</v>
      </c>
      <c r="G12431">
        <f>IF(route_map__2[[#This Row],[route_label]]&lt;&gt;A12432,0,SQRT((E12432-route_map__2[[#This Row],[stop_lat]])^2 + ((F12432-route_map__2[[#This Row],[stop_lon]])*COS(RADIANS(route_map__2[[#This Row],[stop_lat]])))^2)*111.32)</f>
        <v>0.17635633254998914</v>
      </c>
    </row>
    <row r="12432" spans="1:7" hidden="1" x14ac:dyDescent="0.2">
      <c r="A12432" t="s">
        <v>422</v>
      </c>
      <c r="B12432">
        <v>0</v>
      </c>
      <c r="C12432">
        <v>63</v>
      </c>
      <c r="D12432" t="s">
        <v>2798</v>
      </c>
      <c r="E12432">
        <v>49.223067</v>
      </c>
      <c r="F12432">
        <v>-122.942773</v>
      </c>
      <c r="G12432">
        <f>IF(route_map__2[[#This Row],[route_label]]&lt;&gt;A12433,0,SQRT((E12433-route_map__2[[#This Row],[stop_lat]])^2 + ((F12433-route_map__2[[#This Row],[stop_lon]])*COS(RADIANS(route_map__2[[#This Row],[stop_lat]])))^2)*111.32)</f>
        <v>0.21413562625878979</v>
      </c>
    </row>
    <row r="12433" spans="1:7" hidden="1" x14ac:dyDescent="0.2">
      <c r="A12433" t="s">
        <v>422</v>
      </c>
      <c r="B12433">
        <v>0</v>
      </c>
      <c r="C12433">
        <v>64</v>
      </c>
      <c r="D12433" t="s">
        <v>2799</v>
      </c>
      <c r="E12433">
        <v>49.224262000000003</v>
      </c>
      <c r="F12433">
        <v>-122.940465</v>
      </c>
      <c r="G12433">
        <f>IF(route_map__2[[#This Row],[route_label]]&lt;&gt;A12434,0,SQRT((E12434-route_map__2[[#This Row],[stop_lat]])^2 + ((F12434-route_map__2[[#This Row],[stop_lon]])*COS(RADIANS(route_map__2[[#This Row],[stop_lat]])))^2)*111.32)</f>
        <v>0.22088111797680515</v>
      </c>
    </row>
    <row r="12434" spans="1:7" hidden="1" x14ac:dyDescent="0.2">
      <c r="A12434" t="s">
        <v>422</v>
      </c>
      <c r="B12434">
        <v>0</v>
      </c>
      <c r="C12434">
        <v>65</v>
      </c>
      <c r="D12434" t="s">
        <v>2800</v>
      </c>
      <c r="E12434">
        <v>49.225532999999999</v>
      </c>
      <c r="F12434">
        <v>-122.938132</v>
      </c>
      <c r="G12434">
        <f>IF(route_map__2[[#This Row],[route_label]]&lt;&gt;A12435,0,SQRT((E12435-route_map__2[[#This Row],[stop_lat]])^2 + ((F12435-route_map__2[[#This Row],[stop_lon]])*COS(RADIANS(route_map__2[[#This Row],[stop_lat]])))^2)*111.32)</f>
        <v>0.22662376597762568</v>
      </c>
    </row>
    <row r="12435" spans="1:7" hidden="1" x14ac:dyDescent="0.2">
      <c r="A12435" t="s">
        <v>422</v>
      </c>
      <c r="B12435">
        <v>0</v>
      </c>
      <c r="C12435">
        <v>66</v>
      </c>
      <c r="D12435" t="s">
        <v>2801</v>
      </c>
      <c r="E12435">
        <v>49.224881000000003</v>
      </c>
      <c r="F12435">
        <v>-122.93517900000001</v>
      </c>
      <c r="G12435">
        <f>IF(route_map__2[[#This Row],[route_label]]&lt;&gt;A12436,0,SQRT((E12436-route_map__2[[#This Row],[stop_lat]])^2 + ((F12436-route_map__2[[#This Row],[stop_lon]])*COS(RADIANS(route_map__2[[#This Row],[stop_lat]])))^2)*111.32)</f>
        <v>0.2034696107710052</v>
      </c>
    </row>
    <row r="12436" spans="1:7" hidden="1" x14ac:dyDescent="0.2">
      <c r="A12436" t="s">
        <v>422</v>
      </c>
      <c r="B12436">
        <v>0</v>
      </c>
      <c r="C12436">
        <v>67</v>
      </c>
      <c r="D12436" t="s">
        <v>2802</v>
      </c>
      <c r="E12436">
        <v>49.223469999999999</v>
      </c>
      <c r="F12436">
        <v>-122.93340000000001</v>
      </c>
      <c r="G12436">
        <f>IF(route_map__2[[#This Row],[route_label]]&lt;&gt;A12437,0,SQRT((E12437-route_map__2[[#This Row],[stop_lat]])^2 + ((F12437-route_map__2[[#This Row],[stop_lon]])*COS(RADIANS(route_map__2[[#This Row],[stop_lat]])))^2)*111.32)</f>
        <v>0.16825684231477891</v>
      </c>
    </row>
    <row r="12437" spans="1:7" hidden="1" x14ac:dyDescent="0.2">
      <c r="A12437" t="s">
        <v>422</v>
      </c>
      <c r="B12437">
        <v>0</v>
      </c>
      <c r="C12437">
        <v>68</v>
      </c>
      <c r="D12437" t="s">
        <v>2803</v>
      </c>
      <c r="E12437">
        <v>49.222301000000002</v>
      </c>
      <c r="F12437">
        <v>-122.931933</v>
      </c>
      <c r="G12437">
        <f>IF(route_map__2[[#This Row],[route_label]]&lt;&gt;A12438,0,SQRT((E12438-route_map__2[[#This Row],[stop_lat]])^2 + ((F12438-route_map__2[[#This Row],[stop_lon]])*COS(RADIANS(route_map__2[[#This Row],[stop_lat]])))^2)*111.32)</f>
        <v>0.18073249921443407</v>
      </c>
    </row>
    <row r="12438" spans="1:7" hidden="1" x14ac:dyDescent="0.2">
      <c r="A12438" t="s">
        <v>422</v>
      </c>
      <c r="B12438">
        <v>0</v>
      </c>
      <c r="C12438">
        <v>69</v>
      </c>
      <c r="D12438" t="s">
        <v>2804</v>
      </c>
      <c r="E12438">
        <v>49.221046000000001</v>
      </c>
      <c r="F12438">
        <v>-122.930356</v>
      </c>
      <c r="G12438">
        <f>IF(route_map__2[[#This Row],[route_label]]&lt;&gt;A12439,0,SQRT((E12439-route_map__2[[#This Row],[stop_lat]])^2 + ((F12439-route_map__2[[#This Row],[stop_lon]])*COS(RADIANS(route_map__2[[#This Row],[stop_lat]])))^2)*111.32)</f>
        <v>0.11868056641553906</v>
      </c>
    </row>
    <row r="12439" spans="1:7" hidden="1" x14ac:dyDescent="0.2">
      <c r="A12439" t="s">
        <v>422</v>
      </c>
      <c r="B12439">
        <v>0</v>
      </c>
      <c r="C12439">
        <v>70</v>
      </c>
      <c r="D12439" t="s">
        <v>2805</v>
      </c>
      <c r="E12439">
        <v>49.220227000000001</v>
      </c>
      <c r="F12439">
        <v>-122.929311</v>
      </c>
      <c r="G12439">
        <f>IF(route_map__2[[#This Row],[route_label]]&lt;&gt;A12440,0,SQRT((E12440-route_map__2[[#This Row],[stop_lat]])^2 + ((F12440-route_map__2[[#This Row],[stop_lon]])*COS(RADIANS(route_map__2[[#This Row],[stop_lat]])))^2)*111.32)</f>
        <v>0.22970331843147213</v>
      </c>
    </row>
    <row r="12440" spans="1:7" hidden="1" x14ac:dyDescent="0.2">
      <c r="A12440" t="s">
        <v>422</v>
      </c>
      <c r="B12440">
        <v>0</v>
      </c>
      <c r="C12440">
        <v>71</v>
      </c>
      <c r="D12440" t="s">
        <v>2674</v>
      </c>
      <c r="E12440">
        <v>49.218617000000002</v>
      </c>
      <c r="F12440">
        <v>-122.927335</v>
      </c>
      <c r="G12440">
        <f>IF(route_map__2[[#This Row],[route_label]]&lt;&gt;A12441,0,SQRT((E12441-route_map__2[[#This Row],[stop_lat]])^2 + ((F12441-route_map__2[[#This Row],[stop_lon]])*COS(RADIANS(route_map__2[[#This Row],[stop_lat]])))^2)*111.32)</f>
        <v>0.43718317600818057</v>
      </c>
    </row>
    <row r="12441" spans="1:7" hidden="1" x14ac:dyDescent="0.2">
      <c r="A12441" t="s">
        <v>422</v>
      </c>
      <c r="B12441">
        <v>0</v>
      </c>
      <c r="C12441">
        <v>72</v>
      </c>
      <c r="D12441" t="s">
        <v>2675</v>
      </c>
      <c r="E12441">
        <v>49.215581</v>
      </c>
      <c r="F12441">
        <v>-122.92352099999999</v>
      </c>
      <c r="G12441">
        <f>IF(route_map__2[[#This Row],[route_label]]&lt;&gt;A12442,0,SQRT((E12442-route_map__2[[#This Row],[stop_lat]])^2 + ((F12442-route_map__2[[#This Row],[stop_lon]])*COS(RADIANS(route_map__2[[#This Row],[stop_lat]])))^2)*111.32)</f>
        <v>0.31044289469599351</v>
      </c>
    </row>
    <row r="12442" spans="1:7" hidden="1" x14ac:dyDescent="0.2">
      <c r="A12442" t="s">
        <v>422</v>
      </c>
      <c r="B12442">
        <v>0</v>
      </c>
      <c r="C12442">
        <v>73</v>
      </c>
      <c r="D12442" t="s">
        <v>2806</v>
      </c>
      <c r="E12442">
        <v>49.213416000000002</v>
      </c>
      <c r="F12442">
        <v>-122.92083</v>
      </c>
      <c r="G12442">
        <f>IF(route_map__2[[#This Row],[route_label]]&lt;&gt;A12443,0,SQRT((E12443-route_map__2[[#This Row],[stop_lat]])^2 + ((F12443-route_map__2[[#This Row],[stop_lon]])*COS(RADIANS(route_map__2[[#This Row],[stop_lat]])))^2)*111.32)</f>
        <v>0.28014722212215348</v>
      </c>
    </row>
    <row r="12443" spans="1:7" hidden="1" x14ac:dyDescent="0.2">
      <c r="A12443" t="s">
        <v>422</v>
      </c>
      <c r="B12443">
        <v>0</v>
      </c>
      <c r="C12443">
        <v>74</v>
      </c>
      <c r="D12443" t="s">
        <v>2807</v>
      </c>
      <c r="E12443">
        <v>49.211481999999997</v>
      </c>
      <c r="F12443">
        <v>-122.91836499999999</v>
      </c>
      <c r="G12443">
        <f>IF(route_map__2[[#This Row],[route_label]]&lt;&gt;A12444,0,SQRT((E12444-route_map__2[[#This Row],[stop_lat]])^2 + ((F12444-route_map__2[[#This Row],[stop_lon]])*COS(RADIANS(route_map__2[[#This Row],[stop_lat]])))^2)*111.32)</f>
        <v>0.23045229442060058</v>
      </c>
    </row>
    <row r="12444" spans="1:7" hidden="1" x14ac:dyDescent="0.2">
      <c r="A12444" t="s">
        <v>422</v>
      </c>
      <c r="B12444">
        <v>0</v>
      </c>
      <c r="C12444">
        <v>75</v>
      </c>
      <c r="D12444" t="s">
        <v>2808</v>
      </c>
      <c r="E12444">
        <v>49.209881000000003</v>
      </c>
      <c r="F12444">
        <v>-122.91635599999999</v>
      </c>
      <c r="G12444">
        <f>IF(route_map__2[[#This Row],[route_label]]&lt;&gt;A12445,0,SQRT((E12445-route_map__2[[#This Row],[stop_lat]])^2 + ((F12445-route_map__2[[#This Row],[stop_lon]])*COS(RADIANS(route_map__2[[#This Row],[stop_lat]])))^2)*111.32)</f>
        <v>0.22126333566184672</v>
      </c>
    </row>
    <row r="12445" spans="1:7" hidden="1" x14ac:dyDescent="0.2">
      <c r="A12445" t="s">
        <v>422</v>
      </c>
      <c r="B12445">
        <v>0</v>
      </c>
      <c r="C12445">
        <v>76</v>
      </c>
      <c r="D12445" t="s">
        <v>2809</v>
      </c>
      <c r="E12445">
        <v>49.208345000000001</v>
      </c>
      <c r="F12445">
        <v>-122.91442499999999</v>
      </c>
      <c r="G12445">
        <f>IF(route_map__2[[#This Row],[route_label]]&lt;&gt;A12446,0,SQRT((E12446-route_map__2[[#This Row],[stop_lat]])^2 + ((F12446-route_map__2[[#This Row],[stop_lon]])*COS(RADIANS(route_map__2[[#This Row],[stop_lat]])))^2)*111.32)</f>
        <v>0.21853671145298556</v>
      </c>
    </row>
    <row r="12446" spans="1:7" hidden="1" x14ac:dyDescent="0.2">
      <c r="A12446" t="s">
        <v>422</v>
      </c>
      <c r="B12446">
        <v>0</v>
      </c>
      <c r="C12446">
        <v>77</v>
      </c>
      <c r="D12446" t="s">
        <v>2810</v>
      </c>
      <c r="E12446">
        <v>49.206829999999997</v>
      </c>
      <c r="F12446">
        <v>-122.912514</v>
      </c>
      <c r="G12446">
        <f>IF(route_map__2[[#This Row],[route_label]]&lt;&gt;A12447,0,SQRT((E12447-route_map__2[[#This Row],[stop_lat]])^2 + ((F12447-route_map__2[[#This Row],[stop_lon]])*COS(RADIANS(route_map__2[[#This Row],[stop_lat]])))^2)*111.32)</f>
        <v>0.12066877256659368</v>
      </c>
    </row>
    <row r="12447" spans="1:7" hidden="1" x14ac:dyDescent="0.2">
      <c r="A12447" t="s">
        <v>422</v>
      </c>
      <c r="B12447">
        <v>0</v>
      </c>
      <c r="C12447">
        <v>78</v>
      </c>
      <c r="D12447" t="s">
        <v>2811</v>
      </c>
      <c r="E12447">
        <v>49.205995000000001</v>
      </c>
      <c r="F12447">
        <v>-122.911456</v>
      </c>
      <c r="G12447">
        <f>IF(route_map__2[[#This Row],[route_label]]&lt;&gt;A12448,0,SQRT((E12448-route_map__2[[#This Row],[stop_lat]])^2 + ((F12448-route_map__2[[#This Row],[stop_lon]])*COS(RADIANS(route_map__2[[#This Row],[stop_lat]])))^2)*111.32)</f>
        <v>0.14965334737195676</v>
      </c>
    </row>
    <row r="12448" spans="1:7" hidden="1" x14ac:dyDescent="0.2">
      <c r="A12448" t="s">
        <v>422</v>
      </c>
      <c r="B12448">
        <v>0</v>
      </c>
      <c r="C12448">
        <v>79</v>
      </c>
      <c r="D12448" t="s">
        <v>2812</v>
      </c>
      <c r="E12448">
        <v>49.204960999999997</v>
      </c>
      <c r="F12448">
        <v>-122.910141</v>
      </c>
      <c r="G12448">
        <f>IF(route_map__2[[#This Row],[route_label]]&lt;&gt;A12449,0,SQRT((E12449-route_map__2[[#This Row],[stop_lat]])^2 + ((F12449-route_map__2[[#This Row],[stop_lon]])*COS(RADIANS(route_map__2[[#This Row],[stop_lat]])))^2)*111.32)</f>
        <v>0.25104956017247665</v>
      </c>
    </row>
    <row r="12449" spans="1:7" hidden="1" x14ac:dyDescent="0.2">
      <c r="A12449" t="s">
        <v>422</v>
      </c>
      <c r="B12449">
        <v>0</v>
      </c>
      <c r="C12449">
        <v>80</v>
      </c>
      <c r="D12449" t="s">
        <v>2703</v>
      </c>
      <c r="E12449">
        <v>49.203028000000003</v>
      </c>
      <c r="F12449">
        <v>-122.90836299999999</v>
      </c>
      <c r="G12449">
        <f>IF(route_map__2[[#This Row],[route_label]]&lt;&gt;A12450,0,SQRT((E12450-route_map__2[[#This Row],[stop_lat]])^2 + ((F12450-route_map__2[[#This Row],[stop_lon]])*COS(RADIANS(route_map__2[[#This Row],[stop_lat]])))^2)*111.32)</f>
        <v>0.4048163672479026</v>
      </c>
    </row>
    <row r="12450" spans="1:7" hidden="1" x14ac:dyDescent="0.2">
      <c r="A12450" t="s">
        <v>422</v>
      </c>
      <c r="B12450">
        <v>0</v>
      </c>
      <c r="C12450">
        <v>81</v>
      </c>
      <c r="D12450" t="s">
        <v>3113</v>
      </c>
      <c r="E12450">
        <v>49.200879999999998</v>
      </c>
      <c r="F12450">
        <v>-122.912854</v>
      </c>
      <c r="G12450">
        <f>IF(route_map__2[[#This Row],[route_label]]&lt;&gt;A12451,0,SQRT((E12451-route_map__2[[#This Row],[stop_lat]])^2 + ((F12451-route_map__2[[#This Row],[stop_lon]])*COS(RADIANS(route_map__2[[#This Row],[stop_lat]])))^2)*111.32)</f>
        <v>0.46954774382516806</v>
      </c>
    </row>
    <row r="12451" spans="1:7" hidden="1" x14ac:dyDescent="0.2">
      <c r="A12451" t="s">
        <v>422</v>
      </c>
      <c r="B12451">
        <v>0</v>
      </c>
      <c r="C12451">
        <v>82</v>
      </c>
      <c r="D12451" t="s">
        <v>2815</v>
      </c>
      <c r="E12451">
        <v>49.204255000000003</v>
      </c>
      <c r="F12451">
        <v>-122.90898199999999</v>
      </c>
      <c r="G12451">
        <f>IF(route_map__2[[#This Row],[route_label]]&lt;&gt;A12452,0,SQRT((E12452-route_map__2[[#This Row],[stop_lat]])^2 + ((F12452-route_map__2[[#This Row],[stop_lon]])*COS(RADIANS(route_map__2[[#This Row],[stop_lat]])))^2)*111.32)</f>
        <v>2.4510390911750775</v>
      </c>
    </row>
    <row r="12452" spans="1:7" hidden="1" x14ac:dyDescent="0.2">
      <c r="A12452" t="s">
        <v>422</v>
      </c>
      <c r="B12452">
        <v>0</v>
      </c>
      <c r="C12452">
        <v>83</v>
      </c>
      <c r="D12452" t="s">
        <v>7114</v>
      </c>
      <c r="E12452">
        <v>49.204154000000003</v>
      </c>
      <c r="F12452">
        <v>-122.875283</v>
      </c>
      <c r="G12452">
        <f>IF(route_map__2[[#This Row],[route_label]]&lt;&gt;A12453,0,SQRT((E12453-route_map__2[[#This Row],[stop_lat]])^2 + ((F12453-route_map__2[[#This Row],[stop_lon]])*COS(RADIANS(route_map__2[[#This Row],[stop_lat]])))^2)*111.32)</f>
        <v>0.42151654177451076</v>
      </c>
    </row>
    <row r="12453" spans="1:7" hidden="1" x14ac:dyDescent="0.2">
      <c r="A12453" t="s">
        <v>422</v>
      </c>
      <c r="B12453">
        <v>0</v>
      </c>
      <c r="C12453">
        <v>84</v>
      </c>
      <c r="D12453" t="s">
        <v>9032</v>
      </c>
      <c r="E12453">
        <v>49.206094</v>
      </c>
      <c r="F12453">
        <v>-122.870306</v>
      </c>
      <c r="G12453">
        <f>IF(route_map__2[[#This Row],[route_label]]&lt;&gt;A12454,0,SQRT((E12454-route_map__2[[#This Row],[stop_lat]])^2 + ((F12454-route_map__2[[#This Row],[stop_lon]])*COS(RADIANS(route_map__2[[#This Row],[stop_lat]])))^2)*111.32)</f>
        <v>0.33147208437900771</v>
      </c>
    </row>
    <row r="12454" spans="1:7" hidden="1" x14ac:dyDescent="0.2">
      <c r="A12454" t="s">
        <v>422</v>
      </c>
      <c r="B12454">
        <v>0</v>
      </c>
      <c r="C12454">
        <v>85</v>
      </c>
      <c r="D12454" t="s">
        <v>9033</v>
      </c>
      <c r="E12454">
        <v>49.206332000000003</v>
      </c>
      <c r="F12454">
        <v>-122.865763</v>
      </c>
      <c r="G12454">
        <f>IF(route_map__2[[#This Row],[route_label]]&lt;&gt;A12455,0,SQRT((E12455-route_map__2[[#This Row],[stop_lat]])^2 + ((F12455-route_map__2[[#This Row],[stop_lon]])*COS(RADIANS(route_map__2[[#This Row],[stop_lat]])))^2)*111.32)</f>
        <v>0.91138704876291055</v>
      </c>
    </row>
    <row r="12455" spans="1:7" hidden="1" x14ac:dyDescent="0.2">
      <c r="A12455" t="s">
        <v>422</v>
      </c>
      <c r="B12455">
        <v>0</v>
      </c>
      <c r="C12455">
        <v>86</v>
      </c>
      <c r="D12455" t="s">
        <v>9034</v>
      </c>
      <c r="E12455">
        <v>49.204242000000001</v>
      </c>
      <c r="F12455">
        <v>-122.853647</v>
      </c>
      <c r="G12455">
        <f>IF(route_map__2[[#This Row],[route_label]]&lt;&gt;A12456,0,SQRT((E12456-route_map__2[[#This Row],[stop_lat]])^2 + ((F12456-route_map__2[[#This Row],[stop_lon]])*COS(RADIANS(route_map__2[[#This Row],[stop_lat]])))^2)*111.32)</f>
        <v>0.85178731034795196</v>
      </c>
    </row>
    <row r="12456" spans="1:7" hidden="1" x14ac:dyDescent="0.2">
      <c r="A12456" t="s">
        <v>422</v>
      </c>
      <c r="B12456">
        <v>0</v>
      </c>
      <c r="C12456">
        <v>87</v>
      </c>
      <c r="D12456" t="s">
        <v>9035</v>
      </c>
      <c r="E12456">
        <v>49.198487</v>
      </c>
      <c r="F12456">
        <v>-122.845929</v>
      </c>
      <c r="G12456">
        <f>IF(route_map__2[[#This Row],[route_label]]&lt;&gt;A12457,0,SQRT((E12457-route_map__2[[#This Row],[stop_lat]])^2 + ((F12457-route_map__2[[#This Row],[stop_lon]])*COS(RADIANS(route_map__2[[#This Row],[stop_lat]])))^2)*111.32)</f>
        <v>0.48528861348643371</v>
      </c>
    </row>
    <row r="12457" spans="1:7" hidden="1" x14ac:dyDescent="0.2">
      <c r="A12457" t="s">
        <v>422</v>
      </c>
      <c r="B12457">
        <v>0</v>
      </c>
      <c r="C12457">
        <v>88</v>
      </c>
      <c r="D12457" t="s">
        <v>9036</v>
      </c>
      <c r="E12457">
        <v>49.194136</v>
      </c>
      <c r="F12457">
        <v>-122.84551500000001</v>
      </c>
      <c r="G12457">
        <f>IF(route_map__2[[#This Row],[route_label]]&lt;&gt;A12458,0,SQRT((E12458-route_map__2[[#This Row],[stop_lat]])^2 + ((F12458-route_map__2[[#This Row],[stop_lon]])*COS(RADIANS(route_map__2[[#This Row],[stop_lat]])))^2)*111.32)</f>
        <v>0.52054795386534847</v>
      </c>
    </row>
    <row r="12458" spans="1:7" hidden="1" x14ac:dyDescent="0.2">
      <c r="A12458" t="s">
        <v>422</v>
      </c>
      <c r="B12458">
        <v>0</v>
      </c>
      <c r="C12458">
        <v>89</v>
      </c>
      <c r="D12458" t="s">
        <v>5830</v>
      </c>
      <c r="E12458">
        <v>49.189698999999997</v>
      </c>
      <c r="F12458">
        <v>-122.847774</v>
      </c>
      <c r="G12458">
        <f>IF(route_map__2[[#This Row],[route_label]]&lt;&gt;A12459,0,SQRT((E12459-route_map__2[[#This Row],[stop_lat]])^2 + ((F12459-route_map__2[[#This Row],[stop_lon]])*COS(RADIANS(route_map__2[[#This Row],[stop_lat]])))^2)*111.32)</f>
        <v>0.11022223755843195</v>
      </c>
    </row>
    <row r="12459" spans="1:7" hidden="1" x14ac:dyDescent="0.2">
      <c r="A12459" t="s">
        <v>422</v>
      </c>
      <c r="B12459">
        <v>1</v>
      </c>
      <c r="C12459">
        <v>1</v>
      </c>
      <c r="D12459" t="s">
        <v>7766</v>
      </c>
      <c r="E12459">
        <v>49.188848999999998</v>
      </c>
      <c r="F12459">
        <v>-122.848551</v>
      </c>
      <c r="G12459">
        <f>IF(route_map__2[[#This Row],[route_label]]&lt;&gt;A12460,0,SQRT((E12460-route_map__2[[#This Row],[stop_lat]])^2 + ((F12460-route_map__2[[#This Row],[stop_lon]])*COS(RADIANS(route_map__2[[#This Row],[stop_lat]])))^2)*111.32)</f>
        <v>0.299637966047134</v>
      </c>
    </row>
    <row r="12460" spans="1:7" hidden="1" x14ac:dyDescent="0.2">
      <c r="A12460" t="s">
        <v>422</v>
      </c>
      <c r="B12460">
        <v>1</v>
      </c>
      <c r="C12460">
        <v>2</v>
      </c>
      <c r="D12460" t="s">
        <v>5709</v>
      </c>
      <c r="E12460">
        <v>49.191533999999997</v>
      </c>
      <c r="F12460">
        <v>-122.84884099999999</v>
      </c>
      <c r="G12460">
        <f>IF(route_map__2[[#This Row],[route_label]]&lt;&gt;A12461,0,SQRT((E12461-route_map__2[[#This Row],[stop_lat]])^2 + ((F12461-route_map__2[[#This Row],[stop_lon]])*COS(RADIANS(route_map__2[[#This Row],[stop_lat]])))^2)*111.32)</f>
        <v>0.44736770381242352</v>
      </c>
    </row>
    <row r="12461" spans="1:7" hidden="1" x14ac:dyDescent="0.2">
      <c r="A12461" t="s">
        <v>422</v>
      </c>
      <c r="B12461">
        <v>1</v>
      </c>
      <c r="C12461">
        <v>3</v>
      </c>
      <c r="D12461" t="s">
        <v>9037</v>
      </c>
      <c r="E12461">
        <v>49.194718999999999</v>
      </c>
      <c r="F12461">
        <v>-122.845091</v>
      </c>
      <c r="G12461">
        <f>IF(route_map__2[[#This Row],[route_label]]&lt;&gt;A12462,0,SQRT((E12462-route_map__2[[#This Row],[stop_lat]])^2 + ((F12462-route_map__2[[#This Row],[stop_lon]])*COS(RADIANS(route_map__2[[#This Row],[stop_lat]])))^2)*111.32)</f>
        <v>0.56180768979524953</v>
      </c>
    </row>
    <row r="12462" spans="1:7" hidden="1" x14ac:dyDescent="0.2">
      <c r="A12462" t="s">
        <v>422</v>
      </c>
      <c r="B12462">
        <v>1</v>
      </c>
      <c r="C12462">
        <v>4</v>
      </c>
      <c r="D12462" t="s">
        <v>9038</v>
      </c>
      <c r="E12462">
        <v>49.199688999999999</v>
      </c>
      <c r="F12462">
        <v>-122.846433</v>
      </c>
      <c r="G12462">
        <f>IF(route_map__2[[#This Row],[route_label]]&lt;&gt;A12463,0,SQRT((E12463-route_map__2[[#This Row],[stop_lat]])^2 + ((F12463-route_map__2[[#This Row],[stop_lon]])*COS(RADIANS(route_map__2[[#This Row],[stop_lat]])))^2)*111.32)</f>
        <v>0.75251697966810982</v>
      </c>
    </row>
    <row r="12463" spans="1:7" hidden="1" x14ac:dyDescent="0.2">
      <c r="A12463" t="s">
        <v>422</v>
      </c>
      <c r="B12463">
        <v>1</v>
      </c>
      <c r="C12463">
        <v>5</v>
      </c>
      <c r="D12463" t="s">
        <v>9039</v>
      </c>
      <c r="E12463">
        <v>49.204568999999999</v>
      </c>
      <c r="F12463">
        <v>-122.85359200000001</v>
      </c>
      <c r="G12463">
        <f>IF(route_map__2[[#This Row],[route_label]]&lt;&gt;A12464,0,SQRT((E12464-route_map__2[[#This Row],[stop_lat]])^2 + ((F12464-route_map__2[[#This Row],[stop_lon]])*COS(RADIANS(route_map__2[[#This Row],[stop_lat]])))^2)*111.32)</f>
        <v>0.91943380235933991</v>
      </c>
    </row>
    <row r="12464" spans="1:7" hidden="1" x14ac:dyDescent="0.2">
      <c r="A12464" t="s">
        <v>422</v>
      </c>
      <c r="B12464">
        <v>1</v>
      </c>
      <c r="C12464">
        <v>6</v>
      </c>
      <c r="D12464" t="s">
        <v>9040</v>
      </c>
      <c r="E12464">
        <v>49.206598</v>
      </c>
      <c r="F12464">
        <v>-122.865846</v>
      </c>
      <c r="G12464">
        <f>IF(route_map__2[[#This Row],[route_label]]&lt;&gt;A12465,0,SQRT((E12465-route_map__2[[#This Row],[stop_lat]])^2 + ((F12465-route_map__2[[#This Row],[stop_lon]])*COS(RADIANS(route_map__2[[#This Row],[stop_lat]])))^2)*111.32)</f>
        <v>0.7383010565172774</v>
      </c>
    </row>
    <row r="12465" spans="1:7" hidden="1" x14ac:dyDescent="0.2">
      <c r="A12465" t="s">
        <v>422</v>
      </c>
      <c r="B12465">
        <v>1</v>
      </c>
      <c r="C12465">
        <v>7</v>
      </c>
      <c r="D12465" t="s">
        <v>7114</v>
      </c>
      <c r="E12465">
        <v>49.204154000000003</v>
      </c>
      <c r="F12465">
        <v>-122.875283</v>
      </c>
      <c r="G12465">
        <f>IF(route_map__2[[#This Row],[route_label]]&lt;&gt;A12466,0,SQRT((E12466-route_map__2[[#This Row],[stop_lat]])^2 + ((F12466-route_map__2[[#This Row],[stop_lon]])*COS(RADIANS(route_map__2[[#This Row],[stop_lat]])))^2)*111.32)</f>
        <v>1.9741173161066856</v>
      </c>
    </row>
    <row r="12466" spans="1:7" hidden="1" x14ac:dyDescent="0.2">
      <c r="A12466" t="s">
        <v>422</v>
      </c>
      <c r="B12466">
        <v>1</v>
      </c>
      <c r="C12466">
        <v>8</v>
      </c>
      <c r="D12466" t="s">
        <v>2861</v>
      </c>
      <c r="E12466">
        <v>49.206350999999998</v>
      </c>
      <c r="F12466">
        <v>-122.902216</v>
      </c>
      <c r="G12466">
        <f>IF(route_map__2[[#This Row],[route_label]]&lt;&gt;A12467,0,SQRT((E12467-route_map__2[[#This Row],[stop_lat]])^2 + ((F12467-route_map__2[[#This Row],[stop_lon]])*COS(RADIANS(route_map__2[[#This Row],[stop_lat]])))^2)*111.32)</f>
        <v>0.3366496871976421</v>
      </c>
    </row>
    <row r="12467" spans="1:7" hidden="1" x14ac:dyDescent="0.2">
      <c r="A12467" t="s">
        <v>422</v>
      </c>
      <c r="B12467">
        <v>1</v>
      </c>
      <c r="C12467">
        <v>9</v>
      </c>
      <c r="D12467" t="s">
        <v>2702</v>
      </c>
      <c r="E12467">
        <v>49.204433999999999</v>
      </c>
      <c r="F12467">
        <v>-122.905796</v>
      </c>
      <c r="G12467">
        <f>IF(route_map__2[[#This Row],[route_label]]&lt;&gt;A12468,0,SQRT((E12468-route_map__2[[#This Row],[stop_lat]])^2 + ((F12468-route_map__2[[#This Row],[stop_lon]])*COS(RADIANS(route_map__2[[#This Row],[stop_lat]])))^2)*111.32)</f>
        <v>0.24362986087728852</v>
      </c>
    </row>
    <row r="12468" spans="1:7" hidden="1" x14ac:dyDescent="0.2">
      <c r="A12468" t="s">
        <v>422</v>
      </c>
      <c r="B12468">
        <v>1</v>
      </c>
      <c r="C12468">
        <v>10</v>
      </c>
      <c r="D12468" t="s">
        <v>2703</v>
      </c>
      <c r="E12468">
        <v>49.203028000000003</v>
      </c>
      <c r="F12468">
        <v>-122.90836299999999</v>
      </c>
      <c r="G12468">
        <f>IF(route_map__2[[#This Row],[route_label]]&lt;&gt;A12469,0,SQRT((E12469-route_map__2[[#This Row],[stop_lat]])^2 + ((F12469-route_map__2[[#This Row],[stop_lon]])*COS(RADIANS(route_map__2[[#This Row],[stop_lat]])))^2)*111.32)</f>
        <v>0.4048163672479026</v>
      </c>
    </row>
    <row r="12469" spans="1:7" hidden="1" x14ac:dyDescent="0.2">
      <c r="A12469" t="s">
        <v>422</v>
      </c>
      <c r="B12469">
        <v>1</v>
      </c>
      <c r="C12469">
        <v>11</v>
      </c>
      <c r="D12469" t="s">
        <v>3113</v>
      </c>
      <c r="E12469">
        <v>49.200879999999998</v>
      </c>
      <c r="F12469">
        <v>-122.912854</v>
      </c>
      <c r="G12469">
        <f>IF(route_map__2[[#This Row],[route_label]]&lt;&gt;A12470,0,SQRT((E12470-route_map__2[[#This Row],[stop_lat]])^2 + ((F12470-route_map__2[[#This Row],[stop_lon]])*COS(RADIANS(route_map__2[[#This Row],[stop_lat]])))^2)*111.32)</f>
        <v>0.46954774382516806</v>
      </c>
    </row>
    <row r="12470" spans="1:7" hidden="1" x14ac:dyDescent="0.2">
      <c r="A12470" t="s">
        <v>422</v>
      </c>
      <c r="B12470">
        <v>1</v>
      </c>
      <c r="C12470">
        <v>12</v>
      </c>
      <c r="D12470" t="s">
        <v>2815</v>
      </c>
      <c r="E12470">
        <v>49.204255000000003</v>
      </c>
      <c r="F12470">
        <v>-122.90898199999999</v>
      </c>
      <c r="G12470">
        <f>IF(route_map__2[[#This Row],[route_label]]&lt;&gt;A12471,0,SQRT((E12471-route_map__2[[#This Row],[stop_lat]])^2 + ((F12471-route_map__2[[#This Row],[stop_lon]])*COS(RADIANS(route_map__2[[#This Row],[stop_lat]])))^2)*111.32)</f>
        <v>0.25881482664642141</v>
      </c>
    </row>
    <row r="12471" spans="1:7" hidden="1" x14ac:dyDescent="0.2">
      <c r="A12471" t="s">
        <v>422</v>
      </c>
      <c r="B12471">
        <v>1</v>
      </c>
      <c r="C12471">
        <v>13</v>
      </c>
      <c r="D12471" t="s">
        <v>2816</v>
      </c>
      <c r="E12471">
        <v>49.206052999999997</v>
      </c>
      <c r="F12471">
        <v>-122.911238</v>
      </c>
      <c r="G12471">
        <f>IF(route_map__2[[#This Row],[route_label]]&lt;&gt;A12472,0,SQRT((E12472-route_map__2[[#This Row],[stop_lat]])^2 + ((F12472-route_map__2[[#This Row],[stop_lon]])*COS(RADIANS(route_map__2[[#This Row],[stop_lat]])))^2)*111.32)</f>
        <v>0.19555725538004354</v>
      </c>
    </row>
    <row r="12472" spans="1:7" hidden="1" x14ac:dyDescent="0.2">
      <c r="A12472" t="s">
        <v>422</v>
      </c>
      <c r="B12472">
        <v>1</v>
      </c>
      <c r="C12472">
        <v>14</v>
      </c>
      <c r="D12472" t="s">
        <v>2817</v>
      </c>
      <c r="E12472">
        <v>49.2074</v>
      </c>
      <c r="F12472">
        <v>-122.912964</v>
      </c>
      <c r="G12472">
        <f>IF(route_map__2[[#This Row],[route_label]]&lt;&gt;A12473,0,SQRT((E12473-route_map__2[[#This Row],[stop_lat]])^2 + ((F12473-route_map__2[[#This Row],[stop_lon]])*COS(RADIANS(route_map__2[[#This Row],[stop_lat]])))^2)*111.32)</f>
        <v>0.21337346993498613</v>
      </c>
    </row>
    <row r="12473" spans="1:7" hidden="1" x14ac:dyDescent="0.2">
      <c r="A12473" t="s">
        <v>422</v>
      </c>
      <c r="B12473">
        <v>1</v>
      </c>
      <c r="C12473">
        <v>15</v>
      </c>
      <c r="D12473" t="s">
        <v>2818</v>
      </c>
      <c r="E12473">
        <v>49.208885000000002</v>
      </c>
      <c r="F12473">
        <v>-122.91481899999999</v>
      </c>
      <c r="G12473">
        <f>IF(route_map__2[[#This Row],[route_label]]&lt;&gt;A12474,0,SQRT((E12474-route_map__2[[#This Row],[stop_lat]])^2 + ((F12474-route_map__2[[#This Row],[stop_lon]])*COS(RADIANS(route_map__2[[#This Row],[stop_lat]])))^2)*111.32)</f>
        <v>0.22641235236906412</v>
      </c>
    </row>
    <row r="12474" spans="1:7" hidden="1" x14ac:dyDescent="0.2">
      <c r="A12474" t="s">
        <v>422</v>
      </c>
      <c r="B12474">
        <v>1</v>
      </c>
      <c r="C12474">
        <v>16</v>
      </c>
      <c r="D12474" t="s">
        <v>2819</v>
      </c>
      <c r="E12474">
        <v>49.210453999999999</v>
      </c>
      <c r="F12474">
        <v>-122.91679999999999</v>
      </c>
      <c r="G12474">
        <f>IF(route_map__2[[#This Row],[route_label]]&lt;&gt;A12475,0,SQRT((E12475-route_map__2[[#This Row],[stop_lat]])^2 + ((F12475-route_map__2[[#This Row],[stop_lon]])*COS(RADIANS(route_map__2[[#This Row],[stop_lat]])))^2)*111.32)</f>
        <v>0.22407839946189648</v>
      </c>
    </row>
    <row r="12475" spans="1:7" hidden="1" x14ac:dyDescent="0.2">
      <c r="A12475" t="s">
        <v>422</v>
      </c>
      <c r="B12475">
        <v>1</v>
      </c>
      <c r="C12475">
        <v>17</v>
      </c>
      <c r="D12475" t="s">
        <v>2820</v>
      </c>
      <c r="E12475">
        <v>49.212012000000001</v>
      </c>
      <c r="F12475">
        <v>-122.918751</v>
      </c>
      <c r="G12475">
        <f>IF(route_map__2[[#This Row],[route_label]]&lt;&gt;A12476,0,SQRT((E12476-route_map__2[[#This Row],[stop_lat]])^2 + ((F12476-route_map__2[[#This Row],[stop_lon]])*COS(RADIANS(route_map__2[[#This Row],[stop_lat]])))^2)*111.32)</f>
        <v>0.22995070289374525</v>
      </c>
    </row>
    <row r="12476" spans="1:7" hidden="1" x14ac:dyDescent="0.2">
      <c r="A12476" t="s">
        <v>422</v>
      </c>
      <c r="B12476">
        <v>1</v>
      </c>
      <c r="C12476">
        <v>18</v>
      </c>
      <c r="D12476" t="s">
        <v>2626</v>
      </c>
      <c r="E12476">
        <v>49.213611999999998</v>
      </c>
      <c r="F12476">
        <v>-122.920751</v>
      </c>
      <c r="G12476">
        <f>IF(route_map__2[[#This Row],[route_label]]&lt;&gt;A12477,0,SQRT((E12477-route_map__2[[#This Row],[stop_lat]])^2 + ((F12477-route_map__2[[#This Row],[stop_lon]])*COS(RADIANS(route_map__2[[#This Row],[stop_lat]])))^2)*111.32)</f>
        <v>0.39926990483279334</v>
      </c>
    </row>
    <row r="12477" spans="1:7" hidden="1" x14ac:dyDescent="0.2">
      <c r="A12477" t="s">
        <v>422</v>
      </c>
      <c r="B12477">
        <v>1</v>
      </c>
      <c r="C12477">
        <v>19</v>
      </c>
      <c r="D12477" t="s">
        <v>2627</v>
      </c>
      <c r="E12477">
        <v>49.216369</v>
      </c>
      <c r="F12477">
        <v>-122.924263</v>
      </c>
      <c r="G12477">
        <f>IF(route_map__2[[#This Row],[route_label]]&lt;&gt;A12478,0,SQRT((E12478-route_map__2[[#This Row],[stop_lat]])^2 + ((F12478-route_map__2[[#This Row],[stop_lon]])*COS(RADIANS(route_map__2[[#This Row],[stop_lat]])))^2)*111.32)</f>
        <v>0.42464836529350075</v>
      </c>
    </row>
    <row r="12478" spans="1:7" hidden="1" x14ac:dyDescent="0.2">
      <c r="A12478" t="s">
        <v>422</v>
      </c>
      <c r="B12478">
        <v>1</v>
      </c>
      <c r="C12478">
        <v>20</v>
      </c>
      <c r="D12478" t="s">
        <v>2628</v>
      </c>
      <c r="E12478">
        <v>49.219330999999997</v>
      </c>
      <c r="F12478">
        <v>-122.927943</v>
      </c>
      <c r="G12478">
        <f>IF(route_map__2[[#This Row],[route_label]]&lt;&gt;A12479,0,SQRT((E12479-route_map__2[[#This Row],[stop_lat]])^2 + ((F12479-route_map__2[[#This Row],[stop_lon]])*COS(RADIANS(route_map__2[[#This Row],[stop_lat]])))^2)*111.32)</f>
        <v>0.15170693950114372</v>
      </c>
    </row>
    <row r="12479" spans="1:7" hidden="1" x14ac:dyDescent="0.2">
      <c r="A12479" t="s">
        <v>422</v>
      </c>
      <c r="B12479">
        <v>1</v>
      </c>
      <c r="C12479">
        <v>21</v>
      </c>
      <c r="D12479" t="s">
        <v>2821</v>
      </c>
      <c r="E12479">
        <v>49.220388</v>
      </c>
      <c r="F12479">
        <v>-122.92926</v>
      </c>
      <c r="G12479">
        <f>IF(route_map__2[[#This Row],[route_label]]&lt;&gt;A12480,0,SQRT((E12480-route_map__2[[#This Row],[stop_lat]])^2 + ((F12480-route_map__2[[#This Row],[stop_lon]])*COS(RADIANS(route_map__2[[#This Row],[stop_lat]])))^2)*111.32)</f>
        <v>0.16811548948115207</v>
      </c>
    </row>
    <row r="12480" spans="1:7" hidden="1" x14ac:dyDescent="0.2">
      <c r="A12480" t="s">
        <v>422</v>
      </c>
      <c r="B12480">
        <v>1</v>
      </c>
      <c r="C12480">
        <v>22</v>
      </c>
      <c r="D12480" t="s">
        <v>2822</v>
      </c>
      <c r="E12480">
        <v>49.221550999999998</v>
      </c>
      <c r="F12480">
        <v>-122.930735</v>
      </c>
      <c r="G12480">
        <f>IF(route_map__2[[#This Row],[route_label]]&lt;&gt;A12481,0,SQRT((E12481-route_map__2[[#This Row],[stop_lat]])^2 + ((F12481-route_map__2[[#This Row],[stop_lon]])*COS(RADIANS(route_map__2[[#This Row],[stop_lat]])))^2)*111.32)</f>
        <v>0.18377991580267028</v>
      </c>
    </row>
    <row r="12481" spans="1:7" hidden="1" x14ac:dyDescent="0.2">
      <c r="A12481" t="s">
        <v>422</v>
      </c>
      <c r="B12481">
        <v>1</v>
      </c>
      <c r="C12481">
        <v>23</v>
      </c>
      <c r="D12481" t="s">
        <v>2823</v>
      </c>
      <c r="E12481">
        <v>49.222828</v>
      </c>
      <c r="F12481">
        <v>-122.932337</v>
      </c>
      <c r="G12481">
        <f>IF(route_map__2[[#This Row],[route_label]]&lt;&gt;A12482,0,SQRT((E12482-route_map__2[[#This Row],[stop_lat]])^2 + ((F12482-route_map__2[[#This Row],[stop_lon]])*COS(RADIANS(route_map__2[[#This Row],[stop_lat]])))^2)*111.32)</f>
        <v>0.19130935507333527</v>
      </c>
    </row>
    <row r="12482" spans="1:7" hidden="1" x14ac:dyDescent="0.2">
      <c r="A12482" t="s">
        <v>422</v>
      </c>
      <c r="B12482">
        <v>1</v>
      </c>
      <c r="C12482">
        <v>24</v>
      </c>
      <c r="D12482" t="s">
        <v>2824</v>
      </c>
      <c r="E12482">
        <v>49.224155000000003</v>
      </c>
      <c r="F12482">
        <v>-122.934009</v>
      </c>
      <c r="G12482">
        <f>IF(route_map__2[[#This Row],[route_label]]&lt;&gt;A12483,0,SQRT((E12483-route_map__2[[#This Row],[stop_lat]])^2 + ((F12483-route_map__2[[#This Row],[stop_lon]])*COS(RADIANS(route_map__2[[#This Row],[stop_lat]])))^2)*111.32)</f>
        <v>0.11341778846088531</v>
      </c>
    </row>
    <row r="12483" spans="1:7" hidden="1" x14ac:dyDescent="0.2">
      <c r="A12483" t="s">
        <v>422</v>
      </c>
      <c r="B12483">
        <v>1</v>
      </c>
      <c r="C12483">
        <v>25</v>
      </c>
      <c r="D12483" t="s">
        <v>2825</v>
      </c>
      <c r="E12483">
        <v>49.224944000000001</v>
      </c>
      <c r="F12483">
        <v>-122.934996</v>
      </c>
      <c r="G12483">
        <f>IF(route_map__2[[#This Row],[route_label]]&lt;&gt;A12484,0,SQRT((E12484-route_map__2[[#This Row],[stop_lat]])^2 + ((F12484-route_map__2[[#This Row],[stop_lon]])*COS(RADIANS(route_map__2[[#This Row],[stop_lat]])))^2)*111.32)</f>
        <v>0.2656620054811244</v>
      </c>
    </row>
    <row r="12484" spans="1:7" hidden="1" x14ac:dyDescent="0.2">
      <c r="A12484" t="s">
        <v>422</v>
      </c>
      <c r="B12484">
        <v>1</v>
      </c>
      <c r="C12484">
        <v>26</v>
      </c>
      <c r="D12484" t="s">
        <v>2826</v>
      </c>
      <c r="E12484">
        <v>49.225462</v>
      </c>
      <c r="F12484">
        <v>-122.938563</v>
      </c>
      <c r="G12484">
        <f>IF(route_map__2[[#This Row],[route_label]]&lt;&gt;A12485,0,SQRT((E12485-route_map__2[[#This Row],[stop_lat]])^2 + ((F12485-route_map__2[[#This Row],[stop_lon]])*COS(RADIANS(route_map__2[[#This Row],[stop_lat]])))^2)*111.32)</f>
        <v>0.27990234688630977</v>
      </c>
    </row>
    <row r="12485" spans="1:7" hidden="1" x14ac:dyDescent="0.2">
      <c r="A12485" t="s">
        <v>422</v>
      </c>
      <c r="B12485">
        <v>1</v>
      </c>
      <c r="C12485">
        <v>27</v>
      </c>
      <c r="D12485" t="s">
        <v>2827</v>
      </c>
      <c r="E12485">
        <v>49.223877999999999</v>
      </c>
      <c r="F12485">
        <v>-122.941553</v>
      </c>
      <c r="G12485">
        <f>IF(route_map__2[[#This Row],[route_label]]&lt;&gt;A12486,0,SQRT((E12486-route_map__2[[#This Row],[stop_lat]])^2 + ((F12486-route_map__2[[#This Row],[stop_lon]])*COS(RADIANS(route_map__2[[#This Row],[stop_lat]])))^2)*111.32)</f>
        <v>0.14084369929004345</v>
      </c>
    </row>
    <row r="12486" spans="1:7" hidden="1" x14ac:dyDescent="0.2">
      <c r="A12486" t="s">
        <v>422</v>
      </c>
      <c r="B12486">
        <v>1</v>
      </c>
      <c r="C12486">
        <v>28</v>
      </c>
      <c r="D12486" t="s">
        <v>2828</v>
      </c>
      <c r="E12486">
        <v>49.223070999999997</v>
      </c>
      <c r="F12486">
        <v>-122.943045</v>
      </c>
      <c r="G12486">
        <f>IF(route_map__2[[#This Row],[route_label]]&lt;&gt;A12487,0,SQRT((E12487-route_map__2[[#This Row],[stop_lat]])^2 + ((F12487-route_map__2[[#This Row],[stop_lon]])*COS(RADIANS(route_map__2[[#This Row],[stop_lat]])))^2)*111.32)</f>
        <v>0.22551912029367946</v>
      </c>
    </row>
    <row r="12487" spans="1:7" hidden="1" x14ac:dyDescent="0.2">
      <c r="A12487" t="s">
        <v>422</v>
      </c>
      <c r="B12487">
        <v>1</v>
      </c>
      <c r="C12487">
        <v>29</v>
      </c>
      <c r="D12487" t="s">
        <v>2829</v>
      </c>
      <c r="E12487">
        <v>49.221794000000003</v>
      </c>
      <c r="F12487">
        <v>-122.945453</v>
      </c>
      <c r="G12487">
        <f>IF(route_map__2[[#This Row],[route_label]]&lt;&gt;A12488,0,SQRT((E12488-route_map__2[[#This Row],[stop_lat]])^2 + ((F12488-route_map__2[[#This Row],[stop_lon]])*COS(RADIANS(route_map__2[[#This Row],[stop_lat]])))^2)*111.32)</f>
        <v>0.19351765232257656</v>
      </c>
    </row>
    <row r="12488" spans="1:7" hidden="1" x14ac:dyDescent="0.2">
      <c r="A12488" t="s">
        <v>422</v>
      </c>
      <c r="B12488">
        <v>1</v>
      </c>
      <c r="C12488">
        <v>30</v>
      </c>
      <c r="D12488" t="s">
        <v>2830</v>
      </c>
      <c r="E12488">
        <v>49.220694000000002</v>
      </c>
      <c r="F12488">
        <v>-122.947514</v>
      </c>
      <c r="G12488">
        <f>IF(route_map__2[[#This Row],[route_label]]&lt;&gt;A12489,0,SQRT((E12489-route_map__2[[#This Row],[stop_lat]])^2 + ((F12489-route_map__2[[#This Row],[stop_lon]])*COS(RADIANS(route_map__2[[#This Row],[stop_lat]])))^2)*111.32)</f>
        <v>0.28126906376383509</v>
      </c>
    </row>
    <row r="12489" spans="1:7" hidden="1" x14ac:dyDescent="0.2">
      <c r="A12489" t="s">
        <v>422</v>
      </c>
      <c r="B12489">
        <v>1</v>
      </c>
      <c r="C12489">
        <v>31</v>
      </c>
      <c r="D12489" t="s">
        <v>2831</v>
      </c>
      <c r="E12489">
        <v>49.219093999999998</v>
      </c>
      <c r="F12489">
        <v>-122.950508</v>
      </c>
      <c r="G12489">
        <f>IF(route_map__2[[#This Row],[route_label]]&lt;&gt;A12490,0,SQRT((E12490-route_map__2[[#This Row],[stop_lat]])^2 + ((F12490-route_map__2[[#This Row],[stop_lon]])*COS(RADIANS(route_map__2[[#This Row],[stop_lat]])))^2)*111.32)</f>
        <v>0.20403609176014911</v>
      </c>
    </row>
    <row r="12490" spans="1:7" hidden="1" x14ac:dyDescent="0.2">
      <c r="A12490" t="s">
        <v>422</v>
      </c>
      <c r="B12490">
        <v>1</v>
      </c>
      <c r="C12490">
        <v>32</v>
      </c>
      <c r="D12490" t="s">
        <v>3062</v>
      </c>
      <c r="E12490">
        <v>49.21848</v>
      </c>
      <c r="F12490">
        <v>-122.953152</v>
      </c>
      <c r="G12490">
        <f>IF(route_map__2[[#This Row],[route_label]]&lt;&gt;A12491,0,SQRT((E12491-route_map__2[[#This Row],[stop_lat]])^2 + ((F12491-route_map__2[[#This Row],[stop_lon]])*COS(RADIANS(route_map__2[[#This Row],[stop_lat]])))^2)*111.32)</f>
        <v>0.34899666910828275</v>
      </c>
    </row>
    <row r="12491" spans="1:7" hidden="1" x14ac:dyDescent="0.2">
      <c r="A12491" t="s">
        <v>422</v>
      </c>
      <c r="B12491">
        <v>1</v>
      </c>
      <c r="C12491">
        <v>33</v>
      </c>
      <c r="D12491" t="s">
        <v>3063</v>
      </c>
      <c r="E12491">
        <v>49.218535000000003</v>
      </c>
      <c r="F12491">
        <v>-122.95795099999999</v>
      </c>
      <c r="G12491">
        <f>IF(route_map__2[[#This Row],[route_label]]&lt;&gt;A12492,0,SQRT((E12492-route_map__2[[#This Row],[stop_lat]])^2 + ((F12492-route_map__2[[#This Row],[stop_lon]])*COS(RADIANS(route_map__2[[#This Row],[stop_lat]])))^2)*111.32)</f>
        <v>0.25252771257580908</v>
      </c>
    </row>
    <row r="12492" spans="1:7" hidden="1" x14ac:dyDescent="0.2">
      <c r="A12492" t="s">
        <v>422</v>
      </c>
      <c r="B12492">
        <v>1</v>
      </c>
      <c r="C12492">
        <v>34</v>
      </c>
      <c r="D12492" t="s">
        <v>3064</v>
      </c>
      <c r="E12492">
        <v>49.218539999999997</v>
      </c>
      <c r="F12492">
        <v>-122.96142399999999</v>
      </c>
      <c r="G12492">
        <f>IF(route_map__2[[#This Row],[route_label]]&lt;&gt;A12493,0,SQRT((E12493-route_map__2[[#This Row],[stop_lat]])^2 + ((F12493-route_map__2[[#This Row],[stop_lon]])*COS(RADIANS(route_map__2[[#This Row],[stop_lat]])))^2)*111.32)</f>
        <v>0.27603446344810395</v>
      </c>
    </row>
    <row r="12493" spans="1:7" hidden="1" x14ac:dyDescent="0.2">
      <c r="A12493" t="s">
        <v>422</v>
      </c>
      <c r="B12493">
        <v>1</v>
      </c>
      <c r="C12493">
        <v>35</v>
      </c>
      <c r="D12493" t="s">
        <v>3065</v>
      </c>
      <c r="E12493">
        <v>49.218570999999997</v>
      </c>
      <c r="F12493">
        <v>-122.96522</v>
      </c>
      <c r="G12493">
        <f>IF(route_map__2[[#This Row],[route_label]]&lt;&gt;A12494,0,SQRT((E12494-route_map__2[[#This Row],[stop_lat]])^2 + ((F12494-route_map__2[[#This Row],[stop_lon]])*COS(RADIANS(route_map__2[[#This Row],[stop_lat]])))^2)*111.32)</f>
        <v>0.30246666547535045</v>
      </c>
    </row>
    <row r="12494" spans="1:7" hidden="1" x14ac:dyDescent="0.2">
      <c r="A12494" t="s">
        <v>422</v>
      </c>
      <c r="B12494">
        <v>1</v>
      </c>
      <c r="C12494">
        <v>36</v>
      </c>
      <c r="D12494" t="s">
        <v>3066</v>
      </c>
      <c r="E12494">
        <v>49.219403</v>
      </c>
      <c r="F12494">
        <v>-122.96917999999999</v>
      </c>
      <c r="G12494">
        <f>IF(route_map__2[[#This Row],[route_label]]&lt;&gt;A12495,0,SQRT((E12495-route_map__2[[#This Row],[stop_lat]])^2 + ((F12495-route_map__2[[#This Row],[stop_lon]])*COS(RADIANS(route_map__2[[#This Row],[stop_lat]])))^2)*111.32)</f>
        <v>0.26538666433337138</v>
      </c>
    </row>
    <row r="12495" spans="1:7" hidden="1" x14ac:dyDescent="0.2">
      <c r="A12495" t="s">
        <v>422</v>
      </c>
      <c r="B12495">
        <v>1</v>
      </c>
      <c r="C12495">
        <v>37</v>
      </c>
      <c r="D12495" t="s">
        <v>3067</v>
      </c>
      <c r="E12495">
        <v>49.220162000000002</v>
      </c>
      <c r="F12495">
        <v>-122.97264</v>
      </c>
      <c r="G12495">
        <f>IF(route_map__2[[#This Row],[route_label]]&lt;&gt;A12496,0,SQRT((E12496-route_map__2[[#This Row],[stop_lat]])^2 + ((F12496-route_map__2[[#This Row],[stop_lon]])*COS(RADIANS(route_map__2[[#This Row],[stop_lat]])))^2)*111.32)</f>
        <v>0.23103466353735524</v>
      </c>
    </row>
    <row r="12496" spans="1:7" hidden="1" x14ac:dyDescent="0.2">
      <c r="A12496" t="s">
        <v>422</v>
      </c>
      <c r="B12496">
        <v>1</v>
      </c>
      <c r="C12496">
        <v>38</v>
      </c>
      <c r="D12496" t="s">
        <v>3068</v>
      </c>
      <c r="E12496">
        <v>49.220877000000002</v>
      </c>
      <c r="F12496">
        <v>-122.975623</v>
      </c>
      <c r="G12496">
        <f>IF(route_map__2[[#This Row],[route_label]]&lt;&gt;A12497,0,SQRT((E12497-route_map__2[[#This Row],[stop_lat]])^2 + ((F12497-route_map__2[[#This Row],[stop_lon]])*COS(RADIANS(route_map__2[[#This Row],[stop_lat]])))^2)*111.32)</f>
        <v>0.35168477395156128</v>
      </c>
    </row>
    <row r="12497" spans="1:7" hidden="1" x14ac:dyDescent="0.2">
      <c r="A12497" t="s">
        <v>422</v>
      </c>
      <c r="B12497">
        <v>1</v>
      </c>
      <c r="C12497">
        <v>39</v>
      </c>
      <c r="D12497" t="s">
        <v>3069</v>
      </c>
      <c r="E12497">
        <v>49.222234</v>
      </c>
      <c r="F12497">
        <v>-122.979991</v>
      </c>
      <c r="G12497">
        <f>IF(route_map__2[[#This Row],[route_label]]&lt;&gt;A12498,0,SQRT((E12498-route_map__2[[#This Row],[stop_lat]])^2 + ((F12498-route_map__2[[#This Row],[stop_lon]])*COS(RADIANS(route_map__2[[#This Row],[stop_lat]])))^2)*111.32)</f>
        <v>0.2821493150736647</v>
      </c>
    </row>
    <row r="12498" spans="1:7" hidden="1" x14ac:dyDescent="0.2">
      <c r="A12498" t="s">
        <v>422</v>
      </c>
      <c r="B12498">
        <v>1</v>
      </c>
      <c r="C12498">
        <v>40</v>
      </c>
      <c r="D12498" t="s">
        <v>3070</v>
      </c>
      <c r="E12498">
        <v>49.223353000000003</v>
      </c>
      <c r="F12498">
        <v>-122.983473</v>
      </c>
      <c r="G12498">
        <f>IF(route_map__2[[#This Row],[route_label]]&lt;&gt;A12499,0,SQRT((E12499-route_map__2[[#This Row],[stop_lat]])^2 + ((F12499-route_map__2[[#This Row],[stop_lon]])*COS(RADIANS(route_map__2[[#This Row],[stop_lat]])))^2)*111.32)</f>
        <v>0.16474842709692986</v>
      </c>
    </row>
    <row r="12499" spans="1:7" hidden="1" x14ac:dyDescent="0.2">
      <c r="A12499" t="s">
        <v>422</v>
      </c>
      <c r="B12499">
        <v>1</v>
      </c>
      <c r="C12499">
        <v>41</v>
      </c>
      <c r="D12499" t="s">
        <v>3071</v>
      </c>
      <c r="E12499">
        <v>49.224004000000001</v>
      </c>
      <c r="F12499">
        <v>-122.985508</v>
      </c>
      <c r="G12499">
        <f>IF(route_map__2[[#This Row],[route_label]]&lt;&gt;A12500,0,SQRT((E12500-route_map__2[[#This Row],[stop_lat]])^2 + ((F12500-route_map__2[[#This Row],[stop_lon]])*COS(RADIANS(route_map__2[[#This Row],[stop_lat]])))^2)*111.32)</f>
        <v>0.33239896750675746</v>
      </c>
    </row>
    <row r="12500" spans="1:7" hidden="1" x14ac:dyDescent="0.2">
      <c r="A12500" t="s">
        <v>422</v>
      </c>
      <c r="B12500">
        <v>1</v>
      </c>
      <c r="C12500">
        <v>42</v>
      </c>
      <c r="D12500" t="s">
        <v>3072</v>
      </c>
      <c r="E12500">
        <v>49.225320000000004</v>
      </c>
      <c r="F12500">
        <v>-122.98961199999999</v>
      </c>
      <c r="G12500">
        <f>IF(route_map__2[[#This Row],[route_label]]&lt;&gt;A12501,0,SQRT((E12501-route_map__2[[#This Row],[stop_lat]])^2 + ((F12501-route_map__2[[#This Row],[stop_lon]])*COS(RADIANS(route_map__2[[#This Row],[stop_lat]])))^2)*111.32)</f>
        <v>0.19854128554232242</v>
      </c>
    </row>
    <row r="12501" spans="1:7" hidden="1" x14ac:dyDescent="0.2">
      <c r="A12501" t="s">
        <v>422</v>
      </c>
      <c r="B12501">
        <v>1</v>
      </c>
      <c r="C12501">
        <v>43</v>
      </c>
      <c r="D12501" t="s">
        <v>3073</v>
      </c>
      <c r="E12501">
        <v>49.226120999999999</v>
      </c>
      <c r="F12501">
        <v>-122.992052</v>
      </c>
      <c r="G12501">
        <f>IF(route_map__2[[#This Row],[route_label]]&lt;&gt;A12502,0,SQRT((E12502-route_map__2[[#This Row],[stop_lat]])^2 + ((F12502-route_map__2[[#This Row],[stop_lon]])*COS(RADIANS(route_map__2[[#This Row],[stop_lat]])))^2)*111.32)</f>
        <v>0.25127482269433637</v>
      </c>
    </row>
    <row r="12502" spans="1:7" hidden="1" x14ac:dyDescent="0.2">
      <c r="A12502" t="s">
        <v>422</v>
      </c>
      <c r="B12502">
        <v>1</v>
      </c>
      <c r="C12502">
        <v>44</v>
      </c>
      <c r="D12502" t="s">
        <v>3074</v>
      </c>
      <c r="E12502">
        <v>49.227162999999997</v>
      </c>
      <c r="F12502">
        <v>-122.99511800000001</v>
      </c>
      <c r="G12502">
        <f>IF(route_map__2[[#This Row],[route_label]]&lt;&gt;A12503,0,SQRT((E12503-route_map__2[[#This Row],[stop_lat]])^2 + ((F12503-route_map__2[[#This Row],[stop_lon]])*COS(RADIANS(route_map__2[[#This Row],[stop_lat]])))^2)*111.32)</f>
        <v>0.13499049076949476</v>
      </c>
    </row>
    <row r="12503" spans="1:7" hidden="1" x14ac:dyDescent="0.2">
      <c r="A12503" t="s">
        <v>422</v>
      </c>
      <c r="B12503">
        <v>1</v>
      </c>
      <c r="C12503">
        <v>45</v>
      </c>
      <c r="D12503" t="s">
        <v>3075</v>
      </c>
      <c r="E12503">
        <v>49.227685000000001</v>
      </c>
      <c r="F12503">
        <v>-122.99679399999999</v>
      </c>
      <c r="G12503">
        <f>IF(route_map__2[[#This Row],[route_label]]&lt;&gt;A12504,0,SQRT((E12504-route_map__2[[#This Row],[stop_lat]])^2 + ((F12504-route_map__2[[#This Row],[stop_lon]])*COS(RADIANS(route_map__2[[#This Row],[stop_lat]])))^2)*111.32)</f>
        <v>0.23661649531949422</v>
      </c>
    </row>
    <row r="12504" spans="1:7" hidden="1" x14ac:dyDescent="0.2">
      <c r="A12504" t="s">
        <v>422</v>
      </c>
      <c r="B12504">
        <v>1</v>
      </c>
      <c r="C12504">
        <v>46</v>
      </c>
      <c r="D12504" t="s">
        <v>3076</v>
      </c>
      <c r="E12504">
        <v>49.228641000000003</v>
      </c>
      <c r="F12504">
        <v>-122.999701</v>
      </c>
      <c r="G12504">
        <f>IF(route_map__2[[#This Row],[route_label]]&lt;&gt;A12505,0,SQRT((E12505-route_map__2[[#This Row],[stop_lat]])^2 + ((F12505-route_map__2[[#This Row],[stop_lon]])*COS(RADIANS(route_map__2[[#This Row],[stop_lat]])))^2)*111.32)</f>
        <v>0.47365150784089299</v>
      </c>
    </row>
    <row r="12505" spans="1:7" hidden="1" x14ac:dyDescent="0.2">
      <c r="A12505" t="s">
        <v>422</v>
      </c>
      <c r="B12505">
        <v>1</v>
      </c>
      <c r="C12505">
        <v>47</v>
      </c>
      <c r="D12505" t="s">
        <v>1723</v>
      </c>
      <c r="E12505">
        <v>49.230542</v>
      </c>
      <c r="F12505">
        <v>-123.00552999999999</v>
      </c>
      <c r="G12505">
        <f>IF(route_map__2[[#This Row],[route_label]]&lt;&gt;A12506,0,SQRT((E12506-route_map__2[[#This Row],[stop_lat]])^2 + ((F12506-route_map__2[[#This Row],[stop_lon]])*COS(RADIANS(route_map__2[[#This Row],[stop_lat]])))^2)*111.32)</f>
        <v>0.21480722909890052</v>
      </c>
    </row>
    <row r="12506" spans="1:7" hidden="1" x14ac:dyDescent="0.2">
      <c r="A12506" t="s">
        <v>422</v>
      </c>
      <c r="B12506">
        <v>1</v>
      </c>
      <c r="C12506">
        <v>48</v>
      </c>
      <c r="D12506" t="s">
        <v>1724</v>
      </c>
      <c r="E12506">
        <v>49.231422999999999</v>
      </c>
      <c r="F12506">
        <v>-123.00815900000001</v>
      </c>
      <c r="G12506">
        <f>IF(route_map__2[[#This Row],[route_label]]&lt;&gt;A12507,0,SQRT((E12507-route_map__2[[#This Row],[stop_lat]])^2 + ((F12507-route_map__2[[#This Row],[stop_lon]])*COS(RADIANS(route_map__2[[#This Row],[stop_lat]])))^2)*111.32)</f>
        <v>0.19812330574973203</v>
      </c>
    </row>
    <row r="12507" spans="1:7" hidden="1" x14ac:dyDescent="0.2">
      <c r="A12507" t="s">
        <v>422</v>
      </c>
      <c r="B12507">
        <v>1</v>
      </c>
      <c r="C12507">
        <v>49</v>
      </c>
      <c r="D12507" t="s">
        <v>1725</v>
      </c>
      <c r="E12507">
        <v>49.232216000000001</v>
      </c>
      <c r="F12507">
        <v>-123.010599</v>
      </c>
      <c r="G12507">
        <f>IF(route_map__2[[#This Row],[route_label]]&lt;&gt;A12508,0,SQRT((E12508-route_map__2[[#This Row],[stop_lat]])^2 + ((F12508-route_map__2[[#This Row],[stop_lon]])*COS(RADIANS(route_map__2[[#This Row],[stop_lat]])))^2)*111.32)</f>
        <v>0.41279668526567803</v>
      </c>
    </row>
    <row r="12508" spans="1:7" hidden="1" x14ac:dyDescent="0.2">
      <c r="A12508" t="s">
        <v>422</v>
      </c>
      <c r="B12508">
        <v>1</v>
      </c>
      <c r="C12508">
        <v>50</v>
      </c>
      <c r="D12508" t="s">
        <v>1726</v>
      </c>
      <c r="E12508">
        <v>49.232908000000002</v>
      </c>
      <c r="F12508">
        <v>-123.016178</v>
      </c>
      <c r="G12508">
        <f>IF(route_map__2[[#This Row],[route_label]]&lt;&gt;A12509,0,SQRT((E12509-route_map__2[[#This Row],[stop_lat]])^2 + ((F12509-route_map__2[[#This Row],[stop_lon]])*COS(RADIANS(route_map__2[[#This Row],[stop_lat]])))^2)*111.32)</f>
        <v>0.25670472486898138</v>
      </c>
    </row>
    <row r="12509" spans="1:7" hidden="1" x14ac:dyDescent="0.2">
      <c r="A12509" t="s">
        <v>422</v>
      </c>
      <c r="B12509">
        <v>1</v>
      </c>
      <c r="C12509">
        <v>51</v>
      </c>
      <c r="D12509" t="s">
        <v>1727</v>
      </c>
      <c r="E12509">
        <v>49.232660000000003</v>
      </c>
      <c r="F12509">
        <v>-123.019689</v>
      </c>
      <c r="G12509">
        <f>IF(route_map__2[[#This Row],[route_label]]&lt;&gt;A12510,0,SQRT((E12510-route_map__2[[#This Row],[stop_lat]])^2 + ((F12510-route_map__2[[#This Row],[stop_lon]])*COS(RADIANS(route_map__2[[#This Row],[stop_lat]])))^2)*111.32)</f>
        <v>0.32163295049586921</v>
      </c>
    </row>
    <row r="12510" spans="1:7" hidden="1" x14ac:dyDescent="0.2">
      <c r="A12510" t="s">
        <v>422</v>
      </c>
      <c r="B12510">
        <v>1</v>
      </c>
      <c r="C12510">
        <v>52</v>
      </c>
      <c r="D12510" t="s">
        <v>1728</v>
      </c>
      <c r="E12510">
        <v>49.232402</v>
      </c>
      <c r="F12510">
        <v>-123.024096</v>
      </c>
      <c r="G12510">
        <f>IF(route_map__2[[#This Row],[route_label]]&lt;&gt;A12511,0,SQRT((E12511-route_map__2[[#This Row],[stop_lat]])^2 + ((F12511-route_map__2[[#This Row],[stop_lon]])*COS(RADIANS(route_map__2[[#This Row],[stop_lat]])))^2)*111.32)</f>
        <v>0.33145740860299555</v>
      </c>
    </row>
    <row r="12511" spans="1:7" hidden="1" x14ac:dyDescent="0.2">
      <c r="A12511" t="s">
        <v>422</v>
      </c>
      <c r="B12511">
        <v>1</v>
      </c>
      <c r="C12511">
        <v>53</v>
      </c>
      <c r="D12511" t="s">
        <v>1729</v>
      </c>
      <c r="E12511">
        <v>49.232179000000002</v>
      </c>
      <c r="F12511">
        <v>-123.028643</v>
      </c>
      <c r="G12511">
        <f>IF(route_map__2[[#This Row],[route_label]]&lt;&gt;A12512,0,SQRT((E12512-route_map__2[[#This Row],[stop_lat]])^2 + ((F12512-route_map__2[[#This Row],[stop_lon]])*COS(RADIANS(route_map__2[[#This Row],[stop_lat]])))^2)*111.32)</f>
        <v>0.388556474145902</v>
      </c>
    </row>
    <row r="12512" spans="1:7" hidden="1" x14ac:dyDescent="0.2">
      <c r="A12512" t="s">
        <v>422</v>
      </c>
      <c r="B12512">
        <v>1</v>
      </c>
      <c r="C12512">
        <v>54</v>
      </c>
      <c r="D12512" t="s">
        <v>1730</v>
      </c>
      <c r="E12512">
        <v>49.233186000000003</v>
      </c>
      <c r="F12512">
        <v>-123.033761</v>
      </c>
      <c r="G12512">
        <f>IF(route_map__2[[#This Row],[route_label]]&lt;&gt;A12513,0,SQRT((E12513-route_map__2[[#This Row],[stop_lat]])^2 + ((F12513-route_map__2[[#This Row],[stop_lon]])*COS(RADIANS(route_map__2[[#This Row],[stop_lat]])))^2)*111.32)</f>
        <v>0.22677843541568157</v>
      </c>
    </row>
    <row r="12513" spans="1:7" hidden="1" x14ac:dyDescent="0.2">
      <c r="A12513" t="s">
        <v>422</v>
      </c>
      <c r="B12513">
        <v>1</v>
      </c>
      <c r="C12513">
        <v>55</v>
      </c>
      <c r="D12513" t="s">
        <v>1731</v>
      </c>
      <c r="E12513">
        <v>49.234462000000001</v>
      </c>
      <c r="F12513">
        <v>-123.036193</v>
      </c>
      <c r="G12513">
        <f>IF(route_map__2[[#This Row],[route_label]]&lt;&gt;A12514,0,SQRT((E12514-route_map__2[[#This Row],[stop_lat]])^2 + ((F12514-route_map__2[[#This Row],[stop_lon]])*COS(RADIANS(route_map__2[[#This Row],[stop_lat]])))^2)*111.32)</f>
        <v>0.16038087702623829</v>
      </c>
    </row>
    <row r="12514" spans="1:7" hidden="1" x14ac:dyDescent="0.2">
      <c r="A12514" t="s">
        <v>422</v>
      </c>
      <c r="B12514">
        <v>1</v>
      </c>
      <c r="C12514">
        <v>56</v>
      </c>
      <c r="D12514" t="s">
        <v>1732</v>
      </c>
      <c r="E12514">
        <v>49.235236999999998</v>
      </c>
      <c r="F12514">
        <v>-123.038053</v>
      </c>
      <c r="G12514">
        <f>IF(route_map__2[[#This Row],[route_label]]&lt;&gt;A12515,0,SQRT((E12515-route_map__2[[#This Row],[stop_lat]])^2 + ((F12515-route_map__2[[#This Row],[stop_lon]])*COS(RADIANS(route_map__2[[#This Row],[stop_lat]])))^2)*111.32)</f>
        <v>0.36979465679498341</v>
      </c>
    </row>
    <row r="12515" spans="1:7" hidden="1" x14ac:dyDescent="0.2">
      <c r="A12515" t="s">
        <v>422</v>
      </c>
      <c r="B12515">
        <v>1</v>
      </c>
      <c r="C12515">
        <v>57</v>
      </c>
      <c r="D12515" t="s">
        <v>1733</v>
      </c>
      <c r="E12515">
        <v>49.236114000000001</v>
      </c>
      <c r="F12515">
        <v>-123.04295999999999</v>
      </c>
      <c r="G12515">
        <f>IF(route_map__2[[#This Row],[route_label]]&lt;&gt;A12516,0,SQRT((E12516-route_map__2[[#This Row],[stop_lat]])^2 + ((F12516-route_map__2[[#This Row],[stop_lon]])*COS(RADIANS(route_map__2[[#This Row],[stop_lat]])))^2)*111.32)</f>
        <v>0.30338723291758907</v>
      </c>
    </row>
    <row r="12516" spans="1:7" hidden="1" x14ac:dyDescent="0.2">
      <c r="A12516" t="s">
        <v>422</v>
      </c>
      <c r="B12516">
        <v>1</v>
      </c>
      <c r="C12516">
        <v>58</v>
      </c>
      <c r="D12516" t="s">
        <v>1734</v>
      </c>
      <c r="E12516">
        <v>49.236930999999998</v>
      </c>
      <c r="F12516">
        <v>-123.046942</v>
      </c>
      <c r="G12516">
        <f>IF(route_map__2[[#This Row],[route_label]]&lt;&gt;A12517,0,SQRT((E12517-route_map__2[[#This Row],[stop_lat]])^2 + ((F12517-route_map__2[[#This Row],[stop_lon]])*COS(RADIANS(route_map__2[[#This Row],[stop_lat]])))^2)*111.32)</f>
        <v>0.31046879799913235</v>
      </c>
    </row>
    <row r="12517" spans="1:7" hidden="1" x14ac:dyDescent="0.2">
      <c r="A12517" t="s">
        <v>422</v>
      </c>
      <c r="B12517">
        <v>1</v>
      </c>
      <c r="C12517">
        <v>59</v>
      </c>
      <c r="D12517" t="s">
        <v>1735</v>
      </c>
      <c r="E12517">
        <v>49.238483000000002</v>
      </c>
      <c r="F12517">
        <v>-123.05049099999999</v>
      </c>
      <c r="G12517">
        <f>IF(route_map__2[[#This Row],[route_label]]&lt;&gt;A12518,0,SQRT((E12518-route_map__2[[#This Row],[stop_lat]])^2 + ((F12518-route_map__2[[#This Row],[stop_lon]])*COS(RADIANS(route_map__2[[#This Row],[stop_lat]])))^2)*111.32)</f>
        <v>0.34739425668479806</v>
      </c>
    </row>
    <row r="12518" spans="1:7" hidden="1" x14ac:dyDescent="0.2">
      <c r="A12518" t="s">
        <v>422</v>
      </c>
      <c r="B12518">
        <v>1</v>
      </c>
      <c r="C12518">
        <v>60</v>
      </c>
      <c r="D12518" t="s">
        <v>1736</v>
      </c>
      <c r="E12518">
        <v>49.240309000000003</v>
      </c>
      <c r="F12518">
        <v>-123.054367</v>
      </c>
      <c r="G12518">
        <f>IF(route_map__2[[#This Row],[route_label]]&lt;&gt;A12519,0,SQRT((E12519-route_map__2[[#This Row],[stop_lat]])^2 + ((F12519-route_map__2[[#This Row],[stop_lon]])*COS(RADIANS(route_map__2[[#This Row],[stop_lat]])))^2)*111.32)</f>
        <v>0.36673790423098013</v>
      </c>
    </row>
    <row r="12519" spans="1:7" hidden="1" x14ac:dyDescent="0.2">
      <c r="A12519" t="s">
        <v>422</v>
      </c>
      <c r="B12519">
        <v>1</v>
      </c>
      <c r="C12519">
        <v>61</v>
      </c>
      <c r="D12519" t="s">
        <v>1737</v>
      </c>
      <c r="E12519">
        <v>49.242198999999999</v>
      </c>
      <c r="F12519">
        <v>-123.0585</v>
      </c>
      <c r="G12519">
        <f>IF(route_map__2[[#This Row],[route_label]]&lt;&gt;A12520,0,SQRT((E12520-route_map__2[[#This Row],[stop_lat]])^2 + ((F12520-route_map__2[[#This Row],[stop_lon]])*COS(RADIANS(route_map__2[[#This Row],[stop_lat]])))^2)*111.32)</f>
        <v>0.32040362232239344</v>
      </c>
    </row>
    <row r="12520" spans="1:7" hidden="1" x14ac:dyDescent="0.2">
      <c r="A12520" t="s">
        <v>422</v>
      </c>
      <c r="B12520">
        <v>1</v>
      </c>
      <c r="C12520">
        <v>62</v>
      </c>
      <c r="D12520" t="s">
        <v>1738</v>
      </c>
      <c r="E12520">
        <v>49.243837999999997</v>
      </c>
      <c r="F12520">
        <v>-123.062124</v>
      </c>
      <c r="G12520">
        <f>IF(route_map__2[[#This Row],[route_label]]&lt;&gt;A12521,0,SQRT((E12521-route_map__2[[#This Row],[stop_lat]])^2 + ((F12521-route_map__2[[#This Row],[stop_lon]])*COS(RADIANS(route_map__2[[#This Row],[stop_lat]])))^2)*111.32)</f>
        <v>0.32011337581712046</v>
      </c>
    </row>
    <row r="12521" spans="1:7" hidden="1" x14ac:dyDescent="0.2">
      <c r="A12521" t="s">
        <v>422</v>
      </c>
      <c r="B12521">
        <v>1</v>
      </c>
      <c r="C12521">
        <v>63</v>
      </c>
      <c r="D12521" t="s">
        <v>1739</v>
      </c>
      <c r="E12521">
        <v>49.245542999999998</v>
      </c>
      <c r="F12521">
        <v>-123.06567099999999</v>
      </c>
      <c r="G12521">
        <f>IF(route_map__2[[#This Row],[route_label]]&lt;&gt;A12522,0,SQRT((E12522-route_map__2[[#This Row],[stop_lat]])^2 + ((F12522-route_map__2[[#This Row],[stop_lon]])*COS(RADIANS(route_map__2[[#This Row],[stop_lat]])))^2)*111.32)</f>
        <v>0.32740567304453672</v>
      </c>
    </row>
    <row r="12522" spans="1:7" hidden="1" x14ac:dyDescent="0.2">
      <c r="A12522" t="s">
        <v>422</v>
      </c>
      <c r="B12522">
        <v>1</v>
      </c>
      <c r="C12522">
        <v>64</v>
      </c>
      <c r="D12522" t="s">
        <v>1740</v>
      </c>
      <c r="E12522">
        <v>49.247236000000001</v>
      </c>
      <c r="F12522">
        <v>-123.069355</v>
      </c>
      <c r="G12522">
        <f>IF(route_map__2[[#This Row],[route_label]]&lt;&gt;A12523,0,SQRT((E12523-route_map__2[[#This Row],[stop_lat]])^2 + ((F12523-route_map__2[[#This Row],[stop_lon]])*COS(RADIANS(route_map__2[[#This Row],[stop_lat]])))^2)*111.32)</f>
        <v>0.31672943522683017</v>
      </c>
    </row>
    <row r="12523" spans="1:7" hidden="1" x14ac:dyDescent="0.2">
      <c r="A12523" t="s">
        <v>422</v>
      </c>
      <c r="B12523">
        <v>1</v>
      </c>
      <c r="C12523">
        <v>65</v>
      </c>
      <c r="D12523" t="s">
        <v>1741</v>
      </c>
      <c r="E12523">
        <v>49.248894</v>
      </c>
      <c r="F12523">
        <v>-123.072897</v>
      </c>
      <c r="G12523">
        <f>IF(route_map__2[[#This Row],[route_label]]&lt;&gt;A12524,0,SQRT((E12524-route_map__2[[#This Row],[stop_lat]])^2 + ((F12524-route_map__2[[#This Row],[stop_lon]])*COS(RADIANS(route_map__2[[#This Row],[stop_lat]])))^2)*111.32)</f>
        <v>0.32277395431097078</v>
      </c>
    </row>
    <row r="12524" spans="1:7" hidden="1" x14ac:dyDescent="0.2">
      <c r="A12524" t="s">
        <v>422</v>
      </c>
      <c r="B12524">
        <v>1</v>
      </c>
      <c r="C12524">
        <v>66</v>
      </c>
      <c r="D12524" t="s">
        <v>1742</v>
      </c>
      <c r="E12524">
        <v>49.250509999999998</v>
      </c>
      <c r="F12524">
        <v>-123.07658499999999</v>
      </c>
      <c r="G12524">
        <f>IF(route_map__2[[#This Row],[route_label]]&lt;&gt;A12525,0,SQRT((E12525-route_map__2[[#This Row],[stop_lat]])^2 + ((F12525-route_map__2[[#This Row],[stop_lon]])*COS(RADIANS(route_map__2[[#This Row],[stop_lat]])))^2)*111.32)</f>
        <v>0.33746505135678201</v>
      </c>
    </row>
    <row r="12525" spans="1:7" hidden="1" x14ac:dyDescent="0.2">
      <c r="A12525" t="s">
        <v>422</v>
      </c>
      <c r="B12525">
        <v>1</v>
      </c>
      <c r="C12525">
        <v>67</v>
      </c>
      <c r="D12525" t="s">
        <v>1743</v>
      </c>
      <c r="E12525">
        <v>49.252366000000002</v>
      </c>
      <c r="F12525">
        <v>-123.080257</v>
      </c>
      <c r="G12525">
        <f>IF(route_map__2[[#This Row],[route_label]]&lt;&gt;A12526,0,SQRT((E12526-route_map__2[[#This Row],[stop_lat]])^2 + ((F12526-route_map__2[[#This Row],[stop_lon]])*COS(RADIANS(route_map__2[[#This Row],[stop_lat]])))^2)*111.32)</f>
        <v>0.34122131053283683</v>
      </c>
    </row>
    <row r="12526" spans="1:7" hidden="1" x14ac:dyDescent="0.2">
      <c r="A12526" t="s">
        <v>422</v>
      </c>
      <c r="B12526">
        <v>1</v>
      </c>
      <c r="C12526">
        <v>68</v>
      </c>
      <c r="D12526" t="s">
        <v>1744</v>
      </c>
      <c r="E12526">
        <v>49.254147000000003</v>
      </c>
      <c r="F12526">
        <v>-123.084079</v>
      </c>
      <c r="G12526">
        <f>IF(route_map__2[[#This Row],[route_label]]&lt;&gt;A12527,0,SQRT((E12527-route_map__2[[#This Row],[stop_lat]])^2 + ((F12527-route_map__2[[#This Row],[stop_lon]])*COS(RADIANS(route_map__2[[#This Row],[stop_lat]])))^2)*111.32)</f>
        <v>0.54984872285631003</v>
      </c>
    </row>
    <row r="12527" spans="1:7" hidden="1" x14ac:dyDescent="0.2">
      <c r="A12527" t="s">
        <v>422</v>
      </c>
      <c r="B12527">
        <v>1</v>
      </c>
      <c r="C12527">
        <v>69</v>
      </c>
      <c r="D12527" t="s">
        <v>1745</v>
      </c>
      <c r="E12527">
        <v>49.257027000000001</v>
      </c>
      <c r="F12527">
        <v>-123.090227</v>
      </c>
      <c r="G12527">
        <f>IF(route_map__2[[#This Row],[route_label]]&lt;&gt;A12528,0,SQRT((E12528-route_map__2[[#This Row],[stop_lat]])^2 + ((F12528-route_map__2[[#This Row],[stop_lon]])*COS(RADIANS(route_map__2[[#This Row],[stop_lat]])))^2)*111.32)</f>
        <v>0.27516092097713923</v>
      </c>
    </row>
    <row r="12528" spans="1:7" hidden="1" x14ac:dyDescent="0.2">
      <c r="A12528" t="s">
        <v>422</v>
      </c>
      <c r="B12528">
        <v>1</v>
      </c>
      <c r="C12528">
        <v>70</v>
      </c>
      <c r="D12528" t="s">
        <v>1746</v>
      </c>
      <c r="E12528">
        <v>49.25817</v>
      </c>
      <c r="F12528">
        <v>-123.093585</v>
      </c>
      <c r="G12528">
        <f>IF(route_map__2[[#This Row],[route_label]]&lt;&gt;A12529,0,SQRT((E12529-route_map__2[[#This Row],[stop_lat]])^2 + ((F12529-route_map__2[[#This Row],[stop_lon]])*COS(RADIANS(route_map__2[[#This Row],[stop_lat]])))^2)*111.32)</f>
        <v>0.31563740283431702</v>
      </c>
    </row>
    <row r="12529" spans="1:7" hidden="1" x14ac:dyDescent="0.2">
      <c r="A12529" t="s">
        <v>422</v>
      </c>
      <c r="B12529">
        <v>1</v>
      </c>
      <c r="C12529">
        <v>71</v>
      </c>
      <c r="D12529" t="s">
        <v>1747</v>
      </c>
      <c r="E12529">
        <v>49.260171</v>
      </c>
      <c r="F12529">
        <v>-123.09666300000001</v>
      </c>
      <c r="G12529">
        <f>IF(route_map__2[[#This Row],[route_label]]&lt;&gt;A12530,0,SQRT((E12530-route_map__2[[#This Row],[stop_lat]])^2 + ((F12530-route_map__2[[#This Row],[stop_lon]])*COS(RADIANS(route_map__2[[#This Row],[stop_lat]])))^2)*111.32)</f>
        <v>0.41120709825206864</v>
      </c>
    </row>
    <row r="12530" spans="1:7" hidden="1" x14ac:dyDescent="0.2">
      <c r="A12530" t="s">
        <v>422</v>
      </c>
      <c r="B12530">
        <v>1</v>
      </c>
      <c r="C12530">
        <v>72</v>
      </c>
      <c r="D12530" t="s">
        <v>1401</v>
      </c>
      <c r="E12530">
        <v>49.263295999999997</v>
      </c>
      <c r="F12530">
        <v>-123.099681</v>
      </c>
      <c r="G12530">
        <f>IF(route_map__2[[#This Row],[route_label]]&lt;&gt;A12531,0,SQRT((E12531-route_map__2[[#This Row],[stop_lat]])^2 + ((F12531-route_map__2[[#This Row],[stop_lon]])*COS(RADIANS(route_map__2[[#This Row],[stop_lat]])))^2)*111.32)</f>
        <v>0.23883597773632301</v>
      </c>
    </row>
    <row r="12531" spans="1:7" hidden="1" x14ac:dyDescent="0.2">
      <c r="A12531" t="s">
        <v>422</v>
      </c>
      <c r="B12531">
        <v>1</v>
      </c>
      <c r="C12531">
        <v>73</v>
      </c>
      <c r="D12531" t="s">
        <v>1095</v>
      </c>
      <c r="E12531">
        <v>49.265338999999997</v>
      </c>
      <c r="F12531">
        <v>-123.100685</v>
      </c>
      <c r="G12531">
        <f>IF(route_map__2[[#This Row],[route_label]]&lt;&gt;A12532,0,SQRT((E12532-route_map__2[[#This Row],[stop_lat]])^2 + ((F12532-route_map__2[[#This Row],[stop_lon]])*COS(RADIANS(route_map__2[[#This Row],[stop_lat]])))^2)*111.32)</f>
        <v>0.15363068539397312</v>
      </c>
    </row>
    <row r="12532" spans="1:7" hidden="1" x14ac:dyDescent="0.2">
      <c r="A12532" t="s">
        <v>422</v>
      </c>
      <c r="B12532">
        <v>1</v>
      </c>
      <c r="C12532">
        <v>74</v>
      </c>
      <c r="D12532" t="s">
        <v>1096</v>
      </c>
      <c r="E12532">
        <v>49.266719000000002</v>
      </c>
      <c r="F12532">
        <v>-123.100662</v>
      </c>
      <c r="G12532">
        <f>IF(route_map__2[[#This Row],[route_label]]&lt;&gt;A12533,0,SQRT((E12533-route_map__2[[#This Row],[stop_lat]])^2 + ((F12533-route_map__2[[#This Row],[stop_lon]])*COS(RADIANS(route_map__2[[#This Row],[stop_lat]])))^2)*111.32)</f>
        <v>0.30478496538232819</v>
      </c>
    </row>
    <row r="12533" spans="1:7" hidden="1" x14ac:dyDescent="0.2">
      <c r="A12533" t="s">
        <v>422</v>
      </c>
      <c r="B12533">
        <v>1</v>
      </c>
      <c r="C12533">
        <v>75</v>
      </c>
      <c r="D12533" t="s">
        <v>1097</v>
      </c>
      <c r="E12533">
        <v>49.269455000000001</v>
      </c>
      <c r="F12533">
        <v>-123.100505</v>
      </c>
      <c r="G12533">
        <f>IF(route_map__2[[#This Row],[route_label]]&lt;&gt;A12534,0,SQRT((E12534-route_map__2[[#This Row],[stop_lat]])^2 + ((F12534-route_map__2[[#This Row],[stop_lon]])*COS(RADIANS(route_map__2[[#This Row],[stop_lat]])))^2)*111.32)</f>
        <v>0.44132465910438295</v>
      </c>
    </row>
    <row r="12534" spans="1:7" hidden="1" x14ac:dyDescent="0.2">
      <c r="A12534" t="s">
        <v>422</v>
      </c>
      <c r="B12534">
        <v>1</v>
      </c>
      <c r="C12534">
        <v>76</v>
      </c>
      <c r="D12534" t="s">
        <v>1098</v>
      </c>
      <c r="E12534">
        <v>49.273395000000001</v>
      </c>
      <c r="F12534">
        <v>-123.09983099999999</v>
      </c>
      <c r="G12534">
        <f>IF(route_map__2[[#This Row],[route_label]]&lt;&gt;A12535,0,SQRT((E12535-route_map__2[[#This Row],[stop_lat]])^2 + ((F12535-route_map__2[[#This Row],[stop_lon]])*COS(RADIANS(route_map__2[[#This Row],[stop_lat]])))^2)*111.32)</f>
        <v>0.21448705293613296</v>
      </c>
    </row>
    <row r="12535" spans="1:7" hidden="1" x14ac:dyDescent="0.2">
      <c r="A12535" t="s">
        <v>422</v>
      </c>
      <c r="B12535">
        <v>1</v>
      </c>
      <c r="C12535">
        <v>77</v>
      </c>
      <c r="D12535" t="s">
        <v>1099</v>
      </c>
      <c r="E12535">
        <v>49.275320999999998</v>
      </c>
      <c r="F12535">
        <v>-123.09974800000001</v>
      </c>
      <c r="G12535">
        <f>IF(route_map__2[[#This Row],[route_label]]&lt;&gt;A12536,0,SQRT((E12536-route_map__2[[#This Row],[stop_lat]])^2 + ((F12536-route_map__2[[#This Row],[stop_lon]])*COS(RADIANS(route_map__2[[#This Row],[stop_lat]])))^2)*111.32)</f>
        <v>0.40611317312133666</v>
      </c>
    </row>
    <row r="12536" spans="1:7" hidden="1" x14ac:dyDescent="0.2">
      <c r="A12536" t="s">
        <v>422</v>
      </c>
      <c r="B12536">
        <v>1</v>
      </c>
      <c r="C12536">
        <v>78</v>
      </c>
      <c r="D12536" t="s">
        <v>1100</v>
      </c>
      <c r="E12536">
        <v>49.278967999999999</v>
      </c>
      <c r="F12536">
        <v>-123.09960700000001</v>
      </c>
      <c r="G12536">
        <f>IF(route_map__2[[#This Row],[route_label]]&lt;&gt;A12537,0,SQRT((E12537-route_map__2[[#This Row],[stop_lat]])^2 + ((F12537-route_map__2[[#This Row],[stop_lon]])*COS(RADIANS(route_map__2[[#This Row],[stop_lat]])))^2)*111.32)</f>
        <v>0.17300091380032434</v>
      </c>
    </row>
    <row r="12537" spans="1:7" hidden="1" x14ac:dyDescent="0.2">
      <c r="A12537" t="s">
        <v>422</v>
      </c>
      <c r="B12537">
        <v>1</v>
      </c>
      <c r="C12537">
        <v>79</v>
      </c>
      <c r="D12537" t="s">
        <v>1205</v>
      </c>
      <c r="E12537">
        <v>49.280462</v>
      </c>
      <c r="F12537">
        <v>-123.100263</v>
      </c>
      <c r="G12537">
        <f>IF(route_map__2[[#This Row],[route_label]]&lt;&gt;A12538,0,SQRT((E12538-route_map__2[[#This Row],[stop_lat]])^2 + ((F12538-route_map__2[[#This Row],[stop_lon]])*COS(RADIANS(route_map__2[[#This Row],[stop_lat]])))^2)*111.32)</f>
        <v>0.34493736083793136</v>
      </c>
    </row>
    <row r="12538" spans="1:7" hidden="1" x14ac:dyDescent="0.2">
      <c r="A12538" t="s">
        <v>422</v>
      </c>
      <c r="B12538">
        <v>1</v>
      </c>
      <c r="C12538">
        <v>80</v>
      </c>
      <c r="D12538" t="s">
        <v>1206</v>
      </c>
      <c r="E12538">
        <v>49.280707</v>
      </c>
      <c r="F12538">
        <v>-123.10499799999999</v>
      </c>
      <c r="G12538">
        <f>IF(route_map__2[[#This Row],[route_label]]&lt;&gt;A12539,0,SQRT((E12539-route_map__2[[#This Row],[stop_lat]])^2 + ((F12539-route_map__2[[#This Row],[stop_lon]])*COS(RADIANS(route_map__2[[#This Row],[stop_lat]])))^2)*111.32)</f>
        <v>0.2423257049976687</v>
      </c>
    </row>
    <row r="12539" spans="1:7" hidden="1" x14ac:dyDescent="0.2">
      <c r="A12539" t="s">
        <v>422</v>
      </c>
      <c r="B12539">
        <v>1</v>
      </c>
      <c r="C12539">
        <v>81</v>
      </c>
      <c r="D12539" t="s">
        <v>1207</v>
      </c>
      <c r="E12539">
        <v>49.281289999999998</v>
      </c>
      <c r="F12539">
        <v>-123.10821300000001</v>
      </c>
      <c r="G12539">
        <f>IF(route_map__2[[#This Row],[route_label]]&lt;&gt;A12540,0,SQRT((E12540-route_map__2[[#This Row],[stop_lat]])^2 + ((F12540-route_map__2[[#This Row],[stop_lon]])*COS(RADIANS(route_map__2[[#This Row],[stop_lat]])))^2)*111.32)</f>
        <v>0.26433480853736929</v>
      </c>
    </row>
    <row r="12540" spans="1:7" hidden="1" x14ac:dyDescent="0.2">
      <c r="A12540" t="s">
        <v>422</v>
      </c>
      <c r="B12540">
        <v>1</v>
      </c>
      <c r="C12540">
        <v>82</v>
      </c>
      <c r="D12540" t="s">
        <v>1208</v>
      </c>
      <c r="E12540">
        <v>49.282471999999999</v>
      </c>
      <c r="F12540">
        <v>-123.11136999999999</v>
      </c>
      <c r="G12540">
        <f>IF(route_map__2[[#This Row],[route_label]]&lt;&gt;A12541,0,SQRT((E12541-route_map__2[[#This Row],[stop_lat]])^2 + ((F12541-route_map__2[[#This Row],[stop_lon]])*COS(RADIANS(route_map__2[[#This Row],[stop_lat]])))^2)*111.32)</f>
        <v>0.21167675241226</v>
      </c>
    </row>
    <row r="12541" spans="1:7" hidden="1" x14ac:dyDescent="0.2">
      <c r="A12541" t="s">
        <v>422</v>
      </c>
      <c r="B12541">
        <v>1</v>
      </c>
      <c r="C12541">
        <v>83</v>
      </c>
      <c r="D12541" t="s">
        <v>1209</v>
      </c>
      <c r="E12541">
        <v>49.283817999999997</v>
      </c>
      <c r="F12541">
        <v>-123.113429</v>
      </c>
      <c r="G12541">
        <f>IF(route_map__2[[#This Row],[route_label]]&lt;&gt;A12542,0,SQRT((E12542-route_map__2[[#This Row],[stop_lat]])^2 + ((F12542-route_map__2[[#This Row],[stop_lon]])*COS(RADIANS(route_map__2[[#This Row],[stop_lat]])))^2)*111.32)</f>
        <v>0.11950960575002761</v>
      </c>
    </row>
    <row r="12542" spans="1:7" hidden="1" x14ac:dyDescent="0.2">
      <c r="A12542" t="s">
        <v>422</v>
      </c>
      <c r="B12542">
        <v>1</v>
      </c>
      <c r="C12542">
        <v>84</v>
      </c>
      <c r="D12542" t="s">
        <v>4639</v>
      </c>
      <c r="E12542">
        <v>49.284574999999997</v>
      </c>
      <c r="F12542">
        <v>-123.11459600000001</v>
      </c>
      <c r="G12542">
        <f>IF(route_map__2[[#This Row],[route_label]]&lt;&gt;A12543,0,SQRT((E12543-route_map__2[[#This Row],[stop_lat]])^2 + ((F12543-route_map__2[[#This Row],[stop_lon]])*COS(RADIANS(route_map__2[[#This Row],[stop_lat]])))^2)*111.32)</f>
        <v>0.17943000045702553</v>
      </c>
    </row>
    <row r="12543" spans="1:7" hidden="1" x14ac:dyDescent="0.2">
      <c r="A12543" t="s">
        <v>422</v>
      </c>
      <c r="B12543">
        <v>1</v>
      </c>
      <c r="C12543">
        <v>85</v>
      </c>
      <c r="D12543" t="s">
        <v>9009</v>
      </c>
      <c r="E12543">
        <v>49.284576000000001</v>
      </c>
      <c r="F12543">
        <v>-123.11706700000001</v>
      </c>
      <c r="G12543">
        <f>IF(route_map__2[[#This Row],[route_label]]&lt;&gt;A12544,0,SQRT((E12544-route_map__2[[#This Row],[stop_lat]])^2 + ((F12544-route_map__2[[#This Row],[stop_lon]])*COS(RADIANS(route_map__2[[#This Row],[stop_lat]])))^2)*111.32)</f>
        <v>0</v>
      </c>
    </row>
    <row r="12544" spans="1:7" hidden="1" x14ac:dyDescent="0.2">
      <c r="A12544" t="s">
        <v>407</v>
      </c>
      <c r="B12544">
        <v>0</v>
      </c>
      <c r="C12544">
        <v>1</v>
      </c>
      <c r="D12544" t="s">
        <v>1070</v>
      </c>
      <c r="E12544">
        <v>49.209086999999997</v>
      </c>
      <c r="F12544">
        <v>-123.116823</v>
      </c>
      <c r="G12544">
        <f>IF(route_map__2[[#This Row],[route_label]]&lt;&gt;A12545,0,SQRT((E12545-route_map__2[[#This Row],[stop_lat]])^2 + ((F12545-route_map__2[[#This Row],[stop_lon]])*COS(RADIANS(route_map__2[[#This Row],[stop_lat]])))^2)*111.32)</f>
        <v>0.64892310239309225</v>
      </c>
    </row>
    <row r="12545" spans="1:7" hidden="1" x14ac:dyDescent="0.2">
      <c r="A12545" t="s">
        <v>407</v>
      </c>
      <c r="B12545">
        <v>0</v>
      </c>
      <c r="C12545">
        <v>2</v>
      </c>
      <c r="D12545" t="s">
        <v>1071</v>
      </c>
      <c r="E12545">
        <v>49.212198000000001</v>
      </c>
      <c r="F12545">
        <v>-123.10927700000001</v>
      </c>
      <c r="G12545">
        <f>IF(route_map__2[[#This Row],[route_label]]&lt;&gt;A12546,0,SQRT((E12546-route_map__2[[#This Row],[stop_lat]])^2 + ((F12546-route_map__2[[#This Row],[stop_lon]])*COS(RADIANS(route_map__2[[#This Row],[stop_lat]])))^2)*111.32)</f>
        <v>0.23795747613769708</v>
      </c>
    </row>
    <row r="12546" spans="1:7" hidden="1" x14ac:dyDescent="0.2">
      <c r="A12546" t="s">
        <v>407</v>
      </c>
      <c r="B12546">
        <v>0</v>
      </c>
      <c r="C12546">
        <v>3</v>
      </c>
      <c r="D12546" t="s">
        <v>1072</v>
      </c>
      <c r="E12546">
        <v>49.212139999999998</v>
      </c>
      <c r="F12546">
        <v>-123.10600599999999</v>
      </c>
      <c r="G12546">
        <f>IF(route_map__2[[#This Row],[route_label]]&lt;&gt;A12547,0,SQRT((E12547-route_map__2[[#This Row],[stop_lat]])^2 + ((F12547-route_map__2[[#This Row],[stop_lon]])*COS(RADIANS(route_map__2[[#This Row],[stop_lat]])))^2)*111.32)</f>
        <v>0.35898518123823181</v>
      </c>
    </row>
    <row r="12547" spans="1:7" hidden="1" x14ac:dyDescent="0.2">
      <c r="A12547" t="s">
        <v>407</v>
      </c>
      <c r="B12547">
        <v>0</v>
      </c>
      <c r="C12547">
        <v>4</v>
      </c>
      <c r="D12547" t="s">
        <v>2514</v>
      </c>
      <c r="E12547">
        <v>49.210807000000003</v>
      </c>
      <c r="F12547">
        <v>-123.101511</v>
      </c>
      <c r="G12547">
        <f>IF(route_map__2[[#This Row],[route_label]]&lt;&gt;A12548,0,SQRT((E12548-route_map__2[[#This Row],[stop_lat]])^2 + ((F12548-route_map__2[[#This Row],[stop_lon]])*COS(RADIANS(route_map__2[[#This Row],[stop_lat]])))^2)*111.32)</f>
        <v>0.25936803605853581</v>
      </c>
    </row>
    <row r="12548" spans="1:7" hidden="1" x14ac:dyDescent="0.2">
      <c r="A12548" t="s">
        <v>407</v>
      </c>
      <c r="B12548">
        <v>0</v>
      </c>
      <c r="C12548">
        <v>5</v>
      </c>
      <c r="D12548" t="s">
        <v>2558</v>
      </c>
      <c r="E12548">
        <v>49.210766999999997</v>
      </c>
      <c r="F12548">
        <v>-123.097945</v>
      </c>
      <c r="G12548">
        <f>IF(route_map__2[[#This Row],[route_label]]&lt;&gt;A12549,0,SQRT((E12549-route_map__2[[#This Row],[stop_lat]])^2 + ((F12549-route_map__2[[#This Row],[stop_lon]])*COS(RADIANS(route_map__2[[#This Row],[stop_lat]])))^2)*111.32)</f>
        <v>0.31599226227031996</v>
      </c>
    </row>
    <row r="12549" spans="1:7" hidden="1" x14ac:dyDescent="0.2">
      <c r="A12549" t="s">
        <v>407</v>
      </c>
      <c r="B12549">
        <v>0</v>
      </c>
      <c r="C12549">
        <v>6</v>
      </c>
      <c r="D12549" t="s">
        <v>2559</v>
      </c>
      <c r="E12549">
        <v>49.210917999999999</v>
      </c>
      <c r="F12549">
        <v>-123.09360599999999</v>
      </c>
      <c r="G12549">
        <f>IF(route_map__2[[#This Row],[route_label]]&lt;&gt;A12550,0,SQRT((E12550-route_map__2[[#This Row],[stop_lat]])^2 + ((F12550-route_map__2[[#This Row],[stop_lon]])*COS(RADIANS(route_map__2[[#This Row],[stop_lat]])))^2)*111.32)</f>
        <v>0.22536994393566409</v>
      </c>
    </row>
    <row r="12550" spans="1:7" hidden="1" x14ac:dyDescent="0.2">
      <c r="A12550" t="s">
        <v>407</v>
      </c>
      <c r="B12550">
        <v>0</v>
      </c>
      <c r="C12550">
        <v>7</v>
      </c>
      <c r="D12550" t="s">
        <v>2515</v>
      </c>
      <c r="E12550">
        <v>49.210909000000001</v>
      </c>
      <c r="F12550">
        <v>-123.090507</v>
      </c>
      <c r="G12550">
        <f>IF(route_map__2[[#This Row],[route_label]]&lt;&gt;A12551,0,SQRT((E12551-route_map__2[[#This Row],[stop_lat]])^2 + ((F12551-route_map__2[[#This Row],[stop_lon]])*COS(RADIANS(route_map__2[[#This Row],[stop_lat]])))^2)*111.32)</f>
        <v>0.50874656547705299</v>
      </c>
    </row>
    <row r="12551" spans="1:7" hidden="1" x14ac:dyDescent="0.2">
      <c r="A12551" t="s">
        <v>407</v>
      </c>
      <c r="B12551">
        <v>0</v>
      </c>
      <c r="C12551">
        <v>8</v>
      </c>
      <c r="D12551" t="s">
        <v>2560</v>
      </c>
      <c r="E12551">
        <v>49.211036</v>
      </c>
      <c r="F12551">
        <v>-123.08351399999999</v>
      </c>
      <c r="G12551">
        <f>IF(route_map__2[[#This Row],[route_label]]&lt;&gt;A12552,0,SQRT((E12552-route_map__2[[#This Row],[stop_lat]])^2 + ((F12552-route_map__2[[#This Row],[stop_lon]])*COS(RADIANS(route_map__2[[#This Row],[stop_lat]])))^2)*111.32)</f>
        <v>0.61921259153885488</v>
      </c>
    </row>
    <row r="12552" spans="1:7" hidden="1" x14ac:dyDescent="0.2">
      <c r="A12552" t="s">
        <v>407</v>
      </c>
      <c r="B12552">
        <v>0</v>
      </c>
      <c r="C12552">
        <v>9</v>
      </c>
      <c r="D12552" t="s">
        <v>2516</v>
      </c>
      <c r="E12552">
        <v>49.210923999999999</v>
      </c>
      <c r="F12552">
        <v>-123.075001</v>
      </c>
      <c r="G12552">
        <f>IF(route_map__2[[#This Row],[route_label]]&lt;&gt;A12553,0,SQRT((E12553-route_map__2[[#This Row],[stop_lat]])^2 + ((F12553-route_map__2[[#This Row],[stop_lon]])*COS(RADIANS(route_map__2[[#This Row],[stop_lat]])))^2)*111.32)</f>
        <v>0.2430436175367833</v>
      </c>
    </row>
    <row r="12553" spans="1:7" hidden="1" x14ac:dyDescent="0.2">
      <c r="A12553" t="s">
        <v>407</v>
      </c>
      <c r="B12553">
        <v>0</v>
      </c>
      <c r="C12553">
        <v>10</v>
      </c>
      <c r="D12553" t="s">
        <v>2561</v>
      </c>
      <c r="E12553">
        <v>49.210911000000003</v>
      </c>
      <c r="F12553">
        <v>-123.071659</v>
      </c>
      <c r="G12553">
        <f>IF(route_map__2[[#This Row],[route_label]]&lt;&gt;A12554,0,SQRT((E12554-route_map__2[[#This Row],[stop_lat]])^2 + ((F12554-route_map__2[[#This Row],[stop_lon]])*COS(RADIANS(route_map__2[[#This Row],[stop_lat]])))^2)*111.32)</f>
        <v>0.46273196477585532</v>
      </c>
    </row>
    <row r="12554" spans="1:7" hidden="1" x14ac:dyDescent="0.2">
      <c r="A12554" t="s">
        <v>407</v>
      </c>
      <c r="B12554">
        <v>0</v>
      </c>
      <c r="C12554">
        <v>11</v>
      </c>
      <c r="D12554" t="s">
        <v>1756</v>
      </c>
      <c r="E12554">
        <v>49.212764999999997</v>
      </c>
      <c r="F12554">
        <v>-123.06596399999999</v>
      </c>
      <c r="G12554">
        <f>IF(route_map__2[[#This Row],[route_label]]&lt;&gt;A12555,0,SQRT((E12555-route_map__2[[#This Row],[stop_lat]])^2 + ((F12555-route_map__2[[#This Row],[stop_lon]])*COS(RADIANS(route_map__2[[#This Row],[stop_lat]])))^2)*111.32)</f>
        <v>0.23012832658486077</v>
      </c>
    </row>
    <row r="12555" spans="1:7" hidden="1" x14ac:dyDescent="0.2">
      <c r="A12555" t="s">
        <v>407</v>
      </c>
      <c r="B12555">
        <v>0</v>
      </c>
      <c r="C12555">
        <v>12</v>
      </c>
      <c r="D12555" t="s">
        <v>1757</v>
      </c>
      <c r="E12555">
        <v>49.214832000000001</v>
      </c>
      <c r="F12555">
        <v>-123.06591299999999</v>
      </c>
      <c r="G12555">
        <f>IF(route_map__2[[#This Row],[route_label]]&lt;&gt;A12556,0,SQRT((E12556-route_map__2[[#This Row],[stop_lat]])^2 + ((F12556-route_map__2[[#This Row],[stop_lon]])*COS(RADIANS(route_map__2[[#This Row],[stop_lat]])))^2)*111.32)</f>
        <v>0.23134034343662635</v>
      </c>
    </row>
    <row r="12556" spans="1:7" hidden="1" x14ac:dyDescent="0.2">
      <c r="A12556" t="s">
        <v>407</v>
      </c>
      <c r="B12556">
        <v>0</v>
      </c>
      <c r="C12556">
        <v>13</v>
      </c>
      <c r="D12556" t="s">
        <v>1758</v>
      </c>
      <c r="E12556">
        <v>49.216909999999999</v>
      </c>
      <c r="F12556">
        <v>-123.06587399999999</v>
      </c>
      <c r="G12556">
        <f>IF(route_map__2[[#This Row],[route_label]]&lt;&gt;A12557,0,SQRT((E12557-route_map__2[[#This Row],[stop_lat]])^2 + ((F12557-route_map__2[[#This Row],[stop_lon]])*COS(RADIANS(route_map__2[[#This Row],[stop_lat]])))^2)*111.32)</f>
        <v>0.16567231078616959</v>
      </c>
    </row>
    <row r="12557" spans="1:7" hidden="1" x14ac:dyDescent="0.2">
      <c r="A12557" t="s">
        <v>407</v>
      </c>
      <c r="B12557">
        <v>0</v>
      </c>
      <c r="C12557">
        <v>14</v>
      </c>
      <c r="D12557" t="s">
        <v>1759</v>
      </c>
      <c r="E12557">
        <v>49.218398000000001</v>
      </c>
      <c r="F12557">
        <v>-123.065832</v>
      </c>
      <c r="G12557">
        <f>IF(route_map__2[[#This Row],[route_label]]&lt;&gt;A12558,0,SQRT((E12558-route_map__2[[#This Row],[stop_lat]])^2 + ((F12558-route_map__2[[#This Row],[stop_lon]])*COS(RADIANS(route_map__2[[#This Row],[stop_lat]])))^2)*111.32)</f>
        <v>0.25212114272761077</v>
      </c>
    </row>
    <row r="12558" spans="1:7" hidden="1" x14ac:dyDescent="0.2">
      <c r="A12558" t="s">
        <v>407</v>
      </c>
      <c r="B12558">
        <v>0</v>
      </c>
      <c r="C12558">
        <v>15</v>
      </c>
      <c r="D12558" t="s">
        <v>1760</v>
      </c>
      <c r="E12558">
        <v>49.220661999999997</v>
      </c>
      <c r="F12558">
        <v>-123.065738</v>
      </c>
      <c r="G12558">
        <f>IF(route_map__2[[#This Row],[route_label]]&lt;&gt;A12559,0,SQRT((E12559-route_map__2[[#This Row],[stop_lat]])^2 + ((F12559-route_map__2[[#This Row],[stop_lon]])*COS(RADIANS(route_map__2[[#This Row],[stop_lat]])))^2)*111.32)</f>
        <v>0.3076392438980905</v>
      </c>
    </row>
    <row r="12559" spans="1:7" hidden="1" x14ac:dyDescent="0.2">
      <c r="A12559" t="s">
        <v>407</v>
      </c>
      <c r="B12559">
        <v>0</v>
      </c>
      <c r="C12559">
        <v>16</v>
      </c>
      <c r="D12559" t="s">
        <v>1761</v>
      </c>
      <c r="E12559">
        <v>49.223424999999999</v>
      </c>
      <c r="F12559">
        <v>-123.065653</v>
      </c>
      <c r="G12559">
        <f>IF(route_map__2[[#This Row],[route_label]]&lt;&gt;A12560,0,SQRT((E12560-route_map__2[[#This Row],[stop_lat]])^2 + ((F12560-route_map__2[[#This Row],[stop_lon]])*COS(RADIANS(route_map__2[[#This Row],[stop_lat]])))^2)*111.32)</f>
        <v>0.22634275388556827</v>
      </c>
    </row>
    <row r="12560" spans="1:7" hidden="1" x14ac:dyDescent="0.2">
      <c r="A12560" t="s">
        <v>407</v>
      </c>
      <c r="B12560">
        <v>0</v>
      </c>
      <c r="C12560">
        <v>17</v>
      </c>
      <c r="D12560" t="s">
        <v>1762</v>
      </c>
      <c r="E12560">
        <v>49.225458000000003</v>
      </c>
      <c r="F12560">
        <v>-123.065603</v>
      </c>
      <c r="G12560">
        <f>IF(route_map__2[[#This Row],[route_label]]&lt;&gt;A12561,0,SQRT((E12561-route_map__2[[#This Row],[stop_lat]])^2 + ((F12561-route_map__2[[#This Row],[stop_lon]])*COS(RADIANS(route_map__2[[#This Row],[stop_lat]])))^2)*111.32)</f>
        <v>0.22344536789887443</v>
      </c>
    </row>
    <row r="12561" spans="1:7" hidden="1" x14ac:dyDescent="0.2">
      <c r="A12561" t="s">
        <v>407</v>
      </c>
      <c r="B12561">
        <v>0</v>
      </c>
      <c r="C12561">
        <v>18</v>
      </c>
      <c r="D12561" t="s">
        <v>1763</v>
      </c>
      <c r="E12561">
        <v>49.227465000000002</v>
      </c>
      <c r="F12561">
        <v>-123.065556</v>
      </c>
      <c r="G12561">
        <f>IF(route_map__2[[#This Row],[route_label]]&lt;&gt;A12562,0,SQRT((E12562-route_map__2[[#This Row],[stop_lat]])^2 + ((F12562-route_map__2[[#This Row],[stop_lon]])*COS(RADIANS(route_map__2[[#This Row],[stop_lat]])))^2)*111.32)</f>
        <v>0.26521734149332604</v>
      </c>
    </row>
    <row r="12562" spans="1:7" hidden="1" x14ac:dyDescent="0.2">
      <c r="A12562" t="s">
        <v>407</v>
      </c>
      <c r="B12562">
        <v>0</v>
      </c>
      <c r="C12562">
        <v>19</v>
      </c>
      <c r="D12562" t="s">
        <v>1764</v>
      </c>
      <c r="E12562">
        <v>49.229846999999999</v>
      </c>
      <c r="F12562">
        <v>-123.065483</v>
      </c>
      <c r="G12562">
        <f>IF(route_map__2[[#This Row],[route_label]]&lt;&gt;A12563,0,SQRT((E12563-route_map__2[[#This Row],[stop_lat]])^2 + ((F12563-route_map__2[[#This Row],[stop_lon]])*COS(RADIANS(route_map__2[[#This Row],[stop_lat]])))^2)*111.32)</f>
        <v>0.18438319696011318</v>
      </c>
    </row>
    <row r="12563" spans="1:7" hidden="1" x14ac:dyDescent="0.2">
      <c r="A12563" t="s">
        <v>407</v>
      </c>
      <c r="B12563">
        <v>0</v>
      </c>
      <c r="C12563">
        <v>20</v>
      </c>
      <c r="D12563" t="s">
        <v>1765</v>
      </c>
      <c r="E12563">
        <v>49.231502999999996</v>
      </c>
      <c r="F12563">
        <v>-123.065432</v>
      </c>
      <c r="G12563">
        <f>IF(route_map__2[[#This Row],[route_label]]&lt;&gt;A12564,0,SQRT((E12564-route_map__2[[#This Row],[stop_lat]])^2 + ((F12564-route_map__2[[#This Row],[stop_lon]])*COS(RADIANS(route_map__2[[#This Row],[stop_lat]])))^2)*111.32)</f>
        <v>0.18357878420551862</v>
      </c>
    </row>
    <row r="12564" spans="1:7" hidden="1" x14ac:dyDescent="0.2">
      <c r="A12564" t="s">
        <v>407</v>
      </c>
      <c r="B12564">
        <v>0</v>
      </c>
      <c r="C12564">
        <v>21</v>
      </c>
      <c r="D12564" t="s">
        <v>1766</v>
      </c>
      <c r="E12564">
        <v>49.233151999999997</v>
      </c>
      <c r="F12564">
        <v>-123.065403</v>
      </c>
      <c r="G12564">
        <f>IF(route_map__2[[#This Row],[route_label]]&lt;&gt;A12565,0,SQRT((E12565-route_map__2[[#This Row],[stop_lat]])^2 + ((F12565-route_map__2[[#This Row],[stop_lon]])*COS(RADIANS(route_map__2[[#This Row],[stop_lat]])))^2)*111.32)</f>
        <v>0.33970900044743546</v>
      </c>
    </row>
    <row r="12565" spans="1:7" hidden="1" x14ac:dyDescent="0.2">
      <c r="A12565" t="s">
        <v>407</v>
      </c>
      <c r="B12565">
        <v>0</v>
      </c>
      <c r="C12565">
        <v>22</v>
      </c>
      <c r="D12565" t="s">
        <v>1767</v>
      </c>
      <c r="E12565">
        <v>49.236203000000003</v>
      </c>
      <c r="F12565">
        <v>-123.065307</v>
      </c>
      <c r="G12565">
        <f>IF(route_map__2[[#This Row],[route_label]]&lt;&gt;A12566,0,SQRT((E12566-route_map__2[[#This Row],[stop_lat]])^2 + ((F12566-route_map__2[[#This Row],[stop_lon]])*COS(RADIANS(route_map__2[[#This Row],[stop_lat]])))^2)*111.32)</f>
        <v>0.16642912995409007</v>
      </c>
    </row>
    <row r="12566" spans="1:7" hidden="1" x14ac:dyDescent="0.2">
      <c r="A12566" t="s">
        <v>407</v>
      </c>
      <c r="B12566">
        <v>0</v>
      </c>
      <c r="C12566">
        <v>23</v>
      </c>
      <c r="D12566" t="s">
        <v>1768</v>
      </c>
      <c r="E12566">
        <v>49.237698000000002</v>
      </c>
      <c r="F12566">
        <v>-123.065288</v>
      </c>
      <c r="G12566">
        <f>IF(route_map__2[[#This Row],[route_label]]&lt;&gt;A12567,0,SQRT((E12567-route_map__2[[#This Row],[stop_lat]])^2 + ((F12567-route_map__2[[#This Row],[stop_lon]])*COS(RADIANS(route_map__2[[#This Row],[stop_lat]])))^2)*111.32)</f>
        <v>0.29197152286243971</v>
      </c>
    </row>
    <row r="12567" spans="1:7" hidden="1" x14ac:dyDescent="0.2">
      <c r="A12567" t="s">
        <v>407</v>
      </c>
      <c r="B12567">
        <v>0</v>
      </c>
      <c r="C12567">
        <v>24</v>
      </c>
      <c r="D12567" t="s">
        <v>1769</v>
      </c>
      <c r="E12567">
        <v>49.240319999999997</v>
      </c>
      <c r="F12567">
        <v>-123.06518800000001</v>
      </c>
      <c r="G12567">
        <f>IF(route_map__2[[#This Row],[route_label]]&lt;&gt;A12568,0,SQRT((E12568-route_map__2[[#This Row],[stop_lat]])^2 + ((F12568-route_map__2[[#This Row],[stop_lon]])*COS(RADIANS(route_map__2[[#This Row],[stop_lat]])))^2)*111.32)</f>
        <v>0.17514406376776021</v>
      </c>
    </row>
    <row r="12568" spans="1:7" hidden="1" x14ac:dyDescent="0.2">
      <c r="A12568" t="s">
        <v>407</v>
      </c>
      <c r="B12568">
        <v>0</v>
      </c>
      <c r="C12568">
        <v>25</v>
      </c>
      <c r="D12568" t="s">
        <v>1770</v>
      </c>
      <c r="E12568">
        <v>49.241892999999997</v>
      </c>
      <c r="F12568">
        <v>-123.065138</v>
      </c>
      <c r="G12568">
        <f>IF(route_map__2[[#This Row],[route_label]]&lt;&gt;A12569,0,SQRT((E12569-route_map__2[[#This Row],[stop_lat]])^2 + ((F12569-route_map__2[[#This Row],[stop_lon]])*COS(RADIANS(route_map__2[[#This Row],[stop_lat]])))^2)*111.32)</f>
        <v>0.32680341404528673</v>
      </c>
    </row>
    <row r="12569" spans="1:7" hidden="1" x14ac:dyDescent="0.2">
      <c r="A12569" t="s">
        <v>407</v>
      </c>
      <c r="B12569">
        <v>0</v>
      </c>
      <c r="C12569">
        <v>26</v>
      </c>
      <c r="D12569" t="s">
        <v>1771</v>
      </c>
      <c r="E12569">
        <v>49.244827999999998</v>
      </c>
      <c r="F12569">
        <v>-123.065039</v>
      </c>
      <c r="G12569">
        <f>IF(route_map__2[[#This Row],[route_label]]&lt;&gt;A12570,0,SQRT((E12570-route_map__2[[#This Row],[stop_lat]])^2 + ((F12570-route_map__2[[#This Row],[stop_lon]])*COS(RADIANS(route_map__2[[#This Row],[stop_lat]])))^2)*111.32)</f>
        <v>0.34860026039027864</v>
      </c>
    </row>
    <row r="12570" spans="1:7" hidden="1" x14ac:dyDescent="0.2">
      <c r="A12570" t="s">
        <v>407</v>
      </c>
      <c r="B12570">
        <v>0</v>
      </c>
      <c r="C12570">
        <v>27</v>
      </c>
      <c r="D12570" t="s">
        <v>1772</v>
      </c>
      <c r="E12570">
        <v>49.247959000000002</v>
      </c>
      <c r="F12570">
        <v>-123.06495200000001</v>
      </c>
      <c r="G12570">
        <f>IF(route_map__2[[#This Row],[route_label]]&lt;&gt;A12571,0,SQRT((E12571-route_map__2[[#This Row],[stop_lat]])^2 + ((F12571-route_map__2[[#This Row],[stop_lon]])*COS(RADIANS(route_map__2[[#This Row],[stop_lat]])))^2)*111.32)</f>
        <v>0.29357706671140971</v>
      </c>
    </row>
    <row r="12571" spans="1:7" hidden="1" x14ac:dyDescent="0.2">
      <c r="A12571" t="s">
        <v>407</v>
      </c>
      <c r="B12571">
        <v>0</v>
      </c>
      <c r="C12571">
        <v>28</v>
      </c>
      <c r="D12571" t="s">
        <v>1773</v>
      </c>
      <c r="E12571">
        <v>49.250596000000002</v>
      </c>
      <c r="F12571">
        <v>-123.064898</v>
      </c>
      <c r="G12571">
        <f>IF(route_map__2[[#This Row],[route_label]]&lt;&gt;A12572,0,SQRT((E12572-route_map__2[[#This Row],[stop_lat]])^2 + ((F12572-route_map__2[[#This Row],[stop_lon]])*COS(RADIANS(route_map__2[[#This Row],[stop_lat]])))^2)*111.32)</f>
        <v>0.32197646483657671</v>
      </c>
    </row>
    <row r="12572" spans="1:7" hidden="1" x14ac:dyDescent="0.2">
      <c r="A12572" t="s">
        <v>407</v>
      </c>
      <c r="B12572">
        <v>0</v>
      </c>
      <c r="C12572">
        <v>29</v>
      </c>
      <c r="D12572" t="s">
        <v>1774</v>
      </c>
      <c r="E12572">
        <v>49.253273999999998</v>
      </c>
      <c r="F12572">
        <v>-123.06657199999999</v>
      </c>
      <c r="G12572">
        <f>IF(route_map__2[[#This Row],[route_label]]&lt;&gt;A12573,0,SQRT((E12573-route_map__2[[#This Row],[stop_lat]])^2 + ((F12573-route_map__2[[#This Row],[stop_lon]])*COS(RADIANS(route_map__2[[#This Row],[stop_lat]])))^2)*111.32)</f>
        <v>0.20516665957587044</v>
      </c>
    </row>
    <row r="12573" spans="1:7" hidden="1" x14ac:dyDescent="0.2">
      <c r="A12573" t="s">
        <v>407</v>
      </c>
      <c r="B12573">
        <v>0</v>
      </c>
      <c r="C12573">
        <v>30</v>
      </c>
      <c r="D12573" t="s">
        <v>1775</v>
      </c>
      <c r="E12573">
        <v>49.254682000000003</v>
      </c>
      <c r="F12573">
        <v>-123.068394</v>
      </c>
      <c r="G12573">
        <f>IF(route_map__2[[#This Row],[route_label]]&lt;&gt;A12574,0,SQRT((E12574-route_map__2[[#This Row],[stop_lat]])^2 + ((F12574-route_map__2[[#This Row],[stop_lon]])*COS(RADIANS(route_map__2[[#This Row],[stop_lat]])))^2)*111.32)</f>
        <v>0.38379498958171998</v>
      </c>
    </row>
    <row r="12574" spans="1:7" hidden="1" x14ac:dyDescent="0.2">
      <c r="A12574" t="s">
        <v>407</v>
      </c>
      <c r="B12574">
        <v>0</v>
      </c>
      <c r="C12574">
        <v>31</v>
      </c>
      <c r="D12574" t="s">
        <v>1776</v>
      </c>
      <c r="E12574">
        <v>49.258015</v>
      </c>
      <c r="F12574">
        <v>-123.069745</v>
      </c>
      <c r="G12574">
        <f>IF(route_map__2[[#This Row],[route_label]]&lt;&gt;A12575,0,SQRT((E12575-route_map__2[[#This Row],[stop_lat]])^2 + ((F12575-route_map__2[[#This Row],[stop_lon]])*COS(RADIANS(route_map__2[[#This Row],[stop_lat]])))^2)*111.32)</f>
        <v>0.21524513375973495</v>
      </c>
    </row>
    <row r="12575" spans="1:7" hidden="1" x14ac:dyDescent="0.2">
      <c r="A12575" t="s">
        <v>407</v>
      </c>
      <c r="B12575">
        <v>0</v>
      </c>
      <c r="C12575">
        <v>32</v>
      </c>
      <c r="D12575" t="s">
        <v>1777</v>
      </c>
      <c r="E12575">
        <v>49.259948000000001</v>
      </c>
      <c r="F12575">
        <v>-123.06967299999999</v>
      </c>
      <c r="G12575">
        <f>IF(route_map__2[[#This Row],[route_label]]&lt;&gt;A12576,0,SQRT((E12576-route_map__2[[#This Row],[stop_lat]])^2 + ((F12576-route_map__2[[#This Row],[stop_lon]])*COS(RADIANS(route_map__2[[#This Row],[stop_lat]])))^2)*111.32)</f>
        <v>0.3062531172114763</v>
      </c>
    </row>
    <row r="12576" spans="1:7" hidden="1" x14ac:dyDescent="0.2">
      <c r="A12576" t="s">
        <v>407</v>
      </c>
      <c r="B12576">
        <v>0</v>
      </c>
      <c r="C12576">
        <v>33</v>
      </c>
      <c r="D12576" t="s">
        <v>1778</v>
      </c>
      <c r="E12576">
        <v>49.262698999999998</v>
      </c>
      <c r="F12576">
        <v>-123.069636</v>
      </c>
      <c r="G12576">
        <f>IF(route_map__2[[#This Row],[route_label]]&lt;&gt;A12577,0,SQRT((E12577-route_map__2[[#This Row],[stop_lat]])^2 + ((F12577-route_map__2[[#This Row],[stop_lon]])*COS(RADIANS(route_map__2[[#This Row],[stop_lat]])))^2)*111.32)</f>
        <v>0.29300864953293815</v>
      </c>
    </row>
    <row r="12577" spans="1:7" hidden="1" x14ac:dyDescent="0.2">
      <c r="A12577" t="s">
        <v>407</v>
      </c>
      <c r="B12577">
        <v>0</v>
      </c>
      <c r="C12577">
        <v>34</v>
      </c>
      <c r="D12577" t="s">
        <v>1779</v>
      </c>
      <c r="E12577">
        <v>49.265331000000003</v>
      </c>
      <c r="F12577">
        <v>-123.069596</v>
      </c>
      <c r="G12577">
        <f>IF(route_map__2[[#This Row],[route_label]]&lt;&gt;A12578,0,SQRT((E12578-route_map__2[[#This Row],[stop_lat]])^2 + ((F12578-route_map__2[[#This Row],[stop_lon]])*COS(RADIANS(route_map__2[[#This Row],[stop_lat]])))^2)*111.32)</f>
        <v>0.30193790720035257</v>
      </c>
    </row>
    <row r="12578" spans="1:7" hidden="1" x14ac:dyDescent="0.2">
      <c r="A12578" t="s">
        <v>407</v>
      </c>
      <c r="B12578">
        <v>0</v>
      </c>
      <c r="C12578">
        <v>35</v>
      </c>
      <c r="D12578" t="s">
        <v>1780</v>
      </c>
      <c r="E12578">
        <v>49.268042999999999</v>
      </c>
      <c r="F12578">
        <v>-123.06953</v>
      </c>
      <c r="G12578">
        <f>IF(route_map__2[[#This Row],[route_label]]&lt;&gt;A12579,0,SQRT((E12579-route_map__2[[#This Row],[stop_lat]])^2 + ((F12579-route_map__2[[#This Row],[stop_lon]])*COS(RADIANS(route_map__2[[#This Row],[stop_lat]])))^2)*111.32)</f>
        <v>0.20872682008502397</v>
      </c>
    </row>
    <row r="12579" spans="1:7" hidden="1" x14ac:dyDescent="0.2">
      <c r="A12579" t="s">
        <v>407</v>
      </c>
      <c r="B12579">
        <v>0</v>
      </c>
      <c r="C12579">
        <v>36</v>
      </c>
      <c r="D12579" t="s">
        <v>1781</v>
      </c>
      <c r="E12579">
        <v>49.269917999999997</v>
      </c>
      <c r="F12579">
        <v>-123.069518</v>
      </c>
      <c r="G12579">
        <f>IF(route_map__2[[#This Row],[route_label]]&lt;&gt;A12580,0,SQRT((E12580-route_map__2[[#This Row],[stop_lat]])^2 + ((F12580-route_map__2[[#This Row],[stop_lon]])*COS(RADIANS(route_map__2[[#This Row],[stop_lat]])))^2)*111.32)</f>
        <v>0.18814999525924861</v>
      </c>
    </row>
    <row r="12580" spans="1:7" hidden="1" x14ac:dyDescent="0.2">
      <c r="A12580" t="s">
        <v>407</v>
      </c>
      <c r="B12580">
        <v>0</v>
      </c>
      <c r="C12580">
        <v>37</v>
      </c>
      <c r="D12580" t="s">
        <v>1782</v>
      </c>
      <c r="E12580">
        <v>49.271608000000001</v>
      </c>
      <c r="F12580">
        <v>-123.069481</v>
      </c>
      <c r="G12580">
        <f>IF(route_map__2[[#This Row],[route_label]]&lt;&gt;A12581,0,SQRT((E12581-route_map__2[[#This Row],[stop_lat]])^2 + ((F12581-route_map__2[[#This Row],[stop_lon]])*COS(RADIANS(route_map__2[[#This Row],[stop_lat]])))^2)*111.32)</f>
        <v>0.19094973395204895</v>
      </c>
    </row>
    <row r="12581" spans="1:7" hidden="1" x14ac:dyDescent="0.2">
      <c r="A12581" t="s">
        <v>407</v>
      </c>
      <c r="B12581">
        <v>0</v>
      </c>
      <c r="C12581">
        <v>38</v>
      </c>
      <c r="D12581" t="s">
        <v>1783</v>
      </c>
      <c r="E12581">
        <v>49.273322999999998</v>
      </c>
      <c r="F12581">
        <v>-123.06943</v>
      </c>
      <c r="G12581">
        <f>IF(route_map__2[[#This Row],[route_label]]&lt;&gt;A12582,0,SQRT((E12582-route_map__2[[#This Row],[stop_lat]])^2 + ((F12582-route_map__2[[#This Row],[stop_lon]])*COS(RADIANS(route_map__2[[#This Row],[stop_lat]])))^2)*111.32)</f>
        <v>0.20160240400276594</v>
      </c>
    </row>
    <row r="12582" spans="1:7" hidden="1" x14ac:dyDescent="0.2">
      <c r="A12582" t="s">
        <v>407</v>
      </c>
      <c r="B12582">
        <v>0</v>
      </c>
      <c r="C12582">
        <v>39</v>
      </c>
      <c r="D12582" t="s">
        <v>1784</v>
      </c>
      <c r="E12582">
        <v>49.275134000000001</v>
      </c>
      <c r="F12582">
        <v>-123.069418</v>
      </c>
      <c r="G12582">
        <f>IF(route_map__2[[#This Row],[route_label]]&lt;&gt;A12583,0,SQRT((E12583-route_map__2[[#This Row],[stop_lat]])^2 + ((F12583-route_map__2[[#This Row],[stop_lon]])*COS(RADIANS(route_map__2[[#This Row],[stop_lat]])))^2)*111.32)</f>
        <v>0.20928443549749448</v>
      </c>
    </row>
    <row r="12583" spans="1:7" hidden="1" x14ac:dyDescent="0.2">
      <c r="A12583" t="s">
        <v>407</v>
      </c>
      <c r="B12583">
        <v>0</v>
      </c>
      <c r="C12583">
        <v>40</v>
      </c>
      <c r="D12583" t="s">
        <v>1785</v>
      </c>
      <c r="E12583">
        <v>49.277014000000001</v>
      </c>
      <c r="F12583">
        <v>-123.069433</v>
      </c>
      <c r="G12583">
        <f>IF(route_map__2[[#This Row],[route_label]]&lt;&gt;A12584,0,SQRT((E12584-route_map__2[[#This Row],[stop_lat]])^2 + ((F12584-route_map__2[[#This Row],[stop_lon]])*COS(RADIANS(route_map__2[[#This Row],[stop_lat]])))^2)*111.32)</f>
        <v>0.19947385912314827</v>
      </c>
    </row>
    <row r="12584" spans="1:7" hidden="1" x14ac:dyDescent="0.2">
      <c r="A12584" t="s">
        <v>407</v>
      </c>
      <c r="B12584">
        <v>0</v>
      </c>
      <c r="C12584">
        <v>41</v>
      </c>
      <c r="D12584" t="s">
        <v>1786</v>
      </c>
      <c r="E12584">
        <v>49.278703999999998</v>
      </c>
      <c r="F12584">
        <v>-123.070346</v>
      </c>
      <c r="G12584">
        <f>IF(route_map__2[[#This Row],[route_label]]&lt;&gt;A12585,0,SQRT((E12585-route_map__2[[#This Row],[stop_lat]])^2 + ((F12585-route_map__2[[#This Row],[stop_lon]])*COS(RADIANS(route_map__2[[#This Row],[stop_lat]])))^2)*111.32)</f>
        <v>0.20790390902796904</v>
      </c>
    </row>
    <row r="12585" spans="1:7" hidden="1" x14ac:dyDescent="0.2">
      <c r="A12585" t="s">
        <v>407</v>
      </c>
      <c r="B12585">
        <v>0</v>
      </c>
      <c r="C12585">
        <v>42</v>
      </c>
      <c r="D12585" t="s">
        <v>1787</v>
      </c>
      <c r="E12585">
        <v>49.280571000000002</v>
      </c>
      <c r="F12585">
        <v>-123.070272</v>
      </c>
      <c r="G12585">
        <f>IF(route_map__2[[#This Row],[route_label]]&lt;&gt;A12586,0,SQRT((E12586-route_map__2[[#This Row],[stop_lat]])^2 + ((F12586-route_map__2[[#This Row],[stop_lon]])*COS(RADIANS(route_map__2[[#This Row],[stop_lat]])))^2)*111.32)</f>
        <v>0.10974619426872348</v>
      </c>
    </row>
    <row r="12586" spans="1:7" hidden="1" x14ac:dyDescent="0.2">
      <c r="A12586" t="s">
        <v>407</v>
      </c>
      <c r="B12586">
        <v>0</v>
      </c>
      <c r="C12586">
        <v>43</v>
      </c>
      <c r="D12586" t="s">
        <v>1788</v>
      </c>
      <c r="E12586">
        <v>49.281362000000001</v>
      </c>
      <c r="F12586">
        <v>-123.071174</v>
      </c>
      <c r="G12586">
        <f>IF(route_map__2[[#This Row],[route_label]]&lt;&gt;A12587,0,SQRT((E12587-route_map__2[[#This Row],[stop_lat]])^2 + ((F12587-route_map__2[[#This Row],[stop_lon]])*COS(RADIANS(route_map__2[[#This Row],[stop_lat]])))^2)*111.32)</f>
        <v>0.24923492288647905</v>
      </c>
    </row>
    <row r="12587" spans="1:7" hidden="1" x14ac:dyDescent="0.2">
      <c r="A12587" t="s">
        <v>407</v>
      </c>
      <c r="B12587">
        <v>0</v>
      </c>
      <c r="C12587">
        <v>44</v>
      </c>
      <c r="D12587" t="s">
        <v>1789</v>
      </c>
      <c r="E12587">
        <v>49.281377999999997</v>
      </c>
      <c r="F12587">
        <v>-123.074606</v>
      </c>
      <c r="G12587">
        <f>IF(route_map__2[[#This Row],[route_label]]&lt;&gt;A12588,0,SQRT((E12588-route_map__2[[#This Row],[stop_lat]])^2 + ((F12588-route_map__2[[#This Row],[stop_lon]])*COS(RADIANS(route_map__2[[#This Row],[stop_lat]])))^2)*111.32)</f>
        <v>0.23845229774865925</v>
      </c>
    </row>
    <row r="12588" spans="1:7" hidden="1" x14ac:dyDescent="0.2">
      <c r="A12588" t="s">
        <v>407</v>
      </c>
      <c r="B12588">
        <v>0</v>
      </c>
      <c r="C12588">
        <v>45</v>
      </c>
      <c r="D12588" t="s">
        <v>1790</v>
      </c>
      <c r="E12588">
        <v>49.281444999999998</v>
      </c>
      <c r="F12588">
        <v>-123.077888</v>
      </c>
      <c r="G12588">
        <f>IF(route_map__2[[#This Row],[route_label]]&lt;&gt;A12589,0,SQRT((E12589-route_map__2[[#This Row],[stop_lat]])^2 + ((F12589-route_map__2[[#This Row],[stop_lon]])*COS(RADIANS(route_map__2[[#This Row],[stop_lat]])))^2)*111.32)</f>
        <v>0.28571596003074168</v>
      </c>
    </row>
    <row r="12589" spans="1:7" hidden="1" x14ac:dyDescent="0.2">
      <c r="A12589" t="s">
        <v>407</v>
      </c>
      <c r="B12589">
        <v>0</v>
      </c>
      <c r="C12589">
        <v>46</v>
      </c>
      <c r="D12589" t="s">
        <v>1791</v>
      </c>
      <c r="E12589">
        <v>49.281111000000003</v>
      </c>
      <c r="F12589">
        <v>-123.081789</v>
      </c>
      <c r="G12589">
        <f>IF(route_map__2[[#This Row],[route_label]]&lt;&gt;A12590,0,SQRT((E12590-route_map__2[[#This Row],[stop_lat]])^2 + ((F12590-route_map__2[[#This Row],[stop_lon]])*COS(RADIANS(route_map__2[[#This Row],[stop_lat]])))^2)*111.32)</f>
        <v>0.25131090726330496</v>
      </c>
    </row>
    <row r="12590" spans="1:7" hidden="1" x14ac:dyDescent="0.2">
      <c r="A12590" t="s">
        <v>407</v>
      </c>
      <c r="B12590">
        <v>0</v>
      </c>
      <c r="C12590">
        <v>47</v>
      </c>
      <c r="D12590" t="s">
        <v>1792</v>
      </c>
      <c r="E12590">
        <v>49.281154999999998</v>
      </c>
      <c r="F12590">
        <v>-123.085249</v>
      </c>
      <c r="G12590">
        <f>IF(route_map__2[[#This Row],[route_label]]&lt;&gt;A12591,0,SQRT((E12591-route_map__2[[#This Row],[stop_lat]])^2 + ((F12591-route_map__2[[#This Row],[stop_lon]])*COS(RADIANS(route_map__2[[#This Row],[stop_lat]])))^2)*111.32)</f>
        <v>0.17566502561996922</v>
      </c>
    </row>
    <row r="12591" spans="1:7" hidden="1" x14ac:dyDescent="0.2">
      <c r="A12591" t="s">
        <v>407</v>
      </c>
      <c r="B12591">
        <v>0</v>
      </c>
      <c r="C12591">
        <v>48</v>
      </c>
      <c r="D12591" t="s">
        <v>1793</v>
      </c>
      <c r="E12591">
        <v>49.281199999999998</v>
      </c>
      <c r="F12591">
        <v>-123.087667</v>
      </c>
      <c r="G12591">
        <f>IF(route_map__2[[#This Row],[route_label]]&lt;&gt;A12592,0,SQRT((E12592-route_map__2[[#This Row],[stop_lat]])^2 + ((F12592-route_map__2[[#This Row],[stop_lon]])*COS(RADIANS(route_map__2[[#This Row],[stop_lat]])))^2)*111.32)</f>
        <v>0.31617091628536131</v>
      </c>
    </row>
    <row r="12592" spans="1:7" hidden="1" x14ac:dyDescent="0.2">
      <c r="A12592" t="s">
        <v>407</v>
      </c>
      <c r="B12592">
        <v>0</v>
      </c>
      <c r="C12592">
        <v>49</v>
      </c>
      <c r="D12592" t="s">
        <v>1794</v>
      </c>
      <c r="E12592">
        <v>49.281281999999997</v>
      </c>
      <c r="F12592">
        <v>-123.09201899999999</v>
      </c>
      <c r="G12592">
        <f>IF(route_map__2[[#This Row],[route_label]]&lt;&gt;A12593,0,SQRT((E12593-route_map__2[[#This Row],[stop_lat]])^2 + ((F12593-route_map__2[[#This Row],[stop_lon]])*COS(RADIANS(route_map__2[[#This Row],[stop_lat]])))^2)*111.32)</f>
        <v>0.13695594913218118</v>
      </c>
    </row>
    <row r="12593" spans="1:7" hidden="1" x14ac:dyDescent="0.2">
      <c r="A12593" t="s">
        <v>407</v>
      </c>
      <c r="B12593">
        <v>0</v>
      </c>
      <c r="C12593">
        <v>50</v>
      </c>
      <c r="D12593" t="s">
        <v>1795</v>
      </c>
      <c r="E12593">
        <v>49.281320999999998</v>
      </c>
      <c r="F12593">
        <v>-123.09390399999999</v>
      </c>
      <c r="G12593">
        <f>IF(route_map__2[[#This Row],[route_label]]&lt;&gt;A12594,0,SQRT((E12594-route_map__2[[#This Row],[stop_lat]])^2 + ((F12594-route_map__2[[#This Row],[stop_lon]])*COS(RADIANS(route_map__2[[#This Row],[stop_lat]])))^2)*111.32)</f>
        <v>0.141152702669047</v>
      </c>
    </row>
    <row r="12594" spans="1:7" hidden="1" x14ac:dyDescent="0.2">
      <c r="A12594" t="s">
        <v>407</v>
      </c>
      <c r="B12594">
        <v>0</v>
      </c>
      <c r="C12594">
        <v>51</v>
      </c>
      <c r="D12594" t="s">
        <v>1796</v>
      </c>
      <c r="E12594">
        <v>49.281356000000002</v>
      </c>
      <c r="F12594">
        <v>-123.09584700000001</v>
      </c>
      <c r="G12594">
        <f>IF(route_map__2[[#This Row],[route_label]]&lt;&gt;A12595,0,SQRT((E12595-route_map__2[[#This Row],[stop_lat]])^2 + ((F12595-route_map__2[[#This Row],[stop_lon]])*COS(RADIANS(route_map__2[[#This Row],[stop_lat]])))^2)*111.32)</f>
        <v>0.32350781187814664</v>
      </c>
    </row>
    <row r="12595" spans="1:7" hidden="1" x14ac:dyDescent="0.2">
      <c r="A12595" t="s">
        <v>407</v>
      </c>
      <c r="B12595">
        <v>0</v>
      </c>
      <c r="C12595">
        <v>52</v>
      </c>
      <c r="D12595" t="s">
        <v>1101</v>
      </c>
      <c r="E12595">
        <v>49.281440000000003</v>
      </c>
      <c r="F12595">
        <v>-123.1003</v>
      </c>
      <c r="G12595">
        <f>IF(route_map__2[[#This Row],[route_label]]&lt;&gt;A12596,0,SQRT((E12596-route_map__2[[#This Row],[stop_lat]])^2 + ((F12596-route_map__2[[#This Row],[stop_lon]])*COS(RADIANS(route_map__2[[#This Row],[stop_lat]])))^2)*111.32)</f>
        <v>0.36933055861964492</v>
      </c>
    </row>
    <row r="12596" spans="1:7" hidden="1" x14ac:dyDescent="0.2">
      <c r="A12596" t="s">
        <v>407</v>
      </c>
      <c r="B12596">
        <v>0</v>
      </c>
      <c r="C12596">
        <v>53</v>
      </c>
      <c r="D12596" t="s">
        <v>1102</v>
      </c>
      <c r="E12596">
        <v>49.281733000000003</v>
      </c>
      <c r="F12596">
        <v>-123.105366</v>
      </c>
      <c r="G12596">
        <f>IF(route_map__2[[#This Row],[route_label]]&lt;&gt;A12597,0,SQRT((E12597-route_map__2[[#This Row],[stop_lat]])^2 + ((F12597-route_map__2[[#This Row],[stop_lon]])*COS(RADIANS(route_map__2[[#This Row],[stop_lat]])))^2)*111.32)</f>
        <v>0.2018473796901353</v>
      </c>
    </row>
    <row r="12597" spans="1:7" hidden="1" x14ac:dyDescent="0.2">
      <c r="A12597" t="s">
        <v>407</v>
      </c>
      <c r="B12597">
        <v>0</v>
      </c>
      <c r="C12597">
        <v>54</v>
      </c>
      <c r="D12597" t="s">
        <v>1103</v>
      </c>
      <c r="E12597">
        <v>49.282221</v>
      </c>
      <c r="F12597">
        <v>-123.108043</v>
      </c>
      <c r="G12597">
        <f>IF(route_map__2[[#This Row],[route_label]]&lt;&gt;A12598,0,SQRT((E12598-route_map__2[[#This Row],[stop_lat]])^2 + ((F12598-route_map__2[[#This Row],[stop_lon]])*COS(RADIANS(route_map__2[[#This Row],[stop_lat]])))^2)*111.32)</f>
        <v>0.18872146331626077</v>
      </c>
    </row>
    <row r="12598" spans="1:7" hidden="1" x14ac:dyDescent="0.2">
      <c r="A12598" t="s">
        <v>407</v>
      </c>
      <c r="B12598">
        <v>0</v>
      </c>
      <c r="C12598">
        <v>55</v>
      </c>
      <c r="D12598" t="s">
        <v>1104</v>
      </c>
      <c r="E12598">
        <v>49.283085</v>
      </c>
      <c r="F12598">
        <v>-123.11027900000001</v>
      </c>
      <c r="G12598">
        <f>IF(route_map__2[[#This Row],[route_label]]&lt;&gt;A12599,0,SQRT((E12599-route_map__2[[#This Row],[stop_lat]])^2 + ((F12599-route_map__2[[#This Row],[stop_lon]])*COS(RADIANS(route_map__2[[#This Row],[stop_lat]])))^2)*111.32)</f>
        <v>0.21348136745501148</v>
      </c>
    </row>
    <row r="12599" spans="1:7" hidden="1" x14ac:dyDescent="0.2">
      <c r="A12599" t="s">
        <v>407</v>
      </c>
      <c r="B12599">
        <v>0</v>
      </c>
      <c r="C12599">
        <v>56</v>
      </c>
      <c r="D12599" t="s">
        <v>1105</v>
      </c>
      <c r="E12599">
        <v>49.284435000000002</v>
      </c>
      <c r="F12599">
        <v>-123.11236700000001</v>
      </c>
      <c r="G12599">
        <f>IF(route_map__2[[#This Row],[route_label]]&lt;&gt;A12600,0,SQRT((E12600-route_map__2[[#This Row],[stop_lat]])^2 + ((F12600-route_map__2[[#This Row],[stop_lon]])*COS(RADIANS(route_map__2[[#This Row],[stop_lat]])))^2)*111.32)</f>
        <v>0.34164898516673209</v>
      </c>
    </row>
    <row r="12600" spans="1:7" hidden="1" x14ac:dyDescent="0.2">
      <c r="A12600" t="s">
        <v>407</v>
      </c>
      <c r="B12600">
        <v>0</v>
      </c>
      <c r="C12600">
        <v>57</v>
      </c>
      <c r="D12600" t="s">
        <v>9009</v>
      </c>
      <c r="E12600">
        <v>49.284576000000001</v>
      </c>
      <c r="F12600">
        <v>-123.11706700000001</v>
      </c>
      <c r="G12600">
        <f>IF(route_map__2[[#This Row],[route_label]]&lt;&gt;A12601,0,SQRT((E12601-route_map__2[[#This Row],[stop_lat]])^2 + ((F12601-route_map__2[[#This Row],[stop_lon]])*COS(RADIANS(route_map__2[[#This Row],[stop_lat]])))^2)*111.32)</f>
        <v>0</v>
      </c>
    </row>
    <row r="12601" spans="1:7" hidden="1" x14ac:dyDescent="0.2">
      <c r="A12601" t="s">
        <v>407</v>
      </c>
      <c r="B12601">
        <v>1</v>
      </c>
      <c r="C12601">
        <v>1</v>
      </c>
      <c r="D12601" t="s">
        <v>9009</v>
      </c>
      <c r="E12601">
        <v>49.284576000000001</v>
      </c>
      <c r="F12601">
        <v>-123.11706700000001</v>
      </c>
      <c r="G12601">
        <f>IF(route_map__2[[#This Row],[route_label]]&lt;&gt;A12602,0,SQRT((E12602-route_map__2[[#This Row],[stop_lat]])^2 + ((F12602-route_map__2[[#This Row],[stop_lon]])*COS(RADIANS(route_map__2[[#This Row],[stop_lat]])))^2)*111.32)</f>
        <v>0.24024432486243863</v>
      </c>
    </row>
    <row r="12602" spans="1:7" hidden="1" x14ac:dyDescent="0.2">
      <c r="A12602" t="s">
        <v>407</v>
      </c>
      <c r="B12602">
        <v>1</v>
      </c>
      <c r="C12602">
        <v>2</v>
      </c>
      <c r="D12602" t="s">
        <v>5067</v>
      </c>
      <c r="E12602">
        <v>49.282640000000001</v>
      </c>
      <c r="F12602">
        <v>-123.118529</v>
      </c>
      <c r="G12602">
        <f>IF(route_map__2[[#This Row],[route_label]]&lt;&gt;A12603,0,SQRT((E12603-route_map__2[[#This Row],[stop_lat]])^2 + ((F12603-route_map__2[[#This Row],[stop_lon]])*COS(RADIANS(route_map__2[[#This Row],[stop_lat]])))^2)*111.32)</f>
        <v>0.21357192988431017</v>
      </c>
    </row>
    <row r="12603" spans="1:7" hidden="1" x14ac:dyDescent="0.2">
      <c r="A12603" t="s">
        <v>407</v>
      </c>
      <c r="B12603">
        <v>1</v>
      </c>
      <c r="C12603">
        <v>3</v>
      </c>
      <c r="D12603" t="s">
        <v>9004</v>
      </c>
      <c r="E12603">
        <v>49.282781999999997</v>
      </c>
      <c r="F12603">
        <v>-123.115596</v>
      </c>
      <c r="G12603">
        <f>IF(route_map__2[[#This Row],[route_label]]&lt;&gt;A12604,0,SQRT((E12604-route_map__2[[#This Row],[stop_lat]])^2 + ((F12604-route_map__2[[#This Row],[stop_lon]])*COS(RADIANS(route_map__2[[#This Row],[stop_lat]])))^2)*111.32)</f>
        <v>0.28061084733352742</v>
      </c>
    </row>
    <row r="12604" spans="1:7" hidden="1" x14ac:dyDescent="0.2">
      <c r="A12604" t="s">
        <v>407</v>
      </c>
      <c r="B12604">
        <v>1</v>
      </c>
      <c r="C12604">
        <v>4</v>
      </c>
      <c r="D12604" t="s">
        <v>1541</v>
      </c>
      <c r="E12604">
        <v>49.284334000000001</v>
      </c>
      <c r="F12604">
        <v>-123.112551</v>
      </c>
      <c r="G12604">
        <f>IF(route_map__2[[#This Row],[route_label]]&lt;&gt;A12605,0,SQRT((E12605-route_map__2[[#This Row],[stop_lat]])^2 + ((F12605-route_map__2[[#This Row],[stop_lon]])*COS(RADIANS(route_map__2[[#This Row],[stop_lat]])))^2)*111.32)</f>
        <v>0.20371655641187009</v>
      </c>
    </row>
    <row r="12605" spans="1:7" hidden="1" x14ac:dyDescent="0.2">
      <c r="A12605" t="s">
        <v>407</v>
      </c>
      <c r="B12605">
        <v>1</v>
      </c>
      <c r="C12605">
        <v>5</v>
      </c>
      <c r="D12605" t="s">
        <v>1542</v>
      </c>
      <c r="E12605">
        <v>49.283054</v>
      </c>
      <c r="F12605">
        <v>-123.110546</v>
      </c>
      <c r="G12605">
        <f>IF(route_map__2[[#This Row],[route_label]]&lt;&gt;A12606,0,SQRT((E12606-route_map__2[[#This Row],[stop_lat]])^2 + ((F12606-route_map__2[[#This Row],[stop_lon]])*COS(RADIANS(route_map__2[[#This Row],[stop_lat]])))^2)*111.32)</f>
        <v>0.32406065847123233</v>
      </c>
    </row>
    <row r="12606" spans="1:7" hidden="1" x14ac:dyDescent="0.2">
      <c r="A12606" t="s">
        <v>407</v>
      </c>
      <c r="B12606">
        <v>1</v>
      </c>
      <c r="C12606">
        <v>6</v>
      </c>
      <c r="D12606" t="s">
        <v>1543</v>
      </c>
      <c r="E12606">
        <v>49.281790000000001</v>
      </c>
      <c r="F12606">
        <v>-123.106526</v>
      </c>
      <c r="G12606">
        <f>IF(route_map__2[[#This Row],[route_label]]&lt;&gt;A12607,0,SQRT((E12607-route_map__2[[#This Row],[stop_lat]])^2 + ((F12607-route_map__2[[#This Row],[stop_lon]])*COS(RADIANS(route_map__2[[#This Row],[stop_lat]])))^2)*111.32)</f>
        <v>0.13068286308025931</v>
      </c>
    </row>
    <row r="12607" spans="1:7" hidden="1" x14ac:dyDescent="0.2">
      <c r="A12607" t="s">
        <v>407</v>
      </c>
      <c r="B12607">
        <v>1</v>
      </c>
      <c r="C12607">
        <v>7</v>
      </c>
      <c r="D12607" t="s">
        <v>1544</v>
      </c>
      <c r="E12607">
        <v>49.281469000000001</v>
      </c>
      <c r="F12607">
        <v>-123.104795</v>
      </c>
      <c r="G12607">
        <f>IF(route_map__2[[#This Row],[route_label]]&lt;&gt;A12608,0,SQRT((E12608-route_map__2[[#This Row],[stop_lat]])^2 + ((F12608-route_map__2[[#This Row],[stop_lon]])*COS(RADIANS(route_map__2[[#This Row],[stop_lat]])))^2)*111.32)</f>
        <v>0.41923823306078589</v>
      </c>
    </row>
    <row r="12608" spans="1:7" hidden="1" x14ac:dyDescent="0.2">
      <c r="A12608" t="s">
        <v>407</v>
      </c>
      <c r="B12608">
        <v>1</v>
      </c>
      <c r="C12608">
        <v>8</v>
      </c>
      <c r="D12608" t="s">
        <v>1545</v>
      </c>
      <c r="E12608">
        <v>49.281224999999999</v>
      </c>
      <c r="F12608">
        <v>-123.099034</v>
      </c>
      <c r="G12608">
        <f>IF(route_map__2[[#This Row],[route_label]]&lt;&gt;A12609,0,SQRT((E12609-route_map__2[[#This Row],[stop_lat]])^2 + ((F12609-route_map__2[[#This Row],[stop_lon]])*COS(RADIANS(route_map__2[[#This Row],[stop_lat]])))^2)*111.32)</f>
        <v>0.31212621937361545</v>
      </c>
    </row>
    <row r="12609" spans="1:7" hidden="1" x14ac:dyDescent="0.2">
      <c r="A12609" t="s">
        <v>407</v>
      </c>
      <c r="B12609">
        <v>1</v>
      </c>
      <c r="C12609">
        <v>9</v>
      </c>
      <c r="D12609" t="s">
        <v>1546</v>
      </c>
      <c r="E12609">
        <v>49.281160999999997</v>
      </c>
      <c r="F12609">
        <v>-123.09473699999999</v>
      </c>
      <c r="G12609">
        <f>IF(route_map__2[[#This Row],[route_label]]&lt;&gt;A12610,0,SQRT((E12610-route_map__2[[#This Row],[stop_lat]])^2 + ((F12610-route_map__2[[#This Row],[stop_lon]])*COS(RADIANS(route_map__2[[#This Row],[stop_lat]])))^2)*111.32)</f>
        <v>0.12952257307753476</v>
      </c>
    </row>
    <row r="12610" spans="1:7" hidden="1" x14ac:dyDescent="0.2">
      <c r="A12610" t="s">
        <v>407</v>
      </c>
      <c r="B12610">
        <v>1</v>
      </c>
      <c r="C12610">
        <v>10</v>
      </c>
      <c r="D12610" t="s">
        <v>1547</v>
      </c>
      <c r="E12610">
        <v>49.281112</v>
      </c>
      <c r="F12610">
        <v>-123.092955</v>
      </c>
      <c r="G12610">
        <f>IF(route_map__2[[#This Row],[route_label]]&lt;&gt;A12611,0,SQRT((E12611-route_map__2[[#This Row],[stop_lat]])^2 + ((F12611-route_map__2[[#This Row],[stop_lon]])*COS(RADIANS(route_map__2[[#This Row],[stop_lat]])))^2)*111.32)</f>
        <v>0.14411823559434037</v>
      </c>
    </row>
    <row r="12611" spans="1:7" hidden="1" x14ac:dyDescent="0.2">
      <c r="A12611" t="s">
        <v>407</v>
      </c>
      <c r="B12611">
        <v>1</v>
      </c>
      <c r="C12611">
        <v>11</v>
      </c>
      <c r="D12611" t="s">
        <v>1548</v>
      </c>
      <c r="E12611">
        <v>49.281081</v>
      </c>
      <c r="F12611">
        <v>-123.090971</v>
      </c>
      <c r="G12611">
        <f>IF(route_map__2[[#This Row],[route_label]]&lt;&gt;A12612,0,SQRT((E12612-route_map__2[[#This Row],[stop_lat]])^2 + ((F12612-route_map__2[[#This Row],[stop_lon]])*COS(RADIANS(route_map__2[[#This Row],[stop_lat]])))^2)*111.32)</f>
        <v>0.3136123365038917</v>
      </c>
    </row>
    <row r="12612" spans="1:7" hidden="1" x14ac:dyDescent="0.2">
      <c r="A12612" t="s">
        <v>407</v>
      </c>
      <c r="B12612">
        <v>1</v>
      </c>
      <c r="C12612">
        <v>12</v>
      </c>
      <c r="D12612" t="s">
        <v>1549</v>
      </c>
      <c r="E12612">
        <v>49.281005</v>
      </c>
      <c r="F12612">
        <v>-123.086654</v>
      </c>
      <c r="G12612">
        <f>IF(route_map__2[[#This Row],[route_label]]&lt;&gt;A12613,0,SQRT((E12613-route_map__2[[#This Row],[stop_lat]])^2 + ((F12613-route_map__2[[#This Row],[stop_lon]])*COS(RADIANS(route_map__2[[#This Row],[stop_lat]])))^2)*111.32)</f>
        <v>0.17603833030360569</v>
      </c>
    </row>
    <row r="12613" spans="1:7" hidden="1" x14ac:dyDescent="0.2">
      <c r="A12613" t="s">
        <v>407</v>
      </c>
      <c r="B12613">
        <v>1</v>
      </c>
      <c r="C12613">
        <v>13</v>
      </c>
      <c r="D12613" t="s">
        <v>1550</v>
      </c>
      <c r="E12613">
        <v>49.280957000000001</v>
      </c>
      <c r="F12613">
        <v>-123.084231</v>
      </c>
      <c r="G12613">
        <f>IF(route_map__2[[#This Row],[route_label]]&lt;&gt;A12614,0,SQRT((E12614-route_map__2[[#This Row],[stop_lat]])^2 + ((F12614-route_map__2[[#This Row],[stop_lon]])*COS(RADIANS(route_map__2[[#This Row],[stop_lat]])))^2)*111.32)</f>
        <v>0.24487189463577902</v>
      </c>
    </row>
    <row r="12614" spans="1:7" hidden="1" x14ac:dyDescent="0.2">
      <c r="A12614" t="s">
        <v>407</v>
      </c>
      <c r="B12614">
        <v>1</v>
      </c>
      <c r="C12614">
        <v>14</v>
      </c>
      <c r="D12614" t="s">
        <v>1551</v>
      </c>
      <c r="E12614">
        <v>49.280904</v>
      </c>
      <c r="F12614">
        <v>-123.08086</v>
      </c>
      <c r="G12614">
        <f>IF(route_map__2[[#This Row],[route_label]]&lt;&gt;A12615,0,SQRT((E12615-route_map__2[[#This Row],[stop_lat]])^2 + ((F12615-route_map__2[[#This Row],[stop_lon]])*COS(RADIANS(route_map__2[[#This Row],[stop_lat]])))^2)*111.32)</f>
        <v>0.32138139464334203</v>
      </c>
    </row>
    <row r="12615" spans="1:7" hidden="1" x14ac:dyDescent="0.2">
      <c r="A12615" t="s">
        <v>407</v>
      </c>
      <c r="B12615">
        <v>1</v>
      </c>
      <c r="C12615">
        <v>15</v>
      </c>
      <c r="D12615" t="s">
        <v>1552</v>
      </c>
      <c r="E12615">
        <v>49.281194999999997</v>
      </c>
      <c r="F12615">
        <v>-123.076457</v>
      </c>
      <c r="G12615">
        <f>IF(route_map__2[[#This Row],[route_label]]&lt;&gt;A12616,0,SQRT((E12616-route_map__2[[#This Row],[stop_lat]])^2 + ((F12616-route_map__2[[#This Row],[stop_lon]])*COS(RADIANS(route_map__2[[#This Row],[stop_lat]])))^2)*111.32)</f>
        <v>0.22047261344702274</v>
      </c>
    </row>
    <row r="12616" spans="1:7" hidden="1" x14ac:dyDescent="0.2">
      <c r="A12616" t="s">
        <v>407</v>
      </c>
      <c r="B12616">
        <v>1</v>
      </c>
      <c r="C12616">
        <v>16</v>
      </c>
      <c r="D12616" t="s">
        <v>1553</v>
      </c>
      <c r="E12616">
        <v>49.281191</v>
      </c>
      <c r="F12616">
        <v>-123.073421</v>
      </c>
      <c r="G12616">
        <f>IF(route_map__2[[#This Row],[route_label]]&lt;&gt;A12617,0,SQRT((E12617-route_map__2[[#This Row],[stop_lat]])^2 + ((F12617-route_map__2[[#This Row],[stop_lon]])*COS(RADIANS(route_map__2[[#This Row],[stop_lat]])))^2)*111.32)</f>
        <v>0.21292062040193599</v>
      </c>
    </row>
    <row r="12617" spans="1:7" hidden="1" x14ac:dyDescent="0.2">
      <c r="A12617" t="s">
        <v>407</v>
      </c>
      <c r="B12617">
        <v>1</v>
      </c>
      <c r="C12617">
        <v>17</v>
      </c>
      <c r="D12617" t="s">
        <v>1798</v>
      </c>
      <c r="E12617">
        <v>49.280805999999998</v>
      </c>
      <c r="F12617">
        <v>-123.070549</v>
      </c>
      <c r="G12617">
        <f>IF(route_map__2[[#This Row],[route_label]]&lt;&gt;A12618,0,SQRT((E12618-route_map__2[[#This Row],[stop_lat]])^2 + ((F12618-route_map__2[[#This Row],[stop_lon]])*COS(RADIANS(route_map__2[[#This Row],[stop_lat]])))^2)*111.32)</f>
        <v>0.18946686267331911</v>
      </c>
    </row>
    <row r="12618" spans="1:7" hidden="1" x14ac:dyDescent="0.2">
      <c r="A12618" t="s">
        <v>407</v>
      </c>
      <c r="B12618">
        <v>1</v>
      </c>
      <c r="C12618">
        <v>18</v>
      </c>
      <c r="D12618" t="s">
        <v>1799</v>
      </c>
      <c r="E12618">
        <v>49.279103999999997</v>
      </c>
      <c r="F12618">
        <v>-123.070545</v>
      </c>
      <c r="G12618">
        <f>IF(route_map__2[[#This Row],[route_label]]&lt;&gt;A12619,0,SQRT((E12619-route_map__2[[#This Row],[stop_lat]])^2 + ((F12619-route_map__2[[#This Row],[stop_lon]])*COS(RADIANS(route_map__2[[#This Row],[stop_lat]])))^2)*111.32)</f>
        <v>0.2035000918442284</v>
      </c>
    </row>
    <row r="12619" spans="1:7" hidden="1" x14ac:dyDescent="0.2">
      <c r="A12619" t="s">
        <v>407</v>
      </c>
      <c r="B12619">
        <v>1</v>
      </c>
      <c r="C12619">
        <v>19</v>
      </c>
      <c r="D12619" t="s">
        <v>1800</v>
      </c>
      <c r="E12619">
        <v>49.277327999999997</v>
      </c>
      <c r="F12619">
        <v>-123.069881</v>
      </c>
      <c r="G12619">
        <f>IF(route_map__2[[#This Row],[route_label]]&lt;&gt;A12620,0,SQRT((E12620-route_map__2[[#This Row],[stop_lat]])^2 + ((F12620-route_map__2[[#This Row],[stop_lon]])*COS(RADIANS(route_map__2[[#This Row],[stop_lat]])))^2)*111.32)</f>
        <v>0.20311291814670004</v>
      </c>
    </row>
    <row r="12620" spans="1:7" hidden="1" x14ac:dyDescent="0.2">
      <c r="A12620" t="s">
        <v>407</v>
      </c>
      <c r="B12620">
        <v>1</v>
      </c>
      <c r="C12620">
        <v>20</v>
      </c>
      <c r="D12620" t="s">
        <v>1801</v>
      </c>
      <c r="E12620">
        <v>49.275511999999999</v>
      </c>
      <c r="F12620">
        <v>-123.06961</v>
      </c>
      <c r="G12620">
        <f>IF(route_map__2[[#This Row],[route_label]]&lt;&gt;A12621,0,SQRT((E12621-route_map__2[[#This Row],[stop_lat]])^2 + ((F12621-route_map__2[[#This Row],[stop_lon]])*COS(RADIANS(route_map__2[[#This Row],[stop_lat]])))^2)*111.32)</f>
        <v>0.20339939198125812</v>
      </c>
    </row>
    <row r="12621" spans="1:7" hidden="1" x14ac:dyDescent="0.2">
      <c r="A12621" t="s">
        <v>407</v>
      </c>
      <c r="B12621">
        <v>1</v>
      </c>
      <c r="C12621">
        <v>21</v>
      </c>
      <c r="D12621" t="s">
        <v>1802</v>
      </c>
      <c r="E12621">
        <v>49.273685</v>
      </c>
      <c r="F12621">
        <v>-123.069647</v>
      </c>
      <c r="G12621">
        <f>IF(route_map__2[[#This Row],[route_label]]&lt;&gt;A12622,0,SQRT((E12622-route_map__2[[#This Row],[stop_lat]])^2 + ((F12622-route_map__2[[#This Row],[stop_lon]])*COS(RADIANS(route_map__2[[#This Row],[stop_lat]])))^2)*111.32)</f>
        <v>0.20118179041243811</v>
      </c>
    </row>
    <row r="12622" spans="1:7" hidden="1" x14ac:dyDescent="0.2">
      <c r="A12622" t="s">
        <v>407</v>
      </c>
      <c r="B12622">
        <v>1</v>
      </c>
      <c r="C12622">
        <v>22</v>
      </c>
      <c r="D12622" t="s">
        <v>1803</v>
      </c>
      <c r="E12622">
        <v>49.271878000000001</v>
      </c>
      <c r="F12622">
        <v>-123.069692</v>
      </c>
      <c r="G12622">
        <f>IF(route_map__2[[#This Row],[route_label]]&lt;&gt;A12623,0,SQRT((E12623-route_map__2[[#This Row],[stop_lat]])^2 + ((F12623-route_map__2[[#This Row],[stop_lon]])*COS(RADIANS(route_map__2[[#This Row],[stop_lat]])))^2)*111.32)</f>
        <v>0.18607199348861886</v>
      </c>
    </row>
    <row r="12623" spans="1:7" hidden="1" x14ac:dyDescent="0.2">
      <c r="A12623" t="s">
        <v>407</v>
      </c>
      <c r="B12623">
        <v>1</v>
      </c>
      <c r="C12623">
        <v>23</v>
      </c>
      <c r="D12623" t="s">
        <v>1804</v>
      </c>
      <c r="E12623">
        <v>49.270206999999999</v>
      </c>
      <c r="F12623">
        <v>-123.069755</v>
      </c>
      <c r="G12623">
        <f>IF(route_map__2[[#This Row],[route_label]]&lt;&gt;A12624,0,SQRT((E12624-route_map__2[[#This Row],[stop_lat]])^2 + ((F12624-route_map__2[[#This Row],[stop_lon]])*COS(RADIANS(route_map__2[[#This Row],[stop_lat]])))^2)*111.32)</f>
        <v>0.2484665054237398</v>
      </c>
    </row>
    <row r="12624" spans="1:7" hidden="1" x14ac:dyDescent="0.2">
      <c r="A12624" t="s">
        <v>407</v>
      </c>
      <c r="B12624">
        <v>1</v>
      </c>
      <c r="C12624">
        <v>24</v>
      </c>
      <c r="D12624" t="s">
        <v>1805</v>
      </c>
      <c r="E12624">
        <v>49.267975</v>
      </c>
      <c r="F12624">
        <v>-123.06976</v>
      </c>
      <c r="G12624">
        <f>IF(route_map__2[[#This Row],[route_label]]&lt;&gt;A12625,0,SQRT((E12625-route_map__2[[#This Row],[stop_lat]])^2 + ((F12625-route_map__2[[#This Row],[stop_lon]])*COS(RADIANS(route_map__2[[#This Row],[stop_lat]])))^2)*111.32)</f>
        <v>0.35282336148646359</v>
      </c>
    </row>
    <row r="12625" spans="1:7" hidden="1" x14ac:dyDescent="0.2">
      <c r="A12625" t="s">
        <v>407</v>
      </c>
      <c r="B12625">
        <v>1</v>
      </c>
      <c r="C12625">
        <v>25</v>
      </c>
      <c r="D12625" t="s">
        <v>1806</v>
      </c>
      <c r="E12625">
        <v>49.264806</v>
      </c>
      <c r="F12625">
        <v>-123.06984199999999</v>
      </c>
      <c r="G12625">
        <f>IF(route_map__2[[#This Row],[route_label]]&lt;&gt;A12626,0,SQRT((E12626-route_map__2[[#This Row],[stop_lat]])^2 + ((F12626-route_map__2[[#This Row],[stop_lon]])*COS(RADIANS(route_map__2[[#This Row],[stop_lat]])))^2)*111.32)</f>
        <v>0.17527370410074036</v>
      </c>
    </row>
    <row r="12626" spans="1:7" hidden="1" x14ac:dyDescent="0.2">
      <c r="A12626" t="s">
        <v>407</v>
      </c>
      <c r="B12626">
        <v>1</v>
      </c>
      <c r="C12626">
        <v>26</v>
      </c>
      <c r="D12626" t="s">
        <v>1807</v>
      </c>
      <c r="E12626">
        <v>49.263232000000002</v>
      </c>
      <c r="F12626">
        <v>-123.069903</v>
      </c>
      <c r="G12626">
        <f>IF(route_map__2[[#This Row],[route_label]]&lt;&gt;A12627,0,SQRT((E12627-route_map__2[[#This Row],[stop_lat]])^2 + ((F12627-route_map__2[[#This Row],[stop_lon]])*COS(RADIANS(route_map__2[[#This Row],[stop_lat]])))^2)*111.32)</f>
        <v>0.14505177915602022</v>
      </c>
    </row>
    <row r="12627" spans="1:7" hidden="1" x14ac:dyDescent="0.2">
      <c r="A12627" t="s">
        <v>407</v>
      </c>
      <c r="B12627">
        <v>1</v>
      </c>
      <c r="C12627">
        <v>27</v>
      </c>
      <c r="D12627" t="s">
        <v>1808</v>
      </c>
      <c r="E12627">
        <v>49.261929000000002</v>
      </c>
      <c r="F12627">
        <v>-123.069913</v>
      </c>
      <c r="G12627">
        <f>IF(route_map__2[[#This Row],[route_label]]&lt;&gt;A12628,0,SQRT((E12628-route_map__2[[#This Row],[stop_lat]])^2 + ((F12628-route_map__2[[#This Row],[stop_lon]])*COS(RADIANS(route_map__2[[#This Row],[stop_lat]])))^2)*111.32)</f>
        <v>0.34478468318033423</v>
      </c>
    </row>
    <row r="12628" spans="1:7" hidden="1" x14ac:dyDescent="0.2">
      <c r="A12628" t="s">
        <v>407</v>
      </c>
      <c r="B12628">
        <v>1</v>
      </c>
      <c r="C12628">
        <v>28</v>
      </c>
      <c r="D12628" t="s">
        <v>1809</v>
      </c>
      <c r="E12628">
        <v>49.258831999999998</v>
      </c>
      <c r="F12628">
        <v>-123.06997200000001</v>
      </c>
      <c r="G12628">
        <f>IF(route_map__2[[#This Row],[route_label]]&lt;&gt;A12629,0,SQRT((E12629-route_map__2[[#This Row],[stop_lat]])^2 + ((F12629-route_map__2[[#This Row],[stop_lon]])*COS(RADIANS(route_map__2[[#This Row],[stop_lat]])))^2)*111.32)</f>
        <v>0.14995374247837848</v>
      </c>
    </row>
    <row r="12629" spans="1:7" hidden="1" x14ac:dyDescent="0.2">
      <c r="A12629" t="s">
        <v>407</v>
      </c>
      <c r="B12629">
        <v>1</v>
      </c>
      <c r="C12629">
        <v>29</v>
      </c>
      <c r="D12629" t="s">
        <v>1810</v>
      </c>
      <c r="E12629">
        <v>49.257485000000003</v>
      </c>
      <c r="F12629">
        <v>-123.069954</v>
      </c>
      <c r="G12629">
        <f>IF(route_map__2[[#This Row],[route_label]]&lt;&gt;A12630,0,SQRT((E12630-route_map__2[[#This Row],[stop_lat]])^2 + ((F12630-route_map__2[[#This Row],[stop_lon]])*COS(RADIANS(route_map__2[[#This Row],[stop_lat]])))^2)*111.32)</f>
        <v>0.43804245674518738</v>
      </c>
    </row>
    <row r="12630" spans="1:7" hidden="1" x14ac:dyDescent="0.2">
      <c r="A12630" t="s">
        <v>407</v>
      </c>
      <c r="B12630">
        <v>1</v>
      </c>
      <c r="C12630">
        <v>30</v>
      </c>
      <c r="D12630" t="s">
        <v>1811</v>
      </c>
      <c r="E12630">
        <v>49.253864</v>
      </c>
      <c r="F12630">
        <v>-123.067594</v>
      </c>
      <c r="G12630">
        <f>IF(route_map__2[[#This Row],[route_label]]&lt;&gt;A12631,0,SQRT((E12631-route_map__2[[#This Row],[stop_lat]])^2 + ((F12631-route_map__2[[#This Row],[stop_lon]])*COS(RADIANS(route_map__2[[#This Row],[stop_lat]])))^2)*111.32)</f>
        <v>0.16641465892999416</v>
      </c>
    </row>
    <row r="12631" spans="1:7" hidden="1" x14ac:dyDescent="0.2">
      <c r="A12631" t="s">
        <v>407</v>
      </c>
      <c r="B12631">
        <v>1</v>
      </c>
      <c r="C12631">
        <v>31</v>
      </c>
      <c r="D12631" t="s">
        <v>1812</v>
      </c>
      <c r="E12631">
        <v>49.252727</v>
      </c>
      <c r="F12631">
        <v>-123.066107</v>
      </c>
      <c r="G12631">
        <f>IF(route_map__2[[#This Row],[route_label]]&lt;&gt;A12632,0,SQRT((E12632-route_map__2[[#This Row],[stop_lat]])^2 + ((F12632-route_map__2[[#This Row],[stop_lon]])*COS(RADIANS(route_map__2[[#This Row],[stop_lat]])))^2)*111.32)</f>
        <v>0.32341731824013825</v>
      </c>
    </row>
    <row r="12632" spans="1:7" hidden="1" x14ac:dyDescent="0.2">
      <c r="A12632" t="s">
        <v>407</v>
      </c>
      <c r="B12632">
        <v>1</v>
      </c>
      <c r="C12632">
        <v>32</v>
      </c>
      <c r="D12632" t="s">
        <v>1813</v>
      </c>
      <c r="E12632">
        <v>49.249893</v>
      </c>
      <c r="F12632">
        <v>-123.065127</v>
      </c>
      <c r="G12632">
        <f>IF(route_map__2[[#This Row],[route_label]]&lt;&gt;A12633,0,SQRT((E12633-route_map__2[[#This Row],[stop_lat]])^2 + ((F12633-route_map__2[[#This Row],[stop_lon]])*COS(RADIANS(route_map__2[[#This Row],[stop_lat]])))^2)*111.32)</f>
        <v>0.28670360277037749</v>
      </c>
    </row>
    <row r="12633" spans="1:7" hidden="1" x14ac:dyDescent="0.2">
      <c r="A12633" t="s">
        <v>407</v>
      </c>
      <c r="B12633">
        <v>1</v>
      </c>
      <c r="C12633">
        <v>33</v>
      </c>
      <c r="D12633" t="s">
        <v>1814</v>
      </c>
      <c r="E12633">
        <v>49.247318</v>
      </c>
      <c r="F12633">
        <v>-123.06520399999999</v>
      </c>
      <c r="G12633">
        <f>IF(route_map__2[[#This Row],[route_label]]&lt;&gt;A12634,0,SQRT((E12634-route_map__2[[#This Row],[stop_lat]])^2 + ((F12634-route_map__2[[#This Row],[stop_lon]])*COS(RADIANS(route_map__2[[#This Row],[stop_lat]])))^2)*111.32)</f>
        <v>0.27938899064126654</v>
      </c>
    </row>
    <row r="12634" spans="1:7" hidden="1" x14ac:dyDescent="0.2">
      <c r="A12634" t="s">
        <v>407</v>
      </c>
      <c r="B12634">
        <v>1</v>
      </c>
      <c r="C12634">
        <v>34</v>
      </c>
      <c r="D12634" t="s">
        <v>1815</v>
      </c>
      <c r="E12634">
        <v>49.244808999999997</v>
      </c>
      <c r="F12634">
        <v>-123.06529999999999</v>
      </c>
      <c r="G12634">
        <f>IF(route_map__2[[#This Row],[route_label]]&lt;&gt;A12635,0,SQRT((E12635-route_map__2[[#This Row],[stop_lat]])^2 + ((F12635-route_map__2[[#This Row],[stop_lon]])*COS(RADIANS(route_map__2[[#This Row],[stop_lat]])))^2)*111.32)</f>
        <v>0.25597965957237129</v>
      </c>
    </row>
    <row r="12635" spans="1:7" hidden="1" x14ac:dyDescent="0.2">
      <c r="A12635" t="s">
        <v>407</v>
      </c>
      <c r="B12635">
        <v>1</v>
      </c>
      <c r="C12635">
        <v>35</v>
      </c>
      <c r="D12635" t="s">
        <v>1816</v>
      </c>
      <c r="E12635">
        <v>49.242510000000003</v>
      </c>
      <c r="F12635">
        <v>-123.06537299999999</v>
      </c>
      <c r="G12635">
        <f>IF(route_map__2[[#This Row],[route_label]]&lt;&gt;A12636,0,SQRT((E12636-route_map__2[[#This Row],[stop_lat]])^2 + ((F12636-route_map__2[[#This Row],[stop_lon]])*COS(RADIANS(route_map__2[[#This Row],[stop_lat]])))^2)*111.32)</f>
        <v>0.31722741247128172</v>
      </c>
    </row>
    <row r="12636" spans="1:7" hidden="1" x14ac:dyDescent="0.2">
      <c r="A12636" t="s">
        <v>407</v>
      </c>
      <c r="B12636">
        <v>1</v>
      </c>
      <c r="C12636">
        <v>36</v>
      </c>
      <c r="D12636" t="s">
        <v>1817</v>
      </c>
      <c r="E12636">
        <v>49.239660999999998</v>
      </c>
      <c r="F12636">
        <v>-123.06546899999999</v>
      </c>
      <c r="G12636">
        <f>IF(route_map__2[[#This Row],[route_label]]&lt;&gt;A12637,0,SQRT((E12637-route_map__2[[#This Row],[stop_lat]])^2 + ((F12637-route_map__2[[#This Row],[stop_lon]])*COS(RADIANS(route_map__2[[#This Row],[stop_lat]])))^2)*111.32)</f>
        <v>0.26798512858538037</v>
      </c>
    </row>
    <row r="12637" spans="1:7" hidden="1" x14ac:dyDescent="0.2">
      <c r="A12637" t="s">
        <v>407</v>
      </c>
      <c r="B12637">
        <v>1</v>
      </c>
      <c r="C12637">
        <v>37</v>
      </c>
      <c r="D12637" t="s">
        <v>1818</v>
      </c>
      <c r="E12637">
        <v>49.237254</v>
      </c>
      <c r="F12637">
        <v>-123.06553099999999</v>
      </c>
      <c r="G12637">
        <f>IF(route_map__2[[#This Row],[route_label]]&lt;&gt;A12638,0,SQRT((E12638-route_map__2[[#This Row],[stop_lat]])^2 + ((F12638-route_map__2[[#This Row],[stop_lon]])*COS(RADIANS(route_map__2[[#This Row],[stop_lat]])))^2)*111.32)</f>
        <v>0.20142829555972822</v>
      </c>
    </row>
    <row r="12638" spans="1:7" hidden="1" x14ac:dyDescent="0.2">
      <c r="A12638" t="s">
        <v>407</v>
      </c>
      <c r="B12638">
        <v>1</v>
      </c>
      <c r="C12638">
        <v>38</v>
      </c>
      <c r="D12638" t="s">
        <v>1819</v>
      </c>
      <c r="E12638">
        <v>49.235444999999999</v>
      </c>
      <c r="F12638">
        <v>-123.06559300000001</v>
      </c>
      <c r="G12638">
        <f>IF(route_map__2[[#This Row],[route_label]]&lt;&gt;A12639,0,SQRT((E12639-route_map__2[[#This Row],[stop_lat]])^2 + ((F12639-route_map__2[[#This Row],[stop_lon]])*COS(RADIANS(route_map__2[[#This Row],[stop_lat]])))^2)*111.32)</f>
        <v>0.35539232261627851</v>
      </c>
    </row>
    <row r="12639" spans="1:7" hidden="1" x14ac:dyDescent="0.2">
      <c r="A12639" t="s">
        <v>407</v>
      </c>
      <c r="B12639">
        <v>1</v>
      </c>
      <c r="C12639">
        <v>39</v>
      </c>
      <c r="D12639" t="s">
        <v>1820</v>
      </c>
      <c r="E12639">
        <v>49.232253</v>
      </c>
      <c r="F12639">
        <v>-123.065682</v>
      </c>
      <c r="G12639">
        <f>IF(route_map__2[[#This Row],[route_label]]&lt;&gt;A12640,0,SQRT((E12640-route_map__2[[#This Row],[stop_lat]])^2 + ((F12640-route_map__2[[#This Row],[stop_lon]])*COS(RADIANS(route_map__2[[#This Row],[stop_lat]])))^2)*111.32)</f>
        <v>0.22143964176361619</v>
      </c>
    </row>
    <row r="12640" spans="1:7" hidden="1" x14ac:dyDescent="0.2">
      <c r="A12640" t="s">
        <v>407</v>
      </c>
      <c r="B12640">
        <v>1</v>
      </c>
      <c r="C12640">
        <v>40</v>
      </c>
      <c r="D12640" t="s">
        <v>1821</v>
      </c>
      <c r="E12640">
        <v>49.230263999999998</v>
      </c>
      <c r="F12640">
        <v>-123.065727</v>
      </c>
      <c r="G12640">
        <f>IF(route_map__2[[#This Row],[route_label]]&lt;&gt;A12641,0,SQRT((E12641-route_map__2[[#This Row],[stop_lat]])^2 + ((F12641-route_map__2[[#This Row],[stop_lon]])*COS(RADIANS(route_map__2[[#This Row],[stop_lat]])))^2)*111.32)</f>
        <v>0.39757997383397203</v>
      </c>
    </row>
    <row r="12641" spans="1:7" hidden="1" x14ac:dyDescent="0.2">
      <c r="A12641" t="s">
        <v>407</v>
      </c>
      <c r="B12641">
        <v>1</v>
      </c>
      <c r="C12641">
        <v>41</v>
      </c>
      <c r="D12641" t="s">
        <v>1822</v>
      </c>
      <c r="E12641">
        <v>49.226692999999997</v>
      </c>
      <c r="F12641">
        <v>-123.065819</v>
      </c>
      <c r="G12641">
        <f>IF(route_map__2[[#This Row],[route_label]]&lt;&gt;A12642,0,SQRT((E12642-route_map__2[[#This Row],[stop_lat]])^2 + ((F12642-route_map__2[[#This Row],[stop_lon]])*COS(RADIANS(route_map__2[[#This Row],[stop_lat]])))^2)*111.32)</f>
        <v>0.20442121941543434</v>
      </c>
    </row>
    <row r="12642" spans="1:7" hidden="1" x14ac:dyDescent="0.2">
      <c r="A12642" t="s">
        <v>407</v>
      </c>
      <c r="B12642">
        <v>1</v>
      </c>
      <c r="C12642">
        <v>42</v>
      </c>
      <c r="D12642" t="s">
        <v>1823</v>
      </c>
      <c r="E12642">
        <v>49.224857</v>
      </c>
      <c r="F12642">
        <v>-123.065873</v>
      </c>
      <c r="G12642">
        <f>IF(route_map__2[[#This Row],[route_label]]&lt;&gt;A12643,0,SQRT((E12643-route_map__2[[#This Row],[stop_lat]])^2 + ((F12643-route_map__2[[#This Row],[stop_lon]])*COS(RADIANS(route_map__2[[#This Row],[stop_lat]])))^2)*111.32)</f>
        <v>0.19261654587276097</v>
      </c>
    </row>
    <row r="12643" spans="1:7" hidden="1" x14ac:dyDescent="0.2">
      <c r="A12643" t="s">
        <v>407</v>
      </c>
      <c r="B12643">
        <v>1</v>
      </c>
      <c r="C12643">
        <v>43</v>
      </c>
      <c r="D12643" t="s">
        <v>1824</v>
      </c>
      <c r="E12643">
        <v>49.223126999999998</v>
      </c>
      <c r="F12643">
        <v>-123.065922</v>
      </c>
      <c r="G12643">
        <f>IF(route_map__2[[#This Row],[route_label]]&lt;&gt;A12644,0,SQRT((E12644-route_map__2[[#This Row],[stop_lat]])^2 + ((F12644-route_map__2[[#This Row],[stop_lon]])*COS(RADIANS(route_map__2[[#This Row],[stop_lat]])))^2)*111.32)</f>
        <v>0.18325816257793034</v>
      </c>
    </row>
    <row r="12644" spans="1:7" hidden="1" x14ac:dyDescent="0.2">
      <c r="A12644" t="s">
        <v>407</v>
      </c>
      <c r="B12644">
        <v>1</v>
      </c>
      <c r="C12644">
        <v>44</v>
      </c>
      <c r="D12644" t="s">
        <v>1825</v>
      </c>
      <c r="E12644">
        <v>49.221480999999997</v>
      </c>
      <c r="F12644">
        <v>-123.06596399999999</v>
      </c>
      <c r="G12644">
        <f>IF(route_map__2[[#This Row],[route_label]]&lt;&gt;A12645,0,SQRT((E12645-route_map__2[[#This Row],[stop_lat]])^2 + ((F12645-route_map__2[[#This Row],[stop_lon]])*COS(RADIANS(route_map__2[[#This Row],[stop_lat]])))^2)*111.32)</f>
        <v>0.20817022839630828</v>
      </c>
    </row>
    <row r="12645" spans="1:7" hidden="1" x14ac:dyDescent="0.2">
      <c r="A12645" t="s">
        <v>407</v>
      </c>
      <c r="B12645">
        <v>1</v>
      </c>
      <c r="C12645">
        <v>45</v>
      </c>
      <c r="D12645" t="s">
        <v>1826</v>
      </c>
      <c r="E12645">
        <v>49.219611</v>
      </c>
      <c r="F12645">
        <v>-123.06597600000001</v>
      </c>
      <c r="G12645">
        <f>IF(route_map__2[[#This Row],[route_label]]&lt;&gt;A12646,0,SQRT((E12646-route_map__2[[#This Row],[stop_lat]])^2 + ((F12646-route_map__2[[#This Row],[stop_lon]])*COS(RADIANS(route_map__2[[#This Row],[stop_lat]])))^2)*111.32)</f>
        <v>0.20521389119697242</v>
      </c>
    </row>
    <row r="12646" spans="1:7" hidden="1" x14ac:dyDescent="0.2">
      <c r="A12646" t="s">
        <v>407</v>
      </c>
      <c r="B12646">
        <v>1</v>
      </c>
      <c r="C12646">
        <v>46</v>
      </c>
      <c r="D12646" t="s">
        <v>1827</v>
      </c>
      <c r="E12646">
        <v>49.217768</v>
      </c>
      <c r="F12646">
        <v>-123.066039</v>
      </c>
      <c r="G12646">
        <f>IF(route_map__2[[#This Row],[route_label]]&lt;&gt;A12647,0,SQRT((E12647-route_map__2[[#This Row],[stop_lat]])^2 + ((F12647-route_map__2[[#This Row],[stop_lon]])*COS(RADIANS(route_map__2[[#This Row],[stop_lat]])))^2)*111.32)</f>
        <v>0.30415065576375483</v>
      </c>
    </row>
    <row r="12647" spans="1:7" hidden="1" x14ac:dyDescent="0.2">
      <c r="A12647" t="s">
        <v>407</v>
      </c>
      <c r="B12647">
        <v>1</v>
      </c>
      <c r="C12647">
        <v>47</v>
      </c>
      <c r="D12647" t="s">
        <v>1828</v>
      </c>
      <c r="E12647">
        <v>49.215035999999998</v>
      </c>
      <c r="F12647">
        <v>-123.066092</v>
      </c>
      <c r="G12647">
        <f>IF(route_map__2[[#This Row],[route_label]]&lt;&gt;A12648,0,SQRT((E12648-route_map__2[[#This Row],[stop_lat]])^2 + ((F12648-route_map__2[[#This Row],[stop_lon]])*COS(RADIANS(route_map__2[[#This Row],[stop_lat]])))^2)*111.32)</f>
        <v>0.22500258509125826</v>
      </c>
    </row>
    <row r="12648" spans="1:7" hidden="1" x14ac:dyDescent="0.2">
      <c r="A12648" t="s">
        <v>407</v>
      </c>
      <c r="B12648">
        <v>1</v>
      </c>
      <c r="C12648">
        <v>48</v>
      </c>
      <c r="D12648" t="s">
        <v>1829</v>
      </c>
      <c r="E12648">
        <v>49.213014999999999</v>
      </c>
      <c r="F12648">
        <v>-123.066138</v>
      </c>
      <c r="G12648">
        <f>IF(route_map__2[[#This Row],[route_label]]&lt;&gt;A12649,0,SQRT((E12649-route_map__2[[#This Row],[stop_lat]])^2 + ((F12649-route_map__2[[#This Row],[stop_lon]])*COS(RADIANS(route_map__2[[#This Row],[stop_lat]])))^2)*111.32)</f>
        <v>0.20428308550483368</v>
      </c>
    </row>
    <row r="12649" spans="1:7" hidden="1" x14ac:dyDescent="0.2">
      <c r="A12649" t="s">
        <v>407</v>
      </c>
      <c r="B12649">
        <v>1</v>
      </c>
      <c r="C12649">
        <v>49</v>
      </c>
      <c r="D12649" t="s">
        <v>1830</v>
      </c>
      <c r="E12649">
        <v>49.211179999999999</v>
      </c>
      <c r="F12649">
        <v>-123.06616699999999</v>
      </c>
      <c r="G12649">
        <f>IF(route_map__2[[#This Row],[route_label]]&lt;&gt;A12650,0,SQRT((E12650-route_map__2[[#This Row],[stop_lat]])^2 + ((F12650-route_map__2[[#This Row],[stop_lon]])*COS(RADIANS(route_map__2[[#This Row],[stop_lat]])))^2)*111.32)</f>
        <v>0.13758638136099632</v>
      </c>
    </row>
    <row r="12650" spans="1:7" hidden="1" x14ac:dyDescent="0.2">
      <c r="A12650" t="s">
        <v>407</v>
      </c>
      <c r="B12650">
        <v>1</v>
      </c>
      <c r="C12650">
        <v>50</v>
      </c>
      <c r="D12650" t="s">
        <v>2523</v>
      </c>
      <c r="E12650">
        <v>49.209974000000003</v>
      </c>
      <c r="F12650">
        <v>-123.066581</v>
      </c>
      <c r="G12650">
        <f>IF(route_map__2[[#This Row],[route_label]]&lt;&gt;A12651,0,SQRT((E12651-route_map__2[[#This Row],[stop_lat]])^2 + ((F12651-route_map__2[[#This Row],[stop_lon]])*COS(RADIANS(route_map__2[[#This Row],[stop_lat]])))^2)*111.32)</f>
        <v>0.46381724762200444</v>
      </c>
    </row>
    <row r="12651" spans="1:7" hidden="1" x14ac:dyDescent="0.2">
      <c r="A12651" t="s">
        <v>407</v>
      </c>
      <c r="B12651">
        <v>1</v>
      </c>
      <c r="C12651">
        <v>51</v>
      </c>
      <c r="D12651" t="s">
        <v>2603</v>
      </c>
      <c r="E12651">
        <v>49.211151000000001</v>
      </c>
      <c r="F12651">
        <v>-123.072699</v>
      </c>
      <c r="G12651">
        <f>IF(route_map__2[[#This Row],[route_label]]&lt;&gt;A12652,0,SQRT((E12652-route_map__2[[#This Row],[stop_lat]])^2 + ((F12652-route_map__2[[#This Row],[stop_lon]])*COS(RADIANS(route_map__2[[#This Row],[stop_lat]])))^2)*111.32)</f>
        <v>0.2950619664811957</v>
      </c>
    </row>
    <row r="12652" spans="1:7" hidden="1" x14ac:dyDescent="0.2">
      <c r="A12652" t="s">
        <v>407</v>
      </c>
      <c r="B12652">
        <v>1</v>
      </c>
      <c r="C12652">
        <v>52</v>
      </c>
      <c r="D12652" t="s">
        <v>2524</v>
      </c>
      <c r="E12652">
        <v>49.211219999999997</v>
      </c>
      <c r="F12652">
        <v>-123.07675500000001</v>
      </c>
      <c r="G12652">
        <f>IF(route_map__2[[#This Row],[route_label]]&lt;&gt;A12653,0,SQRT((E12653-route_map__2[[#This Row],[stop_lat]])^2 + ((F12653-route_map__2[[#This Row],[stop_lon]])*COS(RADIANS(route_map__2[[#This Row],[stop_lat]])))^2)*111.32)</f>
        <v>0.28762438731330892</v>
      </c>
    </row>
    <row r="12653" spans="1:7" hidden="1" x14ac:dyDescent="0.2">
      <c r="A12653" t="s">
        <v>407</v>
      </c>
      <c r="B12653">
        <v>1</v>
      </c>
      <c r="C12653">
        <v>53</v>
      </c>
      <c r="D12653" t="s">
        <v>2604</v>
      </c>
      <c r="E12653">
        <v>49.211201000000003</v>
      </c>
      <c r="F12653">
        <v>-123.08071</v>
      </c>
      <c r="G12653">
        <f>IF(route_map__2[[#This Row],[route_label]]&lt;&gt;A12654,0,SQRT((E12654-route_map__2[[#This Row],[stop_lat]])^2 + ((F12654-route_map__2[[#This Row],[stop_lon]])*COS(RADIANS(route_map__2[[#This Row],[stop_lat]])))^2)*111.32)</f>
        <v>0.21272020246884599</v>
      </c>
    </row>
    <row r="12654" spans="1:7" hidden="1" x14ac:dyDescent="0.2">
      <c r="A12654" t="s">
        <v>407</v>
      </c>
      <c r="B12654">
        <v>1</v>
      </c>
      <c r="C12654">
        <v>54</v>
      </c>
      <c r="D12654" t="s">
        <v>2605</v>
      </c>
      <c r="E12654">
        <v>49.211216999999998</v>
      </c>
      <c r="F12654">
        <v>-123.083635</v>
      </c>
      <c r="G12654">
        <f>IF(route_map__2[[#This Row],[route_label]]&lt;&gt;A12655,0,SQRT((E12655-route_map__2[[#This Row],[stop_lat]])^2 + ((F12655-route_map__2[[#This Row],[stop_lon]])*COS(RADIANS(route_map__2[[#This Row],[stop_lat]])))^2)*111.32)</f>
        <v>0.45748952655128799</v>
      </c>
    </row>
    <row r="12655" spans="1:7" hidden="1" x14ac:dyDescent="0.2">
      <c r="A12655" t="s">
        <v>407</v>
      </c>
      <c r="B12655">
        <v>1</v>
      </c>
      <c r="C12655">
        <v>55</v>
      </c>
      <c r="D12655" t="s">
        <v>2525</v>
      </c>
      <c r="E12655">
        <v>49.211146999999997</v>
      </c>
      <c r="F12655">
        <v>-123.08992499999999</v>
      </c>
      <c r="G12655">
        <f>IF(route_map__2[[#This Row],[route_label]]&lt;&gt;A12656,0,SQRT((E12656-route_map__2[[#This Row],[stop_lat]])^2 + ((F12656-route_map__2[[#This Row],[stop_lon]])*COS(RADIANS(route_map__2[[#This Row],[stop_lat]])))^2)*111.32)</f>
        <v>0.2122823645552831</v>
      </c>
    </row>
    <row r="12656" spans="1:7" hidden="1" x14ac:dyDescent="0.2">
      <c r="A12656" t="s">
        <v>407</v>
      </c>
      <c r="B12656">
        <v>1</v>
      </c>
      <c r="C12656">
        <v>56</v>
      </c>
      <c r="D12656" t="s">
        <v>2606</v>
      </c>
      <c r="E12656">
        <v>49.211132999999997</v>
      </c>
      <c r="F12656">
        <v>-123.092844</v>
      </c>
      <c r="G12656">
        <f>IF(route_map__2[[#This Row],[route_label]]&lt;&gt;A12657,0,SQRT((E12657-route_map__2[[#This Row],[stop_lat]])^2 + ((F12657-route_map__2[[#This Row],[stop_lon]])*COS(RADIANS(route_map__2[[#This Row],[stop_lat]])))^2)*111.32)</f>
        <v>5.8629479576899103E-2</v>
      </c>
    </row>
    <row r="12657" spans="1:7" hidden="1" x14ac:dyDescent="0.2">
      <c r="A12657" t="s">
        <v>407</v>
      </c>
      <c r="B12657">
        <v>1</v>
      </c>
      <c r="C12657">
        <v>57</v>
      </c>
      <c r="D12657" t="s">
        <v>2606</v>
      </c>
      <c r="E12657">
        <v>49.211145000000002</v>
      </c>
      <c r="F12657">
        <v>-123.09365</v>
      </c>
      <c r="G12657">
        <f>IF(route_map__2[[#This Row],[route_label]]&lt;&gt;A12658,0,SQRT((E12658-route_map__2[[#This Row],[stop_lat]])^2 + ((F12658-route_map__2[[#This Row],[stop_lon]])*COS(RADIANS(route_map__2[[#This Row],[stop_lat]])))^2)*111.32)</f>
        <v>0.3890195968840891</v>
      </c>
    </row>
    <row r="12658" spans="1:7" hidden="1" x14ac:dyDescent="0.2">
      <c r="A12658" t="s">
        <v>407</v>
      </c>
      <c r="B12658">
        <v>1</v>
      </c>
      <c r="C12658">
        <v>58</v>
      </c>
      <c r="D12658" t="s">
        <v>2607</v>
      </c>
      <c r="E12658">
        <v>49.210898</v>
      </c>
      <c r="F12658">
        <v>-123.098986</v>
      </c>
      <c r="G12658">
        <f>IF(route_map__2[[#This Row],[route_label]]&lt;&gt;A12659,0,SQRT((E12659-route_map__2[[#This Row],[stop_lat]])^2 + ((F12659-route_map__2[[#This Row],[stop_lon]])*COS(RADIANS(route_map__2[[#This Row],[stop_lat]])))^2)*111.32)</f>
        <v>0.29939514121670435</v>
      </c>
    </row>
    <row r="12659" spans="1:7" hidden="1" x14ac:dyDescent="0.2">
      <c r="A12659" t="s">
        <v>407</v>
      </c>
      <c r="B12659">
        <v>1</v>
      </c>
      <c r="C12659">
        <v>59</v>
      </c>
      <c r="D12659" t="s">
        <v>1140</v>
      </c>
      <c r="E12659">
        <v>49.211486999999998</v>
      </c>
      <c r="F12659">
        <v>-123.103003</v>
      </c>
      <c r="G12659">
        <f>IF(route_map__2[[#This Row],[route_label]]&lt;&gt;A12660,0,SQRT((E12660-route_map__2[[#This Row],[stop_lat]])^2 + ((F12660-route_map__2[[#This Row],[stop_lon]])*COS(RADIANS(route_map__2[[#This Row],[stop_lat]])))^2)*111.32)</f>
        <v>0.31097372608491913</v>
      </c>
    </row>
    <row r="12660" spans="1:7" hidden="1" x14ac:dyDescent="0.2">
      <c r="A12660" t="s">
        <v>407</v>
      </c>
      <c r="B12660">
        <v>1</v>
      </c>
      <c r="C12660">
        <v>60</v>
      </c>
      <c r="D12660" t="s">
        <v>1141</v>
      </c>
      <c r="E12660">
        <v>49.212459000000003</v>
      </c>
      <c r="F12660">
        <v>-123.107012</v>
      </c>
      <c r="G12660">
        <f>IF(route_map__2[[#This Row],[route_label]]&lt;&gt;A12661,0,SQRT((E12661-route_map__2[[#This Row],[stop_lat]])^2 + ((F12661-route_map__2[[#This Row],[stop_lon]])*COS(RADIANS(route_map__2[[#This Row],[stop_lat]])))^2)*111.32)</f>
        <v>0.2485569125612711</v>
      </c>
    </row>
    <row r="12661" spans="1:7" hidden="1" x14ac:dyDescent="0.2">
      <c r="A12661" t="s">
        <v>407</v>
      </c>
      <c r="B12661">
        <v>1</v>
      </c>
      <c r="C12661">
        <v>61</v>
      </c>
      <c r="D12661" t="s">
        <v>1142</v>
      </c>
      <c r="E12661">
        <v>49.212212000000001</v>
      </c>
      <c r="F12661">
        <v>-123.110409</v>
      </c>
      <c r="G12661">
        <f>IF(route_map__2[[#This Row],[route_label]]&lt;&gt;A12662,0,SQRT((E12662-route_map__2[[#This Row],[stop_lat]])^2 + ((F12662-route_map__2[[#This Row],[stop_lon]])*COS(RADIANS(route_map__2[[#This Row],[stop_lat]])))^2)*111.32)</f>
        <v>0.52097697169907276</v>
      </c>
    </row>
    <row r="12662" spans="1:7" hidden="1" x14ac:dyDescent="0.2">
      <c r="A12662" t="s">
        <v>407</v>
      </c>
      <c r="B12662">
        <v>1</v>
      </c>
      <c r="C12662">
        <v>62</v>
      </c>
      <c r="D12662" t="s">
        <v>1143</v>
      </c>
      <c r="E12662">
        <v>49.209383000000003</v>
      </c>
      <c r="F12662">
        <v>-123.11611600000001</v>
      </c>
      <c r="G12662">
        <f>IF(route_map__2[[#This Row],[route_label]]&lt;&gt;A12663,0,SQRT((E12663-route_map__2[[#This Row],[stop_lat]])^2 + ((F12663-route_map__2[[#This Row],[stop_lon]])*COS(RADIANS(route_map__2[[#This Row],[stop_lat]])))^2)*111.32)</f>
        <v>0</v>
      </c>
    </row>
    <row r="12663" spans="1:7" hidden="1" x14ac:dyDescent="0.2">
      <c r="A12663" t="s">
        <v>436</v>
      </c>
      <c r="B12663">
        <v>0</v>
      </c>
      <c r="C12663">
        <v>1</v>
      </c>
      <c r="D12663" t="s">
        <v>1010</v>
      </c>
      <c r="E12663">
        <v>49.234661000000003</v>
      </c>
      <c r="F12663">
        <v>-123.185757</v>
      </c>
      <c r="G12663">
        <f>IF(route_map__2[[#This Row],[route_label]]&lt;&gt;A12664,0,SQRT((E12664-route_map__2[[#This Row],[stop_lat]])^2 + ((F12664-route_map__2[[#This Row],[stop_lon]])*COS(RADIANS(route_map__2[[#This Row],[stop_lat]])))^2)*111.32)</f>
        <v>0.3034267926033633</v>
      </c>
    </row>
    <row r="12664" spans="1:7" hidden="1" x14ac:dyDescent="0.2">
      <c r="A12664" t="s">
        <v>436</v>
      </c>
      <c r="B12664">
        <v>0</v>
      </c>
      <c r="C12664">
        <v>2</v>
      </c>
      <c r="D12664" t="s">
        <v>1011</v>
      </c>
      <c r="E12664">
        <v>49.234698000000002</v>
      </c>
      <c r="F12664">
        <v>-123.181583</v>
      </c>
      <c r="G12664">
        <f>IF(route_map__2[[#This Row],[route_label]]&lt;&gt;A12665,0,SQRT((E12665-route_map__2[[#This Row],[stop_lat]])^2 + ((F12665-route_map__2[[#This Row],[stop_lon]])*COS(RADIANS(route_map__2[[#This Row],[stop_lat]])))^2)*111.32)</f>
        <v>0.23841587691660651</v>
      </c>
    </row>
    <row r="12665" spans="1:7" hidden="1" x14ac:dyDescent="0.2">
      <c r="A12665" t="s">
        <v>436</v>
      </c>
      <c r="B12665">
        <v>0</v>
      </c>
      <c r="C12665">
        <v>3</v>
      </c>
      <c r="D12665" t="s">
        <v>1012</v>
      </c>
      <c r="E12665">
        <v>49.234696</v>
      </c>
      <c r="F12665">
        <v>-123.178303</v>
      </c>
      <c r="G12665">
        <f>IF(route_map__2[[#This Row],[route_label]]&lt;&gt;A12666,0,SQRT((E12666-route_map__2[[#This Row],[stop_lat]])^2 + ((F12666-route_map__2[[#This Row],[stop_lon]])*COS(RADIANS(route_map__2[[#This Row],[stop_lat]])))^2)*111.32)</f>
        <v>0.34949463197875474</v>
      </c>
    </row>
    <row r="12666" spans="1:7" hidden="1" x14ac:dyDescent="0.2">
      <c r="A12666" t="s">
        <v>436</v>
      </c>
      <c r="B12666">
        <v>0</v>
      </c>
      <c r="C12666">
        <v>4</v>
      </c>
      <c r="D12666" t="s">
        <v>1013</v>
      </c>
      <c r="E12666">
        <v>49.234670000000001</v>
      </c>
      <c r="F12666">
        <v>-123.173495</v>
      </c>
      <c r="G12666">
        <f>IF(route_map__2[[#This Row],[route_label]]&lt;&gt;A12667,0,SQRT((E12667-route_map__2[[#This Row],[stop_lat]])^2 + ((F12667-route_map__2[[#This Row],[stop_lon]])*COS(RADIANS(route_map__2[[#This Row],[stop_lat]])))^2)*111.32)</f>
        <v>0.43451483452779299</v>
      </c>
    </row>
    <row r="12667" spans="1:7" hidden="1" x14ac:dyDescent="0.2">
      <c r="A12667" t="s">
        <v>436</v>
      </c>
      <c r="B12667">
        <v>0</v>
      </c>
      <c r="C12667">
        <v>5</v>
      </c>
      <c r="D12667" t="s">
        <v>1014</v>
      </c>
      <c r="E12667">
        <v>49.237918999999998</v>
      </c>
      <c r="F12667">
        <v>-123.170182</v>
      </c>
      <c r="G12667">
        <f>IF(route_map__2[[#This Row],[route_label]]&lt;&gt;A12668,0,SQRT((E12668-route_map__2[[#This Row],[stop_lat]])^2 + ((F12668-route_map__2[[#This Row],[stop_lon]])*COS(RADIANS(route_map__2[[#This Row],[stop_lat]])))^2)*111.32)</f>
        <v>0.4145579801644268</v>
      </c>
    </row>
    <row r="12668" spans="1:7" hidden="1" x14ac:dyDescent="0.2">
      <c r="A12668" t="s">
        <v>436</v>
      </c>
      <c r="B12668">
        <v>0</v>
      </c>
      <c r="C12668">
        <v>6</v>
      </c>
      <c r="D12668" t="s">
        <v>1015</v>
      </c>
      <c r="E12668">
        <v>49.241643000000003</v>
      </c>
      <c r="F12668">
        <v>-123.170163</v>
      </c>
      <c r="G12668">
        <f>IF(route_map__2[[#This Row],[route_label]]&lt;&gt;A12669,0,SQRT((E12669-route_map__2[[#This Row],[stop_lat]])^2 + ((F12669-route_map__2[[#This Row],[stop_lon]])*COS(RADIANS(route_map__2[[#This Row],[stop_lat]])))^2)*111.32)</f>
        <v>0.43461034987522762</v>
      </c>
    </row>
    <row r="12669" spans="1:7" hidden="1" x14ac:dyDescent="0.2">
      <c r="A12669" t="s">
        <v>436</v>
      </c>
      <c r="B12669">
        <v>0</v>
      </c>
      <c r="C12669">
        <v>7</v>
      </c>
      <c r="D12669" t="s">
        <v>1016</v>
      </c>
      <c r="E12669">
        <v>49.245547000000002</v>
      </c>
      <c r="F12669">
        <v>-123.17010999999999</v>
      </c>
      <c r="G12669">
        <f>IF(route_map__2[[#This Row],[route_label]]&lt;&gt;A12670,0,SQRT((E12670-route_map__2[[#This Row],[stop_lat]])^2 + ((F12670-route_map__2[[#This Row],[stop_lon]])*COS(RADIANS(route_map__2[[#This Row],[stop_lat]])))^2)*111.32)</f>
        <v>0.45544053314741711</v>
      </c>
    </row>
    <row r="12670" spans="1:7" hidden="1" x14ac:dyDescent="0.2">
      <c r="A12670" t="s">
        <v>436</v>
      </c>
      <c r="B12670">
        <v>0</v>
      </c>
      <c r="C12670">
        <v>8</v>
      </c>
      <c r="D12670" t="s">
        <v>1017</v>
      </c>
      <c r="E12670">
        <v>49.249510000000001</v>
      </c>
      <c r="F12670">
        <v>-123.171667</v>
      </c>
      <c r="G12670">
        <f>IF(route_map__2[[#This Row],[route_label]]&lt;&gt;A12671,0,SQRT((E12671-route_map__2[[#This Row],[stop_lat]])^2 + ((F12671-route_map__2[[#This Row],[stop_lon]])*COS(RADIANS(route_map__2[[#This Row],[stop_lat]])))^2)*111.32)</f>
        <v>0.30392193784580063</v>
      </c>
    </row>
    <row r="12671" spans="1:7" hidden="1" x14ac:dyDescent="0.2">
      <c r="A12671" t="s">
        <v>436</v>
      </c>
      <c r="B12671">
        <v>0</v>
      </c>
      <c r="C12671">
        <v>9</v>
      </c>
      <c r="D12671" t="s">
        <v>1018</v>
      </c>
      <c r="E12671">
        <v>49.248517</v>
      </c>
      <c r="F12671">
        <v>-123.167771</v>
      </c>
      <c r="G12671">
        <f>IF(route_map__2[[#This Row],[route_label]]&lt;&gt;A12672,0,SQRT((E12672-route_map__2[[#This Row],[stop_lat]])^2 + ((F12672-route_map__2[[#This Row],[stop_lon]])*COS(RADIANS(route_map__2[[#This Row],[stop_lat]])))^2)*111.32)</f>
        <v>0.10445661231100001</v>
      </c>
    </row>
    <row r="12672" spans="1:7" hidden="1" x14ac:dyDescent="0.2">
      <c r="A12672" t="s">
        <v>436</v>
      </c>
      <c r="B12672">
        <v>0</v>
      </c>
      <c r="C12672">
        <v>10</v>
      </c>
      <c r="D12672" t="s">
        <v>1019</v>
      </c>
      <c r="E12672">
        <v>49.249454999999998</v>
      </c>
      <c r="F12672">
        <v>-123.167732</v>
      </c>
      <c r="G12672">
        <f>IF(route_map__2[[#This Row],[route_label]]&lt;&gt;A12673,0,SQRT((E12673-route_map__2[[#This Row],[stop_lat]])^2 + ((F12673-route_map__2[[#This Row],[stop_lon]])*COS(RADIANS(route_map__2[[#This Row],[stop_lat]])))^2)*111.32)</f>
        <v>0.40455009577263684</v>
      </c>
    </row>
    <row r="12673" spans="1:7" hidden="1" x14ac:dyDescent="0.2">
      <c r="A12673" t="s">
        <v>436</v>
      </c>
      <c r="B12673">
        <v>0</v>
      </c>
      <c r="C12673">
        <v>11</v>
      </c>
      <c r="D12673" t="s">
        <v>1020</v>
      </c>
      <c r="E12673">
        <v>49.253089000000003</v>
      </c>
      <c r="F12673">
        <v>-123.167687</v>
      </c>
      <c r="G12673">
        <f>IF(route_map__2[[#This Row],[route_label]]&lt;&gt;A12674,0,SQRT((E12674-route_map__2[[#This Row],[stop_lat]])^2 + ((F12674-route_map__2[[#This Row],[stop_lon]])*COS(RADIANS(route_map__2[[#This Row],[stop_lat]])))^2)*111.32)</f>
        <v>0.55726386684589413</v>
      </c>
    </row>
    <row r="12674" spans="1:7" hidden="1" x14ac:dyDescent="0.2">
      <c r="A12674" t="s">
        <v>436</v>
      </c>
      <c r="B12674">
        <v>0</v>
      </c>
      <c r="C12674">
        <v>12</v>
      </c>
      <c r="D12674" t="s">
        <v>1021</v>
      </c>
      <c r="E12674">
        <v>49.258079000000002</v>
      </c>
      <c r="F12674">
        <v>-123.168299</v>
      </c>
      <c r="G12674">
        <f>IF(route_map__2[[#This Row],[route_label]]&lt;&gt;A12675,0,SQRT((E12675-route_map__2[[#This Row],[stop_lat]])^2 + ((F12675-route_map__2[[#This Row],[stop_lon]])*COS(RADIANS(route_map__2[[#This Row],[stop_lat]])))^2)*111.32)</f>
        <v>0.2476153441249194</v>
      </c>
    </row>
    <row r="12675" spans="1:7" hidden="1" x14ac:dyDescent="0.2">
      <c r="A12675" t="s">
        <v>436</v>
      </c>
      <c r="B12675">
        <v>0</v>
      </c>
      <c r="C12675">
        <v>13</v>
      </c>
      <c r="D12675" t="s">
        <v>1022</v>
      </c>
      <c r="E12675">
        <v>49.260303</v>
      </c>
      <c r="F12675">
        <v>-123.168238</v>
      </c>
      <c r="G12675">
        <f>IF(route_map__2[[#This Row],[route_label]]&lt;&gt;A12676,0,SQRT((E12676-route_map__2[[#This Row],[stop_lat]])^2 + ((F12676-route_map__2[[#This Row],[stop_lon]])*COS(RADIANS(route_map__2[[#This Row],[stop_lat]])))^2)*111.32)</f>
        <v>0.1642849880535969</v>
      </c>
    </row>
    <row r="12676" spans="1:7" hidden="1" x14ac:dyDescent="0.2">
      <c r="A12676" t="s">
        <v>436</v>
      </c>
      <c r="B12676">
        <v>0</v>
      </c>
      <c r="C12676">
        <v>14</v>
      </c>
      <c r="D12676" t="s">
        <v>1023</v>
      </c>
      <c r="E12676">
        <v>49.261778</v>
      </c>
      <c r="F12676">
        <v>-123.168164</v>
      </c>
      <c r="G12676">
        <f>IF(route_map__2[[#This Row],[route_label]]&lt;&gt;A12677,0,SQRT((E12677-route_map__2[[#This Row],[stop_lat]])^2 + ((F12677-route_map__2[[#This Row],[stop_lon]])*COS(RADIANS(route_map__2[[#This Row],[stop_lat]])))^2)*111.32)</f>
        <v>0.18830503817299268</v>
      </c>
    </row>
    <row r="12677" spans="1:7" hidden="1" x14ac:dyDescent="0.2">
      <c r="A12677" t="s">
        <v>436</v>
      </c>
      <c r="B12677">
        <v>0</v>
      </c>
      <c r="C12677">
        <v>15</v>
      </c>
      <c r="D12677" t="s">
        <v>1024</v>
      </c>
      <c r="E12677">
        <v>49.263469000000001</v>
      </c>
      <c r="F12677">
        <v>-123.168097</v>
      </c>
      <c r="G12677">
        <f>IF(route_map__2[[#This Row],[route_label]]&lt;&gt;A12678,0,SQRT((E12678-route_map__2[[#This Row],[stop_lat]])^2 + ((F12678-route_map__2[[#This Row],[stop_lon]])*COS(RADIANS(route_map__2[[#This Row],[stop_lat]])))^2)*111.32)</f>
        <v>0.29342585397031118</v>
      </c>
    </row>
    <row r="12678" spans="1:7" hidden="1" x14ac:dyDescent="0.2">
      <c r="A12678" t="s">
        <v>436</v>
      </c>
      <c r="B12678">
        <v>0</v>
      </c>
      <c r="C12678">
        <v>16</v>
      </c>
      <c r="D12678" t="s">
        <v>1025</v>
      </c>
      <c r="E12678">
        <v>49.266100999999999</v>
      </c>
      <c r="F12678">
        <v>-123.168316</v>
      </c>
      <c r="G12678">
        <f>IF(route_map__2[[#This Row],[route_label]]&lt;&gt;A12679,0,SQRT((E12679-route_map__2[[#This Row],[stop_lat]])^2 + ((F12679-route_map__2[[#This Row],[stop_lon]])*COS(RADIANS(route_map__2[[#This Row],[stop_lat]])))^2)*111.32)</f>
        <v>0.2917400303635258</v>
      </c>
    </row>
    <row r="12679" spans="1:7" hidden="1" x14ac:dyDescent="0.2">
      <c r="A12679" t="s">
        <v>436</v>
      </c>
      <c r="B12679">
        <v>0</v>
      </c>
      <c r="C12679">
        <v>17</v>
      </c>
      <c r="D12679" t="s">
        <v>1026</v>
      </c>
      <c r="E12679">
        <v>49.268720999999999</v>
      </c>
      <c r="F12679">
        <v>-123.168221</v>
      </c>
      <c r="G12679">
        <f>IF(route_map__2[[#This Row],[route_label]]&lt;&gt;A12680,0,SQRT((E12680-route_map__2[[#This Row],[stop_lat]])^2 + ((F12680-route_map__2[[#This Row],[stop_lon]])*COS(RADIANS(route_map__2[[#This Row],[stop_lat]])))^2)*111.32)</f>
        <v>0.19708786048355034</v>
      </c>
    </row>
    <row r="12680" spans="1:7" hidden="1" x14ac:dyDescent="0.2">
      <c r="A12680" t="s">
        <v>436</v>
      </c>
      <c r="B12680">
        <v>0</v>
      </c>
      <c r="C12680">
        <v>18</v>
      </c>
      <c r="D12680" t="s">
        <v>1027</v>
      </c>
      <c r="E12680">
        <v>49.270491</v>
      </c>
      <c r="F12680">
        <v>-123.168159</v>
      </c>
      <c r="G12680">
        <f>IF(route_map__2[[#This Row],[route_label]]&lt;&gt;A12681,0,SQRT((E12681-route_map__2[[#This Row],[stop_lat]])^2 + ((F12681-route_map__2[[#This Row],[stop_lon]])*COS(RADIANS(route_map__2[[#This Row],[stop_lat]])))^2)*111.32)</f>
        <v>0.39017388515416074</v>
      </c>
    </row>
    <row r="12681" spans="1:7" hidden="1" x14ac:dyDescent="0.2">
      <c r="A12681" t="s">
        <v>436</v>
      </c>
      <c r="B12681">
        <v>0</v>
      </c>
      <c r="C12681">
        <v>19</v>
      </c>
      <c r="D12681" t="s">
        <v>1028</v>
      </c>
      <c r="E12681">
        <v>49.272658</v>
      </c>
      <c r="F12681">
        <v>-123.163937</v>
      </c>
      <c r="G12681">
        <f>IF(route_map__2[[#This Row],[route_label]]&lt;&gt;A12682,0,SQRT((E12682-route_map__2[[#This Row],[stop_lat]])^2 + ((F12682-route_map__2[[#This Row],[stop_lon]])*COS(RADIANS(route_map__2[[#This Row],[stop_lat]])))^2)*111.32)</f>
        <v>0.33457670010678625</v>
      </c>
    </row>
    <row r="12682" spans="1:7" hidden="1" x14ac:dyDescent="0.2">
      <c r="A12682" t="s">
        <v>436</v>
      </c>
      <c r="B12682">
        <v>0</v>
      </c>
      <c r="C12682">
        <v>20</v>
      </c>
      <c r="D12682" t="s">
        <v>1029</v>
      </c>
      <c r="E12682">
        <v>49.272582</v>
      </c>
      <c r="F12682">
        <v>-123.15933200000001</v>
      </c>
      <c r="G12682">
        <f>IF(route_map__2[[#This Row],[route_label]]&lt;&gt;A12683,0,SQRT((E12683-route_map__2[[#This Row],[stop_lat]])^2 + ((F12683-route_map__2[[#This Row],[stop_lon]])*COS(RADIANS(route_map__2[[#This Row],[stop_lat]])))^2)*111.32)</f>
        <v>0.34791210061955624</v>
      </c>
    </row>
    <row r="12683" spans="1:7" hidden="1" x14ac:dyDescent="0.2">
      <c r="A12683" t="s">
        <v>436</v>
      </c>
      <c r="B12683">
        <v>0</v>
      </c>
      <c r="C12683">
        <v>21</v>
      </c>
      <c r="D12683" t="s">
        <v>1030</v>
      </c>
      <c r="E12683">
        <v>49.272516000000003</v>
      </c>
      <c r="F12683">
        <v>-123.154543</v>
      </c>
      <c r="G12683">
        <f>IF(route_map__2[[#This Row],[route_label]]&lt;&gt;A12684,0,SQRT((E12684-route_map__2[[#This Row],[stop_lat]])^2 + ((F12684-route_map__2[[#This Row],[stop_lon]])*COS(RADIANS(route_map__2[[#This Row],[stop_lat]])))^2)*111.32)</f>
        <v>0.16836304488694068</v>
      </c>
    </row>
    <row r="12684" spans="1:7" hidden="1" x14ac:dyDescent="0.2">
      <c r="A12684" t="s">
        <v>436</v>
      </c>
      <c r="B12684">
        <v>0</v>
      </c>
      <c r="C12684">
        <v>22</v>
      </c>
      <c r="D12684" t="s">
        <v>1031</v>
      </c>
      <c r="E12684">
        <v>49.272471000000003</v>
      </c>
      <c r="F12684">
        <v>-123.152226</v>
      </c>
      <c r="G12684">
        <f>IF(route_map__2[[#This Row],[route_label]]&lt;&gt;A12685,0,SQRT((E12685-route_map__2[[#This Row],[stop_lat]])^2 + ((F12685-route_map__2[[#This Row],[stop_lon]])*COS(RADIANS(route_map__2[[#This Row],[stop_lat]])))^2)*111.32)</f>
        <v>0.35506579499959362</v>
      </c>
    </row>
    <row r="12685" spans="1:7" hidden="1" x14ac:dyDescent="0.2">
      <c r="A12685" t="s">
        <v>436</v>
      </c>
      <c r="B12685">
        <v>0</v>
      </c>
      <c r="C12685">
        <v>23</v>
      </c>
      <c r="D12685" t="s">
        <v>1032</v>
      </c>
      <c r="E12685">
        <v>49.272368</v>
      </c>
      <c r="F12685">
        <v>-123.14734</v>
      </c>
      <c r="G12685">
        <f>IF(route_map__2[[#This Row],[route_label]]&lt;&gt;A12686,0,SQRT((E12686-route_map__2[[#This Row],[stop_lat]])^2 + ((F12686-route_map__2[[#This Row],[stop_lon]])*COS(RADIANS(route_map__2[[#This Row],[stop_lat]])))^2)*111.32)</f>
        <v>1.252685958198281</v>
      </c>
    </row>
    <row r="12686" spans="1:7" hidden="1" x14ac:dyDescent="0.2">
      <c r="A12686" t="s">
        <v>436</v>
      </c>
      <c r="B12686">
        <v>0</v>
      </c>
      <c r="C12686">
        <v>24</v>
      </c>
      <c r="D12686" t="s">
        <v>1033</v>
      </c>
      <c r="E12686">
        <v>49.277225999999999</v>
      </c>
      <c r="F12686">
        <v>-123.131783</v>
      </c>
      <c r="G12686">
        <f>IF(route_map__2[[#This Row],[route_label]]&lt;&gt;A12687,0,SQRT((E12687-route_map__2[[#This Row],[stop_lat]])^2 + ((F12687-route_map__2[[#This Row],[stop_lon]])*COS(RADIANS(route_map__2[[#This Row],[stop_lat]])))^2)*111.32)</f>
        <v>0.26056539218315455</v>
      </c>
    </row>
    <row r="12687" spans="1:7" hidden="1" x14ac:dyDescent="0.2">
      <c r="A12687" t="s">
        <v>436</v>
      </c>
      <c r="B12687">
        <v>0</v>
      </c>
      <c r="C12687">
        <v>25</v>
      </c>
      <c r="D12687" t="s">
        <v>1034</v>
      </c>
      <c r="E12687">
        <v>49.278885000000002</v>
      </c>
      <c r="F12687">
        <v>-123.12925199999999</v>
      </c>
      <c r="G12687">
        <f>IF(route_map__2[[#This Row],[route_label]]&lt;&gt;A12688,0,SQRT((E12688-route_map__2[[#This Row],[stop_lat]])^2 + ((F12688-route_map__2[[#This Row],[stop_lon]])*COS(RADIANS(route_map__2[[#This Row],[stop_lat]])))^2)*111.32)</f>
        <v>0.28735466280966232</v>
      </c>
    </row>
    <row r="12688" spans="1:7" hidden="1" x14ac:dyDescent="0.2">
      <c r="A12688" t="s">
        <v>436</v>
      </c>
      <c r="B12688">
        <v>0</v>
      </c>
      <c r="C12688">
        <v>26</v>
      </c>
      <c r="D12688" t="s">
        <v>1035</v>
      </c>
      <c r="E12688">
        <v>49.280740999999999</v>
      </c>
      <c r="F12688">
        <v>-123.126502</v>
      </c>
      <c r="G12688">
        <f>IF(route_map__2[[#This Row],[route_label]]&lt;&gt;A12689,0,SQRT((E12689-route_map__2[[#This Row],[stop_lat]])^2 + ((F12689-route_map__2[[#This Row],[stop_lon]])*COS(RADIANS(route_map__2[[#This Row],[stop_lat]])))^2)*111.32)</f>
        <v>0.2548633257247474</v>
      </c>
    </row>
    <row r="12689" spans="1:7" hidden="1" x14ac:dyDescent="0.2">
      <c r="A12689" t="s">
        <v>436</v>
      </c>
      <c r="B12689">
        <v>0</v>
      </c>
      <c r="C12689">
        <v>27</v>
      </c>
      <c r="D12689" t="s">
        <v>1036</v>
      </c>
      <c r="E12689">
        <v>49.282359</v>
      </c>
      <c r="F12689">
        <v>-123.124019</v>
      </c>
      <c r="G12689">
        <f>IF(route_map__2[[#This Row],[route_label]]&lt;&gt;A12690,0,SQRT((E12690-route_map__2[[#This Row],[stop_lat]])^2 + ((F12690-route_map__2[[#This Row],[stop_lon]])*COS(RADIANS(route_map__2[[#This Row],[stop_lat]])))^2)*111.32)</f>
        <v>0.19361916694882539</v>
      </c>
    </row>
    <row r="12690" spans="1:7" hidden="1" x14ac:dyDescent="0.2">
      <c r="A12690" t="s">
        <v>436</v>
      </c>
      <c r="B12690">
        <v>0</v>
      </c>
      <c r="C12690">
        <v>28</v>
      </c>
      <c r="D12690" t="s">
        <v>1037</v>
      </c>
      <c r="E12690">
        <v>49.283593000000003</v>
      </c>
      <c r="F12690">
        <v>-123.12214</v>
      </c>
      <c r="G12690">
        <f>IF(route_map__2[[#This Row],[route_label]]&lt;&gt;A12691,0,SQRT((E12691-route_map__2[[#This Row],[stop_lat]])^2 + ((F12691-route_map__2[[#This Row],[stop_lon]])*COS(RADIANS(route_map__2[[#This Row],[stop_lat]])))^2)*111.32)</f>
        <v>0.11642556296659085</v>
      </c>
    </row>
    <row r="12691" spans="1:7" hidden="1" x14ac:dyDescent="0.2">
      <c r="A12691" t="s">
        <v>436</v>
      </c>
      <c r="B12691">
        <v>0</v>
      </c>
      <c r="C12691">
        <v>29</v>
      </c>
      <c r="D12691" t="s">
        <v>5066</v>
      </c>
      <c r="E12691">
        <v>49.284014999999997</v>
      </c>
      <c r="F12691">
        <v>-123.120673</v>
      </c>
      <c r="G12691">
        <f>IF(route_map__2[[#This Row],[route_label]]&lt;&gt;A12692,0,SQRT((E12692-route_map__2[[#This Row],[stop_lat]])^2 + ((F12692-route_map__2[[#This Row],[stop_lon]])*COS(RADIANS(route_map__2[[#This Row],[stop_lat]])))^2)*111.32)</f>
        <v>0.21832840102450024</v>
      </c>
    </row>
    <row r="12692" spans="1:7" hidden="1" x14ac:dyDescent="0.2">
      <c r="A12692" t="s">
        <v>436</v>
      </c>
      <c r="B12692">
        <v>0</v>
      </c>
      <c r="C12692">
        <v>30</v>
      </c>
      <c r="D12692" t="s">
        <v>5067</v>
      </c>
      <c r="E12692">
        <v>49.282640000000001</v>
      </c>
      <c r="F12692">
        <v>-123.118529</v>
      </c>
      <c r="G12692">
        <f>IF(route_map__2[[#This Row],[route_label]]&lt;&gt;A12693,0,SQRT((E12693-route_map__2[[#This Row],[stop_lat]])^2 + ((F12693-route_map__2[[#This Row],[stop_lon]])*COS(RADIANS(route_map__2[[#This Row],[stop_lat]])))^2)*111.32)</f>
        <v>0</v>
      </c>
    </row>
    <row r="12693" spans="1:7" hidden="1" x14ac:dyDescent="0.2">
      <c r="A12693" t="s">
        <v>436</v>
      </c>
      <c r="B12693">
        <v>1</v>
      </c>
      <c r="C12693">
        <v>1</v>
      </c>
      <c r="D12693" t="s">
        <v>5067</v>
      </c>
      <c r="E12693">
        <v>49.282640000000001</v>
      </c>
      <c r="F12693">
        <v>-123.118529</v>
      </c>
      <c r="G12693">
        <f>IF(route_map__2[[#This Row],[route_label]]&lt;&gt;A12694,0,SQRT((E12694-route_map__2[[#This Row],[stop_lat]])^2 + ((F12694-route_map__2[[#This Row],[stop_lon]])*COS(RADIANS(route_map__2[[#This Row],[stop_lat]])))^2)*111.32)</f>
        <v>0.39287869317153418</v>
      </c>
    </row>
    <row r="12694" spans="1:7" hidden="1" x14ac:dyDescent="0.2">
      <c r="A12694" t="s">
        <v>436</v>
      </c>
      <c r="B12694">
        <v>1</v>
      </c>
      <c r="C12694">
        <v>2</v>
      </c>
      <c r="D12694" t="s">
        <v>1209</v>
      </c>
      <c r="E12694">
        <v>49.283817999999997</v>
      </c>
      <c r="F12694">
        <v>-123.113429</v>
      </c>
      <c r="G12694">
        <f>IF(route_map__2[[#This Row],[route_label]]&lt;&gt;A12695,0,SQRT((E12695-route_map__2[[#This Row],[stop_lat]])^2 + ((F12695-route_map__2[[#This Row],[stop_lon]])*COS(RADIANS(route_map__2[[#This Row],[stop_lat]])))^2)*111.32)</f>
        <v>0.11950960575002761</v>
      </c>
    </row>
    <row r="12695" spans="1:7" hidden="1" x14ac:dyDescent="0.2">
      <c r="A12695" t="s">
        <v>436</v>
      </c>
      <c r="B12695">
        <v>1</v>
      </c>
      <c r="C12695">
        <v>3</v>
      </c>
      <c r="D12695" t="s">
        <v>4639</v>
      </c>
      <c r="E12695">
        <v>49.284574999999997</v>
      </c>
      <c r="F12695">
        <v>-123.11459600000001</v>
      </c>
      <c r="G12695">
        <f>IF(route_map__2[[#This Row],[route_label]]&lt;&gt;A12696,0,SQRT((E12696-route_map__2[[#This Row],[stop_lat]])^2 + ((F12696-route_map__2[[#This Row],[stop_lon]])*COS(RADIANS(route_map__2[[#This Row],[stop_lat]])))^2)*111.32)</f>
        <v>0.39947668846444012</v>
      </c>
    </row>
    <row r="12696" spans="1:7" hidden="1" x14ac:dyDescent="0.2">
      <c r="A12696" t="s">
        <v>436</v>
      </c>
      <c r="B12696">
        <v>1</v>
      </c>
      <c r="C12696">
        <v>4</v>
      </c>
      <c r="D12696" t="s">
        <v>1040</v>
      </c>
      <c r="E12696">
        <v>49.285305999999999</v>
      </c>
      <c r="F12696">
        <v>-123.11998199999999</v>
      </c>
      <c r="G12696">
        <f>IF(route_map__2[[#This Row],[route_label]]&lt;&gt;A12697,0,SQRT((E12697-route_map__2[[#This Row],[stop_lat]])^2 + ((F12697-route_map__2[[#This Row],[stop_lon]])*COS(RADIANS(route_map__2[[#This Row],[stop_lat]])))^2)*111.32)</f>
        <v>0.34688974064570788</v>
      </c>
    </row>
    <row r="12697" spans="1:7" hidden="1" x14ac:dyDescent="0.2">
      <c r="A12697" t="s">
        <v>436</v>
      </c>
      <c r="B12697">
        <v>1</v>
      </c>
      <c r="C12697">
        <v>5</v>
      </c>
      <c r="D12697" t="s">
        <v>1041</v>
      </c>
      <c r="E12697">
        <v>49.283087000000002</v>
      </c>
      <c r="F12697">
        <v>-123.12333599999999</v>
      </c>
      <c r="G12697">
        <f>IF(route_map__2[[#This Row],[route_label]]&lt;&gt;A12698,0,SQRT((E12698-route_map__2[[#This Row],[stop_lat]])^2 + ((F12698-route_map__2[[#This Row],[stop_lon]])*COS(RADIANS(route_map__2[[#This Row],[stop_lat]])))^2)*111.32)</f>
        <v>0.15949415423324134</v>
      </c>
    </row>
    <row r="12698" spans="1:7" hidden="1" x14ac:dyDescent="0.2">
      <c r="A12698" t="s">
        <v>436</v>
      </c>
      <c r="B12698">
        <v>1</v>
      </c>
      <c r="C12698">
        <v>6</v>
      </c>
      <c r="D12698" t="s">
        <v>1042</v>
      </c>
      <c r="E12698">
        <v>49.282068000000002</v>
      </c>
      <c r="F12698">
        <v>-123.12488</v>
      </c>
      <c r="G12698">
        <f>IF(route_map__2[[#This Row],[route_label]]&lt;&gt;A12699,0,SQRT((E12699-route_map__2[[#This Row],[stop_lat]])^2 + ((F12699-route_map__2[[#This Row],[stop_lon]])*COS(RADIANS(route_map__2[[#This Row],[stop_lat]])))^2)*111.32)</f>
        <v>0.16957693581784603</v>
      </c>
    </row>
    <row r="12699" spans="1:7" hidden="1" x14ac:dyDescent="0.2">
      <c r="A12699" t="s">
        <v>436</v>
      </c>
      <c r="B12699">
        <v>1</v>
      </c>
      <c r="C12699">
        <v>7</v>
      </c>
      <c r="D12699" t="s">
        <v>1043</v>
      </c>
      <c r="E12699">
        <v>49.280980999999997</v>
      </c>
      <c r="F12699">
        <v>-123.126516</v>
      </c>
      <c r="G12699">
        <f>IF(route_map__2[[#This Row],[route_label]]&lt;&gt;A12700,0,SQRT((E12700-route_map__2[[#This Row],[stop_lat]])^2 + ((F12700-route_map__2[[#This Row],[stop_lon]])*COS(RADIANS(route_map__2[[#This Row],[stop_lat]])))^2)*111.32)</f>
        <v>0.3231290854336703</v>
      </c>
    </row>
    <row r="12700" spans="1:7" hidden="1" x14ac:dyDescent="0.2">
      <c r="A12700" t="s">
        <v>436</v>
      </c>
      <c r="B12700">
        <v>1</v>
      </c>
      <c r="C12700">
        <v>8</v>
      </c>
      <c r="D12700" t="s">
        <v>1044</v>
      </c>
      <c r="E12700">
        <v>49.278914</v>
      </c>
      <c r="F12700">
        <v>-123.12963999999999</v>
      </c>
      <c r="G12700">
        <f>IF(route_map__2[[#This Row],[route_label]]&lt;&gt;A12701,0,SQRT((E12701-route_map__2[[#This Row],[stop_lat]])^2 + ((F12701-route_map__2[[#This Row],[stop_lon]])*COS(RADIANS(route_map__2[[#This Row],[stop_lat]])))^2)*111.32)</f>
        <v>0.16822839010394319</v>
      </c>
    </row>
    <row r="12701" spans="1:7" hidden="1" x14ac:dyDescent="0.2">
      <c r="A12701" t="s">
        <v>436</v>
      </c>
      <c r="B12701">
        <v>1</v>
      </c>
      <c r="C12701">
        <v>9</v>
      </c>
      <c r="D12701" t="s">
        <v>1045</v>
      </c>
      <c r="E12701">
        <v>49.277836999999998</v>
      </c>
      <c r="F12701">
        <v>-123.131265</v>
      </c>
      <c r="G12701">
        <f>IF(route_map__2[[#This Row],[route_label]]&lt;&gt;A12702,0,SQRT((E12702-route_map__2[[#This Row],[stop_lat]])^2 + ((F12702-route_map__2[[#This Row],[stop_lon]])*COS(RADIANS(route_map__2[[#This Row],[stop_lat]])))^2)*111.32)</f>
        <v>1.370671966096104</v>
      </c>
    </row>
    <row r="12702" spans="1:7" hidden="1" x14ac:dyDescent="0.2">
      <c r="A12702" t="s">
        <v>436</v>
      </c>
      <c r="B12702">
        <v>1</v>
      </c>
      <c r="C12702">
        <v>10</v>
      </c>
      <c r="D12702" t="s">
        <v>1046</v>
      </c>
      <c r="E12702">
        <v>49.272539000000002</v>
      </c>
      <c r="F12702">
        <v>-123.148302</v>
      </c>
      <c r="G12702">
        <f>IF(route_map__2[[#This Row],[route_label]]&lt;&gt;A12703,0,SQRT((E12703-route_map__2[[#This Row],[stop_lat]])^2 + ((F12703-route_map__2[[#This Row],[stop_lon]])*COS(RADIANS(route_map__2[[#This Row],[stop_lat]])))^2)*111.32)</f>
        <v>0.34051299377077232</v>
      </c>
    </row>
    <row r="12703" spans="1:7" hidden="1" x14ac:dyDescent="0.2">
      <c r="A12703" t="s">
        <v>436</v>
      </c>
      <c r="B12703">
        <v>1</v>
      </c>
      <c r="C12703">
        <v>11</v>
      </c>
      <c r="D12703" t="s">
        <v>1047</v>
      </c>
      <c r="E12703">
        <v>49.272607999999998</v>
      </c>
      <c r="F12703">
        <v>-123.15298900000001</v>
      </c>
      <c r="G12703">
        <f>IF(route_map__2[[#This Row],[route_label]]&lt;&gt;A12704,0,SQRT((E12704-route_map__2[[#This Row],[stop_lat]])^2 + ((F12704-route_map__2[[#This Row],[stop_lon]])*COS(RADIANS(route_map__2[[#This Row],[stop_lat]])))^2)*111.32)</f>
        <v>0.17799589952367831</v>
      </c>
    </row>
    <row r="12704" spans="1:7" hidden="1" x14ac:dyDescent="0.2">
      <c r="A12704" t="s">
        <v>436</v>
      </c>
      <c r="B12704">
        <v>1</v>
      </c>
      <c r="C12704">
        <v>12</v>
      </c>
      <c r="D12704" t="s">
        <v>1048</v>
      </c>
      <c r="E12704">
        <v>49.272644999999997</v>
      </c>
      <c r="F12704">
        <v>-123.155439</v>
      </c>
      <c r="G12704">
        <f>IF(route_map__2[[#This Row],[route_label]]&lt;&gt;A12705,0,SQRT((E12705-route_map__2[[#This Row],[stop_lat]])^2 + ((F12705-route_map__2[[#This Row],[stop_lon]])*COS(RADIANS(route_map__2[[#This Row],[stop_lat]])))^2)*111.32)</f>
        <v>0.34709454083701535</v>
      </c>
    </row>
    <row r="12705" spans="1:7" hidden="1" x14ac:dyDescent="0.2">
      <c r="A12705" t="s">
        <v>436</v>
      </c>
      <c r="B12705">
        <v>1</v>
      </c>
      <c r="C12705">
        <v>13</v>
      </c>
      <c r="D12705" t="s">
        <v>1049</v>
      </c>
      <c r="E12705">
        <v>49.272731</v>
      </c>
      <c r="F12705">
        <v>-123.16021600000001</v>
      </c>
      <c r="G12705">
        <f>IF(route_map__2[[#This Row],[route_label]]&lt;&gt;A12706,0,SQRT((E12706-route_map__2[[#This Row],[stop_lat]])^2 + ((F12706-route_map__2[[#This Row],[stop_lon]])*COS(RADIANS(route_map__2[[#This Row],[stop_lat]])))^2)*111.32)</f>
        <v>0.33105956650502771</v>
      </c>
    </row>
    <row r="12706" spans="1:7" hidden="1" x14ac:dyDescent="0.2">
      <c r="A12706" t="s">
        <v>436</v>
      </c>
      <c r="B12706">
        <v>1</v>
      </c>
      <c r="C12706">
        <v>14</v>
      </c>
      <c r="D12706" t="s">
        <v>1050</v>
      </c>
      <c r="E12706">
        <v>49.272795000000002</v>
      </c>
      <c r="F12706">
        <v>-123.164773</v>
      </c>
      <c r="G12706">
        <f>IF(route_map__2[[#This Row],[route_label]]&lt;&gt;A12707,0,SQRT((E12707-route_map__2[[#This Row],[stop_lat]])^2 + ((F12707-route_map__2[[#This Row],[stop_lon]])*COS(RADIANS(route_map__2[[#This Row],[stop_lat]])))^2)*111.32)</f>
        <v>0.34373682697345243</v>
      </c>
    </row>
    <row r="12707" spans="1:7" hidden="1" x14ac:dyDescent="0.2">
      <c r="A12707" t="s">
        <v>436</v>
      </c>
      <c r="B12707">
        <v>1</v>
      </c>
      <c r="C12707">
        <v>15</v>
      </c>
      <c r="D12707" t="s">
        <v>1051</v>
      </c>
      <c r="E12707">
        <v>49.270752999999999</v>
      </c>
      <c r="F12707">
        <v>-123.168323</v>
      </c>
      <c r="G12707">
        <f>IF(route_map__2[[#This Row],[route_label]]&lt;&gt;A12708,0,SQRT((E12708-route_map__2[[#This Row],[stop_lat]])^2 + ((F12708-route_map__2[[#This Row],[stop_lon]])*COS(RADIANS(route_map__2[[#This Row],[stop_lat]])))^2)*111.32)</f>
        <v>0.29940771539761618</v>
      </c>
    </row>
    <row r="12708" spans="1:7" hidden="1" x14ac:dyDescent="0.2">
      <c r="A12708" t="s">
        <v>436</v>
      </c>
      <c r="B12708">
        <v>1</v>
      </c>
      <c r="C12708">
        <v>16</v>
      </c>
      <c r="D12708" t="s">
        <v>1052</v>
      </c>
      <c r="E12708">
        <v>49.268064000000003</v>
      </c>
      <c r="F12708">
        <v>-123.16841100000001</v>
      </c>
      <c r="G12708">
        <f>IF(route_map__2[[#This Row],[route_label]]&lt;&gt;A12709,0,SQRT((E12709-route_map__2[[#This Row],[stop_lat]])^2 + ((F12709-route_map__2[[#This Row],[stop_lon]])*COS(RADIANS(route_map__2[[#This Row],[stop_lat]])))^2)*111.32)</f>
        <v>0.19933142292275777</v>
      </c>
    </row>
    <row r="12709" spans="1:7" hidden="1" x14ac:dyDescent="0.2">
      <c r="A12709" t="s">
        <v>436</v>
      </c>
      <c r="B12709">
        <v>1</v>
      </c>
      <c r="C12709">
        <v>17</v>
      </c>
      <c r="D12709" t="s">
        <v>1053</v>
      </c>
      <c r="E12709">
        <v>49.266274000000003</v>
      </c>
      <c r="F12709">
        <v>-123.16848299999999</v>
      </c>
      <c r="G12709">
        <f>IF(route_map__2[[#This Row],[route_label]]&lt;&gt;A12710,0,SQRT((E12710-route_map__2[[#This Row],[stop_lat]])^2 + ((F12710-route_map__2[[#This Row],[stop_lon]])*COS(RADIANS(route_map__2[[#This Row],[stop_lat]])))^2)*111.32)</f>
        <v>0.22345083539995034</v>
      </c>
    </row>
    <row r="12710" spans="1:7" hidden="1" x14ac:dyDescent="0.2">
      <c r="A12710" t="s">
        <v>436</v>
      </c>
      <c r="B12710">
        <v>1</v>
      </c>
      <c r="C12710">
        <v>18</v>
      </c>
      <c r="D12710" t="s">
        <v>1054</v>
      </c>
      <c r="E12710">
        <v>49.264268000000001</v>
      </c>
      <c r="F12710">
        <v>-123.168373</v>
      </c>
      <c r="G12710">
        <f>IF(route_map__2[[#This Row],[route_label]]&lt;&gt;A12711,0,SQRT((E12711-route_map__2[[#This Row],[stop_lat]])^2 + ((F12711-route_map__2[[#This Row],[stop_lon]])*COS(RADIANS(route_map__2[[#This Row],[stop_lat]])))^2)*111.32)</f>
        <v>0.2652808217012807</v>
      </c>
    </row>
    <row r="12711" spans="1:7" hidden="1" x14ac:dyDescent="0.2">
      <c r="A12711" t="s">
        <v>436</v>
      </c>
      <c r="B12711">
        <v>1</v>
      </c>
      <c r="C12711">
        <v>19</v>
      </c>
      <c r="D12711" t="s">
        <v>1055</v>
      </c>
      <c r="E12711">
        <v>49.261884999999999</v>
      </c>
      <c r="F12711">
        <v>-123.16835</v>
      </c>
      <c r="G12711">
        <f>IF(route_map__2[[#This Row],[route_label]]&lt;&gt;A12712,0,SQRT((E12712-route_map__2[[#This Row],[stop_lat]])^2 + ((F12712-route_map__2[[#This Row],[stop_lon]])*COS(RADIANS(route_map__2[[#This Row],[stop_lat]])))^2)*111.32)</f>
        <v>0.19233100507256715</v>
      </c>
    </row>
    <row r="12712" spans="1:7" hidden="1" x14ac:dyDescent="0.2">
      <c r="A12712" t="s">
        <v>436</v>
      </c>
      <c r="B12712">
        <v>1</v>
      </c>
      <c r="C12712">
        <v>20</v>
      </c>
      <c r="D12712" t="s">
        <v>1056</v>
      </c>
      <c r="E12712">
        <v>49.260157999999997</v>
      </c>
      <c r="F12712">
        <v>-123.16842699999999</v>
      </c>
      <c r="G12712">
        <f>IF(route_map__2[[#This Row],[route_label]]&lt;&gt;A12713,0,SQRT((E12713-route_map__2[[#This Row],[stop_lat]])^2 + ((F12713-route_map__2[[#This Row],[stop_lon]])*COS(RADIANS(route_map__2[[#This Row],[stop_lat]])))^2)*111.32)</f>
        <v>0.24018071326381962</v>
      </c>
    </row>
    <row r="12713" spans="1:7" hidden="1" x14ac:dyDescent="0.2">
      <c r="A12713" t="s">
        <v>436</v>
      </c>
      <c r="B12713">
        <v>1</v>
      </c>
      <c r="C12713">
        <v>21</v>
      </c>
      <c r="D12713" t="s">
        <v>1057</v>
      </c>
      <c r="E12713">
        <v>49.258001</v>
      </c>
      <c r="F12713">
        <v>-123.168503</v>
      </c>
      <c r="G12713">
        <f>IF(route_map__2[[#This Row],[route_label]]&lt;&gt;A12714,0,SQRT((E12714-route_map__2[[#This Row],[stop_lat]])^2 + ((F12714-route_map__2[[#This Row],[stop_lon]])*COS(RADIANS(route_map__2[[#This Row],[stop_lat]])))^2)*111.32)</f>
        <v>8.2377600968349465E-2</v>
      </c>
    </row>
    <row r="12714" spans="1:7" hidden="1" x14ac:dyDescent="0.2">
      <c r="A12714" t="s">
        <v>436</v>
      </c>
      <c r="B12714">
        <v>1</v>
      </c>
      <c r="C12714">
        <v>22</v>
      </c>
      <c r="D12714" t="s">
        <v>1058</v>
      </c>
      <c r="E12714">
        <v>49.257261</v>
      </c>
      <c r="F12714">
        <v>-123.168508</v>
      </c>
      <c r="G12714">
        <f>IF(route_map__2[[#This Row],[route_label]]&lt;&gt;A12715,0,SQRT((E12715-route_map__2[[#This Row],[stop_lat]])^2 + ((F12715-route_map__2[[#This Row],[stop_lon]])*COS(RADIANS(route_map__2[[#This Row],[stop_lat]])))^2)*111.32)</f>
        <v>0.43506591225014746</v>
      </c>
    </row>
    <row r="12715" spans="1:7" hidden="1" x14ac:dyDescent="0.2">
      <c r="A12715" t="s">
        <v>436</v>
      </c>
      <c r="B12715">
        <v>1</v>
      </c>
      <c r="C12715">
        <v>23</v>
      </c>
      <c r="D12715" t="s">
        <v>1059</v>
      </c>
      <c r="E12715">
        <v>49.253374999999998</v>
      </c>
      <c r="F12715">
        <v>-123.16786999999999</v>
      </c>
      <c r="G12715">
        <f>IF(route_map__2[[#This Row],[route_label]]&lt;&gt;A12716,0,SQRT((E12716-route_map__2[[#This Row],[stop_lat]])^2 + ((F12716-route_map__2[[#This Row],[stop_lon]])*COS(RADIANS(route_map__2[[#This Row],[stop_lat]])))^2)*111.32)</f>
        <v>0.39855106109258381</v>
      </c>
    </row>
    <row r="12716" spans="1:7" hidden="1" x14ac:dyDescent="0.2">
      <c r="A12716" t="s">
        <v>436</v>
      </c>
      <c r="B12716">
        <v>1</v>
      </c>
      <c r="C12716">
        <v>24</v>
      </c>
      <c r="D12716" t="s">
        <v>1060</v>
      </c>
      <c r="E12716">
        <v>49.249794999999999</v>
      </c>
      <c r="F12716">
        <v>-123.16793199999999</v>
      </c>
      <c r="G12716">
        <f>IF(route_map__2[[#This Row],[route_label]]&lt;&gt;A12717,0,SQRT((E12717-route_map__2[[#This Row],[stop_lat]])^2 + ((F12717-route_map__2[[#This Row],[stop_lon]])*COS(RADIANS(route_map__2[[#This Row],[stop_lat]])))^2)*111.32)</f>
        <v>0.13786562939010746</v>
      </c>
    </row>
    <row r="12717" spans="1:7" hidden="1" x14ac:dyDescent="0.2">
      <c r="A12717" t="s">
        <v>436</v>
      </c>
      <c r="B12717">
        <v>1</v>
      </c>
      <c r="C12717">
        <v>25</v>
      </c>
      <c r="D12717" t="s">
        <v>1061</v>
      </c>
      <c r="E12717">
        <v>49.248646000000001</v>
      </c>
      <c r="F12717">
        <v>-123.16864</v>
      </c>
      <c r="G12717">
        <f>IF(route_map__2[[#This Row],[route_label]]&lt;&gt;A12718,0,SQRT((E12718-route_map__2[[#This Row],[stop_lat]])^2 + ((F12718-route_map__2[[#This Row],[stop_lon]])*COS(RADIANS(route_map__2[[#This Row],[stop_lat]])))^2)*111.32)</f>
        <v>0.26067539334220341</v>
      </c>
    </row>
    <row r="12718" spans="1:7" hidden="1" x14ac:dyDescent="0.2">
      <c r="A12718" t="s">
        <v>436</v>
      </c>
      <c r="B12718">
        <v>1</v>
      </c>
      <c r="C12718">
        <v>26</v>
      </c>
      <c r="D12718" t="s">
        <v>1062</v>
      </c>
      <c r="E12718">
        <v>49.249603</v>
      </c>
      <c r="F12718">
        <v>-123.171914</v>
      </c>
      <c r="G12718">
        <f>IF(route_map__2[[#This Row],[route_label]]&lt;&gt;A12719,0,SQRT((E12719-route_map__2[[#This Row],[stop_lat]])^2 + ((F12719-route_map__2[[#This Row],[stop_lon]])*COS(RADIANS(route_map__2[[#This Row],[stop_lat]])))^2)*111.32)</f>
        <v>0.43399159574157109</v>
      </c>
    </row>
    <row r="12719" spans="1:7" hidden="1" x14ac:dyDescent="0.2">
      <c r="A12719" t="s">
        <v>436</v>
      </c>
      <c r="B12719">
        <v>1</v>
      </c>
      <c r="C12719">
        <v>27</v>
      </c>
      <c r="D12719" t="s">
        <v>1063</v>
      </c>
      <c r="E12719">
        <v>49.245848000000002</v>
      </c>
      <c r="F12719">
        <v>-123.17030800000001</v>
      </c>
      <c r="G12719">
        <f>IF(route_map__2[[#This Row],[route_label]]&lt;&gt;A12720,0,SQRT((E12720-route_map__2[[#This Row],[stop_lat]])^2 + ((F12720-route_map__2[[#This Row],[stop_lon]])*COS(RADIANS(route_map__2[[#This Row],[stop_lat]])))^2)*111.32)</f>
        <v>0.42536467062597738</v>
      </c>
    </row>
    <row r="12720" spans="1:7" hidden="1" x14ac:dyDescent="0.2">
      <c r="A12720" t="s">
        <v>436</v>
      </c>
      <c r="B12720">
        <v>1</v>
      </c>
      <c r="C12720">
        <v>28</v>
      </c>
      <c r="D12720" t="s">
        <v>1064</v>
      </c>
      <c r="E12720">
        <v>49.242027</v>
      </c>
      <c r="F12720">
        <v>-123.17035</v>
      </c>
      <c r="G12720">
        <f>IF(route_map__2[[#This Row],[route_label]]&lt;&gt;A12721,0,SQRT((E12721-route_map__2[[#This Row],[stop_lat]])^2 + ((F12721-route_map__2[[#This Row],[stop_lon]])*COS(RADIANS(route_map__2[[#This Row],[stop_lat]])))^2)*111.32)</f>
        <v>0.42001494383076038</v>
      </c>
    </row>
    <row r="12721" spans="1:7" hidden="1" x14ac:dyDescent="0.2">
      <c r="A12721" t="s">
        <v>436</v>
      </c>
      <c r="B12721">
        <v>1</v>
      </c>
      <c r="C12721">
        <v>29</v>
      </c>
      <c r="D12721" t="s">
        <v>1065</v>
      </c>
      <c r="E12721">
        <v>49.238253999999998</v>
      </c>
      <c r="F12721">
        <v>-123.170377</v>
      </c>
      <c r="G12721">
        <f>IF(route_map__2[[#This Row],[route_label]]&lt;&gt;A12722,0,SQRT((E12722-route_map__2[[#This Row],[stop_lat]])^2 + ((F12722-route_map__2[[#This Row],[stop_lon]])*COS(RADIANS(route_map__2[[#This Row],[stop_lat]])))^2)*111.32)</f>
        <v>0.38357443152585141</v>
      </c>
    </row>
    <row r="12722" spans="1:7" hidden="1" x14ac:dyDescent="0.2">
      <c r="A12722" t="s">
        <v>436</v>
      </c>
      <c r="B12722">
        <v>1</v>
      </c>
      <c r="C12722">
        <v>30</v>
      </c>
      <c r="D12722" t="s">
        <v>1066</v>
      </c>
      <c r="E12722">
        <v>49.234822000000001</v>
      </c>
      <c r="F12722">
        <v>-123.17084699999999</v>
      </c>
      <c r="G12722">
        <f>IF(route_map__2[[#This Row],[route_label]]&lt;&gt;A12723,0,SQRT((E12723-route_map__2[[#This Row],[stop_lat]])^2 + ((F12723-route_map__2[[#This Row],[stop_lon]])*COS(RADIANS(route_map__2[[#This Row],[stop_lat]])))^2)*111.32)</f>
        <v>0.23994202624826821</v>
      </c>
    </row>
    <row r="12723" spans="1:7" hidden="1" x14ac:dyDescent="0.2">
      <c r="A12723" t="s">
        <v>436</v>
      </c>
      <c r="B12723">
        <v>1</v>
      </c>
      <c r="C12723">
        <v>31</v>
      </c>
      <c r="D12723" t="s">
        <v>1067</v>
      </c>
      <c r="E12723">
        <v>49.234825999999998</v>
      </c>
      <c r="F12723">
        <v>-123.174148</v>
      </c>
      <c r="G12723">
        <f>IF(route_map__2[[#This Row],[route_label]]&lt;&gt;A12724,0,SQRT((E12724-route_map__2[[#This Row],[stop_lat]])^2 + ((F12724-route_map__2[[#This Row],[stop_lon]])*COS(RADIANS(route_map__2[[#This Row],[stop_lat]])))^2)*111.32)</f>
        <v>0.38771731100512741</v>
      </c>
    </row>
    <row r="12724" spans="1:7" hidden="1" x14ac:dyDescent="0.2">
      <c r="A12724" t="s">
        <v>436</v>
      </c>
      <c r="B12724">
        <v>1</v>
      </c>
      <c r="C12724">
        <v>32</v>
      </c>
      <c r="D12724" t="s">
        <v>1068</v>
      </c>
      <c r="E12724">
        <v>49.234836999999999</v>
      </c>
      <c r="F12724">
        <v>-123.17948199999999</v>
      </c>
      <c r="G12724">
        <f>IF(route_map__2[[#This Row],[route_label]]&lt;&gt;A12725,0,SQRT((E12725-route_map__2[[#This Row],[stop_lat]])^2 + ((F12725-route_map__2[[#This Row],[stop_lon]])*COS(RADIANS(route_map__2[[#This Row],[stop_lat]])))^2)*111.32)</f>
        <v>0.23194657962513668</v>
      </c>
    </row>
    <row r="12725" spans="1:7" hidden="1" x14ac:dyDescent="0.2">
      <c r="A12725" t="s">
        <v>436</v>
      </c>
      <c r="B12725">
        <v>1</v>
      </c>
      <c r="C12725">
        <v>33</v>
      </c>
      <c r="D12725" t="s">
        <v>1069</v>
      </c>
      <c r="E12725">
        <v>49.234842</v>
      </c>
      <c r="F12725">
        <v>-123.18267299999999</v>
      </c>
      <c r="G12725">
        <f>IF(route_map__2[[#This Row],[route_label]]&lt;&gt;A12726,0,SQRT((E12726-route_map__2[[#This Row],[stop_lat]])^2 + ((F12726-route_map__2[[#This Row],[stop_lon]])*COS(RADIANS(route_map__2[[#This Row],[stop_lat]])))^2)*111.32)</f>
        <v>0.22507202432724346</v>
      </c>
    </row>
    <row r="12726" spans="1:7" hidden="1" x14ac:dyDescent="0.2">
      <c r="A12726" t="s">
        <v>436</v>
      </c>
      <c r="B12726">
        <v>1</v>
      </c>
      <c r="C12726">
        <v>34</v>
      </c>
      <c r="D12726" t="s">
        <v>1010</v>
      </c>
      <c r="E12726">
        <v>49.234661000000003</v>
      </c>
      <c r="F12726">
        <v>-123.185757</v>
      </c>
      <c r="G12726">
        <f>IF(route_map__2[[#This Row],[route_label]]&lt;&gt;A12727,0,SQRT((E12727-route_map__2[[#This Row],[stop_lat]])^2 + ((F12727-route_map__2[[#This Row],[stop_lon]])*COS(RADIANS(route_map__2[[#This Row],[stop_lat]])))^2)*111.32)</f>
        <v>0</v>
      </c>
    </row>
    <row r="12727" spans="1:7" hidden="1" x14ac:dyDescent="0.2">
      <c r="A12727" t="s">
        <v>430</v>
      </c>
      <c r="B12727">
        <v>0</v>
      </c>
      <c r="C12727">
        <v>1</v>
      </c>
      <c r="D12727" t="s">
        <v>9009</v>
      </c>
      <c r="E12727">
        <v>49.284576000000001</v>
      </c>
      <c r="F12727">
        <v>-123.11706700000001</v>
      </c>
      <c r="G12727">
        <f>IF(route_map__2[[#This Row],[route_label]]&lt;&gt;A12728,0,SQRT((E12728-route_map__2[[#This Row],[stop_lat]])^2 + ((F12728-route_map__2[[#This Row],[stop_lon]])*COS(RADIANS(route_map__2[[#This Row],[stop_lat]])))^2)*111.32)</f>
        <v>0.17247439901710185</v>
      </c>
    </row>
    <row r="12728" spans="1:7" hidden="1" x14ac:dyDescent="0.2">
      <c r="A12728" t="s">
        <v>430</v>
      </c>
      <c r="B12728">
        <v>0</v>
      </c>
      <c r="C12728">
        <v>2</v>
      </c>
      <c r="D12728" t="s">
        <v>1247</v>
      </c>
      <c r="E12728">
        <v>49.286121000000001</v>
      </c>
      <c r="F12728">
        <v>-123.117245</v>
      </c>
      <c r="G12728">
        <f>IF(route_map__2[[#This Row],[route_label]]&lt;&gt;A12729,0,SQRT((E12729-route_map__2[[#This Row],[stop_lat]])^2 + ((F12729-route_map__2[[#This Row],[stop_lon]])*COS(RADIANS(route_map__2[[#This Row],[stop_lat]])))^2)*111.32)</f>
        <v>0.20810282417868461</v>
      </c>
    </row>
    <row r="12729" spans="1:7" hidden="1" x14ac:dyDescent="0.2">
      <c r="A12729" t="s">
        <v>430</v>
      </c>
      <c r="B12729">
        <v>0</v>
      </c>
      <c r="C12729">
        <v>3</v>
      </c>
      <c r="D12729" t="s">
        <v>1248</v>
      </c>
      <c r="E12729">
        <v>49.284790999999998</v>
      </c>
      <c r="F12729">
        <v>-123.11523099999999</v>
      </c>
      <c r="G12729">
        <f>IF(route_map__2[[#This Row],[route_label]]&lt;&gt;A12730,0,SQRT((E12730-route_map__2[[#This Row],[stop_lat]])^2 + ((F12730-route_map__2[[#This Row],[stop_lon]])*COS(RADIANS(route_map__2[[#This Row],[stop_lat]])))^2)*111.32)</f>
        <v>0.16603659807579083</v>
      </c>
    </row>
    <row r="12730" spans="1:7" hidden="1" x14ac:dyDescent="0.2">
      <c r="A12730" t="s">
        <v>430</v>
      </c>
      <c r="B12730">
        <v>0</v>
      </c>
      <c r="C12730">
        <v>4</v>
      </c>
      <c r="D12730" t="s">
        <v>1249</v>
      </c>
      <c r="E12730">
        <v>49.283752999999997</v>
      </c>
      <c r="F12730">
        <v>-123.113589</v>
      </c>
      <c r="G12730">
        <f>IF(route_map__2[[#This Row],[route_label]]&lt;&gt;A12731,0,SQRT((E12731-route_map__2[[#This Row],[stop_lat]])^2 + ((F12731-route_map__2[[#This Row],[stop_lon]])*COS(RADIANS(route_map__2[[#This Row],[stop_lat]])))^2)*111.32)</f>
        <v>0.30636366429429568</v>
      </c>
    </row>
    <row r="12731" spans="1:7" hidden="1" x14ac:dyDescent="0.2">
      <c r="A12731" t="s">
        <v>430</v>
      </c>
      <c r="B12731">
        <v>0</v>
      </c>
      <c r="C12731">
        <v>5</v>
      </c>
      <c r="D12731" t="s">
        <v>1250</v>
      </c>
      <c r="E12731">
        <v>49.281798999999999</v>
      </c>
      <c r="F12731">
        <v>-123.110618</v>
      </c>
      <c r="G12731">
        <f>IF(route_map__2[[#This Row],[route_label]]&lt;&gt;A12732,0,SQRT((E12732-route_map__2[[#This Row],[stop_lat]])^2 + ((F12732-route_map__2[[#This Row],[stop_lon]])*COS(RADIANS(route_map__2[[#This Row],[stop_lat]])))^2)*111.32)</f>
        <v>0.11679142128803316</v>
      </c>
    </row>
    <row r="12732" spans="1:7" hidden="1" x14ac:dyDescent="0.2">
      <c r="A12732" t="s">
        <v>430</v>
      </c>
      <c r="B12732">
        <v>0</v>
      </c>
      <c r="C12732">
        <v>6</v>
      </c>
      <c r="D12732" t="s">
        <v>1251</v>
      </c>
      <c r="E12732">
        <v>49.280808</v>
      </c>
      <c r="F12732">
        <v>-123.11114600000001</v>
      </c>
      <c r="G12732">
        <f>IF(route_map__2[[#This Row],[route_label]]&lt;&gt;A12733,0,SQRT((E12733-route_map__2[[#This Row],[stop_lat]])^2 + ((F12733-route_map__2[[#This Row],[stop_lon]])*COS(RADIANS(route_map__2[[#This Row],[stop_lat]])))^2)*111.32)</f>
        <v>0.31578393328558979</v>
      </c>
    </row>
    <row r="12733" spans="1:7" hidden="1" x14ac:dyDescent="0.2">
      <c r="A12733" t="s">
        <v>430</v>
      </c>
      <c r="B12733">
        <v>0</v>
      </c>
      <c r="C12733">
        <v>7</v>
      </c>
      <c r="D12733" t="s">
        <v>5016</v>
      </c>
      <c r="E12733">
        <v>49.280920999999999</v>
      </c>
      <c r="F12733">
        <v>-123.11549100000001</v>
      </c>
      <c r="G12733">
        <f>IF(route_map__2[[#This Row],[route_label]]&lt;&gt;A12734,0,SQRT((E12734-route_map__2[[#This Row],[stop_lat]])^2 + ((F12734-route_map__2[[#This Row],[stop_lon]])*COS(RADIANS(route_map__2[[#This Row],[stop_lat]])))^2)*111.32)</f>
        <v>0.30987263152761724</v>
      </c>
    </row>
    <row r="12734" spans="1:7" hidden="1" x14ac:dyDescent="0.2">
      <c r="A12734" t="s">
        <v>430</v>
      </c>
      <c r="B12734">
        <v>0</v>
      </c>
      <c r="C12734">
        <v>8</v>
      </c>
      <c r="D12734" t="s">
        <v>5017</v>
      </c>
      <c r="E12734">
        <v>49.282879000000001</v>
      </c>
      <c r="F12734">
        <v>-123.11852399999999</v>
      </c>
      <c r="G12734">
        <f>IF(route_map__2[[#This Row],[route_label]]&lt;&gt;A12735,0,SQRT((E12735-route_map__2[[#This Row],[stop_lat]])^2 + ((F12735-route_map__2[[#This Row],[stop_lon]])*COS(RADIANS(route_map__2[[#This Row],[stop_lat]])))^2)*111.32)</f>
        <v>0.29959478368530595</v>
      </c>
    </row>
    <row r="12735" spans="1:7" hidden="1" x14ac:dyDescent="0.2">
      <c r="A12735" t="s">
        <v>430</v>
      </c>
      <c r="B12735">
        <v>0</v>
      </c>
      <c r="C12735">
        <v>9</v>
      </c>
      <c r="D12735" t="s">
        <v>5018</v>
      </c>
      <c r="E12735">
        <v>49.284776999999998</v>
      </c>
      <c r="F12735">
        <v>-123.121449</v>
      </c>
      <c r="G12735">
        <f>IF(route_map__2[[#This Row],[route_label]]&lt;&gt;A12736,0,SQRT((E12736-route_map__2[[#This Row],[stop_lat]])^2 + ((F12736-route_map__2[[#This Row],[stop_lon]])*COS(RADIANS(route_map__2[[#This Row],[stop_lat]])))^2)*111.32)</f>
        <v>0.42043808250556747</v>
      </c>
    </row>
    <row r="12736" spans="1:7" hidden="1" x14ac:dyDescent="0.2">
      <c r="A12736" t="s">
        <v>430</v>
      </c>
      <c r="B12736">
        <v>0</v>
      </c>
      <c r="C12736">
        <v>10</v>
      </c>
      <c r="D12736" t="s">
        <v>5019</v>
      </c>
      <c r="E12736">
        <v>49.287432000000003</v>
      </c>
      <c r="F12736">
        <v>-123.125567</v>
      </c>
      <c r="G12736">
        <f>IF(route_map__2[[#This Row],[route_label]]&lt;&gt;A12737,0,SQRT((E12737-route_map__2[[#This Row],[stop_lat]])^2 + ((F12737-route_map__2[[#This Row],[stop_lon]])*COS(RADIANS(route_map__2[[#This Row],[stop_lat]])))^2)*111.32)</f>
        <v>0.30337250388373088</v>
      </c>
    </row>
    <row r="12737" spans="1:7" hidden="1" x14ac:dyDescent="0.2">
      <c r="A12737" t="s">
        <v>430</v>
      </c>
      <c r="B12737">
        <v>0</v>
      </c>
      <c r="C12737">
        <v>11</v>
      </c>
      <c r="D12737" t="s">
        <v>5020</v>
      </c>
      <c r="E12737">
        <v>49.289355999999998</v>
      </c>
      <c r="F12737">
        <v>-123.12852599999999</v>
      </c>
      <c r="G12737">
        <f>IF(route_map__2[[#This Row],[route_label]]&lt;&gt;A12738,0,SQRT((E12738-route_map__2[[#This Row],[stop_lat]])^2 + ((F12738-route_map__2[[#This Row],[stop_lon]])*COS(RADIANS(route_map__2[[#This Row],[stop_lat]])))^2)*111.32)</f>
        <v>0.2453240748554171</v>
      </c>
    </row>
    <row r="12738" spans="1:7" hidden="1" x14ac:dyDescent="0.2">
      <c r="A12738" t="s">
        <v>430</v>
      </c>
      <c r="B12738">
        <v>0</v>
      </c>
      <c r="C12738">
        <v>12</v>
      </c>
      <c r="D12738" t="s">
        <v>1751</v>
      </c>
      <c r="E12738">
        <v>49.290934999999998</v>
      </c>
      <c r="F12738">
        <v>-123.130883</v>
      </c>
      <c r="G12738">
        <f>IF(route_map__2[[#This Row],[route_label]]&lt;&gt;A12739,0,SQRT((E12739-route_map__2[[#This Row],[stop_lat]])^2 + ((F12739-route_map__2[[#This Row],[stop_lon]])*COS(RADIANS(route_map__2[[#This Row],[stop_lat]])))^2)*111.32)</f>
        <v>0.31964685627298911</v>
      </c>
    </row>
    <row r="12739" spans="1:7" hidden="1" x14ac:dyDescent="0.2">
      <c r="A12739" t="s">
        <v>430</v>
      </c>
      <c r="B12739">
        <v>0</v>
      </c>
      <c r="C12739">
        <v>13</v>
      </c>
      <c r="D12739" t="s">
        <v>1752</v>
      </c>
      <c r="E12739">
        <v>49.292951000000002</v>
      </c>
      <c r="F12739">
        <v>-123.134018</v>
      </c>
      <c r="G12739">
        <f>IF(route_map__2[[#This Row],[route_label]]&lt;&gt;A12740,0,SQRT((E12740-route_map__2[[#This Row],[stop_lat]])^2 + ((F12740-route_map__2[[#This Row],[stop_lon]])*COS(RADIANS(route_map__2[[#This Row],[stop_lat]])))^2)*111.32)</f>
        <v>3.5616273401606011</v>
      </c>
    </row>
    <row r="12740" spans="1:7" hidden="1" x14ac:dyDescent="0.2">
      <c r="A12740" t="s">
        <v>430</v>
      </c>
      <c r="B12740">
        <v>0</v>
      </c>
      <c r="C12740">
        <v>14</v>
      </c>
      <c r="D12740" t="s">
        <v>5021</v>
      </c>
      <c r="E12740">
        <v>49.323943</v>
      </c>
      <c r="F12740">
        <v>-123.12183400000001</v>
      </c>
      <c r="G12740">
        <f>IF(route_map__2[[#This Row],[route_label]]&lt;&gt;A12741,0,SQRT((E12741-route_map__2[[#This Row],[stop_lat]])^2 + ((F12741-route_map__2[[#This Row],[stop_lon]])*COS(RADIANS(route_map__2[[#This Row],[stop_lat]])))^2)*111.32)</f>
        <v>0.34388679779957337</v>
      </c>
    </row>
    <row r="12741" spans="1:7" hidden="1" x14ac:dyDescent="0.2">
      <c r="A12741" t="s">
        <v>430</v>
      </c>
      <c r="B12741">
        <v>0</v>
      </c>
      <c r="C12741">
        <v>15</v>
      </c>
      <c r="D12741" t="s">
        <v>5022</v>
      </c>
      <c r="E12741">
        <v>49.323841000000002</v>
      </c>
      <c r="F12741">
        <v>-123.117097</v>
      </c>
      <c r="G12741">
        <f>IF(route_map__2[[#This Row],[route_label]]&lt;&gt;A12742,0,SQRT((E12742-route_map__2[[#This Row],[stop_lat]])^2 + ((F12742-route_map__2[[#This Row],[stop_lon]])*COS(RADIANS(route_map__2[[#This Row],[stop_lat]])))^2)*111.32)</f>
        <v>0.34283973425985409</v>
      </c>
    </row>
    <row r="12742" spans="1:7" hidden="1" x14ac:dyDescent="0.2">
      <c r="A12742" t="s">
        <v>430</v>
      </c>
      <c r="B12742">
        <v>0</v>
      </c>
      <c r="C12742">
        <v>16</v>
      </c>
      <c r="D12742" t="s">
        <v>5023</v>
      </c>
      <c r="E12742">
        <v>49.323816999999998</v>
      </c>
      <c r="F12742">
        <v>-123.11237199999999</v>
      </c>
      <c r="G12742">
        <f>IF(route_map__2[[#This Row],[route_label]]&lt;&gt;A12743,0,SQRT((E12743-route_map__2[[#This Row],[stop_lat]])^2 + ((F12743-route_map__2[[#This Row],[stop_lon]])*COS(RADIANS(route_map__2[[#This Row],[stop_lat]])))^2)*111.32)</f>
        <v>0.17597914062805944</v>
      </c>
    </row>
    <row r="12743" spans="1:7" hidden="1" x14ac:dyDescent="0.2">
      <c r="A12743" t="s">
        <v>430</v>
      </c>
      <c r="B12743">
        <v>0</v>
      </c>
      <c r="C12743">
        <v>17</v>
      </c>
      <c r="D12743" t="s">
        <v>5024</v>
      </c>
      <c r="E12743">
        <v>49.323788</v>
      </c>
      <c r="F12743">
        <v>-123.10994700000001</v>
      </c>
      <c r="G12743">
        <f>IF(route_map__2[[#This Row],[route_label]]&lt;&gt;A12744,0,SQRT((E12744-route_map__2[[#This Row],[stop_lat]])^2 + ((F12744-route_map__2[[#This Row],[stop_lon]])*COS(RADIANS(route_map__2[[#This Row],[stop_lat]])))^2)*111.32)</f>
        <v>0.19612351075744591</v>
      </c>
    </row>
    <row r="12744" spans="1:7" hidden="1" x14ac:dyDescent="0.2">
      <c r="A12744" t="s">
        <v>430</v>
      </c>
      <c r="B12744">
        <v>0</v>
      </c>
      <c r="C12744">
        <v>18</v>
      </c>
      <c r="D12744" t="s">
        <v>5025</v>
      </c>
      <c r="E12744">
        <v>49.323777999999997</v>
      </c>
      <c r="F12744">
        <v>-123.10724399999999</v>
      </c>
      <c r="G12744">
        <f>IF(route_map__2[[#This Row],[route_label]]&lt;&gt;A12745,0,SQRT((E12745-route_map__2[[#This Row],[stop_lat]])^2 + ((F12745-route_map__2[[#This Row],[stop_lon]])*COS(RADIANS(route_map__2[[#This Row],[stop_lat]])))^2)*111.32)</f>
        <v>0.14122947280283296</v>
      </c>
    </row>
    <row r="12745" spans="1:7" hidden="1" x14ac:dyDescent="0.2">
      <c r="A12745" t="s">
        <v>430</v>
      </c>
      <c r="B12745">
        <v>0</v>
      </c>
      <c r="C12745">
        <v>19</v>
      </c>
      <c r="D12745" t="s">
        <v>5026</v>
      </c>
      <c r="E12745">
        <v>49.323749999999997</v>
      </c>
      <c r="F12745">
        <v>-123.105298</v>
      </c>
      <c r="G12745">
        <f>IF(route_map__2[[#This Row],[route_label]]&lt;&gt;A12746,0,SQRT((E12746-route_map__2[[#This Row],[stop_lat]])^2 + ((F12746-route_map__2[[#This Row],[stop_lon]])*COS(RADIANS(route_map__2[[#This Row],[stop_lat]])))^2)*111.32)</f>
        <v>0.47216449594957755</v>
      </c>
    </row>
    <row r="12746" spans="1:7" hidden="1" x14ac:dyDescent="0.2">
      <c r="A12746" t="s">
        <v>430</v>
      </c>
      <c r="B12746">
        <v>0</v>
      </c>
      <c r="C12746">
        <v>20</v>
      </c>
      <c r="D12746" t="s">
        <v>5012</v>
      </c>
      <c r="E12746">
        <v>49.322589000000001</v>
      </c>
      <c r="F12746">
        <v>-123.099039</v>
      </c>
      <c r="G12746">
        <f>IF(route_map__2[[#This Row],[route_label]]&lt;&gt;A12747,0,SQRT((E12747-route_map__2[[#This Row],[stop_lat]])^2 + ((F12747-route_map__2[[#This Row],[stop_lon]])*COS(RADIANS(route_map__2[[#This Row],[stop_lat]])))^2)*111.32)</f>
        <v>0.33512718629531973</v>
      </c>
    </row>
    <row r="12747" spans="1:7" hidden="1" x14ac:dyDescent="0.2">
      <c r="A12747" t="s">
        <v>430</v>
      </c>
      <c r="B12747">
        <v>0</v>
      </c>
      <c r="C12747">
        <v>21</v>
      </c>
      <c r="D12747" t="s">
        <v>5013</v>
      </c>
      <c r="E12747">
        <v>49.321178000000003</v>
      </c>
      <c r="F12747">
        <v>-123.094959</v>
      </c>
      <c r="G12747">
        <f>IF(route_map__2[[#This Row],[route_label]]&lt;&gt;A12748,0,SQRT((E12748-route_map__2[[#This Row],[stop_lat]])^2 + ((F12748-route_map__2[[#This Row],[stop_lon]])*COS(RADIANS(route_map__2[[#This Row],[stop_lat]])))^2)*111.32)</f>
        <v>0.25661230374192195</v>
      </c>
    </row>
    <row r="12748" spans="1:7" hidden="1" x14ac:dyDescent="0.2">
      <c r="A12748" t="s">
        <v>430</v>
      </c>
      <c r="B12748">
        <v>0</v>
      </c>
      <c r="C12748">
        <v>22</v>
      </c>
      <c r="D12748" t="s">
        <v>5014</v>
      </c>
      <c r="E12748">
        <v>49.320065</v>
      </c>
      <c r="F12748">
        <v>-123.09186200000001</v>
      </c>
      <c r="G12748">
        <f>IF(route_map__2[[#This Row],[route_label]]&lt;&gt;A12749,0,SQRT((E12749-route_map__2[[#This Row],[stop_lat]])^2 + ((F12749-route_map__2[[#This Row],[stop_lon]])*COS(RADIANS(route_map__2[[#This Row],[stop_lat]])))^2)*111.32)</f>
        <v>0.63616879991999087</v>
      </c>
    </row>
    <row r="12749" spans="1:7" hidden="1" x14ac:dyDescent="0.2">
      <c r="A12749" t="s">
        <v>430</v>
      </c>
      <c r="B12749">
        <v>0</v>
      </c>
      <c r="C12749">
        <v>23</v>
      </c>
      <c r="D12749" t="s">
        <v>5170</v>
      </c>
      <c r="E12749">
        <v>49.316724999999998</v>
      </c>
      <c r="F12749">
        <v>-123.084748</v>
      </c>
      <c r="G12749">
        <f>IF(route_map__2[[#This Row],[route_label]]&lt;&gt;A12750,0,SQRT((E12750-route_map__2[[#This Row],[stop_lat]])^2 + ((F12750-route_map__2[[#This Row],[stop_lon]])*COS(RADIANS(route_map__2[[#This Row],[stop_lat]])))^2)*111.32)</f>
        <v>0.17899086850072934</v>
      </c>
    </row>
    <row r="12750" spans="1:7" hidden="1" x14ac:dyDescent="0.2">
      <c r="A12750" t="s">
        <v>430</v>
      </c>
      <c r="B12750">
        <v>0</v>
      </c>
      <c r="C12750">
        <v>24</v>
      </c>
      <c r="D12750" t="s">
        <v>5171</v>
      </c>
      <c r="E12750">
        <v>49.315826000000001</v>
      </c>
      <c r="F12750">
        <v>-123.082703</v>
      </c>
      <c r="G12750">
        <f>IF(route_map__2[[#This Row],[route_label]]&lt;&gt;A12751,0,SQRT((E12751-route_map__2[[#This Row],[stop_lat]])^2 + ((F12751-route_map__2[[#This Row],[stop_lon]])*COS(RADIANS(route_map__2[[#This Row],[stop_lat]])))^2)*111.32)</f>
        <v>0.21346057023171172</v>
      </c>
    </row>
    <row r="12751" spans="1:7" hidden="1" x14ac:dyDescent="0.2">
      <c r="A12751" t="s">
        <v>430</v>
      </c>
      <c r="B12751">
        <v>0</v>
      </c>
      <c r="C12751">
        <v>25</v>
      </c>
      <c r="D12751" t="s">
        <v>5172</v>
      </c>
      <c r="E12751">
        <v>49.314494000000003</v>
      </c>
      <c r="F12751">
        <v>-123.08058699999999</v>
      </c>
      <c r="G12751">
        <f>IF(route_map__2[[#This Row],[route_label]]&lt;&gt;A12752,0,SQRT((E12752-route_map__2[[#This Row],[stop_lat]])^2 + ((F12752-route_map__2[[#This Row],[stop_lon]])*COS(RADIANS(route_map__2[[#This Row],[stop_lat]])))^2)*111.32)</f>
        <v>0.45046513133688465</v>
      </c>
    </row>
    <row r="12752" spans="1:7" hidden="1" x14ac:dyDescent="0.2">
      <c r="A12752" t="s">
        <v>430</v>
      </c>
      <c r="B12752">
        <v>0</v>
      </c>
      <c r="C12752">
        <v>26</v>
      </c>
      <c r="D12752" t="s">
        <v>4880</v>
      </c>
      <c r="E12752">
        <v>49.310741999999998</v>
      </c>
      <c r="F12752">
        <v>-123.08291199999999</v>
      </c>
      <c r="G12752">
        <f>IF(route_map__2[[#This Row],[route_label]]&lt;&gt;A12753,0,SQRT((E12753-route_map__2[[#This Row],[stop_lat]])^2 + ((F12753-route_map__2[[#This Row],[stop_lon]])*COS(RADIANS(route_map__2[[#This Row],[stop_lat]])))^2)*111.32)</f>
        <v>0.37702622861307644</v>
      </c>
    </row>
    <row r="12753" spans="1:7" hidden="1" x14ac:dyDescent="0.2">
      <c r="A12753" t="s">
        <v>430</v>
      </c>
      <c r="B12753">
        <v>0</v>
      </c>
      <c r="C12753">
        <v>27</v>
      </c>
      <c r="D12753" t="s">
        <v>4794</v>
      </c>
      <c r="E12753">
        <v>49.312182</v>
      </c>
      <c r="F12753">
        <v>-123.07821</v>
      </c>
      <c r="G12753">
        <f>IF(route_map__2[[#This Row],[route_label]]&lt;&gt;A12754,0,SQRT((E12754-route_map__2[[#This Row],[stop_lat]])^2 + ((F12754-route_map__2[[#This Row],[stop_lon]])*COS(RADIANS(route_map__2[[#This Row],[stop_lat]])))^2)*111.32)</f>
        <v>0.10246551389309447</v>
      </c>
    </row>
    <row r="12754" spans="1:7" hidden="1" x14ac:dyDescent="0.2">
      <c r="A12754" t="s">
        <v>430</v>
      </c>
      <c r="B12754">
        <v>0</v>
      </c>
      <c r="C12754">
        <v>28</v>
      </c>
      <c r="D12754" t="s">
        <v>4844</v>
      </c>
      <c r="E12754">
        <v>49.312944000000002</v>
      </c>
      <c r="F12754">
        <v>-123.07741799999999</v>
      </c>
      <c r="G12754">
        <f>IF(route_map__2[[#This Row],[route_label]]&lt;&gt;A12755,0,SQRT((E12755-route_map__2[[#This Row],[stop_lat]])^2 + ((F12755-route_map__2[[#This Row],[stop_lon]])*COS(RADIANS(route_map__2[[#This Row],[stop_lat]])))^2)*111.32)</f>
        <v>0.20615591287369678</v>
      </c>
    </row>
    <row r="12755" spans="1:7" hidden="1" x14ac:dyDescent="0.2">
      <c r="A12755" t="s">
        <v>430</v>
      </c>
      <c r="B12755">
        <v>0</v>
      </c>
      <c r="C12755">
        <v>29</v>
      </c>
      <c r="D12755" t="s">
        <v>4845</v>
      </c>
      <c r="E12755">
        <v>49.314475999999999</v>
      </c>
      <c r="F12755">
        <v>-123.075822</v>
      </c>
      <c r="G12755">
        <f>IF(route_map__2[[#This Row],[route_label]]&lt;&gt;A12756,0,SQRT((E12756-route_map__2[[#This Row],[stop_lat]])^2 + ((F12756-route_map__2[[#This Row],[stop_lon]])*COS(RADIANS(route_map__2[[#This Row],[stop_lat]])))^2)*111.32)</f>
        <v>0.32934290501099928</v>
      </c>
    </row>
    <row r="12756" spans="1:7" hidden="1" x14ac:dyDescent="0.2">
      <c r="A12756" t="s">
        <v>430</v>
      </c>
      <c r="B12756">
        <v>0</v>
      </c>
      <c r="C12756">
        <v>30</v>
      </c>
      <c r="D12756" t="s">
        <v>4846</v>
      </c>
      <c r="E12756">
        <v>49.316943000000002</v>
      </c>
      <c r="F12756">
        <v>-123.073317</v>
      </c>
      <c r="G12756">
        <f>IF(route_map__2[[#This Row],[route_label]]&lt;&gt;A12757,0,SQRT((E12757-route_map__2[[#This Row],[stop_lat]])^2 + ((F12757-route_map__2[[#This Row],[stop_lon]])*COS(RADIANS(route_map__2[[#This Row],[stop_lat]])))^2)*111.32)</f>
        <v>9.5598478203089088E-2</v>
      </c>
    </row>
    <row r="12757" spans="1:7" hidden="1" x14ac:dyDescent="0.2">
      <c r="A12757" t="s">
        <v>430</v>
      </c>
      <c r="B12757">
        <v>0</v>
      </c>
      <c r="C12757">
        <v>31</v>
      </c>
      <c r="D12757" t="s">
        <v>4962</v>
      </c>
      <c r="E12757">
        <v>49.317656999999997</v>
      </c>
      <c r="F12757">
        <v>-123.072585</v>
      </c>
      <c r="G12757">
        <f>IF(route_map__2[[#This Row],[route_label]]&lt;&gt;A12758,0,SQRT((E12758-route_map__2[[#This Row],[stop_lat]])^2 + ((F12758-route_map__2[[#This Row],[stop_lon]])*COS(RADIANS(route_map__2[[#This Row],[stop_lat]])))^2)*111.32)</f>
        <v>0.30105015792450662</v>
      </c>
    </row>
    <row r="12758" spans="1:7" hidden="1" x14ac:dyDescent="0.2">
      <c r="A12758" t="s">
        <v>430</v>
      </c>
      <c r="B12758">
        <v>0</v>
      </c>
      <c r="C12758">
        <v>32</v>
      </c>
      <c r="D12758" t="s">
        <v>4847</v>
      </c>
      <c r="E12758">
        <v>49.320352</v>
      </c>
      <c r="F12758">
        <v>-123.07223999999999</v>
      </c>
      <c r="G12758">
        <f>IF(route_map__2[[#This Row],[route_label]]&lt;&gt;A12759,0,SQRT((E12759-route_map__2[[#This Row],[stop_lat]])^2 + ((F12759-route_map__2[[#This Row],[stop_lon]])*COS(RADIANS(route_map__2[[#This Row],[stop_lat]])))^2)*111.32)</f>
        <v>0.23447769228689413</v>
      </c>
    </row>
    <row r="12759" spans="1:7" hidden="1" x14ac:dyDescent="0.2">
      <c r="A12759" t="s">
        <v>430</v>
      </c>
      <c r="B12759">
        <v>0</v>
      </c>
      <c r="C12759">
        <v>33</v>
      </c>
      <c r="D12759" t="s">
        <v>4848</v>
      </c>
      <c r="E12759">
        <v>49.322457999999997</v>
      </c>
      <c r="F12759">
        <v>-123.072182</v>
      </c>
      <c r="G12759">
        <f>IF(route_map__2[[#This Row],[route_label]]&lt;&gt;A12760,0,SQRT((E12760-route_map__2[[#This Row],[stop_lat]])^2 + ((F12760-route_map__2[[#This Row],[stop_lon]])*COS(RADIANS(route_map__2[[#This Row],[stop_lat]])))^2)*111.32)</f>
        <v>0.16308612431689637</v>
      </c>
    </row>
    <row r="12760" spans="1:7" hidden="1" x14ac:dyDescent="0.2">
      <c r="A12760" t="s">
        <v>430</v>
      </c>
      <c r="B12760">
        <v>0</v>
      </c>
      <c r="C12760">
        <v>34</v>
      </c>
      <c r="D12760" t="s">
        <v>4849</v>
      </c>
      <c r="E12760">
        <v>49.323923000000001</v>
      </c>
      <c r="F12760">
        <v>-123.072194</v>
      </c>
      <c r="G12760">
        <f>IF(route_map__2[[#This Row],[route_label]]&lt;&gt;A12761,0,SQRT((E12761-route_map__2[[#This Row],[stop_lat]])^2 + ((F12761-route_map__2[[#This Row],[stop_lon]])*COS(RADIANS(route_map__2[[#This Row],[stop_lat]])))^2)*111.32)</f>
        <v>0.3010816854951654</v>
      </c>
    </row>
    <row r="12761" spans="1:7" hidden="1" x14ac:dyDescent="0.2">
      <c r="A12761" t="s">
        <v>430</v>
      </c>
      <c r="B12761">
        <v>0</v>
      </c>
      <c r="C12761">
        <v>35</v>
      </c>
      <c r="D12761" t="s">
        <v>4850</v>
      </c>
      <c r="E12761">
        <v>49.326627000000002</v>
      </c>
      <c r="F12761">
        <v>-123.072103</v>
      </c>
      <c r="G12761">
        <f>IF(route_map__2[[#This Row],[route_label]]&lt;&gt;A12762,0,SQRT((E12762-route_map__2[[#This Row],[stop_lat]])^2 + ((F12762-route_map__2[[#This Row],[stop_lon]])*COS(RADIANS(route_map__2[[#This Row],[stop_lat]])))^2)*111.32)</f>
        <v>0.25082247063477109</v>
      </c>
    </row>
    <row r="12762" spans="1:7" hidden="1" x14ac:dyDescent="0.2">
      <c r="A12762" t="s">
        <v>430</v>
      </c>
      <c r="B12762">
        <v>0</v>
      </c>
      <c r="C12762">
        <v>36</v>
      </c>
      <c r="D12762" t="s">
        <v>4851</v>
      </c>
      <c r="E12762">
        <v>49.328879999999998</v>
      </c>
      <c r="F12762">
        <v>-123.07206100000001</v>
      </c>
      <c r="G12762">
        <f>IF(route_map__2[[#This Row],[route_label]]&lt;&gt;A12763,0,SQRT((E12763-route_map__2[[#This Row],[stop_lat]])^2 + ((F12763-route_map__2[[#This Row],[stop_lon]])*COS(RADIANS(route_map__2[[#This Row],[stop_lat]])))^2)*111.32)</f>
        <v>0.12756252966122378</v>
      </c>
    </row>
    <row r="12763" spans="1:7" hidden="1" x14ac:dyDescent="0.2">
      <c r="A12763" t="s">
        <v>430</v>
      </c>
      <c r="B12763">
        <v>0</v>
      </c>
      <c r="C12763">
        <v>37</v>
      </c>
      <c r="D12763" t="s">
        <v>4852</v>
      </c>
      <c r="E12763">
        <v>49.330024999999999</v>
      </c>
      <c r="F12763">
        <v>-123.071991</v>
      </c>
      <c r="G12763">
        <f>IF(route_map__2[[#This Row],[route_label]]&lt;&gt;A12764,0,SQRT((E12764-route_map__2[[#This Row],[stop_lat]])^2 + ((F12764-route_map__2[[#This Row],[stop_lon]])*COS(RADIANS(route_map__2[[#This Row],[stop_lat]])))^2)*111.32)</f>
        <v>0.49856697255000382</v>
      </c>
    </row>
    <row r="12764" spans="1:7" hidden="1" x14ac:dyDescent="0.2">
      <c r="A12764" t="s">
        <v>430</v>
      </c>
      <c r="B12764">
        <v>0</v>
      </c>
      <c r="C12764">
        <v>38</v>
      </c>
      <c r="D12764" t="s">
        <v>4853</v>
      </c>
      <c r="E12764">
        <v>49.334502999999998</v>
      </c>
      <c r="F12764">
        <v>-123.071871</v>
      </c>
      <c r="G12764">
        <f>IF(route_map__2[[#This Row],[route_label]]&lt;&gt;A12765,0,SQRT((E12765-route_map__2[[#This Row],[stop_lat]])^2 + ((F12765-route_map__2[[#This Row],[stop_lon]])*COS(RADIANS(route_map__2[[#This Row],[stop_lat]])))^2)*111.32)</f>
        <v>0.12599019370478937</v>
      </c>
    </row>
    <row r="12765" spans="1:7" hidden="1" x14ac:dyDescent="0.2">
      <c r="A12765" t="s">
        <v>430</v>
      </c>
      <c r="B12765">
        <v>0</v>
      </c>
      <c r="C12765">
        <v>39</v>
      </c>
      <c r="D12765" t="s">
        <v>4854</v>
      </c>
      <c r="E12765">
        <v>49.335572999999997</v>
      </c>
      <c r="F12765">
        <v>-123.071305</v>
      </c>
      <c r="G12765">
        <f>IF(route_map__2[[#This Row],[route_label]]&lt;&gt;A12766,0,SQRT((E12766-route_map__2[[#This Row],[stop_lat]])^2 + ((F12766-route_map__2[[#This Row],[stop_lon]])*COS(RADIANS(route_map__2[[#This Row],[stop_lat]])))^2)*111.32)</f>
        <v>0.2065923401984206</v>
      </c>
    </row>
    <row r="12766" spans="1:7" hidden="1" x14ac:dyDescent="0.2">
      <c r="A12766" t="s">
        <v>430</v>
      </c>
      <c r="B12766">
        <v>0</v>
      </c>
      <c r="C12766">
        <v>40</v>
      </c>
      <c r="D12766" t="s">
        <v>4855</v>
      </c>
      <c r="E12766">
        <v>49.335577999999998</v>
      </c>
      <c r="F12766">
        <v>-123.068457</v>
      </c>
      <c r="G12766">
        <f>IF(route_map__2[[#This Row],[route_label]]&lt;&gt;A12767,0,SQRT((E12767-route_map__2[[#This Row],[stop_lat]])^2 + ((F12767-route_map__2[[#This Row],[stop_lon]])*COS(RADIANS(route_map__2[[#This Row],[stop_lat]])))^2)*111.32)</f>
        <v>0.20448987256835219</v>
      </c>
    </row>
    <row r="12767" spans="1:7" hidden="1" x14ac:dyDescent="0.2">
      <c r="A12767" t="s">
        <v>430</v>
      </c>
      <c r="B12767">
        <v>0</v>
      </c>
      <c r="C12767">
        <v>41</v>
      </c>
      <c r="D12767" t="s">
        <v>4856</v>
      </c>
      <c r="E12767">
        <v>49.335569999999997</v>
      </c>
      <c r="F12767">
        <v>-123.06563800000001</v>
      </c>
      <c r="G12767">
        <f>IF(route_map__2[[#This Row],[route_label]]&lt;&gt;A12768,0,SQRT((E12768-route_map__2[[#This Row],[stop_lat]])^2 + ((F12768-route_map__2[[#This Row],[stop_lon]])*COS(RADIANS(route_map__2[[#This Row],[stop_lat]])))^2)*111.32)</f>
        <v>0.30489116286664442</v>
      </c>
    </row>
    <row r="12768" spans="1:7" hidden="1" x14ac:dyDescent="0.2">
      <c r="A12768" t="s">
        <v>430</v>
      </c>
      <c r="B12768">
        <v>0</v>
      </c>
      <c r="C12768">
        <v>42</v>
      </c>
      <c r="D12768" t="s">
        <v>4857</v>
      </c>
      <c r="E12768">
        <v>49.335549</v>
      </c>
      <c r="F12768">
        <v>-123.061435</v>
      </c>
      <c r="G12768">
        <f>IF(route_map__2[[#This Row],[route_label]]&lt;&gt;A12769,0,SQRT((E12769-route_map__2[[#This Row],[stop_lat]])^2 + ((F12769-route_map__2[[#This Row],[stop_lon]])*COS(RADIANS(route_map__2[[#This Row],[stop_lat]])))^2)*111.32)</f>
        <v>0.21617420553255529</v>
      </c>
    </row>
    <row r="12769" spans="1:7" hidden="1" x14ac:dyDescent="0.2">
      <c r="A12769" t="s">
        <v>430</v>
      </c>
      <c r="B12769">
        <v>0</v>
      </c>
      <c r="C12769">
        <v>43</v>
      </c>
      <c r="D12769" t="s">
        <v>4858</v>
      </c>
      <c r="E12769">
        <v>49.335532999999998</v>
      </c>
      <c r="F12769">
        <v>-123.058455</v>
      </c>
      <c r="G12769">
        <f>IF(route_map__2[[#This Row],[route_label]]&lt;&gt;A12770,0,SQRT((E12770-route_map__2[[#This Row],[stop_lat]])^2 + ((F12770-route_map__2[[#This Row],[stop_lon]])*COS(RADIANS(route_map__2[[#This Row],[stop_lat]])))^2)*111.32)</f>
        <v>0.30866701662575174</v>
      </c>
    </row>
    <row r="12770" spans="1:7" hidden="1" x14ac:dyDescent="0.2">
      <c r="A12770" t="s">
        <v>430</v>
      </c>
      <c r="B12770">
        <v>0</v>
      </c>
      <c r="C12770">
        <v>44</v>
      </c>
      <c r="D12770" t="s">
        <v>4859</v>
      </c>
      <c r="E12770">
        <v>49.335507999999997</v>
      </c>
      <c r="F12770">
        <v>-123.05419999999999</v>
      </c>
      <c r="G12770">
        <f>IF(route_map__2[[#This Row],[route_label]]&lt;&gt;A12771,0,SQRT((E12771-route_map__2[[#This Row],[stop_lat]])^2 + ((F12771-route_map__2[[#This Row],[stop_lon]])*COS(RADIANS(route_map__2[[#This Row],[stop_lat]])))^2)*111.32)</f>
        <v>0.34039450348097683</v>
      </c>
    </row>
    <row r="12771" spans="1:7" hidden="1" x14ac:dyDescent="0.2">
      <c r="A12771" t="s">
        <v>430</v>
      </c>
      <c r="B12771">
        <v>0</v>
      </c>
      <c r="C12771">
        <v>45</v>
      </c>
      <c r="D12771" t="s">
        <v>4860</v>
      </c>
      <c r="E12771">
        <v>49.335461000000002</v>
      </c>
      <c r="F12771">
        <v>-123.049508</v>
      </c>
      <c r="G12771">
        <f>IF(route_map__2[[#This Row],[route_label]]&lt;&gt;A12772,0,SQRT((E12772-route_map__2[[#This Row],[stop_lat]])^2 + ((F12772-route_map__2[[#This Row],[stop_lon]])*COS(RADIANS(route_map__2[[#This Row],[stop_lat]])))^2)*111.32)</f>
        <v>0.27836733217765208</v>
      </c>
    </row>
    <row r="12772" spans="1:7" hidden="1" x14ac:dyDescent="0.2">
      <c r="A12772" t="s">
        <v>430</v>
      </c>
      <c r="B12772">
        <v>0</v>
      </c>
      <c r="C12772">
        <v>46</v>
      </c>
      <c r="D12772" t="s">
        <v>4861</v>
      </c>
      <c r="E12772">
        <v>49.335422000000001</v>
      </c>
      <c r="F12772">
        <v>-123.045671</v>
      </c>
      <c r="G12772">
        <f>IF(route_map__2[[#This Row],[route_label]]&lt;&gt;A12773,0,SQRT((E12773-route_map__2[[#This Row],[stop_lat]])^2 + ((F12773-route_map__2[[#This Row],[stop_lon]])*COS(RADIANS(route_map__2[[#This Row],[stop_lat]])))^2)*111.32)</f>
        <v>0.16452573424226322</v>
      </c>
    </row>
    <row r="12773" spans="1:7" hidden="1" x14ac:dyDescent="0.2">
      <c r="A12773" t="s">
        <v>430</v>
      </c>
      <c r="B12773">
        <v>0</v>
      </c>
      <c r="C12773">
        <v>47</v>
      </c>
      <c r="D12773" t="s">
        <v>4862</v>
      </c>
      <c r="E12773">
        <v>49.335408999999999</v>
      </c>
      <c r="F12773">
        <v>-123.043403</v>
      </c>
      <c r="G12773">
        <f>IF(route_map__2[[#This Row],[route_label]]&lt;&gt;A12774,0,SQRT((E12774-route_map__2[[#This Row],[stop_lat]])^2 + ((F12774-route_map__2[[#This Row],[stop_lon]])*COS(RADIANS(route_map__2[[#This Row],[stop_lat]])))^2)*111.32)</f>
        <v>0.1747405077598731</v>
      </c>
    </row>
    <row r="12774" spans="1:7" hidden="1" x14ac:dyDescent="0.2">
      <c r="A12774" t="s">
        <v>430</v>
      </c>
      <c r="B12774">
        <v>0</v>
      </c>
      <c r="C12774">
        <v>48</v>
      </c>
      <c r="D12774" t="s">
        <v>4774</v>
      </c>
      <c r="E12774">
        <v>49.335451999999997</v>
      </c>
      <c r="F12774">
        <v>-123.040995</v>
      </c>
      <c r="G12774">
        <f>IF(route_map__2[[#This Row],[route_label]]&lt;&gt;A12775,0,SQRT((E12775-route_map__2[[#This Row],[stop_lat]])^2 + ((F12775-route_map__2[[#This Row],[stop_lon]])*COS(RADIANS(route_map__2[[#This Row],[stop_lat]])))^2)*111.32)</f>
        <v>0.20795699340833576</v>
      </c>
    </row>
    <row r="12775" spans="1:7" hidden="1" x14ac:dyDescent="0.2">
      <c r="A12775" t="s">
        <v>430</v>
      </c>
      <c r="B12775">
        <v>0</v>
      </c>
      <c r="C12775">
        <v>49</v>
      </c>
      <c r="D12775" t="s">
        <v>4775</v>
      </c>
      <c r="E12775">
        <v>49.336607999999998</v>
      </c>
      <c r="F12775">
        <v>-123.038743</v>
      </c>
      <c r="G12775">
        <f>IF(route_map__2[[#This Row],[route_label]]&lt;&gt;A12776,0,SQRT((E12776-route_map__2[[#This Row],[stop_lat]])^2 + ((F12776-route_map__2[[#This Row],[stop_lon]])*COS(RADIANS(route_map__2[[#This Row],[stop_lat]])))^2)*111.32)</f>
        <v>4.3188011404042026</v>
      </c>
    </row>
    <row r="12776" spans="1:7" hidden="1" x14ac:dyDescent="0.2">
      <c r="A12776" t="s">
        <v>430</v>
      </c>
      <c r="B12776">
        <v>1</v>
      </c>
      <c r="C12776">
        <v>1</v>
      </c>
      <c r="D12776" t="s">
        <v>4843</v>
      </c>
      <c r="E12776">
        <v>49.310597000000001</v>
      </c>
      <c r="F12776">
        <v>-123.08291800000001</v>
      </c>
      <c r="G12776">
        <f>IF(route_map__2[[#This Row],[route_label]]&lt;&gt;A12777,0,SQRT((E12777-route_map__2[[#This Row],[stop_lat]])^2 + ((F12777-route_map__2[[#This Row],[stop_lon]])*COS(RADIANS(route_map__2[[#This Row],[stop_lat]])))^2)*111.32)</f>
        <v>0.19167443269654352</v>
      </c>
    </row>
    <row r="12777" spans="1:7" hidden="1" x14ac:dyDescent="0.2">
      <c r="A12777" t="s">
        <v>430</v>
      </c>
      <c r="B12777">
        <v>1</v>
      </c>
      <c r="C12777">
        <v>2</v>
      </c>
      <c r="D12777" t="s">
        <v>4985</v>
      </c>
      <c r="E12777">
        <v>49.311999999999998</v>
      </c>
      <c r="F12777">
        <v>-123.08138700000001</v>
      </c>
      <c r="G12777">
        <f>IF(route_map__2[[#This Row],[route_label]]&lt;&gt;A12778,0,SQRT((E12778-route_map__2[[#This Row],[stop_lat]])^2 + ((F12778-route_map__2[[#This Row],[stop_lon]])*COS(RADIANS(route_map__2[[#This Row],[stop_lat]])))^2)*111.32)</f>
        <v>0.16889615761799665</v>
      </c>
    </row>
    <row r="12778" spans="1:7" hidden="1" x14ac:dyDescent="0.2">
      <c r="A12778" t="s">
        <v>430</v>
      </c>
      <c r="B12778">
        <v>1</v>
      </c>
      <c r="C12778">
        <v>3</v>
      </c>
      <c r="D12778" t="s">
        <v>5133</v>
      </c>
      <c r="E12778">
        <v>49.313516999999997</v>
      </c>
      <c r="F12778">
        <v>-123.08134800000001</v>
      </c>
      <c r="G12778">
        <f>IF(route_map__2[[#This Row],[route_label]]&lt;&gt;A12779,0,SQRT((E12779-route_map__2[[#This Row],[stop_lat]])^2 + ((F12779-route_map__2[[#This Row],[stop_lon]])*COS(RADIANS(route_map__2[[#This Row],[stop_lat]])))^2)*111.32)</f>
        <v>9.5890792509415984E-2</v>
      </c>
    </row>
    <row r="12779" spans="1:7" hidden="1" x14ac:dyDescent="0.2">
      <c r="A12779" t="s">
        <v>430</v>
      </c>
      <c r="B12779">
        <v>1</v>
      </c>
      <c r="C12779">
        <v>4</v>
      </c>
      <c r="D12779" t="s">
        <v>5134</v>
      </c>
      <c r="E12779">
        <v>49.314234999999996</v>
      </c>
      <c r="F12779">
        <v>-123.080618</v>
      </c>
      <c r="G12779">
        <f>IF(route_map__2[[#This Row],[route_label]]&lt;&gt;A12780,0,SQRT((E12780-route_map__2[[#This Row],[stop_lat]])^2 + ((F12780-route_map__2[[#This Row],[stop_lon]])*COS(RADIANS(route_map__2[[#This Row],[stop_lat]])))^2)*111.32)</f>
        <v>0.10073323739623255</v>
      </c>
    </row>
    <row r="12780" spans="1:7" hidden="1" x14ac:dyDescent="0.2">
      <c r="A12780" t="s">
        <v>430</v>
      </c>
      <c r="B12780">
        <v>1</v>
      </c>
      <c r="C12780">
        <v>5</v>
      </c>
      <c r="D12780" t="s">
        <v>5135</v>
      </c>
      <c r="E12780">
        <v>49.315137</v>
      </c>
      <c r="F12780">
        <v>-123.08072900000001</v>
      </c>
      <c r="G12780">
        <f>IF(route_map__2[[#This Row],[route_label]]&lt;&gt;A12781,0,SQRT((E12781-route_map__2[[#This Row],[stop_lat]])^2 + ((F12781-route_map__2[[#This Row],[stop_lon]])*COS(RADIANS(route_map__2[[#This Row],[stop_lat]])))^2)*111.32)</f>
        <v>0.26719281748676244</v>
      </c>
    </row>
    <row r="12781" spans="1:7" hidden="1" x14ac:dyDescent="0.2">
      <c r="A12781" t="s">
        <v>430</v>
      </c>
      <c r="B12781">
        <v>1</v>
      </c>
      <c r="C12781">
        <v>6</v>
      </c>
      <c r="D12781" t="s">
        <v>5136</v>
      </c>
      <c r="E12781">
        <v>49.316465000000001</v>
      </c>
      <c r="F12781">
        <v>-123.08379600000001</v>
      </c>
      <c r="G12781">
        <f>IF(route_map__2[[#This Row],[route_label]]&lt;&gt;A12782,0,SQRT((E12782-route_map__2[[#This Row],[stop_lat]])^2 + ((F12782-route_map__2[[#This Row],[stop_lon]])*COS(RADIANS(route_map__2[[#This Row],[stop_lat]])))^2)*111.32)</f>
        <v>0.11339532057431582</v>
      </c>
    </row>
    <row r="12782" spans="1:7" hidden="1" x14ac:dyDescent="0.2">
      <c r="A12782" t="s">
        <v>430</v>
      </c>
      <c r="B12782">
        <v>1</v>
      </c>
      <c r="C12782">
        <v>7</v>
      </c>
      <c r="D12782" t="s">
        <v>5137</v>
      </c>
      <c r="E12782">
        <v>49.317036999999999</v>
      </c>
      <c r="F12782">
        <v>-123.085089</v>
      </c>
      <c r="G12782">
        <f>IF(route_map__2[[#This Row],[route_label]]&lt;&gt;A12783,0,SQRT((E12783-route_map__2[[#This Row],[stop_lat]])^2 + ((F12783-route_map__2[[#This Row],[stop_lon]])*COS(RADIANS(route_map__2[[#This Row],[stop_lat]])))^2)*111.32)</f>
        <v>0.26284682360641998</v>
      </c>
    </row>
    <row r="12783" spans="1:7" hidden="1" x14ac:dyDescent="0.2">
      <c r="A12783" t="s">
        <v>430</v>
      </c>
      <c r="B12783">
        <v>1</v>
      </c>
      <c r="C12783">
        <v>8</v>
      </c>
      <c r="D12783" t="s">
        <v>4986</v>
      </c>
      <c r="E12783">
        <v>49.318364000000003</v>
      </c>
      <c r="F12783">
        <v>-123.08808500000001</v>
      </c>
      <c r="G12783">
        <f>IF(route_map__2[[#This Row],[route_label]]&lt;&gt;A12784,0,SQRT((E12784-route_map__2[[#This Row],[stop_lat]])^2 + ((F12784-route_map__2[[#This Row],[stop_lon]])*COS(RADIANS(route_map__2[[#This Row],[stop_lat]])))^2)*111.32)</f>
        <v>0.41827307023936439</v>
      </c>
    </row>
    <row r="12784" spans="1:7" hidden="1" x14ac:dyDescent="0.2">
      <c r="A12784" t="s">
        <v>430</v>
      </c>
      <c r="B12784">
        <v>1</v>
      </c>
      <c r="C12784">
        <v>9</v>
      </c>
      <c r="D12784" t="s">
        <v>4987</v>
      </c>
      <c r="E12784">
        <v>49.320610000000002</v>
      </c>
      <c r="F12784">
        <v>-123.09270600000001</v>
      </c>
      <c r="G12784">
        <f>IF(route_map__2[[#This Row],[route_label]]&lt;&gt;A12785,0,SQRT((E12785-route_map__2[[#This Row],[stop_lat]])^2 + ((F12785-route_map__2[[#This Row],[stop_lon]])*COS(RADIANS(route_map__2[[#This Row],[stop_lat]])))^2)*111.32)</f>
        <v>0.21092489803118444</v>
      </c>
    </row>
    <row r="12785" spans="1:7" hidden="1" x14ac:dyDescent="0.2">
      <c r="A12785" t="s">
        <v>430</v>
      </c>
      <c r="B12785">
        <v>1</v>
      </c>
      <c r="C12785">
        <v>10</v>
      </c>
      <c r="D12785" t="s">
        <v>4988</v>
      </c>
      <c r="E12785">
        <v>49.321510000000004</v>
      </c>
      <c r="F12785">
        <v>-123.095264</v>
      </c>
      <c r="G12785">
        <f>IF(route_map__2[[#This Row],[route_label]]&lt;&gt;A12786,0,SQRT((E12786-route_map__2[[#This Row],[stop_lat]])^2 + ((F12786-route_map__2[[#This Row],[stop_lon]])*COS(RADIANS(route_map__2[[#This Row],[stop_lat]])))^2)*111.32)</f>
        <v>0.17820124955956124</v>
      </c>
    </row>
    <row r="12786" spans="1:7" hidden="1" x14ac:dyDescent="0.2">
      <c r="A12786" t="s">
        <v>430</v>
      </c>
      <c r="B12786">
        <v>1</v>
      </c>
      <c r="C12786">
        <v>11</v>
      </c>
      <c r="D12786" t="s">
        <v>4989</v>
      </c>
      <c r="E12786">
        <v>49.322273000000003</v>
      </c>
      <c r="F12786">
        <v>-123.09742300000001</v>
      </c>
      <c r="G12786">
        <f>IF(route_map__2[[#This Row],[route_label]]&lt;&gt;A12787,0,SQRT((E12787-route_map__2[[#This Row],[stop_lat]])^2 + ((F12787-route_map__2[[#This Row],[stop_lon]])*COS(RADIANS(route_map__2[[#This Row],[stop_lat]])))^2)*111.32)</f>
        <v>0.18149951501152281</v>
      </c>
    </row>
    <row r="12787" spans="1:7" hidden="1" x14ac:dyDescent="0.2">
      <c r="A12787" t="s">
        <v>430</v>
      </c>
      <c r="B12787">
        <v>1</v>
      </c>
      <c r="C12787">
        <v>12</v>
      </c>
      <c r="D12787" t="s">
        <v>4990</v>
      </c>
      <c r="E12787">
        <v>49.323076</v>
      </c>
      <c r="F12787">
        <v>-123.0996</v>
      </c>
      <c r="G12787">
        <f>IF(route_map__2[[#This Row],[route_label]]&lt;&gt;A12788,0,SQRT((E12788-route_map__2[[#This Row],[stop_lat]])^2 + ((F12788-route_map__2[[#This Row],[stop_lon]])*COS(RADIANS(route_map__2[[#This Row],[stop_lat]])))^2)*111.32)</f>
        <v>0.28437812002795865</v>
      </c>
    </row>
    <row r="12788" spans="1:7" hidden="1" x14ac:dyDescent="0.2">
      <c r="A12788" t="s">
        <v>430</v>
      </c>
      <c r="B12788">
        <v>1</v>
      </c>
      <c r="C12788">
        <v>13</v>
      </c>
      <c r="D12788" t="s">
        <v>5052</v>
      </c>
      <c r="E12788">
        <v>49.323912999999997</v>
      </c>
      <c r="F12788">
        <v>-123.103303</v>
      </c>
      <c r="G12788">
        <f>IF(route_map__2[[#This Row],[route_label]]&lt;&gt;A12789,0,SQRT((E12789-route_map__2[[#This Row],[stop_lat]])^2 + ((F12789-route_map__2[[#This Row],[stop_lon]])*COS(RADIANS(route_map__2[[#This Row],[stop_lat]])))^2)*111.32)</f>
        <v>0.16188565086516579</v>
      </c>
    </row>
    <row r="12789" spans="1:7" hidden="1" x14ac:dyDescent="0.2">
      <c r="A12789" t="s">
        <v>430</v>
      </c>
      <c r="B12789">
        <v>1</v>
      </c>
      <c r="C12789">
        <v>14</v>
      </c>
      <c r="D12789" t="s">
        <v>5053</v>
      </c>
      <c r="E12789">
        <v>49.323931000000002</v>
      </c>
      <c r="F12789">
        <v>-123.10553400000001</v>
      </c>
      <c r="G12789">
        <f>IF(route_map__2[[#This Row],[route_label]]&lt;&gt;A12790,0,SQRT((E12790-route_map__2[[#This Row],[stop_lat]])^2 + ((F12790-route_map__2[[#This Row],[stop_lon]])*COS(RADIANS(route_map__2[[#This Row],[stop_lat]])))^2)*111.32)</f>
        <v>0.21195533497195157</v>
      </c>
    </row>
    <row r="12790" spans="1:7" hidden="1" x14ac:dyDescent="0.2">
      <c r="A12790" t="s">
        <v>430</v>
      </c>
      <c r="B12790">
        <v>1</v>
      </c>
      <c r="C12790">
        <v>15</v>
      </c>
      <c r="D12790" t="s">
        <v>5054</v>
      </c>
      <c r="E12790">
        <v>49.323956000000003</v>
      </c>
      <c r="F12790">
        <v>-123.10845500000001</v>
      </c>
      <c r="G12790">
        <f>IF(route_map__2[[#This Row],[route_label]]&lt;&gt;A12791,0,SQRT((E12791-route_map__2[[#This Row],[stop_lat]])^2 + ((F12791-route_map__2[[#This Row],[stop_lon]])*COS(RADIANS(route_map__2[[#This Row],[stop_lat]])))^2)*111.32)</f>
        <v>0.19628149473452761</v>
      </c>
    </row>
    <row r="12791" spans="1:7" hidden="1" x14ac:dyDescent="0.2">
      <c r="A12791" t="s">
        <v>430</v>
      </c>
      <c r="B12791">
        <v>1</v>
      </c>
      <c r="C12791">
        <v>16</v>
      </c>
      <c r="D12791" t="s">
        <v>5055</v>
      </c>
      <c r="E12791">
        <v>49.323979000000001</v>
      </c>
      <c r="F12791">
        <v>-123.11116</v>
      </c>
      <c r="G12791">
        <f>IF(route_map__2[[#This Row],[route_label]]&lt;&gt;A12792,0,SQRT((E12792-route_map__2[[#This Row],[stop_lat]])^2 + ((F12792-route_map__2[[#This Row],[stop_lon]])*COS(RADIANS(route_map__2[[#This Row],[stop_lat]])))^2)*111.32)</f>
        <v>0.19809112190101044</v>
      </c>
    </row>
    <row r="12792" spans="1:7" hidden="1" x14ac:dyDescent="0.2">
      <c r="A12792" t="s">
        <v>430</v>
      </c>
      <c r="B12792">
        <v>1</v>
      </c>
      <c r="C12792">
        <v>17</v>
      </c>
      <c r="D12792" t="s">
        <v>5056</v>
      </c>
      <c r="E12792">
        <v>49.323999000000001</v>
      </c>
      <c r="F12792">
        <v>-123.11389</v>
      </c>
      <c r="G12792">
        <f>IF(route_map__2[[#This Row],[route_label]]&lt;&gt;A12793,0,SQRT((E12793-route_map__2[[#This Row],[stop_lat]])^2 + ((F12793-route_map__2[[#This Row],[stop_lon]])*COS(RADIANS(route_map__2[[#This Row],[stop_lat]])))^2)*111.32)</f>
        <v>0.19764933652921501</v>
      </c>
    </row>
    <row r="12793" spans="1:7" hidden="1" x14ac:dyDescent="0.2">
      <c r="A12793" t="s">
        <v>430</v>
      </c>
      <c r="B12793">
        <v>1</v>
      </c>
      <c r="C12793">
        <v>18</v>
      </c>
      <c r="D12793" t="s">
        <v>5057</v>
      </c>
      <c r="E12793">
        <v>49.324013000000001</v>
      </c>
      <c r="F12793">
        <v>-123.116614</v>
      </c>
      <c r="G12793">
        <f>IF(route_map__2[[#This Row],[route_label]]&lt;&gt;A12794,0,SQRT((E12794-route_map__2[[#This Row],[stop_lat]])^2 + ((F12794-route_map__2[[#This Row],[stop_lon]])*COS(RADIANS(route_map__2[[#This Row],[stop_lat]])))^2)*111.32)</f>
        <v>0.24205778006158768</v>
      </c>
    </row>
    <row r="12794" spans="1:7" hidden="1" x14ac:dyDescent="0.2">
      <c r="A12794" t="s">
        <v>430</v>
      </c>
      <c r="B12794">
        <v>1</v>
      </c>
      <c r="C12794">
        <v>19</v>
      </c>
      <c r="D12794" t="s">
        <v>5058</v>
      </c>
      <c r="E12794">
        <v>49.324033</v>
      </c>
      <c r="F12794">
        <v>-123.11995</v>
      </c>
      <c r="G12794">
        <f>IF(route_map__2[[#This Row],[route_label]]&lt;&gt;A12795,0,SQRT((E12795-route_map__2[[#This Row],[stop_lat]])^2 + ((F12795-route_map__2[[#This Row],[stop_lon]])*COS(RADIANS(route_map__2[[#This Row],[stop_lat]])))^2)*111.32)</f>
        <v>0.22425842949281929</v>
      </c>
    </row>
    <row r="12795" spans="1:7" hidden="1" x14ac:dyDescent="0.2">
      <c r="A12795" t="s">
        <v>430</v>
      </c>
      <c r="B12795">
        <v>1</v>
      </c>
      <c r="C12795">
        <v>20</v>
      </c>
      <c r="D12795" t="s">
        <v>5059</v>
      </c>
      <c r="E12795">
        <v>49.324576999999998</v>
      </c>
      <c r="F12795">
        <v>-123.12292600000001</v>
      </c>
      <c r="G12795">
        <f>IF(route_map__2[[#This Row],[route_label]]&lt;&gt;A12796,0,SQRT((E12796-route_map__2[[#This Row],[stop_lat]])^2 + ((F12796-route_map__2[[#This Row],[stop_lon]])*COS(RADIANS(route_map__2[[#This Row],[stop_lat]])))^2)*111.32)</f>
        <v>0.47638274052134999</v>
      </c>
    </row>
    <row r="12796" spans="1:7" hidden="1" x14ac:dyDescent="0.2">
      <c r="A12796" t="s">
        <v>430</v>
      </c>
      <c r="B12796">
        <v>1</v>
      </c>
      <c r="C12796">
        <v>21</v>
      </c>
      <c r="D12796" t="s">
        <v>5060</v>
      </c>
      <c r="E12796">
        <v>49.326636999999998</v>
      </c>
      <c r="F12796">
        <v>-123.128681</v>
      </c>
      <c r="G12796">
        <f>IF(route_map__2[[#This Row],[route_label]]&lt;&gt;A12797,0,SQRT((E12797-route_map__2[[#This Row],[stop_lat]])^2 + ((F12797-route_map__2[[#This Row],[stop_lon]])*COS(RADIANS(route_map__2[[#This Row],[stop_lat]])))^2)*111.32)</f>
        <v>3.7057241860885961</v>
      </c>
    </row>
    <row r="12797" spans="1:7" hidden="1" x14ac:dyDescent="0.2">
      <c r="A12797" t="s">
        <v>430</v>
      </c>
      <c r="B12797">
        <v>1</v>
      </c>
      <c r="C12797">
        <v>22</v>
      </c>
      <c r="D12797" t="s">
        <v>5061</v>
      </c>
      <c r="E12797">
        <v>49.293655000000001</v>
      </c>
      <c r="F12797">
        <v>-123.13560099999999</v>
      </c>
      <c r="G12797">
        <f>IF(route_map__2[[#This Row],[route_label]]&lt;&gt;A12798,0,SQRT((E12798-route_map__2[[#This Row],[stop_lat]])^2 + ((F12798-route_map__2[[#This Row],[stop_lon]])*COS(RADIANS(route_map__2[[#This Row],[stop_lat]])))^2)*111.32)</f>
        <v>0.22633826096027457</v>
      </c>
    </row>
    <row r="12798" spans="1:7" hidden="1" x14ac:dyDescent="0.2">
      <c r="A12798" t="s">
        <v>430</v>
      </c>
      <c r="B12798">
        <v>1</v>
      </c>
      <c r="C12798">
        <v>23</v>
      </c>
      <c r="D12798" t="s">
        <v>5062</v>
      </c>
      <c r="E12798">
        <v>49.292217000000001</v>
      </c>
      <c r="F12798">
        <v>-123.133397</v>
      </c>
      <c r="G12798">
        <f>IF(route_map__2[[#This Row],[route_label]]&lt;&gt;A12799,0,SQRT((E12799-route_map__2[[#This Row],[stop_lat]])^2 + ((F12799-route_map__2[[#This Row],[stop_lon]])*COS(RADIANS(route_map__2[[#This Row],[stop_lat]])))^2)*111.32)</f>
        <v>0.30810012225692568</v>
      </c>
    </row>
    <row r="12799" spans="1:7" hidden="1" x14ac:dyDescent="0.2">
      <c r="A12799" t="s">
        <v>430</v>
      </c>
      <c r="B12799">
        <v>1</v>
      </c>
      <c r="C12799">
        <v>24</v>
      </c>
      <c r="D12799" t="s">
        <v>5063</v>
      </c>
      <c r="E12799">
        <v>49.290267999999998</v>
      </c>
      <c r="F12799">
        <v>-123.13038400000001</v>
      </c>
      <c r="G12799">
        <f>IF(route_map__2[[#This Row],[route_label]]&lt;&gt;A12800,0,SQRT((E12800-route_map__2[[#This Row],[stop_lat]])^2 + ((F12800-route_map__2[[#This Row],[stop_lon]])*COS(RADIANS(route_map__2[[#This Row],[stop_lat]])))^2)*111.32)</f>
        <v>0.25046514654091145</v>
      </c>
    </row>
    <row r="12800" spans="1:7" hidden="1" x14ac:dyDescent="0.2">
      <c r="A12800" t="s">
        <v>430</v>
      </c>
      <c r="B12800">
        <v>1</v>
      </c>
      <c r="C12800">
        <v>25</v>
      </c>
      <c r="D12800" t="s">
        <v>5064</v>
      </c>
      <c r="E12800">
        <v>49.288694</v>
      </c>
      <c r="F12800">
        <v>-123.12791900000001</v>
      </c>
      <c r="G12800">
        <f>IF(route_map__2[[#This Row],[route_label]]&lt;&gt;A12801,0,SQRT((E12801-route_map__2[[#This Row],[stop_lat]])^2 + ((F12801-route_map__2[[#This Row],[stop_lon]])*COS(RADIANS(route_map__2[[#This Row],[stop_lat]])))^2)*111.32)</f>
        <v>0.31139081338841756</v>
      </c>
    </row>
    <row r="12801" spans="1:7" hidden="1" x14ac:dyDescent="0.2">
      <c r="A12801" t="s">
        <v>430</v>
      </c>
      <c r="B12801">
        <v>1</v>
      </c>
      <c r="C12801">
        <v>26</v>
      </c>
      <c r="D12801" t="s">
        <v>5065</v>
      </c>
      <c r="E12801">
        <v>49.286717000000003</v>
      </c>
      <c r="F12801">
        <v>-123.12488500000001</v>
      </c>
      <c r="G12801">
        <f>IF(route_map__2[[#This Row],[route_label]]&lt;&gt;A12802,0,SQRT((E12802-route_map__2[[#This Row],[stop_lat]])^2 + ((F12802-route_map__2[[#This Row],[stop_lon]])*COS(RADIANS(route_map__2[[#This Row],[stop_lat]])))^2)*111.32)</f>
        <v>0.42896340837643432</v>
      </c>
    </row>
    <row r="12802" spans="1:7" hidden="1" x14ac:dyDescent="0.2">
      <c r="A12802" t="s">
        <v>430</v>
      </c>
      <c r="B12802">
        <v>1</v>
      </c>
      <c r="C12802">
        <v>27</v>
      </c>
      <c r="D12802" t="s">
        <v>5066</v>
      </c>
      <c r="E12802">
        <v>49.284014999999997</v>
      </c>
      <c r="F12802">
        <v>-123.120673</v>
      </c>
      <c r="G12802">
        <f>IF(route_map__2[[#This Row],[route_label]]&lt;&gt;A12803,0,SQRT((E12803-route_map__2[[#This Row],[stop_lat]])^2 + ((F12803-route_map__2[[#This Row],[stop_lon]])*COS(RADIANS(route_map__2[[#This Row],[stop_lat]])))^2)*111.32)</f>
        <v>0.21832840102450024</v>
      </c>
    </row>
    <row r="12803" spans="1:7" hidden="1" x14ac:dyDescent="0.2">
      <c r="A12803" t="s">
        <v>430</v>
      </c>
      <c r="B12803">
        <v>1</v>
      </c>
      <c r="C12803">
        <v>28</v>
      </c>
      <c r="D12803" t="s">
        <v>5067</v>
      </c>
      <c r="E12803">
        <v>49.282640000000001</v>
      </c>
      <c r="F12803">
        <v>-123.118529</v>
      </c>
      <c r="G12803">
        <f>IF(route_map__2[[#This Row],[route_label]]&lt;&gt;A12804,0,SQRT((E12804-route_map__2[[#This Row],[stop_lat]])^2 + ((F12804-route_map__2[[#This Row],[stop_lon]])*COS(RADIANS(route_map__2[[#This Row],[stop_lat]])))^2)*111.32)</f>
        <v>0.21357192988431017</v>
      </c>
    </row>
    <row r="12804" spans="1:7" hidden="1" x14ac:dyDescent="0.2">
      <c r="A12804" t="s">
        <v>430</v>
      </c>
      <c r="B12804">
        <v>1</v>
      </c>
      <c r="C12804">
        <v>29</v>
      </c>
      <c r="D12804" t="s">
        <v>9004</v>
      </c>
      <c r="E12804">
        <v>49.282781999999997</v>
      </c>
      <c r="F12804">
        <v>-123.115596</v>
      </c>
      <c r="G12804">
        <f>IF(route_map__2[[#This Row],[route_label]]&lt;&gt;A12805,0,SQRT((E12805-route_map__2[[#This Row],[stop_lat]])^2 + ((F12805-route_map__2[[#This Row],[stop_lon]])*COS(RADIANS(route_map__2[[#This Row],[stop_lat]])))^2)*111.32)</f>
        <v>0.21239606502046199</v>
      </c>
    </row>
    <row r="12805" spans="1:7" hidden="1" x14ac:dyDescent="0.2">
      <c r="A12805" t="s">
        <v>430</v>
      </c>
      <c r="B12805">
        <v>1</v>
      </c>
      <c r="C12805">
        <v>30</v>
      </c>
      <c r="D12805" t="s">
        <v>4639</v>
      </c>
      <c r="E12805">
        <v>49.284574999999997</v>
      </c>
      <c r="F12805">
        <v>-123.11459600000001</v>
      </c>
      <c r="G12805">
        <f>IF(route_map__2[[#This Row],[route_label]]&lt;&gt;A12806,0,SQRT((E12806-route_map__2[[#This Row],[stop_lat]])^2 + ((F12806-route_map__2[[#This Row],[stop_lon]])*COS(RADIANS(route_map__2[[#This Row],[stop_lat]])))^2)*111.32)</f>
        <v>0.17943000045702553</v>
      </c>
    </row>
    <row r="12806" spans="1:7" hidden="1" x14ac:dyDescent="0.2">
      <c r="A12806" t="s">
        <v>430</v>
      </c>
      <c r="B12806">
        <v>1</v>
      </c>
      <c r="C12806">
        <v>31</v>
      </c>
      <c r="D12806" t="s">
        <v>9009</v>
      </c>
      <c r="E12806">
        <v>49.284576000000001</v>
      </c>
      <c r="F12806">
        <v>-123.11706700000001</v>
      </c>
      <c r="G12806">
        <f>IF(route_map__2[[#This Row],[route_label]]&lt;&gt;A12807,0,SQRT((E12807-route_map__2[[#This Row],[stop_lat]])^2 + ((F12807-route_map__2[[#This Row],[stop_lon]])*COS(RADIANS(route_map__2[[#This Row],[stop_lat]])))^2)*111.32)</f>
        <v>0</v>
      </c>
    </row>
    <row r="12807" spans="1:7" hidden="1" x14ac:dyDescent="0.2">
      <c r="A12807" t="s">
        <v>405</v>
      </c>
      <c r="B12807">
        <v>0</v>
      </c>
      <c r="C12807">
        <v>1</v>
      </c>
      <c r="D12807" t="s">
        <v>1253</v>
      </c>
      <c r="E12807">
        <v>49.285131</v>
      </c>
      <c r="F12807">
        <v>-123.115432</v>
      </c>
      <c r="G12807">
        <f>IF(route_map__2[[#This Row],[route_label]]&lt;&gt;A12808,0,SQRT((E12808-route_map__2[[#This Row],[stop_lat]])^2 + ((F12808-route_map__2[[#This Row],[stop_lon]])*COS(RADIANS(route_map__2[[#This Row],[stop_lat]])))^2)*111.32)</f>
        <v>0.35702528786366711</v>
      </c>
    </row>
    <row r="12808" spans="1:7" hidden="1" x14ac:dyDescent="0.2">
      <c r="A12808" t="s">
        <v>405</v>
      </c>
      <c r="B12808">
        <v>0</v>
      </c>
      <c r="C12808">
        <v>2</v>
      </c>
      <c r="D12808" t="s">
        <v>5067</v>
      </c>
      <c r="E12808">
        <v>49.282640000000001</v>
      </c>
      <c r="F12808">
        <v>-123.118529</v>
      </c>
      <c r="G12808">
        <f>IF(route_map__2[[#This Row],[route_label]]&lt;&gt;A12809,0,SQRT((E12809-route_map__2[[#This Row],[stop_lat]])^2 + ((F12809-route_map__2[[#This Row],[stop_lon]])*COS(RADIANS(route_map__2[[#This Row],[stop_lat]])))^2)*111.32)</f>
        <v>0.21357192988431017</v>
      </c>
    </row>
    <row r="12809" spans="1:7" hidden="1" x14ac:dyDescent="0.2">
      <c r="A12809" t="s">
        <v>405</v>
      </c>
      <c r="B12809">
        <v>0</v>
      </c>
      <c r="C12809">
        <v>3</v>
      </c>
      <c r="D12809" t="s">
        <v>9004</v>
      </c>
      <c r="E12809">
        <v>49.282781999999997</v>
      </c>
      <c r="F12809">
        <v>-123.115596</v>
      </c>
      <c r="G12809">
        <f>IF(route_map__2[[#This Row],[route_label]]&lt;&gt;A12810,0,SQRT((E12810-route_map__2[[#This Row],[stop_lat]])^2 + ((F12810-route_map__2[[#This Row],[stop_lon]])*COS(RADIANS(route_map__2[[#This Row],[stop_lat]])))^2)*111.32)</f>
        <v>0.28061084733352742</v>
      </c>
    </row>
    <row r="12810" spans="1:7" hidden="1" x14ac:dyDescent="0.2">
      <c r="A12810" t="s">
        <v>405</v>
      </c>
      <c r="B12810">
        <v>0</v>
      </c>
      <c r="C12810">
        <v>4</v>
      </c>
      <c r="D12810" t="s">
        <v>1541</v>
      </c>
      <c r="E12810">
        <v>49.284334000000001</v>
      </c>
      <c r="F12810">
        <v>-123.112551</v>
      </c>
      <c r="G12810">
        <f>IF(route_map__2[[#This Row],[route_label]]&lt;&gt;A12811,0,SQRT((E12811-route_map__2[[#This Row],[stop_lat]])^2 + ((F12811-route_map__2[[#This Row],[stop_lon]])*COS(RADIANS(route_map__2[[#This Row],[stop_lat]])))^2)*111.32)</f>
        <v>0.20371655641187009</v>
      </c>
    </row>
    <row r="12811" spans="1:7" hidden="1" x14ac:dyDescent="0.2">
      <c r="A12811" t="s">
        <v>405</v>
      </c>
      <c r="B12811">
        <v>0</v>
      </c>
      <c r="C12811">
        <v>5</v>
      </c>
      <c r="D12811" t="s">
        <v>1542</v>
      </c>
      <c r="E12811">
        <v>49.283054</v>
      </c>
      <c r="F12811">
        <v>-123.110546</v>
      </c>
      <c r="G12811">
        <f>IF(route_map__2[[#This Row],[route_label]]&lt;&gt;A12812,0,SQRT((E12812-route_map__2[[#This Row],[stop_lat]])^2 + ((F12812-route_map__2[[#This Row],[stop_lon]])*COS(RADIANS(route_map__2[[#This Row],[stop_lat]])))^2)*111.32)</f>
        <v>0.32406065847123233</v>
      </c>
    </row>
    <row r="12812" spans="1:7" hidden="1" x14ac:dyDescent="0.2">
      <c r="A12812" t="s">
        <v>405</v>
      </c>
      <c r="B12812">
        <v>0</v>
      </c>
      <c r="C12812">
        <v>6</v>
      </c>
      <c r="D12812" t="s">
        <v>1543</v>
      </c>
      <c r="E12812">
        <v>49.281790000000001</v>
      </c>
      <c r="F12812">
        <v>-123.106526</v>
      </c>
      <c r="G12812">
        <f>IF(route_map__2[[#This Row],[route_label]]&lt;&gt;A12813,0,SQRT((E12813-route_map__2[[#This Row],[stop_lat]])^2 + ((F12813-route_map__2[[#This Row],[stop_lon]])*COS(RADIANS(route_map__2[[#This Row],[stop_lat]])))^2)*111.32)</f>
        <v>0.13068286308025931</v>
      </c>
    </row>
    <row r="12813" spans="1:7" hidden="1" x14ac:dyDescent="0.2">
      <c r="A12813" t="s">
        <v>405</v>
      </c>
      <c r="B12813">
        <v>0</v>
      </c>
      <c r="C12813">
        <v>7</v>
      </c>
      <c r="D12813" t="s">
        <v>1544</v>
      </c>
      <c r="E12813">
        <v>49.281469000000001</v>
      </c>
      <c r="F12813">
        <v>-123.104795</v>
      </c>
      <c r="G12813">
        <f>IF(route_map__2[[#This Row],[route_label]]&lt;&gt;A12814,0,SQRT((E12814-route_map__2[[#This Row],[stop_lat]])^2 + ((F12814-route_map__2[[#This Row],[stop_lon]])*COS(RADIANS(route_map__2[[#This Row],[stop_lat]])))^2)*111.32)</f>
        <v>0.41923823306078589</v>
      </c>
    </row>
    <row r="12814" spans="1:7" hidden="1" x14ac:dyDescent="0.2">
      <c r="A12814" t="s">
        <v>405</v>
      </c>
      <c r="B12814">
        <v>0</v>
      </c>
      <c r="C12814">
        <v>8</v>
      </c>
      <c r="D12814" t="s">
        <v>1545</v>
      </c>
      <c r="E12814">
        <v>49.281224999999999</v>
      </c>
      <c r="F12814">
        <v>-123.099034</v>
      </c>
      <c r="G12814">
        <f>IF(route_map__2[[#This Row],[route_label]]&lt;&gt;A12815,0,SQRT((E12815-route_map__2[[#This Row],[stop_lat]])^2 + ((F12815-route_map__2[[#This Row],[stop_lon]])*COS(RADIANS(route_map__2[[#This Row],[stop_lat]])))^2)*111.32)</f>
        <v>0.31212621937361545</v>
      </c>
    </row>
    <row r="12815" spans="1:7" hidden="1" x14ac:dyDescent="0.2">
      <c r="A12815" t="s">
        <v>405</v>
      </c>
      <c r="B12815">
        <v>0</v>
      </c>
      <c r="C12815">
        <v>9</v>
      </c>
      <c r="D12815" t="s">
        <v>1546</v>
      </c>
      <c r="E12815">
        <v>49.281160999999997</v>
      </c>
      <c r="F12815">
        <v>-123.09473699999999</v>
      </c>
      <c r="G12815">
        <f>IF(route_map__2[[#This Row],[route_label]]&lt;&gt;A12816,0,SQRT((E12816-route_map__2[[#This Row],[stop_lat]])^2 + ((F12816-route_map__2[[#This Row],[stop_lon]])*COS(RADIANS(route_map__2[[#This Row],[stop_lat]])))^2)*111.32)</f>
        <v>0.12952257307753476</v>
      </c>
    </row>
    <row r="12816" spans="1:7" hidden="1" x14ac:dyDescent="0.2">
      <c r="A12816" t="s">
        <v>405</v>
      </c>
      <c r="B12816">
        <v>0</v>
      </c>
      <c r="C12816">
        <v>10</v>
      </c>
      <c r="D12816" t="s">
        <v>1547</v>
      </c>
      <c r="E12816">
        <v>49.281112</v>
      </c>
      <c r="F12816">
        <v>-123.092955</v>
      </c>
      <c r="G12816">
        <f>IF(route_map__2[[#This Row],[route_label]]&lt;&gt;A12817,0,SQRT((E12817-route_map__2[[#This Row],[stop_lat]])^2 + ((F12817-route_map__2[[#This Row],[stop_lon]])*COS(RADIANS(route_map__2[[#This Row],[stop_lat]])))^2)*111.32)</f>
        <v>0.14411823559434037</v>
      </c>
    </row>
    <row r="12817" spans="1:7" hidden="1" x14ac:dyDescent="0.2">
      <c r="A12817" t="s">
        <v>405</v>
      </c>
      <c r="B12817">
        <v>0</v>
      </c>
      <c r="C12817">
        <v>11</v>
      </c>
      <c r="D12817" t="s">
        <v>1548</v>
      </c>
      <c r="E12817">
        <v>49.281081</v>
      </c>
      <c r="F12817">
        <v>-123.090971</v>
      </c>
      <c r="G12817">
        <f>IF(route_map__2[[#This Row],[route_label]]&lt;&gt;A12818,0,SQRT((E12818-route_map__2[[#This Row],[stop_lat]])^2 + ((F12818-route_map__2[[#This Row],[stop_lon]])*COS(RADIANS(route_map__2[[#This Row],[stop_lat]])))^2)*111.32)</f>
        <v>0.3136123365038917</v>
      </c>
    </row>
    <row r="12818" spans="1:7" hidden="1" x14ac:dyDescent="0.2">
      <c r="A12818" t="s">
        <v>405</v>
      </c>
      <c r="B12818">
        <v>0</v>
      </c>
      <c r="C12818">
        <v>12</v>
      </c>
      <c r="D12818" t="s">
        <v>1549</v>
      </c>
      <c r="E12818">
        <v>49.281005</v>
      </c>
      <c r="F12818">
        <v>-123.086654</v>
      </c>
      <c r="G12818">
        <f>IF(route_map__2[[#This Row],[route_label]]&lt;&gt;A12819,0,SQRT((E12819-route_map__2[[#This Row],[stop_lat]])^2 + ((F12819-route_map__2[[#This Row],[stop_lon]])*COS(RADIANS(route_map__2[[#This Row],[stop_lat]])))^2)*111.32)</f>
        <v>0.17603833030360569</v>
      </c>
    </row>
    <row r="12819" spans="1:7" hidden="1" x14ac:dyDescent="0.2">
      <c r="A12819" t="s">
        <v>405</v>
      </c>
      <c r="B12819">
        <v>0</v>
      </c>
      <c r="C12819">
        <v>13</v>
      </c>
      <c r="D12819" t="s">
        <v>1550</v>
      </c>
      <c r="E12819">
        <v>49.280957000000001</v>
      </c>
      <c r="F12819">
        <v>-123.084231</v>
      </c>
      <c r="G12819">
        <f>IF(route_map__2[[#This Row],[route_label]]&lt;&gt;A12820,0,SQRT((E12820-route_map__2[[#This Row],[stop_lat]])^2 + ((F12820-route_map__2[[#This Row],[stop_lon]])*COS(RADIANS(route_map__2[[#This Row],[stop_lat]])))^2)*111.32)</f>
        <v>0.24487189463577902</v>
      </c>
    </row>
    <row r="12820" spans="1:7" hidden="1" x14ac:dyDescent="0.2">
      <c r="A12820" t="s">
        <v>405</v>
      </c>
      <c r="B12820">
        <v>0</v>
      </c>
      <c r="C12820">
        <v>14</v>
      </c>
      <c r="D12820" t="s">
        <v>1551</v>
      </c>
      <c r="E12820">
        <v>49.280904</v>
      </c>
      <c r="F12820">
        <v>-123.08086</v>
      </c>
      <c r="G12820">
        <f>IF(route_map__2[[#This Row],[route_label]]&lt;&gt;A12821,0,SQRT((E12821-route_map__2[[#This Row],[stop_lat]])^2 + ((F12821-route_map__2[[#This Row],[stop_lon]])*COS(RADIANS(route_map__2[[#This Row],[stop_lat]])))^2)*111.32)</f>
        <v>0.32138139464334203</v>
      </c>
    </row>
    <row r="12821" spans="1:7" hidden="1" x14ac:dyDescent="0.2">
      <c r="A12821" t="s">
        <v>405</v>
      </c>
      <c r="B12821">
        <v>0</v>
      </c>
      <c r="C12821">
        <v>15</v>
      </c>
      <c r="D12821" t="s">
        <v>1552</v>
      </c>
      <c r="E12821">
        <v>49.281194999999997</v>
      </c>
      <c r="F12821">
        <v>-123.076457</v>
      </c>
      <c r="G12821">
        <f>IF(route_map__2[[#This Row],[route_label]]&lt;&gt;A12822,0,SQRT((E12822-route_map__2[[#This Row],[stop_lat]])^2 + ((F12822-route_map__2[[#This Row],[stop_lon]])*COS(RADIANS(route_map__2[[#This Row],[stop_lat]])))^2)*111.32)</f>
        <v>0.22047261344702274</v>
      </c>
    </row>
    <row r="12822" spans="1:7" hidden="1" x14ac:dyDescent="0.2">
      <c r="A12822" t="s">
        <v>405</v>
      </c>
      <c r="B12822">
        <v>0</v>
      </c>
      <c r="C12822">
        <v>16</v>
      </c>
      <c r="D12822" t="s">
        <v>1553</v>
      </c>
      <c r="E12822">
        <v>49.281191</v>
      </c>
      <c r="F12822">
        <v>-123.073421</v>
      </c>
      <c r="G12822">
        <f>IF(route_map__2[[#This Row],[route_label]]&lt;&gt;A12823,0,SQRT((E12823-route_map__2[[#This Row],[stop_lat]])^2 + ((F12823-route_map__2[[#This Row],[stop_lon]])*COS(RADIANS(route_map__2[[#This Row],[stop_lat]])))^2)*111.32)</f>
        <v>0.27051195914457887</v>
      </c>
    </row>
    <row r="12823" spans="1:7" hidden="1" x14ac:dyDescent="0.2">
      <c r="A12823" t="s">
        <v>405</v>
      </c>
      <c r="B12823">
        <v>0</v>
      </c>
      <c r="C12823">
        <v>17</v>
      </c>
      <c r="D12823" t="s">
        <v>1554</v>
      </c>
      <c r="E12823">
        <v>49.281109999999998</v>
      </c>
      <c r="F12823">
        <v>-123.069698</v>
      </c>
      <c r="G12823">
        <f>IF(route_map__2[[#This Row],[route_label]]&lt;&gt;A12824,0,SQRT((E12824-route_map__2[[#This Row],[stop_lat]])^2 + ((F12824-route_map__2[[#This Row],[stop_lon]])*COS(RADIANS(route_map__2[[#This Row],[stop_lat]])))^2)*111.32)</f>
        <v>0.3427072913501169</v>
      </c>
    </row>
    <row r="12824" spans="1:7" hidden="1" x14ac:dyDescent="0.2">
      <c r="A12824" t="s">
        <v>405</v>
      </c>
      <c r="B12824">
        <v>0</v>
      </c>
      <c r="C12824">
        <v>18</v>
      </c>
      <c r="D12824" t="s">
        <v>1555</v>
      </c>
      <c r="E12824">
        <v>49.281080000000003</v>
      </c>
      <c r="F12824">
        <v>-123.06497899999999</v>
      </c>
      <c r="G12824">
        <f>IF(route_map__2[[#This Row],[route_label]]&lt;&gt;A12825,0,SQRT((E12825-route_map__2[[#This Row],[stop_lat]])^2 + ((F12825-route_map__2[[#This Row],[stop_lon]])*COS(RADIANS(route_map__2[[#This Row],[stop_lat]])))^2)*111.32)</f>
        <v>0.41320958085283371</v>
      </c>
    </row>
    <row r="12825" spans="1:7" hidden="1" x14ac:dyDescent="0.2">
      <c r="A12825" t="s">
        <v>405</v>
      </c>
      <c r="B12825">
        <v>0</v>
      </c>
      <c r="C12825">
        <v>19</v>
      </c>
      <c r="D12825" t="s">
        <v>1556</v>
      </c>
      <c r="E12825">
        <v>49.281098</v>
      </c>
      <c r="F12825">
        <v>-123.05928900000001</v>
      </c>
      <c r="G12825">
        <f>IF(route_map__2[[#This Row],[route_label]]&lt;&gt;A12826,0,SQRT((E12826-route_map__2[[#This Row],[stop_lat]])^2 + ((F12826-route_map__2[[#This Row],[stop_lon]])*COS(RADIANS(route_map__2[[#This Row],[stop_lat]])))^2)*111.32)</f>
        <v>0.25137335005238548</v>
      </c>
    </row>
    <row r="12826" spans="1:7" hidden="1" x14ac:dyDescent="0.2">
      <c r="A12826" t="s">
        <v>405</v>
      </c>
      <c r="B12826">
        <v>0</v>
      </c>
      <c r="C12826">
        <v>20</v>
      </c>
      <c r="D12826" t="s">
        <v>1557</v>
      </c>
      <c r="E12826">
        <v>49.281058999999999</v>
      </c>
      <c r="F12826">
        <v>-123.05582800000001</v>
      </c>
      <c r="G12826">
        <f>IF(route_map__2[[#This Row],[route_label]]&lt;&gt;A12827,0,SQRT((E12827-route_map__2[[#This Row],[stop_lat]])^2 + ((F12827-route_map__2[[#This Row],[stop_lon]])*COS(RADIANS(route_map__2[[#This Row],[stop_lat]])))^2)*111.32)</f>
        <v>0.12566012251251504</v>
      </c>
    </row>
    <row r="12827" spans="1:7" hidden="1" x14ac:dyDescent="0.2">
      <c r="A12827" t="s">
        <v>405</v>
      </c>
      <c r="B12827">
        <v>0</v>
      </c>
      <c r="C12827">
        <v>21</v>
      </c>
      <c r="D12827" t="s">
        <v>1558</v>
      </c>
      <c r="E12827">
        <v>49.281035000000003</v>
      </c>
      <c r="F12827">
        <v>-123.054098</v>
      </c>
      <c r="G12827">
        <f>IF(route_map__2[[#This Row],[route_label]]&lt;&gt;A12828,0,SQRT((E12828-route_map__2[[#This Row],[stop_lat]])^2 + ((F12828-route_map__2[[#This Row],[stop_lon]])*COS(RADIANS(route_map__2[[#This Row],[stop_lat]])))^2)*111.32)</f>
        <v>0.39120836805237941</v>
      </c>
    </row>
    <row r="12828" spans="1:7" hidden="1" x14ac:dyDescent="0.2">
      <c r="A12828" t="s">
        <v>405</v>
      </c>
      <c r="B12828">
        <v>0</v>
      </c>
      <c r="C12828">
        <v>22</v>
      </c>
      <c r="D12828" t="s">
        <v>1559</v>
      </c>
      <c r="E12828">
        <v>49.281056</v>
      </c>
      <c r="F12828">
        <v>-123.048711</v>
      </c>
      <c r="G12828">
        <f>IF(route_map__2[[#This Row],[route_label]]&lt;&gt;A12829,0,SQRT((E12829-route_map__2[[#This Row],[stop_lat]])^2 + ((F12829-route_map__2[[#This Row],[stop_lon]])*COS(RADIANS(route_map__2[[#This Row],[stop_lat]])))^2)*111.32)</f>
        <v>0.17924015773138441</v>
      </c>
    </row>
    <row r="12829" spans="1:7" hidden="1" x14ac:dyDescent="0.2">
      <c r="A12829" t="s">
        <v>405</v>
      </c>
      <c r="B12829">
        <v>0</v>
      </c>
      <c r="C12829">
        <v>23</v>
      </c>
      <c r="D12829" t="s">
        <v>1560</v>
      </c>
      <c r="E12829">
        <v>49.281035000000003</v>
      </c>
      <c r="F12829">
        <v>-123.046243</v>
      </c>
      <c r="G12829">
        <f>IF(route_map__2[[#This Row],[route_label]]&lt;&gt;A12830,0,SQRT((E12830-route_map__2[[#This Row],[stop_lat]])^2 + ((F12830-route_map__2[[#This Row],[stop_lon]])*COS(RADIANS(route_map__2[[#This Row],[stop_lat]])))^2)*111.32)</f>
        <v>0.21380721358043059</v>
      </c>
    </row>
    <row r="12830" spans="1:7" hidden="1" x14ac:dyDescent="0.2">
      <c r="A12830" t="s">
        <v>405</v>
      </c>
      <c r="B12830">
        <v>0</v>
      </c>
      <c r="C12830">
        <v>24</v>
      </c>
      <c r="D12830" t="s">
        <v>1561</v>
      </c>
      <c r="E12830">
        <v>49.281011999999997</v>
      </c>
      <c r="F12830">
        <v>-123.043299</v>
      </c>
      <c r="G12830">
        <f>IF(route_map__2[[#This Row],[route_label]]&lt;&gt;A12831,0,SQRT((E12831-route_map__2[[#This Row],[stop_lat]])^2 + ((F12831-route_map__2[[#This Row],[stop_lon]])*COS(RADIANS(route_map__2[[#This Row],[stop_lat]])))^2)*111.32)</f>
        <v>0.36296691388008573</v>
      </c>
    </row>
    <row r="12831" spans="1:7" hidden="1" x14ac:dyDescent="0.2">
      <c r="A12831" t="s">
        <v>405</v>
      </c>
      <c r="B12831">
        <v>0</v>
      </c>
      <c r="C12831">
        <v>25</v>
      </c>
      <c r="D12831" t="s">
        <v>1562</v>
      </c>
      <c r="E12831">
        <v>49.281041000000002</v>
      </c>
      <c r="F12831">
        <v>-123.038301</v>
      </c>
      <c r="G12831">
        <f>IF(route_map__2[[#This Row],[route_label]]&lt;&gt;A12832,0,SQRT((E12832-route_map__2[[#This Row],[stop_lat]])^2 + ((F12832-route_map__2[[#This Row],[stop_lon]])*COS(RADIANS(route_map__2[[#This Row],[stop_lat]])))^2)*111.32)</f>
        <v>0.20602746307013833</v>
      </c>
    </row>
    <row r="12832" spans="1:7" hidden="1" x14ac:dyDescent="0.2">
      <c r="A12832" t="s">
        <v>405</v>
      </c>
      <c r="B12832">
        <v>0</v>
      </c>
      <c r="C12832">
        <v>26</v>
      </c>
      <c r="D12832" t="s">
        <v>1563</v>
      </c>
      <c r="E12832">
        <v>49.281027000000002</v>
      </c>
      <c r="F12832">
        <v>-123.035464</v>
      </c>
      <c r="G12832">
        <f>IF(route_map__2[[#This Row],[route_label]]&lt;&gt;A12833,0,SQRT((E12833-route_map__2[[#This Row],[stop_lat]])^2 + ((F12833-route_map__2[[#This Row],[stop_lon]])*COS(RADIANS(route_map__2[[#This Row],[stop_lat]])))^2)*111.32)</f>
        <v>0.3990469808825805</v>
      </c>
    </row>
    <row r="12833" spans="1:7" hidden="1" x14ac:dyDescent="0.2">
      <c r="A12833" t="s">
        <v>405</v>
      </c>
      <c r="B12833">
        <v>0</v>
      </c>
      <c r="C12833">
        <v>27</v>
      </c>
      <c r="D12833" t="s">
        <v>1564</v>
      </c>
      <c r="E12833">
        <v>49.281013999999999</v>
      </c>
      <c r="F12833">
        <v>-123.02996899999999</v>
      </c>
      <c r="G12833">
        <f>IF(route_map__2[[#This Row],[route_label]]&lt;&gt;A12834,0,SQRT((E12834-route_map__2[[#This Row],[stop_lat]])^2 + ((F12834-route_map__2[[#This Row],[stop_lon]])*COS(RADIANS(route_map__2[[#This Row],[stop_lat]])))^2)*111.32)</f>
        <v>0.36433476300151391</v>
      </c>
    </row>
    <row r="12834" spans="1:7" hidden="1" x14ac:dyDescent="0.2">
      <c r="A12834" t="s">
        <v>405</v>
      </c>
      <c r="B12834">
        <v>0</v>
      </c>
      <c r="C12834">
        <v>28</v>
      </c>
      <c r="D12834" t="s">
        <v>3257</v>
      </c>
      <c r="E12834">
        <v>49.281025999999997</v>
      </c>
      <c r="F12834">
        <v>-123.024952</v>
      </c>
      <c r="G12834">
        <f>IF(route_map__2[[#This Row],[route_label]]&lt;&gt;A12835,0,SQRT((E12835-route_map__2[[#This Row],[stop_lat]])^2 + ((F12835-route_map__2[[#This Row],[stop_lon]])*COS(RADIANS(route_map__2[[#This Row],[stop_lat]])))^2)*111.32)</f>
        <v>0.49266635677486098</v>
      </c>
    </row>
    <row r="12835" spans="1:7" hidden="1" x14ac:dyDescent="0.2">
      <c r="A12835" t="s">
        <v>405</v>
      </c>
      <c r="B12835">
        <v>0</v>
      </c>
      <c r="C12835">
        <v>29</v>
      </c>
      <c r="D12835" t="s">
        <v>3258</v>
      </c>
      <c r="E12835">
        <v>49.280991</v>
      </c>
      <c r="F12835">
        <v>-123.018168</v>
      </c>
      <c r="G12835">
        <f>IF(route_map__2[[#This Row],[route_label]]&lt;&gt;A12836,0,SQRT((E12836-route_map__2[[#This Row],[stop_lat]])^2 + ((F12836-route_map__2[[#This Row],[stop_lon]])*COS(RADIANS(route_map__2[[#This Row],[stop_lat]])))^2)*111.32)</f>
        <v>0.17409140341975612</v>
      </c>
    </row>
    <row r="12836" spans="1:7" hidden="1" x14ac:dyDescent="0.2">
      <c r="A12836" t="s">
        <v>405</v>
      </c>
      <c r="B12836">
        <v>0</v>
      </c>
      <c r="C12836">
        <v>30</v>
      </c>
      <c r="D12836" t="s">
        <v>3259</v>
      </c>
      <c r="E12836">
        <v>49.280965999999999</v>
      </c>
      <c r="F12836">
        <v>-123.015771</v>
      </c>
      <c r="G12836">
        <f>IF(route_map__2[[#This Row],[route_label]]&lt;&gt;A12837,0,SQRT((E12837-route_map__2[[#This Row],[stop_lat]])^2 + ((F12837-route_map__2[[#This Row],[stop_lon]])*COS(RADIANS(route_map__2[[#This Row],[stop_lat]])))^2)*111.32)</f>
        <v>0.16884683458513303</v>
      </c>
    </row>
    <row r="12837" spans="1:7" hidden="1" x14ac:dyDescent="0.2">
      <c r="A12837" t="s">
        <v>405</v>
      </c>
      <c r="B12837">
        <v>0</v>
      </c>
      <c r="C12837">
        <v>31</v>
      </c>
      <c r="D12837" t="s">
        <v>3189</v>
      </c>
      <c r="E12837">
        <v>49.280952999999997</v>
      </c>
      <c r="F12837">
        <v>-123.013446</v>
      </c>
      <c r="G12837">
        <f>IF(route_map__2[[#This Row],[route_label]]&lt;&gt;A12838,0,SQRT((E12838-route_map__2[[#This Row],[stop_lat]])^2 + ((F12838-route_map__2[[#This Row],[stop_lon]])*COS(RADIANS(route_map__2[[#This Row],[stop_lat]])))^2)*111.32)</f>
        <v>0.38510238574330652</v>
      </c>
    </row>
    <row r="12838" spans="1:7" hidden="1" x14ac:dyDescent="0.2">
      <c r="A12838" t="s">
        <v>405</v>
      </c>
      <c r="B12838">
        <v>0</v>
      </c>
      <c r="C12838">
        <v>32</v>
      </c>
      <c r="D12838" t="s">
        <v>3190</v>
      </c>
      <c r="E12838">
        <v>49.280948000000002</v>
      </c>
      <c r="F12838">
        <v>-123.008143</v>
      </c>
      <c r="G12838">
        <f>IF(route_map__2[[#This Row],[route_label]]&lt;&gt;A12839,0,SQRT((E12839-route_map__2[[#This Row],[stop_lat]])^2 + ((F12839-route_map__2[[#This Row],[stop_lon]])*COS(RADIANS(route_map__2[[#This Row],[stop_lat]])))^2)*111.32)</f>
        <v>0.21583827038802977</v>
      </c>
    </row>
    <row r="12839" spans="1:7" hidden="1" x14ac:dyDescent="0.2">
      <c r="A12839" t="s">
        <v>405</v>
      </c>
      <c r="B12839">
        <v>0</v>
      </c>
      <c r="C12839">
        <v>33</v>
      </c>
      <c r="D12839" t="s">
        <v>3191</v>
      </c>
      <c r="E12839">
        <v>49.280926999999998</v>
      </c>
      <c r="F12839">
        <v>-123.005171</v>
      </c>
      <c r="G12839">
        <f>IF(route_map__2[[#This Row],[route_label]]&lt;&gt;A12840,0,SQRT((E12840-route_map__2[[#This Row],[stop_lat]])^2 + ((F12840-route_map__2[[#This Row],[stop_lon]])*COS(RADIANS(route_map__2[[#This Row],[stop_lat]])))^2)*111.32)</f>
        <v>0.24264098211810425</v>
      </c>
    </row>
    <row r="12840" spans="1:7" hidden="1" x14ac:dyDescent="0.2">
      <c r="A12840" t="s">
        <v>405</v>
      </c>
      <c r="B12840">
        <v>0</v>
      </c>
      <c r="C12840">
        <v>34</v>
      </c>
      <c r="D12840" t="s">
        <v>3192</v>
      </c>
      <c r="E12840">
        <v>49.280900000000003</v>
      </c>
      <c r="F12840">
        <v>-123.00183</v>
      </c>
      <c r="G12840">
        <f>IF(route_map__2[[#This Row],[route_label]]&lt;&gt;A12841,0,SQRT((E12841-route_map__2[[#This Row],[stop_lat]])^2 + ((F12841-route_map__2[[#This Row],[stop_lon]])*COS(RADIANS(route_map__2[[#This Row],[stop_lat]])))^2)*111.32)</f>
        <v>0.35307737979594761</v>
      </c>
    </row>
    <row r="12841" spans="1:7" hidden="1" x14ac:dyDescent="0.2">
      <c r="A12841" t="s">
        <v>405</v>
      </c>
      <c r="B12841">
        <v>0</v>
      </c>
      <c r="C12841">
        <v>35</v>
      </c>
      <c r="D12841" t="s">
        <v>3193</v>
      </c>
      <c r="E12841">
        <v>49.280895999999998</v>
      </c>
      <c r="F12841">
        <v>-122.996968</v>
      </c>
      <c r="G12841">
        <f>IF(route_map__2[[#This Row],[route_label]]&lt;&gt;A12842,0,SQRT((E12842-route_map__2[[#This Row],[stop_lat]])^2 + ((F12842-route_map__2[[#This Row],[stop_lon]])*COS(RADIANS(route_map__2[[#This Row],[stop_lat]])))^2)*111.32)</f>
        <v>0.52826098506285013</v>
      </c>
    </row>
    <row r="12842" spans="1:7" hidden="1" x14ac:dyDescent="0.2">
      <c r="A12842" t="s">
        <v>405</v>
      </c>
      <c r="B12842">
        <v>0</v>
      </c>
      <c r="C12842">
        <v>36</v>
      </c>
      <c r="D12842" t="s">
        <v>3194</v>
      </c>
      <c r="E12842">
        <v>49.280183999999998</v>
      </c>
      <c r="F12842">
        <v>-122.98977600000001</v>
      </c>
      <c r="G12842">
        <f>IF(route_map__2[[#This Row],[route_label]]&lt;&gt;A12843,0,SQRT((E12843-route_map__2[[#This Row],[stop_lat]])^2 + ((F12843-route_map__2[[#This Row],[stop_lon]])*COS(RADIANS(route_map__2[[#This Row],[stop_lat]])))^2)*111.32)</f>
        <v>0.18040365633062111</v>
      </c>
    </row>
    <row r="12843" spans="1:7" hidden="1" x14ac:dyDescent="0.2">
      <c r="A12843" t="s">
        <v>405</v>
      </c>
      <c r="B12843">
        <v>0</v>
      </c>
      <c r="C12843">
        <v>37</v>
      </c>
      <c r="D12843" t="s">
        <v>3195</v>
      </c>
      <c r="E12843">
        <v>49.280251999999997</v>
      </c>
      <c r="F12843">
        <v>-122.98729400000001</v>
      </c>
      <c r="G12843">
        <f>IF(route_map__2[[#This Row],[route_label]]&lt;&gt;A12844,0,SQRT((E12844-route_map__2[[#This Row],[stop_lat]])^2 + ((F12844-route_map__2[[#This Row],[stop_lon]])*COS(RADIANS(route_map__2[[#This Row],[stop_lat]])))^2)*111.32)</f>
        <v>0.29455157517179476</v>
      </c>
    </row>
    <row r="12844" spans="1:7" hidden="1" x14ac:dyDescent="0.2">
      <c r="A12844" t="s">
        <v>405</v>
      </c>
      <c r="B12844">
        <v>0</v>
      </c>
      <c r="C12844">
        <v>38</v>
      </c>
      <c r="D12844" t="s">
        <v>3196</v>
      </c>
      <c r="E12844">
        <v>49.280242000000001</v>
      </c>
      <c r="F12844">
        <v>-122.983238</v>
      </c>
      <c r="G12844">
        <f>IF(route_map__2[[#This Row],[route_label]]&lt;&gt;A12845,0,SQRT((E12845-route_map__2[[#This Row],[stop_lat]])^2 + ((F12845-route_map__2[[#This Row],[stop_lon]])*COS(RADIANS(route_map__2[[#This Row],[stop_lat]])))^2)*111.32)</f>
        <v>0.23783318683136548</v>
      </c>
    </row>
    <row r="12845" spans="1:7" hidden="1" x14ac:dyDescent="0.2">
      <c r="A12845" t="s">
        <v>405</v>
      </c>
      <c r="B12845">
        <v>0</v>
      </c>
      <c r="C12845">
        <v>39</v>
      </c>
      <c r="D12845" t="s">
        <v>3969</v>
      </c>
      <c r="E12845">
        <v>49.280237999999997</v>
      </c>
      <c r="F12845">
        <v>-122.979963</v>
      </c>
      <c r="G12845">
        <f>IF(route_map__2[[#This Row],[route_label]]&lt;&gt;A12846,0,SQRT((E12846-route_map__2[[#This Row],[stop_lat]])^2 + ((F12846-route_map__2[[#This Row],[stop_lon]])*COS(RADIANS(route_map__2[[#This Row],[stop_lat]])))^2)*111.32)</f>
        <v>0.3508307559095552</v>
      </c>
    </row>
    <row r="12846" spans="1:7" hidden="1" x14ac:dyDescent="0.2">
      <c r="A12846" t="s">
        <v>405</v>
      </c>
      <c r="B12846">
        <v>0</v>
      </c>
      <c r="C12846">
        <v>40</v>
      </c>
      <c r="D12846" t="s">
        <v>3970</v>
      </c>
      <c r="E12846">
        <v>49.280240999999997</v>
      </c>
      <c r="F12846">
        <v>-122.975132</v>
      </c>
      <c r="G12846">
        <f>IF(route_map__2[[#This Row],[route_label]]&lt;&gt;A12847,0,SQRT((E12847-route_map__2[[#This Row],[stop_lat]])^2 + ((F12847-route_map__2[[#This Row],[stop_lon]])*COS(RADIANS(route_map__2[[#This Row],[stop_lat]])))^2)*111.32)</f>
        <v>0.42838999814267953</v>
      </c>
    </row>
    <row r="12847" spans="1:7" hidden="1" x14ac:dyDescent="0.2">
      <c r="A12847" t="s">
        <v>405</v>
      </c>
      <c r="B12847">
        <v>0</v>
      </c>
      <c r="C12847">
        <v>41</v>
      </c>
      <c r="D12847" t="s">
        <v>3363</v>
      </c>
      <c r="E12847">
        <v>49.280234999999998</v>
      </c>
      <c r="F12847">
        <v>-122.969233</v>
      </c>
      <c r="G12847">
        <f>IF(route_map__2[[#This Row],[route_label]]&lt;&gt;A12848,0,SQRT((E12848-route_map__2[[#This Row],[stop_lat]])^2 + ((F12848-route_map__2[[#This Row],[stop_lon]])*COS(RADIANS(route_map__2[[#This Row],[stop_lat]])))^2)*111.32)</f>
        <v>0.38918867841264532</v>
      </c>
    </row>
    <row r="12848" spans="1:7" hidden="1" x14ac:dyDescent="0.2">
      <c r="A12848" t="s">
        <v>405</v>
      </c>
      <c r="B12848">
        <v>0</v>
      </c>
      <c r="C12848">
        <v>42</v>
      </c>
      <c r="D12848" t="s">
        <v>3971</v>
      </c>
      <c r="E12848">
        <v>49.280265</v>
      </c>
      <c r="F12848">
        <v>-122.963874</v>
      </c>
      <c r="G12848">
        <f>IF(route_map__2[[#This Row],[route_label]]&lt;&gt;A12849,0,SQRT((E12849-route_map__2[[#This Row],[stop_lat]])^2 + ((F12849-route_map__2[[#This Row],[stop_lon]])*COS(RADIANS(route_map__2[[#This Row],[stop_lat]])))^2)*111.32)</f>
        <v>0.45506071274073462</v>
      </c>
    </row>
    <row r="12849" spans="1:7" hidden="1" x14ac:dyDescent="0.2">
      <c r="A12849" t="s">
        <v>405</v>
      </c>
      <c r="B12849">
        <v>0</v>
      </c>
      <c r="C12849">
        <v>43</v>
      </c>
      <c r="D12849" t="s">
        <v>9041</v>
      </c>
      <c r="E12849">
        <v>49.280303000000004</v>
      </c>
      <c r="F12849">
        <v>-122.95760799999999</v>
      </c>
      <c r="G12849">
        <f>IF(route_map__2[[#This Row],[route_label]]&lt;&gt;A12850,0,SQRT((E12850-route_map__2[[#This Row],[stop_lat]])^2 + ((F12850-route_map__2[[#This Row],[stop_lon]])*COS(RADIANS(route_map__2[[#This Row],[stop_lat]])))^2)*111.32)</f>
        <v>0.3668907043926698</v>
      </c>
    </row>
    <row r="12850" spans="1:7" hidden="1" x14ac:dyDescent="0.2">
      <c r="A12850" t="s">
        <v>405</v>
      </c>
      <c r="B12850">
        <v>0</v>
      </c>
      <c r="C12850">
        <v>44</v>
      </c>
      <c r="D12850" t="s">
        <v>3513</v>
      </c>
      <c r="E12850">
        <v>49.280276999999998</v>
      </c>
      <c r="F12850">
        <v>-122.952556</v>
      </c>
      <c r="G12850">
        <f>IF(route_map__2[[#This Row],[route_label]]&lt;&gt;A12851,0,SQRT((E12851-route_map__2[[#This Row],[stop_lat]])^2 + ((F12851-route_map__2[[#This Row],[stop_lon]])*COS(RADIANS(route_map__2[[#This Row],[stop_lat]])))^2)*111.32)</f>
        <v>0.57415564119933926</v>
      </c>
    </row>
    <row r="12851" spans="1:7" hidden="1" x14ac:dyDescent="0.2">
      <c r="A12851" t="s">
        <v>405</v>
      </c>
      <c r="B12851">
        <v>0</v>
      </c>
      <c r="C12851">
        <v>45</v>
      </c>
      <c r="D12851" t="s">
        <v>3514</v>
      </c>
      <c r="E12851">
        <v>49.277354000000003</v>
      </c>
      <c r="F12851">
        <v>-122.94604200000001</v>
      </c>
      <c r="G12851">
        <f>IF(route_map__2[[#This Row],[route_label]]&lt;&gt;A12852,0,SQRT((E12852-route_map__2[[#This Row],[stop_lat]])^2 + ((F12852-route_map__2[[#This Row],[stop_lon]])*COS(RADIANS(route_map__2[[#This Row],[stop_lat]])))^2)*111.32)</f>
        <v>0.42764240935421743</v>
      </c>
    </row>
    <row r="12852" spans="1:7" hidden="1" x14ac:dyDescent="0.2">
      <c r="A12852" t="s">
        <v>405</v>
      </c>
      <c r="B12852">
        <v>0</v>
      </c>
      <c r="C12852">
        <v>46</v>
      </c>
      <c r="D12852" t="s">
        <v>3515</v>
      </c>
      <c r="E12852">
        <v>49.275139000000003</v>
      </c>
      <c r="F12852">
        <v>-122.941231</v>
      </c>
      <c r="G12852">
        <f>IF(route_map__2[[#This Row],[route_label]]&lt;&gt;A12853,0,SQRT((E12853-route_map__2[[#This Row],[stop_lat]])^2 + ((F12853-route_map__2[[#This Row],[stop_lon]])*COS(RADIANS(route_map__2[[#This Row],[stop_lat]])))^2)*111.32)</f>
        <v>1.6389929386856197</v>
      </c>
    </row>
    <row r="12853" spans="1:7" hidden="1" x14ac:dyDescent="0.2">
      <c r="A12853" t="s">
        <v>405</v>
      </c>
      <c r="B12853">
        <v>0</v>
      </c>
      <c r="C12853">
        <v>47</v>
      </c>
      <c r="D12853" t="s">
        <v>3490</v>
      </c>
      <c r="E12853">
        <v>49.279953999999996</v>
      </c>
      <c r="F12853">
        <v>-122.919905</v>
      </c>
      <c r="G12853">
        <f>IF(route_map__2[[#This Row],[route_label]]&lt;&gt;A12854,0,SQRT((E12854-route_map__2[[#This Row],[stop_lat]])^2 + ((F12854-route_map__2[[#This Row],[stop_lon]])*COS(RADIANS(route_map__2[[#This Row],[stop_lat]])))^2)*111.32)</f>
        <v>0.54199289151206842</v>
      </c>
    </row>
    <row r="12854" spans="1:7" hidden="1" x14ac:dyDescent="0.2">
      <c r="A12854" t="s">
        <v>405</v>
      </c>
      <c r="B12854">
        <v>0</v>
      </c>
      <c r="C12854">
        <v>48</v>
      </c>
      <c r="D12854" t="s">
        <v>9042</v>
      </c>
      <c r="E12854">
        <v>49.278483999999999</v>
      </c>
      <c r="F12854">
        <v>-122.91279</v>
      </c>
      <c r="G12854">
        <f>IF(route_map__2[[#This Row],[route_label]]&lt;&gt;A12855,0,SQRT((E12855-route_map__2[[#This Row],[stop_lat]])^2 + ((F12855-route_map__2[[#This Row],[stop_lon]])*COS(RADIANS(route_map__2[[#This Row],[stop_lat]])))^2)*111.32)</f>
        <v>0</v>
      </c>
    </row>
    <row r="12855" spans="1:7" hidden="1" x14ac:dyDescent="0.2">
      <c r="A12855" t="s">
        <v>405</v>
      </c>
      <c r="B12855">
        <v>1</v>
      </c>
      <c r="C12855">
        <v>1</v>
      </c>
      <c r="D12855" t="s">
        <v>9042</v>
      </c>
      <c r="E12855">
        <v>49.278483999999999</v>
      </c>
      <c r="F12855">
        <v>-122.91279</v>
      </c>
      <c r="G12855">
        <f>IF(route_map__2[[#This Row],[route_label]]&lt;&gt;A12856,0,SQRT((E12856-route_map__2[[#This Row],[stop_lat]])^2 + ((F12856-route_map__2[[#This Row],[stop_lon]])*COS(RADIANS(route_map__2[[#This Row],[stop_lat]])))^2)*111.32)</f>
        <v>0.29004546274402854</v>
      </c>
    </row>
    <row r="12856" spans="1:7" hidden="1" x14ac:dyDescent="0.2">
      <c r="A12856" t="s">
        <v>405</v>
      </c>
      <c r="B12856">
        <v>1</v>
      </c>
      <c r="C12856">
        <v>2</v>
      </c>
      <c r="D12856" t="s">
        <v>3482</v>
      </c>
      <c r="E12856">
        <v>49.277132999999999</v>
      </c>
      <c r="F12856">
        <v>-122.909375</v>
      </c>
      <c r="G12856">
        <f>IF(route_map__2[[#This Row],[route_label]]&lt;&gt;A12857,0,SQRT((E12857-route_map__2[[#This Row],[stop_lat]])^2 + ((F12857-route_map__2[[#This Row],[stop_lon]])*COS(RADIANS(route_map__2[[#This Row],[stop_lat]])))^2)*111.32)</f>
        <v>0.48761329208542492</v>
      </c>
    </row>
    <row r="12857" spans="1:7" hidden="1" x14ac:dyDescent="0.2">
      <c r="A12857" t="s">
        <v>405</v>
      </c>
      <c r="B12857">
        <v>1</v>
      </c>
      <c r="C12857">
        <v>3</v>
      </c>
      <c r="D12857" t="s">
        <v>3483</v>
      </c>
      <c r="E12857">
        <v>49.276558000000001</v>
      </c>
      <c r="F12857">
        <v>-122.916031</v>
      </c>
      <c r="G12857">
        <f>IF(route_map__2[[#This Row],[route_label]]&lt;&gt;A12858,0,SQRT((E12858-route_map__2[[#This Row],[stop_lat]])^2 + ((F12858-route_map__2[[#This Row],[stop_lon]])*COS(RADIANS(route_map__2[[#This Row],[stop_lat]])))^2)*111.32)</f>
        <v>0.48095310712965533</v>
      </c>
    </row>
    <row r="12858" spans="1:7" hidden="1" x14ac:dyDescent="0.2">
      <c r="A12858" t="s">
        <v>405</v>
      </c>
      <c r="B12858">
        <v>1</v>
      </c>
      <c r="C12858">
        <v>4</v>
      </c>
      <c r="D12858" t="s">
        <v>3484</v>
      </c>
      <c r="E12858">
        <v>49.279957000000003</v>
      </c>
      <c r="F12858">
        <v>-122.920119</v>
      </c>
      <c r="G12858">
        <f>IF(route_map__2[[#This Row],[route_label]]&lt;&gt;A12859,0,SQRT((E12859-route_map__2[[#This Row],[stop_lat]])^2 + ((F12859-route_map__2[[#This Row],[stop_lon]])*COS(RADIANS(route_map__2[[#This Row],[stop_lat]])))^2)*111.32)</f>
        <v>0.60936341861401455</v>
      </c>
    </row>
    <row r="12859" spans="1:7" hidden="1" x14ac:dyDescent="0.2">
      <c r="A12859" t="s">
        <v>405</v>
      </c>
      <c r="B12859">
        <v>1</v>
      </c>
      <c r="C12859">
        <v>5</v>
      </c>
      <c r="D12859" t="s">
        <v>3485</v>
      </c>
      <c r="E12859">
        <v>49.281238000000002</v>
      </c>
      <c r="F12859">
        <v>-122.92827699999999</v>
      </c>
      <c r="G12859">
        <f>IF(route_map__2[[#This Row],[route_label]]&lt;&gt;A12860,0,SQRT((E12860-route_map__2[[#This Row],[stop_lat]])^2 + ((F12860-route_map__2[[#This Row],[stop_lon]])*COS(RADIANS(route_map__2[[#This Row],[stop_lat]])))^2)*111.32)</f>
        <v>1.1553013064507363</v>
      </c>
    </row>
    <row r="12860" spans="1:7" hidden="1" x14ac:dyDescent="0.2">
      <c r="A12860" t="s">
        <v>405</v>
      </c>
      <c r="B12860">
        <v>1</v>
      </c>
      <c r="C12860">
        <v>6</v>
      </c>
      <c r="D12860" t="s">
        <v>3517</v>
      </c>
      <c r="E12860">
        <v>49.275447</v>
      </c>
      <c r="F12860">
        <v>-122.941479</v>
      </c>
      <c r="G12860">
        <f>IF(route_map__2[[#This Row],[route_label]]&lt;&gt;A12861,0,SQRT((E12861-route_map__2[[#This Row],[stop_lat]])^2 + ((F12861-route_map__2[[#This Row],[stop_lon]])*COS(RADIANS(route_map__2[[#This Row],[stop_lat]])))^2)*111.32)</f>
        <v>0.49205603406769366</v>
      </c>
    </row>
    <row r="12861" spans="1:7" hidden="1" x14ac:dyDescent="0.2">
      <c r="A12861" t="s">
        <v>405</v>
      </c>
      <c r="B12861">
        <v>1</v>
      </c>
      <c r="C12861">
        <v>7</v>
      </c>
      <c r="D12861" t="s">
        <v>3518</v>
      </c>
      <c r="E12861">
        <v>49.278163999999997</v>
      </c>
      <c r="F12861">
        <v>-122.94682299999999</v>
      </c>
      <c r="G12861">
        <f>IF(route_map__2[[#This Row],[route_label]]&lt;&gt;A12862,0,SQRT((E12862-route_map__2[[#This Row],[stop_lat]])^2 + ((F12862-route_map__2[[#This Row],[stop_lon]])*COS(RADIANS(route_map__2[[#This Row],[stop_lat]])))^2)*111.32)</f>
        <v>0.58281553659458718</v>
      </c>
    </row>
    <row r="12862" spans="1:7" hidden="1" x14ac:dyDescent="0.2">
      <c r="A12862" t="s">
        <v>405</v>
      </c>
      <c r="B12862">
        <v>1</v>
      </c>
      <c r="C12862">
        <v>8</v>
      </c>
      <c r="D12862" t="s">
        <v>9043</v>
      </c>
      <c r="E12862">
        <v>49.280475000000003</v>
      </c>
      <c r="F12862">
        <v>-122.954024</v>
      </c>
      <c r="G12862">
        <f>IF(route_map__2[[#This Row],[route_label]]&lt;&gt;A12863,0,SQRT((E12863-route_map__2[[#This Row],[stop_lat]])^2 + ((F12863-route_map__2[[#This Row],[stop_lon]])*COS(RADIANS(route_map__2[[#This Row],[stop_lat]])))^2)*111.32)</f>
        <v>0.39994631092292698</v>
      </c>
    </row>
    <row r="12863" spans="1:7" hidden="1" x14ac:dyDescent="0.2">
      <c r="A12863" t="s">
        <v>405</v>
      </c>
      <c r="B12863">
        <v>1</v>
      </c>
      <c r="C12863">
        <v>9</v>
      </c>
      <c r="D12863" t="s">
        <v>4038</v>
      </c>
      <c r="E12863">
        <v>49.280434</v>
      </c>
      <c r="F12863">
        <v>-122.959531</v>
      </c>
      <c r="G12863">
        <f>IF(route_map__2[[#This Row],[route_label]]&lt;&gt;A12864,0,SQRT((E12864-route_map__2[[#This Row],[stop_lat]])^2 + ((F12864-route_map__2[[#This Row],[stop_lon]])*COS(RADIANS(route_map__2[[#This Row],[stop_lat]])))^2)*111.32)</f>
        <v>0.42004235422054192</v>
      </c>
    </row>
    <row r="12864" spans="1:7" hidden="1" x14ac:dyDescent="0.2">
      <c r="A12864" t="s">
        <v>405</v>
      </c>
      <c r="B12864">
        <v>1</v>
      </c>
      <c r="C12864">
        <v>10</v>
      </c>
      <c r="D12864" t="s">
        <v>3402</v>
      </c>
      <c r="E12864">
        <v>49.280453999999999</v>
      </c>
      <c r="F12864">
        <v>-122.965315</v>
      </c>
      <c r="G12864">
        <f>IF(route_map__2[[#This Row],[route_label]]&lt;&gt;A12865,0,SQRT((E12865-route_map__2[[#This Row],[stop_lat]])^2 + ((F12865-route_map__2[[#This Row],[stop_lon]])*COS(RADIANS(route_map__2[[#This Row],[stop_lat]])))^2)*111.32)</f>
        <v>0.38394556786963907</v>
      </c>
    </row>
    <row r="12865" spans="1:7" hidden="1" x14ac:dyDescent="0.2">
      <c r="A12865" t="s">
        <v>405</v>
      </c>
      <c r="B12865">
        <v>1</v>
      </c>
      <c r="C12865">
        <v>11</v>
      </c>
      <c r="D12865" t="s">
        <v>4039</v>
      </c>
      <c r="E12865">
        <v>49.280464000000002</v>
      </c>
      <c r="F12865">
        <v>-122.970602</v>
      </c>
      <c r="G12865">
        <f>IF(route_map__2[[#This Row],[route_label]]&lt;&gt;A12866,0,SQRT((E12866-route_map__2[[#This Row],[stop_lat]])^2 + ((F12866-route_map__2[[#This Row],[stop_lon]])*COS(RADIANS(route_map__2[[#This Row],[stop_lat]])))^2)*111.32)</f>
        <v>0.39652859185969874</v>
      </c>
    </row>
    <row r="12866" spans="1:7" hidden="1" x14ac:dyDescent="0.2">
      <c r="A12866" t="s">
        <v>405</v>
      </c>
      <c r="B12866">
        <v>1</v>
      </c>
      <c r="C12866">
        <v>12</v>
      </c>
      <c r="D12866" t="s">
        <v>4040</v>
      </c>
      <c r="E12866">
        <v>49.280427000000003</v>
      </c>
      <c r="F12866">
        <v>-122.976062</v>
      </c>
      <c r="G12866">
        <f>IF(route_map__2[[#This Row],[route_label]]&lt;&gt;A12867,0,SQRT((E12867-route_map__2[[#This Row],[stop_lat]])^2 + ((F12867-route_map__2[[#This Row],[stop_lon]])*COS(RADIANS(route_map__2[[#This Row],[stop_lat]])))^2)*111.32)</f>
        <v>0.38910150400260934</v>
      </c>
    </row>
    <row r="12867" spans="1:7" hidden="1" x14ac:dyDescent="0.2">
      <c r="A12867" t="s">
        <v>405</v>
      </c>
      <c r="B12867">
        <v>1</v>
      </c>
      <c r="C12867">
        <v>13</v>
      </c>
      <c r="D12867" t="s">
        <v>3211</v>
      </c>
      <c r="E12867">
        <v>49.280436000000002</v>
      </c>
      <c r="F12867">
        <v>-122.98142</v>
      </c>
      <c r="G12867">
        <f>IF(route_map__2[[#This Row],[route_label]]&lt;&gt;A12868,0,SQRT((E12868-route_map__2[[#This Row],[stop_lat]])^2 + ((F12868-route_map__2[[#This Row],[stop_lon]])*COS(RADIANS(route_map__2[[#This Row],[stop_lat]])))^2)*111.32)</f>
        <v>0.22374447230475999</v>
      </c>
    </row>
    <row r="12868" spans="1:7" hidden="1" x14ac:dyDescent="0.2">
      <c r="A12868" t="s">
        <v>405</v>
      </c>
      <c r="B12868">
        <v>1</v>
      </c>
      <c r="C12868">
        <v>14</v>
      </c>
      <c r="D12868" t="s">
        <v>3212</v>
      </c>
      <c r="E12868">
        <v>49.280430000000003</v>
      </c>
      <c r="F12868">
        <v>-122.98450099999999</v>
      </c>
      <c r="G12868">
        <f>IF(route_map__2[[#This Row],[route_label]]&lt;&gt;A12869,0,SQRT((E12869-route_map__2[[#This Row],[stop_lat]])^2 + ((F12869-route_map__2[[#This Row],[stop_lon]])*COS(RADIANS(route_map__2[[#This Row],[stop_lat]])))^2)*111.32)</f>
        <v>0.27980914339362795</v>
      </c>
    </row>
    <row r="12869" spans="1:7" hidden="1" x14ac:dyDescent="0.2">
      <c r="A12869" t="s">
        <v>405</v>
      </c>
      <c r="B12869">
        <v>1</v>
      </c>
      <c r="C12869">
        <v>15</v>
      </c>
      <c r="D12869" t="s">
        <v>3213</v>
      </c>
      <c r="E12869">
        <v>49.280441000000003</v>
      </c>
      <c r="F12869">
        <v>-122.988354</v>
      </c>
      <c r="G12869">
        <f>IF(route_map__2[[#This Row],[route_label]]&lt;&gt;A12870,0,SQRT((E12870-route_map__2[[#This Row],[stop_lat]])^2 + ((F12870-route_map__2[[#This Row],[stop_lon]])*COS(RADIANS(route_map__2[[#This Row],[stop_lat]])))^2)*111.32)</f>
        <v>0.19438969881006923</v>
      </c>
    </row>
    <row r="12870" spans="1:7" hidden="1" x14ac:dyDescent="0.2">
      <c r="A12870" t="s">
        <v>405</v>
      </c>
      <c r="B12870">
        <v>1</v>
      </c>
      <c r="C12870">
        <v>16</v>
      </c>
      <c r="D12870" t="s">
        <v>3214</v>
      </c>
      <c r="E12870">
        <v>49.280239999999999</v>
      </c>
      <c r="F12870">
        <v>-122.991013</v>
      </c>
      <c r="G12870">
        <f>IF(route_map__2[[#This Row],[route_label]]&lt;&gt;A12871,0,SQRT((E12871-route_map__2[[#This Row],[stop_lat]])^2 + ((F12871-route_map__2[[#This Row],[stop_lon]])*COS(RADIANS(route_map__2[[#This Row],[stop_lat]])))^2)*111.32)</f>
        <v>0.36664366244081376</v>
      </c>
    </row>
    <row r="12871" spans="1:7" hidden="1" x14ac:dyDescent="0.2">
      <c r="A12871" t="s">
        <v>405</v>
      </c>
      <c r="B12871">
        <v>1</v>
      </c>
      <c r="C12871">
        <v>17</v>
      </c>
      <c r="D12871" t="s">
        <v>3215</v>
      </c>
      <c r="E12871">
        <v>49.281077000000003</v>
      </c>
      <c r="F12871">
        <v>-122.995896</v>
      </c>
      <c r="G12871">
        <f>IF(route_map__2[[#This Row],[route_label]]&lt;&gt;A12872,0,SQRT((E12872-route_map__2[[#This Row],[stop_lat]])^2 + ((F12872-route_map__2[[#This Row],[stop_lon]])*COS(RADIANS(route_map__2[[#This Row],[stop_lat]])))^2)*111.32)</f>
        <v>0.35228553046600436</v>
      </c>
    </row>
    <row r="12872" spans="1:7" hidden="1" x14ac:dyDescent="0.2">
      <c r="A12872" t="s">
        <v>405</v>
      </c>
      <c r="B12872">
        <v>1</v>
      </c>
      <c r="C12872">
        <v>18</v>
      </c>
      <c r="D12872" t="s">
        <v>3216</v>
      </c>
      <c r="E12872">
        <v>49.281098999999998</v>
      </c>
      <c r="F12872">
        <v>-123.000747</v>
      </c>
      <c r="G12872">
        <f>IF(route_map__2[[#This Row],[route_label]]&lt;&gt;A12873,0,SQRT((E12873-route_map__2[[#This Row],[stop_lat]])^2 + ((F12873-route_map__2[[#This Row],[stop_lon]])*COS(RADIANS(route_map__2[[#This Row],[stop_lat]])))^2)*111.32)</f>
        <v>0.22549663319982266</v>
      </c>
    </row>
    <row r="12873" spans="1:7" hidden="1" x14ac:dyDescent="0.2">
      <c r="A12873" t="s">
        <v>405</v>
      </c>
      <c r="B12873">
        <v>1</v>
      </c>
      <c r="C12873">
        <v>19</v>
      </c>
      <c r="D12873" t="s">
        <v>3251</v>
      </c>
      <c r="E12873">
        <v>49.281120999999999</v>
      </c>
      <c r="F12873">
        <v>-123.00385199999999</v>
      </c>
      <c r="G12873">
        <f>IF(route_map__2[[#This Row],[route_label]]&lt;&gt;A12874,0,SQRT((E12874-route_map__2[[#This Row],[stop_lat]])^2 + ((F12874-route_map__2[[#This Row],[stop_lon]])*COS(RADIANS(route_map__2[[#This Row],[stop_lat]])))^2)*111.32)</f>
        <v>0.39258103785568044</v>
      </c>
    </row>
    <row r="12874" spans="1:7" hidden="1" x14ac:dyDescent="0.2">
      <c r="A12874" t="s">
        <v>405</v>
      </c>
      <c r="B12874">
        <v>1</v>
      </c>
      <c r="C12874">
        <v>20</v>
      </c>
      <c r="D12874" t="s">
        <v>3218</v>
      </c>
      <c r="E12874">
        <v>49.281126999999998</v>
      </c>
      <c r="F12874">
        <v>-123.009258</v>
      </c>
      <c r="G12874">
        <f>IF(route_map__2[[#This Row],[route_label]]&lt;&gt;A12875,0,SQRT((E12875-route_map__2[[#This Row],[stop_lat]])^2 + ((F12875-route_map__2[[#This Row],[stop_lon]])*COS(RADIANS(route_map__2[[#This Row],[stop_lat]])))^2)*111.32)</f>
        <v>0.29890889215834276</v>
      </c>
    </row>
    <row r="12875" spans="1:7" hidden="1" x14ac:dyDescent="0.2">
      <c r="A12875" t="s">
        <v>405</v>
      </c>
      <c r="B12875">
        <v>1</v>
      </c>
      <c r="C12875">
        <v>21</v>
      </c>
      <c r="D12875" t="s">
        <v>3283</v>
      </c>
      <c r="E12875">
        <v>49.281146</v>
      </c>
      <c r="F12875">
        <v>-123.013374</v>
      </c>
      <c r="G12875">
        <f>IF(route_map__2[[#This Row],[route_label]]&lt;&gt;A12876,0,SQRT((E12876-route_map__2[[#This Row],[stop_lat]])^2 + ((F12876-route_map__2[[#This Row],[stop_lon]])*COS(RADIANS(route_map__2[[#This Row],[stop_lat]])))^2)*111.32)</f>
        <v>0.24190339364740512</v>
      </c>
    </row>
    <row r="12876" spans="1:7" hidden="1" x14ac:dyDescent="0.2">
      <c r="A12876" t="s">
        <v>405</v>
      </c>
      <c r="B12876">
        <v>1</v>
      </c>
      <c r="C12876">
        <v>22</v>
      </c>
      <c r="D12876" t="s">
        <v>3252</v>
      </c>
      <c r="E12876">
        <v>49.281163999999997</v>
      </c>
      <c r="F12876">
        <v>-123.016705</v>
      </c>
      <c r="G12876">
        <f>IF(route_map__2[[#This Row],[route_label]]&lt;&gt;A12877,0,SQRT((E12877-route_map__2[[#This Row],[stop_lat]])^2 + ((F12877-route_map__2[[#This Row],[stop_lon]])*COS(RADIANS(route_map__2[[#This Row],[stop_lat]])))^2)*111.32)</f>
        <v>0.17465748390292465</v>
      </c>
    </row>
    <row r="12877" spans="1:7" hidden="1" x14ac:dyDescent="0.2">
      <c r="A12877" t="s">
        <v>405</v>
      </c>
      <c r="B12877">
        <v>1</v>
      </c>
      <c r="C12877">
        <v>23</v>
      </c>
      <c r="D12877" t="s">
        <v>3253</v>
      </c>
      <c r="E12877">
        <v>49.281179000000002</v>
      </c>
      <c r="F12877">
        <v>-123.01911</v>
      </c>
      <c r="G12877">
        <f>IF(route_map__2[[#This Row],[route_label]]&lt;&gt;A12878,0,SQRT((E12878-route_map__2[[#This Row],[stop_lat]])^2 + ((F12878-route_map__2[[#This Row],[stop_lon]])*COS(RADIANS(route_map__2[[#This Row],[stop_lat]])))^2)*111.32)</f>
        <v>0.19867149609790027</v>
      </c>
    </row>
    <row r="12878" spans="1:7" hidden="1" x14ac:dyDescent="0.2">
      <c r="A12878" t="s">
        <v>405</v>
      </c>
      <c r="B12878">
        <v>1</v>
      </c>
      <c r="C12878">
        <v>24</v>
      </c>
      <c r="D12878" t="s">
        <v>3254</v>
      </c>
      <c r="E12878">
        <v>49.281222</v>
      </c>
      <c r="F12878">
        <v>-123.021845</v>
      </c>
      <c r="G12878">
        <f>IF(route_map__2[[#This Row],[route_label]]&lt;&gt;A12879,0,SQRT((E12879-route_map__2[[#This Row],[stop_lat]])^2 + ((F12879-route_map__2[[#This Row],[stop_lon]])*COS(RADIANS(route_map__2[[#This Row],[stop_lat]])))^2)*111.32)</f>
        <v>0.25766089056383285</v>
      </c>
    </row>
    <row r="12879" spans="1:7" hidden="1" x14ac:dyDescent="0.2">
      <c r="A12879" t="s">
        <v>405</v>
      </c>
      <c r="B12879">
        <v>1</v>
      </c>
      <c r="C12879">
        <v>25</v>
      </c>
      <c r="D12879" t="s">
        <v>4041</v>
      </c>
      <c r="E12879">
        <v>49.281204000000002</v>
      </c>
      <c r="F12879">
        <v>-123.02539299999999</v>
      </c>
      <c r="G12879">
        <f>IF(route_map__2[[#This Row],[route_label]]&lt;&gt;A12880,0,SQRT((E12880-route_map__2[[#This Row],[stop_lat]])^2 + ((F12880-route_map__2[[#This Row],[stop_lon]])*COS(RADIANS(route_map__2[[#This Row],[stop_lat]])))^2)*111.32)</f>
        <v>0.26077869698930728</v>
      </c>
    </row>
    <row r="12880" spans="1:7" hidden="1" x14ac:dyDescent="0.2">
      <c r="A12880" t="s">
        <v>405</v>
      </c>
      <c r="B12880">
        <v>1</v>
      </c>
      <c r="C12880">
        <v>26</v>
      </c>
      <c r="D12880" t="s">
        <v>9044</v>
      </c>
      <c r="E12880">
        <v>49.281215000000003</v>
      </c>
      <c r="F12880">
        <v>-123.02898399999999</v>
      </c>
      <c r="G12880">
        <f>IF(route_map__2[[#This Row],[route_label]]&lt;&gt;A12881,0,SQRT((E12881-route_map__2[[#This Row],[stop_lat]])^2 + ((F12881-route_map__2[[#This Row],[stop_lon]])*COS(RADIANS(route_map__2[[#This Row],[stop_lat]])))^2)*111.32)</f>
        <v>0.27884543099657055</v>
      </c>
    </row>
    <row r="12881" spans="1:7" hidden="1" x14ac:dyDescent="0.2">
      <c r="A12881" t="s">
        <v>405</v>
      </c>
      <c r="B12881">
        <v>1</v>
      </c>
      <c r="C12881">
        <v>27</v>
      </c>
      <c r="D12881" t="s">
        <v>9045</v>
      </c>
      <c r="E12881">
        <v>49.281267</v>
      </c>
      <c r="F12881">
        <v>-123.03282299999999</v>
      </c>
      <c r="G12881">
        <f>IF(route_map__2[[#This Row],[route_label]]&lt;&gt;A12882,0,SQRT((E12882-route_map__2[[#This Row],[stop_lat]])^2 + ((F12882-route_map__2[[#This Row],[stop_lon]])*COS(RADIANS(route_map__2[[#This Row],[stop_lat]])))^2)*111.32)</f>
        <v>0.2987304946820809</v>
      </c>
    </row>
    <row r="12882" spans="1:7" hidden="1" x14ac:dyDescent="0.2">
      <c r="A12882" t="s">
        <v>405</v>
      </c>
      <c r="B12882">
        <v>1</v>
      </c>
      <c r="C12882">
        <v>28</v>
      </c>
      <c r="D12882" t="s">
        <v>9046</v>
      </c>
      <c r="E12882">
        <v>49.281219</v>
      </c>
      <c r="F12882">
        <v>-123.036936</v>
      </c>
      <c r="G12882">
        <f>IF(route_map__2[[#This Row],[route_label]]&lt;&gt;A12883,0,SQRT((E12883-route_map__2[[#This Row],[stop_lat]])^2 + ((F12883-route_map__2[[#This Row],[stop_lon]])*COS(RADIANS(route_map__2[[#This Row],[stop_lat]])))^2)*111.32)</f>
        <v>0.55880627175157482</v>
      </c>
    </row>
    <row r="12883" spans="1:7" hidden="1" x14ac:dyDescent="0.2">
      <c r="A12883" t="s">
        <v>405</v>
      </c>
      <c r="B12883">
        <v>1</v>
      </c>
      <c r="C12883">
        <v>29</v>
      </c>
      <c r="D12883" t="s">
        <v>9047</v>
      </c>
      <c r="E12883">
        <v>49.281229000000003</v>
      </c>
      <c r="F12883">
        <v>-123.044631</v>
      </c>
      <c r="G12883">
        <f>IF(route_map__2[[#This Row],[route_label]]&lt;&gt;A12884,0,SQRT((E12884-route_map__2[[#This Row],[stop_lat]])^2 + ((F12884-route_map__2[[#This Row],[stop_lon]])*COS(RADIANS(route_map__2[[#This Row],[stop_lat]])))^2)*111.32)</f>
        <v>0.20275319233054453</v>
      </c>
    </row>
    <row r="12884" spans="1:7" hidden="1" x14ac:dyDescent="0.2">
      <c r="A12884" t="s">
        <v>405</v>
      </c>
      <c r="B12884">
        <v>1</v>
      </c>
      <c r="C12884">
        <v>30</v>
      </c>
      <c r="D12884" t="s">
        <v>1656</v>
      </c>
      <c r="E12884">
        <v>49.281225999999997</v>
      </c>
      <c r="F12884">
        <v>-123.04742299999999</v>
      </c>
      <c r="G12884">
        <f>IF(route_map__2[[#This Row],[route_label]]&lt;&gt;A12885,0,SQRT((E12885-route_map__2[[#This Row],[stop_lat]])^2 + ((F12885-route_map__2[[#This Row],[stop_lon]])*COS(RADIANS(route_map__2[[#This Row],[stop_lat]])))^2)*111.32)</f>
        <v>0.28525623238092546</v>
      </c>
    </row>
    <row r="12885" spans="1:7" hidden="1" x14ac:dyDescent="0.2">
      <c r="A12885" t="s">
        <v>405</v>
      </c>
      <c r="B12885">
        <v>1</v>
      </c>
      <c r="C12885">
        <v>31</v>
      </c>
      <c r="D12885" t="s">
        <v>1657</v>
      </c>
      <c r="E12885">
        <v>49.281244999999998</v>
      </c>
      <c r="F12885">
        <v>-123.051351</v>
      </c>
      <c r="G12885">
        <f>IF(route_map__2[[#This Row],[route_label]]&lt;&gt;A12886,0,SQRT((E12886-route_map__2[[#This Row],[stop_lat]])^2 + ((F12886-route_map__2[[#This Row],[stop_lon]])*COS(RADIANS(route_map__2[[#This Row],[stop_lat]])))^2)*111.32)</f>
        <v>0.42867136306345843</v>
      </c>
    </row>
    <row r="12886" spans="1:7" hidden="1" x14ac:dyDescent="0.2">
      <c r="A12886" t="s">
        <v>405</v>
      </c>
      <c r="B12886">
        <v>1</v>
      </c>
      <c r="C12886">
        <v>32</v>
      </c>
      <c r="D12886" t="s">
        <v>9048</v>
      </c>
      <c r="E12886">
        <v>49.281241999999999</v>
      </c>
      <c r="F12886">
        <v>-123.057254</v>
      </c>
      <c r="G12886">
        <f>IF(route_map__2[[#This Row],[route_label]]&lt;&gt;A12887,0,SQRT((E12887-route_map__2[[#This Row],[stop_lat]])^2 + ((F12887-route_map__2[[#This Row],[stop_lon]])*COS(RADIANS(route_map__2[[#This Row],[stop_lat]])))^2)*111.32)</f>
        <v>0.2161967055016174</v>
      </c>
    </row>
    <row r="12887" spans="1:7" hidden="1" x14ac:dyDescent="0.2">
      <c r="A12887" t="s">
        <v>405</v>
      </c>
      <c r="B12887">
        <v>1</v>
      </c>
      <c r="C12887">
        <v>33</v>
      </c>
      <c r="D12887" t="s">
        <v>9049</v>
      </c>
      <c r="E12887">
        <v>49.281260000000003</v>
      </c>
      <c r="F12887">
        <v>-123.060231</v>
      </c>
      <c r="G12887">
        <f>IF(route_map__2[[#This Row],[route_label]]&lt;&gt;A12888,0,SQRT((E12888-route_map__2[[#This Row],[stop_lat]])^2 + ((F12888-route_map__2[[#This Row],[stop_lon]])*COS(RADIANS(route_map__2[[#This Row],[stop_lat]])))^2)*111.32)</f>
        <v>0.14335461135588026</v>
      </c>
    </row>
    <row r="12888" spans="1:7" hidden="1" x14ac:dyDescent="0.2">
      <c r="A12888" t="s">
        <v>405</v>
      </c>
      <c r="B12888">
        <v>1</v>
      </c>
      <c r="C12888">
        <v>34</v>
      </c>
      <c r="D12888" t="s">
        <v>9050</v>
      </c>
      <c r="E12888">
        <v>49.281269999999999</v>
      </c>
      <c r="F12888">
        <v>-123.06220500000001</v>
      </c>
      <c r="G12888">
        <f>IF(route_map__2[[#This Row],[route_label]]&lt;&gt;A12889,0,SQRT((E12889-route_map__2[[#This Row],[stop_lat]])^2 + ((F12889-route_map__2[[#This Row],[stop_lon]])*COS(RADIANS(route_map__2[[#This Row],[stop_lat]])))^2)*111.32)</f>
        <v>0.28461043487914156</v>
      </c>
    </row>
    <row r="12889" spans="1:7" hidden="1" x14ac:dyDescent="0.2">
      <c r="A12889" t="s">
        <v>405</v>
      </c>
      <c r="B12889">
        <v>1</v>
      </c>
      <c r="C12889">
        <v>35</v>
      </c>
      <c r="D12889" t="s">
        <v>9051</v>
      </c>
      <c r="E12889">
        <v>49.281297000000002</v>
      </c>
      <c r="F12889">
        <v>-123.066124</v>
      </c>
      <c r="G12889">
        <f>IF(route_map__2[[#This Row],[route_label]]&lt;&gt;A12890,0,SQRT((E12890-route_map__2[[#This Row],[stop_lat]])^2 + ((F12890-route_map__2[[#This Row],[stop_lon]])*COS(RADIANS(route_map__2[[#This Row],[stop_lat]])))^2)*111.32)</f>
        <v>0.3667980319117683</v>
      </c>
    </row>
    <row r="12890" spans="1:7" hidden="1" x14ac:dyDescent="0.2">
      <c r="A12890" t="s">
        <v>405</v>
      </c>
      <c r="B12890">
        <v>1</v>
      </c>
      <c r="C12890">
        <v>36</v>
      </c>
      <c r="D12890" t="s">
        <v>1788</v>
      </c>
      <c r="E12890">
        <v>49.281362000000001</v>
      </c>
      <c r="F12890">
        <v>-123.071174</v>
      </c>
      <c r="G12890">
        <f>IF(route_map__2[[#This Row],[route_label]]&lt;&gt;A12891,0,SQRT((E12891-route_map__2[[#This Row],[stop_lat]])^2 + ((F12891-route_map__2[[#This Row],[stop_lon]])*COS(RADIANS(route_map__2[[#This Row],[stop_lat]])))^2)*111.32)</f>
        <v>0.24923492288647905</v>
      </c>
    </row>
    <row r="12891" spans="1:7" hidden="1" x14ac:dyDescent="0.2">
      <c r="A12891" t="s">
        <v>405</v>
      </c>
      <c r="B12891">
        <v>1</v>
      </c>
      <c r="C12891">
        <v>37</v>
      </c>
      <c r="D12891" t="s">
        <v>1789</v>
      </c>
      <c r="E12891">
        <v>49.281377999999997</v>
      </c>
      <c r="F12891">
        <v>-123.074606</v>
      </c>
      <c r="G12891">
        <f>IF(route_map__2[[#This Row],[route_label]]&lt;&gt;A12892,0,SQRT((E12892-route_map__2[[#This Row],[stop_lat]])^2 + ((F12892-route_map__2[[#This Row],[stop_lon]])*COS(RADIANS(route_map__2[[#This Row],[stop_lat]])))^2)*111.32)</f>
        <v>0.23845229774865925</v>
      </c>
    </row>
    <row r="12892" spans="1:7" hidden="1" x14ac:dyDescent="0.2">
      <c r="A12892" t="s">
        <v>405</v>
      </c>
      <c r="B12892">
        <v>1</v>
      </c>
      <c r="C12892">
        <v>38</v>
      </c>
      <c r="D12892" t="s">
        <v>1790</v>
      </c>
      <c r="E12892">
        <v>49.281444999999998</v>
      </c>
      <c r="F12892">
        <v>-123.077888</v>
      </c>
      <c r="G12892">
        <f>IF(route_map__2[[#This Row],[route_label]]&lt;&gt;A12893,0,SQRT((E12893-route_map__2[[#This Row],[stop_lat]])^2 + ((F12893-route_map__2[[#This Row],[stop_lon]])*COS(RADIANS(route_map__2[[#This Row],[stop_lat]])))^2)*111.32)</f>
        <v>0.28571596003074168</v>
      </c>
    </row>
    <row r="12893" spans="1:7" hidden="1" x14ac:dyDescent="0.2">
      <c r="A12893" t="s">
        <v>405</v>
      </c>
      <c r="B12893">
        <v>1</v>
      </c>
      <c r="C12893">
        <v>39</v>
      </c>
      <c r="D12893" t="s">
        <v>1791</v>
      </c>
      <c r="E12893">
        <v>49.281111000000003</v>
      </c>
      <c r="F12893">
        <v>-123.081789</v>
      </c>
      <c r="G12893">
        <f>IF(route_map__2[[#This Row],[route_label]]&lt;&gt;A12894,0,SQRT((E12894-route_map__2[[#This Row],[stop_lat]])^2 + ((F12894-route_map__2[[#This Row],[stop_lon]])*COS(RADIANS(route_map__2[[#This Row],[stop_lat]])))^2)*111.32)</f>
        <v>0.25131090726330496</v>
      </c>
    </row>
    <row r="12894" spans="1:7" hidden="1" x14ac:dyDescent="0.2">
      <c r="A12894" t="s">
        <v>405</v>
      </c>
      <c r="B12894">
        <v>1</v>
      </c>
      <c r="C12894">
        <v>40</v>
      </c>
      <c r="D12894" t="s">
        <v>1792</v>
      </c>
      <c r="E12894">
        <v>49.281154999999998</v>
      </c>
      <c r="F12894">
        <v>-123.085249</v>
      </c>
      <c r="G12894">
        <f>IF(route_map__2[[#This Row],[route_label]]&lt;&gt;A12895,0,SQRT((E12895-route_map__2[[#This Row],[stop_lat]])^2 + ((F12895-route_map__2[[#This Row],[stop_lon]])*COS(RADIANS(route_map__2[[#This Row],[stop_lat]])))^2)*111.32)</f>
        <v>0.17566502561996922</v>
      </c>
    </row>
    <row r="12895" spans="1:7" hidden="1" x14ac:dyDescent="0.2">
      <c r="A12895" t="s">
        <v>405</v>
      </c>
      <c r="B12895">
        <v>1</v>
      </c>
      <c r="C12895">
        <v>41</v>
      </c>
      <c r="D12895" t="s">
        <v>1793</v>
      </c>
      <c r="E12895">
        <v>49.281199999999998</v>
      </c>
      <c r="F12895">
        <v>-123.087667</v>
      </c>
      <c r="G12895">
        <f>IF(route_map__2[[#This Row],[route_label]]&lt;&gt;A12896,0,SQRT((E12896-route_map__2[[#This Row],[stop_lat]])^2 + ((F12896-route_map__2[[#This Row],[stop_lon]])*COS(RADIANS(route_map__2[[#This Row],[stop_lat]])))^2)*111.32)</f>
        <v>0.31617091628536131</v>
      </c>
    </row>
    <row r="12896" spans="1:7" hidden="1" x14ac:dyDescent="0.2">
      <c r="A12896" t="s">
        <v>405</v>
      </c>
      <c r="B12896">
        <v>1</v>
      </c>
      <c r="C12896">
        <v>42</v>
      </c>
      <c r="D12896" t="s">
        <v>1794</v>
      </c>
      <c r="E12896">
        <v>49.281281999999997</v>
      </c>
      <c r="F12896">
        <v>-123.09201899999999</v>
      </c>
      <c r="G12896">
        <f>IF(route_map__2[[#This Row],[route_label]]&lt;&gt;A12897,0,SQRT((E12897-route_map__2[[#This Row],[stop_lat]])^2 + ((F12897-route_map__2[[#This Row],[stop_lon]])*COS(RADIANS(route_map__2[[#This Row],[stop_lat]])))^2)*111.32)</f>
        <v>0.13695594913218118</v>
      </c>
    </row>
    <row r="12897" spans="1:7" hidden="1" x14ac:dyDescent="0.2">
      <c r="A12897" t="s">
        <v>405</v>
      </c>
      <c r="B12897">
        <v>1</v>
      </c>
      <c r="C12897">
        <v>43</v>
      </c>
      <c r="D12897" t="s">
        <v>1795</v>
      </c>
      <c r="E12897">
        <v>49.281320999999998</v>
      </c>
      <c r="F12897">
        <v>-123.09390399999999</v>
      </c>
      <c r="G12897">
        <f>IF(route_map__2[[#This Row],[route_label]]&lt;&gt;A12898,0,SQRT((E12898-route_map__2[[#This Row],[stop_lat]])^2 + ((F12898-route_map__2[[#This Row],[stop_lon]])*COS(RADIANS(route_map__2[[#This Row],[stop_lat]])))^2)*111.32)</f>
        <v>0.141152702669047</v>
      </c>
    </row>
    <row r="12898" spans="1:7" hidden="1" x14ac:dyDescent="0.2">
      <c r="A12898" t="s">
        <v>405</v>
      </c>
      <c r="B12898">
        <v>1</v>
      </c>
      <c r="C12898">
        <v>44</v>
      </c>
      <c r="D12898" t="s">
        <v>1796</v>
      </c>
      <c r="E12898">
        <v>49.281356000000002</v>
      </c>
      <c r="F12898">
        <v>-123.09584700000001</v>
      </c>
      <c r="G12898">
        <f>IF(route_map__2[[#This Row],[route_label]]&lt;&gt;A12899,0,SQRT((E12899-route_map__2[[#This Row],[stop_lat]])^2 + ((F12899-route_map__2[[#This Row],[stop_lon]])*COS(RADIANS(route_map__2[[#This Row],[stop_lat]])))^2)*111.32)</f>
        <v>0.32350781187814664</v>
      </c>
    </row>
    <row r="12899" spans="1:7" hidden="1" x14ac:dyDescent="0.2">
      <c r="A12899" t="s">
        <v>405</v>
      </c>
      <c r="B12899">
        <v>1</v>
      </c>
      <c r="C12899">
        <v>45</v>
      </c>
      <c r="D12899" t="s">
        <v>1101</v>
      </c>
      <c r="E12899">
        <v>49.281440000000003</v>
      </c>
      <c r="F12899">
        <v>-123.1003</v>
      </c>
      <c r="G12899">
        <f>IF(route_map__2[[#This Row],[route_label]]&lt;&gt;A12900,0,SQRT((E12900-route_map__2[[#This Row],[stop_lat]])^2 + ((F12900-route_map__2[[#This Row],[stop_lon]])*COS(RADIANS(route_map__2[[#This Row],[stop_lat]])))^2)*111.32)</f>
        <v>0.36933055861964492</v>
      </c>
    </row>
    <row r="12900" spans="1:7" hidden="1" x14ac:dyDescent="0.2">
      <c r="A12900" t="s">
        <v>405</v>
      </c>
      <c r="B12900">
        <v>1</v>
      </c>
      <c r="C12900">
        <v>46</v>
      </c>
      <c r="D12900" t="s">
        <v>1102</v>
      </c>
      <c r="E12900">
        <v>49.281733000000003</v>
      </c>
      <c r="F12900">
        <v>-123.105366</v>
      </c>
      <c r="G12900">
        <f>IF(route_map__2[[#This Row],[route_label]]&lt;&gt;A12901,0,SQRT((E12901-route_map__2[[#This Row],[stop_lat]])^2 + ((F12901-route_map__2[[#This Row],[stop_lon]])*COS(RADIANS(route_map__2[[#This Row],[stop_lat]])))^2)*111.32)</f>
        <v>0.2018473796901353</v>
      </c>
    </row>
    <row r="12901" spans="1:7" hidden="1" x14ac:dyDescent="0.2">
      <c r="A12901" t="s">
        <v>405</v>
      </c>
      <c r="B12901">
        <v>1</v>
      </c>
      <c r="C12901">
        <v>47</v>
      </c>
      <c r="D12901" t="s">
        <v>1103</v>
      </c>
      <c r="E12901">
        <v>49.282221</v>
      </c>
      <c r="F12901">
        <v>-123.108043</v>
      </c>
      <c r="G12901">
        <f>IF(route_map__2[[#This Row],[route_label]]&lt;&gt;A12902,0,SQRT((E12902-route_map__2[[#This Row],[stop_lat]])^2 + ((F12902-route_map__2[[#This Row],[stop_lon]])*COS(RADIANS(route_map__2[[#This Row],[stop_lat]])))^2)*111.32)</f>
        <v>0.18872146331626077</v>
      </c>
    </row>
    <row r="12902" spans="1:7" hidden="1" x14ac:dyDescent="0.2">
      <c r="A12902" t="s">
        <v>405</v>
      </c>
      <c r="B12902">
        <v>1</v>
      </c>
      <c r="C12902">
        <v>48</v>
      </c>
      <c r="D12902" t="s">
        <v>1104</v>
      </c>
      <c r="E12902">
        <v>49.283085</v>
      </c>
      <c r="F12902">
        <v>-123.11027900000001</v>
      </c>
      <c r="G12902">
        <f>IF(route_map__2[[#This Row],[route_label]]&lt;&gt;A12903,0,SQRT((E12903-route_map__2[[#This Row],[stop_lat]])^2 + ((F12903-route_map__2[[#This Row],[stop_lon]])*COS(RADIANS(route_map__2[[#This Row],[stop_lat]])))^2)*111.32)</f>
        <v>0.43805849031418892</v>
      </c>
    </row>
    <row r="12903" spans="1:7" hidden="1" x14ac:dyDescent="0.2">
      <c r="A12903" t="s">
        <v>405</v>
      </c>
      <c r="B12903">
        <v>1</v>
      </c>
      <c r="C12903">
        <v>49</v>
      </c>
      <c r="D12903" t="s">
        <v>1253</v>
      </c>
      <c r="E12903">
        <v>49.285131</v>
      </c>
      <c r="F12903">
        <v>-123.115432</v>
      </c>
      <c r="G12903">
        <f>IF(route_map__2[[#This Row],[route_label]]&lt;&gt;A12904,0,SQRT((E12904-route_map__2[[#This Row],[stop_lat]])^2 + ((F12904-route_map__2[[#This Row],[stop_lon]])*COS(RADIANS(route_map__2[[#This Row],[stop_lat]])))^2)*111.32)</f>
        <v>0</v>
      </c>
    </row>
    <row r="12904" spans="1:7" hidden="1" x14ac:dyDescent="0.2">
      <c r="A12904" t="s">
        <v>413</v>
      </c>
      <c r="B12904">
        <v>0</v>
      </c>
      <c r="C12904">
        <v>1</v>
      </c>
      <c r="D12904" t="s">
        <v>1253</v>
      </c>
      <c r="E12904">
        <v>49.285131</v>
      </c>
      <c r="F12904">
        <v>-123.115432</v>
      </c>
      <c r="G12904">
        <f>IF(route_map__2[[#This Row],[route_label]]&lt;&gt;A12905,0,SQRT((E12905-route_map__2[[#This Row],[stop_lat]])^2 + ((F12905-route_map__2[[#This Row],[stop_lon]])*COS(RADIANS(route_map__2[[#This Row],[stop_lat]])))^2)*111.32)</f>
        <v>0.35702528786366711</v>
      </c>
    </row>
    <row r="12905" spans="1:7" hidden="1" x14ac:dyDescent="0.2">
      <c r="A12905" t="s">
        <v>413</v>
      </c>
      <c r="B12905">
        <v>0</v>
      </c>
      <c r="C12905">
        <v>2</v>
      </c>
      <c r="D12905" t="s">
        <v>5067</v>
      </c>
      <c r="E12905">
        <v>49.282640000000001</v>
      </c>
      <c r="F12905">
        <v>-123.118529</v>
      </c>
      <c r="G12905">
        <f>IF(route_map__2[[#This Row],[route_label]]&lt;&gt;A12906,0,SQRT((E12906-route_map__2[[#This Row],[stop_lat]])^2 + ((F12906-route_map__2[[#This Row],[stop_lon]])*COS(RADIANS(route_map__2[[#This Row],[stop_lat]])))^2)*111.32)</f>
        <v>0.21357192988431017</v>
      </c>
    </row>
    <row r="12906" spans="1:7" hidden="1" x14ac:dyDescent="0.2">
      <c r="A12906" t="s">
        <v>413</v>
      </c>
      <c r="B12906">
        <v>0</v>
      </c>
      <c r="C12906">
        <v>3</v>
      </c>
      <c r="D12906" t="s">
        <v>9004</v>
      </c>
      <c r="E12906">
        <v>49.282781999999997</v>
      </c>
      <c r="F12906">
        <v>-123.115596</v>
      </c>
      <c r="G12906">
        <f>IF(route_map__2[[#This Row],[route_label]]&lt;&gt;A12907,0,SQRT((E12907-route_map__2[[#This Row],[stop_lat]])^2 + ((F12907-route_map__2[[#This Row],[stop_lon]])*COS(RADIANS(route_map__2[[#This Row],[stop_lat]])))^2)*111.32)</f>
        <v>0.38998560287023287</v>
      </c>
    </row>
    <row r="12907" spans="1:7" hidden="1" x14ac:dyDescent="0.2">
      <c r="A12907" t="s">
        <v>413</v>
      </c>
      <c r="B12907">
        <v>0</v>
      </c>
      <c r="C12907">
        <v>4</v>
      </c>
      <c r="D12907" t="s">
        <v>1106</v>
      </c>
      <c r="E12907">
        <v>49.284785999999997</v>
      </c>
      <c r="F12907">
        <v>-123.11119100000001</v>
      </c>
      <c r="G12907">
        <f>IF(route_map__2[[#This Row],[route_label]]&lt;&gt;A12908,0,SQRT((E12908-route_map__2[[#This Row],[stop_lat]])^2 + ((F12908-route_map__2[[#This Row],[stop_lon]])*COS(RADIANS(route_map__2[[#This Row],[stop_lat]])))^2)*111.32)</f>
        <v>0.16620332941751442</v>
      </c>
    </row>
    <row r="12908" spans="1:7" hidden="1" x14ac:dyDescent="0.2">
      <c r="A12908" t="s">
        <v>413</v>
      </c>
      <c r="B12908">
        <v>0</v>
      </c>
      <c r="C12908">
        <v>5</v>
      </c>
      <c r="D12908" t="s">
        <v>1107</v>
      </c>
      <c r="E12908">
        <v>49.283718999999998</v>
      </c>
      <c r="F12908">
        <v>-123.10959</v>
      </c>
      <c r="G12908">
        <f>IF(route_map__2[[#This Row],[route_label]]&lt;&gt;A12909,0,SQRT((E12909-route_map__2[[#This Row],[stop_lat]])^2 + ((F12909-route_map__2[[#This Row],[stop_lon]])*COS(RADIANS(route_map__2[[#This Row],[stop_lat]])))^2)*111.32)</f>
        <v>0.38694165069623687</v>
      </c>
    </row>
    <row r="12909" spans="1:7" hidden="1" x14ac:dyDescent="0.2">
      <c r="A12909" t="s">
        <v>413</v>
      </c>
      <c r="B12909">
        <v>0</v>
      </c>
      <c r="C12909">
        <v>6</v>
      </c>
      <c r="D12909" t="s">
        <v>1108</v>
      </c>
      <c r="E12909">
        <v>49.282442000000003</v>
      </c>
      <c r="F12909">
        <v>-123.104634</v>
      </c>
      <c r="G12909">
        <f>IF(route_map__2[[#This Row],[route_label]]&lt;&gt;A12910,0,SQRT((E12910-route_map__2[[#This Row],[stop_lat]])^2 + ((F12910-route_map__2[[#This Row],[stop_lon]])*COS(RADIANS(route_map__2[[#This Row],[stop_lat]])))^2)*111.32)</f>
        <v>0.21802846889249908</v>
      </c>
    </row>
    <row r="12910" spans="1:7" hidden="1" x14ac:dyDescent="0.2">
      <c r="A12910" t="s">
        <v>413</v>
      </c>
      <c r="B12910">
        <v>0</v>
      </c>
      <c r="C12910">
        <v>7</v>
      </c>
      <c r="D12910" t="s">
        <v>1109</v>
      </c>
      <c r="E12910">
        <v>49.282263999999998</v>
      </c>
      <c r="F12910">
        <v>-123.10164399999999</v>
      </c>
      <c r="G12910">
        <f>IF(route_map__2[[#This Row],[route_label]]&lt;&gt;A12911,0,SQRT((E12911-route_map__2[[#This Row],[stop_lat]])^2 + ((F12911-route_map__2[[#This Row],[stop_lon]])*COS(RADIANS(route_map__2[[#This Row],[stop_lat]])))^2)*111.32)</f>
        <v>0.20951589920251279</v>
      </c>
    </row>
    <row r="12911" spans="1:7" hidden="1" x14ac:dyDescent="0.2">
      <c r="A12911" t="s">
        <v>413</v>
      </c>
      <c r="B12911">
        <v>0</v>
      </c>
      <c r="C12911">
        <v>8</v>
      </c>
      <c r="D12911" t="s">
        <v>1110</v>
      </c>
      <c r="E12911">
        <v>49.280810000000002</v>
      </c>
      <c r="F12911">
        <v>-123.099812</v>
      </c>
      <c r="G12911">
        <f>IF(route_map__2[[#This Row],[route_label]]&lt;&gt;A12912,0,SQRT((E12912-route_map__2[[#This Row],[stop_lat]])^2 + ((F12912-route_map__2[[#This Row],[stop_lon]])*COS(RADIANS(route_map__2[[#This Row],[stop_lat]])))^2)*111.32)</f>
        <v>0.19835474087722205</v>
      </c>
    </row>
    <row r="12912" spans="1:7" hidden="1" x14ac:dyDescent="0.2">
      <c r="A12912" t="s">
        <v>413</v>
      </c>
      <c r="B12912">
        <v>0</v>
      </c>
      <c r="C12912">
        <v>9</v>
      </c>
      <c r="D12912" t="s">
        <v>1111</v>
      </c>
      <c r="E12912">
        <v>49.279029000000001</v>
      </c>
      <c r="F12912">
        <v>-123.099896</v>
      </c>
      <c r="G12912">
        <f>IF(route_map__2[[#This Row],[route_label]]&lt;&gt;A12913,0,SQRT((E12913-route_map__2[[#This Row],[stop_lat]])^2 + ((F12913-route_map__2[[#This Row],[stop_lon]])*COS(RADIANS(route_map__2[[#This Row],[stop_lat]])))^2)*111.32)</f>
        <v>0.50381463440499785</v>
      </c>
    </row>
    <row r="12913" spans="1:7" hidden="1" x14ac:dyDescent="0.2">
      <c r="A12913" t="s">
        <v>413</v>
      </c>
      <c r="B12913">
        <v>0</v>
      </c>
      <c r="C12913">
        <v>10</v>
      </c>
      <c r="D12913" t="s">
        <v>1112</v>
      </c>
      <c r="E12913">
        <v>49.274506000000002</v>
      </c>
      <c r="F12913">
        <v>-123.10014099999999</v>
      </c>
      <c r="G12913">
        <f>IF(route_map__2[[#This Row],[route_label]]&lt;&gt;A12914,0,SQRT((E12914-route_map__2[[#This Row],[stop_lat]])^2 + ((F12914-route_map__2[[#This Row],[stop_lon]])*COS(RADIANS(route_map__2[[#This Row],[stop_lat]])))^2)*111.32)</f>
        <v>0.15967094274940752</v>
      </c>
    </row>
    <row r="12914" spans="1:7" hidden="1" x14ac:dyDescent="0.2">
      <c r="A12914" t="s">
        <v>413</v>
      </c>
      <c r="B12914">
        <v>0</v>
      </c>
      <c r="C12914">
        <v>11</v>
      </c>
      <c r="D12914" t="s">
        <v>1113</v>
      </c>
      <c r="E12914">
        <v>49.273071999999999</v>
      </c>
      <c r="F12914">
        <v>-123.100189</v>
      </c>
      <c r="G12914">
        <f>IF(route_map__2[[#This Row],[route_label]]&lt;&gt;A12915,0,SQRT((E12915-route_map__2[[#This Row],[stop_lat]])^2 + ((F12915-route_map__2[[#This Row],[stop_lon]])*COS(RADIANS(route_map__2[[#This Row],[stop_lat]])))^2)*111.32)</f>
        <v>0.2766796875534544</v>
      </c>
    </row>
    <row r="12915" spans="1:7" hidden="1" x14ac:dyDescent="0.2">
      <c r="A12915" t="s">
        <v>413</v>
      </c>
      <c r="B12915">
        <v>0</v>
      </c>
      <c r="C12915">
        <v>12</v>
      </c>
      <c r="D12915" t="s">
        <v>1114</v>
      </c>
      <c r="E12915">
        <v>49.270620999999998</v>
      </c>
      <c r="F12915">
        <v>-123.100821</v>
      </c>
      <c r="G12915">
        <f>IF(route_map__2[[#This Row],[route_label]]&lt;&gt;A12916,0,SQRT((E12916-route_map__2[[#This Row],[stop_lat]])^2 + ((F12916-route_map__2[[#This Row],[stop_lon]])*COS(RADIANS(route_map__2[[#This Row],[stop_lat]])))^2)*111.32)</f>
        <v>0.21525423135795077</v>
      </c>
    </row>
    <row r="12916" spans="1:7" hidden="1" x14ac:dyDescent="0.2">
      <c r="A12916" t="s">
        <v>413</v>
      </c>
      <c r="B12916">
        <v>0</v>
      </c>
      <c r="C12916">
        <v>13</v>
      </c>
      <c r="D12916" t="s">
        <v>1115</v>
      </c>
      <c r="E12916">
        <v>49.268687999999997</v>
      </c>
      <c r="F12916">
        <v>-123.100898</v>
      </c>
      <c r="G12916">
        <f>IF(route_map__2[[#This Row],[route_label]]&lt;&gt;A12917,0,SQRT((E12917-route_map__2[[#This Row],[stop_lat]])^2 + ((F12917-route_map__2[[#This Row],[stop_lon]])*COS(RADIANS(route_map__2[[#This Row],[stop_lat]])))^2)*111.32)</f>
        <v>0.28747986360469879</v>
      </c>
    </row>
    <row r="12917" spans="1:7" hidden="1" x14ac:dyDescent="0.2">
      <c r="A12917" t="s">
        <v>413</v>
      </c>
      <c r="B12917">
        <v>0</v>
      </c>
      <c r="C12917">
        <v>14</v>
      </c>
      <c r="D12917" t="s">
        <v>1116</v>
      </c>
      <c r="E12917">
        <v>49.266106000000001</v>
      </c>
      <c r="F12917">
        <v>-123.100973</v>
      </c>
      <c r="G12917">
        <f>IF(route_map__2[[#This Row],[route_label]]&lt;&gt;A12918,0,SQRT((E12918-route_map__2[[#This Row],[stop_lat]])^2 + ((F12918-route_map__2[[#This Row],[stop_lon]])*COS(RADIANS(route_map__2[[#This Row],[stop_lat]])))^2)*111.32)</f>
        <v>0.25979027615525135</v>
      </c>
    </row>
    <row r="12918" spans="1:7" hidden="1" x14ac:dyDescent="0.2">
      <c r="A12918" t="s">
        <v>413</v>
      </c>
      <c r="B12918">
        <v>0</v>
      </c>
      <c r="C12918">
        <v>15</v>
      </c>
      <c r="D12918" t="s">
        <v>1341</v>
      </c>
      <c r="E12918">
        <v>49.263792000000002</v>
      </c>
      <c r="F12918">
        <v>-123.100509</v>
      </c>
      <c r="G12918">
        <f>IF(route_map__2[[#This Row],[route_label]]&lt;&gt;A12919,0,SQRT((E12919-route_map__2[[#This Row],[stop_lat]])^2 + ((F12919-route_map__2[[#This Row],[stop_lon]])*COS(RADIANS(route_map__2[[#This Row],[stop_lat]])))^2)*111.32)</f>
        <v>0.21458761853570973</v>
      </c>
    </row>
    <row r="12919" spans="1:7" hidden="1" x14ac:dyDescent="0.2">
      <c r="A12919" t="s">
        <v>413</v>
      </c>
      <c r="B12919">
        <v>0</v>
      </c>
      <c r="C12919">
        <v>16</v>
      </c>
      <c r="D12919" t="s">
        <v>1342</v>
      </c>
      <c r="E12919">
        <v>49.262718999999997</v>
      </c>
      <c r="F12919">
        <v>-123.098055</v>
      </c>
      <c r="G12919">
        <f>IF(route_map__2[[#This Row],[route_label]]&lt;&gt;A12920,0,SQRT((E12920-route_map__2[[#This Row],[stop_lat]])^2 + ((F12920-route_map__2[[#This Row],[stop_lon]])*COS(RADIANS(route_map__2[[#This Row],[stop_lat]])))^2)*111.32)</f>
        <v>0.18621971000269663</v>
      </c>
    </row>
    <row r="12920" spans="1:7" hidden="1" x14ac:dyDescent="0.2">
      <c r="A12920" t="s">
        <v>413</v>
      </c>
      <c r="B12920">
        <v>0</v>
      </c>
      <c r="C12920">
        <v>17</v>
      </c>
      <c r="D12920" t="s">
        <v>1343</v>
      </c>
      <c r="E12920">
        <v>49.262453999999998</v>
      </c>
      <c r="F12920">
        <v>-123.095524</v>
      </c>
      <c r="G12920">
        <f>IF(route_map__2[[#This Row],[route_label]]&lt;&gt;A12921,0,SQRT((E12921-route_map__2[[#This Row],[stop_lat]])^2 + ((F12921-route_map__2[[#This Row],[stop_lon]])*COS(RADIANS(route_map__2[[#This Row],[stop_lat]])))^2)*111.32)</f>
        <v>0.21874372461394012</v>
      </c>
    </row>
    <row r="12921" spans="1:7" hidden="1" x14ac:dyDescent="0.2">
      <c r="A12921" t="s">
        <v>413</v>
      </c>
      <c r="B12921">
        <v>0</v>
      </c>
      <c r="C12921">
        <v>18</v>
      </c>
      <c r="D12921" t="s">
        <v>1344</v>
      </c>
      <c r="E12921">
        <v>49.262402000000002</v>
      </c>
      <c r="F12921">
        <v>-123.09251399999999</v>
      </c>
      <c r="G12921">
        <f>IF(route_map__2[[#This Row],[route_label]]&lt;&gt;A12922,0,SQRT((E12922-route_map__2[[#This Row],[stop_lat]])^2 + ((F12922-route_map__2[[#This Row],[stop_lon]])*COS(RADIANS(route_map__2[[#This Row],[stop_lat]])))^2)*111.32)</f>
        <v>0.24217027819142858</v>
      </c>
    </row>
    <row r="12922" spans="1:7" hidden="1" x14ac:dyDescent="0.2">
      <c r="A12922" t="s">
        <v>413</v>
      </c>
      <c r="B12922">
        <v>0</v>
      </c>
      <c r="C12922">
        <v>19</v>
      </c>
      <c r="D12922" t="s">
        <v>1345</v>
      </c>
      <c r="E12922">
        <v>49.262020999999997</v>
      </c>
      <c r="F12922">
        <v>-123.089232</v>
      </c>
      <c r="G12922">
        <f>IF(route_map__2[[#This Row],[route_label]]&lt;&gt;A12923,0,SQRT((E12923-route_map__2[[#This Row],[stop_lat]])^2 + ((F12923-route_map__2[[#This Row],[stop_lon]])*COS(RADIANS(route_map__2[[#This Row],[stop_lat]])))^2)*111.32)</f>
        <v>0.18938108567038775</v>
      </c>
    </row>
    <row r="12923" spans="1:7" hidden="1" x14ac:dyDescent="0.2">
      <c r="A12923" t="s">
        <v>413</v>
      </c>
      <c r="B12923">
        <v>0</v>
      </c>
      <c r="C12923">
        <v>20</v>
      </c>
      <c r="D12923" t="s">
        <v>1346</v>
      </c>
      <c r="E12923">
        <v>49.26032</v>
      </c>
      <c r="F12923">
        <v>-123.089275</v>
      </c>
      <c r="G12923">
        <f>IF(route_map__2[[#This Row],[route_label]]&lt;&gt;A12924,0,SQRT((E12924-route_map__2[[#This Row],[stop_lat]])^2 + ((F12924-route_map__2[[#This Row],[stop_lon]])*COS(RADIANS(route_map__2[[#This Row],[stop_lat]])))^2)*111.32)</f>
        <v>0.20494116303387422</v>
      </c>
    </row>
    <row r="12924" spans="1:7" hidden="1" x14ac:dyDescent="0.2">
      <c r="A12924" t="s">
        <v>413</v>
      </c>
      <c r="B12924">
        <v>0</v>
      </c>
      <c r="C12924">
        <v>21</v>
      </c>
      <c r="D12924" t="s">
        <v>1347</v>
      </c>
      <c r="E12924">
        <v>49.258479000000001</v>
      </c>
      <c r="F12924">
        <v>-123.08928400000001</v>
      </c>
      <c r="G12924">
        <f>IF(route_map__2[[#This Row],[route_label]]&lt;&gt;A12925,0,SQRT((E12925-route_map__2[[#This Row],[stop_lat]])^2 + ((F12925-route_map__2[[#This Row],[stop_lon]])*COS(RADIANS(route_map__2[[#This Row],[stop_lat]])))^2)*111.32)</f>
        <v>0.26908631920924769</v>
      </c>
    </row>
    <row r="12925" spans="1:7" hidden="1" x14ac:dyDescent="0.2">
      <c r="A12925" t="s">
        <v>413</v>
      </c>
      <c r="B12925">
        <v>0</v>
      </c>
      <c r="C12925">
        <v>22</v>
      </c>
      <c r="D12925" t="s">
        <v>1348</v>
      </c>
      <c r="E12925">
        <v>49.256115000000001</v>
      </c>
      <c r="F12925">
        <v>-123.090057</v>
      </c>
      <c r="G12925">
        <f>IF(route_map__2[[#This Row],[route_label]]&lt;&gt;A12926,0,SQRT((E12926-route_map__2[[#This Row],[stop_lat]])^2 + ((F12926-route_map__2[[#This Row],[stop_lon]])*COS(RADIANS(route_map__2[[#This Row],[stop_lat]])))^2)*111.32)</f>
        <v>0.25059422303155254</v>
      </c>
    </row>
    <row r="12926" spans="1:7" hidden="1" x14ac:dyDescent="0.2">
      <c r="A12926" t="s">
        <v>413</v>
      </c>
      <c r="B12926">
        <v>0</v>
      </c>
      <c r="C12926">
        <v>23</v>
      </c>
      <c r="D12926" t="s">
        <v>1349</v>
      </c>
      <c r="E12926">
        <v>49.253864</v>
      </c>
      <c r="F12926">
        <v>-123.090092</v>
      </c>
      <c r="G12926">
        <f>IF(route_map__2[[#This Row],[route_label]]&lt;&gt;A12927,0,SQRT((E12927-route_map__2[[#This Row],[stop_lat]])^2 + ((F12927-route_map__2[[#This Row],[stop_lon]])*COS(RADIANS(route_map__2[[#This Row],[stop_lat]])))^2)*111.32)</f>
        <v>0.24989543415742635</v>
      </c>
    </row>
    <row r="12927" spans="1:7" hidden="1" x14ac:dyDescent="0.2">
      <c r="A12927" t="s">
        <v>413</v>
      </c>
      <c r="B12927">
        <v>0</v>
      </c>
      <c r="C12927">
        <v>24</v>
      </c>
      <c r="D12927" t="s">
        <v>1350</v>
      </c>
      <c r="E12927">
        <v>49.251620000000003</v>
      </c>
      <c r="F12927">
        <v>-123.090186</v>
      </c>
      <c r="G12927">
        <f>IF(route_map__2[[#This Row],[route_label]]&lt;&gt;A12928,0,SQRT((E12928-route_map__2[[#This Row],[stop_lat]])^2 + ((F12928-route_map__2[[#This Row],[stop_lon]])*COS(RADIANS(route_map__2[[#This Row],[stop_lat]])))^2)*111.32)</f>
        <v>0.20175895020928455</v>
      </c>
    </row>
    <row r="12928" spans="1:7" hidden="1" x14ac:dyDescent="0.2">
      <c r="A12928" t="s">
        <v>413</v>
      </c>
      <c r="B12928">
        <v>0</v>
      </c>
      <c r="C12928">
        <v>25</v>
      </c>
      <c r="D12928" t="s">
        <v>1351</v>
      </c>
      <c r="E12928">
        <v>49.249808000000002</v>
      </c>
      <c r="F12928">
        <v>-123.09024599999999</v>
      </c>
      <c r="G12928">
        <f>IF(route_map__2[[#This Row],[route_label]]&lt;&gt;A12929,0,SQRT((E12929-route_map__2[[#This Row],[stop_lat]])^2 + ((F12929-route_map__2[[#This Row],[stop_lon]])*COS(RADIANS(route_map__2[[#This Row],[stop_lat]])))^2)*111.32)</f>
        <v>0.16721415054730854</v>
      </c>
    </row>
    <row r="12929" spans="1:7" hidden="1" x14ac:dyDescent="0.2">
      <c r="A12929" t="s">
        <v>413</v>
      </c>
      <c r="B12929">
        <v>0</v>
      </c>
      <c r="C12929">
        <v>26</v>
      </c>
      <c r="D12929" t="s">
        <v>1352</v>
      </c>
      <c r="E12929">
        <v>49.248305999999999</v>
      </c>
      <c r="F12929">
        <v>-123.090273</v>
      </c>
      <c r="G12929">
        <f>IF(route_map__2[[#This Row],[route_label]]&lt;&gt;A12930,0,SQRT((E12930-route_map__2[[#This Row],[stop_lat]])^2 + ((F12930-route_map__2[[#This Row],[stop_lon]])*COS(RADIANS(route_map__2[[#This Row],[stop_lat]])))^2)*111.32)</f>
        <v>0.22276583959787694</v>
      </c>
    </row>
    <row r="12930" spans="1:7" hidden="1" x14ac:dyDescent="0.2">
      <c r="A12930" t="s">
        <v>413</v>
      </c>
      <c r="B12930">
        <v>0</v>
      </c>
      <c r="C12930">
        <v>27</v>
      </c>
      <c r="D12930" t="s">
        <v>1353</v>
      </c>
      <c r="E12930">
        <v>49.246305</v>
      </c>
      <c r="F12930">
        <v>-123.09030799999999</v>
      </c>
      <c r="G12930">
        <f>IF(route_map__2[[#This Row],[route_label]]&lt;&gt;A12931,0,SQRT((E12931-route_map__2[[#This Row],[stop_lat]])^2 + ((F12931-route_map__2[[#This Row],[stop_lon]])*COS(RADIANS(route_map__2[[#This Row],[stop_lat]])))^2)*111.32)</f>
        <v>0.22917031299255483</v>
      </c>
    </row>
    <row r="12931" spans="1:7" hidden="1" x14ac:dyDescent="0.2">
      <c r="A12931" t="s">
        <v>413</v>
      </c>
      <c r="B12931">
        <v>0</v>
      </c>
      <c r="C12931">
        <v>28</v>
      </c>
      <c r="D12931" t="s">
        <v>1354</v>
      </c>
      <c r="E12931">
        <v>49.244247000000001</v>
      </c>
      <c r="F12931">
        <v>-123.090388</v>
      </c>
      <c r="G12931">
        <f>IF(route_map__2[[#This Row],[route_label]]&lt;&gt;A12932,0,SQRT((E12932-route_map__2[[#This Row],[stop_lat]])^2 + ((F12932-route_map__2[[#This Row],[stop_lon]])*COS(RADIANS(route_map__2[[#This Row],[stop_lat]])))^2)*111.32)</f>
        <v>0.2210915651873897</v>
      </c>
    </row>
    <row r="12932" spans="1:7" hidden="1" x14ac:dyDescent="0.2">
      <c r="A12932" t="s">
        <v>413</v>
      </c>
      <c r="B12932">
        <v>0</v>
      </c>
      <c r="C12932">
        <v>29</v>
      </c>
      <c r="D12932" t="s">
        <v>1355</v>
      </c>
      <c r="E12932">
        <v>49.242260999999999</v>
      </c>
      <c r="F12932">
        <v>-123.090417</v>
      </c>
      <c r="G12932">
        <f>IF(route_map__2[[#This Row],[route_label]]&lt;&gt;A12933,0,SQRT((E12933-route_map__2[[#This Row],[stop_lat]])^2 + ((F12933-route_map__2[[#This Row],[stop_lon]])*COS(RADIANS(route_map__2[[#This Row],[stop_lat]])))^2)*111.32)</f>
        <v>0.25440233874354712</v>
      </c>
    </row>
    <row r="12933" spans="1:7" hidden="1" x14ac:dyDescent="0.2">
      <c r="A12933" t="s">
        <v>413</v>
      </c>
      <c r="B12933">
        <v>0</v>
      </c>
      <c r="C12933">
        <v>30</v>
      </c>
      <c r="D12933" t="s">
        <v>1356</v>
      </c>
      <c r="E12933">
        <v>49.239975999999999</v>
      </c>
      <c r="F12933">
        <v>-123.090476</v>
      </c>
      <c r="G12933">
        <f>IF(route_map__2[[#This Row],[route_label]]&lt;&gt;A12934,0,SQRT((E12934-route_map__2[[#This Row],[stop_lat]])^2 + ((F12934-route_map__2[[#This Row],[stop_lon]])*COS(RADIANS(route_map__2[[#This Row],[stop_lat]])))^2)*111.32)</f>
        <v>0.21497666161961307</v>
      </c>
    </row>
    <row r="12934" spans="1:7" hidden="1" x14ac:dyDescent="0.2">
      <c r="A12934" t="s">
        <v>413</v>
      </c>
      <c r="B12934">
        <v>0</v>
      </c>
      <c r="C12934">
        <v>31</v>
      </c>
      <c r="D12934" t="s">
        <v>1357</v>
      </c>
      <c r="E12934">
        <v>49.238045</v>
      </c>
      <c r="F12934">
        <v>-123.090514</v>
      </c>
      <c r="G12934">
        <f>IF(route_map__2[[#This Row],[route_label]]&lt;&gt;A12935,0,SQRT((E12935-route_map__2[[#This Row],[stop_lat]])^2 + ((F12935-route_map__2[[#This Row],[stop_lon]])*COS(RADIANS(route_map__2[[#This Row],[stop_lat]])))^2)*111.32)</f>
        <v>0.22231120131373019</v>
      </c>
    </row>
    <row r="12935" spans="1:7" hidden="1" x14ac:dyDescent="0.2">
      <c r="A12935" t="s">
        <v>413</v>
      </c>
      <c r="B12935">
        <v>0</v>
      </c>
      <c r="C12935">
        <v>32</v>
      </c>
      <c r="D12935" t="s">
        <v>1358</v>
      </c>
      <c r="E12935">
        <v>49.236049000000001</v>
      </c>
      <c r="F12935">
        <v>-123.090613</v>
      </c>
      <c r="G12935">
        <f>IF(route_map__2[[#This Row],[route_label]]&lt;&gt;A12936,0,SQRT((E12936-route_map__2[[#This Row],[stop_lat]])^2 + ((F12936-route_map__2[[#This Row],[stop_lon]])*COS(RADIANS(route_map__2[[#This Row],[stop_lat]])))^2)*111.32)</f>
        <v>0.17011938386881684</v>
      </c>
    </row>
    <row r="12936" spans="1:7" hidden="1" x14ac:dyDescent="0.2">
      <c r="A12936" t="s">
        <v>413</v>
      </c>
      <c r="B12936">
        <v>0</v>
      </c>
      <c r="C12936">
        <v>33</v>
      </c>
      <c r="D12936" t="s">
        <v>1359</v>
      </c>
      <c r="E12936">
        <v>49.234521000000001</v>
      </c>
      <c r="F12936">
        <v>-123.09065099999999</v>
      </c>
      <c r="G12936">
        <f>IF(route_map__2[[#This Row],[route_label]]&lt;&gt;A12937,0,SQRT((E12937-route_map__2[[#This Row],[stop_lat]])^2 + ((F12937-route_map__2[[#This Row],[stop_lon]])*COS(RADIANS(route_map__2[[#This Row],[stop_lat]])))^2)*111.32)</f>
        <v>0.22769994387691897</v>
      </c>
    </row>
    <row r="12937" spans="1:7" hidden="1" x14ac:dyDescent="0.2">
      <c r="A12937" t="s">
        <v>413</v>
      </c>
      <c r="B12937">
        <v>0</v>
      </c>
      <c r="C12937">
        <v>34</v>
      </c>
      <c r="D12937" t="s">
        <v>1360</v>
      </c>
      <c r="E12937">
        <v>49.232475999999998</v>
      </c>
      <c r="F12937">
        <v>-123.090717</v>
      </c>
      <c r="G12937">
        <f>IF(route_map__2[[#This Row],[route_label]]&lt;&gt;A12938,0,SQRT((E12938-route_map__2[[#This Row],[stop_lat]])^2 + ((F12938-route_map__2[[#This Row],[stop_lon]])*COS(RADIANS(route_map__2[[#This Row],[stop_lat]])))^2)*111.32)</f>
        <v>0.19558945612531775</v>
      </c>
    </row>
    <row r="12938" spans="1:7" hidden="1" x14ac:dyDescent="0.2">
      <c r="A12938" t="s">
        <v>413</v>
      </c>
      <c r="B12938">
        <v>0</v>
      </c>
      <c r="C12938">
        <v>35</v>
      </c>
      <c r="D12938" t="s">
        <v>1361</v>
      </c>
      <c r="E12938">
        <v>49.230719000000001</v>
      </c>
      <c r="F12938">
        <v>-123.09071299999999</v>
      </c>
      <c r="G12938">
        <f>IF(route_map__2[[#This Row],[route_label]]&lt;&gt;A12939,0,SQRT((E12939-route_map__2[[#This Row],[stop_lat]])^2 + ((F12939-route_map__2[[#This Row],[stop_lon]])*COS(RADIANS(route_map__2[[#This Row],[stop_lat]])))^2)*111.32)</f>
        <v>0.20285631514633073</v>
      </c>
    </row>
    <row r="12939" spans="1:7" hidden="1" x14ac:dyDescent="0.2">
      <c r="A12939" t="s">
        <v>413</v>
      </c>
      <c r="B12939">
        <v>0</v>
      </c>
      <c r="C12939">
        <v>36</v>
      </c>
      <c r="D12939" t="s">
        <v>1362</v>
      </c>
      <c r="E12939">
        <v>49.228897000000003</v>
      </c>
      <c r="F12939">
        <v>-123.090762</v>
      </c>
      <c r="G12939">
        <f>IF(route_map__2[[#This Row],[route_label]]&lt;&gt;A12940,0,SQRT((E12940-route_map__2[[#This Row],[stop_lat]])^2 + ((F12940-route_map__2[[#This Row],[stop_lon]])*COS(RADIANS(route_map__2[[#This Row],[stop_lat]])))^2)*111.32)</f>
        <v>0.20018769479827994</v>
      </c>
    </row>
    <row r="12940" spans="1:7" hidden="1" x14ac:dyDescent="0.2">
      <c r="A12940" t="s">
        <v>413</v>
      </c>
      <c r="B12940">
        <v>0</v>
      </c>
      <c r="C12940">
        <v>37</v>
      </c>
      <c r="D12940" t="s">
        <v>1363</v>
      </c>
      <c r="E12940">
        <v>49.227099000000003</v>
      </c>
      <c r="F12940">
        <v>-123.090813</v>
      </c>
      <c r="G12940">
        <f>IF(route_map__2[[#This Row],[route_label]]&lt;&gt;A12941,0,SQRT((E12941-route_map__2[[#This Row],[stop_lat]])^2 + ((F12941-route_map__2[[#This Row],[stop_lon]])*COS(RADIANS(route_map__2[[#This Row],[stop_lat]])))^2)*111.32)</f>
        <v>0.21898820090790816</v>
      </c>
    </row>
    <row r="12941" spans="1:7" hidden="1" x14ac:dyDescent="0.2">
      <c r="A12941" t="s">
        <v>413</v>
      </c>
      <c r="B12941">
        <v>0</v>
      </c>
      <c r="C12941">
        <v>38</v>
      </c>
      <c r="D12941" t="s">
        <v>1364</v>
      </c>
      <c r="E12941">
        <v>49.225133</v>
      </c>
      <c r="F12941">
        <v>-123.090918</v>
      </c>
      <c r="G12941">
        <f>IF(route_map__2[[#This Row],[route_label]]&lt;&gt;A12942,0,SQRT((E12942-route_map__2[[#This Row],[stop_lat]])^2 + ((F12942-route_map__2[[#This Row],[stop_lon]])*COS(RADIANS(route_map__2[[#This Row],[stop_lat]])))^2)*111.32)</f>
        <v>0.20496075153701221</v>
      </c>
    </row>
    <row r="12942" spans="1:7" hidden="1" x14ac:dyDescent="0.2">
      <c r="A12942" t="s">
        <v>413</v>
      </c>
      <c r="B12942">
        <v>0</v>
      </c>
      <c r="C12942">
        <v>39</v>
      </c>
      <c r="D12942" t="s">
        <v>1365</v>
      </c>
      <c r="E12942">
        <v>49.223292000000001</v>
      </c>
      <c r="F12942">
        <v>-123.090958</v>
      </c>
      <c r="G12942">
        <f>IF(route_map__2[[#This Row],[route_label]]&lt;&gt;A12943,0,SQRT((E12943-route_map__2[[#This Row],[stop_lat]])^2 + ((F12943-route_map__2[[#This Row],[stop_lon]])*COS(RADIANS(route_map__2[[#This Row],[stop_lat]])))^2)*111.32)</f>
        <v>0.20173495187192123</v>
      </c>
    </row>
    <row r="12943" spans="1:7" hidden="1" x14ac:dyDescent="0.2">
      <c r="A12943" t="s">
        <v>413</v>
      </c>
      <c r="B12943">
        <v>0</v>
      </c>
      <c r="C12943">
        <v>40</v>
      </c>
      <c r="D12943" t="s">
        <v>1366</v>
      </c>
      <c r="E12943">
        <v>49.22148</v>
      </c>
      <c r="F12943">
        <v>-123.09099999999999</v>
      </c>
      <c r="G12943">
        <f>IF(route_map__2[[#This Row],[route_label]]&lt;&gt;A12944,0,SQRT((E12944-route_map__2[[#This Row],[stop_lat]])^2 + ((F12944-route_map__2[[#This Row],[stop_lon]])*COS(RADIANS(route_map__2[[#This Row],[stop_lat]])))^2)*111.32)</f>
        <v>0.2046466678337375</v>
      </c>
    </row>
    <row r="12944" spans="1:7" hidden="1" x14ac:dyDescent="0.2">
      <c r="A12944" t="s">
        <v>413</v>
      </c>
      <c r="B12944">
        <v>0</v>
      </c>
      <c r="C12944">
        <v>41</v>
      </c>
      <c r="D12944" t="s">
        <v>1367</v>
      </c>
      <c r="E12944">
        <v>49.219642</v>
      </c>
      <c r="F12944">
        <v>-123.09105599999999</v>
      </c>
      <c r="G12944">
        <f>IF(route_map__2[[#This Row],[route_label]]&lt;&gt;A12945,0,SQRT((E12945-route_map__2[[#This Row],[stop_lat]])^2 + ((F12945-route_map__2[[#This Row],[stop_lon]])*COS(RADIANS(route_map__2[[#This Row],[stop_lat]])))^2)*111.32)</f>
        <v>0.18981864860905262</v>
      </c>
    </row>
    <row r="12945" spans="1:7" hidden="1" x14ac:dyDescent="0.2">
      <c r="A12945" t="s">
        <v>413</v>
      </c>
      <c r="B12945">
        <v>0</v>
      </c>
      <c r="C12945">
        <v>42</v>
      </c>
      <c r="D12945" t="s">
        <v>1368</v>
      </c>
      <c r="E12945">
        <v>49.217936999999999</v>
      </c>
      <c r="F12945">
        <v>-123.091092</v>
      </c>
      <c r="G12945">
        <f>IF(route_map__2[[#This Row],[route_label]]&lt;&gt;A12946,0,SQRT((E12946-route_map__2[[#This Row],[stop_lat]])^2 + ((F12946-route_map__2[[#This Row],[stop_lon]])*COS(RADIANS(route_map__2[[#This Row],[stop_lat]])))^2)*111.32)</f>
        <v>0.18959223850309423</v>
      </c>
    </row>
    <row r="12946" spans="1:7" hidden="1" x14ac:dyDescent="0.2">
      <c r="A12946" t="s">
        <v>413</v>
      </c>
      <c r="B12946">
        <v>0</v>
      </c>
      <c r="C12946">
        <v>43</v>
      </c>
      <c r="D12946" t="s">
        <v>1369</v>
      </c>
      <c r="E12946">
        <v>49.216234</v>
      </c>
      <c r="F12946">
        <v>-123.09112399999999</v>
      </c>
      <c r="G12946">
        <f>IF(route_map__2[[#This Row],[route_label]]&lt;&gt;A12947,0,SQRT((E12947-route_map__2[[#This Row],[stop_lat]])^2 + ((F12947-route_map__2[[#This Row],[stop_lon]])*COS(RADIANS(route_map__2[[#This Row],[stop_lat]])))^2)*111.32)</f>
        <v>0.18513888330452621</v>
      </c>
    </row>
    <row r="12947" spans="1:7" hidden="1" x14ac:dyDescent="0.2">
      <c r="A12947" t="s">
        <v>413</v>
      </c>
      <c r="B12947">
        <v>0</v>
      </c>
      <c r="C12947">
        <v>44</v>
      </c>
      <c r="D12947" t="s">
        <v>1370</v>
      </c>
      <c r="E12947">
        <v>49.214570999999999</v>
      </c>
      <c r="F12947">
        <v>-123.091155</v>
      </c>
      <c r="G12947">
        <f>IF(route_map__2[[#This Row],[route_label]]&lt;&gt;A12948,0,SQRT((E12948-route_map__2[[#This Row],[stop_lat]])^2 + ((F12948-route_map__2[[#This Row],[stop_lon]])*COS(RADIANS(route_map__2[[#This Row],[stop_lat]])))^2)*111.32)</f>
        <v>0.20283385174159535</v>
      </c>
    </row>
    <row r="12948" spans="1:7" hidden="1" x14ac:dyDescent="0.2">
      <c r="A12948" t="s">
        <v>413</v>
      </c>
      <c r="B12948">
        <v>0</v>
      </c>
      <c r="C12948">
        <v>45</v>
      </c>
      <c r="D12948" t="s">
        <v>1371</v>
      </c>
      <c r="E12948">
        <v>49.212749000000002</v>
      </c>
      <c r="F12948">
        <v>-123.09118100000001</v>
      </c>
      <c r="G12948">
        <f>IF(route_map__2[[#This Row],[route_label]]&lt;&gt;A12949,0,SQRT((E12949-route_map__2[[#This Row],[stop_lat]])^2 + ((F12949-route_map__2[[#This Row],[stop_lon]])*COS(RADIANS(route_map__2[[#This Row],[stop_lat]])))^2)*111.32)</f>
        <v>0.13817431964345231</v>
      </c>
    </row>
    <row r="12949" spans="1:7" hidden="1" x14ac:dyDescent="0.2">
      <c r="A12949" t="s">
        <v>413</v>
      </c>
      <c r="B12949">
        <v>0</v>
      </c>
      <c r="C12949">
        <v>46</v>
      </c>
      <c r="D12949" t="s">
        <v>1372</v>
      </c>
      <c r="E12949">
        <v>49.211508000000002</v>
      </c>
      <c r="F12949">
        <v>-123.091218</v>
      </c>
      <c r="G12949">
        <f>IF(route_map__2[[#This Row],[route_label]]&lt;&gt;A12950,0,SQRT((E12950-route_map__2[[#This Row],[stop_lat]])^2 + ((F12950-route_map__2[[#This Row],[stop_lon]])*COS(RADIANS(route_map__2[[#This Row],[stop_lat]])))^2)*111.32)</f>
        <v>0.12539816188891911</v>
      </c>
    </row>
    <row r="12950" spans="1:7" hidden="1" x14ac:dyDescent="0.2">
      <c r="A12950" t="s">
        <v>413</v>
      </c>
      <c r="B12950">
        <v>0</v>
      </c>
      <c r="C12950">
        <v>47</v>
      </c>
      <c r="D12950" t="s">
        <v>2606</v>
      </c>
      <c r="E12950">
        <v>49.211132999999997</v>
      </c>
      <c r="F12950">
        <v>-123.092844</v>
      </c>
      <c r="G12950">
        <f>IF(route_map__2[[#This Row],[route_label]]&lt;&gt;A12951,0,SQRT((E12951-route_map__2[[#This Row],[stop_lat]])^2 + ((F12951-route_map__2[[#This Row],[stop_lon]])*COS(RADIANS(route_map__2[[#This Row],[stop_lat]])))^2)*111.32)</f>
        <v>5.8629479576899103E-2</v>
      </c>
    </row>
    <row r="12951" spans="1:7" hidden="1" x14ac:dyDescent="0.2">
      <c r="A12951" t="s">
        <v>413</v>
      </c>
      <c r="B12951">
        <v>0</v>
      </c>
      <c r="C12951">
        <v>48</v>
      </c>
      <c r="D12951" t="s">
        <v>2606</v>
      </c>
      <c r="E12951">
        <v>49.211145000000002</v>
      </c>
      <c r="F12951">
        <v>-123.09365</v>
      </c>
      <c r="G12951">
        <f>IF(route_map__2[[#This Row],[route_label]]&lt;&gt;A12952,0,SQRT((E12952-route_map__2[[#This Row],[stop_lat]])^2 + ((F12952-route_map__2[[#This Row],[stop_lon]])*COS(RADIANS(route_map__2[[#This Row],[stop_lat]])))^2)*111.32)</f>
        <v>0.3890195968840891</v>
      </c>
    </row>
    <row r="12952" spans="1:7" hidden="1" x14ac:dyDescent="0.2">
      <c r="A12952" t="s">
        <v>413</v>
      </c>
      <c r="B12952">
        <v>0</v>
      </c>
      <c r="C12952">
        <v>49</v>
      </c>
      <c r="D12952" t="s">
        <v>2607</v>
      </c>
      <c r="E12952">
        <v>49.210898</v>
      </c>
      <c r="F12952">
        <v>-123.098986</v>
      </c>
      <c r="G12952">
        <f>IF(route_map__2[[#This Row],[route_label]]&lt;&gt;A12953,0,SQRT((E12953-route_map__2[[#This Row],[stop_lat]])^2 + ((F12953-route_map__2[[#This Row],[stop_lon]])*COS(RADIANS(route_map__2[[#This Row],[stop_lat]])))^2)*111.32)</f>
        <v>0.29939514121670435</v>
      </c>
    </row>
    <row r="12953" spans="1:7" hidden="1" x14ac:dyDescent="0.2">
      <c r="A12953" t="s">
        <v>413</v>
      </c>
      <c r="B12953">
        <v>0</v>
      </c>
      <c r="C12953">
        <v>50</v>
      </c>
      <c r="D12953" t="s">
        <v>1140</v>
      </c>
      <c r="E12953">
        <v>49.211486999999998</v>
      </c>
      <c r="F12953">
        <v>-123.103003</v>
      </c>
      <c r="G12953">
        <f>IF(route_map__2[[#This Row],[route_label]]&lt;&gt;A12954,0,SQRT((E12954-route_map__2[[#This Row],[stop_lat]])^2 + ((F12954-route_map__2[[#This Row],[stop_lon]])*COS(RADIANS(route_map__2[[#This Row],[stop_lat]])))^2)*111.32)</f>
        <v>0.31097372608491913</v>
      </c>
    </row>
    <row r="12954" spans="1:7" hidden="1" x14ac:dyDescent="0.2">
      <c r="A12954" t="s">
        <v>413</v>
      </c>
      <c r="B12954">
        <v>0</v>
      </c>
      <c r="C12954">
        <v>51</v>
      </c>
      <c r="D12954" t="s">
        <v>1141</v>
      </c>
      <c r="E12954">
        <v>49.212459000000003</v>
      </c>
      <c r="F12954">
        <v>-123.107012</v>
      </c>
      <c r="G12954">
        <f>IF(route_map__2[[#This Row],[route_label]]&lt;&gt;A12955,0,SQRT((E12955-route_map__2[[#This Row],[stop_lat]])^2 + ((F12955-route_map__2[[#This Row],[stop_lon]])*COS(RADIANS(route_map__2[[#This Row],[stop_lat]])))^2)*111.32)</f>
        <v>0.2485569125612711</v>
      </c>
    </row>
    <row r="12955" spans="1:7" hidden="1" x14ac:dyDescent="0.2">
      <c r="A12955" t="s">
        <v>413</v>
      </c>
      <c r="B12955">
        <v>0</v>
      </c>
      <c r="C12955">
        <v>52</v>
      </c>
      <c r="D12955" t="s">
        <v>1142</v>
      </c>
      <c r="E12955">
        <v>49.212212000000001</v>
      </c>
      <c r="F12955">
        <v>-123.110409</v>
      </c>
      <c r="G12955">
        <f>IF(route_map__2[[#This Row],[route_label]]&lt;&gt;A12956,0,SQRT((E12956-route_map__2[[#This Row],[stop_lat]])^2 + ((F12956-route_map__2[[#This Row],[stop_lon]])*COS(RADIANS(route_map__2[[#This Row],[stop_lat]])))^2)*111.32)</f>
        <v>0.52097697169907276</v>
      </c>
    </row>
    <row r="12956" spans="1:7" hidden="1" x14ac:dyDescent="0.2">
      <c r="A12956" t="s">
        <v>413</v>
      </c>
      <c r="B12956">
        <v>0</v>
      </c>
      <c r="C12956">
        <v>53</v>
      </c>
      <c r="D12956" t="s">
        <v>1143</v>
      </c>
      <c r="E12956">
        <v>49.209383000000003</v>
      </c>
      <c r="F12956">
        <v>-123.11611600000001</v>
      </c>
      <c r="G12956">
        <f>IF(route_map__2[[#This Row],[route_label]]&lt;&gt;A12957,0,SQRT((E12957-route_map__2[[#This Row],[stop_lat]])^2 + ((F12957-route_map__2[[#This Row],[stop_lon]])*COS(RADIANS(route_map__2[[#This Row],[stop_lat]])))^2)*111.32)</f>
        <v>6.1068917730724294E-2</v>
      </c>
    </row>
    <row r="12957" spans="1:7" hidden="1" x14ac:dyDescent="0.2">
      <c r="A12957" t="s">
        <v>413</v>
      </c>
      <c r="B12957">
        <v>1</v>
      </c>
      <c r="C12957">
        <v>1</v>
      </c>
      <c r="D12957" t="s">
        <v>1070</v>
      </c>
      <c r="E12957">
        <v>49.209086999999997</v>
      </c>
      <c r="F12957">
        <v>-123.116823</v>
      </c>
      <c r="G12957">
        <f>IF(route_map__2[[#This Row],[route_label]]&lt;&gt;A12958,0,SQRT((E12958-route_map__2[[#This Row],[stop_lat]])^2 + ((F12958-route_map__2[[#This Row],[stop_lon]])*COS(RADIANS(route_map__2[[#This Row],[stop_lat]])))^2)*111.32)</f>
        <v>0.64892310239309225</v>
      </c>
    </row>
    <row r="12958" spans="1:7" hidden="1" x14ac:dyDescent="0.2">
      <c r="A12958" t="s">
        <v>413</v>
      </c>
      <c r="B12958">
        <v>1</v>
      </c>
      <c r="C12958">
        <v>2</v>
      </c>
      <c r="D12958" t="s">
        <v>1071</v>
      </c>
      <c r="E12958">
        <v>49.212198000000001</v>
      </c>
      <c r="F12958">
        <v>-123.10927700000001</v>
      </c>
      <c r="G12958">
        <f>IF(route_map__2[[#This Row],[route_label]]&lt;&gt;A12959,0,SQRT((E12959-route_map__2[[#This Row],[stop_lat]])^2 + ((F12959-route_map__2[[#This Row],[stop_lon]])*COS(RADIANS(route_map__2[[#This Row],[stop_lat]])))^2)*111.32)</f>
        <v>0.23795747613769708</v>
      </c>
    </row>
    <row r="12959" spans="1:7" hidden="1" x14ac:dyDescent="0.2">
      <c r="A12959" t="s">
        <v>413</v>
      </c>
      <c r="B12959">
        <v>1</v>
      </c>
      <c r="C12959">
        <v>3</v>
      </c>
      <c r="D12959" t="s">
        <v>1072</v>
      </c>
      <c r="E12959">
        <v>49.212139999999998</v>
      </c>
      <c r="F12959">
        <v>-123.10600599999999</v>
      </c>
      <c r="G12959">
        <f>IF(route_map__2[[#This Row],[route_label]]&lt;&gt;A12960,0,SQRT((E12960-route_map__2[[#This Row],[stop_lat]])^2 + ((F12960-route_map__2[[#This Row],[stop_lon]])*COS(RADIANS(route_map__2[[#This Row],[stop_lat]])))^2)*111.32)</f>
        <v>0.35898518123823181</v>
      </c>
    </row>
    <row r="12960" spans="1:7" hidden="1" x14ac:dyDescent="0.2">
      <c r="A12960" t="s">
        <v>413</v>
      </c>
      <c r="B12960">
        <v>1</v>
      </c>
      <c r="C12960">
        <v>4</v>
      </c>
      <c r="D12960" t="s">
        <v>2514</v>
      </c>
      <c r="E12960">
        <v>49.210807000000003</v>
      </c>
      <c r="F12960">
        <v>-123.101511</v>
      </c>
      <c r="G12960">
        <f>IF(route_map__2[[#This Row],[route_label]]&lt;&gt;A12961,0,SQRT((E12961-route_map__2[[#This Row],[stop_lat]])^2 + ((F12961-route_map__2[[#This Row],[stop_lon]])*COS(RADIANS(route_map__2[[#This Row],[stop_lat]])))^2)*111.32)</f>
        <v>0.25936803605853581</v>
      </c>
    </row>
    <row r="12961" spans="1:7" hidden="1" x14ac:dyDescent="0.2">
      <c r="A12961" t="s">
        <v>413</v>
      </c>
      <c r="B12961">
        <v>1</v>
      </c>
      <c r="C12961">
        <v>5</v>
      </c>
      <c r="D12961" t="s">
        <v>2558</v>
      </c>
      <c r="E12961">
        <v>49.210766999999997</v>
      </c>
      <c r="F12961">
        <v>-123.097945</v>
      </c>
      <c r="G12961">
        <f>IF(route_map__2[[#This Row],[route_label]]&lt;&gt;A12962,0,SQRT((E12962-route_map__2[[#This Row],[stop_lat]])^2 + ((F12962-route_map__2[[#This Row],[stop_lon]])*COS(RADIANS(route_map__2[[#This Row],[stop_lat]])))^2)*111.32)</f>
        <v>0.31599226227031996</v>
      </c>
    </row>
    <row r="12962" spans="1:7" hidden="1" x14ac:dyDescent="0.2">
      <c r="A12962" t="s">
        <v>413</v>
      </c>
      <c r="B12962">
        <v>1</v>
      </c>
      <c r="C12962">
        <v>6</v>
      </c>
      <c r="D12962" t="s">
        <v>2559</v>
      </c>
      <c r="E12962">
        <v>49.210917999999999</v>
      </c>
      <c r="F12962">
        <v>-123.09360599999999</v>
      </c>
      <c r="G12962">
        <f>IF(route_map__2[[#This Row],[route_label]]&lt;&gt;A12963,0,SQRT((E12963-route_map__2[[#This Row],[stop_lat]])^2 + ((F12963-route_map__2[[#This Row],[stop_lon]])*COS(RADIANS(route_map__2[[#This Row],[stop_lat]])))^2)*111.32)</f>
        <v>0.23770618674632188</v>
      </c>
    </row>
    <row r="12963" spans="1:7" hidden="1" x14ac:dyDescent="0.2">
      <c r="A12963" t="s">
        <v>413</v>
      </c>
      <c r="B12963">
        <v>1</v>
      </c>
      <c r="C12963">
        <v>7</v>
      </c>
      <c r="D12963" t="s">
        <v>1374</v>
      </c>
      <c r="E12963">
        <v>49.212147000000002</v>
      </c>
      <c r="F12963">
        <v>-123.09093300000001</v>
      </c>
      <c r="G12963">
        <f>IF(route_map__2[[#This Row],[route_label]]&lt;&gt;A12964,0,SQRT((E12964-route_map__2[[#This Row],[stop_lat]])^2 + ((F12964-route_map__2[[#This Row],[stop_lon]])*COS(RADIANS(route_map__2[[#This Row],[stop_lat]])))^2)*111.32)</f>
        <v>0.23311428873174522</v>
      </c>
    </row>
    <row r="12964" spans="1:7" hidden="1" x14ac:dyDescent="0.2">
      <c r="A12964" t="s">
        <v>413</v>
      </c>
      <c r="B12964">
        <v>1</v>
      </c>
      <c r="C12964">
        <v>8</v>
      </c>
      <c r="D12964" t="s">
        <v>1375</v>
      </c>
      <c r="E12964">
        <v>49.214241000000001</v>
      </c>
      <c r="F12964">
        <v>-123.090903</v>
      </c>
      <c r="G12964">
        <f>IF(route_map__2[[#This Row],[route_label]]&lt;&gt;A12965,0,SQRT((E12965-route_map__2[[#This Row],[stop_lat]])^2 + ((F12965-route_map__2[[#This Row],[stop_lon]])*COS(RADIANS(route_map__2[[#This Row],[stop_lat]])))^2)*111.32)</f>
        <v>0.18991865809762143</v>
      </c>
    </row>
    <row r="12965" spans="1:7" hidden="1" x14ac:dyDescent="0.2">
      <c r="A12965" t="s">
        <v>413</v>
      </c>
      <c r="B12965">
        <v>1</v>
      </c>
      <c r="C12965">
        <v>9</v>
      </c>
      <c r="D12965" t="s">
        <v>1376</v>
      </c>
      <c r="E12965">
        <v>49.215947</v>
      </c>
      <c r="F12965">
        <v>-123.090881</v>
      </c>
      <c r="G12965">
        <f>IF(route_map__2[[#This Row],[route_label]]&lt;&gt;A12966,0,SQRT((E12966-route_map__2[[#This Row],[stop_lat]])^2 + ((F12966-route_map__2[[#This Row],[stop_lon]])*COS(RADIANS(route_map__2[[#This Row],[stop_lat]])))^2)*111.32)</f>
        <v>0.38753463774802799</v>
      </c>
    </row>
    <row r="12966" spans="1:7" hidden="1" x14ac:dyDescent="0.2">
      <c r="A12966" t="s">
        <v>413</v>
      </c>
      <c r="B12966">
        <v>1</v>
      </c>
      <c r="C12966">
        <v>10</v>
      </c>
      <c r="D12966" t="s">
        <v>1377</v>
      </c>
      <c r="E12966">
        <v>49.219428000000001</v>
      </c>
      <c r="F12966">
        <v>-123.09081500000001</v>
      </c>
      <c r="G12966">
        <f>IF(route_map__2[[#This Row],[route_label]]&lt;&gt;A12967,0,SQRT((E12967-route_map__2[[#This Row],[stop_lat]])^2 + ((F12967-route_map__2[[#This Row],[stop_lon]])*COS(RADIANS(route_map__2[[#This Row],[stop_lat]])))^2)*111.32)</f>
        <v>0.20398335469713055</v>
      </c>
    </row>
    <row r="12967" spans="1:7" hidden="1" x14ac:dyDescent="0.2">
      <c r="A12967" t="s">
        <v>413</v>
      </c>
      <c r="B12967">
        <v>1</v>
      </c>
      <c r="C12967">
        <v>11</v>
      </c>
      <c r="D12967" t="s">
        <v>1378</v>
      </c>
      <c r="E12967">
        <v>49.221260000000001</v>
      </c>
      <c r="F12967">
        <v>-123.090756</v>
      </c>
      <c r="G12967">
        <f>IF(route_map__2[[#This Row],[route_label]]&lt;&gt;A12968,0,SQRT((E12968-route_map__2[[#This Row],[stop_lat]])^2 + ((F12968-route_map__2[[#This Row],[stop_lon]])*COS(RADIANS(route_map__2[[#This Row],[stop_lat]])))^2)*111.32)</f>
        <v>0.19740251165851774</v>
      </c>
    </row>
    <row r="12968" spans="1:7" hidden="1" x14ac:dyDescent="0.2">
      <c r="A12968" t="s">
        <v>413</v>
      </c>
      <c r="B12968">
        <v>1</v>
      </c>
      <c r="C12968">
        <v>12</v>
      </c>
      <c r="D12968" t="s">
        <v>1379</v>
      </c>
      <c r="E12968">
        <v>49.223033000000001</v>
      </c>
      <c r="F12968">
        <v>-123.09070699999999</v>
      </c>
      <c r="G12968">
        <f>IF(route_map__2[[#This Row],[route_label]]&lt;&gt;A12969,0,SQRT((E12969-route_map__2[[#This Row],[stop_lat]])^2 + ((F12969-route_map__2[[#This Row],[stop_lon]])*COS(RADIANS(route_map__2[[#This Row],[stop_lat]])))^2)*111.32)</f>
        <v>0.30427314107662412</v>
      </c>
    </row>
    <row r="12969" spans="1:7" hidden="1" x14ac:dyDescent="0.2">
      <c r="A12969" t="s">
        <v>413</v>
      </c>
      <c r="B12969">
        <v>1</v>
      </c>
      <c r="C12969">
        <v>13</v>
      </c>
      <c r="D12969" t="s">
        <v>1380</v>
      </c>
      <c r="E12969">
        <v>49.225766</v>
      </c>
      <c r="F12969">
        <v>-123.090643</v>
      </c>
      <c r="G12969">
        <f>IF(route_map__2[[#This Row],[route_label]]&lt;&gt;A12970,0,SQRT((E12970-route_map__2[[#This Row],[stop_lat]])^2 + ((F12970-route_map__2[[#This Row],[stop_lon]])*COS(RADIANS(route_map__2[[#This Row],[stop_lat]])))^2)*111.32)</f>
        <v>0.20775122158558176</v>
      </c>
    </row>
    <row r="12970" spans="1:7" hidden="1" x14ac:dyDescent="0.2">
      <c r="A12970" t="s">
        <v>413</v>
      </c>
      <c r="B12970">
        <v>1</v>
      </c>
      <c r="C12970">
        <v>14</v>
      </c>
      <c r="D12970" t="s">
        <v>1381</v>
      </c>
      <c r="E12970">
        <v>49.227632</v>
      </c>
      <c r="F12970">
        <v>-123.09059600000001</v>
      </c>
      <c r="G12970">
        <f>IF(route_map__2[[#This Row],[route_label]]&lt;&gt;A12971,0,SQRT((E12971-route_map__2[[#This Row],[stop_lat]])^2 + ((F12971-route_map__2[[#This Row],[stop_lon]])*COS(RADIANS(route_map__2[[#This Row],[stop_lat]])))^2)*111.32)</f>
        <v>0.20151018273589383</v>
      </c>
    </row>
    <row r="12971" spans="1:7" hidden="1" x14ac:dyDescent="0.2">
      <c r="A12971" t="s">
        <v>413</v>
      </c>
      <c r="B12971">
        <v>1</v>
      </c>
      <c r="C12971">
        <v>15</v>
      </c>
      <c r="D12971" t="s">
        <v>1382</v>
      </c>
      <c r="E12971">
        <v>49.229441999999999</v>
      </c>
      <c r="F12971">
        <v>-123.09055600000001</v>
      </c>
      <c r="G12971">
        <f>IF(route_map__2[[#This Row],[route_label]]&lt;&gt;A12972,0,SQRT((E12972-route_map__2[[#This Row],[stop_lat]])^2 + ((F12972-route_map__2[[#This Row],[stop_lon]])*COS(RADIANS(route_map__2[[#This Row],[stop_lat]])))^2)*111.32)</f>
        <v>0.20297718791516364</v>
      </c>
    </row>
    <row r="12972" spans="1:7" hidden="1" x14ac:dyDescent="0.2">
      <c r="A12972" t="s">
        <v>413</v>
      </c>
      <c r="B12972">
        <v>1</v>
      </c>
      <c r="C12972">
        <v>16</v>
      </c>
      <c r="D12972" t="s">
        <v>1383</v>
      </c>
      <c r="E12972">
        <v>49.231265</v>
      </c>
      <c r="F12972">
        <v>-123.09050000000001</v>
      </c>
      <c r="G12972">
        <f>IF(route_map__2[[#This Row],[route_label]]&lt;&gt;A12973,0,SQRT((E12973-route_map__2[[#This Row],[stop_lat]])^2 + ((F12973-route_map__2[[#This Row],[stop_lon]])*COS(RADIANS(route_map__2[[#This Row],[stop_lat]])))^2)*111.32)</f>
        <v>0.12926478064285751</v>
      </c>
    </row>
    <row r="12973" spans="1:7" hidden="1" x14ac:dyDescent="0.2">
      <c r="A12973" t="s">
        <v>413</v>
      </c>
      <c r="B12973">
        <v>1</v>
      </c>
      <c r="C12973">
        <v>17</v>
      </c>
      <c r="D12973" t="s">
        <v>1384</v>
      </c>
      <c r="E12973">
        <v>49.232425999999997</v>
      </c>
      <c r="F12973">
        <v>-123.090467</v>
      </c>
      <c r="G12973">
        <f>IF(route_map__2[[#This Row],[route_label]]&lt;&gt;A12974,0,SQRT((E12974-route_map__2[[#This Row],[stop_lat]])^2 + ((F12974-route_map__2[[#This Row],[stop_lon]])*COS(RADIANS(route_map__2[[#This Row],[stop_lat]])))^2)*111.32)</f>
        <v>0.2979863959920464</v>
      </c>
    </row>
    <row r="12974" spans="1:7" hidden="1" x14ac:dyDescent="0.2">
      <c r="A12974" t="s">
        <v>413</v>
      </c>
      <c r="B12974">
        <v>1</v>
      </c>
      <c r="C12974">
        <v>18</v>
      </c>
      <c r="D12974" t="s">
        <v>1385</v>
      </c>
      <c r="E12974">
        <v>49.235101999999998</v>
      </c>
      <c r="F12974">
        <v>-123.09036399999999</v>
      </c>
      <c r="G12974">
        <f>IF(route_map__2[[#This Row],[route_label]]&lt;&gt;A12975,0,SQRT((E12975-route_map__2[[#This Row],[stop_lat]])^2 + ((F12975-route_map__2[[#This Row],[stop_lon]])*COS(RADIANS(route_map__2[[#This Row],[stop_lat]])))^2)*111.32)</f>
        <v>0.18592713468539199</v>
      </c>
    </row>
    <row r="12975" spans="1:7" hidden="1" x14ac:dyDescent="0.2">
      <c r="A12975" t="s">
        <v>413</v>
      </c>
      <c r="B12975">
        <v>1</v>
      </c>
      <c r="C12975">
        <v>19</v>
      </c>
      <c r="D12975" t="s">
        <v>1386</v>
      </c>
      <c r="E12975">
        <v>49.236772000000002</v>
      </c>
      <c r="F12975">
        <v>-123.090324</v>
      </c>
      <c r="G12975">
        <f>IF(route_map__2[[#This Row],[route_label]]&lt;&gt;A12976,0,SQRT((E12976-route_map__2[[#This Row],[stop_lat]])^2 + ((F12976-route_map__2[[#This Row],[stop_lon]])*COS(RADIANS(route_map__2[[#This Row],[stop_lat]])))^2)*111.32)</f>
        <v>0.20575145865021952</v>
      </c>
    </row>
    <row r="12976" spans="1:7" hidden="1" x14ac:dyDescent="0.2">
      <c r="A12976" t="s">
        <v>413</v>
      </c>
      <c r="B12976">
        <v>1</v>
      </c>
      <c r="C12976">
        <v>20</v>
      </c>
      <c r="D12976" t="s">
        <v>1387</v>
      </c>
      <c r="E12976">
        <v>49.238619999999997</v>
      </c>
      <c r="F12976">
        <v>-123.09027399999999</v>
      </c>
      <c r="G12976">
        <f>IF(route_map__2[[#This Row],[route_label]]&lt;&gt;A12977,0,SQRT((E12977-route_map__2[[#This Row],[stop_lat]])^2 + ((F12977-route_map__2[[#This Row],[stop_lon]])*COS(RADIANS(route_map__2[[#This Row],[stop_lat]])))^2)*111.32)</f>
        <v>0.22345371122919525</v>
      </c>
    </row>
    <row r="12977" spans="1:7" hidden="1" x14ac:dyDescent="0.2">
      <c r="A12977" t="s">
        <v>413</v>
      </c>
      <c r="B12977">
        <v>1</v>
      </c>
      <c r="C12977">
        <v>21</v>
      </c>
      <c r="D12977" t="s">
        <v>1388</v>
      </c>
      <c r="E12977">
        <v>49.240627000000003</v>
      </c>
      <c r="F12977">
        <v>-123.09022</v>
      </c>
      <c r="G12977">
        <f>IF(route_map__2[[#This Row],[route_label]]&lt;&gt;A12978,0,SQRT((E12978-route_map__2[[#This Row],[stop_lat]])^2 + ((F12978-route_map__2[[#This Row],[stop_lon]])*COS(RADIANS(route_map__2[[#This Row],[stop_lat]])))^2)*111.32)</f>
        <v>0.2499194871727613</v>
      </c>
    </row>
    <row r="12978" spans="1:7" hidden="1" x14ac:dyDescent="0.2">
      <c r="A12978" t="s">
        <v>413</v>
      </c>
      <c r="B12978">
        <v>1</v>
      </c>
      <c r="C12978">
        <v>22</v>
      </c>
      <c r="D12978" t="s">
        <v>1389</v>
      </c>
      <c r="E12978">
        <v>49.242871999999998</v>
      </c>
      <c r="F12978">
        <v>-123.09019600000001</v>
      </c>
      <c r="G12978">
        <f>IF(route_map__2[[#This Row],[route_label]]&lt;&gt;A12979,0,SQRT((E12979-route_map__2[[#This Row],[stop_lat]])^2 + ((F12979-route_map__2[[#This Row],[stop_lon]])*COS(RADIANS(route_map__2[[#This Row],[stop_lat]])))^2)*111.32)</f>
        <v>0.33368873426271456</v>
      </c>
    </row>
    <row r="12979" spans="1:7" hidden="1" x14ac:dyDescent="0.2">
      <c r="A12979" t="s">
        <v>413</v>
      </c>
      <c r="B12979">
        <v>1</v>
      </c>
      <c r="C12979">
        <v>23</v>
      </c>
      <c r="D12979" t="s">
        <v>1390</v>
      </c>
      <c r="E12979">
        <v>49.245868999999999</v>
      </c>
      <c r="F12979">
        <v>-123.090107</v>
      </c>
      <c r="G12979">
        <f>IF(route_map__2[[#This Row],[route_label]]&lt;&gt;A12980,0,SQRT((E12980-route_map__2[[#This Row],[stop_lat]])^2 + ((F12980-route_map__2[[#This Row],[stop_lon]])*COS(RADIANS(route_map__2[[#This Row],[stop_lat]])))^2)*111.32)</f>
        <v>0.34562806139494695</v>
      </c>
    </row>
    <row r="12980" spans="1:7" hidden="1" x14ac:dyDescent="0.2">
      <c r="A12980" t="s">
        <v>413</v>
      </c>
      <c r="B12980">
        <v>1</v>
      </c>
      <c r="C12980">
        <v>24</v>
      </c>
      <c r="D12980" t="s">
        <v>1391</v>
      </c>
      <c r="E12980">
        <v>49.248972999999999</v>
      </c>
      <c r="F12980">
        <v>-123.08999799999999</v>
      </c>
      <c r="G12980">
        <f>IF(route_map__2[[#This Row],[route_label]]&lt;&gt;A12981,0,SQRT((E12981-route_map__2[[#This Row],[stop_lat]])^2 + ((F12981-route_map__2[[#This Row],[stop_lon]])*COS(RADIANS(route_map__2[[#This Row],[stop_lat]])))^2)*111.32)</f>
        <v>0.2570941219030598</v>
      </c>
    </row>
    <row r="12981" spans="1:7" hidden="1" x14ac:dyDescent="0.2">
      <c r="A12981" t="s">
        <v>413</v>
      </c>
      <c r="B12981">
        <v>1</v>
      </c>
      <c r="C12981">
        <v>25</v>
      </c>
      <c r="D12981" t="s">
        <v>1392</v>
      </c>
      <c r="E12981">
        <v>49.251282000000003</v>
      </c>
      <c r="F12981">
        <v>-123.089924</v>
      </c>
      <c r="G12981">
        <f>IF(route_map__2[[#This Row],[route_label]]&lt;&gt;A12982,0,SQRT((E12982-route_map__2[[#This Row],[stop_lat]])^2 + ((F12982-route_map__2[[#This Row],[stop_lon]])*COS(RADIANS(route_map__2[[#This Row],[stop_lat]])))^2)*111.32)</f>
        <v>0.24717415179842486</v>
      </c>
    </row>
    <row r="12982" spans="1:7" hidden="1" x14ac:dyDescent="0.2">
      <c r="A12982" t="s">
        <v>413</v>
      </c>
      <c r="B12982">
        <v>1</v>
      </c>
      <c r="C12982">
        <v>26</v>
      </c>
      <c r="D12982" t="s">
        <v>1393</v>
      </c>
      <c r="E12982">
        <v>49.253501999999997</v>
      </c>
      <c r="F12982">
        <v>-123.08986</v>
      </c>
      <c r="G12982">
        <f>IF(route_map__2[[#This Row],[route_label]]&lt;&gt;A12983,0,SQRT((E12983-route_map__2[[#This Row],[stop_lat]])^2 + ((F12983-route_map__2[[#This Row],[stop_lon]])*COS(RADIANS(route_map__2[[#This Row],[stop_lat]])))^2)*111.32)</f>
        <v>0.25307689368111647</v>
      </c>
    </row>
    <row r="12983" spans="1:7" hidden="1" x14ac:dyDescent="0.2">
      <c r="A12983" t="s">
        <v>413</v>
      </c>
      <c r="B12983">
        <v>1</v>
      </c>
      <c r="C12983">
        <v>27</v>
      </c>
      <c r="D12983" t="s">
        <v>1394</v>
      </c>
      <c r="E12983">
        <v>49.255774000000002</v>
      </c>
      <c r="F12983">
        <v>-123.089737</v>
      </c>
      <c r="G12983">
        <f>IF(route_map__2[[#This Row],[route_label]]&lt;&gt;A12984,0,SQRT((E12984-route_map__2[[#This Row],[stop_lat]])^2 + ((F12984-route_map__2[[#This Row],[stop_lon]])*COS(RADIANS(route_map__2[[#This Row],[stop_lat]])))^2)*111.32)</f>
        <v>0.28414650806169467</v>
      </c>
    </row>
    <row r="12984" spans="1:7" hidden="1" x14ac:dyDescent="0.2">
      <c r="A12984" t="s">
        <v>413</v>
      </c>
      <c r="B12984">
        <v>1</v>
      </c>
      <c r="C12984">
        <v>28</v>
      </c>
      <c r="D12984" t="s">
        <v>1395</v>
      </c>
      <c r="E12984">
        <v>49.258291999999997</v>
      </c>
      <c r="F12984">
        <v>-123.089096</v>
      </c>
      <c r="G12984">
        <f>IF(route_map__2[[#This Row],[route_label]]&lt;&gt;A12985,0,SQRT((E12985-route_map__2[[#This Row],[stop_lat]])^2 + ((F12985-route_map__2[[#This Row],[stop_lon]])*COS(RADIANS(route_map__2[[#This Row],[stop_lat]])))^2)*111.32)</f>
        <v>0.19872852590839957</v>
      </c>
    </row>
    <row r="12985" spans="1:7" hidden="1" x14ac:dyDescent="0.2">
      <c r="A12985" t="s">
        <v>413</v>
      </c>
      <c r="B12985">
        <v>1</v>
      </c>
      <c r="C12985">
        <v>29</v>
      </c>
      <c r="D12985" t="s">
        <v>1396</v>
      </c>
      <c r="E12985">
        <v>49.260077000000003</v>
      </c>
      <c r="F12985">
        <v>-123.089055</v>
      </c>
      <c r="G12985">
        <f>IF(route_map__2[[#This Row],[route_label]]&lt;&gt;A12986,0,SQRT((E12986-route_map__2[[#This Row],[stop_lat]])^2 + ((F12986-route_map__2[[#This Row],[stop_lon]])*COS(RADIANS(route_map__2[[#This Row],[stop_lat]])))^2)*111.32)</f>
        <v>0.19593161842060913</v>
      </c>
    </row>
    <row r="12986" spans="1:7" hidden="1" x14ac:dyDescent="0.2">
      <c r="A12986" t="s">
        <v>413</v>
      </c>
      <c r="B12986">
        <v>1</v>
      </c>
      <c r="C12986">
        <v>30</v>
      </c>
      <c r="D12986" t="s">
        <v>1397</v>
      </c>
      <c r="E12986">
        <v>49.261837</v>
      </c>
      <c r="F12986">
        <v>-123.08902999999999</v>
      </c>
      <c r="G12986">
        <f>IF(route_map__2[[#This Row],[route_label]]&lt;&gt;A12987,0,SQRT((E12987-route_map__2[[#This Row],[stop_lat]])^2 + ((F12987-route_map__2[[#This Row],[stop_lon]])*COS(RADIANS(route_map__2[[#This Row],[stop_lat]])))^2)*111.32)</f>
        <v>0.11407270064422256</v>
      </c>
    </row>
    <row r="12987" spans="1:7" hidden="1" x14ac:dyDescent="0.2">
      <c r="A12987" t="s">
        <v>413</v>
      </c>
      <c r="B12987">
        <v>1</v>
      </c>
      <c r="C12987">
        <v>31</v>
      </c>
      <c r="D12987" t="s">
        <v>1398</v>
      </c>
      <c r="E12987">
        <v>49.262593000000003</v>
      </c>
      <c r="F12987">
        <v>-123.09009</v>
      </c>
      <c r="G12987">
        <f>IF(route_map__2[[#This Row],[route_label]]&lt;&gt;A12988,0,SQRT((E12988-route_map__2[[#This Row],[stop_lat]])^2 + ((F12988-route_map__2[[#This Row],[stop_lon]])*COS(RADIANS(route_map__2[[#This Row],[stop_lat]])))^2)*111.32)</f>
        <v>0.25026842667680338</v>
      </c>
    </row>
    <row r="12988" spans="1:7" hidden="1" x14ac:dyDescent="0.2">
      <c r="A12988" t="s">
        <v>413</v>
      </c>
      <c r="B12988">
        <v>1</v>
      </c>
      <c r="C12988">
        <v>32</v>
      </c>
      <c r="D12988" t="s">
        <v>1399</v>
      </c>
      <c r="E12988">
        <v>49.262597999999997</v>
      </c>
      <c r="F12988">
        <v>-123.093535</v>
      </c>
      <c r="G12988">
        <f>IF(route_map__2[[#This Row],[route_label]]&lt;&gt;A12989,0,SQRT((E12989-route_map__2[[#This Row],[stop_lat]])^2 + ((F12989-route_map__2[[#This Row],[stop_lon]])*COS(RADIANS(route_map__2[[#This Row],[stop_lat]])))^2)*111.32)</f>
        <v>0.21794454113631803</v>
      </c>
    </row>
    <row r="12989" spans="1:7" hidden="1" x14ac:dyDescent="0.2">
      <c r="A12989" t="s">
        <v>413</v>
      </c>
      <c r="B12989">
        <v>1</v>
      </c>
      <c r="C12989">
        <v>33</v>
      </c>
      <c r="D12989" t="s">
        <v>1400</v>
      </c>
      <c r="E12989">
        <v>49.262835000000003</v>
      </c>
      <c r="F12989">
        <v>-123.096513</v>
      </c>
      <c r="G12989">
        <f>IF(route_map__2[[#This Row],[route_label]]&lt;&gt;A12990,0,SQRT((E12990-route_map__2[[#This Row],[stop_lat]])^2 + ((F12990-route_map__2[[#This Row],[stop_lon]])*COS(RADIANS(route_map__2[[#This Row],[stop_lat]])))^2)*111.32)</f>
        <v>0.23579576692654</v>
      </c>
    </row>
    <row r="12990" spans="1:7" hidden="1" x14ac:dyDescent="0.2">
      <c r="A12990" t="s">
        <v>413</v>
      </c>
      <c r="B12990">
        <v>1</v>
      </c>
      <c r="C12990">
        <v>34</v>
      </c>
      <c r="D12990" t="s">
        <v>1401</v>
      </c>
      <c r="E12990">
        <v>49.263295999999997</v>
      </c>
      <c r="F12990">
        <v>-123.099681</v>
      </c>
      <c r="G12990">
        <f>IF(route_map__2[[#This Row],[route_label]]&lt;&gt;A12991,0,SQRT((E12991-route_map__2[[#This Row],[stop_lat]])^2 + ((F12991-route_map__2[[#This Row],[stop_lon]])*COS(RADIANS(route_map__2[[#This Row],[stop_lat]])))^2)*111.32)</f>
        <v>0.23883597773632301</v>
      </c>
    </row>
    <row r="12991" spans="1:7" hidden="1" x14ac:dyDescent="0.2">
      <c r="A12991" t="s">
        <v>413</v>
      </c>
      <c r="B12991">
        <v>1</v>
      </c>
      <c r="C12991">
        <v>35</v>
      </c>
      <c r="D12991" t="s">
        <v>1095</v>
      </c>
      <c r="E12991">
        <v>49.265338999999997</v>
      </c>
      <c r="F12991">
        <v>-123.100685</v>
      </c>
      <c r="G12991">
        <f>IF(route_map__2[[#This Row],[route_label]]&lt;&gt;A12992,0,SQRT((E12992-route_map__2[[#This Row],[stop_lat]])^2 + ((F12992-route_map__2[[#This Row],[stop_lon]])*COS(RADIANS(route_map__2[[#This Row],[stop_lat]])))^2)*111.32)</f>
        <v>0.15363068539397312</v>
      </c>
    </row>
    <row r="12992" spans="1:7" hidden="1" x14ac:dyDescent="0.2">
      <c r="A12992" t="s">
        <v>413</v>
      </c>
      <c r="B12992">
        <v>1</v>
      </c>
      <c r="C12992">
        <v>36</v>
      </c>
      <c r="D12992" t="s">
        <v>1096</v>
      </c>
      <c r="E12992">
        <v>49.266719000000002</v>
      </c>
      <c r="F12992">
        <v>-123.100662</v>
      </c>
      <c r="G12992">
        <f>IF(route_map__2[[#This Row],[route_label]]&lt;&gt;A12993,0,SQRT((E12993-route_map__2[[#This Row],[stop_lat]])^2 + ((F12993-route_map__2[[#This Row],[stop_lon]])*COS(RADIANS(route_map__2[[#This Row],[stop_lat]])))^2)*111.32)</f>
        <v>0.30478496538232819</v>
      </c>
    </row>
    <row r="12993" spans="1:7" hidden="1" x14ac:dyDescent="0.2">
      <c r="A12993" t="s">
        <v>413</v>
      </c>
      <c r="B12993">
        <v>1</v>
      </c>
      <c r="C12993">
        <v>37</v>
      </c>
      <c r="D12993" t="s">
        <v>1097</v>
      </c>
      <c r="E12993">
        <v>49.269455000000001</v>
      </c>
      <c r="F12993">
        <v>-123.100505</v>
      </c>
      <c r="G12993">
        <f>IF(route_map__2[[#This Row],[route_label]]&lt;&gt;A12994,0,SQRT((E12994-route_map__2[[#This Row],[stop_lat]])^2 + ((F12994-route_map__2[[#This Row],[stop_lon]])*COS(RADIANS(route_map__2[[#This Row],[stop_lat]])))^2)*111.32)</f>
        <v>0.44132465910438295</v>
      </c>
    </row>
    <row r="12994" spans="1:7" hidden="1" x14ac:dyDescent="0.2">
      <c r="A12994" t="s">
        <v>413</v>
      </c>
      <c r="B12994">
        <v>1</v>
      </c>
      <c r="C12994">
        <v>38</v>
      </c>
      <c r="D12994" t="s">
        <v>1098</v>
      </c>
      <c r="E12994">
        <v>49.273395000000001</v>
      </c>
      <c r="F12994">
        <v>-123.09983099999999</v>
      </c>
      <c r="G12994">
        <f>IF(route_map__2[[#This Row],[route_label]]&lt;&gt;A12995,0,SQRT((E12995-route_map__2[[#This Row],[stop_lat]])^2 + ((F12995-route_map__2[[#This Row],[stop_lon]])*COS(RADIANS(route_map__2[[#This Row],[stop_lat]])))^2)*111.32)</f>
        <v>0.21448705293613296</v>
      </c>
    </row>
    <row r="12995" spans="1:7" hidden="1" x14ac:dyDescent="0.2">
      <c r="A12995" t="s">
        <v>413</v>
      </c>
      <c r="B12995">
        <v>1</v>
      </c>
      <c r="C12995">
        <v>39</v>
      </c>
      <c r="D12995" t="s">
        <v>1099</v>
      </c>
      <c r="E12995">
        <v>49.275320999999998</v>
      </c>
      <c r="F12995">
        <v>-123.09974800000001</v>
      </c>
      <c r="G12995">
        <f>IF(route_map__2[[#This Row],[route_label]]&lt;&gt;A12996,0,SQRT((E12996-route_map__2[[#This Row],[stop_lat]])^2 + ((F12996-route_map__2[[#This Row],[stop_lon]])*COS(RADIANS(route_map__2[[#This Row],[stop_lat]])))^2)*111.32)</f>
        <v>0.40611317312133666</v>
      </c>
    </row>
    <row r="12996" spans="1:7" hidden="1" x14ac:dyDescent="0.2">
      <c r="A12996" t="s">
        <v>413</v>
      </c>
      <c r="B12996">
        <v>1</v>
      </c>
      <c r="C12996">
        <v>40</v>
      </c>
      <c r="D12996" t="s">
        <v>1100</v>
      </c>
      <c r="E12996">
        <v>49.278967999999999</v>
      </c>
      <c r="F12996">
        <v>-123.09960700000001</v>
      </c>
      <c r="G12996">
        <f>IF(route_map__2[[#This Row],[route_label]]&lt;&gt;A12997,0,SQRT((E12997-route_map__2[[#This Row],[stop_lat]])^2 + ((F12997-route_map__2[[#This Row],[stop_lon]])*COS(RADIANS(route_map__2[[#This Row],[stop_lat]])))^2)*111.32)</f>
        <v>0.27974730876601045</v>
      </c>
    </row>
    <row r="12997" spans="1:7" hidden="1" x14ac:dyDescent="0.2">
      <c r="A12997" t="s">
        <v>413</v>
      </c>
      <c r="B12997">
        <v>1</v>
      </c>
      <c r="C12997">
        <v>41</v>
      </c>
      <c r="D12997" t="s">
        <v>1101</v>
      </c>
      <c r="E12997">
        <v>49.281440000000003</v>
      </c>
      <c r="F12997">
        <v>-123.1003</v>
      </c>
      <c r="G12997">
        <f>IF(route_map__2[[#This Row],[route_label]]&lt;&gt;A12998,0,SQRT((E12998-route_map__2[[#This Row],[stop_lat]])^2 + ((F12998-route_map__2[[#This Row],[stop_lon]])*COS(RADIANS(route_map__2[[#This Row],[stop_lat]])))^2)*111.32)</f>
        <v>0.36933055861964492</v>
      </c>
    </row>
    <row r="12998" spans="1:7" hidden="1" x14ac:dyDescent="0.2">
      <c r="A12998" t="s">
        <v>413</v>
      </c>
      <c r="B12998">
        <v>1</v>
      </c>
      <c r="C12998">
        <v>42</v>
      </c>
      <c r="D12998" t="s">
        <v>1102</v>
      </c>
      <c r="E12998">
        <v>49.281733000000003</v>
      </c>
      <c r="F12998">
        <v>-123.105366</v>
      </c>
      <c r="G12998">
        <f>IF(route_map__2[[#This Row],[route_label]]&lt;&gt;A12999,0,SQRT((E12999-route_map__2[[#This Row],[stop_lat]])^2 + ((F12999-route_map__2[[#This Row],[stop_lon]])*COS(RADIANS(route_map__2[[#This Row],[stop_lat]])))^2)*111.32)</f>
        <v>0.2018473796901353</v>
      </c>
    </row>
    <row r="12999" spans="1:7" hidden="1" x14ac:dyDescent="0.2">
      <c r="A12999" t="s">
        <v>413</v>
      </c>
      <c r="B12999">
        <v>1</v>
      </c>
      <c r="C12999">
        <v>43</v>
      </c>
      <c r="D12999" t="s">
        <v>1103</v>
      </c>
      <c r="E12999">
        <v>49.282221</v>
      </c>
      <c r="F12999">
        <v>-123.108043</v>
      </c>
      <c r="G12999">
        <f>IF(route_map__2[[#This Row],[route_label]]&lt;&gt;A13000,0,SQRT((E13000-route_map__2[[#This Row],[stop_lat]])^2 + ((F13000-route_map__2[[#This Row],[stop_lon]])*COS(RADIANS(route_map__2[[#This Row],[stop_lat]])))^2)*111.32)</f>
        <v>0.18872146331626077</v>
      </c>
    </row>
    <row r="13000" spans="1:7" hidden="1" x14ac:dyDescent="0.2">
      <c r="A13000" t="s">
        <v>413</v>
      </c>
      <c r="B13000">
        <v>1</v>
      </c>
      <c r="C13000">
        <v>44</v>
      </c>
      <c r="D13000" t="s">
        <v>1104</v>
      </c>
      <c r="E13000">
        <v>49.283085</v>
      </c>
      <c r="F13000">
        <v>-123.11027900000001</v>
      </c>
      <c r="G13000">
        <f>IF(route_map__2[[#This Row],[route_label]]&lt;&gt;A13001,0,SQRT((E13001-route_map__2[[#This Row],[stop_lat]])^2 + ((F13001-route_map__2[[#This Row],[stop_lon]])*COS(RADIANS(route_map__2[[#This Row],[stop_lat]])))^2)*111.32)</f>
        <v>0.43805849031418892</v>
      </c>
    </row>
    <row r="13001" spans="1:7" hidden="1" x14ac:dyDescent="0.2">
      <c r="A13001" t="s">
        <v>413</v>
      </c>
      <c r="B13001">
        <v>1</v>
      </c>
      <c r="C13001">
        <v>45</v>
      </c>
      <c r="D13001" t="s">
        <v>1253</v>
      </c>
      <c r="E13001">
        <v>49.285131</v>
      </c>
      <c r="F13001">
        <v>-123.115432</v>
      </c>
      <c r="G13001">
        <f>IF(route_map__2[[#This Row],[route_label]]&lt;&gt;A13002,0,SQRT((E13002-route_map__2[[#This Row],[stop_lat]])^2 + ((F13002-route_map__2[[#This Row],[stop_lon]])*COS(RADIANS(route_map__2[[#This Row],[stop_lat]])))^2)*111.32)</f>
        <v>0</v>
      </c>
    </row>
    <row r="13002" spans="1:7" hidden="1" x14ac:dyDescent="0.2">
      <c r="A13002" t="s">
        <v>396</v>
      </c>
      <c r="B13002">
        <v>0</v>
      </c>
      <c r="C13002">
        <v>1</v>
      </c>
      <c r="D13002" t="s">
        <v>9003</v>
      </c>
      <c r="E13002">
        <v>49.281477000000002</v>
      </c>
      <c r="F13002">
        <v>-123.117549</v>
      </c>
      <c r="G13002">
        <f>IF(route_map__2[[#This Row],[route_label]]&lt;&gt;A13003,0,SQRT((E13003-route_map__2[[#This Row],[stop_lat]])^2 + ((F13003-route_map__2[[#This Row],[stop_lon]])*COS(RADIANS(route_map__2[[#This Row],[stop_lat]])))^2)*111.32)</f>
        <v>0.20302306037784301</v>
      </c>
    </row>
    <row r="13003" spans="1:7" hidden="1" x14ac:dyDescent="0.2">
      <c r="A13003" t="s">
        <v>396</v>
      </c>
      <c r="B13003">
        <v>0</v>
      </c>
      <c r="C13003">
        <v>2</v>
      </c>
      <c r="D13003" t="s">
        <v>9004</v>
      </c>
      <c r="E13003">
        <v>49.282781999999997</v>
      </c>
      <c r="F13003">
        <v>-123.115596</v>
      </c>
      <c r="G13003">
        <f>IF(route_map__2[[#This Row],[route_label]]&lt;&gt;A13004,0,SQRT((E13004-route_map__2[[#This Row],[stop_lat]])^2 + ((F13004-route_map__2[[#This Row],[stop_lon]])*COS(RADIANS(route_map__2[[#This Row],[stop_lat]])))^2)*111.32)</f>
        <v>0.29072308202373232</v>
      </c>
    </row>
    <row r="13004" spans="1:7" hidden="1" x14ac:dyDescent="0.2">
      <c r="A13004" t="s">
        <v>396</v>
      </c>
      <c r="B13004">
        <v>0</v>
      </c>
      <c r="C13004">
        <v>3</v>
      </c>
      <c r="D13004" t="s">
        <v>9005</v>
      </c>
      <c r="E13004">
        <v>49.282905999999997</v>
      </c>
      <c r="F13004">
        <v>-123.119595</v>
      </c>
      <c r="G13004">
        <f>IF(route_map__2[[#This Row],[route_label]]&lt;&gt;A13005,0,SQRT((E13005-route_map__2[[#This Row],[stop_lat]])^2 + ((F13005-route_map__2[[#This Row],[stop_lon]])*COS(RADIANS(route_map__2[[#This Row],[stop_lat]])))^2)*111.32)</f>
        <v>0.16903468392780491</v>
      </c>
    </row>
    <row r="13005" spans="1:7" hidden="1" x14ac:dyDescent="0.2">
      <c r="A13005" t="s">
        <v>396</v>
      </c>
      <c r="B13005">
        <v>0</v>
      </c>
      <c r="C13005">
        <v>4</v>
      </c>
      <c r="D13005" t="s">
        <v>9006</v>
      </c>
      <c r="E13005">
        <v>49.281830999999997</v>
      </c>
      <c r="F13005">
        <v>-123.121239</v>
      </c>
      <c r="G13005">
        <f>IF(route_map__2[[#This Row],[route_label]]&lt;&gt;A13006,0,SQRT((E13006-route_map__2[[#This Row],[stop_lat]])^2 + ((F13006-route_map__2[[#This Row],[stop_lon]])*COS(RADIANS(route_map__2[[#This Row],[stop_lat]])))^2)*111.32)</f>
        <v>0.33274358721609493</v>
      </c>
    </row>
    <row r="13006" spans="1:7" hidden="1" x14ac:dyDescent="0.2">
      <c r="A13006" t="s">
        <v>396</v>
      </c>
      <c r="B13006">
        <v>0</v>
      </c>
      <c r="C13006">
        <v>5</v>
      </c>
      <c r="D13006" t="s">
        <v>9007</v>
      </c>
      <c r="E13006">
        <v>49.279698000000003</v>
      </c>
      <c r="F13006">
        <v>-123.124449</v>
      </c>
      <c r="G13006">
        <f>IF(route_map__2[[#This Row],[route_label]]&lt;&gt;A13007,0,SQRT((E13007-route_map__2[[#This Row],[stop_lat]])^2 + ((F13007-route_map__2[[#This Row],[stop_lon]])*COS(RADIANS(route_map__2[[#This Row],[stop_lat]])))^2)*111.32)</f>
        <v>0.26835054595264196</v>
      </c>
    </row>
    <row r="13007" spans="1:7" hidden="1" x14ac:dyDescent="0.2">
      <c r="A13007" t="s">
        <v>396</v>
      </c>
      <c r="B13007">
        <v>0</v>
      </c>
      <c r="C13007">
        <v>6</v>
      </c>
      <c r="D13007" t="s">
        <v>9008</v>
      </c>
      <c r="E13007">
        <v>49.277987000000003</v>
      </c>
      <c r="F13007">
        <v>-123.12705200000001</v>
      </c>
      <c r="G13007">
        <f>IF(route_map__2[[#This Row],[route_label]]&lt;&gt;A13008,0,SQRT((E13008-route_map__2[[#This Row],[stop_lat]])^2 + ((F13008-route_map__2[[#This Row],[stop_lon]])*COS(RADIANS(route_map__2[[#This Row],[stop_lat]])))^2)*111.32)</f>
        <v>1.5091529611185792</v>
      </c>
    </row>
    <row r="13008" spans="1:7" hidden="1" x14ac:dyDescent="0.2">
      <c r="A13008" t="s">
        <v>396</v>
      </c>
      <c r="B13008">
        <v>0</v>
      </c>
      <c r="C13008">
        <v>7</v>
      </c>
      <c r="D13008" t="s">
        <v>1497</v>
      </c>
      <c r="E13008">
        <v>49.266703999999997</v>
      </c>
      <c r="F13008">
        <v>-123.138572</v>
      </c>
      <c r="G13008">
        <f>IF(route_map__2[[#This Row],[route_label]]&lt;&gt;A13009,0,SQRT((E13009-route_map__2[[#This Row],[stop_lat]])^2 + ((F13009-route_map__2[[#This Row],[stop_lon]])*COS(RADIANS(route_map__2[[#This Row],[stop_lat]])))^2)*111.32)</f>
        <v>0.46869048517859579</v>
      </c>
    </row>
    <row r="13009" spans="1:7" hidden="1" x14ac:dyDescent="0.2">
      <c r="A13009" t="s">
        <v>396</v>
      </c>
      <c r="B13009">
        <v>0</v>
      </c>
      <c r="C13009">
        <v>8</v>
      </c>
      <c r="D13009" t="s">
        <v>1404</v>
      </c>
      <c r="E13009">
        <v>49.263444999999997</v>
      </c>
      <c r="F13009">
        <v>-123.13448699999999</v>
      </c>
      <c r="G13009">
        <f>IF(route_map__2[[#This Row],[route_label]]&lt;&gt;A13010,0,SQRT((E13010-route_map__2[[#This Row],[stop_lat]])^2 + ((F13010-route_map__2[[#This Row],[stop_lon]])*COS(RADIANS(route_map__2[[#This Row],[stop_lat]])))^2)*111.32)</f>
        <v>0.25493971735407395</v>
      </c>
    </row>
    <row r="13010" spans="1:7" hidden="1" x14ac:dyDescent="0.2">
      <c r="A13010" t="s">
        <v>396</v>
      </c>
      <c r="B13010">
        <v>0</v>
      </c>
      <c r="C13010">
        <v>9</v>
      </c>
      <c r="D13010" t="s">
        <v>1405</v>
      </c>
      <c r="E13010">
        <v>49.263381000000003</v>
      </c>
      <c r="F13010">
        <v>-123.130979</v>
      </c>
      <c r="G13010">
        <f>IF(route_map__2[[#This Row],[route_label]]&lt;&gt;A13011,0,SQRT((E13011-route_map__2[[#This Row],[stop_lat]])^2 + ((F13011-route_map__2[[#This Row],[stop_lon]])*COS(RADIANS(route_map__2[[#This Row],[stop_lat]])))^2)*111.32)</f>
        <v>0.19361372465968718</v>
      </c>
    </row>
    <row r="13011" spans="1:7" hidden="1" x14ac:dyDescent="0.2">
      <c r="A13011" t="s">
        <v>396</v>
      </c>
      <c r="B13011">
        <v>0</v>
      </c>
      <c r="C13011">
        <v>10</v>
      </c>
      <c r="D13011" t="s">
        <v>1406</v>
      </c>
      <c r="E13011">
        <v>49.263295999999997</v>
      </c>
      <c r="F13011">
        <v>-123.128317</v>
      </c>
      <c r="G13011">
        <f>IF(route_map__2[[#This Row],[route_label]]&lt;&gt;A13012,0,SQRT((E13012-route_map__2[[#This Row],[stop_lat]])^2 + ((F13012-route_map__2[[#This Row],[stop_lon]])*COS(RADIANS(route_map__2[[#This Row],[stop_lat]])))^2)*111.32)</f>
        <v>0.5103158927799637</v>
      </c>
    </row>
    <row r="13012" spans="1:7" hidden="1" x14ac:dyDescent="0.2">
      <c r="A13012" t="s">
        <v>396</v>
      </c>
      <c r="B13012">
        <v>0</v>
      </c>
      <c r="C13012">
        <v>11</v>
      </c>
      <c r="D13012" t="s">
        <v>1407</v>
      </c>
      <c r="E13012">
        <v>49.26323</v>
      </c>
      <c r="F13012">
        <v>-123.12129299999999</v>
      </c>
      <c r="G13012">
        <f>IF(route_map__2[[#This Row],[route_label]]&lt;&gt;A13013,0,SQRT((E13013-route_map__2[[#This Row],[stop_lat]])^2 + ((F13013-route_map__2[[#This Row],[stop_lon]])*COS(RADIANS(route_map__2[[#This Row],[stop_lat]])))^2)*111.32)</f>
        <v>0.50943068644702683</v>
      </c>
    </row>
    <row r="13013" spans="1:7" hidden="1" x14ac:dyDescent="0.2">
      <c r="A13013" t="s">
        <v>396</v>
      </c>
      <c r="B13013">
        <v>0</v>
      </c>
      <c r="C13013">
        <v>12</v>
      </c>
      <c r="D13013" t="s">
        <v>2550</v>
      </c>
      <c r="E13013">
        <v>49.263106999999998</v>
      </c>
      <c r="F13013">
        <v>-123.114283</v>
      </c>
      <c r="G13013">
        <f>IF(route_map__2[[#This Row],[route_label]]&lt;&gt;A13014,0,SQRT((E13014-route_map__2[[#This Row],[stop_lat]])^2 + ((F13014-route_map__2[[#This Row],[stop_lon]])*COS(RADIANS(route_map__2[[#This Row],[stop_lat]])))^2)*111.32)</f>
        <v>0.38027945455854367</v>
      </c>
    </row>
    <row r="13014" spans="1:7" hidden="1" x14ac:dyDescent="0.2">
      <c r="A13014" t="s">
        <v>396</v>
      </c>
      <c r="B13014">
        <v>0</v>
      </c>
      <c r="C13014">
        <v>13</v>
      </c>
      <c r="D13014" t="s">
        <v>1409</v>
      </c>
      <c r="E13014">
        <v>49.263019999999997</v>
      </c>
      <c r="F13014">
        <v>-123.10905</v>
      </c>
      <c r="G13014">
        <f>IF(route_map__2[[#This Row],[route_label]]&lt;&gt;A13015,0,SQRT((E13015-route_map__2[[#This Row],[stop_lat]])^2 + ((F13015-route_map__2[[#This Row],[stop_lon]])*COS(RADIANS(route_map__2[[#This Row],[stop_lat]])))^2)*111.32)</f>
        <v>0.24104282112616757</v>
      </c>
    </row>
    <row r="13015" spans="1:7" hidden="1" x14ac:dyDescent="0.2">
      <c r="A13015" t="s">
        <v>396</v>
      </c>
      <c r="B13015">
        <v>0</v>
      </c>
      <c r="C13015">
        <v>14</v>
      </c>
      <c r="D13015" t="s">
        <v>1410</v>
      </c>
      <c r="E13015">
        <v>49.262943999999997</v>
      </c>
      <c r="F13015">
        <v>-123.105734</v>
      </c>
      <c r="G13015">
        <f>IF(route_map__2[[#This Row],[route_label]]&lt;&gt;A13016,0,SQRT((E13016-route_map__2[[#This Row],[stop_lat]])^2 + ((F13016-route_map__2[[#This Row],[stop_lon]])*COS(RADIANS(route_map__2[[#This Row],[stop_lat]])))^2)*111.32)</f>
        <v>0.43031694382662938</v>
      </c>
    </row>
    <row r="13016" spans="1:7" hidden="1" x14ac:dyDescent="0.2">
      <c r="A13016" t="s">
        <v>396</v>
      </c>
      <c r="B13016">
        <v>0</v>
      </c>
      <c r="C13016">
        <v>15</v>
      </c>
      <c r="D13016" t="s">
        <v>1342</v>
      </c>
      <c r="E13016">
        <v>49.262777999999997</v>
      </c>
      <c r="F13016">
        <v>-123.099816</v>
      </c>
      <c r="G13016">
        <f>IF(route_map__2[[#This Row],[route_label]]&lt;&gt;A13017,0,SQRT((E13017-route_map__2[[#This Row],[stop_lat]])^2 + ((F13017-route_map__2[[#This Row],[stop_lon]])*COS(RADIANS(route_map__2[[#This Row],[stop_lat]])))^2)*111.32)</f>
        <v>0.12809880630910914</v>
      </c>
    </row>
    <row r="13017" spans="1:7" hidden="1" x14ac:dyDescent="0.2">
      <c r="A13017" t="s">
        <v>396</v>
      </c>
      <c r="B13017">
        <v>0</v>
      </c>
      <c r="C13017">
        <v>16</v>
      </c>
      <c r="D13017" t="s">
        <v>1342</v>
      </c>
      <c r="E13017">
        <v>49.262718999999997</v>
      </c>
      <c r="F13017">
        <v>-123.098055</v>
      </c>
      <c r="G13017">
        <f>IF(route_map__2[[#This Row],[route_label]]&lt;&gt;A13018,0,SQRT((E13018-route_map__2[[#This Row],[stop_lat]])^2 + ((F13018-route_map__2[[#This Row],[stop_lon]])*COS(RADIANS(route_map__2[[#This Row],[stop_lat]])))^2)*111.32)</f>
        <v>0.18621971000269663</v>
      </c>
    </row>
    <row r="13018" spans="1:7" hidden="1" x14ac:dyDescent="0.2">
      <c r="A13018" t="s">
        <v>396</v>
      </c>
      <c r="B13018">
        <v>0</v>
      </c>
      <c r="C13018">
        <v>17</v>
      </c>
      <c r="D13018" t="s">
        <v>1343</v>
      </c>
      <c r="E13018">
        <v>49.262453999999998</v>
      </c>
      <c r="F13018">
        <v>-123.095524</v>
      </c>
      <c r="G13018">
        <f>IF(route_map__2[[#This Row],[route_label]]&lt;&gt;A13019,0,SQRT((E13019-route_map__2[[#This Row],[stop_lat]])^2 + ((F13019-route_map__2[[#This Row],[stop_lon]])*COS(RADIANS(route_map__2[[#This Row],[stop_lat]])))^2)*111.32)</f>
        <v>0.21874372461394012</v>
      </c>
    </row>
    <row r="13019" spans="1:7" hidden="1" x14ac:dyDescent="0.2">
      <c r="A13019" t="s">
        <v>396</v>
      </c>
      <c r="B13019">
        <v>0</v>
      </c>
      <c r="C13019">
        <v>18</v>
      </c>
      <c r="D13019" t="s">
        <v>1344</v>
      </c>
      <c r="E13019">
        <v>49.262402000000002</v>
      </c>
      <c r="F13019">
        <v>-123.09251399999999</v>
      </c>
      <c r="G13019">
        <f>IF(route_map__2[[#This Row],[route_label]]&lt;&gt;A13020,0,SQRT((E13020-route_map__2[[#This Row],[stop_lat]])^2 + ((F13020-route_map__2[[#This Row],[stop_lon]])*COS(RADIANS(route_map__2[[#This Row],[stop_lat]])))^2)*111.32)</f>
        <v>0.30043156140699928</v>
      </c>
    </row>
    <row r="13020" spans="1:7" hidden="1" x14ac:dyDescent="0.2">
      <c r="A13020" t="s">
        <v>396</v>
      </c>
      <c r="B13020">
        <v>0</v>
      </c>
      <c r="C13020">
        <v>19</v>
      </c>
      <c r="D13020" t="s">
        <v>1412</v>
      </c>
      <c r="E13020">
        <v>49.262360000000001</v>
      </c>
      <c r="F13020">
        <v>-123.088379</v>
      </c>
      <c r="G13020">
        <f>IF(route_map__2[[#This Row],[route_label]]&lt;&gt;A13021,0,SQRT((E13021-route_map__2[[#This Row],[stop_lat]])^2 + ((F13021-route_map__2[[#This Row],[stop_lon]])*COS(RADIANS(route_map__2[[#This Row],[stop_lat]])))^2)*111.32)</f>
        <v>0.26407382405242807</v>
      </c>
    </row>
    <row r="13021" spans="1:7" hidden="1" x14ac:dyDescent="0.2">
      <c r="A13021" t="s">
        <v>396</v>
      </c>
      <c r="B13021">
        <v>0</v>
      </c>
      <c r="C13021">
        <v>20</v>
      </c>
      <c r="D13021" t="s">
        <v>1413</v>
      </c>
      <c r="E13021">
        <v>49.262351000000002</v>
      </c>
      <c r="F13021">
        <v>-123.084744</v>
      </c>
      <c r="G13021">
        <f>IF(route_map__2[[#This Row],[route_label]]&lt;&gt;A13022,0,SQRT((E13022-route_map__2[[#This Row],[stop_lat]])^2 + ((F13022-route_map__2[[#This Row],[stop_lon]])*COS(RADIANS(route_map__2[[#This Row],[stop_lat]])))^2)*111.32)</f>
        <v>0.2815257701232533</v>
      </c>
    </row>
    <row r="13022" spans="1:7" hidden="1" x14ac:dyDescent="0.2">
      <c r="A13022" t="s">
        <v>396</v>
      </c>
      <c r="B13022">
        <v>0</v>
      </c>
      <c r="C13022">
        <v>21</v>
      </c>
      <c r="D13022" t="s">
        <v>1414</v>
      </c>
      <c r="E13022">
        <v>49.262321999999998</v>
      </c>
      <c r="F13022">
        <v>-123.08086900000001</v>
      </c>
      <c r="G13022">
        <f>IF(route_map__2[[#This Row],[route_label]]&lt;&gt;A13023,0,SQRT((E13023-route_map__2[[#This Row],[stop_lat]])^2 + ((F13023-route_map__2[[#This Row],[stop_lon]])*COS(RADIANS(route_map__2[[#This Row],[stop_lat]])))^2)*111.32)</f>
        <v>0.29587772976843657</v>
      </c>
    </row>
    <row r="13023" spans="1:7" hidden="1" x14ac:dyDescent="0.2">
      <c r="A13023" t="s">
        <v>396</v>
      </c>
      <c r="B13023">
        <v>0</v>
      </c>
      <c r="C13023">
        <v>22</v>
      </c>
      <c r="D13023" t="s">
        <v>1415</v>
      </c>
      <c r="E13023">
        <v>49.262269000000003</v>
      </c>
      <c r="F13023">
        <v>-123.076797</v>
      </c>
      <c r="G13023">
        <f>IF(route_map__2[[#This Row],[route_label]]&lt;&gt;A13024,0,SQRT((E13024-route_map__2[[#This Row],[stop_lat]])^2 + ((F13024-route_map__2[[#This Row],[stop_lon]])*COS(RADIANS(route_map__2[[#This Row],[stop_lat]])))^2)*111.32)</f>
        <v>0.26175056578209355</v>
      </c>
    </row>
    <row r="13024" spans="1:7" hidden="1" x14ac:dyDescent="0.2">
      <c r="A13024" t="s">
        <v>396</v>
      </c>
      <c r="B13024">
        <v>0</v>
      </c>
      <c r="C13024">
        <v>23</v>
      </c>
      <c r="D13024" t="s">
        <v>1416</v>
      </c>
      <c r="E13024">
        <v>49.262258000000003</v>
      </c>
      <c r="F13024">
        <v>-123.073194</v>
      </c>
      <c r="G13024">
        <f>IF(route_map__2[[#This Row],[route_label]]&lt;&gt;A13025,0,SQRT((E13025-route_map__2[[#This Row],[stop_lat]])^2 + ((F13025-route_map__2[[#This Row],[stop_lon]])*COS(RADIANS(route_map__2[[#This Row],[stop_lat]])))^2)*111.32)</f>
        <v>0.30741100162317503</v>
      </c>
    </row>
    <row r="13025" spans="1:7" hidden="1" x14ac:dyDescent="0.2">
      <c r="A13025" t="s">
        <v>396</v>
      </c>
      <c r="B13025">
        <v>0</v>
      </c>
      <c r="C13025">
        <v>24</v>
      </c>
      <c r="D13025" t="s">
        <v>1417</v>
      </c>
      <c r="E13025">
        <v>49.262213000000003</v>
      </c>
      <c r="F13025">
        <v>-123.068963</v>
      </c>
      <c r="G13025">
        <f>IF(route_map__2[[#This Row],[route_label]]&lt;&gt;A13026,0,SQRT((E13026-route_map__2[[#This Row],[stop_lat]])^2 + ((F13026-route_map__2[[#This Row],[stop_lon]])*COS(RADIANS(route_map__2[[#This Row],[stop_lat]])))^2)*111.32)</f>
        <v>0.25902960236574679</v>
      </c>
    </row>
    <row r="13026" spans="1:7" hidden="1" x14ac:dyDescent="0.2">
      <c r="A13026" t="s">
        <v>396</v>
      </c>
      <c r="B13026">
        <v>0</v>
      </c>
      <c r="C13026">
        <v>25</v>
      </c>
      <c r="D13026" t="s">
        <v>1418</v>
      </c>
      <c r="E13026">
        <v>49.262171000000002</v>
      </c>
      <c r="F13026">
        <v>-123.065398</v>
      </c>
      <c r="G13026">
        <f>IF(route_map__2[[#This Row],[route_label]]&lt;&gt;A13027,0,SQRT((E13027-route_map__2[[#This Row],[stop_lat]])^2 + ((F13027-route_map__2[[#This Row],[stop_lon]])*COS(RADIANS(route_map__2[[#This Row],[stop_lat]])))^2)*111.32)</f>
        <v>0.27526061906935934</v>
      </c>
    </row>
    <row r="13027" spans="1:7" hidden="1" x14ac:dyDescent="0.2">
      <c r="A13027" t="s">
        <v>396</v>
      </c>
      <c r="B13027">
        <v>0</v>
      </c>
      <c r="C13027">
        <v>26</v>
      </c>
      <c r="D13027" t="s">
        <v>1419</v>
      </c>
      <c r="E13027">
        <v>49.262171000000002</v>
      </c>
      <c r="F13027">
        <v>-123.061609</v>
      </c>
      <c r="G13027">
        <f>IF(route_map__2[[#This Row],[route_label]]&lt;&gt;A13028,0,SQRT((E13028-route_map__2[[#This Row],[stop_lat]])^2 + ((F13028-route_map__2[[#This Row],[stop_lon]])*COS(RADIANS(route_map__2[[#This Row],[stop_lat]])))^2)*111.32)</f>
        <v>0.44070828871980822</v>
      </c>
    </row>
    <row r="13028" spans="1:7" hidden="1" x14ac:dyDescent="0.2">
      <c r="A13028" t="s">
        <v>396</v>
      </c>
      <c r="B13028">
        <v>0</v>
      </c>
      <c r="C13028">
        <v>27</v>
      </c>
      <c r="D13028" t="s">
        <v>1420</v>
      </c>
      <c r="E13028">
        <v>49.261888999999996</v>
      </c>
      <c r="F13028">
        <v>-123.055558</v>
      </c>
      <c r="G13028">
        <f>IF(route_map__2[[#This Row],[route_label]]&lt;&gt;A13029,0,SQRT((E13029-route_map__2[[#This Row],[stop_lat]])^2 + ((F13029-route_map__2[[#This Row],[stop_lon]])*COS(RADIANS(route_map__2[[#This Row],[stop_lat]])))^2)*111.32)</f>
        <v>0.30695131161097605</v>
      </c>
    </row>
    <row r="13029" spans="1:7" hidden="1" x14ac:dyDescent="0.2">
      <c r="A13029" t="s">
        <v>396</v>
      </c>
      <c r="B13029">
        <v>0</v>
      </c>
      <c r="C13029">
        <v>28</v>
      </c>
      <c r="D13029" t="s">
        <v>1421</v>
      </c>
      <c r="E13029">
        <v>49.261915999999999</v>
      </c>
      <c r="F13029">
        <v>-123.051333</v>
      </c>
      <c r="G13029">
        <f>IF(route_map__2[[#This Row],[route_label]]&lt;&gt;A13030,0,SQRT((E13030-route_map__2[[#This Row],[stop_lat]])^2 + ((F13030-route_map__2[[#This Row],[stop_lon]])*COS(RADIANS(route_map__2[[#This Row],[stop_lat]])))^2)*111.32)</f>
        <v>0.15851726643834807</v>
      </c>
    </row>
    <row r="13030" spans="1:7" hidden="1" x14ac:dyDescent="0.2">
      <c r="A13030" t="s">
        <v>396</v>
      </c>
      <c r="B13030">
        <v>0</v>
      </c>
      <c r="C13030">
        <v>29</v>
      </c>
      <c r="D13030" t="s">
        <v>1422</v>
      </c>
      <c r="E13030">
        <v>49.261916999999997</v>
      </c>
      <c r="F13030">
        <v>-123.04915099999999</v>
      </c>
      <c r="G13030">
        <f>IF(route_map__2[[#This Row],[route_label]]&lt;&gt;A13031,0,SQRT((E13031-route_map__2[[#This Row],[stop_lat]])^2 + ((F13031-route_map__2[[#This Row],[stop_lon]])*COS(RADIANS(route_map__2[[#This Row],[stop_lat]])))^2)*111.32)</f>
        <v>0.18961438249049384</v>
      </c>
    </row>
    <row r="13031" spans="1:7" hidden="1" x14ac:dyDescent="0.2">
      <c r="A13031" t="s">
        <v>396</v>
      </c>
      <c r="B13031">
        <v>0</v>
      </c>
      <c r="C13031">
        <v>30</v>
      </c>
      <c r="D13031" t="s">
        <v>1423</v>
      </c>
      <c r="E13031">
        <v>49.261906000000003</v>
      </c>
      <c r="F13031">
        <v>-123.046541</v>
      </c>
      <c r="G13031">
        <f>IF(route_map__2[[#This Row],[route_label]]&lt;&gt;A13032,0,SQRT((E13032-route_map__2[[#This Row],[stop_lat]])^2 + ((F13032-route_map__2[[#This Row],[stop_lon]])*COS(RADIANS(route_map__2[[#This Row],[stop_lat]])))^2)*111.32)</f>
        <v>0.20310209086960329</v>
      </c>
    </row>
    <row r="13032" spans="1:7" hidden="1" x14ac:dyDescent="0.2">
      <c r="A13032" t="s">
        <v>396</v>
      </c>
      <c r="B13032">
        <v>0</v>
      </c>
      <c r="C13032">
        <v>31</v>
      </c>
      <c r="D13032" t="s">
        <v>1424</v>
      </c>
      <c r="E13032">
        <v>49.261811999999999</v>
      </c>
      <c r="F13032">
        <v>-123.04374900000001</v>
      </c>
      <c r="G13032">
        <f>IF(route_map__2[[#This Row],[route_label]]&lt;&gt;A13033,0,SQRT((E13033-route_map__2[[#This Row],[stop_lat]])^2 + ((F13033-route_map__2[[#This Row],[stop_lon]])*COS(RADIANS(route_map__2[[#This Row],[stop_lat]])))^2)*111.32)</f>
        <v>0.2901631351625254</v>
      </c>
    </row>
    <row r="13033" spans="1:7" hidden="1" x14ac:dyDescent="0.2">
      <c r="A13033" t="s">
        <v>396</v>
      </c>
      <c r="B13033">
        <v>0</v>
      </c>
      <c r="C13033">
        <v>32</v>
      </c>
      <c r="D13033" t="s">
        <v>1425</v>
      </c>
      <c r="E13033">
        <v>49.261792999999997</v>
      </c>
      <c r="F13033">
        <v>-123.039755</v>
      </c>
      <c r="G13033">
        <f>IF(route_map__2[[#This Row],[route_label]]&lt;&gt;A13034,0,SQRT((E13034-route_map__2[[#This Row],[stop_lat]])^2 + ((F13034-route_map__2[[#This Row],[stop_lon]])*COS(RADIANS(route_map__2[[#This Row],[stop_lat]])))^2)*111.32)</f>
        <v>0.17059986768235025</v>
      </c>
    </row>
    <row r="13034" spans="1:7" hidden="1" x14ac:dyDescent="0.2">
      <c r="A13034" t="s">
        <v>396</v>
      </c>
      <c r="B13034">
        <v>0</v>
      </c>
      <c r="C13034">
        <v>33</v>
      </c>
      <c r="D13034" t="s">
        <v>1426</v>
      </c>
      <c r="E13034">
        <v>49.261817999999998</v>
      </c>
      <c r="F13034">
        <v>-123.037407</v>
      </c>
      <c r="G13034">
        <f>IF(route_map__2[[#This Row],[route_label]]&lt;&gt;A13035,0,SQRT((E13035-route_map__2[[#This Row],[stop_lat]])^2 + ((F13035-route_map__2[[#This Row],[stop_lon]])*COS(RADIANS(route_map__2[[#This Row],[stop_lat]])))^2)*111.32)</f>
        <v>0.30623825920429781</v>
      </c>
    </row>
    <row r="13035" spans="1:7" hidden="1" x14ac:dyDescent="0.2">
      <c r="A13035" t="s">
        <v>396</v>
      </c>
      <c r="B13035">
        <v>0</v>
      </c>
      <c r="C13035">
        <v>34</v>
      </c>
      <c r="D13035" t="s">
        <v>1427</v>
      </c>
      <c r="E13035">
        <v>49.261780999999999</v>
      </c>
      <c r="F13035">
        <v>-123.033192</v>
      </c>
      <c r="G13035">
        <f>IF(route_map__2[[#This Row],[route_label]]&lt;&gt;A13036,0,SQRT((E13036-route_map__2[[#This Row],[stop_lat]])^2 + ((F13036-route_map__2[[#This Row],[stop_lon]])*COS(RADIANS(route_map__2[[#This Row],[stop_lat]])))^2)*111.32)</f>
        <v>0.44759027254971961</v>
      </c>
    </row>
    <row r="13036" spans="1:7" hidden="1" x14ac:dyDescent="0.2">
      <c r="A13036" t="s">
        <v>396</v>
      </c>
      <c r="B13036">
        <v>0</v>
      </c>
      <c r="C13036">
        <v>35</v>
      </c>
      <c r="D13036" t="s">
        <v>1428</v>
      </c>
      <c r="E13036">
        <v>49.263759</v>
      </c>
      <c r="F13036">
        <v>-123.027828</v>
      </c>
      <c r="G13036">
        <f>IF(route_map__2[[#This Row],[route_label]]&lt;&gt;A13037,0,SQRT((E13037-route_map__2[[#This Row],[stop_lat]])^2 + ((F13037-route_map__2[[#This Row],[stop_lon]])*COS(RADIANS(route_map__2[[#This Row],[stop_lat]])))^2)*111.32)</f>
        <v>0.37115105494649847</v>
      </c>
    </row>
    <row r="13037" spans="1:7" hidden="1" x14ac:dyDescent="0.2">
      <c r="A13037" t="s">
        <v>396</v>
      </c>
      <c r="B13037">
        <v>0</v>
      </c>
      <c r="C13037">
        <v>36</v>
      </c>
      <c r="D13037" t="s">
        <v>2187</v>
      </c>
      <c r="E13037">
        <v>49.263596</v>
      </c>
      <c r="F13037">
        <v>-123.02272499999999</v>
      </c>
      <c r="G13037">
        <f>IF(route_map__2[[#This Row],[route_label]]&lt;&gt;A13038,0,SQRT((E13038-route_map__2[[#This Row],[stop_lat]])^2 + ((F13038-route_map__2[[#This Row],[stop_lon]])*COS(RADIANS(route_map__2[[#This Row],[stop_lat]])))^2)*111.32)</f>
        <v>0.30864029667193554</v>
      </c>
    </row>
    <row r="13038" spans="1:7" hidden="1" x14ac:dyDescent="0.2">
      <c r="A13038" t="s">
        <v>396</v>
      </c>
      <c r="B13038">
        <v>0</v>
      </c>
      <c r="C13038">
        <v>37</v>
      </c>
      <c r="D13038" t="s">
        <v>2188</v>
      </c>
      <c r="E13038">
        <v>49.263862000000003</v>
      </c>
      <c r="F13038">
        <v>-123.018496</v>
      </c>
      <c r="G13038">
        <f>IF(route_map__2[[#This Row],[route_label]]&lt;&gt;A13039,0,SQRT((E13039-route_map__2[[#This Row],[stop_lat]])^2 + ((F13039-route_map__2[[#This Row],[stop_lon]])*COS(RADIANS(route_map__2[[#This Row],[stop_lat]])))^2)*111.32)</f>
        <v>0.33182314105128147</v>
      </c>
    </row>
    <row r="13039" spans="1:7" hidden="1" x14ac:dyDescent="0.2">
      <c r="A13039" t="s">
        <v>396</v>
      </c>
      <c r="B13039">
        <v>0</v>
      </c>
      <c r="C13039">
        <v>38</v>
      </c>
      <c r="D13039" t="s">
        <v>2189</v>
      </c>
      <c r="E13039">
        <v>49.264851</v>
      </c>
      <c r="F13039">
        <v>-123.01418700000001</v>
      </c>
      <c r="G13039">
        <f>IF(route_map__2[[#This Row],[route_label]]&lt;&gt;A13040,0,SQRT((E13040-route_map__2[[#This Row],[stop_lat]])^2 + ((F13040-route_map__2[[#This Row],[stop_lon]])*COS(RADIANS(route_map__2[[#This Row],[stop_lat]])))^2)*111.32)</f>
        <v>0.13897256596676769</v>
      </c>
    </row>
    <row r="13040" spans="1:7" hidden="1" x14ac:dyDescent="0.2">
      <c r="A13040" t="s">
        <v>396</v>
      </c>
      <c r="B13040">
        <v>0</v>
      </c>
      <c r="C13040">
        <v>39</v>
      </c>
      <c r="D13040" t="s">
        <v>9052</v>
      </c>
      <c r="E13040">
        <v>49.266022999999997</v>
      </c>
      <c r="F13040">
        <v>-123.01352799999999</v>
      </c>
      <c r="G13040">
        <f>IF(route_map__2[[#This Row],[route_label]]&lt;&gt;A13041,0,SQRT((E13041-route_map__2[[#This Row],[stop_lat]])^2 + ((F13041-route_map__2[[#This Row],[stop_lon]])*COS(RADIANS(route_map__2[[#This Row],[stop_lat]])))^2)*111.32)</f>
        <v>0.39604345458483281</v>
      </c>
    </row>
    <row r="13041" spans="1:7" hidden="1" x14ac:dyDescent="0.2">
      <c r="A13041" t="s">
        <v>396</v>
      </c>
      <c r="B13041">
        <v>0</v>
      </c>
      <c r="C13041">
        <v>40</v>
      </c>
      <c r="D13041" t="s">
        <v>9053</v>
      </c>
      <c r="E13041">
        <v>49.266311999999999</v>
      </c>
      <c r="F13041">
        <v>-123.008094</v>
      </c>
      <c r="G13041">
        <f>IF(route_map__2[[#This Row],[route_label]]&lt;&gt;A13042,0,SQRT((E13042-route_map__2[[#This Row],[stop_lat]])^2 + ((F13042-route_map__2[[#This Row],[stop_lon]])*COS(RADIANS(route_map__2[[#This Row],[stop_lat]])))^2)*111.32)</f>
        <v>0.52271663081129927</v>
      </c>
    </row>
    <row r="13042" spans="1:7" hidden="1" x14ac:dyDescent="0.2">
      <c r="A13042" t="s">
        <v>396</v>
      </c>
      <c r="B13042">
        <v>0</v>
      </c>
      <c r="C13042">
        <v>41</v>
      </c>
      <c r="D13042" t="s">
        <v>1999</v>
      </c>
      <c r="E13042">
        <v>49.266238999999999</v>
      </c>
      <c r="F13042">
        <v>-123.000899</v>
      </c>
      <c r="G13042">
        <f>IF(route_map__2[[#This Row],[route_label]]&lt;&gt;A13043,0,SQRT((E13043-route_map__2[[#This Row],[stop_lat]])^2 + ((F13043-route_map__2[[#This Row],[stop_lon]])*COS(RADIANS(route_map__2[[#This Row],[stop_lat]])))^2)*111.32)</f>
        <v>0.28438761857962974</v>
      </c>
    </row>
    <row r="13043" spans="1:7" hidden="1" x14ac:dyDescent="0.2">
      <c r="A13043" t="s">
        <v>396</v>
      </c>
      <c r="B13043">
        <v>0</v>
      </c>
      <c r="C13043">
        <v>42</v>
      </c>
      <c r="D13043" t="s">
        <v>3416</v>
      </c>
      <c r="E13043">
        <v>49.266047999999998</v>
      </c>
      <c r="F13043">
        <v>-122.996995</v>
      </c>
      <c r="G13043">
        <f>IF(route_map__2[[#This Row],[route_label]]&lt;&gt;A13044,0,SQRT((E13044-route_map__2[[#This Row],[stop_lat]])^2 + ((F13044-route_map__2[[#This Row],[stop_lon]])*COS(RADIANS(route_map__2[[#This Row],[stop_lat]])))^2)*111.32)</f>
        <v>0.44097157454415203</v>
      </c>
    </row>
    <row r="13044" spans="1:7" hidden="1" x14ac:dyDescent="0.2">
      <c r="A13044" t="s">
        <v>396</v>
      </c>
      <c r="B13044">
        <v>0</v>
      </c>
      <c r="C13044">
        <v>43</v>
      </c>
      <c r="D13044" t="s">
        <v>9054</v>
      </c>
      <c r="E13044">
        <v>49.264975999999997</v>
      </c>
      <c r="F13044">
        <v>-122.991151</v>
      </c>
      <c r="G13044">
        <f>IF(route_map__2[[#This Row],[route_label]]&lt;&gt;A13045,0,SQRT((E13045-route_map__2[[#This Row],[stop_lat]])^2 + ((F13045-route_map__2[[#This Row],[stop_lon]])*COS(RADIANS(route_map__2[[#This Row],[stop_lat]])))^2)*111.32)</f>
        <v>0.78219742340638365</v>
      </c>
    </row>
    <row r="13045" spans="1:7" hidden="1" x14ac:dyDescent="0.2">
      <c r="A13045" t="s">
        <v>396</v>
      </c>
      <c r="B13045">
        <v>0</v>
      </c>
      <c r="C13045">
        <v>44</v>
      </c>
      <c r="D13045" t="s">
        <v>9055</v>
      </c>
      <c r="E13045">
        <v>49.264648999999999</v>
      </c>
      <c r="F13045">
        <v>-122.980395</v>
      </c>
      <c r="G13045">
        <f>IF(route_map__2[[#This Row],[route_label]]&lt;&gt;A13046,0,SQRT((E13046-route_map__2[[#This Row],[stop_lat]])^2 + ((F13046-route_map__2[[#This Row],[stop_lon]])*COS(RADIANS(route_map__2[[#This Row],[stop_lat]])))^2)*111.32)</f>
        <v>1.9525618998328285</v>
      </c>
    </row>
    <row r="13046" spans="1:7" hidden="1" x14ac:dyDescent="0.2">
      <c r="A13046" t="s">
        <v>396</v>
      </c>
      <c r="B13046">
        <v>0</v>
      </c>
      <c r="C13046">
        <v>45</v>
      </c>
      <c r="D13046" t="s">
        <v>9056</v>
      </c>
      <c r="E13046">
        <v>49.258522999999997</v>
      </c>
      <c r="F13046">
        <v>-122.955209</v>
      </c>
      <c r="G13046">
        <f>IF(route_map__2[[#This Row],[route_label]]&lt;&gt;A13047,0,SQRT((E13047-route_map__2[[#This Row],[stop_lat]])^2 + ((F13047-route_map__2[[#This Row],[stop_lon]])*COS(RADIANS(route_map__2[[#This Row],[stop_lat]])))^2)*111.32)</f>
        <v>1.4065343616537245</v>
      </c>
    </row>
    <row r="13047" spans="1:7" hidden="1" x14ac:dyDescent="0.2">
      <c r="A13047" t="s">
        <v>396</v>
      </c>
      <c r="B13047">
        <v>0</v>
      </c>
      <c r="C13047">
        <v>46</v>
      </c>
      <c r="D13047" t="s">
        <v>9057</v>
      </c>
      <c r="E13047">
        <v>49.254139000000002</v>
      </c>
      <c r="F13047">
        <v>-122.93705199999999</v>
      </c>
      <c r="G13047">
        <f>IF(route_map__2[[#This Row],[route_label]]&lt;&gt;A13048,0,SQRT((E13048-route_map__2[[#This Row],[stop_lat]])^2 + ((F13048-route_map__2[[#This Row],[stop_lon]])*COS(RADIANS(route_map__2[[#This Row],[stop_lat]])))^2)*111.32)</f>
        <v>1.3704409454154587</v>
      </c>
    </row>
    <row r="13048" spans="1:7" hidden="1" x14ac:dyDescent="0.2">
      <c r="A13048" t="s">
        <v>396</v>
      </c>
      <c r="B13048">
        <v>0</v>
      </c>
      <c r="C13048">
        <v>47</v>
      </c>
      <c r="D13048" t="s">
        <v>2920</v>
      </c>
      <c r="E13048">
        <v>49.253798000000003</v>
      </c>
      <c r="F13048">
        <v>-122.918198</v>
      </c>
      <c r="G13048">
        <f>IF(route_map__2[[#This Row],[route_label]]&lt;&gt;A13049,0,SQRT((E13049-route_map__2[[#This Row],[stop_lat]])^2 + ((F13049-route_map__2[[#This Row],[stop_lon]])*COS(RADIANS(route_map__2[[#This Row],[stop_lat]])))^2)*111.32)</f>
        <v>0.51697588907531011</v>
      </c>
    </row>
    <row r="13049" spans="1:7" hidden="1" x14ac:dyDescent="0.2">
      <c r="A13049" t="s">
        <v>396</v>
      </c>
      <c r="B13049">
        <v>0</v>
      </c>
      <c r="C13049">
        <v>48</v>
      </c>
      <c r="D13049" t="s">
        <v>3443</v>
      </c>
      <c r="E13049">
        <v>49.252105999999998</v>
      </c>
      <c r="F13049">
        <v>-122.91157200000001</v>
      </c>
      <c r="G13049">
        <f>IF(route_map__2[[#This Row],[route_label]]&lt;&gt;A13050,0,SQRT((E13050-route_map__2[[#This Row],[stop_lat]])^2 + ((F13050-route_map__2[[#This Row],[stop_lon]])*COS(RADIANS(route_map__2[[#This Row],[stop_lat]])))^2)*111.32)</f>
        <v>0.58611374484895895</v>
      </c>
    </row>
    <row r="13050" spans="1:7" hidden="1" x14ac:dyDescent="0.2">
      <c r="A13050" t="s">
        <v>396</v>
      </c>
      <c r="B13050">
        <v>0</v>
      </c>
      <c r="C13050">
        <v>49</v>
      </c>
      <c r="D13050" t="s">
        <v>3444</v>
      </c>
      <c r="E13050">
        <v>49.250978000000003</v>
      </c>
      <c r="F13050">
        <v>-122.903693</v>
      </c>
      <c r="G13050">
        <f>IF(route_map__2[[#This Row],[route_label]]&lt;&gt;A13051,0,SQRT((E13051-route_map__2[[#This Row],[stop_lat]])^2 + ((F13051-route_map__2[[#This Row],[stop_lon]])*COS(RADIANS(route_map__2[[#This Row],[stop_lat]])))^2)*111.32)</f>
        <v>0.29330109466061971</v>
      </c>
    </row>
    <row r="13051" spans="1:7" hidden="1" x14ac:dyDescent="0.2">
      <c r="A13051" t="s">
        <v>396</v>
      </c>
      <c r="B13051">
        <v>0</v>
      </c>
      <c r="C13051">
        <v>50</v>
      </c>
      <c r="D13051" t="s">
        <v>3445</v>
      </c>
      <c r="E13051">
        <v>49.249751000000003</v>
      </c>
      <c r="F13051">
        <v>-122.900121</v>
      </c>
      <c r="G13051">
        <f>IF(route_map__2[[#This Row],[route_label]]&lt;&gt;A13052,0,SQRT((E13052-route_map__2[[#This Row],[stop_lat]])^2 + ((F13052-route_map__2[[#This Row],[stop_lon]])*COS(RADIANS(route_map__2[[#This Row],[stop_lat]])))^2)*111.32)</f>
        <v>0.38563604567710269</v>
      </c>
    </row>
    <row r="13052" spans="1:7" hidden="1" x14ac:dyDescent="0.2">
      <c r="A13052" t="s">
        <v>396</v>
      </c>
      <c r="B13052">
        <v>0</v>
      </c>
      <c r="C13052">
        <v>51</v>
      </c>
      <c r="D13052" t="s">
        <v>2848</v>
      </c>
      <c r="E13052">
        <v>49.247897000000002</v>
      </c>
      <c r="F13052">
        <v>-122.89563800000001</v>
      </c>
      <c r="G13052">
        <f>IF(route_map__2[[#This Row],[route_label]]&lt;&gt;A13053,0,SQRT((E13053-route_map__2[[#This Row],[stop_lat]])^2 + ((F13053-route_map__2[[#This Row],[stop_lon]])*COS(RADIANS(route_map__2[[#This Row],[stop_lat]])))^2)*111.32)</f>
        <v>0.22694158432759809</v>
      </c>
    </row>
    <row r="13053" spans="1:7" hidden="1" x14ac:dyDescent="0.2">
      <c r="A13053" t="s">
        <v>396</v>
      </c>
      <c r="B13053">
        <v>0</v>
      </c>
      <c r="C13053">
        <v>52</v>
      </c>
      <c r="D13053" t="s">
        <v>2910</v>
      </c>
      <c r="E13053">
        <v>49.248513000000003</v>
      </c>
      <c r="F13053">
        <v>-122.892661</v>
      </c>
      <c r="G13053">
        <f>IF(route_map__2[[#This Row],[route_label]]&lt;&gt;A13054,0,SQRT((E13054-route_map__2[[#This Row],[stop_lat]])^2 + ((F13054-route_map__2[[#This Row],[stop_lon]])*COS(RADIANS(route_map__2[[#This Row],[stop_lat]])))^2)*111.32)</f>
        <v>0.21621646177354131</v>
      </c>
    </row>
    <row r="13054" spans="1:7" hidden="1" x14ac:dyDescent="0.2">
      <c r="A13054" t="s">
        <v>396</v>
      </c>
      <c r="B13054">
        <v>0</v>
      </c>
      <c r="C13054">
        <v>53</v>
      </c>
      <c r="D13054" t="s">
        <v>2911</v>
      </c>
      <c r="E13054">
        <v>49.250455000000002</v>
      </c>
      <c r="F13054">
        <v>-122.892713</v>
      </c>
      <c r="G13054">
        <f>IF(route_map__2[[#This Row],[route_label]]&lt;&gt;A13055,0,SQRT((E13055-route_map__2[[#This Row],[stop_lat]])^2 + ((F13055-route_map__2[[#This Row],[stop_lon]])*COS(RADIANS(route_map__2[[#This Row],[stop_lat]])))^2)*111.32)</f>
        <v>0.29690396502960342</v>
      </c>
    </row>
    <row r="13055" spans="1:7" hidden="1" x14ac:dyDescent="0.2">
      <c r="A13055" t="s">
        <v>396</v>
      </c>
      <c r="B13055">
        <v>0</v>
      </c>
      <c r="C13055">
        <v>54</v>
      </c>
      <c r="D13055" t="s">
        <v>3791</v>
      </c>
      <c r="E13055">
        <v>49.253121999999998</v>
      </c>
      <c r="F13055">
        <v>-122.892752</v>
      </c>
      <c r="G13055">
        <f>IF(route_map__2[[#This Row],[route_label]]&lt;&gt;A13056,0,SQRT((E13056-route_map__2[[#This Row],[stop_lat]])^2 + ((F13056-route_map__2[[#This Row],[stop_lon]])*COS(RADIANS(route_map__2[[#This Row],[stop_lat]])))^2)*111.32)</f>
        <v>0.449444326197247</v>
      </c>
    </row>
    <row r="13056" spans="1:7" hidden="1" x14ac:dyDescent="0.2">
      <c r="A13056" t="s">
        <v>396</v>
      </c>
      <c r="B13056">
        <v>0</v>
      </c>
      <c r="C13056">
        <v>55</v>
      </c>
      <c r="D13056" t="s">
        <v>3792</v>
      </c>
      <c r="E13056">
        <v>49.257159000000001</v>
      </c>
      <c r="F13056">
        <v>-122.89284000000001</v>
      </c>
      <c r="G13056">
        <f>IF(route_map__2[[#This Row],[route_label]]&lt;&gt;A13057,0,SQRT((E13057-route_map__2[[#This Row],[stop_lat]])^2 + ((F13057-route_map__2[[#This Row],[stop_lon]])*COS(RADIANS(route_map__2[[#This Row],[stop_lat]])))^2)*111.32)</f>
        <v>0.15408334220747613</v>
      </c>
    </row>
    <row r="13057" spans="1:7" hidden="1" x14ac:dyDescent="0.2">
      <c r="A13057" t="s">
        <v>396</v>
      </c>
      <c r="B13057">
        <v>0</v>
      </c>
      <c r="C13057">
        <v>56</v>
      </c>
      <c r="D13057" t="s">
        <v>3793</v>
      </c>
      <c r="E13057">
        <v>49.258543000000003</v>
      </c>
      <c r="F13057">
        <v>-122.892871</v>
      </c>
      <c r="G13057">
        <f>IF(route_map__2[[#This Row],[route_label]]&lt;&gt;A13058,0,SQRT((E13058-route_map__2[[#This Row],[stop_lat]])^2 + ((F13058-route_map__2[[#This Row],[stop_lon]])*COS(RADIANS(route_map__2[[#This Row],[stop_lat]])))^2)*111.32)</f>
        <v>0.41175967160018839</v>
      </c>
    </row>
    <row r="13058" spans="1:7" hidden="1" x14ac:dyDescent="0.2">
      <c r="A13058" t="s">
        <v>396</v>
      </c>
      <c r="B13058">
        <v>0</v>
      </c>
      <c r="C13058">
        <v>57</v>
      </c>
      <c r="D13058" t="s">
        <v>3794</v>
      </c>
      <c r="E13058">
        <v>49.261648000000001</v>
      </c>
      <c r="F13058">
        <v>-122.889791</v>
      </c>
      <c r="G13058">
        <f>IF(route_map__2[[#This Row],[route_label]]&lt;&gt;A13059,0,SQRT((E13059-route_map__2[[#This Row],[stop_lat]])^2 + ((F13059-route_map__2[[#This Row],[stop_lon]])*COS(RADIANS(route_map__2[[#This Row],[stop_lat]])))^2)*111.32)</f>
        <v>0.34338311319791753</v>
      </c>
    </row>
    <row r="13059" spans="1:7" hidden="1" x14ac:dyDescent="0.2">
      <c r="A13059" t="s">
        <v>396</v>
      </c>
      <c r="B13059">
        <v>0</v>
      </c>
      <c r="C13059">
        <v>58</v>
      </c>
      <c r="D13059" t="s">
        <v>4240</v>
      </c>
      <c r="E13059">
        <v>49.264021999999997</v>
      </c>
      <c r="F13059">
        <v>-122.88677300000001</v>
      </c>
      <c r="G13059">
        <f>IF(route_map__2[[#This Row],[route_label]]&lt;&gt;A13060,0,SQRT((E13060-route_map__2[[#This Row],[stop_lat]])^2 + ((F13060-route_map__2[[#This Row],[stop_lon]])*COS(RADIANS(route_map__2[[#This Row],[stop_lat]])))^2)*111.32)</f>
        <v>0.38431562946238701</v>
      </c>
    </row>
    <row r="13060" spans="1:7" hidden="1" x14ac:dyDescent="0.2">
      <c r="A13060" t="s">
        <v>396</v>
      </c>
      <c r="B13060">
        <v>0</v>
      </c>
      <c r="C13060">
        <v>59</v>
      </c>
      <c r="D13060" t="s">
        <v>4241</v>
      </c>
      <c r="E13060">
        <v>49.266694000000001</v>
      </c>
      <c r="F13060">
        <v>-122.88342299999999</v>
      </c>
      <c r="G13060">
        <f>IF(route_map__2[[#This Row],[route_label]]&lt;&gt;A13061,0,SQRT((E13061-route_map__2[[#This Row],[stop_lat]])^2 + ((F13061-route_map__2[[#This Row],[stop_lon]])*COS(RADIANS(route_map__2[[#This Row],[stop_lat]])))^2)*111.32)</f>
        <v>0.29052351064063647</v>
      </c>
    </row>
    <row r="13061" spans="1:7" hidden="1" x14ac:dyDescent="0.2">
      <c r="A13061" t="s">
        <v>396</v>
      </c>
      <c r="B13061">
        <v>0</v>
      </c>
      <c r="C13061">
        <v>60</v>
      </c>
      <c r="D13061" t="s">
        <v>4242</v>
      </c>
      <c r="E13061">
        <v>49.268704</v>
      </c>
      <c r="F13061">
        <v>-122.880872</v>
      </c>
      <c r="G13061">
        <f>IF(route_map__2[[#This Row],[route_label]]&lt;&gt;A13062,0,SQRT((E13062-route_map__2[[#This Row],[stop_lat]])^2 + ((F13062-route_map__2[[#This Row],[stop_lon]])*COS(RADIANS(route_map__2[[#This Row],[stop_lat]])))^2)*111.32)</f>
        <v>0.22188666150365846</v>
      </c>
    </row>
    <row r="13062" spans="1:7" hidden="1" x14ac:dyDescent="0.2">
      <c r="A13062" t="s">
        <v>396</v>
      </c>
      <c r="B13062">
        <v>0</v>
      </c>
      <c r="C13062">
        <v>61</v>
      </c>
      <c r="D13062" t="s">
        <v>9058</v>
      </c>
      <c r="E13062">
        <v>49.270229</v>
      </c>
      <c r="F13062">
        <v>-122.878905</v>
      </c>
      <c r="G13062">
        <f>IF(route_map__2[[#This Row],[route_label]]&lt;&gt;A13063,0,SQRT((E13063-route_map__2[[#This Row],[stop_lat]])^2 + ((F13063-route_map__2[[#This Row],[stop_lon]])*COS(RADIANS(route_map__2[[#This Row],[stop_lat]])))^2)*111.32)</f>
        <v>1.1076986616567062</v>
      </c>
    </row>
    <row r="13063" spans="1:7" hidden="1" x14ac:dyDescent="0.2">
      <c r="A13063" t="s">
        <v>396</v>
      </c>
      <c r="B13063">
        <v>0</v>
      </c>
      <c r="C13063">
        <v>62</v>
      </c>
      <c r="D13063" t="s">
        <v>4257</v>
      </c>
      <c r="E13063">
        <v>49.276538000000002</v>
      </c>
      <c r="F13063">
        <v>-122.86711200000001</v>
      </c>
      <c r="G13063">
        <f>IF(route_map__2[[#This Row],[route_label]]&lt;&gt;A13064,0,SQRT((E13064-route_map__2[[#This Row],[stop_lat]])^2 + ((F13064-route_map__2[[#This Row],[stop_lon]])*COS(RADIANS(route_map__2[[#This Row],[stop_lat]])))^2)*111.32)</f>
        <v>0.24889249802717989</v>
      </c>
    </row>
    <row r="13064" spans="1:7" hidden="1" x14ac:dyDescent="0.2">
      <c r="A13064" t="s">
        <v>396</v>
      </c>
      <c r="B13064">
        <v>0</v>
      </c>
      <c r="C13064">
        <v>63</v>
      </c>
      <c r="D13064" t="s">
        <v>3982</v>
      </c>
      <c r="E13064">
        <v>49.276592999999998</v>
      </c>
      <c r="F13064">
        <v>-122.863686</v>
      </c>
      <c r="G13064">
        <f>IF(route_map__2[[#This Row],[route_label]]&lt;&gt;A13065,0,SQRT((E13065-route_map__2[[#This Row],[stop_lat]])^2 + ((F13065-route_map__2[[#This Row],[stop_lon]])*COS(RADIANS(route_map__2[[#This Row],[stop_lat]])))^2)*111.32)</f>
        <v>0.17819680944993613</v>
      </c>
    </row>
    <row r="13065" spans="1:7" hidden="1" x14ac:dyDescent="0.2">
      <c r="A13065" t="s">
        <v>396</v>
      </c>
      <c r="B13065">
        <v>0</v>
      </c>
      <c r="C13065">
        <v>64</v>
      </c>
      <c r="D13065" t="s">
        <v>3983</v>
      </c>
      <c r="E13065">
        <v>49.276629</v>
      </c>
      <c r="F13065">
        <v>-122.861233</v>
      </c>
      <c r="G13065">
        <f>IF(route_map__2[[#This Row],[route_label]]&lt;&gt;A13066,0,SQRT((E13066-route_map__2[[#This Row],[stop_lat]])^2 + ((F13066-route_map__2[[#This Row],[stop_lon]])*COS(RADIANS(route_map__2[[#This Row],[stop_lat]])))^2)*111.32)</f>
        <v>0.36501841064725837</v>
      </c>
    </row>
    <row r="13066" spans="1:7" hidden="1" x14ac:dyDescent="0.2">
      <c r="A13066" t="s">
        <v>396</v>
      </c>
      <c r="B13066">
        <v>0</v>
      </c>
      <c r="C13066">
        <v>65</v>
      </c>
      <c r="D13066" t="s">
        <v>3984</v>
      </c>
      <c r="E13066">
        <v>49.276631000000002</v>
      </c>
      <c r="F13066">
        <v>-122.856207</v>
      </c>
      <c r="G13066">
        <f>IF(route_map__2[[#This Row],[route_label]]&lt;&gt;A13067,0,SQRT((E13067-route_map__2[[#This Row],[stop_lat]])^2 + ((F13067-route_map__2[[#This Row],[stop_lon]])*COS(RADIANS(route_map__2[[#This Row],[stop_lat]])))^2)*111.32)</f>
        <v>0.51277752776087349</v>
      </c>
    </row>
    <row r="13067" spans="1:7" hidden="1" x14ac:dyDescent="0.2">
      <c r="A13067" t="s">
        <v>396</v>
      </c>
      <c r="B13067">
        <v>0</v>
      </c>
      <c r="C13067">
        <v>66</v>
      </c>
      <c r="D13067" t="s">
        <v>3985</v>
      </c>
      <c r="E13067">
        <v>49.276575000000001</v>
      </c>
      <c r="F13067">
        <v>-122.849147</v>
      </c>
      <c r="G13067">
        <f>IF(route_map__2[[#This Row],[route_label]]&lt;&gt;A13068,0,SQRT((E13068-route_map__2[[#This Row],[stop_lat]])^2 + ((F13068-route_map__2[[#This Row],[stop_lon]])*COS(RADIANS(route_map__2[[#This Row],[stop_lat]])))^2)*111.32)</f>
        <v>0.34963904132745094</v>
      </c>
    </row>
    <row r="13068" spans="1:7" hidden="1" x14ac:dyDescent="0.2">
      <c r="A13068" t="s">
        <v>396</v>
      </c>
      <c r="B13068">
        <v>0</v>
      </c>
      <c r="C13068">
        <v>67</v>
      </c>
      <c r="D13068" t="s">
        <v>3987</v>
      </c>
      <c r="E13068">
        <v>49.276544000000001</v>
      </c>
      <c r="F13068">
        <v>-122.84433300000001</v>
      </c>
      <c r="G13068">
        <f>IF(route_map__2[[#This Row],[route_label]]&lt;&gt;A13069,0,SQRT((E13069-route_map__2[[#This Row],[stop_lat]])^2 + ((F13069-route_map__2[[#This Row],[stop_lon]])*COS(RADIANS(route_map__2[[#This Row],[stop_lat]])))^2)*111.32)</f>
        <v>0.33735105788862363</v>
      </c>
    </row>
    <row r="13069" spans="1:7" hidden="1" x14ac:dyDescent="0.2">
      <c r="A13069" t="s">
        <v>396</v>
      </c>
      <c r="B13069">
        <v>0</v>
      </c>
      <c r="C13069">
        <v>68</v>
      </c>
      <c r="D13069" t="s">
        <v>3988</v>
      </c>
      <c r="E13069">
        <v>49.276532000000003</v>
      </c>
      <c r="F13069">
        <v>-122.839688</v>
      </c>
      <c r="G13069">
        <f>IF(route_map__2[[#This Row],[route_label]]&lt;&gt;A13070,0,SQRT((E13070-route_map__2[[#This Row],[stop_lat]])^2 + ((F13070-route_map__2[[#This Row],[stop_lon]])*COS(RADIANS(route_map__2[[#This Row],[stop_lat]])))^2)*111.32)</f>
        <v>0.39363180665537223</v>
      </c>
    </row>
    <row r="13070" spans="1:7" hidden="1" x14ac:dyDescent="0.2">
      <c r="A13070" t="s">
        <v>396</v>
      </c>
      <c r="B13070">
        <v>0</v>
      </c>
      <c r="C13070">
        <v>69</v>
      </c>
      <c r="D13070" t="s">
        <v>3989</v>
      </c>
      <c r="E13070">
        <v>49.276598999999997</v>
      </c>
      <c r="F13070">
        <v>-122.83426900000001</v>
      </c>
      <c r="G13070">
        <f>IF(route_map__2[[#This Row],[route_label]]&lt;&gt;A13071,0,SQRT((E13071-route_map__2[[#This Row],[stop_lat]])^2 + ((F13071-route_map__2[[#This Row],[stop_lon]])*COS(RADIANS(route_map__2[[#This Row],[stop_lat]])))^2)*111.32)</f>
        <v>0.24229458533501577</v>
      </c>
    </row>
    <row r="13071" spans="1:7" hidden="1" x14ac:dyDescent="0.2">
      <c r="A13071" t="s">
        <v>396</v>
      </c>
      <c r="B13071">
        <v>0</v>
      </c>
      <c r="C13071">
        <v>70</v>
      </c>
      <c r="D13071" t="s">
        <v>4421</v>
      </c>
      <c r="E13071">
        <v>49.276372000000002</v>
      </c>
      <c r="F13071">
        <v>-122.830951</v>
      </c>
      <c r="G13071">
        <f>IF(route_map__2[[#This Row],[route_label]]&lt;&gt;A13072,0,SQRT((E13072-route_map__2[[#This Row],[stop_lat]])^2 + ((F13072-route_map__2[[#This Row],[stop_lon]])*COS(RADIANS(route_map__2[[#This Row],[stop_lat]])))^2)*111.32)</f>
        <v>0.33987493349710252</v>
      </c>
    </row>
    <row r="13072" spans="1:7" hidden="1" x14ac:dyDescent="0.2">
      <c r="A13072" t="s">
        <v>396</v>
      </c>
      <c r="B13072">
        <v>0</v>
      </c>
      <c r="C13072">
        <v>71</v>
      </c>
      <c r="D13072" t="s">
        <v>3990</v>
      </c>
      <c r="E13072">
        <v>49.278101999999997</v>
      </c>
      <c r="F13072">
        <v>-122.827095</v>
      </c>
      <c r="G13072">
        <f>IF(route_map__2[[#This Row],[route_label]]&lt;&gt;A13073,0,SQRT((E13073-route_map__2[[#This Row],[stop_lat]])^2 + ((F13073-route_map__2[[#This Row],[stop_lon]])*COS(RADIANS(route_map__2[[#This Row],[stop_lat]])))^2)*111.32)</f>
        <v>0.17815933068781542</v>
      </c>
    </row>
    <row r="13073" spans="1:7" hidden="1" x14ac:dyDescent="0.2">
      <c r="A13073" t="s">
        <v>396</v>
      </c>
      <c r="B13073">
        <v>0</v>
      </c>
      <c r="C13073">
        <v>72</v>
      </c>
      <c r="D13073" t="s">
        <v>3991</v>
      </c>
      <c r="E13073">
        <v>49.279699999999998</v>
      </c>
      <c r="F13073">
        <v>-122.82696</v>
      </c>
      <c r="G13073">
        <f>IF(route_map__2[[#This Row],[route_label]]&lt;&gt;A13074,0,SQRT((E13074-route_map__2[[#This Row],[stop_lat]])^2 + ((F13074-route_map__2[[#This Row],[stop_lon]])*COS(RADIANS(route_map__2[[#This Row],[stop_lat]])))^2)*111.32)</f>
        <v>0.35494348859901254</v>
      </c>
    </row>
    <row r="13074" spans="1:7" hidden="1" x14ac:dyDescent="0.2">
      <c r="A13074" t="s">
        <v>396</v>
      </c>
      <c r="B13074">
        <v>0</v>
      </c>
      <c r="C13074">
        <v>73</v>
      </c>
      <c r="D13074" t="s">
        <v>3992</v>
      </c>
      <c r="E13074">
        <v>49.282831000000002</v>
      </c>
      <c r="F13074">
        <v>-122.827884</v>
      </c>
      <c r="G13074">
        <f>IF(route_map__2[[#This Row],[route_label]]&lt;&gt;A13075,0,SQRT((E13075-route_map__2[[#This Row],[stop_lat]])^2 + ((F13075-route_map__2[[#This Row],[stop_lon]])*COS(RADIANS(route_map__2[[#This Row],[stop_lat]])))^2)*111.32)</f>
        <v>0.16309541072683242</v>
      </c>
    </row>
    <row r="13075" spans="1:7" hidden="1" x14ac:dyDescent="0.2">
      <c r="A13075" t="s">
        <v>396</v>
      </c>
      <c r="B13075">
        <v>0</v>
      </c>
      <c r="C13075">
        <v>74</v>
      </c>
      <c r="D13075" t="s">
        <v>3993</v>
      </c>
      <c r="E13075">
        <v>49.28425</v>
      </c>
      <c r="F13075">
        <v>-122.827325</v>
      </c>
      <c r="G13075">
        <f>IF(route_map__2[[#This Row],[route_label]]&lt;&gt;A13076,0,SQRT((E13076-route_map__2[[#This Row],[stop_lat]])^2 + ((F13076-route_map__2[[#This Row],[stop_lon]])*COS(RADIANS(route_map__2[[#This Row],[stop_lat]])))^2)*111.32)</f>
        <v>0.34062122871085648</v>
      </c>
    </row>
    <row r="13076" spans="1:7" hidden="1" x14ac:dyDescent="0.2">
      <c r="A13076" t="s">
        <v>396</v>
      </c>
      <c r="B13076">
        <v>0</v>
      </c>
      <c r="C13076">
        <v>75</v>
      </c>
      <c r="D13076" t="s">
        <v>3994</v>
      </c>
      <c r="E13076">
        <v>49.283751000000002</v>
      </c>
      <c r="F13076">
        <v>-122.82269700000001</v>
      </c>
      <c r="G13076">
        <f>IF(route_map__2[[#This Row],[route_label]]&lt;&gt;A13077,0,SQRT((E13077-route_map__2[[#This Row],[stop_lat]])^2 + ((F13077-route_map__2[[#This Row],[stop_lon]])*COS(RADIANS(route_map__2[[#This Row],[stop_lat]])))^2)*111.32)</f>
        <v>0.33475685126433069</v>
      </c>
    </row>
    <row r="13077" spans="1:7" hidden="1" x14ac:dyDescent="0.2">
      <c r="A13077" t="s">
        <v>396</v>
      </c>
      <c r="B13077">
        <v>0</v>
      </c>
      <c r="C13077">
        <v>76</v>
      </c>
      <c r="D13077" t="s">
        <v>3995</v>
      </c>
      <c r="E13077">
        <v>49.284284</v>
      </c>
      <c r="F13077">
        <v>-122.81816000000001</v>
      </c>
      <c r="G13077">
        <f>IF(route_map__2[[#This Row],[route_label]]&lt;&gt;A13078,0,SQRT((E13078-route_map__2[[#This Row],[stop_lat]])^2 + ((F13078-route_map__2[[#This Row],[stop_lon]])*COS(RADIANS(route_map__2[[#This Row],[stop_lat]])))^2)*111.32)</f>
        <v>0.43499030755577345</v>
      </c>
    </row>
    <row r="13078" spans="1:7" hidden="1" x14ac:dyDescent="0.2">
      <c r="A13078" t="s">
        <v>396</v>
      </c>
      <c r="B13078">
        <v>0</v>
      </c>
      <c r="C13078">
        <v>77</v>
      </c>
      <c r="D13078" t="s">
        <v>3996</v>
      </c>
      <c r="E13078">
        <v>49.283442999999998</v>
      </c>
      <c r="F13078">
        <v>-122.81231</v>
      </c>
      <c r="G13078">
        <f>IF(route_map__2[[#This Row],[route_label]]&lt;&gt;A13079,0,SQRT((E13079-route_map__2[[#This Row],[stop_lat]])^2 + ((F13079-route_map__2[[#This Row],[stop_lon]])*COS(RADIANS(route_map__2[[#This Row],[stop_lat]])))^2)*111.32)</f>
        <v>0.26176469204992359</v>
      </c>
    </row>
    <row r="13079" spans="1:7" hidden="1" x14ac:dyDescent="0.2">
      <c r="A13079" t="s">
        <v>396</v>
      </c>
      <c r="B13079">
        <v>0</v>
      </c>
      <c r="C13079">
        <v>78</v>
      </c>
      <c r="D13079" t="s">
        <v>3997</v>
      </c>
      <c r="E13079">
        <v>49.284404000000002</v>
      </c>
      <c r="F13079">
        <v>-122.80902</v>
      </c>
      <c r="G13079">
        <f>IF(route_map__2[[#This Row],[route_label]]&lt;&gt;A13080,0,SQRT((E13080-route_map__2[[#This Row],[stop_lat]])^2 + ((F13080-route_map__2[[#This Row],[stop_lon]])*COS(RADIANS(route_map__2[[#This Row],[stop_lat]])))^2)*111.32)</f>
        <v>0.5924521458326466</v>
      </c>
    </row>
    <row r="13080" spans="1:7" hidden="1" x14ac:dyDescent="0.2">
      <c r="A13080" t="s">
        <v>396</v>
      </c>
      <c r="B13080">
        <v>0</v>
      </c>
      <c r="C13080">
        <v>79</v>
      </c>
      <c r="D13080" t="s">
        <v>3998</v>
      </c>
      <c r="E13080">
        <v>49.285094000000001</v>
      </c>
      <c r="F13080">
        <v>-122.80092999999999</v>
      </c>
      <c r="G13080">
        <f>IF(route_map__2[[#This Row],[route_label]]&lt;&gt;A13081,0,SQRT((E13081-route_map__2[[#This Row],[stop_lat]])^2 + ((F13081-route_map__2[[#This Row],[stop_lon]])*COS(RADIANS(route_map__2[[#This Row],[stop_lat]])))^2)*111.32)</f>
        <v>0.25502288697757003</v>
      </c>
    </row>
    <row r="13081" spans="1:7" hidden="1" x14ac:dyDescent="0.2">
      <c r="A13081" t="s">
        <v>396</v>
      </c>
      <c r="B13081">
        <v>0</v>
      </c>
      <c r="C13081">
        <v>80</v>
      </c>
      <c r="D13081" t="s">
        <v>3999</v>
      </c>
      <c r="E13081">
        <v>49.285106999999996</v>
      </c>
      <c r="F13081">
        <v>-122.79741799999999</v>
      </c>
      <c r="G13081">
        <f>IF(route_map__2[[#This Row],[route_label]]&lt;&gt;A13082,0,SQRT((E13082-route_map__2[[#This Row],[stop_lat]])^2 + ((F13082-route_map__2[[#This Row],[stop_lon]])*COS(RADIANS(route_map__2[[#This Row],[stop_lat]])))^2)*111.32)</f>
        <v>0.1729550818411113</v>
      </c>
    </row>
    <row r="13082" spans="1:7" hidden="1" x14ac:dyDescent="0.2">
      <c r="A13082" t="s">
        <v>396</v>
      </c>
      <c r="B13082">
        <v>0</v>
      </c>
      <c r="C13082">
        <v>81</v>
      </c>
      <c r="D13082" t="s">
        <v>4000</v>
      </c>
      <c r="E13082">
        <v>49.284897000000001</v>
      </c>
      <c r="F13082">
        <v>-122.795058</v>
      </c>
      <c r="G13082">
        <f>IF(route_map__2[[#This Row],[route_label]]&lt;&gt;A13083,0,SQRT((E13083-route_map__2[[#This Row],[stop_lat]])^2 + ((F13083-route_map__2[[#This Row],[stop_lon]])*COS(RADIANS(route_map__2[[#This Row],[stop_lat]])))^2)*111.32)</f>
        <v>0.17108882858600899</v>
      </c>
    </row>
    <row r="13083" spans="1:7" hidden="1" x14ac:dyDescent="0.2">
      <c r="A13083" t="s">
        <v>396</v>
      </c>
      <c r="B13083">
        <v>0</v>
      </c>
      <c r="C13083">
        <v>82</v>
      </c>
      <c r="D13083" t="s">
        <v>4001</v>
      </c>
      <c r="E13083">
        <v>49.284128000000003</v>
      </c>
      <c r="F13083">
        <v>-122.793018</v>
      </c>
      <c r="G13083">
        <f>IF(route_map__2[[#This Row],[route_label]]&lt;&gt;A13084,0,SQRT((E13084-route_map__2[[#This Row],[stop_lat]])^2 + ((F13084-route_map__2[[#This Row],[stop_lon]])*COS(RADIANS(route_map__2[[#This Row],[stop_lat]])))^2)*111.32)</f>
        <v>0.20810073413745936</v>
      </c>
    </row>
    <row r="13084" spans="1:7" hidden="1" x14ac:dyDescent="0.2">
      <c r="A13084" t="s">
        <v>396</v>
      </c>
      <c r="B13084">
        <v>0</v>
      </c>
      <c r="C13084">
        <v>83</v>
      </c>
      <c r="D13084" t="s">
        <v>4002</v>
      </c>
      <c r="E13084">
        <v>49.282274000000001</v>
      </c>
      <c r="F13084">
        <v>-122.793385</v>
      </c>
      <c r="G13084">
        <f>IF(route_map__2[[#This Row],[route_label]]&lt;&gt;A13085,0,SQRT((E13085-route_map__2[[#This Row],[stop_lat]])^2 + ((F13085-route_map__2[[#This Row],[stop_lon]])*COS(RADIANS(route_map__2[[#This Row],[stop_lat]])))^2)*111.32)</f>
        <v>0.25418481283266653</v>
      </c>
    </row>
    <row r="13085" spans="1:7" hidden="1" x14ac:dyDescent="0.2">
      <c r="A13085" t="s">
        <v>396</v>
      </c>
      <c r="B13085">
        <v>0</v>
      </c>
      <c r="C13085">
        <v>84</v>
      </c>
      <c r="D13085" t="s">
        <v>4003</v>
      </c>
      <c r="E13085">
        <v>49.280028999999999</v>
      </c>
      <c r="F13085">
        <v>-122.79402399999999</v>
      </c>
      <c r="G13085">
        <f>IF(route_map__2[[#This Row],[route_label]]&lt;&gt;A13086,0,SQRT((E13086-route_map__2[[#This Row],[stop_lat]])^2 + ((F13086-route_map__2[[#This Row],[stop_lon]])*COS(RADIANS(route_map__2[[#This Row],[stop_lat]])))^2)*111.32)</f>
        <v>0.69884079266486188</v>
      </c>
    </row>
    <row r="13086" spans="1:7" hidden="1" x14ac:dyDescent="0.2">
      <c r="A13086" t="s">
        <v>396</v>
      </c>
      <c r="B13086">
        <v>0</v>
      </c>
      <c r="C13086">
        <v>85</v>
      </c>
      <c r="D13086" t="s">
        <v>4394</v>
      </c>
      <c r="E13086">
        <v>49.274659999999997</v>
      </c>
      <c r="F13086">
        <v>-122.79901099999999</v>
      </c>
      <c r="G13086">
        <f>IF(route_map__2[[#This Row],[route_label]]&lt;&gt;A13087,0,SQRT((E13087-route_map__2[[#This Row],[stop_lat]])^2 + ((F13087-route_map__2[[#This Row],[stop_lon]])*COS(RADIANS(route_map__2[[#This Row],[stop_lat]])))^2)*111.32)</f>
        <v>0</v>
      </c>
    </row>
    <row r="13087" spans="1:7" hidden="1" x14ac:dyDescent="0.2">
      <c r="A13087" t="s">
        <v>396</v>
      </c>
      <c r="B13087">
        <v>1</v>
      </c>
      <c r="C13087">
        <v>1</v>
      </c>
      <c r="D13087" t="s">
        <v>4394</v>
      </c>
      <c r="E13087">
        <v>49.274659999999997</v>
      </c>
      <c r="F13087">
        <v>-122.79901099999999</v>
      </c>
      <c r="G13087">
        <f>IF(route_map__2[[#This Row],[route_label]]&lt;&gt;A13088,0,SQRT((E13088-route_map__2[[#This Row],[stop_lat]])^2 + ((F13088-route_map__2[[#This Row],[stop_lon]])*COS(RADIANS(route_map__2[[#This Row],[stop_lat]])))^2)*111.32)</f>
        <v>0.41890713206563024</v>
      </c>
    </row>
    <row r="13088" spans="1:7" hidden="1" x14ac:dyDescent="0.2">
      <c r="A13088" t="s">
        <v>396</v>
      </c>
      <c r="B13088">
        <v>1</v>
      </c>
      <c r="C13088">
        <v>2</v>
      </c>
      <c r="D13088" t="s">
        <v>4006</v>
      </c>
      <c r="E13088">
        <v>49.277738999999997</v>
      </c>
      <c r="F13088">
        <v>-122.79569499999999</v>
      </c>
      <c r="G13088">
        <f>IF(route_map__2[[#This Row],[route_label]]&lt;&gt;A13089,0,SQRT((E13089-route_map__2[[#This Row],[stop_lat]])^2 + ((F13089-route_map__2[[#This Row],[stop_lon]])*COS(RADIANS(route_map__2[[#This Row],[stop_lat]])))^2)*111.32)</f>
        <v>0.30863097368237619</v>
      </c>
    </row>
    <row r="13089" spans="1:7" hidden="1" x14ac:dyDescent="0.2">
      <c r="A13089" t="s">
        <v>396</v>
      </c>
      <c r="B13089">
        <v>1</v>
      </c>
      <c r="C13089">
        <v>3</v>
      </c>
      <c r="D13089" t="s">
        <v>4007</v>
      </c>
      <c r="E13089">
        <v>49.280121999999999</v>
      </c>
      <c r="F13089">
        <v>-122.79352299999999</v>
      </c>
      <c r="G13089">
        <f>IF(route_map__2[[#This Row],[route_label]]&lt;&gt;A13090,0,SQRT((E13090-route_map__2[[#This Row],[stop_lat]])^2 + ((F13090-route_map__2[[#This Row],[stop_lon]])*COS(RADIANS(route_map__2[[#This Row],[stop_lat]])))^2)*111.32)</f>
        <v>0.3600437618193143</v>
      </c>
    </row>
    <row r="13090" spans="1:7" hidden="1" x14ac:dyDescent="0.2">
      <c r="A13090" t="s">
        <v>396</v>
      </c>
      <c r="B13090">
        <v>1</v>
      </c>
      <c r="C13090">
        <v>4</v>
      </c>
      <c r="D13090" t="s">
        <v>4008</v>
      </c>
      <c r="E13090">
        <v>49.283337000000003</v>
      </c>
      <c r="F13090">
        <v>-122.79298199999999</v>
      </c>
      <c r="G13090">
        <f>IF(route_map__2[[#This Row],[route_label]]&lt;&gt;A13091,0,SQRT((E13091-route_map__2[[#This Row],[stop_lat]])^2 + ((F13091-route_map__2[[#This Row],[stop_lon]])*COS(RADIANS(route_map__2[[#This Row],[stop_lat]])))^2)*111.32)</f>
        <v>0.20305318265543079</v>
      </c>
    </row>
    <row r="13091" spans="1:7" hidden="1" x14ac:dyDescent="0.2">
      <c r="A13091" t="s">
        <v>396</v>
      </c>
      <c r="B13091">
        <v>1</v>
      </c>
      <c r="C13091">
        <v>5</v>
      </c>
      <c r="D13091" t="s">
        <v>4009</v>
      </c>
      <c r="E13091">
        <v>49.285085000000002</v>
      </c>
      <c r="F13091">
        <v>-122.793781</v>
      </c>
      <c r="G13091">
        <f>IF(route_map__2[[#This Row],[route_label]]&lt;&gt;A13092,0,SQRT((E13092-route_map__2[[#This Row],[stop_lat]])^2 + ((F13092-route_map__2[[#This Row],[stop_lon]])*COS(RADIANS(route_map__2[[#This Row],[stop_lat]])))^2)*111.32)</f>
        <v>0.25413347403383707</v>
      </c>
    </row>
    <row r="13092" spans="1:7" hidden="1" x14ac:dyDescent="0.2">
      <c r="A13092" t="s">
        <v>396</v>
      </c>
      <c r="B13092">
        <v>1</v>
      </c>
      <c r="C13092">
        <v>6</v>
      </c>
      <c r="D13092" t="s">
        <v>4010</v>
      </c>
      <c r="E13092">
        <v>49.285314999999997</v>
      </c>
      <c r="F13092">
        <v>-122.797263</v>
      </c>
      <c r="G13092">
        <f>IF(route_map__2[[#This Row],[route_label]]&lt;&gt;A13093,0,SQRT((E13093-route_map__2[[#This Row],[stop_lat]])^2 + ((F13093-route_map__2[[#This Row],[stop_lon]])*COS(RADIANS(route_map__2[[#This Row],[stop_lat]])))^2)*111.32)</f>
        <v>0.36824119013563256</v>
      </c>
    </row>
    <row r="13093" spans="1:7" hidden="1" x14ac:dyDescent="0.2">
      <c r="A13093" t="s">
        <v>396</v>
      </c>
      <c r="B13093">
        <v>1</v>
      </c>
      <c r="C13093">
        <v>7</v>
      </c>
      <c r="D13093" t="s">
        <v>4011</v>
      </c>
      <c r="E13093">
        <v>49.285240999999999</v>
      </c>
      <c r="F13093">
        <v>-122.802333</v>
      </c>
      <c r="G13093">
        <f>IF(route_map__2[[#This Row],[route_label]]&lt;&gt;A13094,0,SQRT((E13094-route_map__2[[#This Row],[stop_lat]])^2 + ((F13094-route_map__2[[#This Row],[stop_lon]])*COS(RADIANS(route_map__2[[#This Row],[stop_lat]])))^2)*111.32)</f>
        <v>0.269204719120341</v>
      </c>
    </row>
    <row r="13094" spans="1:7" hidden="1" x14ac:dyDescent="0.2">
      <c r="A13094" t="s">
        <v>396</v>
      </c>
      <c r="B13094">
        <v>1</v>
      </c>
      <c r="C13094">
        <v>8</v>
      </c>
      <c r="D13094" t="s">
        <v>4012</v>
      </c>
      <c r="E13094">
        <v>49.285021</v>
      </c>
      <c r="F13094">
        <v>-122.80602500000001</v>
      </c>
      <c r="G13094">
        <f>IF(route_map__2[[#This Row],[route_label]]&lt;&gt;A13095,0,SQRT((E13095-route_map__2[[#This Row],[stop_lat]])^2 + ((F13095-route_map__2[[#This Row],[stop_lon]])*COS(RADIANS(route_map__2[[#This Row],[stop_lat]])))^2)*111.32)</f>
        <v>0.33020483913602738</v>
      </c>
    </row>
    <row r="13095" spans="1:7" hidden="1" x14ac:dyDescent="0.2">
      <c r="A13095" t="s">
        <v>396</v>
      </c>
      <c r="B13095">
        <v>1</v>
      </c>
      <c r="C13095">
        <v>9</v>
      </c>
      <c r="D13095" t="s">
        <v>4013</v>
      </c>
      <c r="E13095">
        <v>49.284286999999999</v>
      </c>
      <c r="F13095">
        <v>-122.81043099999999</v>
      </c>
      <c r="G13095">
        <f>IF(route_map__2[[#This Row],[route_label]]&lt;&gt;A13096,0,SQRT((E13096-route_map__2[[#This Row],[stop_lat]])^2 + ((F13096-route_map__2[[#This Row],[stop_lon]])*COS(RADIANS(route_map__2[[#This Row],[stop_lat]])))^2)*111.32)</f>
        <v>0.22454502389682332</v>
      </c>
    </row>
    <row r="13096" spans="1:7" hidden="1" x14ac:dyDescent="0.2">
      <c r="A13096" t="s">
        <v>396</v>
      </c>
      <c r="B13096">
        <v>1</v>
      </c>
      <c r="C13096">
        <v>10</v>
      </c>
      <c r="D13096" t="s">
        <v>4014</v>
      </c>
      <c r="E13096">
        <v>49.283489000000003</v>
      </c>
      <c r="F13096">
        <v>-122.813271</v>
      </c>
      <c r="G13096">
        <f>IF(route_map__2[[#This Row],[route_label]]&lt;&gt;A13097,0,SQRT((E13097-route_map__2[[#This Row],[stop_lat]])^2 + ((F13097-route_map__2[[#This Row],[stop_lon]])*COS(RADIANS(route_map__2[[#This Row],[stop_lat]])))^2)*111.32)</f>
        <v>0.43291528645071664</v>
      </c>
    </row>
    <row r="13097" spans="1:7" hidden="1" x14ac:dyDescent="0.2">
      <c r="A13097" t="s">
        <v>396</v>
      </c>
      <c r="B13097">
        <v>1</v>
      </c>
      <c r="C13097">
        <v>11</v>
      </c>
      <c r="D13097" t="s">
        <v>4015</v>
      </c>
      <c r="E13097">
        <v>49.284770000000002</v>
      </c>
      <c r="F13097">
        <v>-122.8189</v>
      </c>
      <c r="G13097">
        <f>IF(route_map__2[[#This Row],[route_label]]&lt;&gt;A13098,0,SQRT((E13098-route_map__2[[#This Row],[stop_lat]])^2 + ((F13098-route_map__2[[#This Row],[stop_lon]])*COS(RADIANS(route_map__2[[#This Row],[stop_lat]])))^2)*111.32)</f>
        <v>0.24448116474177173</v>
      </c>
    </row>
    <row r="13098" spans="1:7" hidden="1" x14ac:dyDescent="0.2">
      <c r="A13098" t="s">
        <v>396</v>
      </c>
      <c r="B13098">
        <v>1</v>
      </c>
      <c r="C13098">
        <v>12</v>
      </c>
      <c r="D13098" t="s">
        <v>4016</v>
      </c>
      <c r="E13098">
        <v>49.284340999999998</v>
      </c>
      <c r="F13098">
        <v>-122.822202</v>
      </c>
      <c r="G13098">
        <f>IF(route_map__2[[#This Row],[route_label]]&lt;&gt;A13099,0,SQRT((E13099-route_map__2[[#This Row],[stop_lat]])^2 + ((F13099-route_map__2[[#This Row],[stop_lon]])*COS(RADIANS(route_map__2[[#This Row],[stop_lat]])))^2)*111.32)</f>
        <v>0.15263780541410452</v>
      </c>
    </row>
    <row r="13099" spans="1:7" hidden="1" x14ac:dyDescent="0.2">
      <c r="A13099" t="s">
        <v>396</v>
      </c>
      <c r="B13099">
        <v>1</v>
      </c>
      <c r="C13099">
        <v>13</v>
      </c>
      <c r="D13099" t="s">
        <v>4017</v>
      </c>
      <c r="E13099">
        <v>49.283994999999997</v>
      </c>
      <c r="F13099">
        <v>-122.824236</v>
      </c>
      <c r="G13099">
        <f>IF(route_map__2[[#This Row],[route_label]]&lt;&gt;A13100,0,SQRT((E13100-route_map__2[[#This Row],[stop_lat]])^2 + ((F13100-route_map__2[[#This Row],[stop_lon]])*COS(RADIANS(route_map__2[[#This Row],[stop_lat]])))^2)*111.32)</f>
        <v>0.31680074309574385</v>
      </c>
    </row>
    <row r="13100" spans="1:7" hidden="1" x14ac:dyDescent="0.2">
      <c r="A13100" t="s">
        <v>396</v>
      </c>
      <c r="B13100">
        <v>1</v>
      </c>
      <c r="C13100">
        <v>14</v>
      </c>
      <c r="D13100" t="s">
        <v>4018</v>
      </c>
      <c r="E13100">
        <v>49.282924000000001</v>
      </c>
      <c r="F13100">
        <v>-122.828278</v>
      </c>
      <c r="G13100">
        <f>IF(route_map__2[[#This Row],[route_label]]&lt;&gt;A13101,0,SQRT((E13101-route_map__2[[#This Row],[stop_lat]])^2 + ((F13101-route_map__2[[#This Row],[stop_lon]])*COS(RADIANS(route_map__2[[#This Row],[stop_lat]])))^2)*111.32)</f>
        <v>0.45612327322909024</v>
      </c>
    </row>
    <row r="13101" spans="1:7" hidden="1" x14ac:dyDescent="0.2">
      <c r="A13101" t="s">
        <v>396</v>
      </c>
      <c r="B13101">
        <v>1</v>
      </c>
      <c r="C13101">
        <v>15</v>
      </c>
      <c r="D13101" t="s">
        <v>4019</v>
      </c>
      <c r="E13101">
        <v>49.278865000000003</v>
      </c>
      <c r="F13101">
        <v>-122.82742</v>
      </c>
      <c r="G13101">
        <f>IF(route_map__2[[#This Row],[route_label]]&lt;&gt;A13102,0,SQRT((E13102-route_map__2[[#This Row],[stop_lat]])^2 + ((F13102-route_map__2[[#This Row],[stop_lon]])*COS(RADIANS(route_map__2[[#This Row],[stop_lat]])))^2)*111.32)</f>
        <v>9.9987542644958058E-2</v>
      </c>
    </row>
    <row r="13102" spans="1:7" hidden="1" x14ac:dyDescent="0.2">
      <c r="A13102" t="s">
        <v>396</v>
      </c>
      <c r="B13102">
        <v>1</v>
      </c>
      <c r="C13102">
        <v>16</v>
      </c>
      <c r="D13102" t="s">
        <v>4020</v>
      </c>
      <c r="E13102">
        <v>49.277966999999997</v>
      </c>
      <c r="F13102">
        <v>-122.827449</v>
      </c>
      <c r="G13102">
        <f>IF(route_map__2[[#This Row],[route_label]]&lt;&gt;A13103,0,SQRT((E13103-route_map__2[[#This Row],[stop_lat]])^2 + ((F13103-route_map__2[[#This Row],[stop_lon]])*COS(RADIANS(route_map__2[[#This Row],[stop_lat]])))^2)*111.32)</f>
        <v>0.33223056441202575</v>
      </c>
    </row>
    <row r="13103" spans="1:7" hidden="1" x14ac:dyDescent="0.2">
      <c r="A13103" t="s">
        <v>396</v>
      </c>
      <c r="B13103">
        <v>1</v>
      </c>
      <c r="C13103">
        <v>17</v>
      </c>
      <c r="D13103" t="s">
        <v>4021</v>
      </c>
      <c r="E13103">
        <v>49.276634000000001</v>
      </c>
      <c r="F13103">
        <v>-122.831542</v>
      </c>
      <c r="G13103">
        <f>IF(route_map__2[[#This Row],[route_label]]&lt;&gt;A13104,0,SQRT((E13104-route_map__2[[#This Row],[stop_lat]])^2 + ((F13104-route_map__2[[#This Row],[stop_lon]])*COS(RADIANS(route_map__2[[#This Row],[stop_lat]])))^2)*111.32)</f>
        <v>0.31572152251133473</v>
      </c>
    </row>
    <row r="13104" spans="1:7" hidden="1" x14ac:dyDescent="0.2">
      <c r="A13104" t="s">
        <v>396</v>
      </c>
      <c r="B13104">
        <v>1</v>
      </c>
      <c r="C13104">
        <v>18</v>
      </c>
      <c r="D13104" t="s">
        <v>4022</v>
      </c>
      <c r="E13104">
        <v>49.276772999999999</v>
      </c>
      <c r="F13104">
        <v>-122.83588399999999</v>
      </c>
      <c r="G13104">
        <f>IF(route_map__2[[#This Row],[route_label]]&lt;&gt;A13105,0,SQRT((E13105-route_map__2[[#This Row],[stop_lat]])^2 + ((F13105-route_map__2[[#This Row],[stop_lon]])*COS(RADIANS(route_map__2[[#This Row],[stop_lat]])))^2)*111.32)</f>
        <v>0.36293086496179983</v>
      </c>
    </row>
    <row r="13105" spans="1:7" hidden="1" x14ac:dyDescent="0.2">
      <c r="A13105" t="s">
        <v>396</v>
      </c>
      <c r="B13105">
        <v>1</v>
      </c>
      <c r="C13105">
        <v>19</v>
      </c>
      <c r="D13105" t="s">
        <v>4023</v>
      </c>
      <c r="E13105">
        <v>49.276738999999999</v>
      </c>
      <c r="F13105">
        <v>-122.840881</v>
      </c>
      <c r="G13105">
        <f>IF(route_map__2[[#This Row],[route_label]]&lt;&gt;A13106,0,SQRT((E13106-route_map__2[[#This Row],[stop_lat]])^2 + ((F13106-route_map__2[[#This Row],[stop_lon]])*COS(RADIANS(route_map__2[[#This Row],[stop_lat]])))^2)*111.32)</f>
        <v>0.42058785492645961</v>
      </c>
    </row>
    <row r="13106" spans="1:7" hidden="1" x14ac:dyDescent="0.2">
      <c r="A13106" t="s">
        <v>396</v>
      </c>
      <c r="B13106">
        <v>1</v>
      </c>
      <c r="C13106">
        <v>20</v>
      </c>
      <c r="D13106" t="s">
        <v>9059</v>
      </c>
      <c r="E13106">
        <v>49.276767</v>
      </c>
      <c r="F13106">
        <v>-122.846672</v>
      </c>
      <c r="G13106">
        <f>IF(route_map__2[[#This Row],[route_label]]&lt;&gt;A13107,0,SQRT((E13107-route_map__2[[#This Row],[stop_lat]])^2 + ((F13107-route_map__2[[#This Row],[stop_lon]])*COS(RADIANS(route_map__2[[#This Row],[stop_lat]])))^2)*111.32)</f>
        <v>0.29057595142621079</v>
      </c>
    </row>
    <row r="13107" spans="1:7" hidden="1" x14ac:dyDescent="0.2">
      <c r="A13107" t="s">
        <v>396</v>
      </c>
      <c r="B13107">
        <v>1</v>
      </c>
      <c r="C13107">
        <v>21</v>
      </c>
      <c r="D13107" t="s">
        <v>4025</v>
      </c>
      <c r="E13107">
        <v>49.276769000000002</v>
      </c>
      <c r="F13107">
        <v>-122.850673</v>
      </c>
      <c r="G13107">
        <f>IF(route_map__2[[#This Row],[route_label]]&lt;&gt;A13108,0,SQRT((E13108-route_map__2[[#This Row],[stop_lat]])^2 + ((F13108-route_map__2[[#This Row],[stop_lon]])*COS(RADIANS(route_map__2[[#This Row],[stop_lat]])))^2)*111.32)</f>
        <v>0.62240676092515423</v>
      </c>
    </row>
    <row r="13108" spans="1:7" hidden="1" x14ac:dyDescent="0.2">
      <c r="A13108" t="s">
        <v>396</v>
      </c>
      <c r="B13108">
        <v>1</v>
      </c>
      <c r="C13108">
        <v>22</v>
      </c>
      <c r="D13108" t="s">
        <v>4026</v>
      </c>
      <c r="E13108">
        <v>49.276788000000003</v>
      </c>
      <c r="F13108">
        <v>-122.85924300000001</v>
      </c>
      <c r="G13108">
        <f>IF(route_map__2[[#This Row],[route_label]]&lt;&gt;A13109,0,SQRT((E13109-route_map__2[[#This Row],[stop_lat]])^2 + ((F13109-route_map__2[[#This Row],[stop_lon]])*COS(RADIANS(route_map__2[[#This Row],[stop_lat]])))^2)*111.32)</f>
        <v>0.2192212347189815</v>
      </c>
    </row>
    <row r="13109" spans="1:7" hidden="1" x14ac:dyDescent="0.2">
      <c r="A13109" t="s">
        <v>396</v>
      </c>
      <c r="B13109">
        <v>1</v>
      </c>
      <c r="C13109">
        <v>23</v>
      </c>
      <c r="D13109" t="s">
        <v>4027</v>
      </c>
      <c r="E13109">
        <v>49.276752000000002</v>
      </c>
      <c r="F13109">
        <v>-122.862261</v>
      </c>
      <c r="G13109">
        <f>IF(route_map__2[[#This Row],[route_label]]&lt;&gt;A13110,0,SQRT((E13110-route_map__2[[#This Row],[stop_lat]])^2 + ((F13110-route_map__2[[#This Row],[stop_lon]])*COS(RADIANS(route_map__2[[#This Row],[stop_lat]])))^2)*111.32)</f>
        <v>0.40457564662916462</v>
      </c>
    </row>
    <row r="13110" spans="1:7" hidden="1" x14ac:dyDescent="0.2">
      <c r="A13110" t="s">
        <v>396</v>
      </c>
      <c r="B13110">
        <v>1</v>
      </c>
      <c r="C13110">
        <v>24</v>
      </c>
      <c r="D13110" t="s">
        <v>4261</v>
      </c>
      <c r="E13110">
        <v>49.276694999999997</v>
      </c>
      <c r="F13110">
        <v>-122.867831</v>
      </c>
      <c r="G13110">
        <f>IF(route_map__2[[#This Row],[route_label]]&lt;&gt;A13111,0,SQRT((E13111-route_map__2[[#This Row],[stop_lat]])^2 + ((F13111-route_map__2[[#This Row],[stop_lon]])*COS(RADIANS(route_map__2[[#This Row],[stop_lat]])))^2)*111.32)</f>
        <v>1.1688296120465178</v>
      </c>
    </row>
    <row r="13111" spans="1:7" hidden="1" x14ac:dyDescent="0.2">
      <c r="A13111" t="s">
        <v>396</v>
      </c>
      <c r="B13111">
        <v>1</v>
      </c>
      <c r="C13111">
        <v>25</v>
      </c>
      <c r="D13111" t="s">
        <v>9060</v>
      </c>
      <c r="E13111">
        <v>49.269723999999997</v>
      </c>
      <c r="F13111">
        <v>-122.87986600000001</v>
      </c>
      <c r="G13111">
        <f>IF(route_map__2[[#This Row],[route_label]]&lt;&gt;A13112,0,SQRT((E13112-route_map__2[[#This Row],[stop_lat]])^2 + ((F13112-route_map__2[[#This Row],[stop_lon]])*COS(RADIANS(route_map__2[[#This Row],[stop_lat]])))^2)*111.32)</f>
        <v>0.23047290195965991</v>
      </c>
    </row>
    <row r="13112" spans="1:7" hidden="1" x14ac:dyDescent="0.2">
      <c r="A13112" t="s">
        <v>396</v>
      </c>
      <c r="B13112">
        <v>1</v>
      </c>
      <c r="C13112">
        <v>26</v>
      </c>
      <c r="D13112" t="s">
        <v>4279</v>
      </c>
      <c r="E13112">
        <v>49.268141</v>
      </c>
      <c r="F13112">
        <v>-122.881911</v>
      </c>
      <c r="G13112">
        <f>IF(route_map__2[[#This Row],[route_label]]&lt;&gt;A13113,0,SQRT((E13113-route_map__2[[#This Row],[stop_lat]])^2 + ((F13113-route_map__2[[#This Row],[stop_lon]])*COS(RADIANS(route_map__2[[#This Row],[stop_lat]])))^2)*111.32)</f>
        <v>0.25512358393226497</v>
      </c>
    </row>
    <row r="13113" spans="1:7" hidden="1" x14ac:dyDescent="0.2">
      <c r="A13113" t="s">
        <v>396</v>
      </c>
      <c r="B13113">
        <v>1</v>
      </c>
      <c r="C13113">
        <v>27</v>
      </c>
      <c r="D13113" t="s">
        <v>4280</v>
      </c>
      <c r="E13113">
        <v>49.266340999999997</v>
      </c>
      <c r="F13113">
        <v>-122.884085</v>
      </c>
      <c r="G13113">
        <f>IF(route_map__2[[#This Row],[route_label]]&lt;&gt;A13114,0,SQRT((E13114-route_map__2[[#This Row],[stop_lat]])^2 + ((F13114-route_map__2[[#This Row],[stop_lon]])*COS(RADIANS(route_map__2[[#This Row],[stop_lat]])))^2)*111.32)</f>
        <v>0.59002048408652863</v>
      </c>
    </row>
    <row r="13114" spans="1:7" hidden="1" x14ac:dyDescent="0.2">
      <c r="A13114" t="s">
        <v>396</v>
      </c>
      <c r="B13114">
        <v>1</v>
      </c>
      <c r="C13114">
        <v>28</v>
      </c>
      <c r="D13114" t="s">
        <v>3842</v>
      </c>
      <c r="E13114">
        <v>49.262282999999996</v>
      </c>
      <c r="F13114">
        <v>-122.88930999999999</v>
      </c>
      <c r="G13114">
        <f>IF(route_map__2[[#This Row],[route_label]]&lt;&gt;A13115,0,SQRT((E13115-route_map__2[[#This Row],[stop_lat]])^2 + ((F13115-route_map__2[[#This Row],[stop_lon]])*COS(RADIANS(route_map__2[[#This Row],[stop_lat]])))^2)*111.32)</f>
        <v>0.51909847981990898</v>
      </c>
    </row>
    <row r="13115" spans="1:7" hidden="1" x14ac:dyDescent="0.2">
      <c r="A13115" t="s">
        <v>396</v>
      </c>
      <c r="B13115">
        <v>1</v>
      </c>
      <c r="C13115">
        <v>29</v>
      </c>
      <c r="D13115" t="s">
        <v>3843</v>
      </c>
      <c r="E13115">
        <v>49.258374000000003</v>
      </c>
      <c r="F13115">
        <v>-122.89320600000001</v>
      </c>
      <c r="G13115">
        <f>IF(route_map__2[[#This Row],[route_label]]&lt;&gt;A13116,0,SQRT((E13116-route_map__2[[#This Row],[stop_lat]])^2 + ((F13116-route_map__2[[#This Row],[stop_lon]])*COS(RADIANS(route_map__2[[#This Row],[stop_lat]])))^2)*111.32)</f>
        <v>0.27865763899702911</v>
      </c>
    </row>
    <row r="13116" spans="1:7" hidden="1" x14ac:dyDescent="0.2">
      <c r="A13116" t="s">
        <v>396</v>
      </c>
      <c r="B13116">
        <v>1</v>
      </c>
      <c r="C13116">
        <v>30</v>
      </c>
      <c r="D13116" t="s">
        <v>3844</v>
      </c>
      <c r="E13116">
        <v>49.255870999999999</v>
      </c>
      <c r="F13116">
        <v>-122.893156</v>
      </c>
      <c r="G13116">
        <f>IF(route_map__2[[#This Row],[route_label]]&lt;&gt;A13117,0,SQRT((E13117-route_map__2[[#This Row],[stop_lat]])^2 + ((F13117-route_map__2[[#This Row],[stop_lon]])*COS(RADIANS(route_map__2[[#This Row],[stop_lat]])))^2)*111.32)</f>
        <v>0.32305799337624647</v>
      </c>
    </row>
    <row r="13117" spans="1:7" hidden="1" x14ac:dyDescent="0.2">
      <c r="A13117" t="s">
        <v>396</v>
      </c>
      <c r="B13117">
        <v>1</v>
      </c>
      <c r="C13117">
        <v>31</v>
      </c>
      <c r="D13117" t="s">
        <v>2907</v>
      </c>
      <c r="E13117">
        <v>49.252969</v>
      </c>
      <c r="F13117">
        <v>-122.893126</v>
      </c>
      <c r="G13117">
        <f>IF(route_map__2[[#This Row],[route_label]]&lt;&gt;A13118,0,SQRT((E13118-route_map__2[[#This Row],[stop_lat]])^2 + ((F13118-route_map__2[[#This Row],[stop_lon]])*COS(RADIANS(route_map__2[[#This Row],[stop_lat]])))^2)*111.32)</f>
        <v>0.50013324359576083</v>
      </c>
    </row>
    <row r="13118" spans="1:7" hidden="1" x14ac:dyDescent="0.2">
      <c r="A13118" t="s">
        <v>396</v>
      </c>
      <c r="B13118">
        <v>1</v>
      </c>
      <c r="C13118">
        <v>32</v>
      </c>
      <c r="D13118" t="s">
        <v>2908</v>
      </c>
      <c r="E13118">
        <v>49.248477000000001</v>
      </c>
      <c r="F13118">
        <v>-122.893</v>
      </c>
      <c r="G13118">
        <f>IF(route_map__2[[#This Row],[route_label]]&lt;&gt;A13119,0,SQRT((E13119-route_map__2[[#This Row],[stop_lat]])^2 + ((F13119-route_map__2[[#This Row],[stop_lon]])*COS(RADIANS(route_map__2[[#This Row],[stop_lat]])))^2)*111.32)</f>
        <v>0.20227793144413381</v>
      </c>
    </row>
    <row r="13119" spans="1:7" hidden="1" x14ac:dyDescent="0.2">
      <c r="A13119" t="s">
        <v>396</v>
      </c>
      <c r="B13119">
        <v>1</v>
      </c>
      <c r="C13119">
        <v>33</v>
      </c>
      <c r="D13119" t="s">
        <v>2848</v>
      </c>
      <c r="E13119">
        <v>49.247897000000002</v>
      </c>
      <c r="F13119">
        <v>-122.89563800000001</v>
      </c>
      <c r="G13119">
        <f>IF(route_map__2[[#This Row],[route_label]]&lt;&gt;A13120,0,SQRT((E13120-route_map__2[[#This Row],[stop_lat]])^2 + ((F13120-route_map__2[[#This Row],[stop_lon]])*COS(RADIANS(route_map__2[[#This Row],[stop_lat]])))^2)*111.32)</f>
        <v>0.37115509006218161</v>
      </c>
    </row>
    <row r="13120" spans="1:7" hidden="1" x14ac:dyDescent="0.2">
      <c r="A13120" t="s">
        <v>396</v>
      </c>
      <c r="B13120">
        <v>1</v>
      </c>
      <c r="C13120">
        <v>34</v>
      </c>
      <c r="D13120" t="s">
        <v>3447</v>
      </c>
      <c r="E13120">
        <v>49.249872000000003</v>
      </c>
      <c r="F13120">
        <v>-122.899753</v>
      </c>
      <c r="G13120">
        <f>IF(route_map__2[[#This Row],[route_label]]&lt;&gt;A13121,0,SQRT((E13121-route_map__2[[#This Row],[stop_lat]])^2 + ((F13121-route_map__2[[#This Row],[stop_lon]])*COS(RADIANS(route_map__2[[#This Row],[stop_lat]])))^2)*111.32)</f>
        <v>0.43240668907034063</v>
      </c>
    </row>
    <row r="13121" spans="1:7" hidden="1" x14ac:dyDescent="0.2">
      <c r="A13121" t="s">
        <v>396</v>
      </c>
      <c r="B13121">
        <v>1</v>
      </c>
      <c r="C13121">
        <v>35</v>
      </c>
      <c r="D13121" t="s">
        <v>3448</v>
      </c>
      <c r="E13121">
        <v>49.251474000000002</v>
      </c>
      <c r="F13121">
        <v>-122.905174</v>
      </c>
      <c r="G13121">
        <f>IF(route_map__2[[#This Row],[route_label]]&lt;&gt;A13122,0,SQRT((E13122-route_map__2[[#This Row],[stop_lat]])^2 + ((F13122-route_map__2[[#This Row],[stop_lon]])*COS(RADIANS(route_map__2[[#This Row],[stop_lat]])))^2)*111.32)</f>
        <v>0.60799023160933974</v>
      </c>
    </row>
    <row r="13122" spans="1:7" hidden="1" x14ac:dyDescent="0.2">
      <c r="A13122" t="s">
        <v>396</v>
      </c>
      <c r="B13122">
        <v>1</v>
      </c>
      <c r="C13122">
        <v>36</v>
      </c>
      <c r="D13122" t="s">
        <v>3449</v>
      </c>
      <c r="E13122">
        <v>49.252623</v>
      </c>
      <c r="F13122">
        <v>-122.913354</v>
      </c>
      <c r="G13122">
        <f>IF(route_map__2[[#This Row],[route_label]]&lt;&gt;A13123,0,SQRT((E13123-route_map__2[[#This Row],[stop_lat]])^2 + ((F13123-route_map__2[[#This Row],[stop_lon]])*COS(RADIANS(route_map__2[[#This Row],[stop_lat]])))^2)*111.32)</f>
        <v>0.31266192592417286</v>
      </c>
    </row>
    <row r="13123" spans="1:7" hidden="1" x14ac:dyDescent="0.2">
      <c r="A13123" t="s">
        <v>396</v>
      </c>
      <c r="B13123">
        <v>1</v>
      </c>
      <c r="C13123">
        <v>37</v>
      </c>
      <c r="D13123" t="s">
        <v>3542</v>
      </c>
      <c r="E13123">
        <v>49.253225</v>
      </c>
      <c r="F13123">
        <v>-122.917557</v>
      </c>
      <c r="G13123">
        <f>IF(route_map__2[[#This Row],[route_label]]&lt;&gt;A13124,0,SQRT((E13124-route_map__2[[#This Row],[stop_lat]])^2 + ((F13124-route_map__2[[#This Row],[stop_lon]])*COS(RADIANS(route_map__2[[#This Row],[stop_lat]])))^2)*111.32)</f>
        <v>1.5353014221882295</v>
      </c>
    </row>
    <row r="13124" spans="1:7" hidden="1" x14ac:dyDescent="0.2">
      <c r="A13124" t="s">
        <v>396</v>
      </c>
      <c r="B13124">
        <v>1</v>
      </c>
      <c r="C13124">
        <v>38</v>
      </c>
      <c r="D13124" t="s">
        <v>9061</v>
      </c>
      <c r="E13124">
        <v>49.254429999999999</v>
      </c>
      <c r="F13124">
        <v>-122.93860599999999</v>
      </c>
      <c r="G13124">
        <f>IF(route_map__2[[#This Row],[route_label]]&lt;&gt;A13125,0,SQRT((E13125-route_map__2[[#This Row],[stop_lat]])^2 + ((F13125-route_map__2[[#This Row],[stop_lon]])*COS(RADIANS(route_map__2[[#This Row],[stop_lat]])))^2)*111.32)</f>
        <v>1.4204164092344604</v>
      </c>
    </row>
    <row r="13125" spans="1:7" hidden="1" x14ac:dyDescent="0.2">
      <c r="A13125" t="s">
        <v>396</v>
      </c>
      <c r="B13125">
        <v>1</v>
      </c>
      <c r="C13125">
        <v>39</v>
      </c>
      <c r="D13125" t="s">
        <v>9062</v>
      </c>
      <c r="E13125">
        <v>49.258862000000001</v>
      </c>
      <c r="F13125">
        <v>-122.95693799999999</v>
      </c>
      <c r="G13125">
        <f>IF(route_map__2[[#This Row],[route_label]]&lt;&gt;A13126,0,SQRT((E13126-route_map__2[[#This Row],[stop_lat]])^2 + ((F13126-route_map__2[[#This Row],[stop_lon]])*COS(RADIANS(route_map__2[[#This Row],[stop_lat]])))^2)*111.32)</f>
        <v>0.44217557158897397</v>
      </c>
    </row>
    <row r="13126" spans="1:7" hidden="1" x14ac:dyDescent="0.2">
      <c r="A13126" t="s">
        <v>396</v>
      </c>
      <c r="B13126">
        <v>1</v>
      </c>
      <c r="C13126">
        <v>40</v>
      </c>
      <c r="D13126" t="s">
        <v>9063</v>
      </c>
      <c r="E13126">
        <v>49.259410000000003</v>
      </c>
      <c r="F13126">
        <v>-122.96296599999999</v>
      </c>
      <c r="G13126">
        <f>IF(route_map__2[[#This Row],[route_label]]&lt;&gt;A13127,0,SQRT((E13127-route_map__2[[#This Row],[stop_lat]])^2 + ((F13127-route_map__2[[#This Row],[stop_lon]])*COS(RADIANS(route_map__2[[#This Row],[stop_lat]])))^2)*111.32)</f>
        <v>1.5264621903209279</v>
      </c>
    </row>
    <row r="13127" spans="1:7" hidden="1" x14ac:dyDescent="0.2">
      <c r="A13127" t="s">
        <v>396</v>
      </c>
      <c r="B13127">
        <v>1</v>
      </c>
      <c r="C13127">
        <v>41</v>
      </c>
      <c r="D13127" t="s">
        <v>9064</v>
      </c>
      <c r="E13127">
        <v>49.265095000000002</v>
      </c>
      <c r="F13127">
        <v>-122.982086</v>
      </c>
      <c r="G13127">
        <f>IF(route_map__2[[#This Row],[route_label]]&lt;&gt;A13128,0,SQRT((E13128-route_map__2[[#This Row],[stop_lat]])^2 + ((F13128-route_map__2[[#This Row],[stop_lon]])*COS(RADIANS(route_map__2[[#This Row],[stop_lat]])))^2)*111.32)</f>
        <v>0.81173450774557221</v>
      </c>
    </row>
    <row r="13128" spans="1:7" hidden="1" x14ac:dyDescent="0.2">
      <c r="A13128" t="s">
        <v>396</v>
      </c>
      <c r="B13128">
        <v>1</v>
      </c>
      <c r="C13128">
        <v>42</v>
      </c>
      <c r="D13128" t="s">
        <v>3479</v>
      </c>
      <c r="E13128">
        <v>49.265545000000003</v>
      </c>
      <c r="F13128">
        <v>-122.993239</v>
      </c>
      <c r="G13128">
        <f>IF(route_map__2[[#This Row],[route_label]]&lt;&gt;A13129,0,SQRT((E13129-route_map__2[[#This Row],[stop_lat]])^2 + ((F13129-route_map__2[[#This Row],[stop_lon]])*COS(RADIANS(route_map__2[[#This Row],[stop_lat]])))^2)*111.32)</f>
        <v>0.4081582885618914</v>
      </c>
    </row>
    <row r="13129" spans="1:7" hidden="1" x14ac:dyDescent="0.2">
      <c r="A13129" t="s">
        <v>396</v>
      </c>
      <c r="B13129">
        <v>1</v>
      </c>
      <c r="C13129">
        <v>43</v>
      </c>
      <c r="D13129" t="s">
        <v>3480</v>
      </c>
      <c r="E13129">
        <v>49.266441999999998</v>
      </c>
      <c r="F13129">
        <v>-122.998687</v>
      </c>
      <c r="G13129">
        <f>IF(route_map__2[[#This Row],[route_label]]&lt;&gt;A13130,0,SQRT((E13130-route_map__2[[#This Row],[stop_lat]])^2 + ((F13130-route_map__2[[#This Row],[stop_lon]])*COS(RADIANS(route_map__2[[#This Row],[stop_lat]])))^2)*111.32)</f>
        <v>0.20196401440093614</v>
      </c>
    </row>
    <row r="13130" spans="1:7" hidden="1" x14ac:dyDescent="0.2">
      <c r="A13130" t="s">
        <v>396</v>
      </c>
      <c r="B13130">
        <v>1</v>
      </c>
      <c r="C13130">
        <v>44</v>
      </c>
      <c r="D13130" t="s">
        <v>3350</v>
      </c>
      <c r="E13130">
        <v>49.266553999999999</v>
      </c>
      <c r="F13130">
        <v>-123.001462</v>
      </c>
      <c r="G13130">
        <f>IF(route_map__2[[#This Row],[route_label]]&lt;&gt;A13131,0,SQRT((E13131-route_map__2[[#This Row],[stop_lat]])^2 + ((F13131-route_map__2[[#This Row],[stop_lon]])*COS(RADIANS(route_map__2[[#This Row],[stop_lat]])))^2)*111.32)</f>
        <v>0.58083775048273378</v>
      </c>
    </row>
    <row r="13131" spans="1:7" hidden="1" x14ac:dyDescent="0.2">
      <c r="A13131" t="s">
        <v>396</v>
      </c>
      <c r="B13131">
        <v>1</v>
      </c>
      <c r="C13131">
        <v>45</v>
      </c>
      <c r="D13131" t="s">
        <v>9065</v>
      </c>
      <c r="E13131">
        <v>49.266542000000001</v>
      </c>
      <c r="F13131">
        <v>-123.009458</v>
      </c>
      <c r="G13131">
        <f>IF(route_map__2[[#This Row],[route_label]]&lt;&gt;A13132,0,SQRT((E13132-route_map__2[[#This Row],[stop_lat]])^2 + ((F13132-route_map__2[[#This Row],[stop_lon]])*COS(RADIANS(route_map__2[[#This Row],[stop_lat]])))^2)*111.32)</f>
        <v>0.40117877663399687</v>
      </c>
    </row>
    <row r="13132" spans="1:7" hidden="1" x14ac:dyDescent="0.2">
      <c r="A13132" t="s">
        <v>396</v>
      </c>
      <c r="B13132">
        <v>1</v>
      </c>
      <c r="C13132">
        <v>46</v>
      </c>
      <c r="D13132" t="s">
        <v>2190</v>
      </c>
      <c r="E13132">
        <v>49.266207999999999</v>
      </c>
      <c r="F13132">
        <v>-123.014957</v>
      </c>
      <c r="G13132">
        <f>IF(route_map__2[[#This Row],[route_label]]&lt;&gt;A13133,0,SQRT((E13133-route_map__2[[#This Row],[stop_lat]])^2 + ((F13133-route_map__2[[#This Row],[stop_lon]])*COS(RADIANS(route_map__2[[#This Row],[stop_lat]])))^2)*111.32)</f>
        <v>0.76688127379319204</v>
      </c>
    </row>
    <row r="13133" spans="1:7" hidden="1" x14ac:dyDescent="0.2">
      <c r="A13133" t="s">
        <v>396</v>
      </c>
      <c r="B13133">
        <v>1</v>
      </c>
      <c r="C13133">
        <v>47</v>
      </c>
      <c r="D13133" t="s">
        <v>2551</v>
      </c>
      <c r="E13133">
        <v>49.265242999999998</v>
      </c>
      <c r="F13133">
        <v>-123.02540999999999</v>
      </c>
      <c r="G13133">
        <f>IF(route_map__2[[#This Row],[route_label]]&lt;&gt;A13134,0,SQRT((E13134-route_map__2[[#This Row],[stop_lat]])^2 + ((F13134-route_map__2[[#This Row],[stop_lon]])*COS(RADIANS(route_map__2[[#This Row],[stop_lat]])))^2)*111.32)</f>
        <v>0.33062714184533076</v>
      </c>
    </row>
    <row r="13134" spans="1:7" hidden="1" x14ac:dyDescent="0.2">
      <c r="A13134" t="s">
        <v>396</v>
      </c>
      <c r="B13134">
        <v>1</v>
      </c>
      <c r="C13134">
        <v>48</v>
      </c>
      <c r="D13134" t="s">
        <v>1430</v>
      </c>
      <c r="E13134">
        <v>49.263328000000001</v>
      </c>
      <c r="F13134">
        <v>-123.02888900000001</v>
      </c>
      <c r="G13134">
        <f>IF(route_map__2[[#This Row],[route_label]]&lt;&gt;A13135,0,SQRT((E13135-route_map__2[[#This Row],[stop_lat]])^2 + ((F13135-route_map__2[[#This Row],[stop_lon]])*COS(RADIANS(route_map__2[[#This Row],[stop_lat]])))^2)*111.32)</f>
        <v>0.23970305611018042</v>
      </c>
    </row>
    <row r="13135" spans="1:7" hidden="1" x14ac:dyDescent="0.2">
      <c r="A13135" t="s">
        <v>396</v>
      </c>
      <c r="B13135">
        <v>1</v>
      </c>
      <c r="C13135">
        <v>49</v>
      </c>
      <c r="D13135" t="s">
        <v>1431</v>
      </c>
      <c r="E13135">
        <v>49.262053000000002</v>
      </c>
      <c r="F13135">
        <v>-123.031548</v>
      </c>
      <c r="G13135">
        <f>IF(route_map__2[[#This Row],[route_label]]&lt;&gt;A13136,0,SQRT((E13136-route_map__2[[#This Row],[stop_lat]])^2 + ((F13136-route_map__2[[#This Row],[stop_lon]])*COS(RADIANS(route_map__2[[#This Row],[stop_lat]])))^2)*111.32)</f>
        <v>0.20085734772007346</v>
      </c>
    </row>
    <row r="13136" spans="1:7" hidden="1" x14ac:dyDescent="0.2">
      <c r="A13136" t="s">
        <v>396</v>
      </c>
      <c r="B13136">
        <v>1</v>
      </c>
      <c r="C13136">
        <v>50</v>
      </c>
      <c r="D13136" t="s">
        <v>1432</v>
      </c>
      <c r="E13136">
        <v>49.262008999999999</v>
      </c>
      <c r="F13136">
        <v>-123.034312</v>
      </c>
      <c r="G13136">
        <f>IF(route_map__2[[#This Row],[route_label]]&lt;&gt;A13137,0,SQRT((E13137-route_map__2[[#This Row],[stop_lat]])^2 + ((F13137-route_map__2[[#This Row],[stop_lon]])*COS(RADIANS(route_map__2[[#This Row],[stop_lat]])))^2)*111.32)</f>
        <v>0.20436965283995293</v>
      </c>
    </row>
    <row r="13137" spans="1:7" hidden="1" x14ac:dyDescent="0.2">
      <c r="A13137" t="s">
        <v>396</v>
      </c>
      <c r="B13137">
        <v>1</v>
      </c>
      <c r="C13137">
        <v>51</v>
      </c>
      <c r="D13137" t="s">
        <v>1433</v>
      </c>
      <c r="E13137">
        <v>49.261989</v>
      </c>
      <c r="F13137">
        <v>-123.037125</v>
      </c>
      <c r="G13137">
        <f>IF(route_map__2[[#This Row],[route_label]]&lt;&gt;A13138,0,SQRT((E13138-route_map__2[[#This Row],[stop_lat]])^2 + ((F13138-route_map__2[[#This Row],[stop_lon]])*COS(RADIANS(route_map__2[[#This Row],[stop_lat]])))^2)*111.32)</f>
        <v>0.17283662998745147</v>
      </c>
    </row>
    <row r="13138" spans="1:7" hidden="1" x14ac:dyDescent="0.2">
      <c r="A13138" t="s">
        <v>396</v>
      </c>
      <c r="B13138">
        <v>1</v>
      </c>
      <c r="C13138">
        <v>52</v>
      </c>
      <c r="D13138" t="s">
        <v>1434</v>
      </c>
      <c r="E13138">
        <v>49.262003999999997</v>
      </c>
      <c r="F13138">
        <v>-123.03950399999999</v>
      </c>
      <c r="G13138">
        <f>IF(route_map__2[[#This Row],[route_label]]&lt;&gt;A13139,0,SQRT((E13139-route_map__2[[#This Row],[stop_lat]])^2 + ((F13139-route_map__2[[#This Row],[stop_lon]])*COS(RADIANS(route_map__2[[#This Row],[stop_lat]])))^2)*111.32)</f>
        <v>0.39664543496414012</v>
      </c>
    </row>
    <row r="13139" spans="1:7" hidden="1" x14ac:dyDescent="0.2">
      <c r="A13139" t="s">
        <v>396</v>
      </c>
      <c r="B13139">
        <v>1</v>
      </c>
      <c r="C13139">
        <v>53</v>
      </c>
      <c r="D13139" t="s">
        <v>1435</v>
      </c>
      <c r="E13139">
        <v>49.262096999999997</v>
      </c>
      <c r="F13139">
        <v>-123.044962</v>
      </c>
      <c r="G13139">
        <f>IF(route_map__2[[#This Row],[route_label]]&lt;&gt;A13140,0,SQRT((E13140-route_map__2[[#This Row],[stop_lat]])^2 + ((F13140-route_map__2[[#This Row],[stop_lon]])*COS(RADIANS(route_map__2[[#This Row],[stop_lat]])))^2)*111.32)</f>
        <v>0.36927006753431696</v>
      </c>
    </row>
    <row r="13140" spans="1:7" hidden="1" x14ac:dyDescent="0.2">
      <c r="A13140" t="s">
        <v>396</v>
      </c>
      <c r="B13140">
        <v>1</v>
      </c>
      <c r="C13140">
        <v>54</v>
      </c>
      <c r="D13140" t="s">
        <v>1436</v>
      </c>
      <c r="E13140">
        <v>49.262110999999997</v>
      </c>
      <c r="F13140">
        <v>-123.050045</v>
      </c>
      <c r="G13140">
        <f>IF(route_map__2[[#This Row],[route_label]]&lt;&gt;A13141,0,SQRT((E13141-route_map__2[[#This Row],[stop_lat]])^2 + ((F13141-route_map__2[[#This Row],[stop_lon]])*COS(RADIANS(route_map__2[[#This Row],[stop_lat]])))^2)*111.32)</f>
        <v>0.13396178377137333</v>
      </c>
    </row>
    <row r="13141" spans="1:7" hidden="1" x14ac:dyDescent="0.2">
      <c r="A13141" t="s">
        <v>396</v>
      </c>
      <c r="B13141">
        <v>1</v>
      </c>
      <c r="C13141">
        <v>55</v>
      </c>
      <c r="D13141" t="s">
        <v>1437</v>
      </c>
      <c r="E13141">
        <v>49.262110999999997</v>
      </c>
      <c r="F13141">
        <v>-123.051889</v>
      </c>
      <c r="G13141">
        <f>IF(route_map__2[[#This Row],[route_label]]&lt;&gt;A13142,0,SQRT((E13142-route_map__2[[#This Row],[stop_lat]])^2 + ((F13142-route_map__2[[#This Row],[stop_lon]])*COS(RADIANS(route_map__2[[#This Row],[stop_lat]])))^2)*111.32)</f>
        <v>0.23959770648985684</v>
      </c>
    </row>
    <row r="13142" spans="1:7" hidden="1" x14ac:dyDescent="0.2">
      <c r="A13142" t="s">
        <v>396</v>
      </c>
      <c r="B13142">
        <v>1</v>
      </c>
      <c r="C13142">
        <v>56</v>
      </c>
      <c r="D13142" t="s">
        <v>1438</v>
      </c>
      <c r="E13142">
        <v>49.262127</v>
      </c>
      <c r="F13142">
        <v>-123.055187</v>
      </c>
      <c r="G13142">
        <f>IF(route_map__2[[#This Row],[route_label]]&lt;&gt;A13143,0,SQRT((E13143-route_map__2[[#This Row],[stop_lat]])^2 + ((F13143-route_map__2[[#This Row],[stop_lon]])*COS(RADIANS(route_map__2[[#This Row],[stop_lat]])))^2)*111.32)</f>
        <v>0.15790952952641354</v>
      </c>
    </row>
    <row r="13143" spans="1:7" hidden="1" x14ac:dyDescent="0.2">
      <c r="A13143" t="s">
        <v>396</v>
      </c>
      <c r="B13143">
        <v>1</v>
      </c>
      <c r="C13143">
        <v>57</v>
      </c>
      <c r="D13143" t="s">
        <v>1439</v>
      </c>
      <c r="E13143">
        <v>49.262340000000002</v>
      </c>
      <c r="F13143">
        <v>-123.05733600000001</v>
      </c>
      <c r="G13143">
        <f>IF(route_map__2[[#This Row],[route_label]]&lt;&gt;A13144,0,SQRT((E13144-route_map__2[[#This Row],[stop_lat]])^2 + ((F13144-route_map__2[[#This Row],[stop_lon]])*COS(RADIANS(route_map__2[[#This Row],[stop_lat]])))^2)*111.32)</f>
        <v>0.36745310091655314</v>
      </c>
    </row>
    <row r="13144" spans="1:7" hidden="1" x14ac:dyDescent="0.2">
      <c r="A13144" t="s">
        <v>396</v>
      </c>
      <c r="B13144">
        <v>1</v>
      </c>
      <c r="C13144">
        <v>58</v>
      </c>
      <c r="D13144" t="s">
        <v>1440</v>
      </c>
      <c r="E13144">
        <v>49.262355999999997</v>
      </c>
      <c r="F13144">
        <v>-123.062394</v>
      </c>
      <c r="G13144">
        <f>IF(route_map__2[[#This Row],[route_label]]&lt;&gt;A13145,0,SQRT((E13145-route_map__2[[#This Row],[stop_lat]])^2 + ((F13145-route_map__2[[#This Row],[stop_lon]])*COS(RADIANS(route_map__2[[#This Row],[stop_lat]])))^2)*111.32)</f>
        <v>0.14387488188845071</v>
      </c>
    </row>
    <row r="13145" spans="1:7" hidden="1" x14ac:dyDescent="0.2">
      <c r="A13145" t="s">
        <v>396</v>
      </c>
      <c r="B13145">
        <v>1</v>
      </c>
      <c r="C13145">
        <v>59</v>
      </c>
      <c r="D13145" t="s">
        <v>1441</v>
      </c>
      <c r="E13145">
        <v>49.262383999999997</v>
      </c>
      <c r="F13145">
        <v>-123.064374</v>
      </c>
      <c r="G13145">
        <f>IF(route_map__2[[#This Row],[route_label]]&lt;&gt;A13146,0,SQRT((E13146-route_map__2[[#This Row],[stop_lat]])^2 + ((F13146-route_map__2[[#This Row],[stop_lon]])*COS(RADIANS(route_map__2[[#This Row],[stop_lat]])))^2)*111.32)</f>
        <v>0.36747820064712922</v>
      </c>
    </row>
    <row r="13146" spans="1:7" hidden="1" x14ac:dyDescent="0.2">
      <c r="A13146" t="s">
        <v>396</v>
      </c>
      <c r="B13146">
        <v>1</v>
      </c>
      <c r="C13146">
        <v>60</v>
      </c>
      <c r="D13146" t="s">
        <v>1442</v>
      </c>
      <c r="E13146">
        <v>49.262425999999998</v>
      </c>
      <c r="F13146">
        <v>-123.06943200000001</v>
      </c>
      <c r="G13146">
        <f>IF(route_map__2[[#This Row],[route_label]]&lt;&gt;A13147,0,SQRT((E13147-route_map__2[[#This Row],[stop_lat]])^2 + ((F13147-route_map__2[[#This Row],[stop_lon]])*COS(RADIANS(route_map__2[[#This Row],[stop_lat]])))^2)*111.32)</f>
        <v>0.33672660965534684</v>
      </c>
    </row>
    <row r="13147" spans="1:7" hidden="1" x14ac:dyDescent="0.2">
      <c r="A13147" t="s">
        <v>396</v>
      </c>
      <c r="B13147">
        <v>1</v>
      </c>
      <c r="C13147">
        <v>61</v>
      </c>
      <c r="D13147" t="s">
        <v>1443</v>
      </c>
      <c r="E13147">
        <v>49.262447000000002</v>
      </c>
      <c r="F13147">
        <v>-123.074067</v>
      </c>
      <c r="G13147">
        <f>IF(route_map__2[[#This Row],[route_label]]&lt;&gt;A13148,0,SQRT((E13148-route_map__2[[#This Row],[stop_lat]])^2 + ((F13148-route_map__2[[#This Row],[stop_lon]])*COS(RADIANS(route_map__2[[#This Row],[stop_lat]])))^2)*111.32)</f>
        <v>0.14557984178069944</v>
      </c>
    </row>
    <row r="13148" spans="1:7" hidden="1" x14ac:dyDescent="0.2">
      <c r="A13148" t="s">
        <v>396</v>
      </c>
      <c r="B13148">
        <v>1</v>
      </c>
      <c r="C13148">
        <v>62</v>
      </c>
      <c r="D13148" t="s">
        <v>1444</v>
      </c>
      <c r="E13148">
        <v>49.262487</v>
      </c>
      <c r="F13148">
        <v>-123.07607</v>
      </c>
      <c r="G13148">
        <f>IF(route_map__2[[#This Row],[route_label]]&lt;&gt;A13149,0,SQRT((E13149-route_map__2[[#This Row],[stop_lat]])^2 + ((F13149-route_map__2[[#This Row],[stop_lon]])*COS(RADIANS(route_map__2[[#This Row],[stop_lat]])))^2)*111.32)</f>
        <v>0.18045968153214839</v>
      </c>
    </row>
    <row r="13149" spans="1:7" hidden="1" x14ac:dyDescent="0.2">
      <c r="A13149" t="s">
        <v>396</v>
      </c>
      <c r="B13149">
        <v>1</v>
      </c>
      <c r="C13149">
        <v>63</v>
      </c>
      <c r="D13149" t="s">
        <v>1445</v>
      </c>
      <c r="E13149">
        <v>49.262498999999998</v>
      </c>
      <c r="F13149">
        <v>-123.078554</v>
      </c>
      <c r="G13149">
        <f>IF(route_map__2[[#This Row],[route_label]]&lt;&gt;A13150,0,SQRT((E13150-route_map__2[[#This Row],[stop_lat]])^2 + ((F13150-route_map__2[[#This Row],[stop_lon]])*COS(RADIANS(route_map__2[[#This Row],[stop_lat]])))^2)*111.32)</f>
        <v>0.16033167963317263</v>
      </c>
    </row>
    <row r="13150" spans="1:7" hidden="1" x14ac:dyDescent="0.2">
      <c r="A13150" t="s">
        <v>396</v>
      </c>
      <c r="B13150">
        <v>1</v>
      </c>
      <c r="C13150">
        <v>64</v>
      </c>
      <c r="D13150" t="s">
        <v>1446</v>
      </c>
      <c r="E13150">
        <v>49.262497000000003</v>
      </c>
      <c r="F13150">
        <v>-123.080761</v>
      </c>
      <c r="G13150">
        <f>IF(route_map__2[[#This Row],[route_label]]&lt;&gt;A13151,0,SQRT((E13151-route_map__2[[#This Row],[stop_lat]])^2 + ((F13151-route_map__2[[#This Row],[stop_lon]])*COS(RADIANS(route_map__2[[#This Row],[stop_lat]])))^2)*111.32)</f>
        <v>0.21528778629747528</v>
      </c>
    </row>
    <row r="13151" spans="1:7" hidden="1" x14ac:dyDescent="0.2">
      <c r="A13151" t="s">
        <v>396</v>
      </c>
      <c r="B13151">
        <v>1</v>
      </c>
      <c r="C13151">
        <v>65</v>
      </c>
      <c r="D13151" t="s">
        <v>1447</v>
      </c>
      <c r="E13151">
        <v>49.262532</v>
      </c>
      <c r="F13151">
        <v>-123.083724</v>
      </c>
      <c r="G13151">
        <f>IF(route_map__2[[#This Row],[route_label]]&lt;&gt;A13152,0,SQRT((E13152-route_map__2[[#This Row],[stop_lat]])^2 + ((F13152-route_map__2[[#This Row],[stop_lon]])*COS(RADIANS(route_map__2[[#This Row],[stop_lat]])))^2)*111.32)</f>
        <v>0.28475075639580733</v>
      </c>
    </row>
    <row r="13152" spans="1:7" hidden="1" x14ac:dyDescent="0.2">
      <c r="A13152" t="s">
        <v>396</v>
      </c>
      <c r="B13152">
        <v>1</v>
      </c>
      <c r="C13152">
        <v>66</v>
      </c>
      <c r="D13152" t="s">
        <v>1448</v>
      </c>
      <c r="E13152">
        <v>49.262579000000002</v>
      </c>
      <c r="F13152">
        <v>-123.087643</v>
      </c>
      <c r="G13152">
        <f>IF(route_map__2[[#This Row],[route_label]]&lt;&gt;A13153,0,SQRT((E13153-route_map__2[[#This Row],[stop_lat]])^2 + ((F13153-route_map__2[[#This Row],[stop_lon]])*COS(RADIANS(route_map__2[[#This Row],[stop_lat]])))^2)*111.32)</f>
        <v>0.17777330440822697</v>
      </c>
    </row>
    <row r="13153" spans="1:7" hidden="1" x14ac:dyDescent="0.2">
      <c r="A13153" t="s">
        <v>396</v>
      </c>
      <c r="B13153">
        <v>1</v>
      </c>
      <c r="C13153">
        <v>67</v>
      </c>
      <c r="D13153" t="s">
        <v>1398</v>
      </c>
      <c r="E13153">
        <v>49.262593000000003</v>
      </c>
      <c r="F13153">
        <v>-123.09009</v>
      </c>
      <c r="G13153">
        <f>IF(route_map__2[[#This Row],[route_label]]&lt;&gt;A13154,0,SQRT((E13154-route_map__2[[#This Row],[stop_lat]])^2 + ((F13154-route_map__2[[#This Row],[stop_lon]])*COS(RADIANS(route_map__2[[#This Row],[stop_lat]])))^2)*111.32)</f>
        <v>0.25026842667680338</v>
      </c>
    </row>
    <row r="13154" spans="1:7" hidden="1" x14ac:dyDescent="0.2">
      <c r="A13154" t="s">
        <v>396</v>
      </c>
      <c r="B13154">
        <v>1</v>
      </c>
      <c r="C13154">
        <v>68</v>
      </c>
      <c r="D13154" t="s">
        <v>1399</v>
      </c>
      <c r="E13154">
        <v>49.262597999999997</v>
      </c>
      <c r="F13154">
        <v>-123.093535</v>
      </c>
      <c r="G13154">
        <f>IF(route_map__2[[#This Row],[route_label]]&lt;&gt;A13155,0,SQRT((E13155-route_map__2[[#This Row],[stop_lat]])^2 + ((F13155-route_map__2[[#This Row],[stop_lon]])*COS(RADIANS(route_map__2[[#This Row],[stop_lat]])))^2)*111.32)</f>
        <v>0.21794454113631803</v>
      </c>
    </row>
    <row r="13155" spans="1:7" hidden="1" x14ac:dyDescent="0.2">
      <c r="A13155" t="s">
        <v>396</v>
      </c>
      <c r="B13155">
        <v>1</v>
      </c>
      <c r="C13155">
        <v>69</v>
      </c>
      <c r="D13155" t="s">
        <v>1400</v>
      </c>
      <c r="E13155">
        <v>49.262835000000003</v>
      </c>
      <c r="F13155">
        <v>-123.096513</v>
      </c>
      <c r="G13155">
        <f>IF(route_map__2[[#This Row],[route_label]]&lt;&gt;A13156,0,SQRT((E13156-route_map__2[[#This Row],[stop_lat]])^2 + ((F13156-route_map__2[[#This Row],[stop_lon]])*COS(RADIANS(route_map__2[[#This Row],[stop_lat]])))^2)*111.32)</f>
        <v>0.63837654363352636</v>
      </c>
    </row>
    <row r="13156" spans="1:7" hidden="1" x14ac:dyDescent="0.2">
      <c r="A13156" t="s">
        <v>396</v>
      </c>
      <c r="B13156">
        <v>1</v>
      </c>
      <c r="C13156">
        <v>70</v>
      </c>
      <c r="D13156" t="s">
        <v>1449</v>
      </c>
      <c r="E13156">
        <v>49.263100999999999</v>
      </c>
      <c r="F13156">
        <v>-123.10529099999999</v>
      </c>
      <c r="G13156">
        <f>IF(route_map__2[[#This Row],[route_label]]&lt;&gt;A13157,0,SQRT((E13157-route_map__2[[#This Row],[stop_lat]])^2 + ((F13157-route_map__2[[#This Row],[stop_lon]])*COS(RADIANS(route_map__2[[#This Row],[stop_lat]])))^2)*111.32)</f>
        <v>0.33272994482559237</v>
      </c>
    </row>
    <row r="13157" spans="1:7" hidden="1" x14ac:dyDescent="0.2">
      <c r="A13157" t="s">
        <v>396</v>
      </c>
      <c r="B13157">
        <v>1</v>
      </c>
      <c r="C13157">
        <v>71</v>
      </c>
      <c r="D13157" t="s">
        <v>1450</v>
      </c>
      <c r="E13157">
        <v>49.263212000000003</v>
      </c>
      <c r="F13157">
        <v>-123.10986800000001</v>
      </c>
      <c r="G13157">
        <f>IF(route_map__2[[#This Row],[route_label]]&lt;&gt;A13158,0,SQRT((E13158-route_map__2[[#This Row],[stop_lat]])^2 + ((F13158-route_map__2[[#This Row],[stop_lon]])*COS(RADIANS(route_map__2[[#This Row],[stop_lat]])))^2)*111.32)</f>
        <v>0.47840474240878178</v>
      </c>
    </row>
    <row r="13158" spans="1:7" hidden="1" x14ac:dyDescent="0.2">
      <c r="A13158" t="s">
        <v>396</v>
      </c>
      <c r="B13158">
        <v>1</v>
      </c>
      <c r="C13158">
        <v>72</v>
      </c>
      <c r="D13158" t="s">
        <v>2555</v>
      </c>
      <c r="E13158">
        <v>49.263351</v>
      </c>
      <c r="F13158">
        <v>-123.11645</v>
      </c>
      <c r="G13158">
        <f>IF(route_map__2[[#This Row],[route_label]]&lt;&gt;A13159,0,SQRT((E13159-route_map__2[[#This Row],[stop_lat]])^2 + ((F13159-route_map__2[[#This Row],[stop_lon]])*COS(RADIANS(route_map__2[[#This Row],[stop_lat]])))^2)*111.32)</f>
        <v>0.11972407937312532</v>
      </c>
    </row>
    <row r="13159" spans="1:7" hidden="1" x14ac:dyDescent="0.2">
      <c r="A13159" t="s">
        <v>396</v>
      </c>
      <c r="B13159">
        <v>1</v>
      </c>
      <c r="C13159">
        <v>73</v>
      </c>
      <c r="D13159" t="s">
        <v>1451</v>
      </c>
      <c r="E13159">
        <v>49.263359999999999</v>
      </c>
      <c r="F13159">
        <v>-123.118098</v>
      </c>
      <c r="G13159">
        <f>IF(route_map__2[[#This Row],[route_label]]&lt;&gt;A13160,0,SQRT((E13160-route_map__2[[#This Row],[stop_lat]])^2 + ((F13160-route_map__2[[#This Row],[stop_lon]])*COS(RADIANS(route_map__2[[#This Row],[stop_lat]])))^2)*111.32)</f>
        <v>0.15472970418488183</v>
      </c>
    </row>
    <row r="13160" spans="1:7" hidden="1" x14ac:dyDescent="0.2">
      <c r="A13160" t="s">
        <v>396</v>
      </c>
      <c r="B13160">
        <v>1</v>
      </c>
      <c r="C13160">
        <v>74</v>
      </c>
      <c r="D13160" t="s">
        <v>1452</v>
      </c>
      <c r="E13160">
        <v>49.263401000000002</v>
      </c>
      <c r="F13160">
        <v>-123.120227</v>
      </c>
      <c r="G13160">
        <f>IF(route_map__2[[#This Row],[route_label]]&lt;&gt;A13161,0,SQRT((E13161-route_map__2[[#This Row],[stop_lat]])^2 + ((F13161-route_map__2[[#This Row],[stop_lon]])*COS(RADIANS(route_map__2[[#This Row],[stop_lat]])))^2)*111.32)</f>
        <v>0.19131755002568798</v>
      </c>
    </row>
    <row r="13161" spans="1:7" hidden="1" x14ac:dyDescent="0.2">
      <c r="A13161" t="s">
        <v>396</v>
      </c>
      <c r="B13161">
        <v>1</v>
      </c>
      <c r="C13161">
        <v>75</v>
      </c>
      <c r="D13161" t="s">
        <v>1453</v>
      </c>
      <c r="E13161">
        <v>49.263437000000003</v>
      </c>
      <c r="F13161">
        <v>-123.12286</v>
      </c>
      <c r="G13161">
        <f>IF(route_map__2[[#This Row],[route_label]]&lt;&gt;A13162,0,SQRT((E13162-route_map__2[[#This Row],[stop_lat]])^2 + ((F13162-route_map__2[[#This Row],[stop_lon]])*COS(RADIANS(route_map__2[[#This Row],[stop_lat]])))^2)*111.32)</f>
        <v>0.47298814014083868</v>
      </c>
    </row>
    <row r="13162" spans="1:7" hidden="1" x14ac:dyDescent="0.2">
      <c r="A13162" t="s">
        <v>396</v>
      </c>
      <c r="B13162">
        <v>1</v>
      </c>
      <c r="C13162">
        <v>76</v>
      </c>
      <c r="D13162" t="s">
        <v>1454</v>
      </c>
      <c r="E13162">
        <v>49.263539999999999</v>
      </c>
      <c r="F13162">
        <v>-123.129369</v>
      </c>
      <c r="G13162">
        <f>IF(route_map__2[[#This Row],[route_label]]&lt;&gt;A13163,0,SQRT((E13163-route_map__2[[#This Row],[stop_lat]])^2 + ((F13163-route_map__2[[#This Row],[stop_lon]])*COS(RADIANS(route_map__2[[#This Row],[stop_lat]])))^2)*111.32)</f>
        <v>0.17243383550355093</v>
      </c>
    </row>
    <row r="13163" spans="1:7" hidden="1" x14ac:dyDescent="0.2">
      <c r="A13163" t="s">
        <v>396</v>
      </c>
      <c r="B13163">
        <v>1</v>
      </c>
      <c r="C13163">
        <v>77</v>
      </c>
      <c r="D13163" t="s">
        <v>1455</v>
      </c>
      <c r="E13163">
        <v>49.263576</v>
      </c>
      <c r="F13163">
        <v>-123.131742</v>
      </c>
      <c r="G13163">
        <f>IF(route_map__2[[#This Row],[route_label]]&lt;&gt;A13164,0,SQRT((E13164-route_map__2[[#This Row],[stop_lat]])^2 + ((F13164-route_map__2[[#This Row],[stop_lon]])*COS(RADIANS(route_map__2[[#This Row],[stop_lat]])))^2)*111.32)</f>
        <v>0.22840805771000738</v>
      </c>
    </row>
    <row r="13164" spans="1:7" hidden="1" x14ac:dyDescent="0.2">
      <c r="A13164" t="s">
        <v>396</v>
      </c>
      <c r="B13164">
        <v>1</v>
      </c>
      <c r="C13164">
        <v>78</v>
      </c>
      <c r="D13164" t="s">
        <v>1456</v>
      </c>
      <c r="E13164">
        <v>49.263652</v>
      </c>
      <c r="F13164">
        <v>-123.134884</v>
      </c>
      <c r="G13164">
        <f>IF(route_map__2[[#This Row],[route_label]]&lt;&gt;A13165,0,SQRT((E13165-route_map__2[[#This Row],[stop_lat]])^2 + ((F13165-route_map__2[[#This Row],[stop_lon]])*COS(RADIANS(route_map__2[[#This Row],[stop_lat]])))^2)*111.32)</f>
        <v>0.33597563224054589</v>
      </c>
    </row>
    <row r="13165" spans="1:7" hidden="1" x14ac:dyDescent="0.2">
      <c r="A13165" t="s">
        <v>396</v>
      </c>
      <c r="B13165">
        <v>1</v>
      </c>
      <c r="C13165">
        <v>79</v>
      </c>
      <c r="D13165" t="s">
        <v>1495</v>
      </c>
      <c r="E13165">
        <v>49.265650999999998</v>
      </c>
      <c r="F13165">
        <v>-123.13834900000001</v>
      </c>
      <c r="G13165">
        <f>IF(route_map__2[[#This Row],[route_label]]&lt;&gt;A13166,0,SQRT((E13166-route_map__2[[#This Row],[stop_lat]])^2 + ((F13166-route_map__2[[#This Row],[stop_lon]])*COS(RADIANS(route_map__2[[#This Row],[stop_lat]])))^2)*111.32)</f>
        <v>0.19911671096515829</v>
      </c>
    </row>
    <row r="13166" spans="1:7" hidden="1" x14ac:dyDescent="0.2">
      <c r="A13166" t="s">
        <v>396</v>
      </c>
      <c r="B13166">
        <v>1</v>
      </c>
      <c r="C13166">
        <v>80</v>
      </c>
      <c r="D13166" t="s">
        <v>1496</v>
      </c>
      <c r="E13166">
        <v>49.267439000000003</v>
      </c>
      <c r="F13166">
        <v>-123.138273</v>
      </c>
      <c r="G13166">
        <f>IF(route_map__2[[#This Row],[route_label]]&lt;&gt;A13167,0,SQRT((E13167-route_map__2[[#This Row],[stop_lat]])^2 + ((F13167-route_map__2[[#This Row],[stop_lon]])*COS(RADIANS(route_map__2[[#This Row],[stop_lat]])))^2)*111.32)</f>
        <v>1.4390008326194725</v>
      </c>
    </row>
    <row r="13167" spans="1:7" hidden="1" x14ac:dyDescent="0.2">
      <c r="A13167" t="s">
        <v>396</v>
      </c>
      <c r="B13167">
        <v>1</v>
      </c>
      <c r="C13167">
        <v>81</v>
      </c>
      <c r="D13167" t="s">
        <v>9001</v>
      </c>
      <c r="E13167">
        <v>49.276811000000002</v>
      </c>
      <c r="F13167">
        <v>-123.124629</v>
      </c>
      <c r="G13167">
        <f>IF(route_map__2[[#This Row],[route_label]]&lt;&gt;A13168,0,SQRT((E13168-route_map__2[[#This Row],[stop_lat]])^2 + ((F13168-route_map__2[[#This Row],[stop_lon]])*COS(RADIANS(route_map__2[[#This Row],[stop_lat]])))^2)*111.32)</f>
        <v>0.31596104026987809</v>
      </c>
    </row>
    <row r="13168" spans="1:7" hidden="1" x14ac:dyDescent="0.2">
      <c r="A13168" t="s">
        <v>396</v>
      </c>
      <c r="B13168">
        <v>1</v>
      </c>
      <c r="C13168">
        <v>82</v>
      </c>
      <c r="D13168" t="s">
        <v>9002</v>
      </c>
      <c r="E13168">
        <v>49.278835000000001</v>
      </c>
      <c r="F13168">
        <v>-123.121579</v>
      </c>
      <c r="G13168">
        <f>IF(route_map__2[[#This Row],[route_label]]&lt;&gt;A13169,0,SQRT((E13169-route_map__2[[#This Row],[stop_lat]])^2 + ((F13169-route_map__2[[#This Row],[stop_lon]])*COS(RADIANS(route_map__2[[#This Row],[stop_lat]])))^2)*111.32)</f>
        <v>0.41491537045626442</v>
      </c>
    </row>
    <row r="13169" spans="1:7" hidden="1" x14ac:dyDescent="0.2">
      <c r="A13169" t="s">
        <v>396</v>
      </c>
      <c r="B13169">
        <v>1</v>
      </c>
      <c r="C13169">
        <v>83</v>
      </c>
      <c r="D13169" t="s">
        <v>9003</v>
      </c>
      <c r="E13169">
        <v>49.281477000000002</v>
      </c>
      <c r="F13169">
        <v>-123.117549</v>
      </c>
      <c r="G13169">
        <f>IF(route_map__2[[#This Row],[route_label]]&lt;&gt;A13170,0,SQRT((E13170-route_map__2[[#This Row],[stop_lat]])^2 + ((F13170-route_map__2[[#This Row],[stop_lon]])*COS(RADIANS(route_map__2[[#This Row],[stop_lat]])))^2)*111.32)</f>
        <v>0</v>
      </c>
    </row>
    <row r="13170" spans="1:7" hidden="1" x14ac:dyDescent="0.2">
      <c r="A13170" t="s">
        <v>32</v>
      </c>
      <c r="B13170">
        <v>0</v>
      </c>
      <c r="C13170">
        <v>1</v>
      </c>
      <c r="D13170" t="s">
        <v>9066</v>
      </c>
      <c r="E13170">
        <v>49.133296999999999</v>
      </c>
      <c r="F13170">
        <v>-122.842298</v>
      </c>
      <c r="G13170">
        <f>IF(route_map__2[[#This Row],[route_label]]&lt;&gt;A13171,0,SQRT((E13171-route_map__2[[#This Row],[stop_lat]])^2 + ((F13171-route_map__2[[#This Row],[stop_lon]])*COS(RADIANS(route_map__2[[#This Row],[stop_lat]])))^2)*111.32)</f>
        <v>0.9396844801675609</v>
      </c>
    </row>
    <row r="13171" spans="1:7" hidden="1" x14ac:dyDescent="0.2">
      <c r="A13171" t="s">
        <v>32</v>
      </c>
      <c r="B13171">
        <v>0</v>
      </c>
      <c r="C13171">
        <v>2</v>
      </c>
      <c r="D13171" t="s">
        <v>5871</v>
      </c>
      <c r="E13171">
        <v>49.141480000000001</v>
      </c>
      <c r="F13171">
        <v>-122.845465</v>
      </c>
      <c r="G13171">
        <f>IF(route_map__2[[#This Row],[route_label]]&lt;&gt;A13172,0,SQRT((E13172-route_map__2[[#This Row],[stop_lat]])^2 + ((F13172-route_map__2[[#This Row],[stop_lon]])*COS(RADIANS(route_map__2[[#This Row],[stop_lat]])))^2)*111.32)</f>
        <v>0.67827465220914551</v>
      </c>
    </row>
    <row r="13172" spans="1:7" hidden="1" x14ac:dyDescent="0.2">
      <c r="A13172" t="s">
        <v>32</v>
      </c>
      <c r="B13172">
        <v>0</v>
      </c>
      <c r="C13172">
        <v>3</v>
      </c>
      <c r="D13172" t="s">
        <v>5873</v>
      </c>
      <c r="E13172">
        <v>49.147573000000001</v>
      </c>
      <c r="F13172">
        <v>-122.84548700000001</v>
      </c>
      <c r="G13172">
        <f>IF(route_map__2[[#This Row],[route_label]]&lt;&gt;A13173,0,SQRT((E13173-route_map__2[[#This Row],[stop_lat]])^2 + ((F13173-route_map__2[[#This Row],[stop_lon]])*COS(RADIANS(route_map__2[[#This Row],[stop_lat]])))^2)*111.32)</f>
        <v>1.7643330447370082</v>
      </c>
    </row>
    <row r="13173" spans="1:7" hidden="1" x14ac:dyDescent="0.2">
      <c r="A13173" t="s">
        <v>32</v>
      </c>
      <c r="B13173">
        <v>0</v>
      </c>
      <c r="C13173">
        <v>4</v>
      </c>
      <c r="D13173" t="s">
        <v>5878</v>
      </c>
      <c r="E13173">
        <v>49.163421999999997</v>
      </c>
      <c r="F13173">
        <v>-122.845609</v>
      </c>
      <c r="G13173">
        <f>IF(route_map__2[[#This Row],[route_label]]&lt;&gt;A13174,0,SQRT((E13174-route_map__2[[#This Row],[stop_lat]])^2 + ((F13174-route_map__2[[#This Row],[stop_lon]])*COS(RADIANS(route_map__2[[#This Row],[stop_lat]])))^2)*111.32)</f>
        <v>1.5806912922309735</v>
      </c>
    </row>
    <row r="13174" spans="1:7" hidden="1" x14ac:dyDescent="0.2">
      <c r="A13174" t="s">
        <v>32</v>
      </c>
      <c r="B13174">
        <v>0</v>
      </c>
      <c r="C13174">
        <v>5</v>
      </c>
      <c r="D13174" t="s">
        <v>5591</v>
      </c>
      <c r="E13174">
        <v>49.177621000000002</v>
      </c>
      <c r="F13174">
        <v>-122.845422</v>
      </c>
      <c r="G13174">
        <f>IF(route_map__2[[#This Row],[route_label]]&lt;&gt;A13175,0,SQRT((E13175-route_map__2[[#This Row],[stop_lat]])^2 + ((F13175-route_map__2[[#This Row],[stop_lon]])*COS(RADIANS(route_map__2[[#This Row],[stop_lat]])))^2)*111.32)</f>
        <v>0.56314215055976791</v>
      </c>
    </row>
    <row r="13175" spans="1:7" hidden="1" x14ac:dyDescent="0.2">
      <c r="A13175" t="s">
        <v>32</v>
      </c>
      <c r="B13175">
        <v>0</v>
      </c>
      <c r="C13175">
        <v>6</v>
      </c>
      <c r="D13175" t="s">
        <v>5593</v>
      </c>
      <c r="E13175">
        <v>49.182676999999998</v>
      </c>
      <c r="F13175">
        <v>-122.84516600000001</v>
      </c>
      <c r="G13175">
        <f>IF(route_map__2[[#This Row],[route_label]]&lt;&gt;A13176,0,SQRT((E13176-route_map__2[[#This Row],[stop_lat]])^2 + ((F13176-route_map__2[[#This Row],[stop_lon]])*COS(RADIANS(route_map__2[[#This Row],[stop_lat]])))^2)*111.32)</f>
        <v>0.79920219515086055</v>
      </c>
    </row>
    <row r="13176" spans="1:7" hidden="1" x14ac:dyDescent="0.2">
      <c r="A13176" t="s">
        <v>32</v>
      </c>
      <c r="B13176">
        <v>0</v>
      </c>
      <c r="C13176">
        <v>7</v>
      </c>
      <c r="D13176" t="s">
        <v>9067</v>
      </c>
      <c r="E13176">
        <v>49.189684</v>
      </c>
      <c r="F13176">
        <v>-122.84755800000001</v>
      </c>
      <c r="G13176">
        <f>IF(route_map__2[[#This Row],[route_label]]&lt;&gt;A13177,0,SQRT((E13177-route_map__2[[#This Row],[stop_lat]])^2 + ((F13177-route_map__2[[#This Row],[stop_lon]])*COS(RADIANS(route_map__2[[#This Row],[stop_lat]])))^2)*111.32)</f>
        <v>0.51173609444228951</v>
      </c>
    </row>
    <row r="13177" spans="1:7" hidden="1" x14ac:dyDescent="0.2">
      <c r="A13177" t="s">
        <v>32</v>
      </c>
      <c r="B13177">
        <v>0</v>
      </c>
      <c r="C13177">
        <v>8</v>
      </c>
      <c r="D13177" t="s">
        <v>5711</v>
      </c>
      <c r="E13177">
        <v>49.191474999999997</v>
      </c>
      <c r="F13177">
        <v>-122.84108000000001</v>
      </c>
      <c r="G13177">
        <f>IF(route_map__2[[#This Row],[route_label]]&lt;&gt;A13178,0,SQRT((E13178-route_map__2[[#This Row],[stop_lat]])^2 + ((F13178-route_map__2[[#This Row],[stop_lon]])*COS(RADIANS(route_map__2[[#This Row],[stop_lat]])))^2)*111.32)</f>
        <v>0.54260324696474593</v>
      </c>
    </row>
    <row r="13178" spans="1:7" hidden="1" x14ac:dyDescent="0.2">
      <c r="A13178" t="s">
        <v>32</v>
      </c>
      <c r="B13178">
        <v>0</v>
      </c>
      <c r="C13178">
        <v>9</v>
      </c>
      <c r="D13178" t="s">
        <v>5713</v>
      </c>
      <c r="E13178">
        <v>49.191383000000002</v>
      </c>
      <c r="F13178">
        <v>-122.833623</v>
      </c>
      <c r="G13178">
        <f>IF(route_map__2[[#This Row],[route_label]]&lt;&gt;A13179,0,SQRT((E13179-route_map__2[[#This Row],[stop_lat]])^2 + ((F13179-route_map__2[[#This Row],[stop_lon]])*COS(RADIANS(route_map__2[[#This Row],[stop_lat]])))^2)*111.32)</f>
        <v>0.81774926820183969</v>
      </c>
    </row>
    <row r="13179" spans="1:7" hidden="1" x14ac:dyDescent="0.2">
      <c r="A13179" t="s">
        <v>32</v>
      </c>
      <c r="B13179">
        <v>0</v>
      </c>
      <c r="C13179">
        <v>10</v>
      </c>
      <c r="D13179" t="s">
        <v>5715</v>
      </c>
      <c r="E13179">
        <v>49.191437999999998</v>
      </c>
      <c r="F13179">
        <v>-122.822383</v>
      </c>
      <c r="G13179">
        <f>IF(route_map__2[[#This Row],[route_label]]&lt;&gt;A13180,0,SQRT((E13180-route_map__2[[#This Row],[stop_lat]])^2 + ((F13180-route_map__2[[#This Row],[stop_lon]])*COS(RADIANS(route_map__2[[#This Row],[stop_lat]])))^2)*111.32)</f>
        <v>0.76411597958093691</v>
      </c>
    </row>
    <row r="13180" spans="1:7" hidden="1" x14ac:dyDescent="0.2">
      <c r="A13180" t="s">
        <v>32</v>
      </c>
      <c r="B13180">
        <v>0</v>
      </c>
      <c r="C13180">
        <v>11</v>
      </c>
      <c r="D13180" t="s">
        <v>5717</v>
      </c>
      <c r="E13180">
        <v>49.191406000000001</v>
      </c>
      <c r="F13180">
        <v>-122.81188</v>
      </c>
      <c r="G13180">
        <f>IF(route_map__2[[#This Row],[route_label]]&lt;&gt;A13181,0,SQRT((E13181-route_map__2[[#This Row],[stop_lat]])^2 + ((F13181-route_map__2[[#This Row],[stop_lon]])*COS(RADIANS(route_map__2[[#This Row],[stop_lat]])))^2)*111.32)</f>
        <v>0.54071607154803869</v>
      </c>
    </row>
    <row r="13181" spans="1:7" hidden="1" x14ac:dyDescent="0.2">
      <c r="A13181" t="s">
        <v>32</v>
      </c>
      <c r="B13181">
        <v>0</v>
      </c>
      <c r="C13181">
        <v>12</v>
      </c>
      <c r="D13181" t="s">
        <v>6366</v>
      </c>
      <c r="E13181">
        <v>49.191356999999996</v>
      </c>
      <c r="F13181">
        <v>-122.80444799999999</v>
      </c>
      <c r="G13181">
        <f>IF(route_map__2[[#This Row],[route_label]]&lt;&gt;A13182,0,SQRT((E13182-route_map__2[[#This Row],[stop_lat]])^2 + ((F13182-route_map__2[[#This Row],[stop_lon]])*COS(RADIANS(route_map__2[[#This Row],[stop_lat]])))^2)*111.32)</f>
        <v>0.32016847379147473</v>
      </c>
    </row>
    <row r="13182" spans="1:7" hidden="1" x14ac:dyDescent="0.2">
      <c r="A13182" t="s">
        <v>32</v>
      </c>
      <c r="B13182">
        <v>1</v>
      </c>
      <c r="C13182">
        <v>1</v>
      </c>
      <c r="D13182" t="s">
        <v>6163</v>
      </c>
      <c r="E13182">
        <v>49.194097999999997</v>
      </c>
      <c r="F13182">
        <v>-122.805781</v>
      </c>
      <c r="G13182">
        <f>IF(route_map__2[[#This Row],[route_label]]&lt;&gt;A13183,0,SQRT((E13183-route_map__2[[#This Row],[stop_lat]])^2 + ((F13183-route_map__2[[#This Row],[stop_lon]])*COS(RADIANS(route_map__2[[#This Row],[stop_lat]])))^2)*111.32)</f>
        <v>0.30315180286507371</v>
      </c>
    </row>
    <row r="13183" spans="1:7" hidden="1" x14ac:dyDescent="0.2">
      <c r="A13183" t="s">
        <v>32</v>
      </c>
      <c r="B13183">
        <v>1</v>
      </c>
      <c r="C13183">
        <v>2</v>
      </c>
      <c r="D13183" t="s">
        <v>5821</v>
      </c>
      <c r="E13183">
        <v>49.191631999999998</v>
      </c>
      <c r="F13183">
        <v>-122.804013</v>
      </c>
      <c r="G13183">
        <f>IF(route_map__2[[#This Row],[route_label]]&lt;&gt;A13184,0,SQRT((E13184-route_map__2[[#This Row],[stop_lat]])^2 + ((F13184-route_map__2[[#This Row],[stop_lon]])*COS(RADIANS(route_map__2[[#This Row],[stop_lat]])))^2)*111.32)</f>
        <v>0.65856544071053824</v>
      </c>
    </row>
    <row r="13184" spans="1:7" hidden="1" x14ac:dyDescent="0.2">
      <c r="A13184" t="s">
        <v>32</v>
      </c>
      <c r="B13184">
        <v>1</v>
      </c>
      <c r="C13184">
        <v>3</v>
      </c>
      <c r="D13184" t="s">
        <v>5823</v>
      </c>
      <c r="E13184">
        <v>49.191583000000001</v>
      </c>
      <c r="F13184">
        <v>-122.81306499999999</v>
      </c>
      <c r="G13184">
        <f>IF(route_map__2[[#This Row],[route_label]]&lt;&gt;A13185,0,SQRT((E13185-route_map__2[[#This Row],[stop_lat]])^2 + ((F13185-route_map__2[[#This Row],[stop_lon]])*COS(RADIANS(route_map__2[[#This Row],[stop_lat]])))^2)*111.32)</f>
        <v>0.820636742428413</v>
      </c>
    </row>
    <row r="13185" spans="1:7" hidden="1" x14ac:dyDescent="0.2">
      <c r="A13185" t="s">
        <v>32</v>
      </c>
      <c r="B13185">
        <v>1</v>
      </c>
      <c r="C13185">
        <v>4</v>
      </c>
      <c r="D13185" t="s">
        <v>5825</v>
      </c>
      <c r="E13185">
        <v>49.191605000000003</v>
      </c>
      <c r="F13185">
        <v>-122.82434499999999</v>
      </c>
      <c r="G13185">
        <f>IF(route_map__2[[#This Row],[route_label]]&lt;&gt;A13186,0,SQRT((E13186-route_map__2[[#This Row],[stop_lat]])^2 + ((F13186-route_map__2[[#This Row],[stop_lon]])*COS(RADIANS(route_map__2[[#This Row],[stop_lat]])))^2)*111.32)</f>
        <v>0.746584698108406</v>
      </c>
    </row>
    <row r="13186" spans="1:7" hidden="1" x14ac:dyDescent="0.2">
      <c r="A13186" t="s">
        <v>32</v>
      </c>
      <c r="B13186">
        <v>1</v>
      </c>
      <c r="C13186">
        <v>5</v>
      </c>
      <c r="D13186" t="s">
        <v>5827</v>
      </c>
      <c r="E13186">
        <v>49.191566000000002</v>
      </c>
      <c r="F13186">
        <v>-122.83460700000001</v>
      </c>
      <c r="G13186">
        <f>IF(route_map__2[[#This Row],[route_label]]&lt;&gt;A13187,0,SQRT((E13187-route_map__2[[#This Row],[stop_lat]])^2 + ((F13187-route_map__2[[#This Row],[stop_lon]])*COS(RADIANS(route_map__2[[#This Row],[stop_lat]])))^2)*111.32)</f>
        <v>0.59020732673421827</v>
      </c>
    </row>
    <row r="13187" spans="1:7" hidden="1" x14ac:dyDescent="0.2">
      <c r="A13187" t="s">
        <v>32</v>
      </c>
      <c r="B13187">
        <v>1</v>
      </c>
      <c r="C13187">
        <v>6</v>
      </c>
      <c r="D13187" t="s">
        <v>5829</v>
      </c>
      <c r="E13187">
        <v>49.191673999999999</v>
      </c>
      <c r="F13187">
        <v>-122.842718</v>
      </c>
      <c r="G13187">
        <f>IF(route_map__2[[#This Row],[route_label]]&lt;&gt;A13188,0,SQRT((E13188-route_map__2[[#This Row],[stop_lat]])^2 + ((F13188-route_map__2[[#This Row],[stop_lon]])*COS(RADIANS(route_map__2[[#This Row],[stop_lat]])))^2)*111.32)</f>
        <v>0.44548090179243255</v>
      </c>
    </row>
    <row r="13188" spans="1:7" hidden="1" x14ac:dyDescent="0.2">
      <c r="A13188" t="s">
        <v>32</v>
      </c>
      <c r="B13188">
        <v>1</v>
      </c>
      <c r="C13188">
        <v>7</v>
      </c>
      <c r="D13188" t="s">
        <v>9068</v>
      </c>
      <c r="E13188">
        <v>49.189405999999998</v>
      </c>
      <c r="F13188">
        <v>-122.847763</v>
      </c>
      <c r="G13188">
        <f>IF(route_map__2[[#This Row],[route_label]]&lt;&gt;A13189,0,SQRT((E13189-route_map__2[[#This Row],[stop_lat]])^2 + ((F13189-route_map__2[[#This Row],[stop_lon]])*COS(RADIANS(route_map__2[[#This Row],[stop_lat]])))^2)*111.32)</f>
        <v>0.79654290600780397</v>
      </c>
    </row>
    <row r="13189" spans="1:7" hidden="1" x14ac:dyDescent="0.2">
      <c r="A13189" t="s">
        <v>32</v>
      </c>
      <c r="B13189">
        <v>1</v>
      </c>
      <c r="C13189">
        <v>8</v>
      </c>
      <c r="D13189" t="s">
        <v>5596</v>
      </c>
      <c r="E13189">
        <v>49.182375999999998</v>
      </c>
      <c r="F13189">
        <v>-122.84572199999999</v>
      </c>
      <c r="G13189">
        <f>IF(route_map__2[[#This Row],[route_label]]&lt;&gt;A13190,0,SQRT((E13190-route_map__2[[#This Row],[stop_lat]])^2 + ((F13190-route_map__2[[#This Row],[stop_lon]])*COS(RADIANS(route_map__2[[#This Row],[stop_lat]])))^2)*111.32)</f>
        <v>0.70798452201320139</v>
      </c>
    </row>
    <row r="13190" spans="1:7" hidden="1" x14ac:dyDescent="0.2">
      <c r="A13190" t="s">
        <v>32</v>
      </c>
      <c r="B13190">
        <v>1</v>
      </c>
      <c r="C13190">
        <v>9</v>
      </c>
      <c r="D13190" t="s">
        <v>5887</v>
      </c>
      <c r="E13190">
        <v>49.176018999999997</v>
      </c>
      <c r="F13190">
        <v>-122.84601600000001</v>
      </c>
      <c r="G13190">
        <f>IF(route_map__2[[#This Row],[route_label]]&lt;&gt;A13191,0,SQRT((E13191-route_map__2[[#This Row],[stop_lat]])^2 + ((F13191-route_map__2[[#This Row],[stop_lon]])*COS(RADIANS(route_map__2[[#This Row],[stop_lat]])))^2)*111.32)</f>
        <v>1.5866450882100196</v>
      </c>
    </row>
    <row r="13191" spans="1:7" hidden="1" x14ac:dyDescent="0.2">
      <c r="A13191" t="s">
        <v>32</v>
      </c>
      <c r="B13191">
        <v>1</v>
      </c>
      <c r="C13191">
        <v>10</v>
      </c>
      <c r="D13191" t="s">
        <v>5891</v>
      </c>
      <c r="E13191">
        <v>49.161766</v>
      </c>
      <c r="F13191">
        <v>-122.84599</v>
      </c>
      <c r="G13191">
        <f>IF(route_map__2[[#This Row],[route_label]]&lt;&gt;A13192,0,SQRT((E13192-route_map__2[[#This Row],[stop_lat]])^2 + ((F13192-route_map__2[[#This Row],[stop_lon]])*COS(RADIANS(route_map__2[[#This Row],[stop_lat]])))^2)*111.32)</f>
        <v>1.6171586178344581</v>
      </c>
    </row>
    <row r="13192" spans="1:7" hidden="1" x14ac:dyDescent="0.2">
      <c r="A13192" t="s">
        <v>32</v>
      </c>
      <c r="B13192">
        <v>1</v>
      </c>
      <c r="C13192">
        <v>11</v>
      </c>
      <c r="D13192" t="s">
        <v>5896</v>
      </c>
      <c r="E13192">
        <v>49.147238999999999</v>
      </c>
      <c r="F13192">
        <v>-122.845901</v>
      </c>
      <c r="G13192">
        <f>IF(route_map__2[[#This Row],[route_label]]&lt;&gt;A13193,0,SQRT((E13193-route_map__2[[#This Row],[stop_lat]])^2 + ((F13193-route_map__2[[#This Row],[stop_lon]])*COS(RADIANS(route_map__2[[#This Row],[stop_lat]])))^2)*111.32)</f>
        <v>0.79707466895597845</v>
      </c>
    </row>
    <row r="13193" spans="1:7" hidden="1" x14ac:dyDescent="0.2">
      <c r="A13193" t="s">
        <v>32</v>
      </c>
      <c r="B13193">
        <v>1</v>
      </c>
      <c r="C13193">
        <v>12</v>
      </c>
      <c r="D13193" t="s">
        <v>5898</v>
      </c>
      <c r="E13193">
        <v>49.140079</v>
      </c>
      <c r="F13193">
        <v>-122.845817</v>
      </c>
      <c r="G13193">
        <f>IF(route_map__2[[#This Row],[route_label]]&lt;&gt;A13194,0,SQRT((E13194-route_map__2[[#This Row],[stop_lat]])^2 + ((F13194-route_map__2[[#This Row],[stop_lon]])*COS(RADIANS(route_map__2[[#This Row],[stop_lat]])))^2)*111.32)</f>
        <v>0.78298742334164984</v>
      </c>
    </row>
    <row r="13194" spans="1:7" hidden="1" x14ac:dyDescent="0.2">
      <c r="A13194" t="s">
        <v>32</v>
      </c>
      <c r="B13194">
        <v>1</v>
      </c>
      <c r="C13194">
        <v>13</v>
      </c>
      <c r="D13194" t="s">
        <v>5433</v>
      </c>
      <c r="E13194">
        <v>49.133426</v>
      </c>
      <c r="F13194">
        <v>-122.84232799999999</v>
      </c>
      <c r="G13194">
        <f>IF(route_map__2[[#This Row],[route_label]]&lt;&gt;A13195,0,SQRT((E13195-route_map__2[[#This Row],[stop_lat]])^2 + ((F13195-route_map__2[[#This Row],[stop_lon]])*COS(RADIANS(route_map__2[[#This Row],[stop_lat]])))^2)*111.32)</f>
        <v>0</v>
      </c>
    </row>
    <row r="13195" spans="1:7" hidden="1" x14ac:dyDescent="0.2">
      <c r="A13195" t="s">
        <v>56</v>
      </c>
      <c r="B13195">
        <v>0</v>
      </c>
      <c r="C13195">
        <v>1</v>
      </c>
      <c r="D13195" t="s">
        <v>5194</v>
      </c>
      <c r="E13195">
        <v>49.326849000000003</v>
      </c>
      <c r="F13195">
        <v>-123.13825</v>
      </c>
      <c r="G13195">
        <f>IF(route_map__2[[#This Row],[route_label]]&lt;&gt;A13196,0,SQRT((E13196-route_map__2[[#This Row],[stop_lat]])^2 + ((F13196-route_map__2[[#This Row],[stop_lon]])*COS(RADIANS(route_map__2[[#This Row],[stop_lat]])))^2)*111.32)</f>
        <v>1.2341655400177616</v>
      </c>
    </row>
    <row r="13196" spans="1:7" hidden="1" x14ac:dyDescent="0.2">
      <c r="A13196" t="s">
        <v>56</v>
      </c>
      <c r="B13196">
        <v>0</v>
      </c>
      <c r="C13196">
        <v>2</v>
      </c>
      <c r="D13196" t="s">
        <v>5021</v>
      </c>
      <c r="E13196">
        <v>49.323943</v>
      </c>
      <c r="F13196">
        <v>-123.12183400000001</v>
      </c>
      <c r="G13196">
        <f>IF(route_map__2[[#This Row],[route_label]]&lt;&gt;A13197,0,SQRT((E13197-route_map__2[[#This Row],[stop_lat]])^2 + ((F13197-route_map__2[[#This Row],[stop_lon]])*COS(RADIANS(route_map__2[[#This Row],[stop_lat]])))^2)*111.32)</f>
        <v>1.1065867634286533</v>
      </c>
    </row>
    <row r="13197" spans="1:7" hidden="1" x14ac:dyDescent="0.2">
      <c r="A13197" t="s">
        <v>56</v>
      </c>
      <c r="B13197">
        <v>0</v>
      </c>
      <c r="C13197">
        <v>3</v>
      </c>
      <c r="D13197" t="s">
        <v>5025</v>
      </c>
      <c r="E13197">
        <v>49.323765999999999</v>
      </c>
      <c r="F13197">
        <v>-123.106585</v>
      </c>
      <c r="G13197">
        <f>IF(route_map__2[[#This Row],[route_label]]&lt;&gt;A13198,0,SQRT((E13198-route_map__2[[#This Row],[stop_lat]])^2 + ((F13198-route_map__2[[#This Row],[stop_lon]])*COS(RADIANS(route_map__2[[#This Row],[stop_lat]])))^2)*111.32)</f>
        <v>0.56297117403131824</v>
      </c>
    </row>
    <row r="13198" spans="1:7" hidden="1" x14ac:dyDescent="0.2">
      <c r="A13198" t="s">
        <v>56</v>
      </c>
      <c r="B13198">
        <v>0</v>
      </c>
      <c r="C13198">
        <v>4</v>
      </c>
      <c r="D13198" t="s">
        <v>5012</v>
      </c>
      <c r="E13198">
        <v>49.322589000000001</v>
      </c>
      <c r="F13198">
        <v>-123.099039</v>
      </c>
      <c r="G13198">
        <f>IF(route_map__2[[#This Row],[route_label]]&lt;&gt;A13199,0,SQRT((E13199-route_map__2[[#This Row],[stop_lat]])^2 + ((F13199-route_map__2[[#This Row],[stop_lon]])*COS(RADIANS(route_map__2[[#This Row],[stop_lat]])))^2)*111.32)</f>
        <v>0.59171506727977974</v>
      </c>
    </row>
    <row r="13199" spans="1:7" hidden="1" x14ac:dyDescent="0.2">
      <c r="A13199" t="s">
        <v>56</v>
      </c>
      <c r="B13199">
        <v>0</v>
      </c>
      <c r="C13199">
        <v>5</v>
      </c>
      <c r="D13199" t="s">
        <v>5014</v>
      </c>
      <c r="E13199">
        <v>49.320065</v>
      </c>
      <c r="F13199">
        <v>-123.09186200000001</v>
      </c>
      <c r="G13199">
        <f>IF(route_map__2[[#This Row],[route_label]]&lt;&gt;A13200,0,SQRT((E13200-route_map__2[[#This Row],[stop_lat]])^2 + ((F13200-route_map__2[[#This Row],[stop_lon]])*COS(RADIANS(route_map__2[[#This Row],[stop_lat]])))^2)*111.32)</f>
        <v>1.2159137786784653</v>
      </c>
    </row>
    <row r="13200" spans="1:7" hidden="1" x14ac:dyDescent="0.2">
      <c r="A13200" t="s">
        <v>56</v>
      </c>
      <c r="B13200">
        <v>0</v>
      </c>
      <c r="C13200">
        <v>6</v>
      </c>
      <c r="D13200" t="s">
        <v>9069</v>
      </c>
      <c r="E13200">
        <v>49.310903000000003</v>
      </c>
      <c r="F13200">
        <v>-123.082739</v>
      </c>
      <c r="G13200">
        <f>IF(route_map__2[[#This Row],[route_label]]&lt;&gt;A13201,0,SQRT((E13201-route_map__2[[#This Row],[stop_lat]])^2 + ((F13201-route_map__2[[#This Row],[stop_lon]])*COS(RADIANS(route_map__2[[#This Row],[stop_lat]])))^2)*111.32)</f>
        <v>0.51266543263861708</v>
      </c>
    </row>
    <row r="13201" spans="1:7" hidden="1" x14ac:dyDescent="0.2">
      <c r="A13201" t="s">
        <v>56</v>
      </c>
      <c r="B13201">
        <v>0</v>
      </c>
      <c r="C13201">
        <v>7</v>
      </c>
      <c r="D13201" t="s">
        <v>4795</v>
      </c>
      <c r="E13201">
        <v>49.313156999999997</v>
      </c>
      <c r="F13201">
        <v>-123.076579</v>
      </c>
      <c r="G13201">
        <f>IF(route_map__2[[#This Row],[route_label]]&lt;&gt;A13202,0,SQRT((E13202-route_map__2[[#This Row],[stop_lat]])^2 + ((F13202-route_map__2[[#This Row],[stop_lon]])*COS(RADIANS(route_map__2[[#This Row],[stop_lat]])))^2)*111.32)</f>
        <v>1.1698188845527784</v>
      </c>
    </row>
    <row r="13202" spans="1:7" hidden="1" x14ac:dyDescent="0.2">
      <c r="A13202" t="s">
        <v>56</v>
      </c>
      <c r="B13202">
        <v>0</v>
      </c>
      <c r="C13202">
        <v>8</v>
      </c>
      <c r="D13202" t="s">
        <v>4799</v>
      </c>
      <c r="E13202">
        <v>49.308441000000002</v>
      </c>
      <c r="F13202">
        <v>-123.062174</v>
      </c>
      <c r="G13202">
        <f>IF(route_map__2[[#This Row],[route_label]]&lt;&gt;A13203,0,SQRT((E13203-route_map__2[[#This Row],[stop_lat]])^2 + ((F13203-route_map__2[[#This Row],[stop_lon]])*COS(RADIANS(route_map__2[[#This Row],[stop_lat]])))^2)*111.32)</f>
        <v>1.5511340406211105</v>
      </c>
    </row>
    <row r="13203" spans="1:7" hidden="1" x14ac:dyDescent="0.2">
      <c r="A13203" t="s">
        <v>56</v>
      </c>
      <c r="B13203">
        <v>0</v>
      </c>
      <c r="C13203">
        <v>9</v>
      </c>
      <c r="D13203" t="s">
        <v>9070</v>
      </c>
      <c r="E13203">
        <v>49.307195</v>
      </c>
      <c r="F13203">
        <v>-123.040888</v>
      </c>
      <c r="G13203">
        <f>IF(route_map__2[[#This Row],[route_label]]&lt;&gt;A13204,0,SQRT((E13204-route_map__2[[#This Row],[stop_lat]])^2 + ((F13204-route_map__2[[#This Row],[stop_lon]])*COS(RADIANS(route_map__2[[#This Row],[stop_lat]])))^2)*111.32)</f>
        <v>0.84279544544040075</v>
      </c>
    </row>
    <row r="13204" spans="1:7" hidden="1" x14ac:dyDescent="0.2">
      <c r="A13204" t="s">
        <v>56</v>
      </c>
      <c r="B13204">
        <v>0</v>
      </c>
      <c r="C13204">
        <v>10</v>
      </c>
      <c r="D13204" t="s">
        <v>9071</v>
      </c>
      <c r="E13204">
        <v>49.305368999999999</v>
      </c>
      <c r="F13204">
        <v>-123.029619</v>
      </c>
      <c r="G13204">
        <f>IF(route_map__2[[#This Row],[route_label]]&lt;&gt;A13205,0,SQRT((E13205-route_map__2[[#This Row],[stop_lat]])^2 + ((F13205-route_map__2[[#This Row],[stop_lon]])*COS(RADIANS(route_map__2[[#This Row],[stop_lat]])))^2)*111.32)</f>
        <v>2.4452827691929368E-2</v>
      </c>
    </row>
    <row r="13205" spans="1:7" hidden="1" x14ac:dyDescent="0.2">
      <c r="A13205" t="s">
        <v>56</v>
      </c>
      <c r="B13205">
        <v>1</v>
      </c>
      <c r="C13205">
        <v>1</v>
      </c>
      <c r="D13205" t="s">
        <v>9072</v>
      </c>
      <c r="E13205">
        <v>49.305154999999999</v>
      </c>
      <c r="F13205">
        <v>-123.029543</v>
      </c>
      <c r="G13205">
        <f>IF(route_map__2[[#This Row],[route_label]]&lt;&gt;A13206,0,SQRT((E13206-route_map__2[[#This Row],[stop_lat]])^2 + ((F13206-route_map__2[[#This Row],[stop_lon]])*COS(RADIANS(route_map__2[[#This Row],[stop_lat]])))^2)*111.32)</f>
        <v>0.88236333156443614</v>
      </c>
    </row>
    <row r="13206" spans="1:7" hidden="1" x14ac:dyDescent="0.2">
      <c r="A13206" t="s">
        <v>56</v>
      </c>
      <c r="B13206">
        <v>1</v>
      </c>
      <c r="C13206">
        <v>2</v>
      </c>
      <c r="D13206" t="s">
        <v>9073</v>
      </c>
      <c r="E13206">
        <v>49.307490000000001</v>
      </c>
      <c r="F13206">
        <v>-123.04116</v>
      </c>
      <c r="G13206">
        <f>IF(route_map__2[[#This Row],[route_label]]&lt;&gt;A13207,0,SQRT((E13207-route_map__2[[#This Row],[stop_lat]])^2 + ((F13207-route_map__2[[#This Row],[stop_lon]])*COS(RADIANS(route_map__2[[#This Row],[stop_lat]])))^2)*111.32)</f>
        <v>1.6503631086818886</v>
      </c>
    </row>
    <row r="13207" spans="1:7" hidden="1" x14ac:dyDescent="0.2">
      <c r="A13207" t="s">
        <v>56</v>
      </c>
      <c r="B13207">
        <v>1</v>
      </c>
      <c r="C13207">
        <v>3</v>
      </c>
      <c r="D13207" t="s">
        <v>4836</v>
      </c>
      <c r="E13207">
        <v>49.308596000000001</v>
      </c>
      <c r="F13207">
        <v>-123.063835</v>
      </c>
      <c r="G13207">
        <f>IF(route_map__2[[#This Row],[route_label]]&lt;&gt;A13208,0,SQRT((E13208-route_map__2[[#This Row],[stop_lat]])^2 + ((F13208-route_map__2[[#This Row],[stop_lon]])*COS(RADIANS(route_map__2[[#This Row],[stop_lat]])))^2)*111.32)</f>
        <v>1.1192757011889289</v>
      </c>
    </row>
    <row r="13208" spans="1:7" hidden="1" x14ac:dyDescent="0.2">
      <c r="A13208" t="s">
        <v>56</v>
      </c>
      <c r="B13208">
        <v>1</v>
      </c>
      <c r="C13208">
        <v>4</v>
      </c>
      <c r="D13208" t="s">
        <v>4840</v>
      </c>
      <c r="E13208">
        <v>49.312928999999997</v>
      </c>
      <c r="F13208">
        <v>-123.07775100000001</v>
      </c>
      <c r="G13208">
        <f>IF(route_map__2[[#This Row],[route_label]]&lt;&gt;A13209,0,SQRT((E13209-route_map__2[[#This Row],[stop_lat]])^2 + ((F13209-route_map__2[[#This Row],[stop_lon]])*COS(RADIANS(route_map__2[[#This Row],[stop_lat]])))^2)*111.32)</f>
        <v>0.41591148941326361</v>
      </c>
    </row>
    <row r="13209" spans="1:7" hidden="1" x14ac:dyDescent="0.2">
      <c r="A13209" t="s">
        <v>56</v>
      </c>
      <c r="B13209">
        <v>1</v>
      </c>
      <c r="C13209">
        <v>5</v>
      </c>
      <c r="D13209" t="s">
        <v>9074</v>
      </c>
      <c r="E13209">
        <v>49.310917000000003</v>
      </c>
      <c r="F13209">
        <v>-123.08257999999999</v>
      </c>
      <c r="G13209">
        <f>IF(route_map__2[[#This Row],[route_label]]&lt;&gt;A13210,0,SQRT((E13210-route_map__2[[#This Row],[stop_lat]])^2 + ((F13210-route_map__2[[#This Row],[stop_lon]])*COS(RADIANS(route_map__2[[#This Row],[stop_lat]])))^2)*111.32)</f>
        <v>1.3055159564792433</v>
      </c>
    </row>
    <row r="13210" spans="1:7" hidden="1" x14ac:dyDescent="0.2">
      <c r="A13210" t="s">
        <v>56</v>
      </c>
      <c r="B13210">
        <v>1</v>
      </c>
      <c r="C13210">
        <v>6</v>
      </c>
      <c r="D13210" t="s">
        <v>4987</v>
      </c>
      <c r="E13210">
        <v>49.320610000000002</v>
      </c>
      <c r="F13210">
        <v>-123.09270600000001</v>
      </c>
      <c r="G13210">
        <f>IF(route_map__2[[#This Row],[route_label]]&lt;&gt;A13211,0,SQRT((E13211-route_map__2[[#This Row],[stop_lat]])^2 + ((F13211-route_map__2[[#This Row],[stop_lon]])*COS(RADIANS(route_map__2[[#This Row],[stop_lat]])))^2)*111.32)</f>
        <v>0.57060996956073073</v>
      </c>
    </row>
    <row r="13211" spans="1:7" hidden="1" x14ac:dyDescent="0.2">
      <c r="A13211" t="s">
        <v>56</v>
      </c>
      <c r="B13211">
        <v>1</v>
      </c>
      <c r="C13211">
        <v>7</v>
      </c>
      <c r="D13211" t="s">
        <v>4990</v>
      </c>
      <c r="E13211">
        <v>49.323076</v>
      </c>
      <c r="F13211">
        <v>-123.0996</v>
      </c>
      <c r="G13211">
        <f>IF(route_map__2[[#This Row],[route_label]]&lt;&gt;A13212,0,SQRT((E13212-route_map__2[[#This Row],[stop_lat]])^2 + ((F13212-route_map__2[[#This Row],[stop_lon]])*COS(RADIANS(route_map__2[[#This Row],[stop_lat]])))^2)*111.32)</f>
        <v>0.64992272690076913</v>
      </c>
    </row>
    <row r="13212" spans="1:7" hidden="1" x14ac:dyDescent="0.2">
      <c r="A13212" t="s">
        <v>56</v>
      </c>
      <c r="B13212">
        <v>1</v>
      </c>
      <c r="C13212">
        <v>8</v>
      </c>
      <c r="D13212" t="s">
        <v>5054</v>
      </c>
      <c r="E13212">
        <v>49.323956000000003</v>
      </c>
      <c r="F13212">
        <v>-123.10845500000001</v>
      </c>
      <c r="G13212">
        <f>IF(route_map__2[[#This Row],[route_label]]&lt;&gt;A13213,0,SQRT((E13213-route_map__2[[#This Row],[stop_lat]])^2 + ((F13213-route_map__2[[#This Row],[stop_lon]])*COS(RADIANS(route_map__2[[#This Row],[stop_lat]])))^2)*111.32)</f>
        <v>0.98182044697700188</v>
      </c>
    </row>
    <row r="13213" spans="1:7" hidden="1" x14ac:dyDescent="0.2">
      <c r="A13213" t="s">
        <v>56</v>
      </c>
      <c r="B13213">
        <v>1</v>
      </c>
      <c r="C13213">
        <v>9</v>
      </c>
      <c r="D13213" t="s">
        <v>5059</v>
      </c>
      <c r="E13213">
        <v>49.324309</v>
      </c>
      <c r="F13213">
        <v>-123.121976</v>
      </c>
      <c r="G13213">
        <f>IF(route_map__2[[#This Row],[route_label]]&lt;&gt;A13214,0,SQRT((E13214-route_map__2[[#This Row],[stop_lat]])^2 + ((F13214-route_map__2[[#This Row],[stop_lon]])*COS(RADIANS(route_map__2[[#This Row],[stop_lat]])))^2)*111.32)</f>
        <v>1.2404672936336592</v>
      </c>
    </row>
    <row r="13214" spans="1:7" hidden="1" x14ac:dyDescent="0.2">
      <c r="A13214" t="s">
        <v>56</v>
      </c>
      <c r="B13214">
        <v>1</v>
      </c>
      <c r="C13214">
        <v>10</v>
      </c>
      <c r="D13214" t="s">
        <v>9075</v>
      </c>
      <c r="E13214">
        <v>49.327137</v>
      </c>
      <c r="F13214">
        <v>-123.138513</v>
      </c>
      <c r="G13214">
        <f>IF(route_map__2[[#This Row],[route_label]]&lt;&gt;A13215,0,SQRT((E13215-route_map__2[[#This Row],[stop_lat]])^2 + ((F13215-route_map__2[[#This Row],[stop_lon]])*COS(RADIANS(route_map__2[[#This Row],[stop_lat]])))^2)*111.32)</f>
        <v>0.20531785491316221</v>
      </c>
    </row>
    <row r="13215" spans="1:7" hidden="1" x14ac:dyDescent="0.2">
      <c r="A13215" t="s">
        <v>56</v>
      </c>
      <c r="B13215">
        <v>1</v>
      </c>
      <c r="C13215">
        <v>11</v>
      </c>
      <c r="D13215" t="s">
        <v>9076</v>
      </c>
      <c r="E13215">
        <v>49.326698999999998</v>
      </c>
      <c r="F13215">
        <v>-123.141262</v>
      </c>
      <c r="G13215">
        <f>IF(route_map__2[[#This Row],[route_label]]&lt;&gt;A13216,0,SQRT((E13216-route_map__2[[#This Row],[stop_lat]])^2 + ((F13216-route_map__2[[#This Row],[stop_lon]])*COS(RADIANS(route_map__2[[#This Row],[stop_lat]])))^2)*111.32)</f>
        <v>0</v>
      </c>
    </row>
    <row r="13216" spans="1:7" hidden="1" x14ac:dyDescent="0.2">
      <c r="A13216" t="s">
        <v>66</v>
      </c>
      <c r="B13216">
        <v>0</v>
      </c>
      <c r="C13216">
        <v>1</v>
      </c>
      <c r="D13216" t="s">
        <v>9077</v>
      </c>
      <c r="E13216">
        <v>49.274921999999997</v>
      </c>
      <c r="F13216">
        <v>-122.79903899999999</v>
      </c>
      <c r="G13216">
        <f>IF(route_map__2[[#This Row],[route_label]]&lt;&gt;A13217,0,SQRT((E13217-route_map__2[[#This Row],[stop_lat]])^2 + ((F13217-route_map__2[[#This Row],[stop_lon]])*COS(RADIANS(route_map__2[[#This Row],[stop_lat]])))^2)*111.32)</f>
        <v>0.49142706899017041</v>
      </c>
    </row>
    <row r="13217" spans="1:7" hidden="1" x14ac:dyDescent="0.2">
      <c r="A13217" t="s">
        <v>66</v>
      </c>
      <c r="B13217">
        <v>0</v>
      </c>
      <c r="C13217">
        <v>2</v>
      </c>
      <c r="D13217" t="s">
        <v>3930</v>
      </c>
      <c r="E13217">
        <v>49.274107000000001</v>
      </c>
      <c r="F13217">
        <v>-122.792389</v>
      </c>
      <c r="G13217">
        <f>IF(route_map__2[[#This Row],[route_label]]&lt;&gt;A13218,0,SQRT((E13218-route_map__2[[#This Row],[stop_lat]])^2 + ((F13218-route_map__2[[#This Row],[stop_lon]])*COS(RADIANS(route_map__2[[#This Row],[stop_lat]])))^2)*111.32)</f>
        <v>1.4762346288257426</v>
      </c>
    </row>
    <row r="13218" spans="1:7" hidden="1" x14ac:dyDescent="0.2">
      <c r="A13218" t="s">
        <v>66</v>
      </c>
      <c r="B13218">
        <v>0</v>
      </c>
      <c r="C13218">
        <v>3</v>
      </c>
      <c r="D13218" t="s">
        <v>4086</v>
      </c>
      <c r="E13218">
        <v>49.266862000000003</v>
      </c>
      <c r="F13218">
        <v>-122.77536499999999</v>
      </c>
      <c r="G13218">
        <f>IF(route_map__2[[#This Row],[route_label]]&lt;&gt;A13219,0,SQRT((E13219-route_map__2[[#This Row],[stop_lat]])^2 + ((F13219-route_map__2[[#This Row],[stop_lon]])*COS(RADIANS(route_map__2[[#This Row],[stop_lat]])))^2)*111.32)</f>
        <v>2.3420904839513108</v>
      </c>
    </row>
    <row r="13219" spans="1:7" hidden="1" x14ac:dyDescent="0.2">
      <c r="A13219" t="s">
        <v>66</v>
      </c>
      <c r="B13219">
        <v>0</v>
      </c>
      <c r="C13219">
        <v>4</v>
      </c>
      <c r="D13219" t="s">
        <v>4089</v>
      </c>
      <c r="E13219">
        <v>49.255521999999999</v>
      </c>
      <c r="F13219">
        <v>-122.74820699999999</v>
      </c>
      <c r="G13219">
        <f>IF(route_map__2[[#This Row],[route_label]]&lt;&gt;A13220,0,SQRT((E13220-route_map__2[[#This Row],[stop_lat]])^2 + ((F13220-route_map__2[[#This Row],[stop_lon]])*COS(RADIANS(route_map__2[[#This Row],[stop_lat]])))^2)*111.32)</f>
        <v>5.1854986076491789</v>
      </c>
    </row>
    <row r="13220" spans="1:7" hidden="1" x14ac:dyDescent="0.2">
      <c r="A13220" t="s">
        <v>66</v>
      </c>
      <c r="B13220">
        <v>0</v>
      </c>
      <c r="C13220">
        <v>5</v>
      </c>
      <c r="D13220" t="s">
        <v>9078</v>
      </c>
      <c r="E13220">
        <v>49.230392000000002</v>
      </c>
      <c r="F13220">
        <v>-122.688114</v>
      </c>
      <c r="G13220">
        <f>IF(route_map__2[[#This Row],[route_label]]&lt;&gt;A13221,0,SQRT((E13221-route_map__2[[#This Row],[stop_lat]])^2 + ((F13221-route_map__2[[#This Row],[stop_lon]])*COS(RADIANS(route_map__2[[#This Row],[stop_lat]])))^2)*111.32)</f>
        <v>2.665500835131259</v>
      </c>
    </row>
    <row r="13221" spans="1:7" hidden="1" x14ac:dyDescent="0.2">
      <c r="A13221" t="s">
        <v>66</v>
      </c>
      <c r="B13221">
        <v>0</v>
      </c>
      <c r="C13221">
        <v>6</v>
      </c>
      <c r="D13221" t="s">
        <v>9079</v>
      </c>
      <c r="E13221">
        <v>49.218857999999997</v>
      </c>
      <c r="F13221">
        <v>-122.655981</v>
      </c>
      <c r="G13221">
        <f>IF(route_map__2[[#This Row],[route_label]]&lt;&gt;A13222,0,SQRT((E13222-route_map__2[[#This Row],[stop_lat]])^2 + ((F13222-route_map__2[[#This Row],[stop_lon]])*COS(RADIANS(route_map__2[[#This Row],[stop_lat]])))^2)*111.32)</f>
        <v>1.8916388027882582</v>
      </c>
    </row>
    <row r="13222" spans="1:7" hidden="1" x14ac:dyDescent="0.2">
      <c r="A13222" t="s">
        <v>66</v>
      </c>
      <c r="B13222">
        <v>0</v>
      </c>
      <c r="C13222">
        <v>7</v>
      </c>
      <c r="D13222" t="s">
        <v>9080</v>
      </c>
      <c r="E13222">
        <v>49.216988999999998</v>
      </c>
      <c r="F13222">
        <v>-122.630123</v>
      </c>
      <c r="G13222">
        <f>IF(route_map__2[[#This Row],[route_label]]&lt;&gt;A13223,0,SQRT((E13223-route_map__2[[#This Row],[stop_lat]])^2 + ((F13223-route_map__2[[#This Row],[stop_lon]])*COS(RADIANS(route_map__2[[#This Row],[stop_lat]])))^2)*111.32)</f>
        <v>2.3795817454177559</v>
      </c>
    </row>
    <row r="13223" spans="1:7" hidden="1" x14ac:dyDescent="0.2">
      <c r="A13223" t="s">
        <v>66</v>
      </c>
      <c r="B13223">
        <v>0</v>
      </c>
      <c r="C13223">
        <v>8</v>
      </c>
      <c r="D13223" t="s">
        <v>9081</v>
      </c>
      <c r="E13223">
        <v>49.219453999999999</v>
      </c>
      <c r="F13223">
        <v>-122.597616</v>
      </c>
      <c r="G13223">
        <f>IF(route_map__2[[#This Row],[route_label]]&lt;&gt;A13224,0,SQRT((E13224-route_map__2[[#This Row],[stop_lat]])^2 + ((F13224-route_map__2[[#This Row],[stop_lon]])*COS(RADIANS(route_map__2[[#This Row],[stop_lat]])))^2)*111.32)</f>
        <v>2.351873854109841E-2</v>
      </c>
    </row>
    <row r="13224" spans="1:7" hidden="1" x14ac:dyDescent="0.2">
      <c r="A13224" t="s">
        <v>66</v>
      </c>
      <c r="B13224">
        <v>1</v>
      </c>
      <c r="C13224">
        <v>1</v>
      </c>
      <c r="D13224" t="s">
        <v>9082</v>
      </c>
      <c r="E13224">
        <v>49.219501999999999</v>
      </c>
      <c r="F13224">
        <v>-122.597301</v>
      </c>
      <c r="G13224">
        <f>IF(route_map__2[[#This Row],[route_label]]&lt;&gt;A13225,0,SQRT((E13225-route_map__2[[#This Row],[stop_lat]])^2 + ((F13225-route_map__2[[#This Row],[stop_lon]])*COS(RADIANS(route_map__2[[#This Row],[stop_lat]])))^2)*111.32)</f>
        <v>2.6162723655843965</v>
      </c>
    </row>
    <row r="13225" spans="1:7" hidden="1" x14ac:dyDescent="0.2">
      <c r="A13225" t="s">
        <v>66</v>
      </c>
      <c r="B13225">
        <v>1</v>
      </c>
      <c r="C13225">
        <v>2</v>
      </c>
      <c r="D13225" t="s">
        <v>9083</v>
      </c>
      <c r="E13225">
        <v>49.217258999999999</v>
      </c>
      <c r="F13225">
        <v>-122.63311899999999</v>
      </c>
      <c r="G13225">
        <f>IF(route_map__2[[#This Row],[route_label]]&lt;&gt;A13226,0,SQRT((E13226-route_map__2[[#This Row],[stop_lat]])^2 + ((F13226-route_map__2[[#This Row],[stop_lon]])*COS(RADIANS(route_map__2[[#This Row],[stop_lat]])))^2)*111.32)</f>
        <v>1.8801361560297425</v>
      </c>
    </row>
    <row r="13226" spans="1:7" hidden="1" x14ac:dyDescent="0.2">
      <c r="A13226" t="s">
        <v>66</v>
      </c>
      <c r="B13226">
        <v>1</v>
      </c>
      <c r="C13226">
        <v>3</v>
      </c>
      <c r="D13226" t="s">
        <v>9084</v>
      </c>
      <c r="E13226">
        <v>49.219586999999997</v>
      </c>
      <c r="F13226">
        <v>-122.65872899999999</v>
      </c>
      <c r="G13226">
        <f>IF(route_map__2[[#This Row],[route_label]]&lt;&gt;A13227,0,SQRT((E13227-route_map__2[[#This Row],[stop_lat]])^2 + ((F13227-route_map__2[[#This Row],[stop_lon]])*COS(RADIANS(route_map__2[[#This Row],[stop_lat]])))^2)*111.32)</f>
        <v>2.6716392982903088</v>
      </c>
    </row>
    <row r="13227" spans="1:7" hidden="1" x14ac:dyDescent="0.2">
      <c r="A13227" t="s">
        <v>66</v>
      </c>
      <c r="B13227">
        <v>1</v>
      </c>
      <c r="C13227">
        <v>4</v>
      </c>
      <c r="D13227" t="s">
        <v>8585</v>
      </c>
      <c r="E13227">
        <v>49.231687000000001</v>
      </c>
      <c r="F13227">
        <v>-122.690461</v>
      </c>
      <c r="G13227">
        <f>IF(route_map__2[[#This Row],[route_label]]&lt;&gt;A13228,0,SQRT((E13228-route_map__2[[#This Row],[stop_lat]])^2 + ((F13228-route_map__2[[#This Row],[stop_lon]])*COS(RADIANS(route_map__2[[#This Row],[stop_lat]])))^2)*111.32)</f>
        <v>5.0263002251175353</v>
      </c>
    </row>
    <row r="13228" spans="1:7" hidden="1" x14ac:dyDescent="0.2">
      <c r="A13228" t="s">
        <v>66</v>
      </c>
      <c r="B13228">
        <v>1</v>
      </c>
      <c r="C13228">
        <v>5</v>
      </c>
      <c r="D13228" t="s">
        <v>4101</v>
      </c>
      <c r="E13228">
        <v>49.256073999999998</v>
      </c>
      <c r="F13228">
        <v>-122.748653</v>
      </c>
      <c r="G13228">
        <f>IF(route_map__2[[#This Row],[route_label]]&lt;&gt;A13229,0,SQRT((E13229-route_map__2[[#This Row],[stop_lat]])^2 + ((F13229-route_map__2[[#This Row],[stop_lon]])*COS(RADIANS(route_map__2[[#This Row],[stop_lat]])))^2)*111.32)</f>
        <v>2.3051314048468692</v>
      </c>
    </row>
    <row r="13229" spans="1:7" hidden="1" x14ac:dyDescent="0.2">
      <c r="A13229" t="s">
        <v>66</v>
      </c>
      <c r="B13229">
        <v>1</v>
      </c>
      <c r="C13229">
        <v>6</v>
      </c>
      <c r="D13229" t="s">
        <v>4104</v>
      </c>
      <c r="E13229">
        <v>49.267204999999997</v>
      </c>
      <c r="F13229">
        <v>-122.775406</v>
      </c>
      <c r="G13229">
        <f>IF(route_map__2[[#This Row],[route_label]]&lt;&gt;A13230,0,SQRT((E13230-route_map__2[[#This Row],[stop_lat]])^2 + ((F13230-route_map__2[[#This Row],[stop_lon]])*COS(RADIANS(route_map__2[[#This Row],[stop_lat]])))^2)*111.32)</f>
        <v>1.4316687140133686</v>
      </c>
    </row>
    <row r="13230" spans="1:7" hidden="1" x14ac:dyDescent="0.2">
      <c r="A13230" t="s">
        <v>66</v>
      </c>
      <c r="B13230">
        <v>1</v>
      </c>
      <c r="C13230">
        <v>7</v>
      </c>
      <c r="D13230" t="s">
        <v>3928</v>
      </c>
      <c r="E13230">
        <v>49.274251999999997</v>
      </c>
      <c r="F13230">
        <v>-122.791893</v>
      </c>
      <c r="G13230">
        <f>IF(route_map__2[[#This Row],[route_label]]&lt;&gt;A13231,0,SQRT((E13231-route_map__2[[#This Row],[stop_lat]])^2 + ((F13231-route_map__2[[#This Row],[stop_lon]])*COS(RADIANS(route_map__2[[#This Row],[stop_lat]])))^2)*111.32)</f>
        <v>0.51443241816140883</v>
      </c>
    </row>
    <row r="13231" spans="1:7" hidden="1" x14ac:dyDescent="0.2">
      <c r="A13231" t="s">
        <v>66</v>
      </c>
      <c r="B13231">
        <v>1</v>
      </c>
      <c r="C13231">
        <v>8</v>
      </c>
      <c r="D13231" t="s">
        <v>3627</v>
      </c>
      <c r="E13231">
        <v>49.275475999999998</v>
      </c>
      <c r="F13231">
        <v>-122.798723</v>
      </c>
      <c r="G13231">
        <f>IF(route_map__2[[#This Row],[route_label]]&lt;&gt;A13232,0,SQRT((E13232-route_map__2[[#This Row],[stop_lat]])^2 + ((F13232-route_map__2[[#This Row],[stop_lon]])*COS(RADIANS(route_map__2[[#This Row],[stop_lat]])))^2)*111.32)</f>
        <v>0</v>
      </c>
    </row>
    <row r="13232" spans="1:7" hidden="1" x14ac:dyDescent="0.2">
      <c r="A13232" t="s">
        <v>9</v>
      </c>
      <c r="B13232">
        <v>0</v>
      </c>
      <c r="C13232">
        <v>1</v>
      </c>
      <c r="D13232" t="s">
        <v>9085</v>
      </c>
      <c r="E13232">
        <v>49.267040000000001</v>
      </c>
      <c r="F13232">
        <v>-123.247902</v>
      </c>
      <c r="G13232">
        <f>IF(route_map__2[[#This Row],[route_label]]&lt;&gt;A13233,0,SQRT((E13233-route_map__2[[#This Row],[stop_lat]])^2 + ((F13233-route_map__2[[#This Row],[stop_lon]])*COS(RADIANS(route_map__2[[#This Row],[stop_lat]])))^2)*111.32)</f>
        <v>0.49166755866337281</v>
      </c>
    </row>
    <row r="13233" spans="1:7" hidden="1" x14ac:dyDescent="0.2">
      <c r="A13233" t="s">
        <v>9</v>
      </c>
      <c r="B13233">
        <v>0</v>
      </c>
      <c r="C13233">
        <v>2</v>
      </c>
      <c r="D13233" t="s">
        <v>1940</v>
      </c>
      <c r="E13233">
        <v>49.263689999999997</v>
      </c>
      <c r="F13233">
        <v>-123.24349100000001</v>
      </c>
      <c r="G13233">
        <f>IF(route_map__2[[#This Row],[route_label]]&lt;&gt;A13234,0,SQRT((E13234-route_map__2[[#This Row],[stop_lat]])^2 + ((F13234-route_map__2[[#This Row],[stop_lon]])*COS(RADIANS(route_map__2[[#This Row],[stop_lat]])))^2)*111.32)</f>
        <v>1.0298675424894363</v>
      </c>
    </row>
    <row r="13234" spans="1:7" hidden="1" x14ac:dyDescent="0.2">
      <c r="A13234" t="s">
        <v>9</v>
      </c>
      <c r="B13234">
        <v>0</v>
      </c>
      <c r="C13234">
        <v>3</v>
      </c>
      <c r="D13234" t="s">
        <v>2051</v>
      </c>
      <c r="E13234">
        <v>49.254821999999997</v>
      </c>
      <c r="F13234">
        <v>-123.239452</v>
      </c>
      <c r="G13234">
        <f>IF(route_map__2[[#This Row],[route_label]]&lt;&gt;A13235,0,SQRT((E13235-route_map__2[[#This Row],[stop_lat]])^2 + ((F13235-route_map__2[[#This Row],[stop_lon]])*COS(RADIANS(route_map__2[[#This Row],[stop_lat]])))^2)*111.32)</f>
        <v>4.593160560866993</v>
      </c>
    </row>
    <row r="13235" spans="1:7" hidden="1" x14ac:dyDescent="0.2">
      <c r="A13235" t="s">
        <v>9</v>
      </c>
      <c r="B13235">
        <v>0</v>
      </c>
      <c r="C13235">
        <v>4</v>
      </c>
      <c r="D13235" t="s">
        <v>9086</v>
      </c>
      <c r="E13235">
        <v>49.234693999999998</v>
      </c>
      <c r="F13235">
        <v>-123.184268</v>
      </c>
      <c r="G13235">
        <f>IF(route_map__2[[#This Row],[route_label]]&lt;&gt;A13236,0,SQRT((E13236-route_map__2[[#This Row],[stop_lat]])^2 + ((F13236-route_map__2[[#This Row],[stop_lon]])*COS(RADIANS(route_map__2[[#This Row],[stop_lat]])))^2)*111.32)</f>
        <v>0.85502799807695773</v>
      </c>
    </row>
    <row r="13236" spans="1:7" hidden="1" x14ac:dyDescent="0.2">
      <c r="A13236" t="s">
        <v>9</v>
      </c>
      <c r="B13236">
        <v>0</v>
      </c>
      <c r="C13236">
        <v>5</v>
      </c>
      <c r="D13236" t="s">
        <v>1013</v>
      </c>
      <c r="E13236">
        <v>49.234676999999998</v>
      </c>
      <c r="F13236">
        <v>-123.172505</v>
      </c>
      <c r="G13236">
        <f>IF(route_map__2[[#This Row],[route_label]]&lt;&gt;A13237,0,SQRT((E13237-route_map__2[[#This Row],[stop_lat]])^2 + ((F13237-route_map__2[[#This Row],[stop_lon]])*COS(RADIANS(route_map__2[[#This Row],[stop_lat]])))^2)*111.32)</f>
        <v>1.3192398586960465</v>
      </c>
    </row>
    <row r="13237" spans="1:7" hidden="1" x14ac:dyDescent="0.2">
      <c r="A13237" t="s">
        <v>9</v>
      </c>
      <c r="B13237">
        <v>0</v>
      </c>
      <c r="C13237">
        <v>6</v>
      </c>
      <c r="D13237" t="s">
        <v>2335</v>
      </c>
      <c r="E13237">
        <v>49.234484000000002</v>
      </c>
      <c r="F13237">
        <v>-123.154358</v>
      </c>
      <c r="G13237">
        <f>IF(route_map__2[[#This Row],[route_label]]&lt;&gt;A13238,0,SQRT((E13238-route_map__2[[#This Row],[stop_lat]])^2 + ((F13238-route_map__2[[#This Row],[stop_lon]])*COS(RADIANS(route_map__2[[#This Row],[stop_lat]])))^2)*111.32)</f>
        <v>1.1542243152680618</v>
      </c>
    </row>
    <row r="13238" spans="1:7" hidden="1" x14ac:dyDescent="0.2">
      <c r="A13238" t="s">
        <v>9</v>
      </c>
      <c r="B13238">
        <v>0</v>
      </c>
      <c r="C13238">
        <v>7</v>
      </c>
      <c r="D13238" t="s">
        <v>2340</v>
      </c>
      <c r="E13238">
        <v>49.234220000000001</v>
      </c>
      <c r="F13238">
        <v>-123.13848400000001</v>
      </c>
      <c r="G13238">
        <f>IF(route_map__2[[#This Row],[route_label]]&lt;&gt;A13239,0,SQRT((E13239-route_map__2[[#This Row],[stop_lat]])^2 + ((F13239-route_map__2[[#This Row],[stop_lon]])*COS(RADIANS(route_map__2[[#This Row],[stop_lat]])))^2)*111.32)</f>
        <v>0.8441908490697646</v>
      </c>
    </row>
    <row r="13239" spans="1:7" hidden="1" x14ac:dyDescent="0.2">
      <c r="A13239" t="s">
        <v>9</v>
      </c>
      <c r="B13239">
        <v>0</v>
      </c>
      <c r="C13239">
        <v>8</v>
      </c>
      <c r="D13239" t="s">
        <v>9087</v>
      </c>
      <c r="E13239">
        <v>49.233800000000002</v>
      </c>
      <c r="F13239">
        <v>-123.12688799999999</v>
      </c>
      <c r="G13239">
        <f>IF(route_map__2[[#This Row],[route_label]]&lt;&gt;A13240,0,SQRT((E13240-route_map__2[[#This Row],[stop_lat]])^2 + ((F13240-route_map__2[[#This Row],[stop_lon]])*COS(RADIANS(route_map__2[[#This Row],[stop_lat]])))^2)*111.32)</f>
        <v>0.90049176318426383</v>
      </c>
    </row>
    <row r="13240" spans="1:7" hidden="1" x14ac:dyDescent="0.2">
      <c r="A13240" t="s">
        <v>9</v>
      </c>
      <c r="B13240">
        <v>0</v>
      </c>
      <c r="C13240">
        <v>9</v>
      </c>
      <c r="D13240" t="s">
        <v>9088</v>
      </c>
      <c r="E13240">
        <v>49.233373</v>
      </c>
      <c r="F13240">
        <v>-123.11451700000001</v>
      </c>
      <c r="G13240">
        <f>IF(route_map__2[[#This Row],[route_label]]&lt;&gt;A13241,0,SQRT((E13241-route_map__2[[#This Row],[stop_lat]])^2 + ((F13241-route_map__2[[#This Row],[stop_lon]])*COS(RADIANS(route_map__2[[#This Row],[stop_lat]])))^2)*111.32)</f>
        <v>0.91729489284990884</v>
      </c>
    </row>
    <row r="13241" spans="1:7" hidden="1" x14ac:dyDescent="0.2">
      <c r="A13241" t="s">
        <v>9</v>
      </c>
      <c r="B13241">
        <v>0</v>
      </c>
      <c r="C13241">
        <v>10</v>
      </c>
      <c r="D13241" t="s">
        <v>9089</v>
      </c>
      <c r="E13241">
        <v>49.232967000000002</v>
      </c>
      <c r="F13241">
        <v>-123.101913</v>
      </c>
      <c r="G13241">
        <f>IF(route_map__2[[#This Row],[route_label]]&lt;&gt;A13242,0,SQRT((E13242-route_map__2[[#This Row],[stop_lat]])^2 + ((F13242-route_map__2[[#This Row],[stop_lon]])*COS(RADIANS(route_map__2[[#This Row],[stop_lat]])))^2)*111.32)</f>
        <v>0.79746317883671525</v>
      </c>
    </row>
    <row r="13242" spans="1:7" hidden="1" x14ac:dyDescent="0.2">
      <c r="A13242" t="s">
        <v>9</v>
      </c>
      <c r="B13242">
        <v>0</v>
      </c>
      <c r="C13242">
        <v>11</v>
      </c>
      <c r="D13242" t="s">
        <v>9090</v>
      </c>
      <c r="E13242">
        <v>49.232781000000003</v>
      </c>
      <c r="F13242">
        <v>-123.090946</v>
      </c>
      <c r="G13242">
        <f>IF(route_map__2[[#This Row],[route_label]]&lt;&gt;A13243,0,SQRT((E13243-route_map__2[[#This Row],[stop_lat]])^2 + ((F13243-route_map__2[[#This Row],[stop_lon]])*COS(RADIANS(route_map__2[[#This Row],[stop_lat]])))^2)*111.32)</f>
        <v>1.0561721976765206</v>
      </c>
    </row>
    <row r="13243" spans="1:7" hidden="1" x14ac:dyDescent="0.2">
      <c r="A13243" t="s">
        <v>9</v>
      </c>
      <c r="B13243">
        <v>0</v>
      </c>
      <c r="C13243">
        <v>12</v>
      </c>
      <c r="D13243" t="s">
        <v>9091</v>
      </c>
      <c r="E13243">
        <v>49.232598000000003</v>
      </c>
      <c r="F13243">
        <v>-123.076419</v>
      </c>
      <c r="G13243">
        <f>IF(route_map__2[[#This Row],[route_label]]&lt;&gt;A13244,0,SQRT((E13244-route_map__2[[#This Row],[stop_lat]])^2 + ((F13244-route_map__2[[#This Row],[stop_lon]])*COS(RADIANS(route_map__2[[#This Row],[stop_lat]])))^2)*111.32)</f>
        <v>0.82652114694347301</v>
      </c>
    </row>
    <row r="13244" spans="1:7" hidden="1" x14ac:dyDescent="0.2">
      <c r="A13244" t="s">
        <v>9</v>
      </c>
      <c r="B13244">
        <v>0</v>
      </c>
      <c r="C13244">
        <v>13</v>
      </c>
      <c r="D13244" t="s">
        <v>9092</v>
      </c>
      <c r="E13244">
        <v>49.232712999999997</v>
      </c>
      <c r="F13244">
        <v>-123.06505</v>
      </c>
      <c r="G13244">
        <f>IF(route_map__2[[#This Row],[route_label]]&lt;&gt;A13245,0,SQRT((E13245-route_map__2[[#This Row],[stop_lat]])^2 + ((F13245-route_map__2[[#This Row],[stop_lon]])*COS(RADIANS(route_map__2[[#This Row],[stop_lat]])))^2)*111.32)</f>
        <v>0.74414824853532768</v>
      </c>
    </row>
    <row r="13245" spans="1:7" hidden="1" x14ac:dyDescent="0.2">
      <c r="A13245" t="s">
        <v>9</v>
      </c>
      <c r="B13245">
        <v>0</v>
      </c>
      <c r="C13245">
        <v>14</v>
      </c>
      <c r="D13245" t="s">
        <v>9093</v>
      </c>
      <c r="E13245">
        <v>49.232754</v>
      </c>
      <c r="F13245">
        <v>-123.054813</v>
      </c>
      <c r="G13245">
        <f>IF(route_map__2[[#This Row],[route_label]]&lt;&gt;A13246,0,SQRT((E13246-route_map__2[[#This Row],[stop_lat]])^2 + ((F13246-route_map__2[[#This Row],[stop_lon]])*COS(RADIANS(route_map__2[[#This Row],[stop_lat]])))^2)*111.32)</f>
        <v>0.89107903838190838</v>
      </c>
    </row>
    <row r="13246" spans="1:7" hidden="1" x14ac:dyDescent="0.2">
      <c r="A13246" t="s">
        <v>9</v>
      </c>
      <c r="B13246">
        <v>0</v>
      </c>
      <c r="C13246">
        <v>15</v>
      </c>
      <c r="D13246" t="s">
        <v>9094</v>
      </c>
      <c r="E13246">
        <v>49.232880000000002</v>
      </c>
      <c r="F13246">
        <v>-123.042556</v>
      </c>
      <c r="G13246">
        <f>IF(route_map__2[[#This Row],[route_label]]&lt;&gt;A13247,0,SQRT((E13247-route_map__2[[#This Row],[stop_lat]])^2 + ((F13247-route_map__2[[#This Row],[stop_lon]])*COS(RADIANS(route_map__2[[#This Row],[stop_lat]])))^2)*111.32)</f>
        <v>0.53839909712581213</v>
      </c>
    </row>
    <row r="13247" spans="1:7" hidden="1" x14ac:dyDescent="0.2">
      <c r="A13247" t="s">
        <v>9</v>
      </c>
      <c r="B13247">
        <v>0</v>
      </c>
      <c r="C13247">
        <v>16</v>
      </c>
      <c r="D13247" t="s">
        <v>9095</v>
      </c>
      <c r="E13247">
        <v>49.234391000000002</v>
      </c>
      <c r="F13247">
        <v>-123.03552000000001</v>
      </c>
      <c r="G13247">
        <f>IF(route_map__2[[#This Row],[route_label]]&lt;&gt;A13248,0,SQRT((E13248-route_map__2[[#This Row],[stop_lat]])^2 + ((F13248-route_map__2[[#This Row],[stop_lon]])*COS(RADIANS(route_map__2[[#This Row],[stop_lat]])))^2)*111.32)</f>
        <v>0.51895372843414</v>
      </c>
    </row>
    <row r="13248" spans="1:7" hidden="1" x14ac:dyDescent="0.2">
      <c r="A13248" t="s">
        <v>9</v>
      </c>
      <c r="B13248">
        <v>0</v>
      </c>
      <c r="C13248">
        <v>17</v>
      </c>
      <c r="D13248" t="s">
        <v>2098</v>
      </c>
      <c r="E13248">
        <v>49.238591999999997</v>
      </c>
      <c r="F13248">
        <v>-123.032425</v>
      </c>
      <c r="G13248">
        <f>IF(route_map__2[[#This Row],[route_label]]&lt;&gt;A13249,0,SQRT((E13249-route_map__2[[#This Row],[stop_lat]])^2 + ((F13249-route_map__2[[#This Row],[stop_lon]])*COS(RADIANS(route_map__2[[#This Row],[stop_lat]])))^2)*111.32)</f>
        <v>0.1258804510747086</v>
      </c>
    </row>
    <row r="13249" spans="1:7" hidden="1" x14ac:dyDescent="0.2">
      <c r="A13249" t="s">
        <v>9</v>
      </c>
      <c r="B13249">
        <v>1</v>
      </c>
      <c r="C13249">
        <v>1</v>
      </c>
      <c r="D13249" t="s">
        <v>9096</v>
      </c>
      <c r="E13249">
        <v>49.237907</v>
      </c>
      <c r="F13249">
        <v>-123.031047</v>
      </c>
      <c r="G13249">
        <f>IF(route_map__2[[#This Row],[route_label]]&lt;&gt;A13250,0,SQRT((E13250-route_map__2[[#This Row],[stop_lat]])^2 + ((F13250-route_map__2[[#This Row],[stop_lon]])*COS(RADIANS(route_map__2[[#This Row],[stop_lat]])))^2)*111.32)</f>
        <v>0.59442767345387437</v>
      </c>
    </row>
    <row r="13250" spans="1:7" hidden="1" x14ac:dyDescent="0.2">
      <c r="A13250" t="s">
        <v>9</v>
      </c>
      <c r="B13250">
        <v>1</v>
      </c>
      <c r="C13250">
        <v>2</v>
      </c>
      <c r="D13250" t="s">
        <v>2101</v>
      </c>
      <c r="E13250">
        <v>49.233837999999999</v>
      </c>
      <c r="F13250">
        <v>-123.036343</v>
      </c>
      <c r="G13250">
        <f>IF(route_map__2[[#This Row],[route_label]]&lt;&gt;A13251,0,SQRT((E13251-route_map__2[[#This Row],[stop_lat]])^2 + ((F13251-route_map__2[[#This Row],[stop_lon]])*COS(RADIANS(route_map__2[[#This Row],[stop_lat]])))^2)*111.32)</f>
        <v>0.54272684965734341</v>
      </c>
    </row>
    <row r="13251" spans="1:7" hidden="1" x14ac:dyDescent="0.2">
      <c r="A13251" t="s">
        <v>9</v>
      </c>
      <c r="B13251">
        <v>1</v>
      </c>
      <c r="C13251">
        <v>3</v>
      </c>
      <c r="D13251" t="s">
        <v>2344</v>
      </c>
      <c r="E13251">
        <v>49.233057000000002</v>
      </c>
      <c r="F13251">
        <v>-123.043713</v>
      </c>
      <c r="G13251">
        <f>IF(route_map__2[[#This Row],[route_label]]&lt;&gt;A13252,0,SQRT((E13252-route_map__2[[#This Row],[stop_lat]])^2 + ((F13252-route_map__2[[#This Row],[stop_lon]])*COS(RADIANS(route_map__2[[#This Row],[stop_lat]])))^2)*111.32)</f>
        <v>0.89004008871130125</v>
      </c>
    </row>
    <row r="13252" spans="1:7" hidden="1" x14ac:dyDescent="0.2">
      <c r="A13252" t="s">
        <v>9</v>
      </c>
      <c r="B13252">
        <v>1</v>
      </c>
      <c r="C13252">
        <v>4</v>
      </c>
      <c r="D13252" t="s">
        <v>2348</v>
      </c>
      <c r="E13252">
        <v>49.232902000000003</v>
      </c>
      <c r="F13252">
        <v>-123.055955</v>
      </c>
      <c r="G13252">
        <f>IF(route_map__2[[#This Row],[route_label]]&lt;&gt;A13253,0,SQRT((E13253-route_map__2[[#This Row],[stop_lat]])^2 + ((F13253-route_map__2[[#This Row],[stop_lon]])*COS(RADIANS(route_map__2[[#This Row],[stop_lat]])))^2)*111.32)</f>
        <v>0.73623730203479365</v>
      </c>
    </row>
    <row r="13253" spans="1:7" hidden="1" x14ac:dyDescent="0.2">
      <c r="A13253" t="s">
        <v>9</v>
      </c>
      <c r="B13253">
        <v>1</v>
      </c>
      <c r="C13253">
        <v>5</v>
      </c>
      <c r="D13253" t="s">
        <v>2351</v>
      </c>
      <c r="E13253">
        <v>49.232792000000003</v>
      </c>
      <c r="F13253">
        <v>-123.06608199999999</v>
      </c>
      <c r="G13253">
        <f>IF(route_map__2[[#This Row],[route_label]]&lt;&gt;A13254,0,SQRT((E13254-route_map__2[[#This Row],[stop_lat]])^2 + ((F13254-route_map__2[[#This Row],[stop_lon]])*COS(RADIANS(route_map__2[[#This Row],[stop_lat]])))^2)*111.32)</f>
        <v>0.86183924170115678</v>
      </c>
    </row>
    <row r="13254" spans="1:7" hidden="1" x14ac:dyDescent="0.2">
      <c r="A13254" t="s">
        <v>9</v>
      </c>
      <c r="B13254">
        <v>1</v>
      </c>
      <c r="C13254">
        <v>6</v>
      </c>
      <c r="D13254" t="s">
        <v>2354</v>
      </c>
      <c r="E13254">
        <v>49.232844999999998</v>
      </c>
      <c r="F13254">
        <v>-123.077938</v>
      </c>
      <c r="G13254">
        <f>IF(route_map__2[[#This Row],[route_label]]&lt;&gt;A13255,0,SQRT((E13255-route_map__2[[#This Row],[stop_lat]])^2 + ((F13255-route_map__2[[#This Row],[stop_lon]])*COS(RADIANS(route_map__2[[#This Row],[stop_lat]])))^2)*111.32)</f>
        <v>0.9621078888420147</v>
      </c>
    </row>
    <row r="13255" spans="1:7" hidden="1" x14ac:dyDescent="0.2">
      <c r="A13255" t="s">
        <v>9</v>
      </c>
      <c r="B13255">
        <v>1</v>
      </c>
      <c r="C13255">
        <v>7</v>
      </c>
      <c r="D13255" t="s">
        <v>2359</v>
      </c>
      <c r="E13255">
        <v>49.233018999999999</v>
      </c>
      <c r="F13255">
        <v>-123.091171</v>
      </c>
      <c r="G13255">
        <f>IF(route_map__2[[#This Row],[route_label]]&lt;&gt;A13256,0,SQRT((E13256-route_map__2[[#This Row],[stop_lat]])^2 + ((F13256-route_map__2[[#This Row],[stop_lon]])*COS(RADIANS(route_map__2[[#This Row],[stop_lat]])))^2)*111.32)</f>
        <v>0.79339890931376011</v>
      </c>
    </row>
    <row r="13256" spans="1:7" hidden="1" x14ac:dyDescent="0.2">
      <c r="A13256" t="s">
        <v>9</v>
      </c>
      <c r="B13256">
        <v>1</v>
      </c>
      <c r="C13256">
        <v>8</v>
      </c>
      <c r="D13256" t="s">
        <v>9097</v>
      </c>
      <c r="E13256">
        <v>49.233207</v>
      </c>
      <c r="F13256">
        <v>-123.102082</v>
      </c>
      <c r="G13256">
        <f>IF(route_map__2[[#This Row],[route_label]]&lt;&gt;A13257,0,SQRT((E13257-route_map__2[[#This Row],[stop_lat]])^2 + ((F13257-route_map__2[[#This Row],[stop_lon]])*COS(RADIANS(route_map__2[[#This Row],[stop_lat]])))^2)*111.32)</f>
        <v>1.1293297024108067</v>
      </c>
    </row>
    <row r="13257" spans="1:7" hidden="1" x14ac:dyDescent="0.2">
      <c r="A13257" t="s">
        <v>9</v>
      </c>
      <c r="B13257">
        <v>1</v>
      </c>
      <c r="C13257">
        <v>9</v>
      </c>
      <c r="D13257" t="s">
        <v>9098</v>
      </c>
      <c r="E13257">
        <v>49.233711999999997</v>
      </c>
      <c r="F13257">
        <v>-123.117599</v>
      </c>
      <c r="G13257">
        <f>IF(route_map__2[[#This Row],[route_label]]&lt;&gt;A13258,0,SQRT((E13258-route_map__2[[#This Row],[stop_lat]])^2 + ((F13258-route_map__2[[#This Row],[stop_lon]])*COS(RADIANS(route_map__2[[#This Row],[stop_lat]])))^2)*111.32)</f>
        <v>0.80310367623440737</v>
      </c>
    </row>
    <row r="13258" spans="1:7" hidden="1" x14ac:dyDescent="0.2">
      <c r="A13258" t="s">
        <v>9</v>
      </c>
      <c r="B13258">
        <v>1</v>
      </c>
      <c r="C13258">
        <v>10</v>
      </c>
      <c r="D13258" t="s">
        <v>2367</v>
      </c>
      <c r="E13258">
        <v>49.234081000000003</v>
      </c>
      <c r="F13258">
        <v>-123.12863299999999</v>
      </c>
      <c r="G13258">
        <f>IF(route_map__2[[#This Row],[route_label]]&lt;&gt;A13259,0,SQRT((E13259-route_map__2[[#This Row],[stop_lat]])^2 + ((F13259-route_map__2[[#This Row],[stop_lon]])*COS(RADIANS(route_map__2[[#This Row],[stop_lat]])))^2)*111.32)</f>
        <v>0.86446730781568704</v>
      </c>
    </row>
    <row r="13259" spans="1:7" hidden="1" x14ac:dyDescent="0.2">
      <c r="A13259" t="s">
        <v>9</v>
      </c>
      <c r="B13259">
        <v>1</v>
      </c>
      <c r="C13259">
        <v>11</v>
      </c>
      <c r="D13259" t="s">
        <v>2370</v>
      </c>
      <c r="E13259">
        <v>49.234425999999999</v>
      </c>
      <c r="F13259">
        <v>-123.140514</v>
      </c>
      <c r="G13259">
        <f>IF(route_map__2[[#This Row],[route_label]]&lt;&gt;A13260,0,SQRT((E13260-route_map__2[[#This Row],[stop_lat]])^2 + ((F13260-route_map__2[[#This Row],[stop_lon]])*COS(RADIANS(route_map__2[[#This Row],[stop_lat]])))^2)*111.32)</f>
        <v>1.0380571058636172</v>
      </c>
    </row>
    <row r="13260" spans="1:7" hidden="1" x14ac:dyDescent="0.2">
      <c r="A13260" t="s">
        <v>9</v>
      </c>
      <c r="B13260">
        <v>1</v>
      </c>
      <c r="C13260">
        <v>12</v>
      </c>
      <c r="D13260" t="s">
        <v>2375</v>
      </c>
      <c r="E13260">
        <v>49.234672000000003</v>
      </c>
      <c r="F13260">
        <v>-123.15479000000001</v>
      </c>
      <c r="G13260">
        <f>IF(route_map__2[[#This Row],[route_label]]&lt;&gt;A13261,0,SQRT((E13261-route_map__2[[#This Row],[stop_lat]])^2 + ((F13261-route_map__2[[#This Row],[stop_lon]])*COS(RADIANS(route_map__2[[#This Row],[stop_lat]])))^2)*111.32)</f>
        <v>1.363140703435602</v>
      </c>
    </row>
    <row r="13261" spans="1:7" hidden="1" x14ac:dyDescent="0.2">
      <c r="A13261" t="s">
        <v>9</v>
      </c>
      <c r="B13261">
        <v>1</v>
      </c>
      <c r="C13261">
        <v>13</v>
      </c>
      <c r="D13261" t="s">
        <v>1067</v>
      </c>
      <c r="E13261">
        <v>49.234819999999999</v>
      </c>
      <c r="F13261">
        <v>-123.173542</v>
      </c>
      <c r="G13261">
        <f>IF(route_map__2[[#This Row],[route_label]]&lt;&gt;A13262,0,SQRT((E13262-route_map__2[[#This Row],[stop_lat]])^2 + ((F13262-route_map__2[[#This Row],[stop_lon]])*COS(RADIANS(route_map__2[[#This Row],[stop_lat]])))^2)*111.32)</f>
        <v>0.90307102757669333</v>
      </c>
    </row>
    <row r="13262" spans="1:7" hidden="1" x14ac:dyDescent="0.2">
      <c r="A13262" t="s">
        <v>9</v>
      </c>
      <c r="B13262">
        <v>1</v>
      </c>
      <c r="C13262">
        <v>14</v>
      </c>
      <c r="D13262" t="s">
        <v>2379</v>
      </c>
      <c r="E13262">
        <v>49.234831</v>
      </c>
      <c r="F13262">
        <v>-123.18596599999999</v>
      </c>
      <c r="G13262">
        <f>IF(route_map__2[[#This Row],[route_label]]&lt;&gt;A13263,0,SQRT((E13263-route_map__2[[#This Row],[stop_lat]])^2 + ((F13263-route_map__2[[#This Row],[stop_lon]])*COS(RADIANS(route_map__2[[#This Row],[stop_lat]])))^2)*111.32)</f>
        <v>4.3879109877800975</v>
      </c>
    </row>
    <row r="13263" spans="1:7" hidden="1" x14ac:dyDescent="0.2">
      <c r="A13263" t="s">
        <v>9</v>
      </c>
      <c r="B13263">
        <v>1</v>
      </c>
      <c r="C13263">
        <v>15</v>
      </c>
      <c r="D13263" t="s">
        <v>1943</v>
      </c>
      <c r="E13263">
        <v>49.255110999999999</v>
      </c>
      <c r="F13263">
        <v>-123.23773</v>
      </c>
      <c r="G13263">
        <f>IF(route_map__2[[#This Row],[route_label]]&lt;&gt;A13264,0,SQRT((E13264-route_map__2[[#This Row],[stop_lat]])^2 + ((F13264-route_map__2[[#This Row],[stop_lon]])*COS(RADIANS(route_map__2[[#This Row],[stop_lat]])))^2)*111.32)</f>
        <v>0.91032963651441512</v>
      </c>
    </row>
    <row r="13264" spans="1:7" hidden="1" x14ac:dyDescent="0.2">
      <c r="A13264" t="s">
        <v>9</v>
      </c>
      <c r="B13264">
        <v>1</v>
      </c>
      <c r="C13264">
        <v>16</v>
      </c>
      <c r="D13264" t="s">
        <v>9099</v>
      </c>
      <c r="E13264">
        <v>49.262728000000003</v>
      </c>
      <c r="F13264">
        <v>-123.242289</v>
      </c>
      <c r="G13264">
        <f>IF(route_map__2[[#This Row],[route_label]]&lt;&gt;A13265,0,SQRT((E13265-route_map__2[[#This Row],[stop_lat]])^2 + ((F13265-route_map__2[[#This Row],[stop_lon]])*COS(RADIANS(route_map__2[[#This Row],[stop_lat]])))^2)*111.32)</f>
        <v>0.67319295855853722</v>
      </c>
    </row>
    <row r="13265" spans="1:7" hidden="1" x14ac:dyDescent="0.2">
      <c r="A13265" t="s">
        <v>9</v>
      </c>
      <c r="B13265">
        <v>1</v>
      </c>
      <c r="C13265">
        <v>17</v>
      </c>
      <c r="D13265" t="s">
        <v>2055</v>
      </c>
      <c r="E13265">
        <v>49.267674</v>
      </c>
      <c r="F13265">
        <v>-123.247621</v>
      </c>
      <c r="G13265">
        <f>IF(route_map__2[[#This Row],[route_label]]&lt;&gt;A13266,0,SQRT((E13266-route_map__2[[#This Row],[stop_lat]])^2 + ((F13266-route_map__2[[#This Row],[stop_lon]])*COS(RADIANS(route_map__2[[#This Row],[stop_lat]])))^2)*111.32)</f>
        <v>0</v>
      </c>
    </row>
    <row r="13266" spans="1:7" hidden="1" x14ac:dyDescent="0.2">
      <c r="A13266" t="s">
        <v>15</v>
      </c>
      <c r="B13266">
        <v>0</v>
      </c>
      <c r="C13266">
        <v>1</v>
      </c>
      <c r="D13266" t="s">
        <v>9100</v>
      </c>
      <c r="E13266">
        <v>49.286160000000002</v>
      </c>
      <c r="F13266">
        <v>-123.11829299999999</v>
      </c>
      <c r="G13266">
        <f>IF(route_map__2[[#This Row],[route_label]]&lt;&gt;A13267,0,SQRT((E13267-route_map__2[[#This Row],[stop_lat]])^2 + ((F13267-route_map__2[[#This Row],[stop_lon]])*COS(RADIANS(route_map__2[[#This Row],[stop_lat]])))^2)*111.32)</f>
        <v>0.30416878828437999</v>
      </c>
    </row>
    <row r="13267" spans="1:7" hidden="1" x14ac:dyDescent="0.2">
      <c r="A13267" t="s">
        <v>15</v>
      </c>
      <c r="B13267">
        <v>0</v>
      </c>
      <c r="C13267">
        <v>2</v>
      </c>
      <c r="D13267" t="s">
        <v>9101</v>
      </c>
      <c r="E13267">
        <v>49.285445000000003</v>
      </c>
      <c r="F13267">
        <v>-123.11425</v>
      </c>
      <c r="G13267">
        <f>IF(route_map__2[[#This Row],[route_label]]&lt;&gt;A13268,0,SQRT((E13268-route_map__2[[#This Row],[stop_lat]])^2 + ((F13268-route_map__2[[#This Row],[stop_lon]])*COS(RADIANS(route_map__2[[#This Row],[stop_lat]])))^2)*111.32)</f>
        <v>0.53294376177978497</v>
      </c>
    </row>
    <row r="13268" spans="1:7" hidden="1" x14ac:dyDescent="0.2">
      <c r="A13268" t="s">
        <v>15</v>
      </c>
      <c r="B13268">
        <v>0</v>
      </c>
      <c r="C13268">
        <v>3</v>
      </c>
      <c r="D13268" t="s">
        <v>1543</v>
      </c>
      <c r="E13268">
        <v>49.282214000000003</v>
      </c>
      <c r="F13268">
        <v>-123.108834</v>
      </c>
      <c r="G13268">
        <f>IF(route_map__2[[#This Row],[route_label]]&lt;&gt;A13269,0,SQRT((E13269-route_map__2[[#This Row],[stop_lat]])^2 + ((F13269-route_map__2[[#This Row],[stop_lon]])*COS(RADIANS(route_map__2[[#This Row],[stop_lat]])))^2)*111.32)</f>
        <v>0.77241427548842656</v>
      </c>
    </row>
    <row r="13269" spans="1:7" hidden="1" x14ac:dyDescent="0.2">
      <c r="A13269" t="s">
        <v>15</v>
      </c>
      <c r="B13269">
        <v>0</v>
      </c>
      <c r="C13269">
        <v>4</v>
      </c>
      <c r="D13269" t="s">
        <v>1545</v>
      </c>
      <c r="E13269">
        <v>49.281219999999998</v>
      </c>
      <c r="F13269">
        <v>-123.09830700000001</v>
      </c>
      <c r="G13269">
        <f>IF(route_map__2[[#This Row],[route_label]]&lt;&gt;A13270,0,SQRT((E13270-route_map__2[[#This Row],[stop_lat]])^2 + ((F13270-route_map__2[[#This Row],[stop_lon]])*COS(RADIANS(route_map__2[[#This Row],[stop_lat]])))^2)*111.32)</f>
        <v>1.9932052596508076</v>
      </c>
    </row>
    <row r="13270" spans="1:7" hidden="1" x14ac:dyDescent="0.2">
      <c r="A13270" t="s">
        <v>15</v>
      </c>
      <c r="B13270">
        <v>0</v>
      </c>
      <c r="C13270">
        <v>5</v>
      </c>
      <c r="D13270" t="s">
        <v>1554</v>
      </c>
      <c r="E13270">
        <v>49.281131000000002</v>
      </c>
      <c r="F13270">
        <v>-123.07086</v>
      </c>
      <c r="G13270">
        <f>IF(route_map__2[[#This Row],[route_label]]&lt;&gt;A13271,0,SQRT((E13271-route_map__2[[#This Row],[stop_lat]])^2 + ((F13271-route_map__2[[#This Row],[stop_lon]])*COS(RADIANS(route_map__2[[#This Row],[stop_lat]])))^2)*111.32)</f>
        <v>1.0916440050349523</v>
      </c>
    </row>
    <row r="13271" spans="1:7" hidden="1" x14ac:dyDescent="0.2">
      <c r="A13271" t="s">
        <v>15</v>
      </c>
      <c r="B13271">
        <v>0</v>
      </c>
      <c r="C13271">
        <v>6</v>
      </c>
      <c r="D13271" t="s">
        <v>1557</v>
      </c>
      <c r="E13271">
        <v>49.281058999999999</v>
      </c>
      <c r="F13271">
        <v>-123.05582800000001</v>
      </c>
      <c r="G13271">
        <f>IF(route_map__2[[#This Row],[route_label]]&lt;&gt;A13272,0,SQRT((E13272-route_map__2[[#This Row],[stop_lat]])^2 + ((F13272-route_map__2[[#This Row],[stop_lon]])*COS(RADIANS(route_map__2[[#This Row],[stop_lat]])))^2)*111.32)</f>
        <v>0.90986463403980844</v>
      </c>
    </row>
    <row r="13272" spans="1:7" hidden="1" x14ac:dyDescent="0.2">
      <c r="A13272" t="s">
        <v>15</v>
      </c>
      <c r="B13272">
        <v>0</v>
      </c>
      <c r="C13272">
        <v>7</v>
      </c>
      <c r="D13272" t="s">
        <v>1561</v>
      </c>
      <c r="E13272">
        <v>49.281011999999997</v>
      </c>
      <c r="F13272">
        <v>-123.043299</v>
      </c>
      <c r="G13272">
        <f>IF(route_map__2[[#This Row],[route_label]]&lt;&gt;A13273,0,SQRT((E13273-route_map__2[[#This Row],[stop_lat]])^2 + ((F13273-route_map__2[[#This Row],[stop_lon]])*COS(RADIANS(route_map__2[[#This Row],[stop_lat]])))^2)*111.32)</f>
        <v>1.3323519653145099</v>
      </c>
    </row>
    <row r="13273" spans="1:7" hidden="1" x14ac:dyDescent="0.2">
      <c r="A13273" t="s">
        <v>15</v>
      </c>
      <c r="B13273">
        <v>0</v>
      </c>
      <c r="C13273">
        <v>8</v>
      </c>
      <c r="D13273" t="s">
        <v>3257</v>
      </c>
      <c r="E13273">
        <v>49.281025999999997</v>
      </c>
      <c r="F13273">
        <v>-123.024952</v>
      </c>
      <c r="G13273">
        <f>IF(route_map__2[[#This Row],[route_label]]&lt;&gt;A13274,0,SQRT((E13274-route_map__2[[#This Row],[stop_lat]])^2 + ((F13274-route_map__2[[#This Row],[stop_lon]])*COS(RADIANS(route_map__2[[#This Row],[stop_lat]])))^2)*111.32)</f>
        <v>0.83559992778063041</v>
      </c>
    </row>
    <row r="13274" spans="1:7" hidden="1" x14ac:dyDescent="0.2">
      <c r="A13274" t="s">
        <v>15</v>
      </c>
      <c r="B13274">
        <v>0</v>
      </c>
      <c r="C13274">
        <v>9</v>
      </c>
      <c r="D13274" t="s">
        <v>3189</v>
      </c>
      <c r="E13274">
        <v>49.280952999999997</v>
      </c>
      <c r="F13274">
        <v>-123.013446</v>
      </c>
      <c r="G13274">
        <f>IF(route_map__2[[#This Row],[route_label]]&lt;&gt;A13275,0,SQRT((E13275-route_map__2[[#This Row],[stop_lat]])^2 + ((F13275-route_map__2[[#This Row],[stop_lon]])*COS(RADIANS(route_map__2[[#This Row],[stop_lat]])))^2)*111.32)</f>
        <v>0.60093454194223073</v>
      </c>
    </row>
    <row r="13275" spans="1:7" hidden="1" x14ac:dyDescent="0.2">
      <c r="A13275" t="s">
        <v>15</v>
      </c>
      <c r="B13275">
        <v>0</v>
      </c>
      <c r="C13275">
        <v>10</v>
      </c>
      <c r="D13275" t="s">
        <v>3191</v>
      </c>
      <c r="E13275">
        <v>49.280926999999998</v>
      </c>
      <c r="F13275">
        <v>-123.005171</v>
      </c>
      <c r="G13275">
        <f>IF(route_map__2[[#This Row],[route_label]]&lt;&gt;A13276,0,SQRT((E13276-route_map__2[[#This Row],[stop_lat]])^2 + ((F13276-route_map__2[[#This Row],[stop_lon]])*COS(RADIANS(route_map__2[[#This Row],[stop_lat]])))^2)*111.32)</f>
        <v>1.1210354337578798</v>
      </c>
    </row>
    <row r="13276" spans="1:7" hidden="1" x14ac:dyDescent="0.2">
      <c r="A13276" t="s">
        <v>15</v>
      </c>
      <c r="B13276">
        <v>0</v>
      </c>
      <c r="C13276">
        <v>11</v>
      </c>
      <c r="D13276" t="s">
        <v>3194</v>
      </c>
      <c r="E13276">
        <v>49.280183999999998</v>
      </c>
      <c r="F13276">
        <v>-122.98977600000001</v>
      </c>
      <c r="G13276">
        <f>IF(route_map__2[[#This Row],[route_label]]&lt;&gt;A13277,0,SQRT((E13277-route_map__2[[#This Row],[stop_lat]])^2 + ((F13277-route_map__2[[#This Row],[stop_lon]])*COS(RADIANS(route_map__2[[#This Row],[stop_lat]])))^2)*111.32)</f>
        <v>0.71265305301603843</v>
      </c>
    </row>
    <row r="13277" spans="1:7" hidden="1" x14ac:dyDescent="0.2">
      <c r="A13277" t="s">
        <v>15</v>
      </c>
      <c r="B13277">
        <v>0</v>
      </c>
      <c r="C13277">
        <v>12</v>
      </c>
      <c r="D13277" t="s">
        <v>3969</v>
      </c>
      <c r="E13277">
        <v>49.280237999999997</v>
      </c>
      <c r="F13277">
        <v>-122.979963</v>
      </c>
      <c r="G13277">
        <f>IF(route_map__2[[#This Row],[route_label]]&lt;&gt;A13278,0,SQRT((E13278-route_map__2[[#This Row],[stop_lat]])^2 + ((F13278-route_map__2[[#This Row],[stop_lon]])*COS(RADIANS(route_map__2[[#This Row],[stop_lat]])))^2)*111.32)</f>
        <v>0.779220172035478</v>
      </c>
    </row>
    <row r="13278" spans="1:7" hidden="1" x14ac:dyDescent="0.2">
      <c r="A13278" t="s">
        <v>15</v>
      </c>
      <c r="B13278">
        <v>0</v>
      </c>
      <c r="C13278">
        <v>13</v>
      </c>
      <c r="D13278" t="s">
        <v>3363</v>
      </c>
      <c r="E13278">
        <v>49.280234999999998</v>
      </c>
      <c r="F13278">
        <v>-122.969233</v>
      </c>
      <c r="G13278">
        <f>IF(route_map__2[[#This Row],[route_label]]&lt;&gt;A13279,0,SQRT((E13279-route_map__2[[#This Row],[stop_lat]])^2 + ((F13279-route_map__2[[#This Row],[stop_lon]])*COS(RADIANS(route_map__2[[#This Row],[stop_lat]])))^2)*111.32)</f>
        <v>1.2111044959543851</v>
      </c>
    </row>
    <row r="13279" spans="1:7" hidden="1" x14ac:dyDescent="0.2">
      <c r="A13279" t="s">
        <v>15</v>
      </c>
      <c r="B13279">
        <v>0</v>
      </c>
      <c r="C13279">
        <v>14</v>
      </c>
      <c r="D13279" t="s">
        <v>3513</v>
      </c>
      <c r="E13279">
        <v>49.280276999999998</v>
      </c>
      <c r="F13279">
        <v>-122.952556</v>
      </c>
      <c r="G13279">
        <f>IF(route_map__2[[#This Row],[route_label]]&lt;&gt;A13280,0,SQRT((E13280-route_map__2[[#This Row],[stop_lat]])^2 + ((F13280-route_map__2[[#This Row],[stop_lon]])*COS(RADIANS(route_map__2[[#This Row],[stop_lat]])))^2)*111.32)</f>
        <v>2.3714091773664117</v>
      </c>
    </row>
    <row r="13280" spans="1:7" hidden="1" x14ac:dyDescent="0.2">
      <c r="A13280" t="s">
        <v>15</v>
      </c>
      <c r="B13280">
        <v>0</v>
      </c>
      <c r="C13280">
        <v>15</v>
      </c>
      <c r="D13280" t="s">
        <v>3490</v>
      </c>
      <c r="E13280">
        <v>49.279953999999996</v>
      </c>
      <c r="F13280">
        <v>-122.919905</v>
      </c>
      <c r="G13280">
        <f>IF(route_map__2[[#This Row],[route_label]]&lt;&gt;A13281,0,SQRT((E13281-route_map__2[[#This Row],[stop_lat]])^2 + ((F13281-route_map__2[[#This Row],[stop_lon]])*COS(RADIANS(route_map__2[[#This Row],[stop_lat]])))^2)*111.32)</f>
        <v>0.54199289151206842</v>
      </c>
    </row>
    <row r="13281" spans="1:7" hidden="1" x14ac:dyDescent="0.2">
      <c r="A13281" t="s">
        <v>15</v>
      </c>
      <c r="B13281">
        <v>0</v>
      </c>
      <c r="C13281">
        <v>16</v>
      </c>
      <c r="D13281" t="s">
        <v>9042</v>
      </c>
      <c r="E13281">
        <v>49.278483999999999</v>
      </c>
      <c r="F13281">
        <v>-122.91279</v>
      </c>
      <c r="G13281">
        <f>IF(route_map__2[[#This Row],[route_label]]&lt;&gt;A13282,0,SQRT((E13282-route_map__2[[#This Row],[stop_lat]])^2 + ((F13282-route_map__2[[#This Row],[stop_lon]])*COS(RADIANS(route_map__2[[#This Row],[stop_lat]])))^2)*111.32)</f>
        <v>0</v>
      </c>
    </row>
    <row r="13282" spans="1:7" hidden="1" x14ac:dyDescent="0.2">
      <c r="A13282" t="s">
        <v>15</v>
      </c>
      <c r="B13282">
        <v>1</v>
      </c>
      <c r="C13282">
        <v>1</v>
      </c>
      <c r="D13282" t="s">
        <v>9042</v>
      </c>
      <c r="E13282">
        <v>49.278483999999999</v>
      </c>
      <c r="F13282">
        <v>-122.91279</v>
      </c>
      <c r="G13282">
        <f>IF(route_map__2[[#This Row],[route_label]]&lt;&gt;A13283,0,SQRT((E13283-route_map__2[[#This Row],[stop_lat]])^2 + ((F13283-route_map__2[[#This Row],[stop_lon]])*COS(RADIANS(route_map__2[[#This Row],[stop_lat]])))^2)*111.32)</f>
        <v>0.55694171585521202</v>
      </c>
    </row>
    <row r="13283" spans="1:7" hidden="1" x14ac:dyDescent="0.2">
      <c r="A13283" t="s">
        <v>15</v>
      </c>
      <c r="B13283">
        <v>1</v>
      </c>
      <c r="C13283">
        <v>2</v>
      </c>
      <c r="D13283" t="s">
        <v>3484</v>
      </c>
      <c r="E13283">
        <v>49.279957000000003</v>
      </c>
      <c r="F13283">
        <v>-122.920119</v>
      </c>
      <c r="G13283">
        <f>IF(route_map__2[[#This Row],[route_label]]&lt;&gt;A13284,0,SQRT((E13284-route_map__2[[#This Row],[stop_lat]])^2 + ((F13284-route_map__2[[#This Row],[stop_lon]])*COS(RADIANS(route_map__2[[#This Row],[stop_lat]])))^2)*111.32)</f>
        <v>2.4628939631806905</v>
      </c>
    </row>
    <row r="13284" spans="1:7" hidden="1" x14ac:dyDescent="0.2">
      <c r="A13284" t="s">
        <v>15</v>
      </c>
      <c r="B13284">
        <v>1</v>
      </c>
      <c r="C13284">
        <v>3</v>
      </c>
      <c r="D13284" t="s">
        <v>9043</v>
      </c>
      <c r="E13284">
        <v>49.280475000000003</v>
      </c>
      <c r="F13284">
        <v>-122.954024</v>
      </c>
      <c r="G13284">
        <f>IF(route_map__2[[#This Row],[route_label]]&lt;&gt;A13285,0,SQRT((E13285-route_map__2[[#This Row],[stop_lat]])^2 + ((F13285-route_map__2[[#This Row],[stop_lon]])*COS(RADIANS(route_map__2[[#This Row],[stop_lat]])))^2)*111.32)</f>
        <v>1.2039007854695376</v>
      </c>
    </row>
    <row r="13285" spans="1:7" hidden="1" x14ac:dyDescent="0.2">
      <c r="A13285" t="s">
        <v>15</v>
      </c>
      <c r="B13285">
        <v>1</v>
      </c>
      <c r="C13285">
        <v>4</v>
      </c>
      <c r="D13285" t="s">
        <v>4039</v>
      </c>
      <c r="E13285">
        <v>49.280464000000002</v>
      </c>
      <c r="F13285">
        <v>-122.970602</v>
      </c>
      <c r="G13285">
        <f>IF(route_map__2[[#This Row],[route_label]]&lt;&gt;A13286,0,SQRT((E13286-route_map__2[[#This Row],[stop_lat]])^2 + ((F13286-route_map__2[[#This Row],[stop_lon]])*COS(RADIANS(route_map__2[[#This Row],[stop_lat]])))^2)*111.32)</f>
        <v>0.78561330517814643</v>
      </c>
    </row>
    <row r="13286" spans="1:7" hidden="1" x14ac:dyDescent="0.2">
      <c r="A13286" t="s">
        <v>15</v>
      </c>
      <c r="B13286">
        <v>1</v>
      </c>
      <c r="C13286">
        <v>5</v>
      </c>
      <c r="D13286" t="s">
        <v>3211</v>
      </c>
      <c r="E13286">
        <v>49.280436000000002</v>
      </c>
      <c r="F13286">
        <v>-122.98142</v>
      </c>
      <c r="G13286">
        <f>IF(route_map__2[[#This Row],[route_label]]&lt;&gt;A13287,0,SQRT((E13287-route_map__2[[#This Row],[stop_lat]])^2 + ((F13287-route_map__2[[#This Row],[stop_lon]])*COS(RADIANS(route_map__2[[#This Row],[stop_lat]])))^2)*111.32)</f>
        <v>0.69698916170784342</v>
      </c>
    </row>
    <row r="13287" spans="1:7" hidden="1" x14ac:dyDescent="0.2">
      <c r="A13287" t="s">
        <v>15</v>
      </c>
      <c r="B13287">
        <v>1</v>
      </c>
      <c r="C13287">
        <v>6</v>
      </c>
      <c r="D13287" t="s">
        <v>3214</v>
      </c>
      <c r="E13287">
        <v>49.280239999999999</v>
      </c>
      <c r="F13287">
        <v>-122.991013</v>
      </c>
      <c r="G13287">
        <f>IF(route_map__2[[#This Row],[route_label]]&lt;&gt;A13288,0,SQRT((E13288-route_map__2[[#This Row],[stop_lat]])^2 + ((F13288-route_map__2[[#This Row],[stop_lon]])*COS(RADIANS(route_map__2[[#This Row],[stop_lat]])))^2)*111.32)</f>
        <v>0.93752087216065205</v>
      </c>
    </row>
    <row r="13288" spans="1:7" hidden="1" x14ac:dyDescent="0.2">
      <c r="A13288" t="s">
        <v>15</v>
      </c>
      <c r="B13288">
        <v>1</v>
      </c>
      <c r="C13288">
        <v>7</v>
      </c>
      <c r="D13288" t="s">
        <v>3251</v>
      </c>
      <c r="E13288">
        <v>49.281120999999999</v>
      </c>
      <c r="F13288">
        <v>-123.00385199999999</v>
      </c>
      <c r="G13288">
        <f>IF(route_map__2[[#This Row],[route_label]]&lt;&gt;A13289,0,SQRT((E13289-route_map__2[[#This Row],[stop_lat]])^2 + ((F13289-route_map__2[[#This Row],[stop_lon]])*COS(RADIANS(route_map__2[[#This Row],[stop_lat]])))^2)*111.32)</f>
        <v>0.69148751527888486</v>
      </c>
    </row>
    <row r="13289" spans="1:7" hidden="1" x14ac:dyDescent="0.2">
      <c r="A13289" t="s">
        <v>15</v>
      </c>
      <c r="B13289">
        <v>1</v>
      </c>
      <c r="C13289">
        <v>8</v>
      </c>
      <c r="D13289" t="s">
        <v>3283</v>
      </c>
      <c r="E13289">
        <v>49.281146</v>
      </c>
      <c r="F13289">
        <v>-123.013374</v>
      </c>
      <c r="G13289">
        <f>IF(route_map__2[[#This Row],[route_label]]&lt;&gt;A13290,0,SQRT((E13290-route_map__2[[#This Row],[stop_lat]])^2 + ((F13290-route_map__2[[#This Row],[stop_lon]])*COS(RADIANS(route_map__2[[#This Row],[stop_lat]])))^2)*111.32)</f>
        <v>0.87283599179334526</v>
      </c>
    </row>
    <row r="13290" spans="1:7" hidden="1" x14ac:dyDescent="0.2">
      <c r="A13290" t="s">
        <v>15</v>
      </c>
      <c r="B13290">
        <v>1</v>
      </c>
      <c r="C13290">
        <v>9</v>
      </c>
      <c r="D13290" t="s">
        <v>4041</v>
      </c>
      <c r="E13290">
        <v>49.281204000000002</v>
      </c>
      <c r="F13290">
        <v>-123.02539299999999</v>
      </c>
      <c r="G13290">
        <f>IF(route_map__2[[#This Row],[route_label]]&lt;&gt;A13291,0,SQRT((E13291-route_map__2[[#This Row],[stop_lat]])^2 + ((F13291-route_map__2[[#This Row],[stop_lon]])*COS(RADIANS(route_map__2[[#This Row],[stop_lat]])))^2)*111.32)</f>
        <v>1.3970524138715028</v>
      </c>
    </row>
    <row r="13291" spans="1:7" hidden="1" x14ac:dyDescent="0.2">
      <c r="A13291" t="s">
        <v>15</v>
      </c>
      <c r="B13291">
        <v>1</v>
      </c>
      <c r="C13291">
        <v>10</v>
      </c>
      <c r="D13291" t="s">
        <v>9047</v>
      </c>
      <c r="E13291">
        <v>49.281229000000003</v>
      </c>
      <c r="F13291">
        <v>-123.044631</v>
      </c>
      <c r="G13291">
        <f>IF(route_map__2[[#This Row],[route_label]]&lt;&gt;A13292,0,SQRT((E13292-route_map__2[[#This Row],[stop_lat]])^2 + ((F13292-route_map__2[[#This Row],[stop_lon]])*COS(RADIANS(route_map__2[[#This Row],[stop_lat]])))^2)*111.32)</f>
        <v>0.91667380528580367</v>
      </c>
    </row>
    <row r="13292" spans="1:7" hidden="1" x14ac:dyDescent="0.2">
      <c r="A13292" t="s">
        <v>15</v>
      </c>
      <c r="B13292">
        <v>1</v>
      </c>
      <c r="C13292">
        <v>11</v>
      </c>
      <c r="D13292" t="s">
        <v>9048</v>
      </c>
      <c r="E13292">
        <v>49.281241999999999</v>
      </c>
      <c r="F13292">
        <v>-123.057254</v>
      </c>
      <c r="G13292">
        <f>IF(route_map__2[[#This Row],[route_label]]&lt;&gt;A13293,0,SQRT((E13293-route_map__2[[#This Row],[stop_lat]])^2 + ((F13293-route_map__2[[#This Row],[stop_lon]])*COS(RADIANS(route_map__2[[#This Row],[stop_lat]])))^2)*111.32)</f>
        <v>1.0109478114575066</v>
      </c>
    </row>
    <row r="13293" spans="1:7" hidden="1" x14ac:dyDescent="0.2">
      <c r="A13293" t="s">
        <v>15</v>
      </c>
      <c r="B13293">
        <v>1</v>
      </c>
      <c r="C13293">
        <v>12</v>
      </c>
      <c r="D13293" t="s">
        <v>1788</v>
      </c>
      <c r="E13293">
        <v>49.281362000000001</v>
      </c>
      <c r="F13293">
        <v>-123.071174</v>
      </c>
      <c r="G13293">
        <f>IF(route_map__2[[#This Row],[route_label]]&lt;&gt;A13294,0,SQRT((E13294-route_map__2[[#This Row],[stop_lat]])^2 + ((F13294-route_map__2[[#This Row],[stop_lon]])*COS(RADIANS(route_map__2[[#This Row],[stop_lat]])))^2)*111.32)</f>
        <v>2.0470706253720974</v>
      </c>
    </row>
    <row r="13294" spans="1:7" hidden="1" x14ac:dyDescent="0.2">
      <c r="A13294" t="s">
        <v>15</v>
      </c>
      <c r="B13294">
        <v>1</v>
      </c>
      <c r="C13294">
        <v>13</v>
      </c>
      <c r="D13294" t="s">
        <v>1101</v>
      </c>
      <c r="E13294">
        <v>49.281426000000003</v>
      </c>
      <c r="F13294">
        <v>-123.099363</v>
      </c>
      <c r="G13294">
        <f>IF(route_map__2[[#This Row],[route_label]]&lt;&gt;A13295,0,SQRT((E13295-route_map__2[[#This Row],[stop_lat]])^2 + ((F13295-route_map__2[[#This Row],[stop_lon]])*COS(RADIANS(route_map__2[[#This Row],[stop_lat]])))^2)*111.32)</f>
        <v>0.54677096287673821</v>
      </c>
    </row>
    <row r="13295" spans="1:7" hidden="1" x14ac:dyDescent="0.2">
      <c r="A13295" t="s">
        <v>15</v>
      </c>
      <c r="B13295">
        <v>1</v>
      </c>
      <c r="C13295">
        <v>14</v>
      </c>
      <c r="D13295" t="s">
        <v>1103</v>
      </c>
      <c r="E13295">
        <v>49.282004000000001</v>
      </c>
      <c r="F13295">
        <v>-123.10684000000001</v>
      </c>
      <c r="G13295">
        <f>IF(route_map__2[[#This Row],[route_label]]&lt;&gt;A13296,0,SQRT((E13296-route_map__2[[#This Row],[stop_lat]])^2 + ((F13296-route_map__2[[#This Row],[stop_lon]])*COS(RADIANS(route_map__2[[#This Row],[stop_lat]])))^2)*111.32)</f>
        <v>0.60808634082977076</v>
      </c>
    </row>
    <row r="13296" spans="1:7" hidden="1" x14ac:dyDescent="0.2">
      <c r="A13296" t="s">
        <v>15</v>
      </c>
      <c r="B13296">
        <v>1</v>
      </c>
      <c r="C13296">
        <v>15</v>
      </c>
      <c r="D13296" t="s">
        <v>9102</v>
      </c>
      <c r="E13296">
        <v>49.285241999999997</v>
      </c>
      <c r="F13296">
        <v>-123.113584</v>
      </c>
      <c r="G13296">
        <f>IF(route_map__2[[#This Row],[route_label]]&lt;&gt;A13297,0,SQRT((E13297-route_map__2[[#This Row],[stop_lat]])^2 + ((F13297-route_map__2[[#This Row],[stop_lon]])*COS(RADIANS(route_map__2[[#This Row],[stop_lat]])))^2)*111.32)</f>
        <v>0.35688023379967815</v>
      </c>
    </row>
    <row r="13297" spans="1:7" hidden="1" x14ac:dyDescent="0.2">
      <c r="A13297" t="s">
        <v>15</v>
      </c>
      <c r="B13297">
        <v>1</v>
      </c>
      <c r="C13297">
        <v>16</v>
      </c>
      <c r="D13297" t="s">
        <v>9100</v>
      </c>
      <c r="E13297">
        <v>49.286160000000002</v>
      </c>
      <c r="F13297">
        <v>-123.11829299999999</v>
      </c>
      <c r="G13297">
        <f>IF(route_map__2[[#This Row],[route_label]]&lt;&gt;A13298,0,SQRT((E13298-route_map__2[[#This Row],[stop_lat]])^2 + ((F13298-route_map__2[[#This Row],[stop_lon]])*COS(RADIANS(route_map__2[[#This Row],[stop_lat]])))^2)*111.32)</f>
        <v>0</v>
      </c>
    </row>
    <row r="13298" spans="1:7" hidden="1" x14ac:dyDescent="0.2">
      <c r="A13298" t="s">
        <v>17</v>
      </c>
      <c r="B13298">
        <v>0</v>
      </c>
      <c r="C13298">
        <v>1</v>
      </c>
      <c r="D13298" t="s">
        <v>9103</v>
      </c>
      <c r="E13298">
        <v>49.133437999999998</v>
      </c>
      <c r="F13298">
        <v>-122.841548</v>
      </c>
      <c r="G13298">
        <f>IF(route_map__2[[#This Row],[route_label]]&lt;&gt;A13299,0,SQRT((E13299-route_map__2[[#This Row],[stop_lat]])^2 + ((F13299-route_map__2[[#This Row],[stop_lon]])*COS(RADIANS(route_map__2[[#This Row],[stop_lat]])))^2)*111.32)</f>
        <v>1.1434233299145282</v>
      </c>
    </row>
    <row r="13299" spans="1:7" hidden="1" x14ac:dyDescent="0.2">
      <c r="A13299" t="s">
        <v>17</v>
      </c>
      <c r="B13299">
        <v>0</v>
      </c>
      <c r="C13299">
        <v>2</v>
      </c>
      <c r="D13299" t="s">
        <v>5435</v>
      </c>
      <c r="E13299">
        <v>49.133813000000004</v>
      </c>
      <c r="F13299">
        <v>-122.857236</v>
      </c>
      <c r="G13299">
        <f>IF(route_map__2[[#This Row],[route_label]]&lt;&gt;A13300,0,SQRT((E13300-route_map__2[[#This Row],[stop_lat]])^2 + ((F13300-route_map__2[[#This Row],[stop_lon]])*COS(RADIANS(route_map__2[[#This Row],[stop_lat]])))^2)*111.32)</f>
        <v>0.96312036657232436</v>
      </c>
    </row>
    <row r="13300" spans="1:7" hidden="1" x14ac:dyDescent="0.2">
      <c r="A13300" t="s">
        <v>17</v>
      </c>
      <c r="B13300">
        <v>0</v>
      </c>
      <c r="C13300">
        <v>3</v>
      </c>
      <c r="D13300" t="s">
        <v>5436</v>
      </c>
      <c r="E13300">
        <v>49.134000999999998</v>
      </c>
      <c r="F13300">
        <v>-122.870456</v>
      </c>
      <c r="G13300">
        <f>IF(route_map__2[[#This Row],[route_label]]&lt;&gt;A13301,0,SQRT((E13301-route_map__2[[#This Row],[stop_lat]])^2 + ((F13301-route_map__2[[#This Row],[stop_lon]])*COS(RADIANS(route_map__2[[#This Row],[stop_lat]])))^2)*111.32)</f>
        <v>0.67723725454301864</v>
      </c>
    </row>
    <row r="13301" spans="1:7" hidden="1" x14ac:dyDescent="0.2">
      <c r="A13301" t="s">
        <v>17</v>
      </c>
      <c r="B13301">
        <v>0</v>
      </c>
      <c r="C13301">
        <v>4</v>
      </c>
      <c r="D13301" t="s">
        <v>5438</v>
      </c>
      <c r="E13301">
        <v>49.134034</v>
      </c>
      <c r="F13301">
        <v>-122.87975400000001</v>
      </c>
      <c r="G13301">
        <f>IF(route_map__2[[#This Row],[route_label]]&lt;&gt;A13302,0,SQRT((E13302-route_map__2[[#This Row],[stop_lat]])^2 + ((F13302-route_map__2[[#This Row],[stop_lon]])*COS(RADIANS(route_map__2[[#This Row],[stop_lat]])))^2)*111.32)</f>
        <v>0.78553605306505969</v>
      </c>
    </row>
    <row r="13302" spans="1:7" hidden="1" x14ac:dyDescent="0.2">
      <c r="A13302" t="s">
        <v>17</v>
      </c>
      <c r="B13302">
        <v>0</v>
      </c>
      <c r="C13302">
        <v>5</v>
      </c>
      <c r="D13302" t="s">
        <v>5484</v>
      </c>
      <c r="E13302">
        <v>49.135869</v>
      </c>
      <c r="F13302">
        <v>-122.890168</v>
      </c>
      <c r="G13302">
        <f>IF(route_map__2[[#This Row],[route_label]]&lt;&gt;A13303,0,SQRT((E13303-route_map__2[[#This Row],[stop_lat]])^2 + ((F13303-route_map__2[[#This Row],[stop_lon]])*COS(RADIANS(route_map__2[[#This Row],[stop_lat]])))^2)*111.32)</f>
        <v>0.57297655704091932</v>
      </c>
    </row>
    <row r="13303" spans="1:7" hidden="1" x14ac:dyDescent="0.2">
      <c r="A13303" t="s">
        <v>17</v>
      </c>
      <c r="B13303">
        <v>0</v>
      </c>
      <c r="C13303">
        <v>6</v>
      </c>
      <c r="D13303" t="s">
        <v>5678</v>
      </c>
      <c r="E13303">
        <v>49.141016</v>
      </c>
      <c r="F13303">
        <v>-122.89022</v>
      </c>
      <c r="G13303">
        <f>IF(route_map__2[[#This Row],[route_label]]&lt;&gt;A13304,0,SQRT((E13304-route_map__2[[#This Row],[stop_lat]])^2 + ((F13304-route_map__2[[#This Row],[stop_lon]])*COS(RADIANS(route_map__2[[#This Row],[stop_lat]])))^2)*111.32)</f>
        <v>0.95000490512167024</v>
      </c>
    </row>
    <row r="13304" spans="1:7" hidden="1" x14ac:dyDescent="0.2">
      <c r="A13304" t="s">
        <v>17</v>
      </c>
      <c r="B13304">
        <v>0</v>
      </c>
      <c r="C13304">
        <v>7</v>
      </c>
      <c r="D13304" t="s">
        <v>5441</v>
      </c>
      <c r="E13304">
        <v>49.149549999999998</v>
      </c>
      <c r="F13304">
        <v>-122.89022300000001</v>
      </c>
      <c r="G13304">
        <f>IF(route_map__2[[#This Row],[route_label]]&lt;&gt;A13305,0,SQRT((E13305-route_map__2[[#This Row],[stop_lat]])^2 + ((F13305-route_map__2[[#This Row],[stop_lon]])*COS(RADIANS(route_map__2[[#This Row],[stop_lat]])))^2)*111.32)</f>
        <v>0.74651818393614711</v>
      </c>
    </row>
    <row r="13305" spans="1:7" hidden="1" x14ac:dyDescent="0.2">
      <c r="A13305" t="s">
        <v>17</v>
      </c>
      <c r="B13305">
        <v>0</v>
      </c>
      <c r="C13305">
        <v>8</v>
      </c>
      <c r="D13305" t="s">
        <v>5682</v>
      </c>
      <c r="E13305">
        <v>49.156255999999999</v>
      </c>
      <c r="F13305">
        <v>-122.890181</v>
      </c>
      <c r="G13305">
        <f>IF(route_map__2[[#This Row],[route_label]]&lt;&gt;A13306,0,SQRT((E13306-route_map__2[[#This Row],[stop_lat]])^2 + ((F13306-route_map__2[[#This Row],[stop_lon]])*COS(RADIANS(route_map__2[[#This Row],[stop_lat]])))^2)*111.32)</f>
        <v>0.69029541597916277</v>
      </c>
    </row>
    <row r="13306" spans="1:7" hidden="1" x14ac:dyDescent="0.2">
      <c r="A13306" t="s">
        <v>17</v>
      </c>
      <c r="B13306">
        <v>0</v>
      </c>
      <c r="C13306">
        <v>9</v>
      </c>
      <c r="D13306" t="s">
        <v>5684</v>
      </c>
      <c r="E13306">
        <v>49.162457000000003</v>
      </c>
      <c r="F13306">
        <v>-122.890176</v>
      </c>
      <c r="G13306">
        <f>IF(route_map__2[[#This Row],[route_label]]&lt;&gt;A13307,0,SQRT((E13307-route_map__2[[#This Row],[stop_lat]])^2 + ((F13307-route_map__2[[#This Row],[stop_lon]])*COS(RADIANS(route_map__2[[#This Row],[stop_lat]])))^2)*111.32)</f>
        <v>0.97195236616007885</v>
      </c>
    </row>
    <row r="13307" spans="1:7" hidden="1" x14ac:dyDescent="0.2">
      <c r="A13307" t="s">
        <v>17</v>
      </c>
      <c r="B13307">
        <v>0</v>
      </c>
      <c r="C13307">
        <v>10</v>
      </c>
      <c r="D13307" t="s">
        <v>9104</v>
      </c>
      <c r="E13307">
        <v>49.171188000000001</v>
      </c>
      <c r="F13307">
        <v>-122.890096</v>
      </c>
      <c r="G13307">
        <f>IF(route_map__2[[#This Row],[route_label]]&lt;&gt;A13308,0,SQRT((E13308-route_map__2[[#This Row],[stop_lat]])^2 + ((F13308-route_map__2[[#This Row],[stop_lon]])*COS(RADIANS(route_map__2[[#This Row],[stop_lat]])))^2)*111.32)</f>
        <v>0.71150616196693151</v>
      </c>
    </row>
    <row r="13308" spans="1:7" hidden="1" x14ac:dyDescent="0.2">
      <c r="A13308" t="s">
        <v>17</v>
      </c>
      <c r="B13308">
        <v>0</v>
      </c>
      <c r="C13308">
        <v>11</v>
      </c>
      <c r="D13308" t="s">
        <v>5550</v>
      </c>
      <c r="E13308">
        <v>49.177579000000001</v>
      </c>
      <c r="F13308">
        <v>-122.88996899999999</v>
      </c>
      <c r="G13308">
        <f>IF(route_map__2[[#This Row],[route_label]]&lt;&gt;A13309,0,SQRT((E13309-route_map__2[[#This Row],[stop_lat]])^2 + ((F13309-route_map__2[[#This Row],[stop_lon]])*COS(RADIANS(route_map__2[[#This Row],[stop_lat]])))^2)*111.32)</f>
        <v>1.5302252787262123</v>
      </c>
    </row>
    <row r="13309" spans="1:7" hidden="1" x14ac:dyDescent="0.2">
      <c r="A13309" t="s">
        <v>17</v>
      </c>
      <c r="B13309">
        <v>0</v>
      </c>
      <c r="C13309">
        <v>12</v>
      </c>
      <c r="D13309" t="s">
        <v>5553</v>
      </c>
      <c r="E13309">
        <v>49.191324999999999</v>
      </c>
      <c r="F13309">
        <v>-122.890078</v>
      </c>
      <c r="G13309">
        <f>IF(route_map__2[[#This Row],[route_label]]&lt;&gt;A13310,0,SQRT((E13310-route_map__2[[#This Row],[stop_lat]])^2 + ((F13310-route_map__2[[#This Row],[stop_lon]])*COS(RADIANS(route_map__2[[#This Row],[stop_lat]])))^2)*111.32)</f>
        <v>1.8174414781385402</v>
      </c>
    </row>
    <row r="13310" spans="1:7" hidden="1" x14ac:dyDescent="0.2">
      <c r="A13310" t="s">
        <v>17</v>
      </c>
      <c r="B13310">
        <v>0</v>
      </c>
      <c r="C13310">
        <v>13</v>
      </c>
      <c r="D13310" t="s">
        <v>9105</v>
      </c>
      <c r="E13310">
        <v>49.204407000000003</v>
      </c>
      <c r="F13310">
        <v>-122.87513199999999</v>
      </c>
      <c r="G13310">
        <f>IF(route_map__2[[#This Row],[route_label]]&lt;&gt;A13311,0,SQRT((E13311-route_map__2[[#This Row],[stop_lat]])^2 + ((F13311-route_map__2[[#This Row],[stop_lon]])*COS(RADIANS(route_map__2[[#This Row],[stop_lat]])))^2)*111.32)</f>
        <v>2.0010267752155662E-2</v>
      </c>
    </row>
    <row r="13311" spans="1:7" hidden="1" x14ac:dyDescent="0.2">
      <c r="A13311" t="s">
        <v>17</v>
      </c>
      <c r="B13311">
        <v>1</v>
      </c>
      <c r="C13311">
        <v>1</v>
      </c>
      <c r="D13311" t="s">
        <v>9106</v>
      </c>
      <c r="E13311">
        <v>49.204438000000003</v>
      </c>
      <c r="F13311">
        <v>-122.874861</v>
      </c>
      <c r="G13311">
        <f>IF(route_map__2[[#This Row],[route_label]]&lt;&gt;A13312,0,SQRT((E13312-route_map__2[[#This Row],[stop_lat]])^2 + ((F13312-route_map__2[[#This Row],[stop_lon]])*COS(RADIANS(route_map__2[[#This Row],[stop_lat]])))^2)*111.32)</f>
        <v>2.0137648312874403</v>
      </c>
    </row>
    <row r="13312" spans="1:7" hidden="1" x14ac:dyDescent="0.2">
      <c r="A13312" t="s">
        <v>17</v>
      </c>
      <c r="B13312">
        <v>1</v>
      </c>
      <c r="C13312">
        <v>2</v>
      </c>
      <c r="D13312" t="s">
        <v>5690</v>
      </c>
      <c r="E13312">
        <v>49.189503999999999</v>
      </c>
      <c r="F13312">
        <v>-122.890486</v>
      </c>
      <c r="G13312">
        <f>IF(route_map__2[[#This Row],[route_label]]&lt;&gt;A13313,0,SQRT((E13313-route_map__2[[#This Row],[stop_lat]])^2 + ((F13313-route_map__2[[#This Row],[stop_lon]])*COS(RADIANS(route_map__2[[#This Row],[stop_lat]])))^2)*111.32)</f>
        <v>1.4730351557079</v>
      </c>
    </row>
    <row r="13313" spans="1:7" hidden="1" x14ac:dyDescent="0.2">
      <c r="A13313" t="s">
        <v>17</v>
      </c>
      <c r="B13313">
        <v>1</v>
      </c>
      <c r="C13313">
        <v>3</v>
      </c>
      <c r="D13313" t="s">
        <v>5692</v>
      </c>
      <c r="E13313">
        <v>49.176271999999997</v>
      </c>
      <c r="F13313">
        <v>-122.890321</v>
      </c>
      <c r="G13313">
        <f>IF(route_map__2[[#This Row],[route_label]]&lt;&gt;A13314,0,SQRT((E13314-route_map__2[[#This Row],[stop_lat]])^2 + ((F13314-route_map__2[[#This Row],[stop_lon]])*COS(RADIANS(route_map__2[[#This Row],[stop_lat]])))^2)*111.32)</f>
        <v>0.73174550144286044</v>
      </c>
    </row>
    <row r="13314" spans="1:7" hidden="1" x14ac:dyDescent="0.2">
      <c r="A13314" t="s">
        <v>17</v>
      </c>
      <c r="B13314">
        <v>1</v>
      </c>
      <c r="C13314">
        <v>4</v>
      </c>
      <c r="D13314" t="s">
        <v>5694</v>
      </c>
      <c r="E13314">
        <v>49.169699000000001</v>
      </c>
      <c r="F13314">
        <v>-122.89042499999999</v>
      </c>
      <c r="G13314">
        <f>IF(route_map__2[[#This Row],[route_label]]&lt;&gt;A13315,0,SQRT((E13315-route_map__2[[#This Row],[stop_lat]])^2 + ((F13315-route_map__2[[#This Row],[stop_lon]])*COS(RADIANS(route_map__2[[#This Row],[stop_lat]])))^2)*111.32)</f>
        <v>0.95905896319258499</v>
      </c>
    </row>
    <row r="13315" spans="1:7" hidden="1" x14ac:dyDescent="0.2">
      <c r="A13315" t="s">
        <v>17</v>
      </c>
      <c r="B13315">
        <v>1</v>
      </c>
      <c r="C13315">
        <v>5</v>
      </c>
      <c r="D13315" t="s">
        <v>5696</v>
      </c>
      <c r="E13315">
        <v>49.161084000000002</v>
      </c>
      <c r="F13315">
        <v>-122.890541</v>
      </c>
      <c r="G13315">
        <f>IF(route_map__2[[#This Row],[route_label]]&lt;&gt;A13316,0,SQRT((E13316-route_map__2[[#This Row],[stop_lat]])^2 + ((F13316-route_map__2[[#This Row],[stop_lon]])*COS(RADIANS(route_map__2[[#This Row],[stop_lat]])))^2)*111.32)</f>
        <v>0.60135176796854661</v>
      </c>
    </row>
    <row r="13316" spans="1:7" hidden="1" x14ac:dyDescent="0.2">
      <c r="A13316" t="s">
        <v>17</v>
      </c>
      <c r="B13316">
        <v>1</v>
      </c>
      <c r="C13316">
        <v>6</v>
      </c>
      <c r="D13316" t="s">
        <v>5426</v>
      </c>
      <c r="E13316">
        <v>49.155681999999999</v>
      </c>
      <c r="F13316">
        <v>-122.890557</v>
      </c>
      <c r="G13316">
        <f>IF(route_map__2[[#This Row],[route_label]]&lt;&gt;A13317,0,SQRT((E13317-route_map__2[[#This Row],[stop_lat]])^2 + ((F13317-route_map__2[[#This Row],[stop_lon]])*COS(RADIANS(route_map__2[[#This Row],[stop_lat]])))^2)*111.32)</f>
        <v>0.74896237540273203</v>
      </c>
    </row>
    <row r="13317" spans="1:7" hidden="1" x14ac:dyDescent="0.2">
      <c r="A13317" t="s">
        <v>17</v>
      </c>
      <c r="B13317">
        <v>1</v>
      </c>
      <c r="C13317">
        <v>7</v>
      </c>
      <c r="D13317" t="s">
        <v>5427</v>
      </c>
      <c r="E13317">
        <v>49.148954000000003</v>
      </c>
      <c r="F13317">
        <v>-122.89053699999999</v>
      </c>
      <c r="G13317">
        <f>IF(route_map__2[[#This Row],[route_label]]&lt;&gt;A13318,0,SQRT((E13318-route_map__2[[#This Row],[stop_lat]])^2 + ((F13318-route_map__2[[#This Row],[stop_lon]])*COS(RADIANS(route_map__2[[#This Row],[stop_lat]])))^2)*111.32)</f>
        <v>1.0066667626339791</v>
      </c>
    </row>
    <row r="13318" spans="1:7" hidden="1" x14ac:dyDescent="0.2">
      <c r="A13318" t="s">
        <v>17</v>
      </c>
      <c r="B13318">
        <v>1</v>
      </c>
      <c r="C13318">
        <v>8</v>
      </c>
      <c r="D13318" t="s">
        <v>5701</v>
      </c>
      <c r="E13318">
        <v>49.139910999999998</v>
      </c>
      <c r="F13318">
        <v>-122.89053800000001</v>
      </c>
      <c r="G13318">
        <f>IF(route_map__2[[#This Row],[route_label]]&lt;&gt;A13319,0,SQRT((E13319-route_map__2[[#This Row],[stop_lat]])^2 + ((F13319-route_map__2[[#This Row],[stop_lon]])*COS(RADIANS(route_map__2[[#This Row],[stop_lat]])))^2)*111.32)</f>
        <v>0.53648432060638684</v>
      </c>
    </row>
    <row r="13319" spans="1:7" hidden="1" x14ac:dyDescent="0.2">
      <c r="A13319" t="s">
        <v>17</v>
      </c>
      <c r="B13319">
        <v>1</v>
      </c>
      <c r="C13319">
        <v>9</v>
      </c>
      <c r="D13319" t="s">
        <v>5487</v>
      </c>
      <c r="E13319">
        <v>49.135092999999998</v>
      </c>
      <c r="F13319">
        <v>-122.890367</v>
      </c>
      <c r="G13319">
        <f>IF(route_map__2[[#This Row],[route_label]]&lt;&gt;A13320,0,SQRT((E13320-route_map__2[[#This Row],[stop_lat]])^2 + ((F13320-route_map__2[[#This Row],[stop_lon]])*COS(RADIANS(route_map__2[[#This Row],[stop_lat]])))^2)*111.32)</f>
        <v>0.86646553372888191</v>
      </c>
    </row>
    <row r="13320" spans="1:7" hidden="1" x14ac:dyDescent="0.2">
      <c r="A13320" t="s">
        <v>17</v>
      </c>
      <c r="B13320">
        <v>1</v>
      </c>
      <c r="C13320">
        <v>10</v>
      </c>
      <c r="D13320" t="s">
        <v>5430</v>
      </c>
      <c r="E13320">
        <v>49.133842999999999</v>
      </c>
      <c r="F13320">
        <v>-122.878625</v>
      </c>
      <c r="G13320">
        <f>IF(route_map__2[[#This Row],[route_label]]&lt;&gt;A13321,0,SQRT((E13321-route_map__2[[#This Row],[stop_lat]])^2 + ((F13321-route_map__2[[#This Row],[stop_lon]])*COS(RADIANS(route_map__2[[#This Row],[stop_lat]])))^2)*111.32)</f>
        <v>0.62387290501232051</v>
      </c>
    </row>
    <row r="13321" spans="1:7" hidden="1" x14ac:dyDescent="0.2">
      <c r="A13321" t="s">
        <v>17</v>
      </c>
      <c r="B13321">
        <v>1</v>
      </c>
      <c r="C13321">
        <v>11</v>
      </c>
      <c r="D13321" t="s">
        <v>5431</v>
      </c>
      <c r="E13321">
        <v>49.133786000000001</v>
      </c>
      <c r="F13321">
        <v>-122.87006</v>
      </c>
      <c r="G13321">
        <f>IF(route_map__2[[#This Row],[route_label]]&lt;&gt;A13322,0,SQRT((E13322-route_map__2[[#This Row],[stop_lat]])^2 + ((F13322-route_map__2[[#This Row],[stop_lon]])*COS(RADIANS(route_map__2[[#This Row],[stop_lat]])))^2)*111.32)</f>
        <v>1.0118748534702</v>
      </c>
    </row>
    <row r="13322" spans="1:7" hidden="1" x14ac:dyDescent="0.2">
      <c r="A13322" t="s">
        <v>17</v>
      </c>
      <c r="B13322">
        <v>1</v>
      </c>
      <c r="C13322">
        <v>12</v>
      </c>
      <c r="D13322" t="s">
        <v>5432</v>
      </c>
      <c r="E13322">
        <v>49.133614000000001</v>
      </c>
      <c r="F13322">
        <v>-122.85617000000001</v>
      </c>
      <c r="G13322">
        <f>IF(route_map__2[[#This Row],[route_label]]&lt;&gt;A13323,0,SQRT((E13323-route_map__2[[#This Row],[stop_lat]])^2 + ((F13323-route_map__2[[#This Row],[stop_lon]])*COS(RADIANS(route_map__2[[#This Row],[stop_lat]])))^2)*111.32)</f>
        <v>1.0084182374834996</v>
      </c>
    </row>
    <row r="13323" spans="1:7" hidden="1" x14ac:dyDescent="0.2">
      <c r="A13323" t="s">
        <v>17</v>
      </c>
      <c r="B13323">
        <v>1</v>
      </c>
      <c r="C13323">
        <v>13</v>
      </c>
      <c r="D13323" t="s">
        <v>5433</v>
      </c>
      <c r="E13323">
        <v>49.133426</v>
      </c>
      <c r="F13323">
        <v>-122.84232799999999</v>
      </c>
      <c r="G13323">
        <f>IF(route_map__2[[#This Row],[route_label]]&lt;&gt;A13324,0,SQRT((E13324-route_map__2[[#This Row],[stop_lat]])^2 + ((F13324-route_map__2[[#This Row],[stop_lon]])*COS(RADIANS(route_map__2[[#This Row],[stop_lat]])))^2)*111.32)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ACEA-2A3F-B84E-B0C6-2428566B6B5F}">
  <dimension ref="A1:Z224"/>
  <sheetViews>
    <sheetView topLeftCell="G1" zoomScale="90" workbookViewId="0">
      <selection activeCell="I12" sqref="I12"/>
    </sheetView>
  </sheetViews>
  <sheetFormatPr baseColWidth="10" defaultColWidth="11" defaultRowHeight="16" x14ac:dyDescent="0.2"/>
  <cols>
    <col min="1" max="1" width="19" style="2" bestFit="1" customWidth="1"/>
    <col min="2" max="2" width="24.1640625" style="2" bestFit="1" customWidth="1"/>
    <col min="3" max="3" width="20" bestFit="1" customWidth="1"/>
    <col min="4" max="4" width="17.1640625" bestFit="1" customWidth="1"/>
    <col min="5" max="5" width="20" bestFit="1" customWidth="1"/>
    <col min="6" max="6" width="28.1640625" bestFit="1" customWidth="1"/>
    <col min="7" max="7" width="17.1640625" customWidth="1"/>
    <col min="8" max="8" width="33.1640625" bestFit="1" customWidth="1"/>
    <col min="9" max="9" width="19.6640625" bestFit="1" customWidth="1"/>
    <col min="10" max="10" width="28.5" bestFit="1" customWidth="1"/>
    <col min="11" max="11" width="22.83203125" bestFit="1" customWidth="1"/>
    <col min="12" max="12" width="21.6640625" customWidth="1"/>
    <col min="16" max="16" width="11" customWidth="1"/>
  </cols>
  <sheetData>
    <row r="1" spans="1:26" x14ac:dyDescent="0.2">
      <c r="A1" s="2" t="s">
        <v>0</v>
      </c>
      <c r="B1" s="2" t="s">
        <v>6</v>
      </c>
      <c r="C1" t="s">
        <v>4</v>
      </c>
      <c r="D1" t="s">
        <v>5</v>
      </c>
      <c r="E1" t="s">
        <v>2</v>
      </c>
      <c r="F1" t="s">
        <v>3</v>
      </c>
    </row>
    <row r="2" spans="1:26" x14ac:dyDescent="0.2">
      <c r="A2" s="2" t="s">
        <v>7</v>
      </c>
      <c r="B2" s="2">
        <v>2.9</v>
      </c>
      <c r="C2">
        <v>22</v>
      </c>
      <c r="D2">
        <v>451</v>
      </c>
      <c r="E2" s="1">
        <v>0.22916666666666666</v>
      </c>
      <c r="F2" s="1">
        <v>0.1451388888888889</v>
      </c>
      <c r="H2" s="18" t="s">
        <v>9107</v>
      </c>
      <c r="I2" s="3">
        <f>AVERAGE(B2:B224)</f>
        <v>15.84125560538117</v>
      </c>
    </row>
    <row r="3" spans="1:26" x14ac:dyDescent="0.2">
      <c r="A3" s="2" t="s">
        <v>9</v>
      </c>
      <c r="B3" s="2">
        <v>3.2</v>
      </c>
      <c r="C3">
        <v>20.6</v>
      </c>
      <c r="D3">
        <v>384</v>
      </c>
      <c r="E3" s="1">
        <v>0.20833333333333334</v>
      </c>
      <c r="F3" s="1">
        <v>6.6666666666666666E-2</v>
      </c>
      <c r="H3" s="18" t="s">
        <v>9108</v>
      </c>
      <c r="I3" s="7">
        <f>AVERAGE(D2:D224)</f>
        <v>102.35874439461884</v>
      </c>
    </row>
    <row r="4" spans="1:26" x14ac:dyDescent="0.2">
      <c r="A4" s="2" t="s">
        <v>11</v>
      </c>
      <c r="B4" s="2">
        <v>3.6</v>
      </c>
      <c r="C4">
        <v>19.600000000000001</v>
      </c>
      <c r="D4">
        <v>328</v>
      </c>
      <c r="E4" s="1">
        <v>0.22708333333333333</v>
      </c>
      <c r="F4" s="1">
        <v>4.3749999999999997E-2</v>
      </c>
      <c r="H4" s="18" t="s">
        <v>9109</v>
      </c>
      <c r="I4" s="7">
        <f>AVERAGE(C2:C224)</f>
        <v>17.674439461883413</v>
      </c>
    </row>
    <row r="5" spans="1:26" x14ac:dyDescent="0.2">
      <c r="A5" s="2" t="s">
        <v>13</v>
      </c>
      <c r="B5" s="2">
        <v>4.5</v>
      </c>
      <c r="C5">
        <v>20</v>
      </c>
      <c r="D5">
        <v>267</v>
      </c>
      <c r="E5" s="1">
        <v>0.23819444444444443</v>
      </c>
      <c r="F5" s="1">
        <v>7.013888888888889E-2</v>
      </c>
      <c r="T5" cm="1">
        <f t="array" ref="T5">IF(Dashboard!$E$6="","",_xlfn.XLOOKUP(Dashboard!$E$6,_xlfn.ANCHORARRAY(Advanced_Metrics!J2),Advanced_Metrics!K2:K224))</f>
        <v>180</v>
      </c>
    </row>
    <row r="6" spans="1:26" x14ac:dyDescent="0.2">
      <c r="A6" s="2" t="s">
        <v>15</v>
      </c>
      <c r="B6" s="2">
        <v>5</v>
      </c>
      <c r="C6">
        <v>21.3</v>
      </c>
      <c r="D6">
        <v>258</v>
      </c>
      <c r="E6" s="1">
        <v>0.20277777777777778</v>
      </c>
      <c r="F6" s="1">
        <v>9.166666666666666E-2</v>
      </c>
      <c r="I6" s="9" t="s">
        <v>9113</v>
      </c>
      <c r="J6" s="9" t="s">
        <v>9112</v>
      </c>
      <c r="K6" s="4"/>
      <c r="M6" s="4"/>
      <c r="N6" s="4"/>
      <c r="O6" s="4"/>
      <c r="Q6" s="4"/>
      <c r="R6" s="4"/>
    </row>
    <row r="7" spans="1:26" x14ac:dyDescent="0.2">
      <c r="A7" s="2" t="s">
        <v>17</v>
      </c>
      <c r="B7" s="2">
        <v>4.9000000000000004</v>
      </c>
      <c r="C7">
        <v>21.1</v>
      </c>
      <c r="D7">
        <v>258</v>
      </c>
      <c r="E7" s="1">
        <v>0.18680555555555556</v>
      </c>
      <c r="F7" s="1">
        <v>6.6666666666666666E-2</v>
      </c>
      <c r="H7" s="17" t="s">
        <v>9122</v>
      </c>
      <c r="I7" s="5">
        <f>IF(Dashboard!E6="","",_xlfn.XLOOKUP(Dashboard!E6,'Data Prep'!A2:A224,'Data Prep'!B2:B224,""))</f>
        <v>5</v>
      </c>
      <c r="J7" s="9">
        <v>15.8</v>
      </c>
      <c r="K7" s="4"/>
      <c r="M7" s="4"/>
      <c r="N7" s="4"/>
      <c r="O7" s="4"/>
      <c r="Q7" s="4"/>
      <c r="R7" s="4"/>
    </row>
    <row r="8" spans="1:26" x14ac:dyDescent="0.2">
      <c r="A8" s="2" t="s">
        <v>19</v>
      </c>
      <c r="B8" s="2">
        <v>5</v>
      </c>
      <c r="C8">
        <v>20.9</v>
      </c>
      <c r="D8">
        <v>250</v>
      </c>
      <c r="E8" s="1">
        <v>0.22222222222222221</v>
      </c>
      <c r="F8" s="1">
        <v>9.1620370370370366E-2</v>
      </c>
      <c r="H8" s="17" t="s">
        <v>9121</v>
      </c>
      <c r="I8" s="9">
        <f>IF(Dashboard!E6="","", _xlfn.XLOOKUP(Dashboard!E6,'Data Prep'!A2:A224,'Data Prep'!C2:C224,""))</f>
        <v>21.3</v>
      </c>
      <c r="J8" s="9">
        <v>17.7</v>
      </c>
      <c r="K8" s="4"/>
      <c r="L8" s="4"/>
      <c r="M8" s="4"/>
      <c r="N8" s="4"/>
      <c r="O8" s="4"/>
      <c r="Q8" s="4"/>
      <c r="R8" s="4"/>
    </row>
    <row r="9" spans="1:26" x14ac:dyDescent="0.2">
      <c r="A9" s="2" t="s">
        <v>21</v>
      </c>
      <c r="B9" s="2">
        <v>5</v>
      </c>
      <c r="C9">
        <v>20.7</v>
      </c>
      <c r="D9">
        <v>250</v>
      </c>
      <c r="E9" s="1">
        <v>0.22291666666666668</v>
      </c>
      <c r="F9" s="1">
        <v>8.5416666666666669E-2</v>
      </c>
      <c r="H9" s="17" t="s">
        <v>9120</v>
      </c>
      <c r="I9" s="9">
        <f>IF(Dashboard!E6="","",_xlfn.XLOOKUP(Dashboard!E6,'Data Prep'!A2:A224,'Data Prep'!D2:D224,""))</f>
        <v>258</v>
      </c>
      <c r="J9" s="20">
        <v>102.35874439461884</v>
      </c>
      <c r="K9" s="4"/>
      <c r="M9" s="4"/>
      <c r="N9" s="4"/>
      <c r="O9" s="4"/>
      <c r="Q9" s="4"/>
      <c r="R9" s="4"/>
    </row>
    <row r="10" spans="1:26" x14ac:dyDescent="0.2">
      <c r="A10" s="2" t="s">
        <v>23</v>
      </c>
      <c r="B10" s="2">
        <v>5</v>
      </c>
      <c r="C10">
        <v>20.5</v>
      </c>
      <c r="D10">
        <v>247</v>
      </c>
      <c r="E10" s="1">
        <v>0.22569444444444445</v>
      </c>
      <c r="F10" s="1">
        <v>7.9166666666666663E-2</v>
      </c>
      <c r="H10" s="17" t="s">
        <v>9119</v>
      </c>
      <c r="I10" s="4" t="str">
        <f>IF(Dashboard!$E$6="", "",
   TEXT(_xlfn.XLOOKUP(Dashboard!$E$6, 'Data Prep'!A2:A224, 'Data Prep'!E2:E224), "h:mm AM/PM")
   &amp; " - "
   &amp; TEXT(_xlfn.XLOOKUP(Dashboard!$E$6, 'Data Prep'!A2:A224, 'Data Prep'!F2:F224), "h:mm AM/PM")
   &amp; IF(_xlfn.XLOOKUP(Dashboard!$E$6, 'Data Prep'!A2:A224, 'Data Prep'!F2:F224) &lt; _xlfn.XLOOKUP(Dashboard!$E$6, 'Data Prep'!A2:A224, 'Data Prep'!E2:E224), " (Next Day)", "")
)</f>
        <v>4:52 AM - 2:12 AM (Next Day)</v>
      </c>
      <c r="J10" s="4"/>
      <c r="K10" s="4"/>
      <c r="L10" s="4"/>
      <c r="M10" s="4"/>
      <c r="N10" s="4"/>
      <c r="O10" s="4"/>
      <c r="P10" s="4"/>
      <c r="Q10" s="4"/>
      <c r="R10" s="4"/>
    </row>
    <row r="11" spans="1:26" x14ac:dyDescent="0.2">
      <c r="A11" s="2" t="s">
        <v>25</v>
      </c>
      <c r="B11" s="2">
        <v>5.5</v>
      </c>
      <c r="C11">
        <v>22</v>
      </c>
      <c r="D11">
        <v>242</v>
      </c>
      <c r="E11" s="1">
        <v>0.18541666666666667</v>
      </c>
      <c r="F11" s="1">
        <v>0.10208333333333333</v>
      </c>
      <c r="H11" s="17" t="s">
        <v>9115</v>
      </c>
      <c r="I11" s="4">
        <f>AVERAGEIFS(route_map__2[Distance],route_map__2[route_label],Dashboard!E6,route_map__2[direction_id],1)</f>
        <v>0.94322909400733823</v>
      </c>
      <c r="K11" s="4"/>
      <c r="L11" s="4"/>
      <c r="M11" s="4"/>
      <c r="N11" s="4"/>
      <c r="O11" s="4"/>
      <c r="P11" s="4"/>
      <c r="R11" s="4"/>
    </row>
    <row r="12" spans="1:26" x14ac:dyDescent="0.2">
      <c r="A12" s="2" t="s">
        <v>27</v>
      </c>
      <c r="B12" s="2">
        <v>5.6</v>
      </c>
      <c r="C12">
        <v>22.2</v>
      </c>
      <c r="D12">
        <v>239</v>
      </c>
      <c r="E12" s="1">
        <v>0.19236111111111112</v>
      </c>
      <c r="F12" s="1">
        <v>0.11799768518518519</v>
      </c>
      <c r="H12" s="17" t="s">
        <v>9123</v>
      </c>
      <c r="I12" s="9" t="str">
        <f>IF(I11&lt;0.3,"Local Service", IF(I11&lt;0.6,"Urban Route", "Express Service"))</f>
        <v>Express Service</v>
      </c>
      <c r="R12" s="4"/>
    </row>
    <row r="13" spans="1:26" x14ac:dyDescent="0.2">
      <c r="A13" s="2" t="s">
        <v>28</v>
      </c>
      <c r="B13" s="2">
        <v>5.2</v>
      </c>
      <c r="C13">
        <v>20.5</v>
      </c>
      <c r="D13">
        <v>238</v>
      </c>
      <c r="E13" s="1">
        <v>0.21875</v>
      </c>
      <c r="F13" s="1">
        <v>7.3611111111111113E-2</v>
      </c>
      <c r="R13" s="4" t="str">
        <f>IF(Dashboard!E7="","",_xlfn.XLOOKUP(Dashboard!E7,RiderExperience[route_short_name],RiderExperience[service_span_hours]))</f>
        <v/>
      </c>
      <c r="Z13" s="19" t="s">
        <v>9114</v>
      </c>
    </row>
    <row r="14" spans="1:26" ht="29" x14ac:dyDescent="0.35">
      <c r="A14" s="2" t="s">
        <v>30</v>
      </c>
      <c r="B14" s="2">
        <v>5.8</v>
      </c>
      <c r="C14">
        <v>22.6</v>
      </c>
      <c r="D14">
        <v>233</v>
      </c>
      <c r="E14" s="1">
        <v>0.17499999999999999</v>
      </c>
      <c r="F14" s="1">
        <v>0.11666666666666667</v>
      </c>
      <c r="R14" s="4" t="str">
        <f>IF(Dashboard!E8="","",_xlfn.XLOOKUP(Dashboard!E8,RiderExperience[route_short_name],RiderExperience[service_span_hours]))</f>
        <v/>
      </c>
      <c r="S14" s="15" cm="1">
        <f t="array" ref="S14:U29">_xlfn.CHOOSECOLS(_xlfn._xlws.FILTER(route_map__2[],(route_map__2[route_label]=Dashboard!E6)*(route_map__2[direction_id]=1),"No Service"), MATCH("stop_lon", route_map__2[#Headers],0), MATCH("stop_lat", route_map__2[#Headers],0),MATCH("stop_name", route_map__2[#Headers],0))</f>
        <v>-122.91279</v>
      </c>
      <c r="T14" s="15">
        <v>49.278483999999999</v>
      </c>
      <c r="U14" s="15" t="str">
        <v>SFU Transit Exchange @ Bay 2</v>
      </c>
      <c r="V14" s="15"/>
      <c r="W14" s="15"/>
      <c r="X14" s="15"/>
      <c r="Y14" s="14"/>
      <c r="Z14" s="14" cm="1">
        <f t="array" ref="Z14:Z29">_xlfn.CHOOSECOLS(_xlfn._xlws.FILTER(route_map__2[],(route_map__2[route_label]=Dashboard!E6)*(route_map__2[direction_id]=1),"No Service"), MATCH("Distance", route_map__2[#Headers],0))</f>
        <v>0.55694171585521202</v>
      </c>
    </row>
    <row r="15" spans="1:26" ht="29" x14ac:dyDescent="0.35">
      <c r="A15" s="2" t="s">
        <v>32</v>
      </c>
      <c r="B15" s="2">
        <v>5.5</v>
      </c>
      <c r="C15">
        <v>21.1</v>
      </c>
      <c r="D15">
        <v>232</v>
      </c>
      <c r="E15" s="1">
        <v>0.18472222222222223</v>
      </c>
      <c r="F15" s="1">
        <v>6.4548611111111112E-2</v>
      </c>
      <c r="I15" t="s">
        <v>9113</v>
      </c>
      <c r="J15" t="s">
        <v>9124</v>
      </c>
      <c r="K15" t="s">
        <v>9125</v>
      </c>
      <c r="L15" t="s">
        <v>9126</v>
      </c>
      <c r="R15" s="4" t="str">
        <f>IF(Dashboard!E9="","",_xlfn.XLOOKUP(Dashboard!E9,RiderExperience[route_short_name],RiderExperience[service_span_hours]))</f>
        <v/>
      </c>
      <c r="S15" s="15">
        <v>-122.920119</v>
      </c>
      <c r="T15" s="15">
        <v>49.279957000000003</v>
      </c>
      <c r="U15" s="15" t="str">
        <v>SFU Transportation Centre @ Bay 1</v>
      </c>
      <c r="V15" s="15"/>
      <c r="W15" s="15"/>
      <c r="X15" s="15"/>
      <c r="Y15" s="14"/>
      <c r="Z15" s="14">
        <v>2.4628939631806905</v>
      </c>
    </row>
    <row r="16" spans="1:26" ht="29" x14ac:dyDescent="0.35">
      <c r="A16" s="2" t="s">
        <v>34</v>
      </c>
      <c r="B16" s="2">
        <v>5.3</v>
      </c>
      <c r="C16">
        <v>20.2</v>
      </c>
      <c r="D16">
        <v>227</v>
      </c>
      <c r="E16" s="1">
        <v>0.24097222222222223</v>
      </c>
      <c r="F16" s="1">
        <v>8.1250000000000003E-2</v>
      </c>
      <c r="I16" s="2" t="str">
        <f>Dashboard!E6</f>
        <v>R5</v>
      </c>
      <c r="J16" s="2" cm="1">
        <f t="array" ref="J16">IF(Dashboard!E6="","",_xlfn.XLOOKUP(Dashboard!E6,_xlfn.ANCHORARRAY(Advanced_Metrics!J2),Advanced_Metrics!K2:K224))</f>
        <v>180</v>
      </c>
      <c r="K16" s="2" cm="1">
        <f t="array" ref="K16">IF(Dashboard!E6="","",_xlfn.XLOOKUP(Dashboard!E6,_xlfn.ANCHORARRAY(Advanced_Metrics!J2),Advanced_Metrics!L2:L224))</f>
        <v>28</v>
      </c>
      <c r="L16" s="2" cm="1">
        <f t="array" ref="L16">IF(Dashboard!E6="","",_xlfn.XLOOKUP(Dashboard!E6,_xlfn.ANCHORARRAY(Advanced_Metrics!J2),Advanced_Metrics!M2:M224))</f>
        <v>50</v>
      </c>
      <c r="R16" s="4" t="str">
        <f>IF(Dashboard!E10="","",_xlfn.XLOOKUP(Dashboard!E10,RiderExperience[route_short_name],RiderExperience[service_span_hours]))</f>
        <v/>
      </c>
      <c r="S16" s="15">
        <v>-122.954024</v>
      </c>
      <c r="T16" s="15">
        <v>49.280475000000003</v>
      </c>
      <c r="U16" s="15" t="str">
        <v>Westbound Hastings St @ Duthie Ave</v>
      </c>
      <c r="V16" s="15"/>
      <c r="W16" s="15"/>
      <c r="X16" s="15"/>
      <c r="Y16" s="14"/>
      <c r="Z16" s="14">
        <v>1.2039007854695376</v>
      </c>
    </row>
    <row r="17" spans="1:26" ht="29" x14ac:dyDescent="0.35">
      <c r="A17" s="2" t="s">
        <v>36</v>
      </c>
      <c r="B17" s="2">
        <v>6.1</v>
      </c>
      <c r="C17">
        <v>22.1</v>
      </c>
      <c r="D17">
        <v>219</v>
      </c>
      <c r="E17" s="1">
        <v>0.17708333333333334</v>
      </c>
      <c r="F17" s="1">
        <v>9.930555555555555E-2</v>
      </c>
      <c r="R17" s="4" t="str">
        <f>IF(Dashboard!E11="","",_xlfn.XLOOKUP(Dashboard!E11,RiderExperience[route_short_name],RiderExperience[service_span_hours]))</f>
        <v/>
      </c>
      <c r="S17" s="15">
        <v>-122.970602</v>
      </c>
      <c r="T17" s="15">
        <v>49.280464000000002</v>
      </c>
      <c r="U17" s="15" t="str">
        <v>Westbound Hastings St @ Kensington Ave</v>
      </c>
      <c r="V17" s="15"/>
      <c r="W17" s="15"/>
      <c r="X17" s="15"/>
      <c r="Y17" s="14"/>
      <c r="Z17" s="14">
        <v>0.78561330517814643</v>
      </c>
    </row>
    <row r="18" spans="1:26" ht="29" x14ac:dyDescent="0.35">
      <c r="A18" s="2" t="s">
        <v>38</v>
      </c>
      <c r="B18" s="2">
        <v>6.2</v>
      </c>
      <c r="C18">
        <v>21.6</v>
      </c>
      <c r="D18">
        <v>210</v>
      </c>
      <c r="E18" s="1">
        <v>0.17916666666666667</v>
      </c>
      <c r="F18" s="1">
        <v>7.8472222222222221E-2</v>
      </c>
      <c r="R18" s="4" t="str">
        <f>IF(Dashboard!E12="","",_xlfn.XLOOKUP(Dashboard!E12,RiderExperience[route_short_name],RiderExperience[service_span_hours]))</f>
        <v/>
      </c>
      <c r="S18" s="15">
        <v>-122.98142</v>
      </c>
      <c r="T18" s="15">
        <v>49.280436000000002</v>
      </c>
      <c r="U18" s="15" t="str">
        <v>Westbound Hastings St @ Holdom Ave</v>
      </c>
      <c r="V18" s="15"/>
      <c r="W18" s="15"/>
      <c r="X18" s="15"/>
      <c r="Y18" s="14"/>
      <c r="Z18" s="14">
        <v>0.69698916170784342</v>
      </c>
    </row>
    <row r="19" spans="1:26" ht="29" x14ac:dyDescent="0.35">
      <c r="A19" s="2" t="s">
        <v>40</v>
      </c>
      <c r="B19" s="2">
        <v>6.1</v>
      </c>
      <c r="C19">
        <v>20.8</v>
      </c>
      <c r="D19">
        <v>205</v>
      </c>
      <c r="E19" s="1">
        <v>0.21527777777777779</v>
      </c>
      <c r="F19" s="1">
        <v>8.1944444444444445E-2</v>
      </c>
      <c r="R19" s="4" t="str">
        <f>IF(Dashboard!E13="","",_xlfn.XLOOKUP(Dashboard!E13,RiderExperience[route_short_name],RiderExperience[service_span_hours]))</f>
        <v/>
      </c>
      <c r="S19" s="15">
        <v>-122.991013</v>
      </c>
      <c r="T19" s="15">
        <v>49.280239999999999</v>
      </c>
      <c r="U19" s="15" t="str">
        <v>Westbound Hastings St @ Hythe Ave</v>
      </c>
      <c r="V19" s="15"/>
      <c r="W19" s="15"/>
      <c r="X19" s="15"/>
      <c r="Y19" s="14"/>
      <c r="Z19" s="14">
        <v>0.93752087216065205</v>
      </c>
    </row>
    <row r="20" spans="1:26" ht="29" x14ac:dyDescent="0.35">
      <c r="A20" s="2" t="s">
        <v>42</v>
      </c>
      <c r="B20" s="2">
        <v>5.9</v>
      </c>
      <c r="C20">
        <v>19.899999999999999</v>
      </c>
      <c r="D20">
        <v>203</v>
      </c>
      <c r="E20" s="1">
        <v>0.21597222222222223</v>
      </c>
      <c r="F20" s="1">
        <v>4.3055555555555555E-2</v>
      </c>
      <c r="R20" s="4" t="str">
        <f>IF(Dashboard!E14="","",_xlfn.XLOOKUP(Dashboard!E14,RiderExperience[route_short_name],RiderExperience[service_span_hours]))</f>
        <v/>
      </c>
      <c r="S20" s="15">
        <v>-123.00385199999999</v>
      </c>
      <c r="T20" s="15">
        <v>49.281120999999999</v>
      </c>
      <c r="U20" s="15" t="str">
        <v>Westbound Hastings St @ Willingdon Ave-</v>
      </c>
      <c r="V20" s="15"/>
      <c r="W20" s="15"/>
      <c r="X20" s="15"/>
      <c r="Y20" s="14"/>
      <c r="Z20" s="14">
        <v>0.69148751527888486</v>
      </c>
    </row>
    <row r="21" spans="1:26" ht="29" x14ac:dyDescent="0.35">
      <c r="A21" s="2" t="s">
        <v>44</v>
      </c>
      <c r="B21" s="2">
        <v>6.4</v>
      </c>
      <c r="C21">
        <v>21.7</v>
      </c>
      <c r="D21">
        <v>203</v>
      </c>
      <c r="E21" s="1">
        <v>0.20347222222222222</v>
      </c>
      <c r="F21" s="1">
        <v>0.10833333333333334</v>
      </c>
      <c r="R21" s="4" t="str">
        <f>IF(Dashboard!E15="","",_xlfn.XLOOKUP(Dashboard!E15,RiderExperience[route_short_name],RiderExperience[service_span_hours]))</f>
        <v/>
      </c>
      <c r="S21" s="15">
        <v>-123.013374</v>
      </c>
      <c r="T21" s="15">
        <v>49.281146</v>
      </c>
      <c r="U21" s="15" t="str">
        <v>Westbound Hastings St @ Gilmore Ave</v>
      </c>
      <c r="V21" s="15"/>
      <c r="W21" s="15"/>
      <c r="X21" s="15"/>
      <c r="Y21" s="14"/>
      <c r="Z21" s="14">
        <v>0.87283599179334526</v>
      </c>
    </row>
    <row r="22" spans="1:26" ht="29" x14ac:dyDescent="0.35">
      <c r="A22" s="2" t="s">
        <v>46</v>
      </c>
      <c r="B22" s="2">
        <v>6.5</v>
      </c>
      <c r="C22">
        <v>21.9</v>
      </c>
      <c r="D22">
        <v>203</v>
      </c>
      <c r="E22" s="1">
        <v>0.18263888888888888</v>
      </c>
      <c r="F22" s="1">
        <v>9.3055555555555558E-2</v>
      </c>
      <c r="R22" s="4" t="str">
        <f>IF(Dashboard!E16="","",_xlfn.XLOOKUP(Dashboard!E16,RiderExperience[route_short_name],RiderExperience[service_span_hours]))</f>
        <v/>
      </c>
      <c r="S22" s="15">
        <v>-123.02539299999999</v>
      </c>
      <c r="T22" s="15">
        <v>49.281204000000002</v>
      </c>
      <c r="U22" s="15" t="str">
        <v>Kootenay Loop @ Bay 7</v>
      </c>
      <c r="V22" s="15"/>
      <c r="W22" s="15"/>
      <c r="X22" s="15"/>
      <c r="Y22" s="14"/>
      <c r="Z22" s="14">
        <v>1.3970524138715028</v>
      </c>
    </row>
    <row r="23" spans="1:26" ht="29" x14ac:dyDescent="0.35">
      <c r="A23" s="2" t="s">
        <v>48</v>
      </c>
      <c r="B23" s="2">
        <v>6.1</v>
      </c>
      <c r="C23">
        <v>20.7</v>
      </c>
      <c r="D23">
        <v>202</v>
      </c>
      <c r="E23" s="1">
        <v>0.18055555555555555</v>
      </c>
      <c r="F23" s="1">
        <v>4.3055555555555555E-2</v>
      </c>
      <c r="R23" s="4" t="str">
        <f>IF(Dashboard!E17="","",_xlfn.XLOOKUP(Dashboard!E17,RiderExperience[route_short_name],RiderExperience[service_span_hours]))</f>
        <v/>
      </c>
      <c r="S23" s="15">
        <v>-123.044631</v>
      </c>
      <c r="T23" s="15">
        <v>49.281229000000003</v>
      </c>
      <c r="U23" s="15" t="str">
        <v>Westbound E Hastings St @ Renfrew St</v>
      </c>
      <c r="V23" s="15"/>
      <c r="W23" s="15"/>
      <c r="X23" s="15"/>
      <c r="Y23" s="14"/>
      <c r="Z23" s="14">
        <v>0.91667380528580367</v>
      </c>
    </row>
    <row r="24" spans="1:26" ht="29" x14ac:dyDescent="0.35">
      <c r="A24" s="2" t="s">
        <v>50</v>
      </c>
      <c r="B24" s="2">
        <v>6.6</v>
      </c>
      <c r="C24">
        <v>22.1</v>
      </c>
      <c r="D24">
        <v>200</v>
      </c>
      <c r="E24" s="1">
        <v>0.18888888888888888</v>
      </c>
      <c r="F24" s="1">
        <v>0.1076388888888889</v>
      </c>
      <c r="R24" s="4" t="str">
        <f>IF(Dashboard!E18="","",_xlfn.XLOOKUP(Dashboard!E18,RiderExperience[route_short_name],RiderExperience[service_span_hours]))</f>
        <v/>
      </c>
      <c r="S24" s="15">
        <v>-123.057254</v>
      </c>
      <c r="T24" s="15">
        <v>49.281241999999999</v>
      </c>
      <c r="U24" s="15" t="str">
        <v>Westbound E Hastings St @ Nanaimo St</v>
      </c>
      <c r="V24" s="15"/>
      <c r="W24" s="15"/>
      <c r="X24" s="15"/>
      <c r="Y24" s="14"/>
      <c r="Z24" s="14">
        <v>1.0109478114575066</v>
      </c>
    </row>
    <row r="25" spans="1:26" ht="29" x14ac:dyDescent="0.35">
      <c r="A25" s="2" t="s">
        <v>52</v>
      </c>
      <c r="B25" s="2">
        <v>5.6</v>
      </c>
      <c r="C25">
        <v>18.5</v>
      </c>
      <c r="D25">
        <v>197</v>
      </c>
      <c r="E25" s="1">
        <v>0.25</v>
      </c>
      <c r="F25" s="1">
        <v>2.2222222222222223E-2</v>
      </c>
      <c r="R25" s="4" t="str">
        <f>IF(Dashboard!E19="","",_xlfn.XLOOKUP(Dashboard!E19,RiderExperience[route_short_name],RiderExperience[service_span_hours]))</f>
        <v/>
      </c>
      <c r="S25" s="15">
        <v>-123.071174</v>
      </c>
      <c r="T25" s="15">
        <v>49.281362000000001</v>
      </c>
      <c r="U25" s="15" t="str">
        <v>Westbound E Hastings St @ Commercial Dr</v>
      </c>
      <c r="V25" s="15"/>
      <c r="W25" s="15"/>
      <c r="X25" s="15"/>
      <c r="Y25" s="14"/>
      <c r="Z25" s="14">
        <v>2.0470706253720974</v>
      </c>
    </row>
    <row r="26" spans="1:26" ht="29" x14ac:dyDescent="0.35">
      <c r="A26" s="2" t="s">
        <v>54</v>
      </c>
      <c r="B26" s="2">
        <v>6.5</v>
      </c>
      <c r="C26">
        <v>21.3</v>
      </c>
      <c r="D26">
        <v>197</v>
      </c>
      <c r="E26" s="1">
        <v>0.20416666666666666</v>
      </c>
      <c r="F26" s="1">
        <v>9.0972222222222218E-2</v>
      </c>
      <c r="R26" s="4" t="str">
        <f>IF(Dashboard!E20="","",_xlfn.XLOOKUP(Dashboard!E20,RiderExperience[route_short_name],RiderExperience[service_span_hours]))</f>
        <v/>
      </c>
      <c r="S26" s="15">
        <v>-123.099363</v>
      </c>
      <c r="T26" s="15">
        <v>49.281426000000003</v>
      </c>
      <c r="U26" s="15" t="str">
        <v>Westbound E Hastings St @ Main St</v>
      </c>
      <c r="V26" s="15"/>
      <c r="W26" s="15"/>
      <c r="X26" s="15"/>
      <c r="Y26" s="14"/>
      <c r="Z26" s="14">
        <v>0.54677096287673821</v>
      </c>
    </row>
    <row r="27" spans="1:26" ht="29" x14ac:dyDescent="0.35">
      <c r="A27" s="2" t="s">
        <v>56</v>
      </c>
      <c r="B27" s="2">
        <v>6.8</v>
      </c>
      <c r="C27">
        <v>21.3</v>
      </c>
      <c r="D27">
        <v>189</v>
      </c>
      <c r="E27" s="1">
        <v>0.21388888888888888</v>
      </c>
      <c r="F27" s="1">
        <v>0.10208333333333333</v>
      </c>
      <c r="R27" s="4" t="str">
        <f>IF(Dashboard!E21="","",_xlfn.XLOOKUP(Dashboard!E21,RiderExperience[route_short_name],RiderExperience[service_span_hours]))</f>
        <v/>
      </c>
      <c r="S27" s="15">
        <v>-123.10684000000001</v>
      </c>
      <c r="T27" s="15">
        <v>49.282004000000001</v>
      </c>
      <c r="U27" s="15" t="str">
        <v>Westbound W Hastings St @ Abbott St</v>
      </c>
      <c r="V27" s="15"/>
      <c r="W27" s="15"/>
      <c r="X27" s="15"/>
      <c r="Y27" s="14"/>
      <c r="Z27" s="14">
        <v>0.60808634082977076</v>
      </c>
    </row>
    <row r="28" spans="1:26" ht="29" x14ac:dyDescent="0.35">
      <c r="A28" s="2" t="s">
        <v>58</v>
      </c>
      <c r="B28" s="2">
        <v>6.6</v>
      </c>
      <c r="C28">
        <v>20.6</v>
      </c>
      <c r="D28">
        <v>187</v>
      </c>
      <c r="E28" s="1">
        <v>0.21180555555555555</v>
      </c>
      <c r="F28" s="1">
        <v>7.1527777777777773E-2</v>
      </c>
      <c r="R28" s="4" t="str">
        <f>IF(Dashboard!E22="","",_xlfn.XLOOKUP(Dashboard!E22,RiderExperience[route_short_name],RiderExperience[service_span_hours]))</f>
        <v/>
      </c>
      <c r="S28" s="15">
        <v>-123.113584</v>
      </c>
      <c r="T28" s="15">
        <v>49.285241999999997</v>
      </c>
      <c r="U28" s="15" t="str">
        <v>Westbound W Hastings St @ Granville St</v>
      </c>
      <c r="V28" s="15"/>
      <c r="W28" s="15"/>
      <c r="X28" s="15"/>
      <c r="Y28" s="14"/>
      <c r="Z28" s="14">
        <v>0.35688023379967815</v>
      </c>
    </row>
    <row r="29" spans="1:26" ht="29" x14ac:dyDescent="0.35">
      <c r="A29" s="2" t="s">
        <v>60</v>
      </c>
      <c r="B29" s="2">
        <v>6.4</v>
      </c>
      <c r="C29">
        <v>19.8</v>
      </c>
      <c r="D29">
        <v>185</v>
      </c>
      <c r="E29" s="1">
        <v>0.1875</v>
      </c>
      <c r="F29" s="1">
        <v>1.3194444444444444E-2</v>
      </c>
      <c r="R29" s="4" t="str">
        <f>IF(Dashboard!E23="","",_xlfn.XLOOKUP(Dashboard!E23,RiderExperience[route_short_name],RiderExperience[service_span_hours]))</f>
        <v/>
      </c>
      <c r="S29" s="15">
        <v>-123.11829299999999</v>
      </c>
      <c r="T29" s="15">
        <v>49.286160000000002</v>
      </c>
      <c r="U29" s="15" t="str">
        <v>Burrard Station @ Bay 6</v>
      </c>
      <c r="V29" s="15"/>
      <c r="W29" s="15"/>
      <c r="X29" s="15"/>
      <c r="Y29" s="14"/>
      <c r="Z29" s="14">
        <v>0</v>
      </c>
    </row>
    <row r="30" spans="1:26" ht="29" x14ac:dyDescent="0.35">
      <c r="A30" s="2" t="s">
        <v>62</v>
      </c>
      <c r="B30" s="2">
        <v>7.1</v>
      </c>
      <c r="C30">
        <v>21.9</v>
      </c>
      <c r="D30">
        <v>184</v>
      </c>
      <c r="E30" s="1">
        <v>0.20277777777777778</v>
      </c>
      <c r="F30" s="1">
        <v>0.11458333333333333</v>
      </c>
      <c r="R30" s="4" t="str">
        <f>IF(Dashboard!E24="","",_xlfn.XLOOKUP(Dashboard!E24,RiderExperience[route_short_name],RiderExperience[service_span_hours]))</f>
        <v/>
      </c>
      <c r="S30" s="15"/>
      <c r="T30" s="15"/>
      <c r="U30" s="15"/>
      <c r="V30" s="15"/>
      <c r="W30" s="15"/>
      <c r="X30" s="15"/>
      <c r="Y30" s="14"/>
      <c r="Z30" s="14"/>
    </row>
    <row r="31" spans="1:26" ht="29" x14ac:dyDescent="0.35">
      <c r="A31" s="2" t="s">
        <v>64</v>
      </c>
      <c r="B31" s="2">
        <v>7.2</v>
      </c>
      <c r="C31">
        <v>22</v>
      </c>
      <c r="D31">
        <v>184</v>
      </c>
      <c r="E31" s="1">
        <v>0.19444444444444445</v>
      </c>
      <c r="F31" s="1">
        <v>0.10972222222222222</v>
      </c>
      <c r="R31" s="4" t="str">
        <f>IF(Dashboard!E25="","",_xlfn.XLOOKUP(Dashboard!E25,RiderExperience[route_short_name],RiderExperience[service_span_hours]))</f>
        <v/>
      </c>
      <c r="S31" s="15"/>
      <c r="T31" s="15"/>
      <c r="U31" s="15"/>
      <c r="V31" s="15"/>
      <c r="W31" s="15"/>
      <c r="X31" s="15"/>
      <c r="Y31" s="14"/>
      <c r="Z31" s="14"/>
    </row>
    <row r="32" spans="1:26" ht="29" x14ac:dyDescent="0.35">
      <c r="A32" s="2" t="s">
        <v>66</v>
      </c>
      <c r="B32" s="2">
        <v>6.4</v>
      </c>
      <c r="C32">
        <v>19.399999999999999</v>
      </c>
      <c r="D32">
        <v>181</v>
      </c>
      <c r="E32" s="1">
        <v>0.20972222222222223</v>
      </c>
      <c r="F32" s="1">
        <v>1.8749999999999999E-2</v>
      </c>
      <c r="R32" s="4" t="str">
        <f>IF(Dashboard!E26="","",_xlfn.XLOOKUP(Dashboard!E26,RiderExperience[route_short_name],RiderExperience[service_span_hours]))</f>
        <v/>
      </c>
      <c r="S32" s="15"/>
      <c r="T32" s="15"/>
      <c r="U32" s="15"/>
      <c r="V32" s="15"/>
      <c r="W32" s="15"/>
      <c r="X32" s="15"/>
      <c r="Y32" s="14"/>
      <c r="Z32" s="14"/>
    </row>
    <row r="33" spans="1:26" ht="29" x14ac:dyDescent="0.35">
      <c r="A33" s="2" t="s">
        <v>68</v>
      </c>
      <c r="B33" s="2">
        <v>7.2</v>
      </c>
      <c r="C33">
        <v>21.3</v>
      </c>
      <c r="D33">
        <v>177</v>
      </c>
      <c r="E33" s="1">
        <v>0.21597222222222223</v>
      </c>
      <c r="F33" s="1">
        <v>0.10277777777777777</v>
      </c>
      <c r="R33" s="4" t="str">
        <f>IF(Dashboard!E27="","",_xlfn.XLOOKUP(Dashboard!E27,RiderExperience[route_short_name],RiderExperience[service_span_hours]))</f>
        <v/>
      </c>
      <c r="S33" s="15"/>
      <c r="T33" s="15"/>
      <c r="U33" s="15"/>
      <c r="V33" s="15"/>
      <c r="W33" s="15"/>
      <c r="X33" s="15"/>
      <c r="Y33" s="14"/>
      <c r="Z33" s="14"/>
    </row>
    <row r="34" spans="1:26" ht="29" x14ac:dyDescent="0.35">
      <c r="A34" s="2" t="s">
        <v>70</v>
      </c>
      <c r="B34" s="2">
        <v>7.4</v>
      </c>
      <c r="C34">
        <v>21.8</v>
      </c>
      <c r="D34">
        <v>177</v>
      </c>
      <c r="E34" s="1">
        <v>0.19791666666666666</v>
      </c>
      <c r="F34" s="1">
        <v>0.10625</v>
      </c>
      <c r="R34" s="4" t="str">
        <f>IF(Dashboard!E28="","",_xlfn.XLOOKUP(Dashboard!E28,RiderExperience[route_short_name],RiderExperience[service_span_hours]))</f>
        <v/>
      </c>
      <c r="S34" s="15"/>
      <c r="T34" s="15"/>
      <c r="U34" s="15"/>
      <c r="V34" s="15"/>
      <c r="W34" s="15"/>
      <c r="X34" s="15"/>
      <c r="Y34" s="14"/>
      <c r="Z34" s="14"/>
    </row>
    <row r="35" spans="1:26" ht="29" x14ac:dyDescent="0.35">
      <c r="A35" s="2" t="s">
        <v>72</v>
      </c>
      <c r="B35" s="2">
        <v>7.6</v>
      </c>
      <c r="C35">
        <v>22.4</v>
      </c>
      <c r="D35">
        <v>177</v>
      </c>
      <c r="E35" s="1">
        <v>0.18124999999999999</v>
      </c>
      <c r="F35" s="1">
        <v>0.11319444444444444</v>
      </c>
      <c r="R35" s="4" t="str">
        <f>IF(Dashboard!E29="","",_xlfn.XLOOKUP(Dashboard!E29,RiderExperience[route_short_name],RiderExperience[service_span_hours]))</f>
        <v/>
      </c>
      <c r="S35" s="15"/>
      <c r="T35" s="15"/>
      <c r="U35" s="15"/>
      <c r="V35" s="15"/>
      <c r="W35" s="15"/>
      <c r="X35" s="15"/>
      <c r="Y35" s="14"/>
      <c r="Z35" s="14"/>
    </row>
    <row r="36" spans="1:26" ht="29" x14ac:dyDescent="0.35">
      <c r="A36" s="2" t="s">
        <v>74</v>
      </c>
      <c r="B36" s="2">
        <v>5.8</v>
      </c>
      <c r="C36">
        <v>16.7</v>
      </c>
      <c r="D36">
        <v>173</v>
      </c>
      <c r="E36" s="1">
        <v>0.2</v>
      </c>
      <c r="F36" s="1">
        <v>0.89652777777777781</v>
      </c>
      <c r="R36" s="4" t="str">
        <f>IF(Dashboard!E30="","",_xlfn.XLOOKUP(Dashboard!E30,RiderExperience[route_short_name],RiderExperience[service_span_hours]))</f>
        <v/>
      </c>
      <c r="S36" s="15"/>
      <c r="T36" s="15"/>
      <c r="U36" s="15"/>
      <c r="V36" s="15"/>
      <c r="W36" s="15"/>
      <c r="X36" s="15"/>
      <c r="Y36" s="14"/>
      <c r="Z36" s="14"/>
    </row>
    <row r="37" spans="1:26" ht="29" x14ac:dyDescent="0.35">
      <c r="A37" s="2" t="s">
        <v>76</v>
      </c>
      <c r="B37" s="2">
        <v>7.6</v>
      </c>
      <c r="C37">
        <v>21.8</v>
      </c>
      <c r="D37">
        <v>171</v>
      </c>
      <c r="E37" s="1">
        <v>0.20694444444444443</v>
      </c>
      <c r="F37" s="1">
        <v>0.11319444444444444</v>
      </c>
      <c r="R37" s="4" t="str">
        <f>IF(Dashboard!E31="","",_xlfn.XLOOKUP(Dashboard!E31,RiderExperience[route_short_name],RiderExperience[service_span_hours]))</f>
        <v/>
      </c>
      <c r="S37" s="15"/>
      <c r="T37" s="15"/>
      <c r="U37" s="15"/>
      <c r="V37" s="15"/>
      <c r="W37" s="15"/>
      <c r="X37" s="15"/>
      <c r="Y37" s="14"/>
      <c r="Z37" s="14"/>
    </row>
    <row r="38" spans="1:26" ht="29" x14ac:dyDescent="0.35">
      <c r="A38" s="2" t="s">
        <v>78</v>
      </c>
      <c r="B38" s="2">
        <v>7.6</v>
      </c>
      <c r="C38">
        <v>21.5</v>
      </c>
      <c r="D38">
        <v>170</v>
      </c>
      <c r="E38" s="1">
        <v>0.19236111111111112</v>
      </c>
      <c r="F38" s="1">
        <v>8.7499999999999994E-2</v>
      </c>
      <c r="R38" s="4" t="str">
        <f>IF(Dashboard!E32="","",_xlfn.XLOOKUP(Dashboard!E32,RiderExperience[route_short_name],RiderExperience[service_span_hours]))</f>
        <v/>
      </c>
      <c r="S38" s="15"/>
      <c r="T38" s="15"/>
      <c r="U38" s="15"/>
      <c r="V38" s="15"/>
      <c r="W38" s="15"/>
      <c r="X38" s="15"/>
      <c r="Y38" s="14"/>
      <c r="Z38" s="14"/>
    </row>
    <row r="39" spans="1:26" ht="29" x14ac:dyDescent="0.35">
      <c r="A39" s="2" t="s">
        <v>80</v>
      </c>
      <c r="B39" s="2">
        <v>7.7</v>
      </c>
      <c r="C39">
        <v>21.7</v>
      </c>
      <c r="D39">
        <v>170</v>
      </c>
      <c r="E39" s="1">
        <v>0.2013888888888889</v>
      </c>
      <c r="F39" s="1">
        <v>0.10694444444444444</v>
      </c>
      <c r="R39" s="4" t="str">
        <f>IF(Dashboard!E33="","",_xlfn.XLOOKUP(Dashboard!E33,RiderExperience[route_short_name],RiderExperience[service_span_hours]))</f>
        <v/>
      </c>
      <c r="S39" s="15"/>
      <c r="T39" s="15"/>
      <c r="U39" s="15"/>
      <c r="V39" s="15"/>
      <c r="W39" s="15"/>
      <c r="X39" s="15"/>
      <c r="Y39" s="14"/>
      <c r="Z39" s="14"/>
    </row>
    <row r="40" spans="1:26" ht="29" x14ac:dyDescent="0.35">
      <c r="A40" s="2" t="s">
        <v>82</v>
      </c>
      <c r="B40" s="2">
        <v>8.3000000000000007</v>
      </c>
      <c r="C40">
        <v>22.9</v>
      </c>
      <c r="D40">
        <v>166</v>
      </c>
      <c r="E40" s="1">
        <v>0.17430555555555555</v>
      </c>
      <c r="F40" s="1">
        <v>0.12638888888888888</v>
      </c>
      <c r="R40" s="4" t="str">
        <f>IF(Dashboard!E34="","",_xlfn.XLOOKUP(Dashboard!E34,RiderExperience[route_short_name],RiderExperience[service_span_hours]))</f>
        <v/>
      </c>
      <c r="S40" s="15"/>
      <c r="T40" s="15"/>
      <c r="U40" s="15"/>
      <c r="V40" s="15"/>
      <c r="W40" s="15"/>
      <c r="X40" s="15"/>
      <c r="Y40" s="14"/>
      <c r="Z40" s="14"/>
    </row>
    <row r="41" spans="1:26" ht="29" x14ac:dyDescent="0.35">
      <c r="A41" s="2" t="s">
        <v>84</v>
      </c>
      <c r="B41" s="2">
        <v>8.1999999999999993</v>
      </c>
      <c r="C41">
        <v>22.3</v>
      </c>
      <c r="D41">
        <v>163</v>
      </c>
      <c r="E41" s="1">
        <v>0.18333333333333332</v>
      </c>
      <c r="F41" s="1">
        <v>0.1125</v>
      </c>
      <c r="R41" s="4" t="str">
        <f>IF(Dashboard!E35="","",_xlfn.XLOOKUP(Dashboard!E35,RiderExperience[route_short_name],RiderExperience[service_span_hours]))</f>
        <v/>
      </c>
      <c r="S41" s="15"/>
      <c r="T41" s="15"/>
      <c r="U41" s="15"/>
      <c r="V41" s="15"/>
      <c r="W41" s="15"/>
      <c r="X41" s="15"/>
      <c r="Y41" s="14"/>
      <c r="Z41" s="14"/>
    </row>
    <row r="42" spans="1:26" ht="29" x14ac:dyDescent="0.35">
      <c r="A42" s="2" t="s">
        <v>86</v>
      </c>
      <c r="B42" s="2">
        <v>8.8000000000000007</v>
      </c>
      <c r="C42">
        <v>22.5</v>
      </c>
      <c r="D42">
        <v>154</v>
      </c>
      <c r="E42" s="1">
        <v>0.19097222222222221</v>
      </c>
      <c r="F42" s="1">
        <v>0.12708333333333333</v>
      </c>
      <c r="R42" s="4" t="str">
        <f>IF(Dashboard!E36="","",_xlfn.XLOOKUP(Dashboard!E36,RiderExperience[route_short_name],RiderExperience[service_span_hours]))</f>
        <v/>
      </c>
      <c r="S42" s="15"/>
      <c r="T42" s="15"/>
      <c r="U42" s="15"/>
      <c r="V42" s="15"/>
      <c r="W42" s="15"/>
      <c r="X42" s="15"/>
      <c r="Y42" s="14"/>
      <c r="Z42" s="14"/>
    </row>
    <row r="43" spans="1:26" ht="29" x14ac:dyDescent="0.35">
      <c r="A43" s="2" t="s">
        <v>88</v>
      </c>
      <c r="B43" s="2">
        <v>7.7</v>
      </c>
      <c r="C43">
        <v>19.7</v>
      </c>
      <c r="D43">
        <v>154</v>
      </c>
      <c r="E43" s="1">
        <v>0.2013888888888889</v>
      </c>
      <c r="F43" s="1">
        <v>2.1527777777777778E-2</v>
      </c>
      <c r="R43" s="4" t="str">
        <f>IF(Dashboard!E37="","",_xlfn.XLOOKUP(Dashboard!E37,RiderExperience[route_short_name],RiderExperience[service_span_hours]))</f>
        <v/>
      </c>
      <c r="S43" s="15"/>
      <c r="T43" s="15"/>
      <c r="U43" s="15"/>
      <c r="V43" s="15"/>
      <c r="W43" s="15"/>
      <c r="X43" s="15"/>
      <c r="Y43" s="14"/>
      <c r="Z43" s="14"/>
    </row>
    <row r="44" spans="1:26" ht="29" x14ac:dyDescent="0.35">
      <c r="A44" s="2" t="s">
        <v>90</v>
      </c>
      <c r="B44" s="2">
        <v>6.8</v>
      </c>
      <c r="C44">
        <v>17.5</v>
      </c>
      <c r="D44">
        <v>153</v>
      </c>
      <c r="E44" s="1">
        <v>0.16805555555555557</v>
      </c>
      <c r="F44" s="1">
        <v>0.89513888888888893</v>
      </c>
      <c r="R44" s="4" t="str">
        <f>IF(Dashboard!E38="","",_xlfn.XLOOKUP(Dashboard!E38,RiderExperience[route_short_name],RiderExperience[service_span_hours]))</f>
        <v/>
      </c>
      <c r="S44" s="15"/>
      <c r="T44" s="15"/>
      <c r="U44" s="15"/>
      <c r="V44" s="15"/>
      <c r="W44" s="15"/>
      <c r="X44" s="15"/>
      <c r="Y44" s="14"/>
      <c r="Z44" s="14"/>
    </row>
    <row r="45" spans="1:26" ht="29" x14ac:dyDescent="0.35">
      <c r="A45" s="2" t="s">
        <v>92</v>
      </c>
      <c r="B45" s="2">
        <v>8.4</v>
      </c>
      <c r="C45">
        <v>21.4</v>
      </c>
      <c r="D45">
        <v>152</v>
      </c>
      <c r="E45" s="1">
        <v>0.19513888888888889</v>
      </c>
      <c r="F45" s="1">
        <v>8.5416666666666669E-2</v>
      </c>
      <c r="R45" s="4" t="str">
        <f>IF(Dashboard!E39="","",_xlfn.XLOOKUP(Dashboard!E39,RiderExperience[route_short_name],RiderExperience[service_span_hours]))</f>
        <v/>
      </c>
      <c r="S45" s="15"/>
      <c r="T45" s="15"/>
      <c r="U45" s="15"/>
      <c r="V45" s="15"/>
      <c r="W45" s="15"/>
      <c r="X45" s="15"/>
      <c r="Y45" s="14"/>
      <c r="Z45" s="14"/>
    </row>
    <row r="46" spans="1:26" ht="29" x14ac:dyDescent="0.35">
      <c r="A46" s="2" t="s">
        <v>94</v>
      </c>
      <c r="B46" s="2">
        <v>7.4</v>
      </c>
      <c r="C46">
        <v>18.399999999999999</v>
      </c>
      <c r="D46">
        <v>150</v>
      </c>
      <c r="E46" s="1">
        <v>0.23958333333333334</v>
      </c>
      <c r="F46" s="1">
        <v>5.5555555555555558E-3</v>
      </c>
      <c r="R46" s="4" t="str">
        <f>IF(Dashboard!E40="","",_xlfn.XLOOKUP(Dashboard!E40,RiderExperience[route_short_name],RiderExperience[service_span_hours]))</f>
        <v/>
      </c>
      <c r="S46" s="15"/>
      <c r="T46" s="15"/>
      <c r="U46" s="15"/>
      <c r="V46" s="15"/>
      <c r="W46" s="15"/>
      <c r="X46" s="15"/>
      <c r="Y46" s="14"/>
      <c r="Z46" s="14"/>
    </row>
    <row r="47" spans="1:26" ht="29" x14ac:dyDescent="0.35">
      <c r="A47" s="2" t="s">
        <v>96</v>
      </c>
      <c r="B47" s="2">
        <v>7.4</v>
      </c>
      <c r="C47">
        <v>18.600000000000001</v>
      </c>
      <c r="D47">
        <v>150</v>
      </c>
      <c r="E47" s="1">
        <v>0.2326388888888889</v>
      </c>
      <c r="F47" s="1">
        <v>6.9444444444444441E-3</v>
      </c>
      <c r="R47" s="4" t="str">
        <f>IF(Dashboard!E41="","",_xlfn.XLOOKUP(Dashboard!E41,RiderExperience[route_short_name],RiderExperience[service_span_hours]))</f>
        <v/>
      </c>
      <c r="S47" s="15"/>
      <c r="T47" s="15"/>
      <c r="U47" s="15"/>
      <c r="V47" s="15"/>
      <c r="W47" s="15"/>
      <c r="X47" s="15"/>
      <c r="Y47" s="14"/>
      <c r="Z47" s="14"/>
    </row>
    <row r="48" spans="1:26" ht="29" x14ac:dyDescent="0.35">
      <c r="A48" s="2" t="s">
        <v>98</v>
      </c>
      <c r="B48" s="2">
        <v>7.4</v>
      </c>
      <c r="C48">
        <v>18.5</v>
      </c>
      <c r="D48">
        <v>149</v>
      </c>
      <c r="E48" s="1">
        <v>0.12430555555555556</v>
      </c>
      <c r="F48" s="1">
        <v>0.89513888888888893</v>
      </c>
      <c r="R48" s="4" t="str">
        <f>IF(Dashboard!E42="","",_xlfn.XLOOKUP(Dashboard!E42,RiderExperience[route_short_name],RiderExperience[service_span_hours]))</f>
        <v/>
      </c>
      <c r="S48" s="15"/>
      <c r="T48" s="15"/>
      <c r="U48" s="15"/>
      <c r="V48" s="15"/>
      <c r="W48" s="15"/>
      <c r="X48" s="15"/>
      <c r="Y48" s="14"/>
      <c r="Z48" s="14"/>
    </row>
    <row r="49" spans="1:26" ht="29" x14ac:dyDescent="0.35">
      <c r="A49" s="2" t="s">
        <v>100</v>
      </c>
      <c r="B49" s="2">
        <v>9.1</v>
      </c>
      <c r="C49">
        <v>22.6</v>
      </c>
      <c r="D49">
        <v>148</v>
      </c>
      <c r="E49" s="1">
        <v>0.16666666666666666</v>
      </c>
      <c r="F49" s="1">
        <v>0.10625</v>
      </c>
      <c r="R49" s="4" t="str">
        <f>IF(Dashboard!E43="","",_xlfn.XLOOKUP(Dashboard!E43,RiderExperience[route_short_name],RiderExperience[service_span_hours]))</f>
        <v/>
      </c>
      <c r="S49" s="15"/>
      <c r="T49" s="15"/>
      <c r="U49" s="15"/>
      <c r="V49" s="15"/>
      <c r="W49" s="15"/>
      <c r="X49" s="15"/>
      <c r="Y49" s="14"/>
      <c r="Z49" s="14"/>
    </row>
    <row r="50" spans="1:26" ht="29" x14ac:dyDescent="0.35">
      <c r="A50" s="2" t="s">
        <v>102</v>
      </c>
      <c r="B50" s="2">
        <v>8.9</v>
      </c>
      <c r="C50">
        <v>21.5</v>
      </c>
      <c r="D50">
        <v>145</v>
      </c>
      <c r="E50" s="1">
        <v>0.19444444444444445</v>
      </c>
      <c r="F50" s="1">
        <v>9.0960648148148152E-2</v>
      </c>
      <c r="R50" s="4" t="str">
        <f>IF(Dashboard!E44="","",_xlfn.XLOOKUP(Dashboard!E44,RiderExperience[route_short_name],RiderExperience[service_span_hours]))</f>
        <v/>
      </c>
      <c r="S50" s="15"/>
      <c r="T50" s="15"/>
      <c r="U50" s="15"/>
      <c r="V50" s="15"/>
      <c r="W50" s="15"/>
      <c r="X50" s="15"/>
      <c r="Y50" s="14"/>
      <c r="Z50" s="14"/>
    </row>
    <row r="51" spans="1:26" ht="29" x14ac:dyDescent="0.35">
      <c r="A51" s="2" t="s">
        <v>104</v>
      </c>
      <c r="B51" s="2">
        <v>9</v>
      </c>
      <c r="C51">
        <v>21.8</v>
      </c>
      <c r="D51">
        <v>145</v>
      </c>
      <c r="E51" s="1">
        <v>0.19097222222222221</v>
      </c>
      <c r="F51" s="1">
        <v>0.10069444444444445</v>
      </c>
      <c r="R51" s="4" t="str">
        <f>IF(Dashboard!E45="","",_xlfn.XLOOKUP(Dashboard!E45,RiderExperience[route_short_name],RiderExperience[service_span_hours]))</f>
        <v/>
      </c>
      <c r="S51" s="15"/>
      <c r="T51" s="15"/>
      <c r="U51" s="15"/>
      <c r="V51" s="15"/>
      <c r="W51" s="15"/>
      <c r="X51" s="15"/>
      <c r="Y51" s="14"/>
      <c r="Z51" s="14"/>
    </row>
    <row r="52" spans="1:26" ht="29" x14ac:dyDescent="0.35">
      <c r="A52" s="2" t="s">
        <v>106</v>
      </c>
      <c r="B52" s="2">
        <v>8.1999999999999993</v>
      </c>
      <c r="C52">
        <v>19.600000000000001</v>
      </c>
      <c r="D52">
        <v>143</v>
      </c>
      <c r="E52" s="1">
        <v>0.19791666666666666</v>
      </c>
      <c r="F52" s="1">
        <v>1.5277777777777777E-2</v>
      </c>
      <c r="J52" s="15"/>
      <c r="K52" s="15"/>
      <c r="L52" s="15"/>
      <c r="M52" s="15"/>
      <c r="N52" s="15"/>
      <c r="O52" s="15"/>
      <c r="P52" s="14"/>
      <c r="Q52" s="14"/>
      <c r="R52" s="4" t="str">
        <f>IF(Dashboard!E46="","",_xlfn.XLOOKUP(Dashboard!E46,RiderExperience[route_short_name],RiderExperience[service_span_hours]))</f>
        <v/>
      </c>
      <c r="S52" s="15"/>
      <c r="T52" s="15"/>
      <c r="U52" s="15"/>
      <c r="V52" s="15"/>
      <c r="W52" s="15"/>
      <c r="X52" s="15"/>
      <c r="Y52" s="14"/>
      <c r="Z52" s="14"/>
    </row>
    <row r="53" spans="1:26" ht="29" x14ac:dyDescent="0.35">
      <c r="A53" s="2" t="s">
        <v>108</v>
      </c>
      <c r="B53" s="2">
        <v>9.4</v>
      </c>
      <c r="C53">
        <v>22.3</v>
      </c>
      <c r="D53">
        <v>142</v>
      </c>
      <c r="E53" s="1">
        <v>0.19236111111111112</v>
      </c>
      <c r="F53" s="1">
        <v>0.12013888888888889</v>
      </c>
      <c r="J53" s="15"/>
      <c r="K53" s="15"/>
      <c r="L53" s="15"/>
      <c r="M53" s="15"/>
      <c r="N53" s="15"/>
      <c r="O53" s="15"/>
      <c r="P53" s="14"/>
      <c r="Q53" s="14"/>
      <c r="R53" s="4" t="str">
        <f>IF(Dashboard!E47="","",_xlfn.XLOOKUP(Dashboard!E47,RiderExperience[route_short_name],RiderExperience[service_span_hours]))</f>
        <v/>
      </c>
      <c r="S53" s="15"/>
      <c r="T53" s="15"/>
      <c r="U53" s="15"/>
      <c r="V53" s="15"/>
      <c r="W53" s="15"/>
      <c r="X53" s="15"/>
      <c r="Y53" s="14"/>
      <c r="Z53" s="14"/>
    </row>
    <row r="54" spans="1:26" ht="29" x14ac:dyDescent="0.35">
      <c r="A54" s="2" t="s">
        <v>110</v>
      </c>
      <c r="B54" s="2">
        <v>9.1</v>
      </c>
      <c r="C54">
        <v>21.5</v>
      </c>
      <c r="D54">
        <v>141</v>
      </c>
      <c r="E54" s="1">
        <v>0.19791666666666666</v>
      </c>
      <c r="F54" s="1">
        <v>9.3055555555555558E-2</v>
      </c>
      <c r="J54" s="15"/>
      <c r="K54" s="15"/>
      <c r="L54" s="15"/>
      <c r="M54" s="15"/>
      <c r="N54" s="15"/>
      <c r="O54" s="15"/>
      <c r="P54" s="14"/>
      <c r="Q54" s="14"/>
      <c r="R54" s="4" t="str">
        <f>IF(Dashboard!E48="","",_xlfn.XLOOKUP(Dashboard!E48,RiderExperience[route_short_name],RiderExperience[service_span_hours]))</f>
        <v/>
      </c>
    </row>
    <row r="55" spans="1:26" ht="29" x14ac:dyDescent="0.35">
      <c r="A55" s="2" t="s">
        <v>112</v>
      </c>
      <c r="B55" s="2">
        <v>8</v>
      </c>
      <c r="C55">
        <v>18.399999999999999</v>
      </c>
      <c r="D55">
        <v>138</v>
      </c>
      <c r="E55" s="1">
        <v>0.21666666666666667</v>
      </c>
      <c r="F55" s="1">
        <v>0.98402777777777772</v>
      </c>
      <c r="J55" s="15"/>
      <c r="K55" s="15"/>
      <c r="L55" s="15"/>
      <c r="M55" s="15"/>
      <c r="N55" s="15"/>
      <c r="O55" s="15"/>
      <c r="P55" s="14"/>
      <c r="Q55" s="14"/>
      <c r="R55" s="4" t="str">
        <f>IF(Dashboard!E49="","",_xlfn.XLOOKUP(Dashboard!E49,RiderExperience[route_short_name],RiderExperience[service_span_hours]))</f>
        <v/>
      </c>
    </row>
    <row r="56" spans="1:26" ht="29" x14ac:dyDescent="0.35">
      <c r="A56" s="2" t="s">
        <v>114</v>
      </c>
      <c r="B56" s="2">
        <v>8.3000000000000007</v>
      </c>
      <c r="C56">
        <v>18.600000000000001</v>
      </c>
      <c r="D56">
        <v>135</v>
      </c>
      <c r="E56" s="1">
        <v>0.2013888888888889</v>
      </c>
      <c r="F56" s="1">
        <v>0.97777777777777775</v>
      </c>
      <c r="J56" s="15"/>
      <c r="K56" s="15"/>
      <c r="L56" s="15"/>
      <c r="M56" s="15"/>
      <c r="N56" s="15"/>
      <c r="O56" s="15"/>
      <c r="P56" s="14"/>
      <c r="Q56" s="14"/>
      <c r="R56" s="4"/>
    </row>
    <row r="57" spans="1:26" ht="29" x14ac:dyDescent="0.35">
      <c r="A57" s="2" t="s">
        <v>116</v>
      </c>
      <c r="B57" s="2">
        <v>9</v>
      </c>
      <c r="C57">
        <v>20.3</v>
      </c>
      <c r="D57">
        <v>135</v>
      </c>
      <c r="E57" s="1">
        <v>0.19583333333333333</v>
      </c>
      <c r="F57" s="1">
        <v>4.0972222222222222E-2</v>
      </c>
      <c r="J57" s="15"/>
      <c r="K57" s="15"/>
      <c r="L57" s="15"/>
      <c r="M57" s="15"/>
      <c r="N57" s="15"/>
      <c r="O57" s="15"/>
      <c r="P57" s="14"/>
      <c r="Q57" s="14"/>
      <c r="R57" s="4"/>
    </row>
    <row r="58" spans="1:26" ht="29" x14ac:dyDescent="0.35">
      <c r="A58" s="2" t="s">
        <v>118</v>
      </c>
      <c r="B58" s="2">
        <v>9</v>
      </c>
      <c r="C58">
        <v>20.2</v>
      </c>
      <c r="D58">
        <v>135</v>
      </c>
      <c r="E58" s="1">
        <v>0.21666666666666667</v>
      </c>
      <c r="F58" s="1">
        <v>5.9722222222222225E-2</v>
      </c>
      <c r="J58" s="15"/>
      <c r="K58" s="15"/>
      <c r="L58" s="15"/>
      <c r="M58" s="15"/>
      <c r="N58" s="15"/>
      <c r="O58" s="15"/>
      <c r="P58" s="14"/>
      <c r="Q58" s="14"/>
      <c r="R58" s="4"/>
    </row>
    <row r="59" spans="1:26" ht="29" x14ac:dyDescent="0.35">
      <c r="A59" s="2" t="s">
        <v>120</v>
      </c>
      <c r="B59" s="2">
        <v>7.7</v>
      </c>
      <c r="C59">
        <v>17.100000000000001</v>
      </c>
      <c r="D59">
        <v>134</v>
      </c>
      <c r="E59" s="1">
        <v>0.24861111111111112</v>
      </c>
      <c r="F59" s="1">
        <v>0.96180555555555558</v>
      </c>
      <c r="J59" s="15"/>
      <c r="K59" s="15"/>
      <c r="L59" s="15"/>
      <c r="M59" s="15"/>
      <c r="N59" s="15"/>
      <c r="O59" s="15"/>
      <c r="P59" s="14"/>
      <c r="Q59" s="14"/>
      <c r="R59" s="4"/>
    </row>
    <row r="60" spans="1:26" ht="29" x14ac:dyDescent="0.35">
      <c r="A60" s="2" t="s">
        <v>122</v>
      </c>
      <c r="B60" s="2">
        <v>9.9</v>
      </c>
      <c r="C60">
        <v>22.1</v>
      </c>
      <c r="D60">
        <v>134</v>
      </c>
      <c r="E60" s="1">
        <v>0.19791666666666666</v>
      </c>
      <c r="F60" s="1">
        <v>0.11874999999999999</v>
      </c>
      <c r="J60" s="15"/>
      <c r="K60" s="15"/>
      <c r="L60" s="15"/>
      <c r="M60" s="15"/>
      <c r="N60" s="15"/>
      <c r="O60" s="15"/>
      <c r="P60" s="14"/>
      <c r="Q60" s="14"/>
      <c r="R60" s="4"/>
    </row>
    <row r="61" spans="1:26" ht="29" x14ac:dyDescent="0.35">
      <c r="A61" s="2" t="s">
        <v>124</v>
      </c>
      <c r="B61" s="2">
        <v>8.5</v>
      </c>
      <c r="C61">
        <v>18.899999999999999</v>
      </c>
      <c r="D61">
        <v>134</v>
      </c>
      <c r="E61" s="1">
        <v>0.20694444444444443</v>
      </c>
      <c r="F61" s="1">
        <v>0.99583333333333335</v>
      </c>
      <c r="J61" s="15"/>
      <c r="K61" s="15"/>
      <c r="L61" s="15"/>
      <c r="M61" s="15"/>
      <c r="N61" s="15"/>
      <c r="O61" s="15"/>
      <c r="P61" s="4"/>
      <c r="Q61" s="4"/>
      <c r="R61" s="4"/>
    </row>
    <row r="62" spans="1:26" ht="29" x14ac:dyDescent="0.35">
      <c r="A62" s="2" t="s">
        <v>126</v>
      </c>
      <c r="B62" s="2">
        <v>8.3000000000000007</v>
      </c>
      <c r="C62">
        <v>18.399999999999999</v>
      </c>
      <c r="D62">
        <v>132</v>
      </c>
      <c r="E62" s="1">
        <v>0.27777777777777779</v>
      </c>
      <c r="F62" s="1">
        <v>4.3055555555555555E-2</v>
      </c>
      <c r="J62" s="15"/>
      <c r="K62" s="15"/>
      <c r="L62" s="15"/>
      <c r="M62" s="15"/>
      <c r="N62" s="15"/>
      <c r="O62" s="15"/>
      <c r="P62" s="4"/>
      <c r="Q62" s="4"/>
      <c r="R62" s="4"/>
    </row>
    <row r="63" spans="1:26" ht="29" x14ac:dyDescent="0.35">
      <c r="A63" s="2" t="s">
        <v>128</v>
      </c>
      <c r="B63" s="2">
        <v>10</v>
      </c>
      <c r="C63">
        <v>21.8</v>
      </c>
      <c r="D63">
        <v>131</v>
      </c>
      <c r="E63" s="1">
        <v>0.18541666666666667</v>
      </c>
      <c r="F63" s="1">
        <v>9.5821759259259259E-2</v>
      </c>
      <c r="J63" s="15"/>
      <c r="K63" s="15"/>
      <c r="L63" s="15"/>
      <c r="M63" s="15"/>
      <c r="N63" s="15"/>
      <c r="O63" s="15"/>
      <c r="P63" s="4"/>
      <c r="Q63" s="4"/>
      <c r="R63" s="4"/>
    </row>
    <row r="64" spans="1:26" ht="29" x14ac:dyDescent="0.35">
      <c r="A64" s="2" t="s">
        <v>130</v>
      </c>
      <c r="B64" s="2">
        <v>7.5</v>
      </c>
      <c r="C64">
        <v>16.2</v>
      </c>
      <c r="D64">
        <v>130</v>
      </c>
      <c r="E64" s="1">
        <v>0.21736111111111112</v>
      </c>
      <c r="F64" s="1">
        <v>0.89166666666666672</v>
      </c>
      <c r="J64" s="15"/>
      <c r="K64" s="15"/>
      <c r="L64" s="15"/>
      <c r="M64" s="15"/>
      <c r="N64" s="15"/>
      <c r="O64" s="15"/>
      <c r="P64" s="4"/>
      <c r="Q64" s="4"/>
      <c r="R64" s="4"/>
    </row>
    <row r="65" spans="1:6" x14ac:dyDescent="0.2">
      <c r="A65" s="2" t="s">
        <v>132</v>
      </c>
      <c r="B65" s="2">
        <v>10.6</v>
      </c>
      <c r="C65">
        <v>22.9</v>
      </c>
      <c r="D65">
        <v>130</v>
      </c>
      <c r="E65" s="1">
        <v>0.1763888888888889</v>
      </c>
      <c r="F65" s="1">
        <v>0.12916666666666668</v>
      </c>
    </row>
    <row r="66" spans="1:6" x14ac:dyDescent="0.2">
      <c r="A66" s="2" t="s">
        <v>134</v>
      </c>
      <c r="B66" s="2">
        <v>8.6999999999999993</v>
      </c>
      <c r="C66">
        <v>18.7</v>
      </c>
      <c r="D66">
        <v>129</v>
      </c>
      <c r="E66" s="1">
        <v>0.22916666666666666</v>
      </c>
      <c r="F66" s="1">
        <v>9.7222222222222224E-3</v>
      </c>
    </row>
    <row r="67" spans="1:6" x14ac:dyDescent="0.2">
      <c r="A67" s="2" t="s">
        <v>136</v>
      </c>
      <c r="B67" s="2">
        <v>9.4</v>
      </c>
      <c r="C67">
        <v>20</v>
      </c>
      <c r="D67">
        <v>128</v>
      </c>
      <c r="E67" s="1">
        <v>0.22569444444444445</v>
      </c>
      <c r="F67" s="1">
        <v>5.8333333333333334E-2</v>
      </c>
    </row>
    <row r="68" spans="1:6" x14ac:dyDescent="0.2">
      <c r="A68" s="2" t="s">
        <v>138</v>
      </c>
      <c r="B68" s="2">
        <v>9.3000000000000007</v>
      </c>
      <c r="C68">
        <v>19.7</v>
      </c>
      <c r="D68">
        <v>127</v>
      </c>
      <c r="E68" s="1">
        <v>0.2298611111111111</v>
      </c>
      <c r="F68" s="1">
        <v>5.0694444444444445E-2</v>
      </c>
    </row>
    <row r="69" spans="1:6" x14ac:dyDescent="0.2">
      <c r="A69" s="2" t="s">
        <v>140</v>
      </c>
      <c r="B69" s="2">
        <v>9.6999999999999993</v>
      </c>
      <c r="C69">
        <v>20.3</v>
      </c>
      <c r="D69">
        <v>126</v>
      </c>
      <c r="E69" s="1">
        <v>0.21944444444444444</v>
      </c>
      <c r="F69" s="1">
        <v>6.5277777777777782E-2</v>
      </c>
    </row>
    <row r="70" spans="1:6" x14ac:dyDescent="0.2">
      <c r="A70" s="2" t="s">
        <v>142</v>
      </c>
      <c r="B70" s="2">
        <v>8.6999999999999993</v>
      </c>
      <c r="C70">
        <v>18.3</v>
      </c>
      <c r="D70">
        <v>126</v>
      </c>
      <c r="E70" s="1">
        <v>0.23125000000000001</v>
      </c>
      <c r="F70" s="1">
        <v>0.99236111111111114</v>
      </c>
    </row>
    <row r="71" spans="1:6" x14ac:dyDescent="0.2">
      <c r="A71" s="2" t="s">
        <v>143</v>
      </c>
      <c r="B71" s="2">
        <v>9.9</v>
      </c>
      <c r="C71">
        <v>20.2</v>
      </c>
      <c r="D71">
        <v>123</v>
      </c>
      <c r="E71" s="1">
        <v>0.19930555555555557</v>
      </c>
      <c r="F71" s="1">
        <v>4.2361111111111113E-2</v>
      </c>
    </row>
    <row r="72" spans="1:6" x14ac:dyDescent="0.2">
      <c r="A72" s="2" t="s">
        <v>145</v>
      </c>
      <c r="B72" s="2">
        <v>10</v>
      </c>
      <c r="C72">
        <v>20.2</v>
      </c>
      <c r="D72">
        <v>121</v>
      </c>
      <c r="E72" s="1">
        <v>0.19930555555555557</v>
      </c>
      <c r="F72" s="1">
        <v>4.2361111111111113E-2</v>
      </c>
    </row>
    <row r="73" spans="1:6" x14ac:dyDescent="0.2">
      <c r="A73" s="2" t="s">
        <v>147</v>
      </c>
      <c r="B73" s="2">
        <v>10.3</v>
      </c>
      <c r="C73">
        <v>20.5</v>
      </c>
      <c r="D73">
        <v>120</v>
      </c>
      <c r="E73" s="1">
        <v>0.22500000000000001</v>
      </c>
      <c r="F73" s="1">
        <v>7.9861111111111105E-2</v>
      </c>
    </row>
    <row r="74" spans="1:6" x14ac:dyDescent="0.2">
      <c r="A74" s="2" t="s">
        <v>149</v>
      </c>
      <c r="B74" s="2">
        <v>9.6999999999999993</v>
      </c>
      <c r="C74">
        <v>19.399999999999999</v>
      </c>
      <c r="D74">
        <v>120</v>
      </c>
      <c r="E74" s="1">
        <v>0.21111111111111111</v>
      </c>
      <c r="F74" s="1">
        <v>1.7361111111111112E-2</v>
      </c>
    </row>
    <row r="75" spans="1:6" x14ac:dyDescent="0.2">
      <c r="A75" s="2" t="s">
        <v>150</v>
      </c>
      <c r="B75" s="2">
        <v>10.6</v>
      </c>
      <c r="C75">
        <v>20.5</v>
      </c>
      <c r="D75">
        <v>116</v>
      </c>
      <c r="E75" s="1">
        <v>0.20347222222222222</v>
      </c>
      <c r="F75" s="1">
        <v>5.8333333333333334E-2</v>
      </c>
    </row>
    <row r="76" spans="1:6" x14ac:dyDescent="0.2">
      <c r="A76" s="2" t="s">
        <v>151</v>
      </c>
      <c r="B76" s="2">
        <v>8.4</v>
      </c>
      <c r="C76">
        <v>16</v>
      </c>
      <c r="D76">
        <v>115</v>
      </c>
      <c r="E76" s="1">
        <v>0.20624999999999999</v>
      </c>
      <c r="F76" s="1">
        <v>0.87361111111111112</v>
      </c>
    </row>
    <row r="77" spans="1:6" x14ac:dyDescent="0.2">
      <c r="A77" s="2" t="s">
        <v>153</v>
      </c>
      <c r="B77" s="2">
        <v>11</v>
      </c>
      <c r="C77">
        <v>20.8</v>
      </c>
      <c r="D77">
        <v>114</v>
      </c>
      <c r="E77" s="1">
        <v>0.21666666666666667</v>
      </c>
      <c r="F77" s="1">
        <v>8.4722222222222227E-2</v>
      </c>
    </row>
    <row r="78" spans="1:6" x14ac:dyDescent="0.2">
      <c r="A78" s="2" t="s">
        <v>155</v>
      </c>
      <c r="B78" s="2">
        <v>11.4</v>
      </c>
      <c r="C78">
        <v>21.6</v>
      </c>
      <c r="D78">
        <v>114</v>
      </c>
      <c r="E78" s="1">
        <v>0.18819444444444444</v>
      </c>
      <c r="F78" s="1">
        <v>8.9583333333333334E-2</v>
      </c>
    </row>
    <row r="79" spans="1:6" x14ac:dyDescent="0.2">
      <c r="A79" s="2" t="s">
        <v>157</v>
      </c>
      <c r="B79" s="2">
        <v>11.7</v>
      </c>
      <c r="C79">
        <v>22</v>
      </c>
      <c r="D79">
        <v>113</v>
      </c>
      <c r="E79" s="1">
        <v>0.18472222222222223</v>
      </c>
      <c r="F79" s="1">
        <v>0.10138888888888889</v>
      </c>
    </row>
    <row r="80" spans="1:6" x14ac:dyDescent="0.2">
      <c r="A80" s="2" t="s">
        <v>159</v>
      </c>
      <c r="B80" s="2">
        <v>11</v>
      </c>
      <c r="C80">
        <v>20.7</v>
      </c>
      <c r="D80">
        <v>113</v>
      </c>
      <c r="E80" s="1">
        <v>0.21041666666666667</v>
      </c>
      <c r="F80" s="1">
        <v>7.1527777777777773E-2</v>
      </c>
    </row>
    <row r="81" spans="1:6" x14ac:dyDescent="0.2">
      <c r="A81" s="2" t="s">
        <v>161</v>
      </c>
      <c r="B81" s="2">
        <v>12.1</v>
      </c>
      <c r="C81">
        <v>22.1</v>
      </c>
      <c r="D81">
        <v>110</v>
      </c>
      <c r="E81" s="1">
        <v>0.1875</v>
      </c>
      <c r="F81" s="1">
        <v>0.10902777777777778</v>
      </c>
    </row>
    <row r="82" spans="1:6" x14ac:dyDescent="0.2">
      <c r="A82" s="2" t="s">
        <v>163</v>
      </c>
      <c r="B82" s="2">
        <v>10</v>
      </c>
      <c r="C82">
        <v>18.3</v>
      </c>
      <c r="D82">
        <v>110</v>
      </c>
      <c r="E82" s="1">
        <v>0.23958333333333334</v>
      </c>
      <c r="F82" s="1">
        <v>3.472222222222222E-3</v>
      </c>
    </row>
    <row r="83" spans="1:6" x14ac:dyDescent="0.2">
      <c r="A83" s="2" t="s">
        <v>165</v>
      </c>
      <c r="B83" s="2">
        <v>7.3</v>
      </c>
      <c r="C83">
        <v>13.4</v>
      </c>
      <c r="D83">
        <v>109</v>
      </c>
      <c r="E83" s="1">
        <v>0.26597222222222222</v>
      </c>
      <c r="F83" s="1">
        <v>0.82222222222222219</v>
      </c>
    </row>
    <row r="84" spans="1:6" x14ac:dyDescent="0.2">
      <c r="A84" s="2" t="s">
        <v>167</v>
      </c>
      <c r="B84" s="2">
        <v>10.3</v>
      </c>
      <c r="C84">
        <v>18.5</v>
      </c>
      <c r="D84">
        <v>108</v>
      </c>
      <c r="E84" s="1">
        <v>0.23472222222222222</v>
      </c>
      <c r="F84" s="1">
        <v>6.9444444444444441E-3</v>
      </c>
    </row>
    <row r="85" spans="1:6" x14ac:dyDescent="0.2">
      <c r="A85" s="2" t="s">
        <v>169</v>
      </c>
      <c r="B85" s="2">
        <v>10.6</v>
      </c>
      <c r="C85">
        <v>19.2</v>
      </c>
      <c r="D85">
        <v>108</v>
      </c>
      <c r="E85" s="1">
        <v>0.18888888888888888</v>
      </c>
      <c r="F85" s="1">
        <v>0.9868055555555556</v>
      </c>
    </row>
    <row r="86" spans="1:6" x14ac:dyDescent="0.2">
      <c r="A86" s="2" t="s">
        <v>171</v>
      </c>
      <c r="B86" s="2">
        <v>10.9</v>
      </c>
      <c r="C86">
        <v>19.600000000000001</v>
      </c>
      <c r="D86">
        <v>108</v>
      </c>
      <c r="E86" s="1">
        <v>0.24374999999999999</v>
      </c>
      <c r="F86" s="1">
        <v>5.8333333333333334E-2</v>
      </c>
    </row>
    <row r="87" spans="1:6" x14ac:dyDescent="0.2">
      <c r="A87" s="2" t="s">
        <v>173</v>
      </c>
      <c r="B87" s="2">
        <v>7.7</v>
      </c>
      <c r="C87">
        <v>13.9</v>
      </c>
      <c r="D87">
        <v>108</v>
      </c>
      <c r="E87" s="1">
        <v>0.25069444444444444</v>
      </c>
      <c r="F87" s="1">
        <v>0.82986111111111116</v>
      </c>
    </row>
    <row r="88" spans="1:6" x14ac:dyDescent="0.2">
      <c r="A88" s="2" t="s">
        <v>175</v>
      </c>
      <c r="B88" s="2">
        <v>11.9</v>
      </c>
      <c r="C88">
        <v>21.4</v>
      </c>
      <c r="D88">
        <v>108</v>
      </c>
      <c r="E88" s="1">
        <v>0.2013888888888889</v>
      </c>
      <c r="F88" s="1">
        <v>9.3055555555555558E-2</v>
      </c>
    </row>
    <row r="89" spans="1:6" x14ac:dyDescent="0.2">
      <c r="A89" s="2" t="s">
        <v>177</v>
      </c>
      <c r="B89" s="2">
        <v>10.8</v>
      </c>
      <c r="C89">
        <v>19.2</v>
      </c>
      <c r="D89">
        <v>107</v>
      </c>
      <c r="E89" s="1">
        <v>0.21875</v>
      </c>
      <c r="F89" s="1">
        <v>1.9444444444444445E-2</v>
      </c>
    </row>
    <row r="90" spans="1:6" x14ac:dyDescent="0.2">
      <c r="A90" s="2" t="s">
        <v>179</v>
      </c>
      <c r="B90" s="2">
        <v>9.6999999999999993</v>
      </c>
      <c r="C90">
        <v>17.2</v>
      </c>
      <c r="D90">
        <v>106</v>
      </c>
      <c r="E90" s="1">
        <v>0.20277777777777778</v>
      </c>
      <c r="F90" s="1">
        <v>0.91874999999999996</v>
      </c>
    </row>
    <row r="91" spans="1:6" x14ac:dyDescent="0.2">
      <c r="A91" s="2" t="s">
        <v>181</v>
      </c>
      <c r="B91" s="2">
        <v>11.5</v>
      </c>
      <c r="C91">
        <v>20.100000000000001</v>
      </c>
      <c r="D91">
        <v>105</v>
      </c>
      <c r="E91" s="1">
        <v>0.20624999999999999</v>
      </c>
      <c r="F91" s="1">
        <v>4.3055555555555555E-2</v>
      </c>
    </row>
    <row r="92" spans="1:6" x14ac:dyDescent="0.2">
      <c r="A92" s="2" t="s">
        <v>183</v>
      </c>
      <c r="B92" s="2">
        <v>13.3</v>
      </c>
      <c r="C92">
        <v>22.8</v>
      </c>
      <c r="D92">
        <v>103</v>
      </c>
      <c r="E92" s="1">
        <v>0.17499999999999999</v>
      </c>
      <c r="F92" s="1">
        <v>0.12638888888888888</v>
      </c>
    </row>
    <row r="93" spans="1:6" x14ac:dyDescent="0.2">
      <c r="A93" s="2" t="s">
        <v>185</v>
      </c>
      <c r="B93" s="2">
        <v>11</v>
      </c>
      <c r="C93">
        <v>18.7</v>
      </c>
      <c r="D93">
        <v>102</v>
      </c>
      <c r="E93" s="1">
        <v>0.22569444444444445</v>
      </c>
      <c r="F93" s="1">
        <v>6.2500000000000003E-3</v>
      </c>
    </row>
    <row r="94" spans="1:6" x14ac:dyDescent="0.2">
      <c r="A94" s="2" t="s">
        <v>187</v>
      </c>
      <c r="B94" s="2">
        <v>10.9</v>
      </c>
      <c r="C94">
        <v>18.5</v>
      </c>
      <c r="D94">
        <v>102</v>
      </c>
      <c r="E94" s="1">
        <v>0.22916666666666666</v>
      </c>
      <c r="F94" s="1">
        <v>0.99861111111111112</v>
      </c>
    </row>
    <row r="95" spans="1:6" x14ac:dyDescent="0.2">
      <c r="A95" s="2" t="s">
        <v>189</v>
      </c>
      <c r="B95" s="2">
        <v>10.5</v>
      </c>
      <c r="C95">
        <v>17.899999999999999</v>
      </c>
      <c r="D95">
        <v>102</v>
      </c>
      <c r="E95" s="1">
        <v>0.2326388888888889</v>
      </c>
      <c r="F95" s="1">
        <v>0.97986111111111107</v>
      </c>
    </row>
    <row r="96" spans="1:6" x14ac:dyDescent="0.2">
      <c r="A96" s="2" t="s">
        <v>191</v>
      </c>
      <c r="B96" s="2">
        <v>7.5</v>
      </c>
      <c r="C96">
        <v>12.8</v>
      </c>
      <c r="D96">
        <v>102</v>
      </c>
      <c r="E96" s="1">
        <v>0.25069444444444444</v>
      </c>
      <c r="F96" s="1">
        <v>0.78263888888888888</v>
      </c>
    </row>
    <row r="97" spans="1:6" x14ac:dyDescent="0.2">
      <c r="A97" s="2" t="s">
        <v>193</v>
      </c>
      <c r="B97" s="2">
        <v>11.5</v>
      </c>
      <c r="C97">
        <v>19.5</v>
      </c>
      <c r="D97">
        <v>102</v>
      </c>
      <c r="E97" s="1">
        <v>0.17708333333333334</v>
      </c>
      <c r="F97" s="1">
        <v>0.99027777777777781</v>
      </c>
    </row>
    <row r="98" spans="1:6" x14ac:dyDescent="0.2">
      <c r="A98" s="2" t="s">
        <v>195</v>
      </c>
      <c r="B98" s="2">
        <v>11.8</v>
      </c>
      <c r="C98">
        <v>19.899999999999999</v>
      </c>
      <c r="D98">
        <v>101</v>
      </c>
      <c r="E98" s="1">
        <v>0.22569444444444445</v>
      </c>
      <c r="F98" s="1">
        <v>5.347222222222222E-2</v>
      </c>
    </row>
    <row r="99" spans="1:6" x14ac:dyDescent="0.2">
      <c r="A99" s="2" t="s">
        <v>197</v>
      </c>
      <c r="B99" s="2">
        <v>12.2</v>
      </c>
      <c r="C99">
        <v>20.6</v>
      </c>
      <c r="D99">
        <v>101</v>
      </c>
      <c r="E99" s="1">
        <v>0.21319444444444444</v>
      </c>
      <c r="F99" s="1">
        <v>7.1527777777777773E-2</v>
      </c>
    </row>
    <row r="100" spans="1:6" x14ac:dyDescent="0.2">
      <c r="A100" s="2" t="s">
        <v>199</v>
      </c>
      <c r="B100" s="2">
        <v>11.2</v>
      </c>
      <c r="C100">
        <v>18.899999999999999</v>
      </c>
      <c r="D100">
        <v>101</v>
      </c>
      <c r="E100" s="1">
        <v>0.22222222222222221</v>
      </c>
      <c r="F100" s="1">
        <v>1.1111111111111112E-2</v>
      </c>
    </row>
    <row r="101" spans="1:6" x14ac:dyDescent="0.2">
      <c r="A101" s="2" t="s">
        <v>200</v>
      </c>
      <c r="B101" s="2">
        <v>11.6</v>
      </c>
      <c r="C101">
        <v>19.3</v>
      </c>
      <c r="D101">
        <v>100</v>
      </c>
      <c r="E101" s="1">
        <v>0.23680555555555555</v>
      </c>
      <c r="F101" s="1">
        <v>4.027777777777778E-2</v>
      </c>
    </row>
    <row r="102" spans="1:6" x14ac:dyDescent="0.2">
      <c r="A102" s="2" t="s">
        <v>202</v>
      </c>
      <c r="B102" s="2">
        <v>10.9</v>
      </c>
      <c r="C102">
        <v>18.2</v>
      </c>
      <c r="D102">
        <v>100</v>
      </c>
      <c r="E102" s="1">
        <v>0.21875</v>
      </c>
      <c r="F102" s="1">
        <v>0.97847222222222219</v>
      </c>
    </row>
    <row r="103" spans="1:6" x14ac:dyDescent="0.2">
      <c r="A103" s="2" t="s">
        <v>204</v>
      </c>
      <c r="B103" s="2">
        <v>12.6</v>
      </c>
      <c r="C103">
        <v>20.7</v>
      </c>
      <c r="D103">
        <v>99</v>
      </c>
      <c r="E103" s="1">
        <v>0.22361111111111112</v>
      </c>
      <c r="F103" s="1">
        <v>8.7499999999999994E-2</v>
      </c>
    </row>
    <row r="104" spans="1:6" x14ac:dyDescent="0.2">
      <c r="A104" s="2" t="s">
        <v>206</v>
      </c>
      <c r="B104" s="2">
        <v>11.9</v>
      </c>
      <c r="C104">
        <v>19.3</v>
      </c>
      <c r="D104">
        <v>97</v>
      </c>
      <c r="E104" s="1">
        <v>0.23194444444444445</v>
      </c>
      <c r="F104" s="1">
        <v>3.6805555555555557E-2</v>
      </c>
    </row>
    <row r="105" spans="1:6" x14ac:dyDescent="0.2">
      <c r="A105" s="2" t="s">
        <v>207</v>
      </c>
      <c r="B105" s="2">
        <v>12.3</v>
      </c>
      <c r="C105">
        <v>19.600000000000001</v>
      </c>
      <c r="D105">
        <v>96</v>
      </c>
      <c r="E105" s="1">
        <v>0.20833333333333334</v>
      </c>
      <c r="F105" s="1">
        <v>2.6388888888888889E-2</v>
      </c>
    </row>
    <row r="106" spans="1:6" x14ac:dyDescent="0.2">
      <c r="A106" s="2" t="s">
        <v>209</v>
      </c>
      <c r="B106" s="2">
        <v>12.4</v>
      </c>
      <c r="C106">
        <v>19.5</v>
      </c>
      <c r="D106">
        <v>94</v>
      </c>
      <c r="E106" s="1">
        <v>0.21111111111111111</v>
      </c>
      <c r="F106" s="1">
        <v>2.2916666666666665E-2</v>
      </c>
    </row>
    <row r="107" spans="1:6" x14ac:dyDescent="0.2">
      <c r="A107" s="2" t="s">
        <v>211</v>
      </c>
      <c r="B107" s="2">
        <v>13.2</v>
      </c>
      <c r="C107">
        <v>20.7</v>
      </c>
      <c r="D107">
        <v>94</v>
      </c>
      <c r="E107" s="1">
        <v>0.22500000000000001</v>
      </c>
      <c r="F107" s="1">
        <v>8.5416666666666669E-2</v>
      </c>
    </row>
    <row r="108" spans="1:6" x14ac:dyDescent="0.2">
      <c r="A108" s="2" t="s">
        <v>213</v>
      </c>
      <c r="B108" s="2">
        <v>10.5</v>
      </c>
      <c r="C108">
        <v>16.399999999999999</v>
      </c>
      <c r="D108">
        <v>94</v>
      </c>
      <c r="E108" s="1">
        <v>0.25</v>
      </c>
      <c r="F108" s="1">
        <v>0.93333333333333335</v>
      </c>
    </row>
    <row r="109" spans="1:6" x14ac:dyDescent="0.2">
      <c r="A109" s="2" t="s">
        <v>215</v>
      </c>
      <c r="B109" s="2">
        <v>12.3</v>
      </c>
      <c r="C109">
        <v>19.3</v>
      </c>
      <c r="D109">
        <v>94</v>
      </c>
      <c r="E109" s="1">
        <v>0.21527777777777779</v>
      </c>
      <c r="F109" s="1">
        <v>1.9444444444444445E-2</v>
      </c>
    </row>
    <row r="110" spans="1:6" x14ac:dyDescent="0.2">
      <c r="A110" s="2" t="s">
        <v>217</v>
      </c>
      <c r="B110" s="2">
        <v>13.2</v>
      </c>
      <c r="C110">
        <v>20.7</v>
      </c>
      <c r="D110">
        <v>94</v>
      </c>
      <c r="E110" s="1">
        <v>0.23472222222222222</v>
      </c>
      <c r="F110" s="1">
        <v>9.5787037037037032E-2</v>
      </c>
    </row>
    <row r="111" spans="1:6" x14ac:dyDescent="0.2">
      <c r="A111" s="2" t="s">
        <v>219</v>
      </c>
      <c r="B111" s="2">
        <v>13</v>
      </c>
      <c r="C111">
        <v>20</v>
      </c>
      <c r="D111">
        <v>92</v>
      </c>
      <c r="E111" s="1">
        <v>0.20694444444444443</v>
      </c>
      <c r="F111" s="1">
        <v>3.9583333333333331E-2</v>
      </c>
    </row>
    <row r="112" spans="1:6" x14ac:dyDescent="0.2">
      <c r="A112" s="2" t="s">
        <v>221</v>
      </c>
      <c r="B112" s="2">
        <v>12.9</v>
      </c>
      <c r="C112">
        <v>19.8</v>
      </c>
      <c r="D112">
        <v>92</v>
      </c>
      <c r="E112" s="1">
        <v>0.20624999999999999</v>
      </c>
      <c r="F112" s="1">
        <v>3.125E-2</v>
      </c>
    </row>
    <row r="113" spans="1:6" x14ac:dyDescent="0.2">
      <c r="A113" s="2" t="s">
        <v>223</v>
      </c>
      <c r="B113" s="2">
        <v>13.4</v>
      </c>
      <c r="C113">
        <v>20.3</v>
      </c>
      <c r="D113">
        <v>91</v>
      </c>
      <c r="E113" s="1">
        <v>0.2048611111111111</v>
      </c>
      <c r="F113" s="1">
        <v>4.8611111111111112E-2</v>
      </c>
    </row>
    <row r="114" spans="1:6" x14ac:dyDescent="0.2">
      <c r="A114" s="2" t="s">
        <v>225</v>
      </c>
      <c r="B114" s="2">
        <v>14</v>
      </c>
      <c r="C114">
        <v>21.3</v>
      </c>
      <c r="D114">
        <v>91</v>
      </c>
      <c r="E114" s="1">
        <v>0.2013888888888889</v>
      </c>
      <c r="F114" s="1">
        <v>8.7499999999999994E-2</v>
      </c>
    </row>
    <row r="115" spans="1:6" x14ac:dyDescent="0.2">
      <c r="A115" s="2" t="s">
        <v>227</v>
      </c>
      <c r="B115" s="2">
        <v>12.8</v>
      </c>
      <c r="C115">
        <v>19.399999999999999</v>
      </c>
      <c r="D115">
        <v>91</v>
      </c>
      <c r="E115" s="1">
        <v>0.22222222222222221</v>
      </c>
      <c r="F115" s="1">
        <v>3.125E-2</v>
      </c>
    </row>
    <row r="116" spans="1:6" x14ac:dyDescent="0.2">
      <c r="A116" s="2" t="s">
        <v>229</v>
      </c>
      <c r="B116" s="2">
        <v>13.2</v>
      </c>
      <c r="C116">
        <v>20</v>
      </c>
      <c r="D116">
        <v>91</v>
      </c>
      <c r="E116" s="1">
        <v>0.22847222222222222</v>
      </c>
      <c r="F116" s="1">
        <v>6.1805555555555558E-2</v>
      </c>
    </row>
    <row r="117" spans="1:6" x14ac:dyDescent="0.2">
      <c r="A117" s="2" t="s">
        <v>231</v>
      </c>
      <c r="B117" s="2">
        <v>14.5</v>
      </c>
      <c r="C117">
        <v>22</v>
      </c>
      <c r="D117">
        <v>91</v>
      </c>
      <c r="E117" s="1">
        <v>0.18402777777777779</v>
      </c>
      <c r="F117" s="1">
        <v>0.1</v>
      </c>
    </row>
    <row r="118" spans="1:6" x14ac:dyDescent="0.2">
      <c r="A118" s="2" t="s">
        <v>233</v>
      </c>
      <c r="B118" s="2">
        <v>10.199999999999999</v>
      </c>
      <c r="C118">
        <v>15.3</v>
      </c>
      <c r="D118">
        <v>90</v>
      </c>
      <c r="E118" s="1">
        <v>0.22430555555555556</v>
      </c>
      <c r="F118" s="1">
        <v>0.86319444444444449</v>
      </c>
    </row>
    <row r="119" spans="1:6" x14ac:dyDescent="0.2">
      <c r="A119" s="2" t="s">
        <v>235</v>
      </c>
      <c r="B119" s="2">
        <v>13.6</v>
      </c>
      <c r="C119">
        <v>20.2</v>
      </c>
      <c r="D119">
        <v>89</v>
      </c>
      <c r="E119" s="1">
        <v>0.20624999999999999</v>
      </c>
      <c r="F119" s="1">
        <v>4.6527777777777779E-2</v>
      </c>
    </row>
    <row r="120" spans="1:6" x14ac:dyDescent="0.2">
      <c r="A120" s="2" t="s">
        <v>237</v>
      </c>
      <c r="B120" s="2">
        <v>14</v>
      </c>
      <c r="C120">
        <v>20.8</v>
      </c>
      <c r="D120">
        <v>89</v>
      </c>
      <c r="E120" s="1">
        <v>0.22083333333333333</v>
      </c>
      <c r="F120" s="1">
        <v>8.5416666666666669E-2</v>
      </c>
    </row>
    <row r="121" spans="1:6" x14ac:dyDescent="0.2">
      <c r="A121" s="2" t="s">
        <v>239</v>
      </c>
      <c r="B121" s="2">
        <v>11.5</v>
      </c>
      <c r="C121">
        <v>16.8</v>
      </c>
      <c r="D121">
        <v>88</v>
      </c>
      <c r="E121" s="1">
        <v>0.26805555555555555</v>
      </c>
      <c r="F121" s="1">
        <v>0.96944444444444444</v>
      </c>
    </row>
    <row r="122" spans="1:6" x14ac:dyDescent="0.2">
      <c r="A122" s="2" t="s">
        <v>241</v>
      </c>
      <c r="B122" s="2">
        <v>14.2</v>
      </c>
      <c r="C122">
        <v>20.100000000000001</v>
      </c>
      <c r="D122">
        <v>85</v>
      </c>
      <c r="E122" s="1">
        <v>0.22222222222222221</v>
      </c>
      <c r="F122" s="1">
        <v>5.9722222222222225E-2</v>
      </c>
    </row>
    <row r="123" spans="1:6" x14ac:dyDescent="0.2">
      <c r="A123" s="2" t="s">
        <v>243</v>
      </c>
      <c r="B123" s="2">
        <v>15.3</v>
      </c>
      <c r="C123">
        <v>21.5</v>
      </c>
      <c r="D123">
        <v>84</v>
      </c>
      <c r="E123" s="1">
        <v>0.19930555555555557</v>
      </c>
      <c r="F123" s="1">
        <v>9.375E-2</v>
      </c>
    </row>
    <row r="124" spans="1:6" x14ac:dyDescent="0.2">
      <c r="A124" s="2" t="s">
        <v>245</v>
      </c>
      <c r="B124" s="2">
        <v>15</v>
      </c>
      <c r="C124">
        <v>21</v>
      </c>
      <c r="D124">
        <v>84</v>
      </c>
      <c r="E124" s="1">
        <v>0.20902777777777778</v>
      </c>
      <c r="F124" s="1">
        <v>8.3333333333333329E-2</v>
      </c>
    </row>
    <row r="125" spans="1:6" x14ac:dyDescent="0.2">
      <c r="A125" s="2" t="s">
        <v>246</v>
      </c>
      <c r="B125" s="2">
        <v>14.3</v>
      </c>
      <c r="C125">
        <v>20</v>
      </c>
      <c r="D125">
        <v>84</v>
      </c>
      <c r="E125" s="1">
        <v>0.19791666666666666</v>
      </c>
      <c r="F125" s="1">
        <v>2.9166666666666667E-2</v>
      </c>
    </row>
    <row r="126" spans="1:6" x14ac:dyDescent="0.2">
      <c r="A126" s="2" t="s">
        <v>248</v>
      </c>
      <c r="B126" s="2">
        <v>14.2</v>
      </c>
      <c r="C126">
        <v>19.899999999999999</v>
      </c>
      <c r="D126">
        <v>84</v>
      </c>
      <c r="E126" s="1">
        <v>0.18680555555555556</v>
      </c>
      <c r="F126" s="1">
        <v>1.5972222222222221E-2</v>
      </c>
    </row>
    <row r="127" spans="1:6" x14ac:dyDescent="0.2">
      <c r="A127" s="2" t="s">
        <v>250</v>
      </c>
      <c r="B127" s="2">
        <v>12.3</v>
      </c>
      <c r="C127">
        <v>16.8</v>
      </c>
      <c r="D127">
        <v>82</v>
      </c>
      <c r="E127" s="1">
        <v>0.22916666666666666</v>
      </c>
      <c r="F127" s="1">
        <v>0.92847222222222225</v>
      </c>
    </row>
    <row r="128" spans="1:6" x14ac:dyDescent="0.2">
      <c r="A128" s="2" t="s">
        <v>252</v>
      </c>
      <c r="B128" s="2">
        <v>12.7</v>
      </c>
      <c r="C128">
        <v>17.399999999999999</v>
      </c>
      <c r="D128">
        <v>82</v>
      </c>
      <c r="E128" s="1">
        <v>0.18402777777777779</v>
      </c>
      <c r="F128" s="1">
        <v>0.90694444444444444</v>
      </c>
    </row>
    <row r="129" spans="1:6" x14ac:dyDescent="0.2">
      <c r="A129" s="2" t="s">
        <v>254</v>
      </c>
      <c r="B129" s="2">
        <v>16</v>
      </c>
      <c r="C129">
        <v>21.1</v>
      </c>
      <c r="D129">
        <v>79</v>
      </c>
      <c r="E129" s="1">
        <v>0.21875</v>
      </c>
      <c r="F129" s="1">
        <v>9.6527777777777782E-2</v>
      </c>
    </row>
    <row r="130" spans="1:6" x14ac:dyDescent="0.2">
      <c r="A130" s="2" t="s">
        <v>255</v>
      </c>
      <c r="B130" s="2">
        <v>14.2</v>
      </c>
      <c r="C130">
        <v>18.7</v>
      </c>
      <c r="D130">
        <v>79</v>
      </c>
      <c r="E130" s="1">
        <v>0.25833333333333336</v>
      </c>
      <c r="F130" s="1">
        <v>3.7499999999999999E-2</v>
      </c>
    </row>
    <row r="131" spans="1:6" x14ac:dyDescent="0.2">
      <c r="A131" s="2" t="s">
        <v>257</v>
      </c>
      <c r="B131" s="2">
        <v>15.4</v>
      </c>
      <c r="C131">
        <v>19.8</v>
      </c>
      <c r="D131">
        <v>77</v>
      </c>
      <c r="E131" s="1">
        <v>0.2013888888888889</v>
      </c>
      <c r="F131" s="1">
        <v>2.5000000000000001E-2</v>
      </c>
    </row>
    <row r="132" spans="1:6" x14ac:dyDescent="0.2">
      <c r="A132" s="2" t="s">
        <v>259</v>
      </c>
      <c r="B132" s="2">
        <v>14</v>
      </c>
      <c r="C132">
        <v>17.5</v>
      </c>
      <c r="D132">
        <v>75</v>
      </c>
      <c r="E132" s="1">
        <v>0.23749999999999999</v>
      </c>
      <c r="F132" s="1">
        <v>0.96666666666666667</v>
      </c>
    </row>
    <row r="133" spans="1:6" x14ac:dyDescent="0.2">
      <c r="A133" s="2" t="s">
        <v>261</v>
      </c>
      <c r="B133" s="2">
        <v>16.7</v>
      </c>
      <c r="C133">
        <v>20.8</v>
      </c>
      <c r="D133">
        <v>75</v>
      </c>
      <c r="E133" s="1">
        <v>0.19930555555555557</v>
      </c>
      <c r="F133" s="1">
        <v>6.7361111111111108E-2</v>
      </c>
    </row>
    <row r="134" spans="1:6" x14ac:dyDescent="0.2">
      <c r="A134" s="2" t="s">
        <v>263</v>
      </c>
      <c r="B134" s="2">
        <v>16.399999999999999</v>
      </c>
      <c r="C134">
        <v>20.2</v>
      </c>
      <c r="D134">
        <v>74</v>
      </c>
      <c r="E134" s="1">
        <v>0.22916666666666666</v>
      </c>
      <c r="F134" s="1">
        <v>7.1527777777777773E-2</v>
      </c>
    </row>
    <row r="135" spans="1:6" x14ac:dyDescent="0.2">
      <c r="A135" s="2" t="s">
        <v>265</v>
      </c>
      <c r="B135" s="2">
        <v>14.8</v>
      </c>
      <c r="C135">
        <v>18.3</v>
      </c>
      <c r="D135">
        <v>74</v>
      </c>
      <c r="E135" s="1">
        <v>0.25347222222222221</v>
      </c>
      <c r="F135" s="1">
        <v>1.3888888888888888E-2</v>
      </c>
    </row>
    <row r="136" spans="1:6" x14ac:dyDescent="0.2">
      <c r="A136" s="2" t="s">
        <v>267</v>
      </c>
      <c r="B136" s="2">
        <v>16.3</v>
      </c>
      <c r="C136">
        <v>19.899999999999999</v>
      </c>
      <c r="D136">
        <v>73</v>
      </c>
      <c r="E136" s="1">
        <v>0.21805555555555556</v>
      </c>
      <c r="F136" s="1">
        <v>4.583333333333333E-2</v>
      </c>
    </row>
    <row r="137" spans="1:6" x14ac:dyDescent="0.2">
      <c r="A137" s="2" t="s">
        <v>269</v>
      </c>
      <c r="B137" s="2">
        <v>15.3</v>
      </c>
      <c r="C137">
        <v>18.600000000000001</v>
      </c>
      <c r="D137">
        <v>73</v>
      </c>
      <c r="E137" s="1">
        <v>0.22916666666666666</v>
      </c>
      <c r="F137" s="1">
        <v>4.1666666666666666E-3</v>
      </c>
    </row>
    <row r="138" spans="1:6" x14ac:dyDescent="0.2">
      <c r="A138" s="2" t="s">
        <v>271</v>
      </c>
      <c r="B138" s="2">
        <v>16.8</v>
      </c>
      <c r="C138">
        <v>20.100000000000001</v>
      </c>
      <c r="D138">
        <v>72</v>
      </c>
      <c r="E138" s="1">
        <v>0.18888888888888888</v>
      </c>
      <c r="F138" s="1">
        <v>2.6388888888888889E-2</v>
      </c>
    </row>
    <row r="139" spans="1:6" x14ac:dyDescent="0.2">
      <c r="A139" s="2" t="s">
        <v>273</v>
      </c>
      <c r="B139" s="2">
        <v>14.7</v>
      </c>
      <c r="C139">
        <v>17.600000000000001</v>
      </c>
      <c r="D139">
        <v>72</v>
      </c>
      <c r="E139" s="1">
        <v>0.22569444444444445</v>
      </c>
      <c r="F139" s="1">
        <v>0.9604166666666667</v>
      </c>
    </row>
    <row r="140" spans="1:6" x14ac:dyDescent="0.2">
      <c r="A140" s="2" t="s">
        <v>275</v>
      </c>
      <c r="B140" s="2">
        <v>15.3</v>
      </c>
      <c r="C140">
        <v>18.3</v>
      </c>
      <c r="D140">
        <v>72</v>
      </c>
      <c r="E140" s="1">
        <v>0.22916666666666666</v>
      </c>
      <c r="F140" s="1">
        <v>0.9916666666666667</v>
      </c>
    </row>
    <row r="141" spans="1:6" x14ac:dyDescent="0.2">
      <c r="A141" s="2" t="s">
        <v>277</v>
      </c>
      <c r="B141" s="2">
        <v>16.600000000000001</v>
      </c>
      <c r="C141">
        <v>19.899999999999999</v>
      </c>
      <c r="D141">
        <v>72</v>
      </c>
      <c r="E141" s="1">
        <v>0.22500000000000001</v>
      </c>
      <c r="F141" s="1">
        <v>5.347222222222222E-2</v>
      </c>
    </row>
    <row r="142" spans="1:6" x14ac:dyDescent="0.2">
      <c r="A142" s="2" t="s">
        <v>279</v>
      </c>
      <c r="B142" s="2">
        <v>15.6</v>
      </c>
      <c r="C142">
        <v>18.7</v>
      </c>
      <c r="D142">
        <v>72</v>
      </c>
      <c r="E142" s="1">
        <v>0.2361111111111111</v>
      </c>
      <c r="F142" s="1">
        <v>1.6666666666666666E-2</v>
      </c>
    </row>
    <row r="143" spans="1:6" x14ac:dyDescent="0.2">
      <c r="A143" s="2" t="s">
        <v>281</v>
      </c>
      <c r="B143" s="2">
        <v>16.3</v>
      </c>
      <c r="C143">
        <v>19.3</v>
      </c>
      <c r="D143">
        <v>71</v>
      </c>
      <c r="E143" s="1">
        <v>0.20694444444444443</v>
      </c>
      <c r="F143" s="1">
        <v>9.5949074074074079E-3</v>
      </c>
    </row>
    <row r="144" spans="1:6" x14ac:dyDescent="0.2">
      <c r="A144" s="2" t="s">
        <v>283</v>
      </c>
      <c r="B144" s="2">
        <v>11.1</v>
      </c>
      <c r="C144">
        <v>13.1</v>
      </c>
      <c r="D144">
        <v>71</v>
      </c>
      <c r="E144" s="1">
        <v>0.26597222222222222</v>
      </c>
      <c r="F144" s="1">
        <v>0.8125</v>
      </c>
    </row>
    <row r="145" spans="1:6" x14ac:dyDescent="0.2">
      <c r="A145" s="2" t="s">
        <v>285</v>
      </c>
      <c r="B145" s="2">
        <v>15</v>
      </c>
      <c r="C145">
        <v>17.5</v>
      </c>
      <c r="D145">
        <v>70</v>
      </c>
      <c r="E145" s="1">
        <v>0.2076388888888889</v>
      </c>
      <c r="F145" s="1">
        <v>0.9375</v>
      </c>
    </row>
    <row r="146" spans="1:6" x14ac:dyDescent="0.2">
      <c r="A146" s="2" t="s">
        <v>287</v>
      </c>
      <c r="B146" s="2">
        <v>15.4</v>
      </c>
      <c r="C146">
        <v>17.7</v>
      </c>
      <c r="D146">
        <v>69</v>
      </c>
      <c r="E146" s="1">
        <v>0.22569444444444445</v>
      </c>
      <c r="F146" s="1">
        <v>0.96180555555555558</v>
      </c>
    </row>
    <row r="147" spans="1:6" x14ac:dyDescent="0.2">
      <c r="A147" s="2" t="s">
        <v>289</v>
      </c>
      <c r="B147" s="2">
        <v>16.399999999999999</v>
      </c>
      <c r="C147">
        <v>18.8</v>
      </c>
      <c r="D147">
        <v>69</v>
      </c>
      <c r="E147" s="1">
        <v>0.22638888888888889</v>
      </c>
      <c r="F147" s="1">
        <v>1.1111111111111112E-2</v>
      </c>
    </row>
    <row r="148" spans="1:6" x14ac:dyDescent="0.2">
      <c r="A148" s="2" t="s">
        <v>291</v>
      </c>
      <c r="B148" s="2">
        <v>16.3</v>
      </c>
      <c r="C148">
        <v>18.5</v>
      </c>
      <c r="D148">
        <v>68</v>
      </c>
      <c r="E148" s="1">
        <v>0.2326388888888889</v>
      </c>
      <c r="F148" s="1">
        <v>4.1666666666666666E-3</v>
      </c>
    </row>
    <row r="149" spans="1:6" x14ac:dyDescent="0.2">
      <c r="A149" s="2" t="s">
        <v>293</v>
      </c>
      <c r="B149" s="2">
        <v>17.100000000000001</v>
      </c>
      <c r="C149">
        <v>19.3</v>
      </c>
      <c r="D149">
        <v>68</v>
      </c>
      <c r="E149" s="1">
        <v>0.2326388888888889</v>
      </c>
      <c r="F149" s="1">
        <v>3.8194444444444448E-2</v>
      </c>
    </row>
    <row r="150" spans="1:6" x14ac:dyDescent="0.2">
      <c r="A150" s="2" t="s">
        <v>295</v>
      </c>
      <c r="B150" s="2">
        <v>19</v>
      </c>
      <c r="C150">
        <v>21.2</v>
      </c>
      <c r="D150">
        <v>67</v>
      </c>
      <c r="E150" s="1">
        <v>0.21180555555555555</v>
      </c>
      <c r="F150" s="1">
        <v>9.4444444444444442E-2</v>
      </c>
    </row>
    <row r="151" spans="1:6" x14ac:dyDescent="0.2">
      <c r="A151" s="2" t="s">
        <v>297</v>
      </c>
      <c r="B151" s="2">
        <v>16.5</v>
      </c>
      <c r="C151">
        <v>18.100000000000001</v>
      </c>
      <c r="D151">
        <v>66</v>
      </c>
      <c r="E151" s="1">
        <v>0.23749999999999999</v>
      </c>
      <c r="F151" s="1">
        <v>0.9916666666666667</v>
      </c>
    </row>
    <row r="152" spans="1:6" x14ac:dyDescent="0.2">
      <c r="A152" s="2" t="s">
        <v>299</v>
      </c>
      <c r="B152" s="2">
        <v>15.6</v>
      </c>
      <c r="C152">
        <v>16.7</v>
      </c>
      <c r="D152">
        <v>64</v>
      </c>
      <c r="E152" s="1">
        <v>0.25833333333333336</v>
      </c>
      <c r="F152" s="1">
        <v>0.95277777777777772</v>
      </c>
    </row>
    <row r="153" spans="1:6" x14ac:dyDescent="0.2">
      <c r="A153" s="2" t="s">
        <v>301</v>
      </c>
      <c r="B153" s="2">
        <v>16.100000000000001</v>
      </c>
      <c r="C153">
        <v>16.100000000000001</v>
      </c>
      <c r="D153">
        <v>60</v>
      </c>
      <c r="E153" s="1">
        <v>0.22916666666666666</v>
      </c>
      <c r="F153" s="1">
        <v>0.9</v>
      </c>
    </row>
    <row r="154" spans="1:6" x14ac:dyDescent="0.2">
      <c r="A154" s="2" t="s">
        <v>303</v>
      </c>
      <c r="B154" s="2">
        <v>14.3</v>
      </c>
      <c r="C154">
        <v>14</v>
      </c>
      <c r="D154">
        <v>59</v>
      </c>
      <c r="E154" s="1">
        <v>0.2326388888888889</v>
      </c>
      <c r="F154" s="1">
        <v>0.81666666666666665</v>
      </c>
    </row>
    <row r="155" spans="1:6" x14ac:dyDescent="0.2">
      <c r="A155" s="2" t="s">
        <v>305</v>
      </c>
      <c r="B155" s="2">
        <v>15.7</v>
      </c>
      <c r="C155">
        <v>15.2</v>
      </c>
      <c r="D155">
        <v>58</v>
      </c>
      <c r="E155" s="1">
        <v>0.23958333333333334</v>
      </c>
      <c r="F155" s="1">
        <v>0.87361111111111112</v>
      </c>
    </row>
    <row r="156" spans="1:6" x14ac:dyDescent="0.2">
      <c r="A156" s="2" t="s">
        <v>307</v>
      </c>
      <c r="B156" s="2">
        <v>15.3</v>
      </c>
      <c r="C156">
        <v>14.8</v>
      </c>
      <c r="D156">
        <v>58</v>
      </c>
      <c r="E156" s="1">
        <v>0.21180555555555555</v>
      </c>
      <c r="F156" s="1">
        <v>0.82986111111111116</v>
      </c>
    </row>
    <row r="157" spans="1:6" x14ac:dyDescent="0.2">
      <c r="A157" s="2" t="s">
        <v>309</v>
      </c>
      <c r="B157" s="2">
        <v>15.2</v>
      </c>
      <c r="C157">
        <v>14.7</v>
      </c>
      <c r="D157">
        <v>58</v>
      </c>
      <c r="E157" s="1">
        <v>0.29166666666666669</v>
      </c>
      <c r="F157" s="1">
        <v>0.90555555555555556</v>
      </c>
    </row>
    <row r="158" spans="1:6" x14ac:dyDescent="0.2">
      <c r="A158" s="2" t="s">
        <v>311</v>
      </c>
      <c r="B158" s="2">
        <v>16.2</v>
      </c>
      <c r="C158">
        <v>15.4</v>
      </c>
      <c r="D158">
        <v>57</v>
      </c>
      <c r="E158" s="1">
        <v>0.20902777777777778</v>
      </c>
      <c r="F158" s="1">
        <v>0.8520833333333333</v>
      </c>
    </row>
    <row r="159" spans="1:6" x14ac:dyDescent="0.2">
      <c r="A159" s="2" t="s">
        <v>313</v>
      </c>
      <c r="B159" s="2">
        <v>19.7</v>
      </c>
      <c r="C159">
        <v>18.399999999999999</v>
      </c>
      <c r="D159">
        <v>56</v>
      </c>
      <c r="E159" s="1">
        <v>0.24652777777777779</v>
      </c>
      <c r="F159" s="1">
        <v>1.1111111111111112E-2</v>
      </c>
    </row>
    <row r="160" spans="1:6" x14ac:dyDescent="0.2">
      <c r="A160" s="2" t="s">
        <v>315</v>
      </c>
      <c r="B160" s="2">
        <v>17.600000000000001</v>
      </c>
      <c r="C160">
        <v>16.399999999999999</v>
      </c>
      <c r="D160">
        <v>56</v>
      </c>
      <c r="E160" s="1">
        <v>0.20902777777777778</v>
      </c>
      <c r="F160" s="1">
        <v>0.89166666666666672</v>
      </c>
    </row>
    <row r="161" spans="1:6" x14ac:dyDescent="0.2">
      <c r="A161" s="2" t="s">
        <v>317</v>
      </c>
      <c r="B161" s="2">
        <v>18</v>
      </c>
      <c r="C161">
        <v>16.8</v>
      </c>
      <c r="D161">
        <v>56</v>
      </c>
      <c r="E161" s="1">
        <v>0.22569444444444445</v>
      </c>
      <c r="F161" s="1">
        <v>0.92638888888888893</v>
      </c>
    </row>
    <row r="162" spans="1:6" x14ac:dyDescent="0.2">
      <c r="A162" s="2" t="s">
        <v>319</v>
      </c>
      <c r="B162" s="2">
        <v>18.399999999999999</v>
      </c>
      <c r="C162">
        <v>17.2</v>
      </c>
      <c r="D162">
        <v>56</v>
      </c>
      <c r="E162" s="1">
        <v>0.21527777777777779</v>
      </c>
      <c r="F162" s="1">
        <v>0.93055555555555558</v>
      </c>
    </row>
    <row r="163" spans="1:6" x14ac:dyDescent="0.2">
      <c r="A163" s="2" t="s">
        <v>321</v>
      </c>
      <c r="B163" s="2">
        <v>21.1</v>
      </c>
      <c r="C163">
        <v>19.7</v>
      </c>
      <c r="D163">
        <v>56</v>
      </c>
      <c r="E163" s="1">
        <v>0.21944444444444444</v>
      </c>
      <c r="F163" s="1">
        <v>4.027777777777778E-2</v>
      </c>
    </row>
    <row r="164" spans="1:6" x14ac:dyDescent="0.2">
      <c r="A164" s="2" t="s">
        <v>323</v>
      </c>
      <c r="B164" s="2">
        <v>18.5</v>
      </c>
      <c r="C164">
        <v>17</v>
      </c>
      <c r="D164">
        <v>55</v>
      </c>
      <c r="E164" s="1">
        <v>0.20555555555555555</v>
      </c>
      <c r="F164" s="1">
        <v>0.91388888888888886</v>
      </c>
    </row>
    <row r="165" spans="1:6" x14ac:dyDescent="0.2">
      <c r="A165" s="2" t="s">
        <v>324</v>
      </c>
      <c r="B165" s="2">
        <v>15.6</v>
      </c>
      <c r="C165">
        <v>14.1</v>
      </c>
      <c r="D165">
        <v>54</v>
      </c>
      <c r="E165" s="1">
        <v>0.24444444444444444</v>
      </c>
      <c r="F165" s="1">
        <v>0.8305555555555556</v>
      </c>
    </row>
    <row r="166" spans="1:6" x14ac:dyDescent="0.2">
      <c r="A166" s="2" t="s">
        <v>326</v>
      </c>
      <c r="B166" s="2">
        <v>20.6</v>
      </c>
      <c r="C166">
        <v>18.2</v>
      </c>
      <c r="D166">
        <v>53</v>
      </c>
      <c r="E166" s="1">
        <v>0.20833333333333334</v>
      </c>
      <c r="F166" s="1">
        <v>0.96736111111111112</v>
      </c>
    </row>
    <row r="167" spans="1:6" x14ac:dyDescent="0.2">
      <c r="A167" s="2" t="s">
        <v>328</v>
      </c>
      <c r="B167" s="2">
        <v>19.7</v>
      </c>
      <c r="C167">
        <v>17.399999999999999</v>
      </c>
      <c r="D167">
        <v>53</v>
      </c>
      <c r="E167" s="1">
        <v>0.21944444444444444</v>
      </c>
      <c r="F167" s="1">
        <v>0.9458333333333333</v>
      </c>
    </row>
    <row r="168" spans="1:6" x14ac:dyDescent="0.2">
      <c r="A168" s="2" t="s">
        <v>329</v>
      </c>
      <c r="B168" s="2">
        <v>19.399999999999999</v>
      </c>
      <c r="C168">
        <v>16.8</v>
      </c>
      <c r="D168">
        <v>52</v>
      </c>
      <c r="E168" s="1">
        <v>0.21111111111111111</v>
      </c>
      <c r="F168" s="1">
        <v>0.91180555555555554</v>
      </c>
    </row>
    <row r="169" spans="1:6" x14ac:dyDescent="0.2">
      <c r="A169" s="2" t="s">
        <v>331</v>
      </c>
      <c r="B169" s="2">
        <v>15.4</v>
      </c>
      <c r="C169">
        <v>13.4</v>
      </c>
      <c r="D169">
        <v>52</v>
      </c>
      <c r="E169" s="1">
        <v>0.22916666666666666</v>
      </c>
      <c r="F169" s="1">
        <v>0.78541666666666665</v>
      </c>
    </row>
    <row r="170" spans="1:6" x14ac:dyDescent="0.2">
      <c r="A170" s="2" t="s">
        <v>333</v>
      </c>
      <c r="B170" s="2">
        <v>19.100000000000001</v>
      </c>
      <c r="C170">
        <v>16.3</v>
      </c>
      <c r="D170">
        <v>51</v>
      </c>
      <c r="E170" s="1">
        <v>0.21041666666666667</v>
      </c>
      <c r="F170" s="1">
        <v>0.8881944444444444</v>
      </c>
    </row>
    <row r="171" spans="1:6" x14ac:dyDescent="0.2">
      <c r="A171" s="2" t="s">
        <v>335</v>
      </c>
      <c r="B171" s="2">
        <v>19.5</v>
      </c>
      <c r="C171">
        <v>16.2</v>
      </c>
      <c r="D171">
        <v>50</v>
      </c>
      <c r="E171" s="1">
        <v>0.22291666666666668</v>
      </c>
      <c r="F171" s="1">
        <v>0.89861111111111114</v>
      </c>
    </row>
    <row r="172" spans="1:6" x14ac:dyDescent="0.2">
      <c r="A172" s="2" t="s">
        <v>337</v>
      </c>
      <c r="B172" s="2">
        <v>20.5</v>
      </c>
      <c r="C172">
        <v>17.100000000000001</v>
      </c>
      <c r="D172">
        <v>50</v>
      </c>
      <c r="E172" s="1">
        <v>0.26041666666666669</v>
      </c>
      <c r="F172" s="1">
        <v>0.97222222222222221</v>
      </c>
    </row>
    <row r="173" spans="1:6" x14ac:dyDescent="0.2">
      <c r="A173" s="2" t="s">
        <v>339</v>
      </c>
      <c r="B173" s="2">
        <v>21.3</v>
      </c>
      <c r="C173">
        <v>17.8</v>
      </c>
      <c r="D173">
        <v>50</v>
      </c>
      <c r="E173" s="1">
        <v>0.25</v>
      </c>
      <c r="F173" s="1">
        <v>0.99027777777777781</v>
      </c>
    </row>
    <row r="174" spans="1:6" x14ac:dyDescent="0.2">
      <c r="A174" s="2" t="s">
        <v>341</v>
      </c>
      <c r="B174" s="2">
        <v>21</v>
      </c>
      <c r="C174">
        <v>17.5</v>
      </c>
      <c r="D174">
        <v>50</v>
      </c>
      <c r="E174" s="1">
        <v>0.25</v>
      </c>
      <c r="F174" s="1">
        <v>0.97986111111111107</v>
      </c>
    </row>
    <row r="175" spans="1:6" x14ac:dyDescent="0.2">
      <c r="A175" s="2" t="s">
        <v>343</v>
      </c>
      <c r="B175" s="2">
        <v>14.9</v>
      </c>
      <c r="C175">
        <v>12.2</v>
      </c>
      <c r="D175">
        <v>49</v>
      </c>
      <c r="E175" s="1">
        <v>0.39583333333333331</v>
      </c>
      <c r="F175" s="1">
        <v>0.90416666666666667</v>
      </c>
    </row>
    <row r="176" spans="1:6" x14ac:dyDescent="0.2">
      <c r="A176" s="2" t="s">
        <v>345</v>
      </c>
      <c r="B176" s="2">
        <v>14.9</v>
      </c>
      <c r="C176">
        <v>11.9</v>
      </c>
      <c r="D176">
        <v>48</v>
      </c>
      <c r="E176" s="1">
        <v>0.38194444444444442</v>
      </c>
      <c r="F176" s="1">
        <v>0.87771990740740746</v>
      </c>
    </row>
    <row r="177" spans="1:6" x14ac:dyDescent="0.2">
      <c r="A177" s="2" t="s">
        <v>347</v>
      </c>
      <c r="B177" s="2">
        <v>22.1</v>
      </c>
      <c r="C177">
        <v>17</v>
      </c>
      <c r="D177">
        <v>46</v>
      </c>
      <c r="E177" s="1">
        <v>0.2590277777777778</v>
      </c>
      <c r="F177" s="1">
        <v>0.96594907407407404</v>
      </c>
    </row>
    <row r="178" spans="1:6" x14ac:dyDescent="0.2">
      <c r="A178" s="2" t="s">
        <v>349</v>
      </c>
      <c r="B178" s="2">
        <v>21.1</v>
      </c>
      <c r="C178">
        <v>16.2</v>
      </c>
      <c r="D178">
        <v>46</v>
      </c>
      <c r="E178" s="1">
        <v>0.25</v>
      </c>
      <c r="F178" s="1">
        <v>0.92361111111111116</v>
      </c>
    </row>
    <row r="179" spans="1:6" x14ac:dyDescent="0.2">
      <c r="A179" s="2" t="s">
        <v>351</v>
      </c>
      <c r="B179" s="2">
        <v>14.7</v>
      </c>
      <c r="C179">
        <v>11.3</v>
      </c>
      <c r="D179">
        <v>46</v>
      </c>
      <c r="E179" s="1">
        <v>0.32291666666666669</v>
      </c>
      <c r="F179" s="1">
        <v>0.79305555555555551</v>
      </c>
    </row>
    <row r="180" spans="1:6" x14ac:dyDescent="0.2">
      <c r="A180" s="2" t="s">
        <v>353</v>
      </c>
      <c r="B180" s="2">
        <v>14.6</v>
      </c>
      <c r="C180">
        <v>11.2</v>
      </c>
      <c r="D180">
        <v>46</v>
      </c>
      <c r="E180" s="1">
        <v>0.33958333333333335</v>
      </c>
      <c r="F180" s="1">
        <v>0.80694444444444446</v>
      </c>
    </row>
    <row r="181" spans="1:6" x14ac:dyDescent="0.2">
      <c r="A181" s="2" t="s">
        <v>355</v>
      </c>
      <c r="B181" s="2">
        <v>20.6</v>
      </c>
      <c r="C181">
        <v>15.8</v>
      </c>
      <c r="D181">
        <v>46</v>
      </c>
      <c r="E181" s="1">
        <v>0.25763888888888886</v>
      </c>
      <c r="F181" s="1">
        <v>0.91597222222222219</v>
      </c>
    </row>
    <row r="182" spans="1:6" x14ac:dyDescent="0.2">
      <c r="A182" s="2" t="s">
        <v>357</v>
      </c>
      <c r="B182" s="2">
        <v>20.399999999999999</v>
      </c>
      <c r="C182">
        <v>15</v>
      </c>
      <c r="D182">
        <v>44</v>
      </c>
      <c r="E182" s="1">
        <v>0.25</v>
      </c>
      <c r="F182" s="1">
        <v>0.87291666666666667</v>
      </c>
    </row>
    <row r="183" spans="1:6" x14ac:dyDescent="0.2">
      <c r="A183" s="2" t="s">
        <v>359</v>
      </c>
      <c r="B183" s="2">
        <v>18.600000000000001</v>
      </c>
      <c r="C183">
        <v>13.3</v>
      </c>
      <c r="D183">
        <v>43</v>
      </c>
      <c r="E183" s="1">
        <v>0.24305555555555555</v>
      </c>
      <c r="F183" s="1">
        <v>0.79861111111111116</v>
      </c>
    </row>
    <row r="184" spans="1:6" x14ac:dyDescent="0.2">
      <c r="A184" s="2" t="s">
        <v>361</v>
      </c>
      <c r="B184" s="2">
        <v>20.3</v>
      </c>
      <c r="C184">
        <v>13.9</v>
      </c>
      <c r="D184">
        <v>41</v>
      </c>
      <c r="E184" s="1">
        <v>0.25347222222222221</v>
      </c>
      <c r="F184" s="1">
        <v>0.83263888888888893</v>
      </c>
    </row>
    <row r="185" spans="1:6" x14ac:dyDescent="0.2">
      <c r="A185" s="2" t="s">
        <v>363</v>
      </c>
      <c r="B185" s="2">
        <v>25</v>
      </c>
      <c r="C185">
        <v>16.600000000000001</v>
      </c>
      <c r="D185">
        <v>40</v>
      </c>
      <c r="E185" s="1">
        <v>0.28680555555555554</v>
      </c>
      <c r="F185" s="1">
        <v>0.98045138888888894</v>
      </c>
    </row>
    <row r="186" spans="1:6" x14ac:dyDescent="0.2">
      <c r="A186" s="2" t="s">
        <v>365</v>
      </c>
      <c r="B186" s="2">
        <v>28.1</v>
      </c>
      <c r="C186">
        <v>18.8</v>
      </c>
      <c r="D186">
        <v>40</v>
      </c>
      <c r="E186" s="1">
        <v>0.1875</v>
      </c>
      <c r="F186" s="1">
        <v>0.96875</v>
      </c>
    </row>
    <row r="187" spans="1:6" x14ac:dyDescent="0.2">
      <c r="A187" s="2" t="s">
        <v>367</v>
      </c>
      <c r="B187" s="2">
        <v>29.2</v>
      </c>
      <c r="C187">
        <v>17.5</v>
      </c>
      <c r="D187">
        <v>36</v>
      </c>
      <c r="E187" s="1">
        <v>0.27083333333333331</v>
      </c>
      <c r="F187" s="1">
        <v>0</v>
      </c>
    </row>
    <row r="188" spans="1:6" x14ac:dyDescent="0.2">
      <c r="A188" s="2" t="s">
        <v>369</v>
      </c>
      <c r="B188" s="2">
        <v>30.6</v>
      </c>
      <c r="C188">
        <v>18.3</v>
      </c>
      <c r="D188">
        <v>36</v>
      </c>
      <c r="E188" s="1">
        <v>0.25347222222222221</v>
      </c>
      <c r="F188" s="1">
        <v>1.7361111111111112E-2</v>
      </c>
    </row>
    <row r="189" spans="1:6" x14ac:dyDescent="0.2">
      <c r="A189" s="2" t="s">
        <v>371</v>
      </c>
      <c r="B189" s="2">
        <v>20.8</v>
      </c>
      <c r="C189">
        <v>12.5</v>
      </c>
      <c r="D189">
        <v>36</v>
      </c>
      <c r="E189" s="1">
        <v>0.33333333333333331</v>
      </c>
      <c r="F189" s="1">
        <v>0.85277777777777775</v>
      </c>
    </row>
    <row r="190" spans="1:6" x14ac:dyDescent="0.2">
      <c r="A190" s="2" t="s">
        <v>373</v>
      </c>
      <c r="B190" s="2">
        <v>27.4</v>
      </c>
      <c r="C190">
        <v>13.7</v>
      </c>
      <c r="D190">
        <v>30</v>
      </c>
      <c r="E190" s="1">
        <v>0.26874999999999999</v>
      </c>
      <c r="F190" s="1">
        <v>0.83888888888888891</v>
      </c>
    </row>
    <row r="191" spans="1:6" x14ac:dyDescent="0.2">
      <c r="A191" s="2" t="s">
        <v>375</v>
      </c>
      <c r="B191" s="2">
        <v>30.2</v>
      </c>
      <c r="C191">
        <v>15.1</v>
      </c>
      <c r="D191">
        <v>30</v>
      </c>
      <c r="E191" s="1">
        <v>0.29166666666666669</v>
      </c>
      <c r="F191" s="1">
        <v>0.92013888888888884</v>
      </c>
    </row>
    <row r="192" spans="1:6" x14ac:dyDescent="0.2">
      <c r="A192" s="2" t="s">
        <v>377</v>
      </c>
      <c r="B192" s="2">
        <v>32.799999999999997</v>
      </c>
      <c r="C192">
        <v>15.3</v>
      </c>
      <c r="D192">
        <v>28</v>
      </c>
      <c r="E192" s="1">
        <v>0.18611111111111112</v>
      </c>
      <c r="F192" s="1">
        <v>0.82361111111111107</v>
      </c>
    </row>
    <row r="193" spans="1:6" x14ac:dyDescent="0.2">
      <c r="A193" s="2" t="s">
        <v>379</v>
      </c>
      <c r="B193" s="2">
        <v>29</v>
      </c>
      <c r="C193">
        <v>13.6</v>
      </c>
      <c r="D193">
        <v>28</v>
      </c>
      <c r="E193" s="1">
        <v>0.26874999999999999</v>
      </c>
      <c r="F193" s="1">
        <v>0.83333333333333337</v>
      </c>
    </row>
    <row r="194" spans="1:6" x14ac:dyDescent="0.2">
      <c r="A194" s="2" t="s">
        <v>381</v>
      </c>
      <c r="B194" s="2">
        <v>29.2</v>
      </c>
      <c r="C194">
        <v>13.6</v>
      </c>
      <c r="D194">
        <v>28</v>
      </c>
      <c r="E194" s="1">
        <v>0.24722222222222223</v>
      </c>
      <c r="F194" s="1">
        <v>0.81458333333333333</v>
      </c>
    </row>
    <row r="195" spans="1:6" x14ac:dyDescent="0.2">
      <c r="A195" s="2" t="s">
        <v>383</v>
      </c>
      <c r="B195" s="2">
        <v>33.299999999999997</v>
      </c>
      <c r="C195">
        <v>14.4</v>
      </c>
      <c r="D195">
        <v>26</v>
      </c>
      <c r="E195" s="1">
        <v>0.22361111111111112</v>
      </c>
      <c r="F195" s="1">
        <v>0.82499999999999996</v>
      </c>
    </row>
    <row r="196" spans="1:6" x14ac:dyDescent="0.2">
      <c r="A196" s="2" t="s">
        <v>385</v>
      </c>
      <c r="B196" s="2">
        <v>28.9</v>
      </c>
      <c r="C196">
        <v>12.5</v>
      </c>
      <c r="D196">
        <v>26</v>
      </c>
      <c r="E196" s="1">
        <v>0.39930555555555558</v>
      </c>
      <c r="F196" s="1">
        <v>0.92152777777777772</v>
      </c>
    </row>
    <row r="197" spans="1:6" x14ac:dyDescent="0.2">
      <c r="A197" s="2" t="s">
        <v>387</v>
      </c>
      <c r="B197" s="2">
        <v>28.5</v>
      </c>
      <c r="C197">
        <v>12.4</v>
      </c>
      <c r="D197">
        <v>26</v>
      </c>
      <c r="E197" s="1">
        <v>0.38541666666666669</v>
      </c>
      <c r="F197" s="1">
        <v>0.90069444444444446</v>
      </c>
    </row>
    <row r="198" spans="1:6" x14ac:dyDescent="0.2">
      <c r="A198" s="2" t="s">
        <v>389</v>
      </c>
      <c r="B198" s="2">
        <v>36.6</v>
      </c>
      <c r="C198">
        <v>15.2</v>
      </c>
      <c r="D198">
        <v>25</v>
      </c>
      <c r="E198" s="1">
        <v>0.1875</v>
      </c>
      <c r="F198" s="1">
        <v>0.82222222222222219</v>
      </c>
    </row>
    <row r="199" spans="1:6" x14ac:dyDescent="0.2">
      <c r="A199" s="2" t="s">
        <v>391</v>
      </c>
      <c r="B199" s="2">
        <v>16</v>
      </c>
      <c r="C199">
        <v>6.4</v>
      </c>
      <c r="D199">
        <v>24</v>
      </c>
      <c r="E199" s="1">
        <v>0.81458333333333333</v>
      </c>
      <c r="F199" s="1">
        <v>8.1250000000000003E-2</v>
      </c>
    </row>
    <row r="200" spans="1:6" x14ac:dyDescent="0.2">
      <c r="A200" s="2" t="s">
        <v>392</v>
      </c>
      <c r="B200" s="2">
        <v>33.9</v>
      </c>
      <c r="C200">
        <v>13.6</v>
      </c>
      <c r="D200">
        <v>24</v>
      </c>
      <c r="E200" s="1">
        <v>0.25</v>
      </c>
      <c r="F200" s="1">
        <v>0.81527777777777777</v>
      </c>
    </row>
    <row r="201" spans="1:6" x14ac:dyDescent="0.2">
      <c r="A201" s="2" t="s">
        <v>394</v>
      </c>
      <c r="B201" s="2">
        <v>41.4</v>
      </c>
      <c r="C201">
        <v>15.2</v>
      </c>
      <c r="D201">
        <v>22</v>
      </c>
      <c r="E201" s="1">
        <v>0.19375000000000001</v>
      </c>
      <c r="F201" s="1">
        <v>0.8256944444444444</v>
      </c>
    </row>
    <row r="202" spans="1:6" x14ac:dyDescent="0.2">
      <c r="A202" s="2" t="s">
        <v>396</v>
      </c>
      <c r="B202" s="2">
        <v>73.900000000000006</v>
      </c>
      <c r="C202">
        <v>25.9</v>
      </c>
      <c r="D202">
        <v>21</v>
      </c>
      <c r="E202" s="1">
        <v>0.14791666666666667</v>
      </c>
      <c r="F202" s="1">
        <v>0.22569444444444445</v>
      </c>
    </row>
    <row r="203" spans="1:6" x14ac:dyDescent="0.2">
      <c r="A203" s="2" t="s">
        <v>398</v>
      </c>
      <c r="B203" s="2">
        <v>45</v>
      </c>
      <c r="C203">
        <v>15</v>
      </c>
      <c r="D203">
        <v>20</v>
      </c>
      <c r="E203" s="1">
        <v>0.21249999999999999</v>
      </c>
      <c r="F203" s="1">
        <v>0.83750000000000002</v>
      </c>
    </row>
    <row r="204" spans="1:6" x14ac:dyDescent="0.2">
      <c r="A204" s="2" t="s">
        <v>400</v>
      </c>
      <c r="B204" s="2">
        <v>34.4</v>
      </c>
      <c r="C204">
        <v>10.9</v>
      </c>
      <c r="D204">
        <v>19</v>
      </c>
      <c r="E204" s="1">
        <v>0.29652777777777778</v>
      </c>
      <c r="F204" s="1">
        <v>0.75</v>
      </c>
    </row>
    <row r="205" spans="1:6" x14ac:dyDescent="0.2">
      <c r="A205" s="2" t="s">
        <v>401</v>
      </c>
      <c r="B205" s="2">
        <v>43.8</v>
      </c>
      <c r="C205">
        <v>13.1</v>
      </c>
      <c r="D205">
        <v>18</v>
      </c>
      <c r="E205" s="1">
        <v>0.23472222222222222</v>
      </c>
      <c r="F205" s="1">
        <v>0.78194444444444444</v>
      </c>
    </row>
    <row r="206" spans="1:6" x14ac:dyDescent="0.2">
      <c r="A206" s="2" t="s">
        <v>403</v>
      </c>
      <c r="B206" s="2">
        <v>47.9</v>
      </c>
      <c r="C206">
        <v>13.6</v>
      </c>
      <c r="D206">
        <v>17</v>
      </c>
      <c r="E206" s="1">
        <v>0.22500000000000001</v>
      </c>
      <c r="F206" s="1">
        <v>0.79027777777777775</v>
      </c>
    </row>
    <row r="207" spans="1:6" x14ac:dyDescent="0.2">
      <c r="A207" s="2" t="s">
        <v>405</v>
      </c>
      <c r="B207" s="2">
        <v>17.600000000000001</v>
      </c>
      <c r="C207">
        <v>5</v>
      </c>
      <c r="D207">
        <v>17</v>
      </c>
      <c r="E207" s="1"/>
      <c r="F207" s="1">
        <v>0.24722222222222223</v>
      </c>
    </row>
    <row r="208" spans="1:6" x14ac:dyDescent="0.2">
      <c r="A208" s="2" t="s">
        <v>407</v>
      </c>
      <c r="B208" s="2">
        <v>17.399999999999999</v>
      </c>
      <c r="C208">
        <v>4.7</v>
      </c>
      <c r="D208">
        <v>16</v>
      </c>
      <c r="E208" s="1"/>
      <c r="F208" s="1">
        <v>0.24652777777777779</v>
      </c>
    </row>
    <row r="209" spans="1:6" x14ac:dyDescent="0.2">
      <c r="A209" s="2" t="s">
        <v>409</v>
      </c>
      <c r="B209" s="2">
        <v>55.8</v>
      </c>
      <c r="C209">
        <v>14</v>
      </c>
      <c r="D209">
        <v>15</v>
      </c>
      <c r="E209" s="1">
        <v>0.21458333333333332</v>
      </c>
      <c r="F209" s="1">
        <v>0.79583333333333328</v>
      </c>
    </row>
    <row r="210" spans="1:6" x14ac:dyDescent="0.2">
      <c r="A210" s="2" t="s">
        <v>411</v>
      </c>
      <c r="B210" s="2">
        <v>52.7</v>
      </c>
      <c r="C210">
        <v>13.2</v>
      </c>
      <c r="D210">
        <v>15</v>
      </c>
      <c r="E210" s="1">
        <v>0.28402777777777777</v>
      </c>
      <c r="F210" s="1">
        <v>0.83333333333333337</v>
      </c>
    </row>
    <row r="211" spans="1:6" x14ac:dyDescent="0.2">
      <c r="A211" s="2" t="s">
        <v>413</v>
      </c>
      <c r="B211" s="2">
        <v>17.100000000000001</v>
      </c>
      <c r="C211">
        <v>4.3</v>
      </c>
      <c r="D211">
        <v>15</v>
      </c>
      <c r="E211" s="1"/>
      <c r="F211" s="1">
        <v>0.24027777777777778</v>
      </c>
    </row>
    <row r="212" spans="1:6" x14ac:dyDescent="0.2">
      <c r="A212" s="2" t="s">
        <v>415</v>
      </c>
      <c r="B212" s="2">
        <v>58.9</v>
      </c>
      <c r="C212">
        <v>13.7</v>
      </c>
      <c r="D212">
        <v>14</v>
      </c>
      <c r="E212" s="1">
        <v>0.23958333333333334</v>
      </c>
      <c r="F212" s="1">
        <v>0.81180555555555556</v>
      </c>
    </row>
    <row r="213" spans="1:6" x14ac:dyDescent="0.2">
      <c r="A213" s="2" t="s">
        <v>417</v>
      </c>
      <c r="B213" s="2">
        <v>19.899999999999999</v>
      </c>
      <c r="C213">
        <v>4.3</v>
      </c>
      <c r="D213">
        <v>13</v>
      </c>
      <c r="E213" s="1"/>
      <c r="F213" s="1">
        <v>0.23194444444444445</v>
      </c>
    </row>
    <row r="214" spans="1:6" x14ac:dyDescent="0.2">
      <c r="A214" s="2" t="s">
        <v>419</v>
      </c>
      <c r="B214" s="2">
        <v>68.8</v>
      </c>
      <c r="C214">
        <v>13.8</v>
      </c>
      <c r="D214">
        <v>12</v>
      </c>
      <c r="E214" s="1">
        <v>0.24374999999999999</v>
      </c>
      <c r="F214" s="1">
        <v>0.81666666666666665</v>
      </c>
    </row>
    <row r="215" spans="1:6" x14ac:dyDescent="0.2">
      <c r="A215" s="2" t="s">
        <v>420</v>
      </c>
      <c r="B215" s="2">
        <v>11.7</v>
      </c>
      <c r="C215">
        <v>2.2999999999999998</v>
      </c>
      <c r="D215">
        <v>12</v>
      </c>
      <c r="E215" s="1">
        <v>0.2326388888888889</v>
      </c>
      <c r="F215" s="1">
        <v>0.3298611111111111</v>
      </c>
    </row>
    <row r="216" spans="1:6" x14ac:dyDescent="0.2">
      <c r="A216" s="2" t="s">
        <v>422</v>
      </c>
      <c r="B216" s="2">
        <v>26.4</v>
      </c>
      <c r="C216">
        <v>4.8</v>
      </c>
      <c r="D216">
        <v>11</v>
      </c>
      <c r="E216" s="1"/>
      <c r="F216" s="1">
        <v>0.2361111111111111</v>
      </c>
    </row>
    <row r="217" spans="1:6" x14ac:dyDescent="0.2">
      <c r="A217" s="2" t="s">
        <v>424</v>
      </c>
      <c r="B217" s="2">
        <v>63.6</v>
      </c>
      <c r="C217">
        <v>10.6</v>
      </c>
      <c r="D217">
        <v>10</v>
      </c>
      <c r="E217" s="1">
        <v>0.30555555555555558</v>
      </c>
      <c r="F217" s="1">
        <v>0.74722222222222223</v>
      </c>
    </row>
    <row r="218" spans="1:6" x14ac:dyDescent="0.2">
      <c r="A218" s="2" t="s">
        <v>426</v>
      </c>
      <c r="B218" s="2">
        <v>74.900000000000006</v>
      </c>
      <c r="C218">
        <v>12.5</v>
      </c>
      <c r="D218">
        <v>10</v>
      </c>
      <c r="E218" s="1">
        <v>0.26805555555555555</v>
      </c>
      <c r="F218" s="1">
        <v>0.78819444444444442</v>
      </c>
    </row>
    <row r="219" spans="1:6" x14ac:dyDescent="0.2">
      <c r="A219" s="2" t="s">
        <v>428</v>
      </c>
      <c r="B219" s="2">
        <v>79.900000000000006</v>
      </c>
      <c r="C219">
        <v>13.3</v>
      </c>
      <c r="D219">
        <v>10</v>
      </c>
      <c r="E219" s="1">
        <v>0.22222222222222221</v>
      </c>
      <c r="F219" s="1">
        <v>0.77708333333333335</v>
      </c>
    </row>
    <row r="220" spans="1:6" x14ac:dyDescent="0.2">
      <c r="A220" s="2" t="s">
        <v>429</v>
      </c>
      <c r="B220" s="2">
        <v>16.3</v>
      </c>
      <c r="C220">
        <v>2.7</v>
      </c>
      <c r="D220">
        <v>10</v>
      </c>
      <c r="E220" s="1">
        <v>0.69444444444444442</v>
      </c>
      <c r="F220" s="1">
        <v>0.80763888888888891</v>
      </c>
    </row>
    <row r="221" spans="1:6" x14ac:dyDescent="0.2">
      <c r="A221" s="2" t="s">
        <v>430</v>
      </c>
      <c r="B221" s="2">
        <v>21.4</v>
      </c>
      <c r="C221">
        <v>3.2</v>
      </c>
      <c r="D221">
        <v>9</v>
      </c>
      <c r="E221" s="1"/>
      <c r="F221" s="1">
        <v>0.17499999999999999</v>
      </c>
    </row>
    <row r="222" spans="1:6" x14ac:dyDescent="0.2">
      <c r="A222" s="2" t="s">
        <v>432</v>
      </c>
      <c r="B222" s="2">
        <v>18</v>
      </c>
      <c r="C222">
        <v>2.1</v>
      </c>
      <c r="D222">
        <v>7</v>
      </c>
      <c r="E222" s="1"/>
      <c r="F222" s="1">
        <v>0.15625</v>
      </c>
    </row>
    <row r="223" spans="1:6" x14ac:dyDescent="0.2">
      <c r="A223" s="2" t="s">
        <v>434</v>
      </c>
      <c r="B223" s="2">
        <v>18.8</v>
      </c>
      <c r="C223">
        <v>1.9</v>
      </c>
      <c r="D223">
        <v>6</v>
      </c>
      <c r="E223" s="1"/>
      <c r="F223" s="1">
        <v>0.15069444444444444</v>
      </c>
    </row>
    <row r="224" spans="1:6" x14ac:dyDescent="0.2">
      <c r="A224" s="2" t="s">
        <v>436</v>
      </c>
      <c r="B224" s="2">
        <v>19.5</v>
      </c>
      <c r="C224">
        <v>2</v>
      </c>
      <c r="D224">
        <v>6</v>
      </c>
      <c r="E224" s="1"/>
      <c r="F224" s="1">
        <v>0.15069444444444444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D0B2-36DE-C24C-AA48-D9A8587E9EBB}">
  <dimension ref="A6:XFC155"/>
  <sheetViews>
    <sheetView showGridLines="0" showRowColHeaders="0" tabSelected="1" zoomScale="75" zoomScaleNormal="77" workbookViewId="0">
      <selection activeCell="E7" sqref="E7"/>
    </sheetView>
  </sheetViews>
  <sheetFormatPr baseColWidth="10" defaultColWidth="10.83203125" defaultRowHeight="16" x14ac:dyDescent="0.2"/>
  <cols>
    <col min="1" max="1" width="10.1640625" style="4" customWidth="1"/>
    <col min="2" max="2" width="17.83203125" style="4" customWidth="1"/>
    <col min="3" max="3" width="10.83203125" style="4" customWidth="1"/>
    <col min="4" max="4" width="19.5" style="4" customWidth="1"/>
    <col min="5" max="5" width="28.33203125" style="4" customWidth="1"/>
    <col min="6" max="6" width="10.83203125" style="4" customWidth="1"/>
    <col min="7" max="7" width="85" style="4" customWidth="1"/>
    <col min="8" max="13" width="10.83203125" style="4" customWidth="1"/>
    <col min="14" max="14" width="10.33203125" style="4" customWidth="1"/>
    <col min="15" max="16" width="10.83203125" style="4" hidden="1" customWidth="1"/>
    <col min="17" max="16383" width="0" style="4" hidden="1" customWidth="1"/>
    <col min="16384" max="16384" width="22" style="4" hidden="1" customWidth="1"/>
  </cols>
  <sheetData>
    <row r="6" spans="2:7" s="11" customFormat="1" ht="67.5" customHeight="1" x14ac:dyDescent="0.2">
      <c r="B6" s="16"/>
      <c r="C6" s="8" t="s">
        <v>9110</v>
      </c>
      <c r="D6" s="16"/>
      <c r="E6" s="12" t="s">
        <v>15</v>
      </c>
      <c r="G6" s="13" t="str">
        <f>IF(E6="","",_xlfn.XLOOKUP(E6,RiderExperience[route_short_name],RiderExperience[route_long_name],""))</f>
        <v>Hastings St</v>
      </c>
    </row>
    <row r="39" spans="4:4" x14ac:dyDescent="0.2">
      <c r="D39" s="10"/>
    </row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spans="1:6" hidden="1" x14ac:dyDescent="0.2"/>
    <row r="114" spans="1:6" hidden="1" x14ac:dyDescent="0.2"/>
    <row r="115" spans="1:6" hidden="1" x14ac:dyDescent="0.2"/>
    <row r="116" spans="1:6" hidden="1" x14ac:dyDescent="0.2"/>
    <row r="117" spans="1:6" hidden="1" x14ac:dyDescent="0.2"/>
    <row r="118" spans="1:6" hidden="1" x14ac:dyDescent="0.2"/>
    <row r="119" spans="1:6" hidden="1" x14ac:dyDescent="0.2"/>
    <row r="120" spans="1:6" hidden="1" x14ac:dyDescent="0.2"/>
    <row r="121" spans="1:6" hidden="1" x14ac:dyDescent="0.2"/>
    <row r="122" spans="1:6" hidden="1" x14ac:dyDescent="0.2"/>
    <row r="123" spans="1:6" hidden="1" x14ac:dyDescent="0.2"/>
    <row r="124" spans="1:6" hidden="1" x14ac:dyDescent="0.2"/>
    <row r="125" spans="1:6" hidden="1" x14ac:dyDescent="0.2"/>
    <row r="126" spans="1:6" hidden="1" x14ac:dyDescent="0.2"/>
    <row r="127" spans="1:6" hidden="1" x14ac:dyDescent="0.2"/>
    <row r="128" spans="1:6" ht="29" hidden="1" x14ac:dyDescent="0.35">
      <c r="A128" s="15"/>
      <c r="B128" s="15"/>
      <c r="C128" s="15"/>
      <c r="D128" s="15"/>
      <c r="E128" s="15"/>
      <c r="F128" s="15"/>
    </row>
    <row r="129" spans="1:6" ht="29" hidden="1" x14ac:dyDescent="0.35">
      <c r="A129" s="15"/>
      <c r="B129" s="15"/>
      <c r="C129" s="15"/>
      <c r="D129" s="15"/>
      <c r="E129" s="15"/>
      <c r="F129" s="15"/>
    </row>
    <row r="130" spans="1:6" ht="29" hidden="1" x14ac:dyDescent="0.35">
      <c r="A130" s="15"/>
      <c r="B130" s="15"/>
      <c r="C130" s="15"/>
      <c r="D130" s="15"/>
      <c r="E130" s="15"/>
      <c r="F130" s="15"/>
    </row>
    <row r="131" spans="1:6" ht="29" hidden="1" x14ac:dyDescent="0.35">
      <c r="A131" s="15"/>
      <c r="B131" s="15"/>
      <c r="C131" s="15"/>
      <c r="D131" s="15"/>
      <c r="E131" s="15"/>
      <c r="F131" s="15"/>
    </row>
    <row r="132" spans="1:6" ht="29" hidden="1" x14ac:dyDescent="0.35">
      <c r="A132" s="15"/>
      <c r="B132" s="15"/>
      <c r="C132" s="15"/>
      <c r="D132" s="15"/>
      <c r="E132" s="15"/>
      <c r="F132" s="15"/>
    </row>
    <row r="133" spans="1:6" ht="29" hidden="1" x14ac:dyDescent="0.35">
      <c r="A133" s="15"/>
      <c r="B133" s="15"/>
      <c r="C133" s="15"/>
      <c r="D133" s="15"/>
      <c r="E133" s="15"/>
      <c r="F133" s="15"/>
    </row>
    <row r="134" spans="1:6" ht="29" hidden="1" x14ac:dyDescent="0.35">
      <c r="A134" s="15"/>
      <c r="B134" s="15"/>
      <c r="C134" s="15"/>
      <c r="D134" s="15"/>
      <c r="E134" s="15"/>
      <c r="F134" s="15"/>
    </row>
    <row r="135" spans="1:6" ht="29" hidden="1" x14ac:dyDescent="0.35">
      <c r="A135" s="15"/>
      <c r="B135" s="15"/>
      <c r="C135" s="15"/>
      <c r="D135" s="15"/>
      <c r="E135" s="15"/>
      <c r="F135" s="15"/>
    </row>
    <row r="136" spans="1:6" ht="29" hidden="1" x14ac:dyDescent="0.35">
      <c r="A136" s="15"/>
      <c r="B136" s="15"/>
      <c r="C136" s="15"/>
      <c r="D136" s="15"/>
      <c r="E136" s="15"/>
      <c r="F136" s="15"/>
    </row>
    <row r="137" spans="1:6" ht="29" hidden="1" x14ac:dyDescent="0.35">
      <c r="A137" s="15"/>
      <c r="B137" s="15"/>
      <c r="C137" s="15"/>
      <c r="D137" s="15"/>
      <c r="E137" s="15"/>
      <c r="F137" s="15"/>
    </row>
    <row r="138" spans="1:6" ht="29" hidden="1" x14ac:dyDescent="0.35">
      <c r="A138" s="15"/>
      <c r="B138" s="15"/>
      <c r="C138" s="15"/>
      <c r="D138" s="15"/>
      <c r="E138" s="15"/>
      <c r="F138" s="15"/>
    </row>
    <row r="139" spans="1:6" ht="29" hidden="1" x14ac:dyDescent="0.35">
      <c r="A139" s="15"/>
      <c r="B139" s="15"/>
      <c r="C139" s="15"/>
      <c r="D139" s="15"/>
      <c r="E139" s="15"/>
      <c r="F139" s="15"/>
    </row>
    <row r="140" spans="1:6" ht="29" hidden="1" x14ac:dyDescent="0.35">
      <c r="A140" s="15"/>
      <c r="B140" s="15"/>
      <c r="C140" s="15"/>
      <c r="D140" s="15"/>
      <c r="E140" s="15"/>
      <c r="F140" s="15"/>
    </row>
    <row r="141" spans="1:6" ht="29" hidden="1" x14ac:dyDescent="0.35">
      <c r="A141" s="15"/>
      <c r="B141" s="15"/>
      <c r="C141" s="15"/>
      <c r="D141" s="15"/>
      <c r="E141" s="15"/>
      <c r="F141" s="15"/>
    </row>
    <row r="142" spans="1:6" ht="29" hidden="1" x14ac:dyDescent="0.35">
      <c r="A142" s="15"/>
      <c r="B142" s="15"/>
      <c r="C142" s="15"/>
      <c r="D142" s="15"/>
      <c r="E142" s="15"/>
      <c r="F142" s="15"/>
    </row>
    <row r="143" spans="1:6" ht="29" hidden="1" x14ac:dyDescent="0.35">
      <c r="A143" s="15"/>
      <c r="B143" s="15"/>
      <c r="C143" s="15"/>
      <c r="D143" s="15"/>
      <c r="E143" s="15"/>
      <c r="F143" s="15"/>
    </row>
    <row r="144" spans="1:6" ht="29" hidden="1" x14ac:dyDescent="0.35">
      <c r="A144" s="15"/>
      <c r="B144" s="15"/>
      <c r="C144" s="15"/>
      <c r="D144" s="15"/>
      <c r="E144" s="15"/>
      <c r="F144" s="15"/>
    </row>
    <row r="145" spans="1:6" ht="29" hidden="1" x14ac:dyDescent="0.35">
      <c r="A145" s="15"/>
      <c r="B145" s="15"/>
      <c r="C145" s="15"/>
      <c r="D145" s="15"/>
      <c r="E145" s="15"/>
      <c r="F145" s="15"/>
    </row>
    <row r="146" spans="1:6" ht="29" hidden="1" x14ac:dyDescent="0.35">
      <c r="A146" s="15"/>
      <c r="B146" s="15"/>
      <c r="C146" s="15"/>
      <c r="D146" s="15"/>
      <c r="E146" s="15"/>
      <c r="F146" s="15"/>
    </row>
    <row r="147" spans="1:6" ht="29" hidden="1" x14ac:dyDescent="0.35">
      <c r="A147" s="15"/>
      <c r="B147" s="15"/>
      <c r="C147" s="15"/>
      <c r="D147" s="15"/>
      <c r="E147" s="15"/>
      <c r="F147" s="15"/>
    </row>
    <row r="148" spans="1:6" ht="29" hidden="1" x14ac:dyDescent="0.35">
      <c r="A148" s="15"/>
      <c r="B148" s="15"/>
      <c r="C148" s="15"/>
      <c r="D148" s="15"/>
      <c r="E148" s="15"/>
      <c r="F148" s="15"/>
    </row>
    <row r="149" spans="1:6" ht="29" hidden="1" x14ac:dyDescent="0.35">
      <c r="A149" s="15"/>
      <c r="B149" s="15"/>
      <c r="C149" s="15"/>
      <c r="D149" s="15"/>
      <c r="E149" s="15"/>
      <c r="F149" s="15"/>
    </row>
    <row r="150" spans="1:6" ht="29" hidden="1" x14ac:dyDescent="0.35">
      <c r="A150" s="15"/>
      <c r="B150" s="15"/>
      <c r="C150" s="15"/>
      <c r="D150" s="15"/>
      <c r="E150" s="15"/>
      <c r="F150" s="15"/>
    </row>
    <row r="151" spans="1:6" ht="29" hidden="1" x14ac:dyDescent="0.35">
      <c r="A151" s="15"/>
      <c r="B151" s="15"/>
      <c r="C151" s="15"/>
      <c r="D151" s="15"/>
      <c r="E151" s="15"/>
      <c r="F151" s="15"/>
    </row>
    <row r="152" spans="1:6" ht="29" x14ac:dyDescent="0.35">
      <c r="A152" s="15"/>
      <c r="B152" s="15"/>
      <c r="C152" s="15"/>
      <c r="D152" s="15"/>
      <c r="E152" s="15"/>
      <c r="F152" s="15"/>
    </row>
    <row r="153" spans="1:6" ht="29" x14ac:dyDescent="0.35">
      <c r="A153" s="15"/>
      <c r="B153" s="15"/>
      <c r="C153" s="15"/>
      <c r="D153" s="15"/>
      <c r="E153" s="15"/>
      <c r="F153" s="15"/>
    </row>
    <row r="154" spans="1:6" ht="29" x14ac:dyDescent="0.35">
      <c r="A154" s="15"/>
      <c r="B154" s="15"/>
      <c r="C154" s="15"/>
      <c r="D154" s="15"/>
      <c r="E154" s="15"/>
      <c r="F154" s="15"/>
    </row>
    <row r="155" spans="1:6" ht="29" x14ac:dyDescent="0.35">
      <c r="A155" s="15"/>
      <c r="B155" s="15"/>
      <c r="C155" s="15"/>
      <c r="D155" s="15"/>
      <c r="E155" s="15"/>
      <c r="F155" s="15"/>
    </row>
  </sheetData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C1B938-586C-584E-9B26-173B092FD5AD}">
          <x14:formula1>
            <xm:f>'Data Prep'!$A$2:$A$224</xm:f>
          </x14:formula1>
          <xm:sqref>E6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E74E551-6F47-463E-AFAB-FFBC970DEC6D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7965BF72-9C4B-3B4F-A325-E3C340A55E8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E114C03-FFC3-4CB2-A67C-9AD8DA567E31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RiderExperience</vt:lpstr>
      <vt:lpstr>Advanced_Metrics</vt:lpstr>
      <vt:lpstr>Route_map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 Matloubi</dc:creator>
  <cp:lastModifiedBy>Mitra Matloubi</cp:lastModifiedBy>
  <dcterms:created xsi:type="dcterms:W3CDTF">2026-02-05T20:22:27Z</dcterms:created>
  <dcterms:modified xsi:type="dcterms:W3CDTF">2026-02-21T05:52:12Z</dcterms:modified>
</cp:coreProperties>
</file>